
<file path=[Content_Types].xml><?xml version="1.0" encoding="utf-8"?>
<Types xmlns="http://schemas.openxmlformats.org/package/2006/content-types">
  <Default Extension="data" ContentType="application/vnd.openxmlformats-officedocument.model+data"/>
  <Default Extension="emf" ContentType="image/x-emf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Ex1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1.xml" ContentType="application/vnd.openxmlformats-officedocument.spreadsheetml.pivotTab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pivotTables/pivotTable7.xml" ContentType="application/vnd.openxmlformats-officedocument.spreadsheetml.pivotTable+xml"/>
  <Override PartName="/xl/drawings/drawing7.xml" ContentType="application/vnd.openxmlformats-officedocument.drawing+xml"/>
  <Override PartName="/xl/charts/chart11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emf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623"/>
  <workbookPr defaultThemeVersion="166925"/>
  <mc:AlternateContent xmlns:mc="http://schemas.openxmlformats.org/markup-compatibility/2006">
    <mc:Choice Requires="x15">
      <x15ac:absPath xmlns:x15ac="http://schemas.microsoft.com/office/spreadsheetml/2010/11/ac" url="E:\EDUCATION\Microsoft Excel\"/>
    </mc:Choice>
  </mc:AlternateContent>
  <xr:revisionPtr revIDLastSave="0" documentId="13_ncr:1_{54016D19-DBFD-4BD6-B699-DC81B114CD01}" xr6:coauthVersionLast="47" xr6:coauthVersionMax="47" xr10:uidLastSave="{00000000-0000-0000-0000-000000000000}"/>
  <bookViews>
    <workbookView xWindow="-108" yWindow="-108" windowWidth="23256" windowHeight="12456" tabRatio="669" activeTab="1" xr2:uid="{00000000-000D-0000-FFFF-FFFF00000000}"/>
  </bookViews>
  <sheets>
    <sheet name="Continent economy" sheetId="3" r:id="rId1"/>
    <sheet name="Dash Board" sheetId="9" r:id="rId2"/>
    <sheet name="Sheet4" sheetId="17" r:id="rId3"/>
    <sheet name="Sheet3" sheetId="16" r:id="rId4"/>
    <sheet name="Death" sheetId="1" state="hidden" r:id="rId5"/>
    <sheet name="Geo. Map" sheetId="5" state="hidden" r:id="rId6"/>
    <sheet name="Bar chart" sheetId="8" state="hidden" r:id="rId7"/>
    <sheet name="Line chart" sheetId="12" state="hidden" r:id="rId8"/>
    <sheet name="Column Chart" sheetId="13" state="hidden" r:id="rId9"/>
    <sheet name="Sheet1" sheetId="14" state="hidden" r:id="rId10"/>
    <sheet name="Sheet2" sheetId="15" state="hidden" r:id="rId11"/>
  </sheets>
  <definedNames>
    <definedName name="_xlchart.v5.0" hidden="1">'Geo. Map'!$A$10</definedName>
    <definedName name="_xlchart.v5.1" hidden="1">'Geo. Map'!$A$11</definedName>
    <definedName name="_xlchart.v5.2" hidden="1">'Geo. Map'!$B$10:$FX$10</definedName>
    <definedName name="_xlchart.v5.3" hidden="1">'Geo. Map'!$B$11:$FX$11</definedName>
    <definedName name="_xlchart.v5.4" hidden="1">'Geo. Map'!$A$10</definedName>
    <definedName name="_xlchart.v5.5" hidden="1">'Geo. Map'!$A$11</definedName>
    <definedName name="_xlchart.v5.6" hidden="1">'Geo. Map'!$B$10:$FX$10</definedName>
    <definedName name="_xlchart.v5.7" hidden="1">'Geo. Map'!$B$11:$FX$11</definedName>
    <definedName name="_xlcn.WorksheetConnection_CountryEconomy.xlsxTable61" hidden="1">Table6</definedName>
    <definedName name="_xlcn.WorksheetConnection_CountryEconomy.xlsxTable91" hidden="1">Table9[]</definedName>
  </definedNames>
  <calcPr calcId="191028"/>
  <pivotCaches>
    <pivotCache cacheId="0" r:id="rId12"/>
    <pivotCache cacheId="1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Golden Dawns_0e5229be-7a8e-4478-a5db-d926fd6fe3f6" name="Golden Dawns" connection="Query - Golden Dawns"/>
          <x15:modelTable id="Match Data_710409c0-a66e-471c-b76c-2c7b51d934f7" name="Match Data" connection="Query - Match Data"/>
          <x15:modelTable id="Table9" name="Table9" connection="WorksheetConnection_Country Economy.xlsx!Table9"/>
          <x15:modelTable id="Table6" name="Table6" connection="WorksheetConnection_Country Economy.xlsx!Table6"/>
        </x15:modelTables>
        <x15:modelRelationships>
          <x15:modelRelationship fromTable="Match Data" fromColumn="Top10" toTable="Golden Dawns" toColumn="F/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G46" i="1" l="1"/>
  <c r="F46" i="1"/>
  <c r="E46" i="1"/>
  <c r="G45" i="1"/>
  <c r="F45" i="1"/>
  <c r="E45" i="1"/>
  <c r="G44" i="1"/>
  <c r="F44" i="1"/>
  <c r="E44" i="1"/>
  <c r="G43" i="1"/>
  <c r="F43" i="1"/>
  <c r="E43" i="1"/>
  <c r="FS11" i="5"/>
  <c r="FX11" i="5"/>
  <c r="FW11" i="5"/>
  <c r="FV11" i="5"/>
  <c r="FU11" i="5"/>
  <c r="FT11" i="5"/>
  <c r="FR11" i="5"/>
  <c r="FQ11" i="5"/>
  <c r="FP11" i="5"/>
  <c r="FO11" i="5"/>
  <c r="FN11" i="5"/>
  <c r="FM11" i="5"/>
  <c r="FL11" i="5"/>
  <c r="FK11" i="5"/>
  <c r="FJ11" i="5"/>
  <c r="FI11" i="5"/>
  <c r="FH11" i="5"/>
  <c r="FG11" i="5"/>
  <c r="FF11" i="5"/>
  <c r="FE11" i="5"/>
  <c r="FD11" i="5"/>
  <c r="FC11" i="5"/>
  <c r="FB11" i="5"/>
  <c r="FA11" i="5"/>
  <c r="EZ11" i="5"/>
  <c r="EY11" i="5"/>
  <c r="EX11" i="5"/>
  <c r="EW11" i="5"/>
  <c r="EV11" i="5"/>
  <c r="EU11" i="5"/>
  <c r="ET11" i="5"/>
  <c r="ES11" i="5"/>
  <c r="ER11" i="5"/>
  <c r="EQ11" i="5"/>
  <c r="EP11" i="5"/>
  <c r="EO11" i="5"/>
  <c r="EN11" i="5"/>
  <c r="EM11" i="5"/>
  <c r="EL11" i="5"/>
  <c r="EK11" i="5"/>
  <c r="EJ11" i="5"/>
  <c r="EI11" i="5"/>
  <c r="EH11" i="5"/>
  <c r="EG11" i="5"/>
  <c r="EF11" i="5"/>
  <c r="EE11" i="5"/>
  <c r="ED11" i="5"/>
  <c r="EC11" i="5"/>
  <c r="EB11" i="5"/>
  <c r="EA11" i="5"/>
  <c r="DZ11" i="5"/>
  <c r="DY11" i="5"/>
  <c r="DX11" i="5"/>
  <c r="DW11" i="5"/>
  <c r="DV11" i="5"/>
  <c r="DU11" i="5"/>
  <c r="DT11" i="5"/>
  <c r="DS11" i="5"/>
  <c r="DR11" i="5"/>
  <c r="DQ11" i="5"/>
  <c r="DP11" i="5"/>
  <c r="DO11" i="5"/>
  <c r="DN11" i="5"/>
  <c r="DM11" i="5"/>
  <c r="DL11" i="5"/>
  <c r="DK11" i="5"/>
  <c r="DJ11" i="5"/>
  <c r="DI11" i="5"/>
  <c r="DH11" i="5"/>
  <c r="DG11" i="5"/>
  <c r="DF11" i="5"/>
  <c r="DE11" i="5"/>
  <c r="DD11" i="5"/>
  <c r="DC11" i="5"/>
  <c r="DB11" i="5"/>
  <c r="DA11" i="5"/>
  <c r="CZ11" i="5"/>
  <c r="CY11" i="5"/>
  <c r="CX11" i="5"/>
  <c r="CW11" i="5"/>
  <c r="CV11" i="5"/>
  <c r="CU11" i="5"/>
  <c r="CT11" i="5"/>
  <c r="CS11" i="5"/>
  <c r="CR11" i="5"/>
  <c r="CQ11" i="5"/>
  <c r="CP11" i="5"/>
  <c r="CO11" i="5"/>
  <c r="CN11" i="5"/>
  <c r="CM11" i="5"/>
  <c r="CL11" i="5"/>
  <c r="CK11" i="5"/>
  <c r="CJ11" i="5"/>
  <c r="CI11" i="5"/>
  <c r="CH11" i="5"/>
  <c r="CG11" i="5"/>
  <c r="CF11" i="5"/>
  <c r="CE11" i="5"/>
  <c r="CD11" i="5"/>
  <c r="CC11" i="5"/>
  <c r="CB11" i="5"/>
  <c r="CA11" i="5"/>
  <c r="BZ11" i="5"/>
  <c r="BY11" i="5"/>
  <c r="BX11" i="5"/>
  <c r="BW11" i="5"/>
  <c r="BV11" i="5"/>
  <c r="BU11" i="5"/>
  <c r="BT11" i="5"/>
  <c r="BS11" i="5"/>
  <c r="BR11" i="5"/>
  <c r="BQ11" i="5"/>
  <c r="BP11" i="5"/>
  <c r="BO11" i="5"/>
  <c r="BN11" i="5"/>
  <c r="BM11" i="5"/>
  <c r="BL11" i="5"/>
  <c r="BK11" i="5"/>
  <c r="BJ11" i="5"/>
  <c r="BI11" i="5"/>
  <c r="BH11" i="5"/>
  <c r="BG11" i="5"/>
  <c r="BF11" i="5"/>
  <c r="BE11" i="5"/>
  <c r="BD11" i="5"/>
  <c r="BC11" i="5"/>
  <c r="BB11" i="5"/>
  <c r="BA11" i="5"/>
  <c r="AZ11" i="5"/>
  <c r="AY11" i="5"/>
  <c r="AX11" i="5"/>
  <c r="AW11" i="5"/>
  <c r="AV11" i="5"/>
  <c r="AU11" i="5"/>
  <c r="AT11" i="5"/>
  <c r="AS11" i="5"/>
  <c r="AR11" i="5"/>
  <c r="AQ11" i="5"/>
  <c r="AP11" i="5"/>
  <c r="AO11" i="5"/>
  <c r="AN11" i="5"/>
  <c r="AM11" i="5"/>
  <c r="AL11" i="5"/>
  <c r="AK11" i="5"/>
  <c r="AJ11" i="5"/>
  <c r="AI11" i="5"/>
  <c r="AH11" i="5"/>
  <c r="AG11" i="5"/>
  <c r="AF11" i="5"/>
  <c r="AE11" i="5"/>
  <c r="AD11" i="5"/>
  <c r="AC11" i="5"/>
  <c r="AB11" i="5"/>
  <c r="AA11" i="5"/>
  <c r="Z11" i="5"/>
  <c r="Y11" i="5"/>
  <c r="X11" i="5"/>
  <c r="W11" i="5"/>
  <c r="V11" i="5"/>
  <c r="U11" i="5"/>
  <c r="T11" i="5"/>
  <c r="S11" i="5"/>
  <c r="R11" i="5"/>
  <c r="Q11" i="5"/>
  <c r="P11" i="5"/>
  <c r="O11" i="5"/>
  <c r="M11" i="5"/>
  <c r="L11" i="5"/>
  <c r="K11" i="5"/>
  <c r="J11" i="5"/>
  <c r="I11" i="5"/>
  <c r="H11" i="5"/>
  <c r="G11" i="5"/>
  <c r="F11" i="5"/>
  <c r="E11" i="5"/>
  <c r="D11" i="5"/>
  <c r="C11" i="5"/>
  <c r="B11" i="5"/>
  <c r="N11" i="5"/>
  <c r="H43" i="1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598B993C-5134-4A64-91F2-7ADCD048889D}" keepAlive="1" name="Query - Galaxy club" description="Connection to the 'Galaxy club' query in the workbook." type="5" refreshedVersion="0" background="1">
    <dbPr connection="Provider=Microsoft.Mashup.OleDb.1;Data Source=$Workbook$;Location=&quot;Galaxy club&quot;;Extended Properties=&quot;&quot;" command="SELECT * FROM [Galaxy club]"/>
  </connection>
  <connection id="2" xr16:uid="{BF3EEA06-308B-423C-B4EB-40F3F240F1FD}" name="Query - Golden Dawns" description="Connection to the 'Golden Dawns' query in the workbook." type="100" refreshedVersion="8" minRefreshableVersion="5">
    <extLst>
      <ext xmlns:x15="http://schemas.microsoft.com/office/spreadsheetml/2010/11/main" uri="{DE250136-89BD-433C-8126-D09CA5730AF9}">
        <x15:connection id="6b48ad5a-587f-46b1-a698-480adbfefc46"/>
      </ext>
    </extLst>
  </connection>
  <connection id="3" xr16:uid="{115476B7-A382-4C67-9284-B746EF44901D}" name="Query - Match Data" description="Connection to the 'Match Data' query in the workbook." type="100" refreshedVersion="8" minRefreshableVersion="5">
    <extLst>
      <ext xmlns:x15="http://schemas.microsoft.com/office/spreadsheetml/2010/11/main" uri="{DE250136-89BD-433C-8126-D09CA5730AF9}">
        <x15:connection id="0f0b4ef3-9f1a-4920-8a3a-e45f019682c2"/>
      </ext>
    </extLst>
  </connection>
  <connection id="4" xr16:uid="{8820E78E-DC2C-4DD7-8E57-4AEC715A2E11}" keepAlive="1" name="Query - Planet Hub" description="Connection to the 'Planet Hub' query in the workbook." type="5" refreshedVersion="0" background="1">
    <dbPr connection="Provider=Microsoft.Mashup.OleDb.1;Data Source=$Workbook$;Location=&quot;Planet Hub&quot;;Extended Properties=&quot;&quot;" command="SELECT * FROM [Planet Hub]"/>
  </connection>
  <connection id="5" xr16:uid="{7E39A77A-F966-4A6F-90B7-97416E49B312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xr16:uid="{3D34AF3D-C7AC-4996-8197-67C22EE08F2B}" name="WorksheetConnection_Country Economy.xlsx!Table6" type="102" refreshedVersion="8" minRefreshableVersion="5">
    <extLst>
      <ext xmlns:x15="http://schemas.microsoft.com/office/spreadsheetml/2010/11/main" uri="{DE250136-89BD-433C-8126-D09CA5730AF9}">
        <x15:connection id="Table6">
          <x15:rangePr sourceName="_xlcn.WorksheetConnection_CountryEconomy.xlsxTable61"/>
        </x15:connection>
      </ext>
    </extLst>
  </connection>
  <connection id="7" xr16:uid="{C859CEAC-9F42-4B5E-AD05-6EDD35CF3DA5}" name="WorksheetConnection_Country Economy.xlsx!Table9" type="102" refreshedVersion="8" minRefreshableVersion="5">
    <extLst>
      <ext xmlns:x15="http://schemas.microsoft.com/office/spreadsheetml/2010/11/main" uri="{DE250136-89BD-433C-8126-D09CA5730AF9}">
        <x15:connection id="Table9">
          <x15:rangePr sourceName="_xlcn.WorksheetConnection_CountryEconomy.xlsxTable9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Match Data].[Origin Continent].[All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<sst xmlns="http://schemas.openxmlformats.org/spreadsheetml/2006/main" count="1376" uniqueCount="422">
  <si>
    <t>DAILY EXPENCES</t>
  </si>
  <si>
    <t>DATE</t>
  </si>
  <si>
    <t>EXPENCES</t>
  </si>
  <si>
    <t>-</t>
  </si>
  <si>
    <t>ANALYSIS OF EXPENCES</t>
  </si>
  <si>
    <t>2023 / STAT.</t>
  </si>
  <si>
    <t>MONTHS</t>
  </si>
  <si>
    <t>TOTAL</t>
  </si>
  <si>
    <t>OCTOBER</t>
  </si>
  <si>
    <t>NOVEMBER</t>
  </si>
  <si>
    <t>DECEMBER</t>
  </si>
  <si>
    <t>MEAN</t>
  </si>
  <si>
    <t>MEDIAN</t>
  </si>
  <si>
    <t>MODE</t>
  </si>
  <si>
    <t>Country</t>
  </si>
  <si>
    <t>Continent</t>
  </si>
  <si>
    <t>Year</t>
  </si>
  <si>
    <t>Rank</t>
  </si>
  <si>
    <t>Total</t>
  </si>
  <si>
    <t xml:space="preserve"> Demographic Pressures</t>
  </si>
  <si>
    <t xml:space="preserve"> Refugees and IDPs</t>
  </si>
  <si>
    <t xml:space="preserve"> Group Grievance</t>
  </si>
  <si>
    <t xml:space="preserve"> Human Flight and Brain Drain</t>
  </si>
  <si>
    <t xml:space="preserve"> Economic Inequality</t>
  </si>
  <si>
    <t xml:space="preserve"> Economy</t>
  </si>
  <si>
    <t xml:space="preserve"> State Legitimacy</t>
  </si>
  <si>
    <t xml:space="preserve"> Public Services</t>
  </si>
  <si>
    <t xml:space="preserve"> Human Rights</t>
  </si>
  <si>
    <t xml:space="preserve"> Security Apparatus</t>
  </si>
  <si>
    <t xml:space="preserve"> Factionalized Elites</t>
  </si>
  <si>
    <t xml:space="preserve"> External Intervention</t>
  </si>
  <si>
    <t>Somalia</t>
  </si>
  <si>
    <t>Asia</t>
  </si>
  <si>
    <t>1st</t>
  </si>
  <si>
    <t>Yemen</t>
  </si>
  <si>
    <t>2nd</t>
  </si>
  <si>
    <t>South Sudan</t>
  </si>
  <si>
    <t>3rd</t>
  </si>
  <si>
    <t>Congo Democratic Republic</t>
  </si>
  <si>
    <t>North America</t>
  </si>
  <si>
    <t>4th</t>
  </si>
  <si>
    <t>Syria</t>
  </si>
  <si>
    <t>5th</t>
  </si>
  <si>
    <t>Afghanistan</t>
  </si>
  <si>
    <t>6th</t>
  </si>
  <si>
    <t>Sudan</t>
  </si>
  <si>
    <t>7th</t>
  </si>
  <si>
    <t>Central African Republic</t>
  </si>
  <si>
    <t>Africa</t>
  </si>
  <si>
    <t>8th</t>
  </si>
  <si>
    <t>Chad</t>
  </si>
  <si>
    <t>9th</t>
  </si>
  <si>
    <t>Haiti</t>
  </si>
  <si>
    <t>10th</t>
  </si>
  <si>
    <t>Ethiopia</t>
  </si>
  <si>
    <t>11th</t>
  </si>
  <si>
    <t>Myanmar</t>
  </si>
  <si>
    <t>12th</t>
  </si>
  <si>
    <t>Mali</t>
  </si>
  <si>
    <t>13th</t>
  </si>
  <si>
    <t>Guinea</t>
  </si>
  <si>
    <t>Australia</t>
  </si>
  <si>
    <t>14th</t>
  </si>
  <si>
    <t>Nigeria</t>
  </si>
  <si>
    <t>15th</t>
  </si>
  <si>
    <t>Zimbabwe</t>
  </si>
  <si>
    <t>16th</t>
  </si>
  <si>
    <t>Libya</t>
  </si>
  <si>
    <t>17th</t>
  </si>
  <si>
    <t>Ukraine</t>
  </si>
  <si>
    <t>Uropa</t>
  </si>
  <si>
    <t>18th</t>
  </si>
  <si>
    <t>Eritrea</t>
  </si>
  <si>
    <t>19th</t>
  </si>
  <si>
    <t>Burundi</t>
  </si>
  <si>
    <t>20th</t>
  </si>
  <si>
    <t>Burkina Faso</t>
  </si>
  <si>
    <t>21st</t>
  </si>
  <si>
    <t>Mozambique</t>
  </si>
  <si>
    <t>22nd</t>
  </si>
  <si>
    <t>Cameroon</t>
  </si>
  <si>
    <t>23rd</t>
  </si>
  <si>
    <t>Niger</t>
  </si>
  <si>
    <t>24th</t>
  </si>
  <si>
    <t>Lebanon</t>
  </si>
  <si>
    <t>25th</t>
  </si>
  <si>
    <t>Uganda</t>
  </si>
  <si>
    <t>26th</t>
  </si>
  <si>
    <t>Iraq</t>
  </si>
  <si>
    <t>27th</t>
  </si>
  <si>
    <t>Congo Republic</t>
  </si>
  <si>
    <t>28th</t>
  </si>
  <si>
    <t>Venezuela</t>
  </si>
  <si>
    <t>South America</t>
  </si>
  <si>
    <t>29th</t>
  </si>
  <si>
    <t>Sri Lanka</t>
  </si>
  <si>
    <t>30th</t>
  </si>
  <si>
    <t>Guinea Bissau</t>
  </si>
  <si>
    <t>31st</t>
  </si>
  <si>
    <t>Pakistan</t>
  </si>
  <si>
    <t>32nd</t>
  </si>
  <si>
    <t>Liberia</t>
  </si>
  <si>
    <t>33rd</t>
  </si>
  <si>
    <t>Palestine</t>
  </si>
  <si>
    <t>34th</t>
  </si>
  <si>
    <t>Kenya</t>
  </si>
  <si>
    <t>35th</t>
  </si>
  <si>
    <t>Cote d'Ivoire</t>
  </si>
  <si>
    <t>36th</t>
  </si>
  <si>
    <t>Mauritania</t>
  </si>
  <si>
    <t>37th</t>
  </si>
  <si>
    <t>North Korea</t>
  </si>
  <si>
    <t>38th</t>
  </si>
  <si>
    <t>Angola</t>
  </si>
  <si>
    <t>39th</t>
  </si>
  <si>
    <t>Iran</t>
  </si>
  <si>
    <t>40th</t>
  </si>
  <si>
    <t>Bangladesh</t>
  </si>
  <si>
    <t>41st</t>
  </si>
  <si>
    <t>Equatorial Guinea</t>
  </si>
  <si>
    <t>42nd</t>
  </si>
  <si>
    <t>Malawi</t>
  </si>
  <si>
    <t>43rd</t>
  </si>
  <si>
    <t>Rwanda</t>
  </si>
  <si>
    <t>44th</t>
  </si>
  <si>
    <t>Comoros</t>
  </si>
  <si>
    <t>45th</t>
  </si>
  <si>
    <t>Djibouti</t>
  </si>
  <si>
    <t>46th</t>
  </si>
  <si>
    <t>Togo</t>
  </si>
  <si>
    <t>47th</t>
  </si>
  <si>
    <t>Zambia</t>
  </si>
  <si>
    <t>48th</t>
  </si>
  <si>
    <t>Madagascar</t>
  </si>
  <si>
    <t>49th</t>
  </si>
  <si>
    <t>Egypt</t>
  </si>
  <si>
    <t>50th</t>
  </si>
  <si>
    <t>Sierra Leone</t>
  </si>
  <si>
    <t>51st</t>
  </si>
  <si>
    <t>Turkey</t>
  </si>
  <si>
    <t>52nd</t>
  </si>
  <si>
    <t>Russia</t>
  </si>
  <si>
    <t>53rd</t>
  </si>
  <si>
    <t>Cambodia</t>
  </si>
  <si>
    <t>54th</t>
  </si>
  <si>
    <t>Nepal</t>
  </si>
  <si>
    <t>55th</t>
  </si>
  <si>
    <t>Solomon Islands</t>
  </si>
  <si>
    <t>56th</t>
  </si>
  <si>
    <t>Honduras</t>
  </si>
  <si>
    <t>57th</t>
  </si>
  <si>
    <t>Swaziland</t>
  </si>
  <si>
    <t>58th</t>
  </si>
  <si>
    <t>Colombia</t>
  </si>
  <si>
    <t>59th</t>
  </si>
  <si>
    <t>Papua New Guinea</t>
  </si>
  <si>
    <t>60th</t>
  </si>
  <si>
    <t>Philippines</t>
  </si>
  <si>
    <t>61st</t>
  </si>
  <si>
    <t>Nicaragua</t>
  </si>
  <si>
    <t>62nd</t>
  </si>
  <si>
    <t>Timor-Leste</t>
  </si>
  <si>
    <t>63rd</t>
  </si>
  <si>
    <t>Guatemala</t>
  </si>
  <si>
    <t>64th</t>
  </si>
  <si>
    <t>Tanzania</t>
  </si>
  <si>
    <t>65th</t>
  </si>
  <si>
    <t>Lesotho</t>
  </si>
  <si>
    <t>66th</t>
  </si>
  <si>
    <t>Gambia</t>
  </si>
  <si>
    <t>67th</t>
  </si>
  <si>
    <t>Jordan</t>
  </si>
  <si>
    <t>68th</t>
  </si>
  <si>
    <t>Kyrgyz Republic</t>
  </si>
  <si>
    <t>69th</t>
  </si>
  <si>
    <t>Laos</t>
  </si>
  <si>
    <t>70th</t>
  </si>
  <si>
    <t>Brazil</t>
  </si>
  <si>
    <t>71st</t>
  </si>
  <si>
    <t>Tajikistan</t>
  </si>
  <si>
    <t>72nd</t>
  </si>
  <si>
    <t>India</t>
  </si>
  <si>
    <t>73rd</t>
  </si>
  <si>
    <t>Benin</t>
  </si>
  <si>
    <t>74th</t>
  </si>
  <si>
    <t>Peru</t>
  </si>
  <si>
    <t>75th</t>
  </si>
  <si>
    <t>Azerbaijan</t>
  </si>
  <si>
    <t>76th</t>
  </si>
  <si>
    <t>Bosnia and Herzegovina</t>
  </si>
  <si>
    <t>77th</t>
  </si>
  <si>
    <t>South Africa</t>
  </si>
  <si>
    <t>78th</t>
  </si>
  <si>
    <t>Georgia</t>
  </si>
  <si>
    <t>79th</t>
  </si>
  <si>
    <t>Senegal</t>
  </si>
  <si>
    <t>80th</t>
  </si>
  <si>
    <t>Bolivia</t>
  </si>
  <si>
    <t>81st</t>
  </si>
  <si>
    <t>Fiji</t>
  </si>
  <si>
    <t>82nd</t>
  </si>
  <si>
    <t>Algeria</t>
  </si>
  <si>
    <t>83rd</t>
  </si>
  <si>
    <t>Belarus</t>
  </si>
  <si>
    <t>84th</t>
  </si>
  <si>
    <t>Mexico</t>
  </si>
  <si>
    <t>85th</t>
  </si>
  <si>
    <t>Sao Tome and Principe</t>
  </si>
  <si>
    <t>86th</t>
  </si>
  <si>
    <t>Ecuador</t>
  </si>
  <si>
    <t>87th</t>
  </si>
  <si>
    <t>Micronesia</t>
  </si>
  <si>
    <t>88th</t>
  </si>
  <si>
    <t>El Salvador</t>
  </si>
  <si>
    <t>89th</t>
  </si>
  <si>
    <t>Morocco</t>
  </si>
  <si>
    <t>90th</t>
  </si>
  <si>
    <t>Thailand</t>
  </si>
  <si>
    <t>91st</t>
  </si>
  <si>
    <t>Serbia</t>
  </si>
  <si>
    <t>92nd</t>
  </si>
  <si>
    <t>Armenia</t>
  </si>
  <si>
    <t>93rd</t>
  </si>
  <si>
    <t>Moldova</t>
  </si>
  <si>
    <t>94th</t>
  </si>
  <si>
    <t>Uzbekistan</t>
  </si>
  <si>
    <t>95th</t>
  </si>
  <si>
    <t>Bhutan</t>
  </si>
  <si>
    <t>96th</t>
  </si>
  <si>
    <t>Tunisia</t>
  </si>
  <si>
    <t>97th</t>
  </si>
  <si>
    <t>Indonesia</t>
  </si>
  <si>
    <t>98th</t>
  </si>
  <si>
    <t>Gabon</t>
  </si>
  <si>
    <t>99th</t>
  </si>
  <si>
    <t>Saudi Arabia</t>
  </si>
  <si>
    <t>100th</t>
  </si>
  <si>
    <t>Samoa</t>
  </si>
  <si>
    <t>103rd</t>
  </si>
  <si>
    <t>Bahrain</t>
  </si>
  <si>
    <t>101st</t>
  </si>
  <si>
    <t>China</t>
  </si>
  <si>
    <t>102nd</t>
  </si>
  <si>
    <t>Turkmenistan</t>
  </si>
  <si>
    <t>104th</t>
  </si>
  <si>
    <t>Paraguay</t>
  </si>
  <si>
    <t>105th</t>
  </si>
  <si>
    <t>Maldives</t>
  </si>
  <si>
    <t>106th</t>
  </si>
  <si>
    <t>Ghana</t>
  </si>
  <si>
    <t>107th</t>
  </si>
  <si>
    <t>Jamaica</t>
  </si>
  <si>
    <t>108th</t>
  </si>
  <si>
    <t>Guyana</t>
  </si>
  <si>
    <t>109th</t>
  </si>
  <si>
    <t>Dominican Republic</t>
  </si>
  <si>
    <t>110th</t>
  </si>
  <si>
    <t>Kazakhstan</t>
  </si>
  <si>
    <t>111th</t>
  </si>
  <si>
    <t>Namibia</t>
  </si>
  <si>
    <t>112th</t>
  </si>
  <si>
    <t>Macedonia</t>
  </si>
  <si>
    <t>113th</t>
  </si>
  <si>
    <t>Cape Verde</t>
  </si>
  <si>
    <t>114th</t>
  </si>
  <si>
    <t>Belize</t>
  </si>
  <si>
    <t>115th</t>
  </si>
  <si>
    <t>Suriname</t>
  </si>
  <si>
    <t>116th</t>
  </si>
  <si>
    <t>Cuba</t>
  </si>
  <si>
    <t>117th</t>
  </si>
  <si>
    <t>Vietnam</t>
  </si>
  <si>
    <t>118th</t>
  </si>
  <si>
    <t>Montenegro</t>
  </si>
  <si>
    <t>119th</t>
  </si>
  <si>
    <t>Cyprus</t>
  </si>
  <si>
    <t>120th</t>
  </si>
  <si>
    <t>Albania</t>
  </si>
  <si>
    <t>121st</t>
  </si>
  <si>
    <t>Botswana</t>
  </si>
  <si>
    <t>122nd</t>
  </si>
  <si>
    <t>Greece</t>
  </si>
  <si>
    <t>123rd</t>
  </si>
  <si>
    <t>Malaysia</t>
  </si>
  <si>
    <t>124th</t>
  </si>
  <si>
    <t>Brunei Darussalam</t>
  </si>
  <si>
    <t>125th</t>
  </si>
  <si>
    <t>Antigua and Barbuda</t>
  </si>
  <si>
    <t>126th</t>
  </si>
  <si>
    <t>Grenada</t>
  </si>
  <si>
    <t>127th</t>
  </si>
  <si>
    <t>Seychelles</t>
  </si>
  <si>
    <t>128th</t>
  </si>
  <si>
    <t>Romania</t>
  </si>
  <si>
    <t>129th</t>
  </si>
  <si>
    <t>Trinidad and Tobago</t>
  </si>
  <si>
    <t>130th</t>
  </si>
  <si>
    <t>Bulgaria</t>
  </si>
  <si>
    <t>131st</t>
  </si>
  <si>
    <t>Mongolia</t>
  </si>
  <si>
    <t>132nd</t>
  </si>
  <si>
    <t>Kuwait</t>
  </si>
  <si>
    <t>133rd</t>
  </si>
  <si>
    <t>Bahamas</t>
  </si>
  <si>
    <t>134th</t>
  </si>
  <si>
    <t>Hungary</t>
  </si>
  <si>
    <t>135th</t>
  </si>
  <si>
    <t>Panama</t>
  </si>
  <si>
    <t>137th</t>
  </si>
  <si>
    <t>Oman</t>
  </si>
  <si>
    <t>136th</t>
  </si>
  <si>
    <t>Croatia</t>
  </si>
  <si>
    <t>138th</t>
  </si>
  <si>
    <t>Argentina</t>
  </si>
  <si>
    <t>139th</t>
  </si>
  <si>
    <t>Barbados</t>
  </si>
  <si>
    <t>140th</t>
  </si>
  <si>
    <t>United States</t>
  </si>
  <si>
    <t>141st</t>
  </si>
  <si>
    <t>Poland</t>
  </si>
  <si>
    <t>142nd</t>
  </si>
  <si>
    <t>Israel</t>
  </si>
  <si>
    <t>143rd</t>
  </si>
  <si>
    <t>Spain</t>
  </si>
  <si>
    <t>144th</t>
  </si>
  <si>
    <t>Latvia</t>
  </si>
  <si>
    <t>145th</t>
  </si>
  <si>
    <t>Italy</t>
  </si>
  <si>
    <t>146th</t>
  </si>
  <si>
    <t>Chile</t>
  </si>
  <si>
    <t>147th</t>
  </si>
  <si>
    <t>United Kingdom</t>
  </si>
  <si>
    <t>148th</t>
  </si>
  <si>
    <t>Qatar</t>
  </si>
  <si>
    <t>149th</t>
  </si>
  <si>
    <t>Costa Rica</t>
  </si>
  <si>
    <t>150th</t>
  </si>
  <si>
    <t>Czech Republic</t>
  </si>
  <si>
    <t>151st</t>
  </si>
  <si>
    <t>Lithuania</t>
  </si>
  <si>
    <t>152nd</t>
  </si>
  <si>
    <t>Estonia</t>
  </si>
  <si>
    <t>153rd</t>
  </si>
  <si>
    <t>Mauritius</t>
  </si>
  <si>
    <t>154th</t>
  </si>
  <si>
    <t>Slovak Republic</t>
  </si>
  <si>
    <t>155th</t>
  </si>
  <si>
    <t>United Arab Emirates</t>
  </si>
  <si>
    <t>156th</t>
  </si>
  <si>
    <t>Uruguay</t>
  </si>
  <si>
    <t>157th</t>
  </si>
  <si>
    <t>Malta</t>
  </si>
  <si>
    <t>158th</t>
  </si>
  <si>
    <t>South Korea</t>
  </si>
  <si>
    <t>159th</t>
  </si>
  <si>
    <t>Belgium</t>
  </si>
  <si>
    <t>160th</t>
  </si>
  <si>
    <t>Japan</t>
  </si>
  <si>
    <t>161st</t>
  </si>
  <si>
    <t>France</t>
  </si>
  <si>
    <t>162nd</t>
  </si>
  <si>
    <t>Slovenia</t>
  </si>
  <si>
    <t>163rd</t>
  </si>
  <si>
    <t>Portugal</t>
  </si>
  <si>
    <t>164th</t>
  </si>
  <si>
    <t>Singapore</t>
  </si>
  <si>
    <t>165th</t>
  </si>
  <si>
    <t>Germany</t>
  </si>
  <si>
    <t>166th</t>
  </si>
  <si>
    <t>Austria</t>
  </si>
  <si>
    <t>167th</t>
  </si>
  <si>
    <t>168th</t>
  </si>
  <si>
    <t>Netherlands</t>
  </si>
  <si>
    <t>169th</t>
  </si>
  <si>
    <t>Sweden</t>
  </si>
  <si>
    <t>170th</t>
  </si>
  <si>
    <t>Luxembourg</t>
  </si>
  <si>
    <t>172nd</t>
  </si>
  <si>
    <t>Ireland</t>
  </si>
  <si>
    <t>171st</t>
  </si>
  <si>
    <t>Canada</t>
  </si>
  <si>
    <t>173rd</t>
  </si>
  <si>
    <t>Denmark</t>
  </si>
  <si>
    <t>174th</t>
  </si>
  <si>
    <t>Switzerland</t>
  </si>
  <si>
    <t>175th</t>
  </si>
  <si>
    <t>New Zealand</t>
  </si>
  <si>
    <t>176th</t>
  </si>
  <si>
    <t>Finland</t>
  </si>
  <si>
    <t>177th</t>
  </si>
  <si>
    <t>Iceland</t>
  </si>
  <si>
    <t>178th</t>
  </si>
  <si>
    <t>Norway</t>
  </si>
  <si>
    <t>179th</t>
  </si>
  <si>
    <t>Column Labels</t>
  </si>
  <si>
    <t>Grand Total</t>
  </si>
  <si>
    <t>Sum of Total</t>
  </si>
  <si>
    <t>Row Labels</t>
  </si>
  <si>
    <t>Public Services</t>
  </si>
  <si>
    <t>Human Rights</t>
  </si>
  <si>
    <t>Human Flight and Brain Drain</t>
  </si>
  <si>
    <t>Economic Inequality</t>
  </si>
  <si>
    <t>Factionalized Elites</t>
  </si>
  <si>
    <t>Revenue</t>
  </si>
  <si>
    <t>Origin Continent</t>
  </si>
  <si>
    <t>All</t>
  </si>
  <si>
    <t>Sum of Wins</t>
  </si>
  <si>
    <t>Assaulter</t>
  </si>
  <si>
    <t>Coach</t>
  </si>
  <si>
    <t>Grenadier</t>
  </si>
  <si>
    <t>Middle Man</t>
  </si>
  <si>
    <t>Physio</t>
  </si>
  <si>
    <t>Sniper</t>
  </si>
  <si>
    <t>Stratiegist</t>
  </si>
  <si>
    <t>Black Bulls</t>
  </si>
  <si>
    <t>Coral Peacocks</t>
  </si>
  <si>
    <t>Crimson Lion Kings</t>
  </si>
  <si>
    <t>Green Praying Mantis</t>
  </si>
  <si>
    <t>Purple orchas</t>
  </si>
  <si>
    <t>Silver Eagles</t>
  </si>
  <si>
    <t>The Golden Dawns</t>
  </si>
  <si>
    <t>Sum of  Demographic Pressures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</si>
</sst>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44" formatCode="_ &quot;₹&quot;\ * #,##0.00_ ;_ &quot;₹&quot;\ * \-#,##0.00_ ;_ &quot;₹&quot;\ * &quot;-&quot;??_ ;_ @_ "/>
  </numFmts>
  <fonts count="11" x14ac:knownFonts="1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20"/>
      <color theme="1"/>
      <name val="Calibri"/>
      <family val="2"/>
      <scheme val="minor"/>
    </font>
    <font>
      <sz val="11"/>
      <color rgb="FF000000"/>
      <name val="Courier New"/>
      <family val="3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32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theme="0"/>
      <name val="Courier New"/>
      <family val="3"/>
    </font>
  </fonts>
  <fills count="4">
    <fill>
      <patternFill patternType="none"/>
    </fill>
    <fill>
      <patternFill patternType="gray125"/>
    </fill>
    <fill>
      <patternFill patternType="solid">
        <fgColor theme="4"/>
        <bgColor theme="4"/>
      </patternFill>
    </fill>
    <fill>
      <patternFill patternType="solid">
        <fgColor theme="1"/>
        <bgColor indexed="64"/>
      </patternFill>
    </fill>
  </fills>
  <borders count="12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thin">
        <color theme="4" tint="0.39997558519241921"/>
      </left>
      <right/>
      <top/>
      <bottom style="thin">
        <color theme="4" tint="0.39997558519241921"/>
      </bottom>
      <diagonal/>
    </border>
    <border>
      <left/>
      <right style="thin">
        <color theme="4" tint="0.39997558519241921"/>
      </right>
      <top/>
      <bottom style="thin">
        <color theme="4" tint="0.39997558519241921"/>
      </bottom>
      <diagonal/>
    </border>
    <border>
      <left/>
      <right/>
      <top style="thin">
        <color theme="4" tint="-0.249977111117893"/>
      </top>
      <bottom style="medium">
        <color theme="4" tint="-0.249977111117893"/>
      </bottom>
      <diagonal/>
    </border>
    <border>
      <left/>
      <right/>
      <top/>
      <bottom style="thin">
        <color theme="4" tint="0.39997558519241921"/>
      </bottom>
      <diagonal/>
    </border>
  </borders>
  <cellStyleXfs count="2">
    <xf numFmtId="0" fontId="0" fillId="0" borderId="0"/>
    <xf numFmtId="44" fontId="6" fillId="0" borderId="0" applyFont="0" applyFill="0" applyBorder="0" applyAlignment="0" applyProtection="0"/>
  </cellStyleXfs>
  <cellXfs count="26">
    <xf numFmtId="0" fontId="0" fillId="0" borderId="0" xfId="0"/>
    <xf numFmtId="14" fontId="0" fillId="0" borderId="0" xfId="0" applyNumberFormat="1"/>
    <xf numFmtId="0" fontId="0" fillId="0" borderId="0" xfId="0" applyAlignment="1">
      <alignment horizontal="center" vertical="top"/>
    </xf>
    <xf numFmtId="2" fontId="0" fillId="0" borderId="0" xfId="0" applyNumberFormat="1"/>
    <xf numFmtId="0" fontId="0" fillId="0" borderId="7" xfId="0" applyBorder="1" applyAlignment="1">
      <alignment horizontal="center" vertical="top"/>
    </xf>
    <xf numFmtId="0" fontId="3" fillId="2" borderId="8" xfId="0" applyFont="1" applyFill="1" applyBorder="1"/>
    <xf numFmtId="0" fontId="3" fillId="2" borderId="9" xfId="0" applyFont="1" applyFill="1" applyBorder="1"/>
    <xf numFmtId="0" fontId="5" fillId="0" borderId="0" xfId="0" applyFont="1"/>
    <xf numFmtId="0" fontId="0" fillId="0" borderId="0" xfId="0" pivotButton="1"/>
    <xf numFmtId="0" fontId="7" fillId="0" borderId="10" xfId="0" applyFont="1" applyBorder="1"/>
    <xf numFmtId="44" fontId="3" fillId="2" borderId="0" xfId="1" applyFont="1" applyFill="1"/>
    <xf numFmtId="44" fontId="0" fillId="0" borderId="0" xfId="1" applyFont="1"/>
    <xf numFmtId="0" fontId="0" fillId="0" borderId="0" xfId="0" applyAlignment="1">
      <alignment horizontal="left"/>
    </xf>
    <xf numFmtId="0" fontId="8" fillId="0" borderId="0" xfId="0" applyFont="1" applyAlignment="1">
      <alignment vertical="center"/>
    </xf>
    <xf numFmtId="0" fontId="3" fillId="2" borderId="11" xfId="0" applyFont="1" applyFill="1" applyBorder="1"/>
    <xf numFmtId="0" fontId="10" fillId="3" borderId="0" xfId="0" applyFont="1" applyFill="1"/>
    <xf numFmtId="0" fontId="9" fillId="3" borderId="0" xfId="0" applyFont="1" applyFill="1"/>
    <xf numFmtId="0" fontId="1" fillId="0" borderId="0" xfId="0" applyFont="1" applyAlignment="1">
      <alignment horizontal="center"/>
    </xf>
    <xf numFmtId="0" fontId="0" fillId="0" borderId="5" xfId="0" applyBorder="1" applyAlignment="1">
      <alignment horizontal="center"/>
    </xf>
    <xf numFmtId="0" fontId="2" fillId="0" borderId="1" xfId="0" applyFont="1" applyBorder="1" applyAlignment="1">
      <alignment horizontal="center"/>
    </xf>
    <xf numFmtId="0" fontId="2" fillId="0" borderId="2" xfId="0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4" xfId="0" applyFont="1" applyBorder="1" applyAlignment="1">
      <alignment horizontal="center"/>
    </xf>
    <xf numFmtId="0" fontId="2" fillId="0" borderId="5" xfId="0" applyFont="1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4" fillId="0" borderId="0" xfId="0" applyFont="1" applyAlignment="1">
      <alignment horizontal="center"/>
    </xf>
  </cellXfs>
  <cellStyles count="2">
    <cellStyle name="Currency" xfId="1" builtinId="4"/>
    <cellStyle name="Normal" xfId="0" builtinId="0"/>
  </cellStyles>
  <dxfs count="10">
    <dxf>
      <border outline="0">
        <top style="thin">
          <color theme="4" tint="0.39997558519241921"/>
        </top>
      </border>
    </dxf>
    <dxf>
      <border outline="0">
        <bottom style="thin">
          <color theme="4" tint="0.39997558519241921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theme="4"/>
          <bgColor theme="4"/>
        </patternFill>
      </fill>
    </dxf>
    <dxf>
      <border>
        <bottom style="medium">
          <color rgb="FF000000"/>
        </bottom>
      </border>
    </dxf>
    <dxf>
      <alignment horizontal="center" vertical="top" textRotation="0" wrapText="0" indent="0" justifyLastLine="0" shrinkToFit="0" readingOrder="0"/>
    </dxf>
    <dxf>
      <border>
        <bottom style="medium">
          <color rgb="FF000000"/>
        </bottom>
      </border>
    </dxf>
    <dxf>
      <alignment horizontal="center" vertical="top" textRotation="0" wrapText="0" indent="0" justifyLastLine="0" shrinkToFit="0" readingOrder="0"/>
    </dxf>
    <dxf>
      <numFmt numFmtId="19" formatCode="dd/mm/yyyy"/>
    </dxf>
    <dxf>
      <numFmt numFmtId="19" formatCode="dd/mm/yyyy"/>
    </dxf>
    <dxf>
      <numFmt numFmtId="19" formatCode="dd/mm/yyyy"/>
    </dxf>
  </dxfs>
  <tableStyles count="0" defaultTableStyle="TableStyleMedium2" defaultPivotStyle="PivotStyleMedium9"/>
  <colors>
    <mruColors>
      <color rgb="FFFFFF99"/>
      <color rgb="FF0099CC"/>
      <color rgb="FF66CCFF"/>
      <color rgb="FFFFFFFF"/>
      <color rgb="FFFF00FF"/>
      <color rgb="FF6666FF"/>
      <color rgb="FF6699FF"/>
      <color rgb="FF99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2.xml"/><Relationship Id="rId18" Type="http://schemas.openxmlformats.org/officeDocument/2006/relationships/sheetMetadata" Target="metadata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1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alcChain" Target="calcChain.xml"/><Relationship Id="rId29" Type="http://schemas.openxmlformats.org/officeDocument/2006/relationships/customXml" Target="../customXml/item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10" Type="http://schemas.openxmlformats.org/officeDocument/2006/relationships/worksheet" Target="worksheets/sheet10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 Economy.xlsx]Line chart!PivotTable6</c:name>
    <c:fmtId val="13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bg1"/>
            </a:solidFill>
            <a:round/>
          </a:ln>
          <a:effectLst/>
        </c:spPr>
        <c:marker>
          <c:symbol val="circle"/>
          <c:size val="4"/>
          <c:spPr>
            <a:solidFill>
              <a:srgbClr val="7030A0"/>
            </a:solidFill>
            <a:ln w="9525">
              <a:noFill/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'Line chart'!$B$3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bg1"/>
              </a:solidFill>
              <a:round/>
            </a:ln>
            <a:effectLst/>
          </c:spPr>
          <c:marker>
            <c:symbol val="circle"/>
            <c:size val="4"/>
            <c:spPr>
              <a:solidFill>
                <a:srgbClr val="7030A0"/>
              </a:solidFill>
              <a:ln w="9525">
                <a:noFill/>
              </a:ln>
              <a:effectLst/>
            </c:spPr>
          </c:marker>
          <c:cat>
            <c:strRef>
              <c:f>'Line chart'!$A$4:$A$183</c:f>
              <c:strCache>
                <c:ptCount val="179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Angola</c:v>
                </c:pt>
                <c:pt idx="4">
                  <c:v>Antigua and Barbuda</c:v>
                </c:pt>
                <c:pt idx="5">
                  <c:v>Argentina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Bahamas</c:v>
                </c:pt>
                <c:pt idx="11">
                  <c:v>Bahrain</c:v>
                </c:pt>
                <c:pt idx="12">
                  <c:v>Bangladesh</c:v>
                </c:pt>
                <c:pt idx="13">
                  <c:v>Barbados</c:v>
                </c:pt>
                <c:pt idx="14">
                  <c:v>Belarus</c:v>
                </c:pt>
                <c:pt idx="15">
                  <c:v>Belgium</c:v>
                </c:pt>
                <c:pt idx="16">
                  <c:v>Belize</c:v>
                </c:pt>
                <c:pt idx="17">
                  <c:v>Benin</c:v>
                </c:pt>
                <c:pt idx="18">
                  <c:v>Bhutan</c:v>
                </c:pt>
                <c:pt idx="19">
                  <c:v>Bolivia</c:v>
                </c:pt>
                <c:pt idx="20">
                  <c:v>Bosnia and Herzegovina</c:v>
                </c:pt>
                <c:pt idx="21">
                  <c:v>Botswana</c:v>
                </c:pt>
                <c:pt idx="22">
                  <c:v>Brazil</c:v>
                </c:pt>
                <c:pt idx="23">
                  <c:v>Brunei Darussalam</c:v>
                </c:pt>
                <c:pt idx="24">
                  <c:v>Bulgaria</c:v>
                </c:pt>
                <c:pt idx="25">
                  <c:v>Burkina Faso</c:v>
                </c:pt>
                <c:pt idx="26">
                  <c:v>Burundi</c:v>
                </c:pt>
                <c:pt idx="27">
                  <c:v>Cambodia</c:v>
                </c:pt>
                <c:pt idx="28">
                  <c:v>Cameroon</c:v>
                </c:pt>
                <c:pt idx="29">
                  <c:v>Canada</c:v>
                </c:pt>
                <c:pt idx="30">
                  <c:v>Cape Verde</c:v>
                </c:pt>
                <c:pt idx="31">
                  <c:v>Central African Republic</c:v>
                </c:pt>
                <c:pt idx="32">
                  <c:v>Chad</c:v>
                </c:pt>
                <c:pt idx="33">
                  <c:v>Chile</c:v>
                </c:pt>
                <c:pt idx="34">
                  <c:v>China</c:v>
                </c:pt>
                <c:pt idx="35">
                  <c:v>Colombia</c:v>
                </c:pt>
                <c:pt idx="36">
                  <c:v>Comoros</c:v>
                </c:pt>
                <c:pt idx="37">
                  <c:v>Congo Democratic Republic</c:v>
                </c:pt>
                <c:pt idx="38">
                  <c:v>Congo Republic</c:v>
                </c:pt>
                <c:pt idx="39">
                  <c:v>Costa Rica</c:v>
                </c:pt>
                <c:pt idx="40">
                  <c:v>Cote d'Ivoire</c:v>
                </c:pt>
                <c:pt idx="41">
                  <c:v>Croatia</c:v>
                </c:pt>
                <c:pt idx="42">
                  <c:v>Cuba</c:v>
                </c:pt>
                <c:pt idx="43">
                  <c:v>Cyprus</c:v>
                </c:pt>
                <c:pt idx="44">
                  <c:v>Czech Republic</c:v>
                </c:pt>
                <c:pt idx="45">
                  <c:v>Denmark</c:v>
                </c:pt>
                <c:pt idx="46">
                  <c:v>Djibouti</c:v>
                </c:pt>
                <c:pt idx="47">
                  <c:v>Dominican Republic</c:v>
                </c:pt>
                <c:pt idx="48">
                  <c:v>Ecuador</c:v>
                </c:pt>
                <c:pt idx="49">
                  <c:v>Egypt</c:v>
                </c:pt>
                <c:pt idx="50">
                  <c:v>El Salvador</c:v>
                </c:pt>
                <c:pt idx="51">
                  <c:v>Equatorial Guinea</c:v>
                </c:pt>
                <c:pt idx="52">
                  <c:v>Eritrea</c:v>
                </c:pt>
                <c:pt idx="53">
                  <c:v>Estonia</c:v>
                </c:pt>
                <c:pt idx="54">
                  <c:v>Ethiopia</c:v>
                </c:pt>
                <c:pt idx="55">
                  <c:v>Fiji</c:v>
                </c:pt>
                <c:pt idx="56">
                  <c:v>Finland</c:v>
                </c:pt>
                <c:pt idx="57">
                  <c:v>France</c:v>
                </c:pt>
                <c:pt idx="58">
                  <c:v>Gabon</c:v>
                </c:pt>
                <c:pt idx="59">
                  <c:v>Gambia</c:v>
                </c:pt>
                <c:pt idx="60">
                  <c:v>Georgia</c:v>
                </c:pt>
                <c:pt idx="61">
                  <c:v>Germany</c:v>
                </c:pt>
                <c:pt idx="62">
                  <c:v>Ghana</c:v>
                </c:pt>
                <c:pt idx="63">
                  <c:v>Greece</c:v>
                </c:pt>
                <c:pt idx="64">
                  <c:v>Grenada</c:v>
                </c:pt>
                <c:pt idx="65">
                  <c:v>Guatemala</c:v>
                </c:pt>
                <c:pt idx="66">
                  <c:v>Guinea</c:v>
                </c:pt>
                <c:pt idx="67">
                  <c:v>Guinea Bissau</c:v>
                </c:pt>
                <c:pt idx="68">
                  <c:v>Guyana</c:v>
                </c:pt>
                <c:pt idx="69">
                  <c:v>Haiti</c:v>
                </c:pt>
                <c:pt idx="70">
                  <c:v>Honduras</c:v>
                </c:pt>
                <c:pt idx="71">
                  <c:v>Hungary</c:v>
                </c:pt>
                <c:pt idx="72">
                  <c:v>Iceland</c:v>
                </c:pt>
                <c:pt idx="73">
                  <c:v>India</c:v>
                </c:pt>
                <c:pt idx="74">
                  <c:v>Indonesia</c:v>
                </c:pt>
                <c:pt idx="75">
                  <c:v>Iran</c:v>
                </c:pt>
                <c:pt idx="76">
                  <c:v>Iraq</c:v>
                </c:pt>
                <c:pt idx="77">
                  <c:v>Ireland</c:v>
                </c:pt>
                <c:pt idx="78">
                  <c:v>Israel</c:v>
                </c:pt>
                <c:pt idx="79">
                  <c:v>Italy</c:v>
                </c:pt>
                <c:pt idx="80">
                  <c:v>Jamaica</c:v>
                </c:pt>
                <c:pt idx="81">
                  <c:v>Japan</c:v>
                </c:pt>
                <c:pt idx="82">
                  <c:v>Jordan</c:v>
                </c:pt>
                <c:pt idx="83">
                  <c:v>Kazakhstan</c:v>
                </c:pt>
                <c:pt idx="84">
                  <c:v>Kenya</c:v>
                </c:pt>
                <c:pt idx="85">
                  <c:v>Kuwait</c:v>
                </c:pt>
                <c:pt idx="86">
                  <c:v>Kyrgyz Republic</c:v>
                </c:pt>
                <c:pt idx="87">
                  <c:v>Laos</c:v>
                </c:pt>
                <c:pt idx="88">
                  <c:v>Latvia</c:v>
                </c:pt>
                <c:pt idx="89">
                  <c:v>Lebanon</c:v>
                </c:pt>
                <c:pt idx="90">
                  <c:v>Lesotho</c:v>
                </c:pt>
                <c:pt idx="91">
                  <c:v>Liberia</c:v>
                </c:pt>
                <c:pt idx="92">
                  <c:v>Libya</c:v>
                </c:pt>
                <c:pt idx="93">
                  <c:v>Lithuania</c:v>
                </c:pt>
                <c:pt idx="94">
                  <c:v>Luxembourg</c:v>
                </c:pt>
                <c:pt idx="95">
                  <c:v>Macedonia</c:v>
                </c:pt>
                <c:pt idx="96">
                  <c:v>Madagascar</c:v>
                </c:pt>
                <c:pt idx="97">
                  <c:v>Malawi</c:v>
                </c:pt>
                <c:pt idx="98">
                  <c:v>Malaysia</c:v>
                </c:pt>
                <c:pt idx="99">
                  <c:v>Maldives</c:v>
                </c:pt>
                <c:pt idx="100">
                  <c:v>Mali</c:v>
                </c:pt>
                <c:pt idx="101">
                  <c:v>Malta</c:v>
                </c:pt>
                <c:pt idx="102">
                  <c:v>Mauritania</c:v>
                </c:pt>
                <c:pt idx="103">
                  <c:v>Mauritius</c:v>
                </c:pt>
                <c:pt idx="104">
                  <c:v>Mexico</c:v>
                </c:pt>
                <c:pt idx="105">
                  <c:v>Micronesia</c:v>
                </c:pt>
                <c:pt idx="106">
                  <c:v>Moldova</c:v>
                </c:pt>
                <c:pt idx="107">
                  <c:v>Mongolia</c:v>
                </c:pt>
                <c:pt idx="108">
                  <c:v>Montenegro</c:v>
                </c:pt>
                <c:pt idx="109">
                  <c:v>Morocco</c:v>
                </c:pt>
                <c:pt idx="110">
                  <c:v>Mozambique</c:v>
                </c:pt>
                <c:pt idx="111">
                  <c:v>Myanmar</c:v>
                </c:pt>
                <c:pt idx="112">
                  <c:v>Namibia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Palestine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Paraguay</c:v>
                </c:pt>
                <c:pt idx="127">
                  <c:v>Peru</c:v>
                </c:pt>
                <c:pt idx="128">
                  <c:v>Philippines</c:v>
                </c:pt>
                <c:pt idx="129">
                  <c:v>Poland</c:v>
                </c:pt>
                <c:pt idx="130">
                  <c:v>Portugal</c:v>
                </c:pt>
                <c:pt idx="131">
                  <c:v>Qatar</c:v>
                </c:pt>
                <c:pt idx="132">
                  <c:v>Romania</c:v>
                </c:pt>
                <c:pt idx="133">
                  <c:v>Russia</c:v>
                </c:pt>
                <c:pt idx="134">
                  <c:v>Rwanda</c:v>
                </c:pt>
                <c:pt idx="135">
                  <c:v>Samoa</c:v>
                </c:pt>
                <c:pt idx="136">
                  <c:v>Sao Tome and Principe</c:v>
                </c:pt>
                <c:pt idx="137">
                  <c:v>Saudi Arabia</c:v>
                </c:pt>
                <c:pt idx="138">
                  <c:v>Senegal</c:v>
                </c:pt>
                <c:pt idx="139">
                  <c:v>Serbia</c:v>
                </c:pt>
                <c:pt idx="140">
                  <c:v>Seychelles</c:v>
                </c:pt>
                <c:pt idx="141">
                  <c:v>Sierra Leone</c:v>
                </c:pt>
                <c:pt idx="142">
                  <c:v>Singapore</c:v>
                </c:pt>
                <c:pt idx="143">
                  <c:v>Slovak Republic</c:v>
                </c:pt>
                <c:pt idx="144">
                  <c:v>Slovenia</c:v>
                </c:pt>
                <c:pt idx="145">
                  <c:v>Solomon Islands</c:v>
                </c:pt>
                <c:pt idx="146">
                  <c:v>Somalia</c:v>
                </c:pt>
                <c:pt idx="147">
                  <c:v>South Africa</c:v>
                </c:pt>
                <c:pt idx="148">
                  <c:v>South Korea</c:v>
                </c:pt>
                <c:pt idx="149">
                  <c:v>South Sudan</c:v>
                </c:pt>
                <c:pt idx="150">
                  <c:v>Spain</c:v>
                </c:pt>
                <c:pt idx="151">
                  <c:v>Sri Lanka</c:v>
                </c:pt>
                <c:pt idx="152">
                  <c:v>Sudan</c:v>
                </c:pt>
                <c:pt idx="153">
                  <c:v>Suriname</c:v>
                </c:pt>
                <c:pt idx="154">
                  <c:v>Swaziland</c:v>
                </c:pt>
                <c:pt idx="155">
                  <c:v>Sweden</c:v>
                </c:pt>
                <c:pt idx="156">
                  <c:v>Switzerland</c:v>
                </c:pt>
                <c:pt idx="157">
                  <c:v>Syria</c:v>
                </c:pt>
                <c:pt idx="158">
                  <c:v>Tajikistan</c:v>
                </c:pt>
                <c:pt idx="159">
                  <c:v>Tanzania</c:v>
                </c:pt>
                <c:pt idx="160">
                  <c:v>Thailand</c:v>
                </c:pt>
                <c:pt idx="161">
                  <c:v>Timor-Leste</c:v>
                </c:pt>
                <c:pt idx="162">
                  <c:v>Togo</c:v>
                </c:pt>
                <c:pt idx="163">
                  <c:v>Trinidad and Tobago</c:v>
                </c:pt>
                <c:pt idx="164">
                  <c:v>Tunisia</c:v>
                </c:pt>
                <c:pt idx="165">
                  <c:v>Turkey</c:v>
                </c:pt>
                <c:pt idx="166">
                  <c:v>Turkmenistan</c:v>
                </c:pt>
                <c:pt idx="167">
                  <c:v>Uganda</c:v>
                </c:pt>
                <c:pt idx="168">
                  <c:v>Ukraine</c:v>
                </c:pt>
                <c:pt idx="169">
                  <c:v>United Arab Emirates</c:v>
                </c:pt>
                <c:pt idx="170">
                  <c:v>United Kingdom</c:v>
                </c:pt>
                <c:pt idx="171">
                  <c:v>United States</c:v>
                </c:pt>
                <c:pt idx="172">
                  <c:v>Uruguay</c:v>
                </c:pt>
                <c:pt idx="173">
                  <c:v>Uzbekistan</c:v>
                </c:pt>
                <c:pt idx="174">
                  <c:v>Venezuela</c:v>
                </c:pt>
                <c:pt idx="175">
                  <c:v>Vietnam</c:v>
                </c:pt>
                <c:pt idx="176">
                  <c:v>Yemen</c:v>
                </c:pt>
                <c:pt idx="177">
                  <c:v>Zambia</c:v>
                </c:pt>
                <c:pt idx="178">
                  <c:v>Zimbabwe</c:v>
                </c:pt>
              </c:strCache>
            </c:strRef>
          </c:cat>
          <c:val>
            <c:numRef>
              <c:f>'Line chart'!$B$4:$B$183</c:f>
              <c:numCache>
                <c:formatCode>General</c:formatCode>
                <c:ptCount val="179"/>
                <c:pt idx="0">
                  <c:v>106.6</c:v>
                </c:pt>
                <c:pt idx="1">
                  <c:v>56.8</c:v>
                </c:pt>
                <c:pt idx="2">
                  <c:v>70</c:v>
                </c:pt>
                <c:pt idx="3">
                  <c:v>86.9</c:v>
                </c:pt>
                <c:pt idx="4">
                  <c:v>53.8</c:v>
                </c:pt>
                <c:pt idx="5">
                  <c:v>46.4</c:v>
                </c:pt>
                <c:pt idx="6">
                  <c:v>67.5</c:v>
                </c:pt>
                <c:pt idx="7">
                  <c:v>22</c:v>
                </c:pt>
                <c:pt idx="8">
                  <c:v>24.4</c:v>
                </c:pt>
                <c:pt idx="9">
                  <c:v>72.7</c:v>
                </c:pt>
                <c:pt idx="10">
                  <c:v>49.2</c:v>
                </c:pt>
                <c:pt idx="11">
                  <c:v>65.099999999999994</c:v>
                </c:pt>
                <c:pt idx="12">
                  <c:v>85.2</c:v>
                </c:pt>
                <c:pt idx="13">
                  <c:v>45.4</c:v>
                </c:pt>
                <c:pt idx="14">
                  <c:v>69.900000000000006</c:v>
                </c:pt>
                <c:pt idx="15">
                  <c:v>31.4</c:v>
                </c:pt>
                <c:pt idx="16">
                  <c:v>59.8</c:v>
                </c:pt>
                <c:pt idx="17">
                  <c:v>73.3</c:v>
                </c:pt>
                <c:pt idx="18">
                  <c:v>66.400000000000006</c:v>
                </c:pt>
                <c:pt idx="19">
                  <c:v>70.7</c:v>
                </c:pt>
                <c:pt idx="20">
                  <c:v>72.3</c:v>
                </c:pt>
                <c:pt idx="21">
                  <c:v>55.3</c:v>
                </c:pt>
                <c:pt idx="22">
                  <c:v>74.5</c:v>
                </c:pt>
                <c:pt idx="23">
                  <c:v>54.7</c:v>
                </c:pt>
                <c:pt idx="24">
                  <c:v>51.8</c:v>
                </c:pt>
                <c:pt idx="25">
                  <c:v>94</c:v>
                </c:pt>
                <c:pt idx="26">
                  <c:v>94.2</c:v>
                </c:pt>
                <c:pt idx="27">
                  <c:v>80.3</c:v>
                </c:pt>
                <c:pt idx="28">
                  <c:v>94</c:v>
                </c:pt>
                <c:pt idx="29">
                  <c:v>18.899999999999999</c:v>
                </c:pt>
                <c:pt idx="30">
                  <c:v>60.1</c:v>
                </c:pt>
                <c:pt idx="31">
                  <c:v>105.7</c:v>
                </c:pt>
                <c:pt idx="32">
                  <c:v>104.6</c:v>
                </c:pt>
                <c:pt idx="33">
                  <c:v>42.2</c:v>
                </c:pt>
                <c:pt idx="34">
                  <c:v>65.099999999999994</c:v>
                </c:pt>
                <c:pt idx="35">
                  <c:v>78.099999999999994</c:v>
                </c:pt>
                <c:pt idx="36">
                  <c:v>82.2</c:v>
                </c:pt>
                <c:pt idx="37">
                  <c:v>107.2</c:v>
                </c:pt>
                <c:pt idx="38">
                  <c:v>90.7</c:v>
                </c:pt>
                <c:pt idx="39">
                  <c:v>40.4</c:v>
                </c:pt>
                <c:pt idx="40">
                  <c:v>87.1</c:v>
                </c:pt>
                <c:pt idx="41">
                  <c:v>48.7</c:v>
                </c:pt>
                <c:pt idx="42">
                  <c:v>59.5</c:v>
                </c:pt>
                <c:pt idx="43">
                  <c:v>57</c:v>
                </c:pt>
                <c:pt idx="44">
                  <c:v>40.200000000000003</c:v>
                </c:pt>
                <c:pt idx="45">
                  <c:v>17.899999999999999</c:v>
                </c:pt>
                <c:pt idx="46">
                  <c:v>82.2</c:v>
                </c:pt>
                <c:pt idx="47">
                  <c:v>60.8</c:v>
                </c:pt>
                <c:pt idx="48">
                  <c:v>69.400000000000006</c:v>
                </c:pt>
                <c:pt idx="49">
                  <c:v>81.599999999999994</c:v>
                </c:pt>
                <c:pt idx="50">
                  <c:v>69.3</c:v>
                </c:pt>
                <c:pt idx="51">
                  <c:v>84.4</c:v>
                </c:pt>
                <c:pt idx="52">
                  <c:v>94.5</c:v>
                </c:pt>
                <c:pt idx="53">
                  <c:v>38.6</c:v>
                </c:pt>
                <c:pt idx="54">
                  <c:v>100.4</c:v>
                </c:pt>
                <c:pt idx="55">
                  <c:v>70.2</c:v>
                </c:pt>
                <c:pt idx="56">
                  <c:v>16</c:v>
                </c:pt>
                <c:pt idx="57">
                  <c:v>28.8</c:v>
                </c:pt>
                <c:pt idx="58">
                  <c:v>65.5</c:v>
                </c:pt>
                <c:pt idx="59">
                  <c:v>76.099999999999994</c:v>
                </c:pt>
                <c:pt idx="60">
                  <c:v>71.900000000000006</c:v>
                </c:pt>
                <c:pt idx="61">
                  <c:v>24.6</c:v>
                </c:pt>
                <c:pt idx="62">
                  <c:v>62.3</c:v>
                </c:pt>
                <c:pt idx="63">
                  <c:v>55.1</c:v>
                </c:pt>
                <c:pt idx="64">
                  <c:v>53.7</c:v>
                </c:pt>
                <c:pt idx="65">
                  <c:v>77.3</c:v>
                </c:pt>
                <c:pt idx="66">
                  <c:v>98.5</c:v>
                </c:pt>
                <c:pt idx="67">
                  <c:v>89.9</c:v>
                </c:pt>
                <c:pt idx="68">
                  <c:v>61.6</c:v>
                </c:pt>
                <c:pt idx="69">
                  <c:v>102.9</c:v>
                </c:pt>
                <c:pt idx="70">
                  <c:v>79.599999999999994</c:v>
                </c:pt>
                <c:pt idx="71">
                  <c:v>48.8</c:v>
                </c:pt>
                <c:pt idx="72">
                  <c:v>15.7</c:v>
                </c:pt>
                <c:pt idx="73">
                  <c:v>74.099999999999994</c:v>
                </c:pt>
                <c:pt idx="74">
                  <c:v>65.599999999999994</c:v>
                </c:pt>
                <c:pt idx="75">
                  <c:v>85.4</c:v>
                </c:pt>
                <c:pt idx="76">
                  <c:v>91.4</c:v>
                </c:pt>
                <c:pt idx="77">
                  <c:v>19.5</c:v>
                </c:pt>
                <c:pt idx="78">
                  <c:v>44.1</c:v>
                </c:pt>
                <c:pt idx="79">
                  <c:v>42.6</c:v>
                </c:pt>
                <c:pt idx="80">
                  <c:v>61.9</c:v>
                </c:pt>
                <c:pt idx="81">
                  <c:v>30.5</c:v>
                </c:pt>
                <c:pt idx="82">
                  <c:v>75.7</c:v>
                </c:pt>
                <c:pt idx="83">
                  <c:v>60.6</c:v>
                </c:pt>
                <c:pt idx="84">
                  <c:v>87.8</c:v>
                </c:pt>
                <c:pt idx="85">
                  <c:v>51.2</c:v>
                </c:pt>
                <c:pt idx="86">
                  <c:v>75.599999999999994</c:v>
                </c:pt>
                <c:pt idx="87">
                  <c:v>74.7</c:v>
                </c:pt>
                <c:pt idx="88">
                  <c:v>43.3</c:v>
                </c:pt>
                <c:pt idx="89">
                  <c:v>91.8</c:v>
                </c:pt>
                <c:pt idx="90">
                  <c:v>76.3</c:v>
                </c:pt>
                <c:pt idx="91">
                  <c:v>88.9</c:v>
                </c:pt>
                <c:pt idx="92">
                  <c:v>96.1</c:v>
                </c:pt>
                <c:pt idx="93">
                  <c:v>39.4</c:v>
                </c:pt>
                <c:pt idx="94">
                  <c:v>19.5</c:v>
                </c:pt>
                <c:pt idx="95">
                  <c:v>60.3</c:v>
                </c:pt>
                <c:pt idx="96">
                  <c:v>81.7</c:v>
                </c:pt>
                <c:pt idx="97">
                  <c:v>83.2</c:v>
                </c:pt>
                <c:pt idx="98">
                  <c:v>55</c:v>
                </c:pt>
                <c:pt idx="99">
                  <c:v>62.9</c:v>
                </c:pt>
                <c:pt idx="100">
                  <c:v>99.5</c:v>
                </c:pt>
                <c:pt idx="101">
                  <c:v>33</c:v>
                </c:pt>
                <c:pt idx="102">
                  <c:v>87</c:v>
                </c:pt>
                <c:pt idx="103">
                  <c:v>38</c:v>
                </c:pt>
                <c:pt idx="104">
                  <c:v>69.8</c:v>
                </c:pt>
                <c:pt idx="105">
                  <c:v>69.3</c:v>
                </c:pt>
                <c:pt idx="106">
                  <c:v>67.400000000000006</c:v>
                </c:pt>
                <c:pt idx="107">
                  <c:v>51.3</c:v>
                </c:pt>
                <c:pt idx="108">
                  <c:v>58</c:v>
                </c:pt>
                <c:pt idx="109">
                  <c:v>68.2</c:v>
                </c:pt>
                <c:pt idx="110">
                  <c:v>94</c:v>
                </c:pt>
                <c:pt idx="111">
                  <c:v>100.2</c:v>
                </c:pt>
                <c:pt idx="112">
                  <c:v>60.3</c:v>
                </c:pt>
                <c:pt idx="113">
                  <c:v>80.2</c:v>
                </c:pt>
                <c:pt idx="114">
                  <c:v>21</c:v>
                </c:pt>
                <c:pt idx="115">
                  <c:v>16.7</c:v>
                </c:pt>
                <c:pt idx="116">
                  <c:v>77.7</c:v>
                </c:pt>
                <c:pt idx="117">
                  <c:v>93.4</c:v>
                </c:pt>
                <c:pt idx="118">
                  <c:v>98</c:v>
                </c:pt>
                <c:pt idx="119">
                  <c:v>87</c:v>
                </c:pt>
                <c:pt idx="120">
                  <c:v>14.5</c:v>
                </c:pt>
                <c:pt idx="121">
                  <c:v>48.7</c:v>
                </c:pt>
                <c:pt idx="122">
                  <c:v>89.9</c:v>
                </c:pt>
                <c:pt idx="123">
                  <c:v>87.9</c:v>
                </c:pt>
                <c:pt idx="124">
                  <c:v>48.7</c:v>
                </c:pt>
                <c:pt idx="125">
                  <c:v>78.099999999999994</c:v>
                </c:pt>
                <c:pt idx="126">
                  <c:v>63.7</c:v>
                </c:pt>
                <c:pt idx="127">
                  <c:v>73.099999999999994</c:v>
                </c:pt>
                <c:pt idx="128">
                  <c:v>77.8</c:v>
                </c:pt>
                <c:pt idx="129">
                  <c:v>45.2</c:v>
                </c:pt>
                <c:pt idx="130">
                  <c:v>25.7</c:v>
                </c:pt>
                <c:pt idx="131">
                  <c:v>40.5</c:v>
                </c:pt>
                <c:pt idx="132">
                  <c:v>53</c:v>
                </c:pt>
                <c:pt idx="133">
                  <c:v>80.7</c:v>
                </c:pt>
                <c:pt idx="134">
                  <c:v>82.3</c:v>
                </c:pt>
                <c:pt idx="135">
                  <c:v>65.099999999999994</c:v>
                </c:pt>
                <c:pt idx="136">
                  <c:v>69.7</c:v>
                </c:pt>
                <c:pt idx="137">
                  <c:v>65.3</c:v>
                </c:pt>
                <c:pt idx="138">
                  <c:v>71.5</c:v>
                </c:pt>
                <c:pt idx="139">
                  <c:v>67.900000000000006</c:v>
                </c:pt>
                <c:pt idx="140">
                  <c:v>53.3</c:v>
                </c:pt>
                <c:pt idx="141">
                  <c:v>81.400000000000006</c:v>
                </c:pt>
                <c:pt idx="142">
                  <c:v>25.5</c:v>
                </c:pt>
                <c:pt idx="143">
                  <c:v>37.799999999999997</c:v>
                </c:pt>
                <c:pt idx="144">
                  <c:v>27.3</c:v>
                </c:pt>
                <c:pt idx="145">
                  <c:v>79.599999999999994</c:v>
                </c:pt>
                <c:pt idx="146">
                  <c:v>111.9</c:v>
                </c:pt>
                <c:pt idx="147">
                  <c:v>72</c:v>
                </c:pt>
                <c:pt idx="148">
                  <c:v>31.5</c:v>
                </c:pt>
                <c:pt idx="149">
                  <c:v>108.5</c:v>
                </c:pt>
                <c:pt idx="150">
                  <c:v>43.5</c:v>
                </c:pt>
                <c:pt idx="151">
                  <c:v>90.3</c:v>
                </c:pt>
                <c:pt idx="152">
                  <c:v>106.2</c:v>
                </c:pt>
                <c:pt idx="153">
                  <c:v>59.7</c:v>
                </c:pt>
                <c:pt idx="154">
                  <c:v>79.099999999999994</c:v>
                </c:pt>
                <c:pt idx="155">
                  <c:v>20.6</c:v>
                </c:pt>
                <c:pt idx="156">
                  <c:v>17.8</c:v>
                </c:pt>
                <c:pt idx="157">
                  <c:v>107.1</c:v>
                </c:pt>
                <c:pt idx="158">
                  <c:v>74.2</c:v>
                </c:pt>
                <c:pt idx="159">
                  <c:v>76.599999999999994</c:v>
                </c:pt>
                <c:pt idx="160">
                  <c:v>68</c:v>
                </c:pt>
                <c:pt idx="161">
                  <c:v>77.5</c:v>
                </c:pt>
                <c:pt idx="162">
                  <c:v>82.1</c:v>
                </c:pt>
                <c:pt idx="163">
                  <c:v>52.9</c:v>
                </c:pt>
                <c:pt idx="164">
                  <c:v>66.400000000000006</c:v>
                </c:pt>
                <c:pt idx="165">
                  <c:v>81.2</c:v>
                </c:pt>
                <c:pt idx="166">
                  <c:v>64.5</c:v>
                </c:pt>
                <c:pt idx="167">
                  <c:v>91.5</c:v>
                </c:pt>
                <c:pt idx="168">
                  <c:v>95.9</c:v>
                </c:pt>
                <c:pt idx="169">
                  <c:v>37</c:v>
                </c:pt>
                <c:pt idx="170">
                  <c:v>41.9</c:v>
                </c:pt>
                <c:pt idx="171">
                  <c:v>45.3</c:v>
                </c:pt>
                <c:pt idx="172">
                  <c:v>34.4</c:v>
                </c:pt>
                <c:pt idx="173">
                  <c:v>66.8</c:v>
                </c:pt>
                <c:pt idx="174">
                  <c:v>90.5</c:v>
                </c:pt>
                <c:pt idx="175">
                  <c:v>58.3</c:v>
                </c:pt>
                <c:pt idx="176">
                  <c:v>108.9</c:v>
                </c:pt>
                <c:pt idx="177">
                  <c:v>81.8</c:v>
                </c:pt>
                <c:pt idx="178">
                  <c:v>96.9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677-45F5-A11E-311AD797287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46420736"/>
        <c:axId val="646421696"/>
      </c:lineChart>
      <c:catAx>
        <c:axId val="6464207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bg1"/>
            </a:solidFill>
            <a:round/>
          </a:ln>
          <a:effectLst>
            <a:outerShdw blurRad="50800" dist="50800" dir="5400000" algn="ctr" rotWithShape="0">
              <a:schemeClr val="bg2">
                <a:alpha val="11000"/>
              </a:schemeClr>
            </a:outerShdw>
          </a:effectLst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6421696"/>
        <c:crosses val="autoZero"/>
        <c:auto val="1"/>
        <c:lblAlgn val="ctr"/>
        <c:lblOffset val="100"/>
        <c:noMultiLvlLbl val="0"/>
      </c:catAx>
      <c:valAx>
        <c:axId val="646421696"/>
        <c:scaling>
          <c:orientation val="minMax"/>
        </c:scaling>
        <c:delete val="0"/>
        <c:axPos val="l"/>
        <c:majorGridlines>
          <c:spPr>
            <a:ln w="9525" cap="flat" cmpd="thickThin" algn="ctr">
              <a:noFill/>
              <a:round/>
            </a:ln>
            <a:effectLst>
              <a:softEdge rad="1270000"/>
            </a:effectLst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solidFill>
                    <a:schemeClr val="bg1">
                      <a:lumMod val="95000"/>
                    </a:schemeClr>
                  </a:solidFill>
                </a:ln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6420736"/>
        <c:crosses val="autoZero"/>
        <c:crossBetween val="between"/>
      </c:valAx>
      <c:spPr>
        <a:noFill/>
        <a:ln>
          <a:solidFill>
            <a:schemeClr val="bg1"/>
          </a:solidFill>
        </a:ln>
        <a:effectLst/>
      </c:spPr>
    </c:plotArea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 Economy.xlsx]Sheet1!PivotTable2</c:name>
    <c:fmtId val="0"/>
  </c:pivotSource>
  <c:chart>
    <c:autoTitleDeleted val="0"/>
    <c:pivotFmts>
      <c:pivotFmt>
        <c:idx val="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Sheet1!$B$3</c:f>
              <c:strCache>
                <c:ptCount val="1"/>
                <c:pt idx="0">
                  <c:v>Public Services</c:v>
                </c:pt>
              </c:strCache>
            </c:strRef>
          </c:tx>
          <c:spPr>
            <a:noFill/>
            <a:ln w="9525" cap="flat" cmpd="sng" algn="ctr">
              <a:solidFill>
                <a:schemeClr val="accent1"/>
              </a:solidFill>
              <a:miter lim="800000"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Sheet1!$B$4:$B$10</c:f>
              <c:numCache>
                <c:formatCode>General</c:formatCode>
                <c:ptCount val="6"/>
                <c:pt idx="0">
                  <c:v>330.89999999999992</c:v>
                </c:pt>
                <c:pt idx="1">
                  <c:v>287.60000000000002</c:v>
                </c:pt>
                <c:pt idx="2">
                  <c:v>60.400000000000013</c:v>
                </c:pt>
                <c:pt idx="3">
                  <c:v>49.099999999999994</c:v>
                </c:pt>
                <c:pt idx="4">
                  <c:v>83.4</c:v>
                </c:pt>
                <c:pt idx="5">
                  <c:v>165.8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71D-4A9E-A44C-C0E8A5762A24}"/>
            </c:ext>
          </c:extLst>
        </c:ser>
        <c:ser>
          <c:idx val="1"/>
          <c:order val="1"/>
          <c:tx>
            <c:strRef>
              <c:f>Sheet1!$C$3</c:f>
              <c:strCache>
                <c:ptCount val="1"/>
                <c:pt idx="0">
                  <c:v>Human Rights</c:v>
                </c:pt>
              </c:strCache>
            </c:strRef>
          </c:tx>
          <c:spPr>
            <a:noFill/>
            <a:ln w="9525" cap="flat" cmpd="sng" algn="ctr">
              <a:solidFill>
                <a:schemeClr val="accent2"/>
              </a:solidFill>
              <a:miter lim="800000"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Sheet1!$C$4:$C$10</c:f>
              <c:numCache>
                <c:formatCode>General</c:formatCode>
                <c:ptCount val="6"/>
                <c:pt idx="0">
                  <c:v>274.59999999999997</c:v>
                </c:pt>
                <c:pt idx="1">
                  <c:v>355.99999999999994</c:v>
                </c:pt>
                <c:pt idx="2">
                  <c:v>45.399999999999991</c:v>
                </c:pt>
                <c:pt idx="3">
                  <c:v>52.6</c:v>
                </c:pt>
                <c:pt idx="4">
                  <c:v>85.09999999999998</c:v>
                </c:pt>
                <c:pt idx="5">
                  <c:v>159.49999999999997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71D-4A9E-A44C-C0E8A5762A24}"/>
            </c:ext>
          </c:extLst>
        </c:ser>
        <c:ser>
          <c:idx val="2"/>
          <c:order val="2"/>
          <c:tx>
            <c:strRef>
              <c:f>Sheet1!$D$3</c:f>
              <c:strCache>
                <c:ptCount val="1"/>
                <c:pt idx="0">
                  <c:v>Human Flight and Brain Drain</c:v>
                </c:pt>
              </c:strCache>
            </c:strRef>
          </c:tx>
          <c:spPr>
            <a:noFill/>
            <a:ln w="9525" cap="flat" cmpd="sng" algn="ctr">
              <a:solidFill>
                <a:schemeClr val="accent3"/>
              </a:solidFill>
              <a:miter lim="800000"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Sheet1!$D$4:$D$10</c:f>
              <c:numCache>
                <c:formatCode>General</c:formatCode>
                <c:ptCount val="6"/>
                <c:pt idx="0">
                  <c:v>277.7</c:v>
                </c:pt>
                <c:pt idx="1">
                  <c:v>259.7999999999999</c:v>
                </c:pt>
                <c:pt idx="2">
                  <c:v>74.800000000000011</c:v>
                </c:pt>
                <c:pt idx="3">
                  <c:v>44.900000000000013</c:v>
                </c:pt>
                <c:pt idx="4">
                  <c:v>86.100000000000009</c:v>
                </c:pt>
                <c:pt idx="5">
                  <c:v>184.7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71D-4A9E-A44C-C0E8A5762A24}"/>
            </c:ext>
          </c:extLst>
        </c:ser>
        <c:ser>
          <c:idx val="3"/>
          <c:order val="3"/>
          <c:tx>
            <c:strRef>
              <c:f>Sheet1!$E$3</c:f>
              <c:strCache>
                <c:ptCount val="1"/>
                <c:pt idx="0">
                  <c:v>Economic Inequality</c:v>
                </c:pt>
              </c:strCache>
            </c:strRef>
          </c:tx>
          <c:spPr>
            <a:noFill/>
            <a:ln w="9525" cap="flat" cmpd="sng" algn="ctr">
              <a:solidFill>
                <a:schemeClr val="accent4"/>
              </a:solidFill>
              <a:miter lim="800000"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Sheet1!$E$4:$E$10</c:f>
              <c:numCache>
                <c:formatCode>General</c:formatCode>
                <c:ptCount val="6"/>
                <c:pt idx="0">
                  <c:v>308</c:v>
                </c:pt>
                <c:pt idx="1">
                  <c:v>278.90000000000009</c:v>
                </c:pt>
                <c:pt idx="2">
                  <c:v>59.2</c:v>
                </c:pt>
                <c:pt idx="3">
                  <c:v>50.500000000000007</c:v>
                </c:pt>
                <c:pt idx="4">
                  <c:v>81.7</c:v>
                </c:pt>
                <c:pt idx="5">
                  <c:v>174.60000000000008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71D-4A9E-A44C-C0E8A5762A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1647998192"/>
        <c:axId val="1647997712"/>
      </c:barChart>
      <c:catAx>
        <c:axId val="164799819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7997712"/>
        <c:crosses val="autoZero"/>
        <c:auto val="1"/>
        <c:lblAlgn val="ctr"/>
        <c:lblOffset val="100"/>
        <c:noMultiLvlLbl val="0"/>
      </c:catAx>
      <c:valAx>
        <c:axId val="1647997712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799819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 Economy.xlsx]Sheet2!PivotTable3</c:name>
    <c:fmtId val="25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radarChart>
        <c:radarStyle val="filled"/>
        <c:varyColors val="0"/>
        <c:ser>
          <c:idx val="0"/>
          <c:order val="0"/>
          <c:tx>
            <c:strRef>
              <c:f>Sheet2!$B$3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Sheet2!$A$4:$A$183</c:f>
              <c:strCache>
                <c:ptCount val="179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Angola</c:v>
                </c:pt>
                <c:pt idx="4">
                  <c:v>Antigua and Barbuda</c:v>
                </c:pt>
                <c:pt idx="5">
                  <c:v>Argentina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Bahamas</c:v>
                </c:pt>
                <c:pt idx="11">
                  <c:v>Bahrain</c:v>
                </c:pt>
                <c:pt idx="12">
                  <c:v>Bangladesh</c:v>
                </c:pt>
                <c:pt idx="13">
                  <c:v>Barbados</c:v>
                </c:pt>
                <c:pt idx="14">
                  <c:v>Belarus</c:v>
                </c:pt>
                <c:pt idx="15">
                  <c:v>Belgium</c:v>
                </c:pt>
                <c:pt idx="16">
                  <c:v>Belize</c:v>
                </c:pt>
                <c:pt idx="17">
                  <c:v>Benin</c:v>
                </c:pt>
                <c:pt idx="18">
                  <c:v>Bhutan</c:v>
                </c:pt>
                <c:pt idx="19">
                  <c:v>Bolivia</c:v>
                </c:pt>
                <c:pt idx="20">
                  <c:v>Bosnia and Herzegovina</c:v>
                </c:pt>
                <c:pt idx="21">
                  <c:v>Botswana</c:v>
                </c:pt>
                <c:pt idx="22">
                  <c:v>Brazil</c:v>
                </c:pt>
                <c:pt idx="23">
                  <c:v>Brunei Darussalam</c:v>
                </c:pt>
                <c:pt idx="24">
                  <c:v>Bulgaria</c:v>
                </c:pt>
                <c:pt idx="25">
                  <c:v>Burkina Faso</c:v>
                </c:pt>
                <c:pt idx="26">
                  <c:v>Burundi</c:v>
                </c:pt>
                <c:pt idx="27">
                  <c:v>Cambodia</c:v>
                </c:pt>
                <c:pt idx="28">
                  <c:v>Cameroon</c:v>
                </c:pt>
                <c:pt idx="29">
                  <c:v>Canada</c:v>
                </c:pt>
                <c:pt idx="30">
                  <c:v>Cape Verde</c:v>
                </c:pt>
                <c:pt idx="31">
                  <c:v>Central African Republic</c:v>
                </c:pt>
                <c:pt idx="32">
                  <c:v>Chad</c:v>
                </c:pt>
                <c:pt idx="33">
                  <c:v>Chile</c:v>
                </c:pt>
                <c:pt idx="34">
                  <c:v>China</c:v>
                </c:pt>
                <c:pt idx="35">
                  <c:v>Colombia</c:v>
                </c:pt>
                <c:pt idx="36">
                  <c:v>Comoros</c:v>
                </c:pt>
                <c:pt idx="37">
                  <c:v>Congo Democratic Republic</c:v>
                </c:pt>
                <c:pt idx="38">
                  <c:v>Congo Republic</c:v>
                </c:pt>
                <c:pt idx="39">
                  <c:v>Costa Rica</c:v>
                </c:pt>
                <c:pt idx="40">
                  <c:v>Cote d'Ivoire</c:v>
                </c:pt>
                <c:pt idx="41">
                  <c:v>Croatia</c:v>
                </c:pt>
                <c:pt idx="42">
                  <c:v>Cuba</c:v>
                </c:pt>
                <c:pt idx="43">
                  <c:v>Cyprus</c:v>
                </c:pt>
                <c:pt idx="44">
                  <c:v>Czech Republic</c:v>
                </c:pt>
                <c:pt idx="45">
                  <c:v>Denmark</c:v>
                </c:pt>
                <c:pt idx="46">
                  <c:v>Djibouti</c:v>
                </c:pt>
                <c:pt idx="47">
                  <c:v>Dominican Republic</c:v>
                </c:pt>
                <c:pt idx="48">
                  <c:v>Ecuador</c:v>
                </c:pt>
                <c:pt idx="49">
                  <c:v>Egypt</c:v>
                </c:pt>
                <c:pt idx="50">
                  <c:v>El Salvador</c:v>
                </c:pt>
                <c:pt idx="51">
                  <c:v>Equatorial Guinea</c:v>
                </c:pt>
                <c:pt idx="52">
                  <c:v>Eritrea</c:v>
                </c:pt>
                <c:pt idx="53">
                  <c:v>Estonia</c:v>
                </c:pt>
                <c:pt idx="54">
                  <c:v>Ethiopia</c:v>
                </c:pt>
                <c:pt idx="55">
                  <c:v>Fiji</c:v>
                </c:pt>
                <c:pt idx="56">
                  <c:v>Finland</c:v>
                </c:pt>
                <c:pt idx="57">
                  <c:v>France</c:v>
                </c:pt>
                <c:pt idx="58">
                  <c:v>Gabon</c:v>
                </c:pt>
                <c:pt idx="59">
                  <c:v>Gambia</c:v>
                </c:pt>
                <c:pt idx="60">
                  <c:v>Georgia</c:v>
                </c:pt>
                <c:pt idx="61">
                  <c:v>Germany</c:v>
                </c:pt>
                <c:pt idx="62">
                  <c:v>Ghana</c:v>
                </c:pt>
                <c:pt idx="63">
                  <c:v>Greece</c:v>
                </c:pt>
                <c:pt idx="64">
                  <c:v>Grenada</c:v>
                </c:pt>
                <c:pt idx="65">
                  <c:v>Guatemala</c:v>
                </c:pt>
                <c:pt idx="66">
                  <c:v>Guinea</c:v>
                </c:pt>
                <c:pt idx="67">
                  <c:v>Guinea Bissau</c:v>
                </c:pt>
                <c:pt idx="68">
                  <c:v>Guyana</c:v>
                </c:pt>
                <c:pt idx="69">
                  <c:v>Haiti</c:v>
                </c:pt>
                <c:pt idx="70">
                  <c:v>Honduras</c:v>
                </c:pt>
                <c:pt idx="71">
                  <c:v>Hungary</c:v>
                </c:pt>
                <c:pt idx="72">
                  <c:v>Iceland</c:v>
                </c:pt>
                <c:pt idx="73">
                  <c:v>India</c:v>
                </c:pt>
                <c:pt idx="74">
                  <c:v>Indonesia</c:v>
                </c:pt>
                <c:pt idx="75">
                  <c:v>Iran</c:v>
                </c:pt>
                <c:pt idx="76">
                  <c:v>Iraq</c:v>
                </c:pt>
                <c:pt idx="77">
                  <c:v>Ireland</c:v>
                </c:pt>
                <c:pt idx="78">
                  <c:v>Israel</c:v>
                </c:pt>
                <c:pt idx="79">
                  <c:v>Italy</c:v>
                </c:pt>
                <c:pt idx="80">
                  <c:v>Jamaica</c:v>
                </c:pt>
                <c:pt idx="81">
                  <c:v>Japan</c:v>
                </c:pt>
                <c:pt idx="82">
                  <c:v>Jordan</c:v>
                </c:pt>
                <c:pt idx="83">
                  <c:v>Kazakhstan</c:v>
                </c:pt>
                <c:pt idx="84">
                  <c:v>Kenya</c:v>
                </c:pt>
                <c:pt idx="85">
                  <c:v>Kuwait</c:v>
                </c:pt>
                <c:pt idx="86">
                  <c:v>Kyrgyz Republic</c:v>
                </c:pt>
                <c:pt idx="87">
                  <c:v>Laos</c:v>
                </c:pt>
                <c:pt idx="88">
                  <c:v>Latvia</c:v>
                </c:pt>
                <c:pt idx="89">
                  <c:v>Lebanon</c:v>
                </c:pt>
                <c:pt idx="90">
                  <c:v>Lesotho</c:v>
                </c:pt>
                <c:pt idx="91">
                  <c:v>Liberia</c:v>
                </c:pt>
                <c:pt idx="92">
                  <c:v>Libya</c:v>
                </c:pt>
                <c:pt idx="93">
                  <c:v>Lithuania</c:v>
                </c:pt>
                <c:pt idx="94">
                  <c:v>Luxembourg</c:v>
                </c:pt>
                <c:pt idx="95">
                  <c:v>Macedonia</c:v>
                </c:pt>
                <c:pt idx="96">
                  <c:v>Madagascar</c:v>
                </c:pt>
                <c:pt idx="97">
                  <c:v>Malawi</c:v>
                </c:pt>
                <c:pt idx="98">
                  <c:v>Malaysia</c:v>
                </c:pt>
                <c:pt idx="99">
                  <c:v>Maldives</c:v>
                </c:pt>
                <c:pt idx="100">
                  <c:v>Mali</c:v>
                </c:pt>
                <c:pt idx="101">
                  <c:v>Malta</c:v>
                </c:pt>
                <c:pt idx="102">
                  <c:v>Mauritania</c:v>
                </c:pt>
                <c:pt idx="103">
                  <c:v>Mauritius</c:v>
                </c:pt>
                <c:pt idx="104">
                  <c:v>Mexico</c:v>
                </c:pt>
                <c:pt idx="105">
                  <c:v>Micronesia</c:v>
                </c:pt>
                <c:pt idx="106">
                  <c:v>Moldova</c:v>
                </c:pt>
                <c:pt idx="107">
                  <c:v>Mongolia</c:v>
                </c:pt>
                <c:pt idx="108">
                  <c:v>Montenegro</c:v>
                </c:pt>
                <c:pt idx="109">
                  <c:v>Morocco</c:v>
                </c:pt>
                <c:pt idx="110">
                  <c:v>Mozambique</c:v>
                </c:pt>
                <c:pt idx="111">
                  <c:v>Myanmar</c:v>
                </c:pt>
                <c:pt idx="112">
                  <c:v>Namibia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Palestine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Paraguay</c:v>
                </c:pt>
                <c:pt idx="127">
                  <c:v>Peru</c:v>
                </c:pt>
                <c:pt idx="128">
                  <c:v>Philippines</c:v>
                </c:pt>
                <c:pt idx="129">
                  <c:v>Poland</c:v>
                </c:pt>
                <c:pt idx="130">
                  <c:v>Portugal</c:v>
                </c:pt>
                <c:pt idx="131">
                  <c:v>Qatar</c:v>
                </c:pt>
                <c:pt idx="132">
                  <c:v>Romania</c:v>
                </c:pt>
                <c:pt idx="133">
                  <c:v>Russia</c:v>
                </c:pt>
                <c:pt idx="134">
                  <c:v>Rwanda</c:v>
                </c:pt>
                <c:pt idx="135">
                  <c:v>Samoa</c:v>
                </c:pt>
                <c:pt idx="136">
                  <c:v>Sao Tome and Principe</c:v>
                </c:pt>
                <c:pt idx="137">
                  <c:v>Saudi Arabia</c:v>
                </c:pt>
                <c:pt idx="138">
                  <c:v>Senegal</c:v>
                </c:pt>
                <c:pt idx="139">
                  <c:v>Serbia</c:v>
                </c:pt>
                <c:pt idx="140">
                  <c:v>Seychelles</c:v>
                </c:pt>
                <c:pt idx="141">
                  <c:v>Sierra Leone</c:v>
                </c:pt>
                <c:pt idx="142">
                  <c:v>Singapore</c:v>
                </c:pt>
                <c:pt idx="143">
                  <c:v>Slovak Republic</c:v>
                </c:pt>
                <c:pt idx="144">
                  <c:v>Slovenia</c:v>
                </c:pt>
                <c:pt idx="145">
                  <c:v>Solomon Islands</c:v>
                </c:pt>
                <c:pt idx="146">
                  <c:v>Somalia</c:v>
                </c:pt>
                <c:pt idx="147">
                  <c:v>South Africa</c:v>
                </c:pt>
                <c:pt idx="148">
                  <c:v>South Korea</c:v>
                </c:pt>
                <c:pt idx="149">
                  <c:v>South Sudan</c:v>
                </c:pt>
                <c:pt idx="150">
                  <c:v>Spain</c:v>
                </c:pt>
                <c:pt idx="151">
                  <c:v>Sri Lanka</c:v>
                </c:pt>
                <c:pt idx="152">
                  <c:v>Sudan</c:v>
                </c:pt>
                <c:pt idx="153">
                  <c:v>Suriname</c:v>
                </c:pt>
                <c:pt idx="154">
                  <c:v>Swaziland</c:v>
                </c:pt>
                <c:pt idx="155">
                  <c:v>Sweden</c:v>
                </c:pt>
                <c:pt idx="156">
                  <c:v>Switzerland</c:v>
                </c:pt>
                <c:pt idx="157">
                  <c:v>Syria</c:v>
                </c:pt>
                <c:pt idx="158">
                  <c:v>Tajikistan</c:v>
                </c:pt>
                <c:pt idx="159">
                  <c:v>Tanzania</c:v>
                </c:pt>
                <c:pt idx="160">
                  <c:v>Thailand</c:v>
                </c:pt>
                <c:pt idx="161">
                  <c:v>Timor-Leste</c:v>
                </c:pt>
                <c:pt idx="162">
                  <c:v>Togo</c:v>
                </c:pt>
                <c:pt idx="163">
                  <c:v>Trinidad and Tobago</c:v>
                </c:pt>
                <c:pt idx="164">
                  <c:v>Tunisia</c:v>
                </c:pt>
                <c:pt idx="165">
                  <c:v>Turkey</c:v>
                </c:pt>
                <c:pt idx="166">
                  <c:v>Turkmenistan</c:v>
                </c:pt>
                <c:pt idx="167">
                  <c:v>Uganda</c:v>
                </c:pt>
                <c:pt idx="168">
                  <c:v>Ukraine</c:v>
                </c:pt>
                <c:pt idx="169">
                  <c:v>United Arab Emirates</c:v>
                </c:pt>
                <c:pt idx="170">
                  <c:v>United Kingdom</c:v>
                </c:pt>
                <c:pt idx="171">
                  <c:v>United States</c:v>
                </c:pt>
                <c:pt idx="172">
                  <c:v>Uruguay</c:v>
                </c:pt>
                <c:pt idx="173">
                  <c:v>Uzbekistan</c:v>
                </c:pt>
                <c:pt idx="174">
                  <c:v>Venezuela</c:v>
                </c:pt>
                <c:pt idx="175">
                  <c:v>Vietnam</c:v>
                </c:pt>
                <c:pt idx="176">
                  <c:v>Yemen</c:v>
                </c:pt>
                <c:pt idx="177">
                  <c:v>Zambia</c:v>
                </c:pt>
                <c:pt idx="178">
                  <c:v>Zimbabwe</c:v>
                </c:pt>
              </c:strCache>
            </c:strRef>
          </c:cat>
          <c:val>
            <c:numRef>
              <c:f>Sheet2!$B$4:$B$183</c:f>
              <c:numCache>
                <c:formatCode>General</c:formatCode>
                <c:ptCount val="179"/>
                <c:pt idx="0">
                  <c:v>8.6999999999999993</c:v>
                </c:pt>
                <c:pt idx="1">
                  <c:v>6.2</c:v>
                </c:pt>
                <c:pt idx="2">
                  <c:v>6.9</c:v>
                </c:pt>
                <c:pt idx="3">
                  <c:v>7.2</c:v>
                </c:pt>
                <c:pt idx="4">
                  <c:v>3.7</c:v>
                </c:pt>
                <c:pt idx="5">
                  <c:v>2.8</c:v>
                </c:pt>
                <c:pt idx="6">
                  <c:v>6.4</c:v>
                </c:pt>
                <c:pt idx="7">
                  <c:v>1.7</c:v>
                </c:pt>
                <c:pt idx="8">
                  <c:v>3.2</c:v>
                </c:pt>
                <c:pt idx="9">
                  <c:v>7.9</c:v>
                </c:pt>
                <c:pt idx="10">
                  <c:v>4.5</c:v>
                </c:pt>
                <c:pt idx="11">
                  <c:v>7.6</c:v>
                </c:pt>
                <c:pt idx="12">
                  <c:v>9.3000000000000007</c:v>
                </c:pt>
                <c:pt idx="13">
                  <c:v>4.2</c:v>
                </c:pt>
                <c:pt idx="14">
                  <c:v>9.6</c:v>
                </c:pt>
                <c:pt idx="15">
                  <c:v>4.4000000000000004</c:v>
                </c:pt>
                <c:pt idx="16">
                  <c:v>4.3</c:v>
                </c:pt>
                <c:pt idx="17">
                  <c:v>6.7</c:v>
                </c:pt>
                <c:pt idx="18">
                  <c:v>7.5</c:v>
                </c:pt>
                <c:pt idx="19">
                  <c:v>8.1999999999999993</c:v>
                </c:pt>
                <c:pt idx="20">
                  <c:v>8.6999999999999993</c:v>
                </c:pt>
                <c:pt idx="21">
                  <c:v>3.3</c:v>
                </c:pt>
                <c:pt idx="22">
                  <c:v>6.5</c:v>
                </c:pt>
                <c:pt idx="23">
                  <c:v>7.4</c:v>
                </c:pt>
                <c:pt idx="24">
                  <c:v>5.3</c:v>
                </c:pt>
                <c:pt idx="25">
                  <c:v>8.1999999999999993</c:v>
                </c:pt>
                <c:pt idx="26">
                  <c:v>8.5</c:v>
                </c:pt>
                <c:pt idx="27">
                  <c:v>8.6999999999999993</c:v>
                </c:pt>
                <c:pt idx="28">
                  <c:v>9.3000000000000007</c:v>
                </c:pt>
                <c:pt idx="29">
                  <c:v>2.5</c:v>
                </c:pt>
                <c:pt idx="30">
                  <c:v>5.5</c:v>
                </c:pt>
                <c:pt idx="31">
                  <c:v>9.4</c:v>
                </c:pt>
                <c:pt idx="32">
                  <c:v>9.5</c:v>
                </c:pt>
                <c:pt idx="33">
                  <c:v>2.2000000000000002</c:v>
                </c:pt>
                <c:pt idx="34">
                  <c:v>7.2</c:v>
                </c:pt>
                <c:pt idx="35">
                  <c:v>7.6</c:v>
                </c:pt>
                <c:pt idx="36">
                  <c:v>8</c:v>
                </c:pt>
                <c:pt idx="37">
                  <c:v>9.6</c:v>
                </c:pt>
                <c:pt idx="38">
                  <c:v>6.7</c:v>
                </c:pt>
                <c:pt idx="39">
                  <c:v>3.8</c:v>
                </c:pt>
                <c:pt idx="40">
                  <c:v>9.9</c:v>
                </c:pt>
                <c:pt idx="41">
                  <c:v>4.4000000000000004</c:v>
                </c:pt>
                <c:pt idx="42">
                  <c:v>7</c:v>
                </c:pt>
                <c:pt idx="43">
                  <c:v>7.9</c:v>
                </c:pt>
                <c:pt idx="44">
                  <c:v>5.3</c:v>
                </c:pt>
                <c:pt idx="45">
                  <c:v>1.4</c:v>
                </c:pt>
                <c:pt idx="46">
                  <c:v>7.3</c:v>
                </c:pt>
                <c:pt idx="47">
                  <c:v>6.2</c:v>
                </c:pt>
                <c:pt idx="48">
                  <c:v>8.1999999999999993</c:v>
                </c:pt>
                <c:pt idx="49">
                  <c:v>9.1</c:v>
                </c:pt>
                <c:pt idx="50">
                  <c:v>4.8</c:v>
                </c:pt>
                <c:pt idx="51">
                  <c:v>8.1999999999999993</c:v>
                </c:pt>
                <c:pt idx="52">
                  <c:v>8.4</c:v>
                </c:pt>
                <c:pt idx="53">
                  <c:v>5.8</c:v>
                </c:pt>
                <c:pt idx="54">
                  <c:v>9.3000000000000007</c:v>
                </c:pt>
                <c:pt idx="55">
                  <c:v>8.1999999999999993</c:v>
                </c:pt>
                <c:pt idx="56">
                  <c:v>1.4</c:v>
                </c:pt>
                <c:pt idx="57">
                  <c:v>1.9</c:v>
                </c:pt>
                <c:pt idx="58">
                  <c:v>7.7</c:v>
                </c:pt>
                <c:pt idx="59">
                  <c:v>7.4</c:v>
                </c:pt>
                <c:pt idx="60">
                  <c:v>8.8000000000000007</c:v>
                </c:pt>
                <c:pt idx="61">
                  <c:v>2.2999999999999998</c:v>
                </c:pt>
                <c:pt idx="62">
                  <c:v>5.9</c:v>
                </c:pt>
                <c:pt idx="63">
                  <c:v>4.0999999999999996</c:v>
                </c:pt>
                <c:pt idx="64">
                  <c:v>5.6</c:v>
                </c:pt>
                <c:pt idx="65">
                  <c:v>7.1</c:v>
                </c:pt>
                <c:pt idx="66">
                  <c:v>10</c:v>
                </c:pt>
                <c:pt idx="67">
                  <c:v>9.9</c:v>
                </c:pt>
                <c:pt idx="68">
                  <c:v>4.8</c:v>
                </c:pt>
                <c:pt idx="69">
                  <c:v>9.6999999999999993</c:v>
                </c:pt>
                <c:pt idx="70">
                  <c:v>7</c:v>
                </c:pt>
                <c:pt idx="71">
                  <c:v>5.3</c:v>
                </c:pt>
                <c:pt idx="72">
                  <c:v>1.8</c:v>
                </c:pt>
                <c:pt idx="73">
                  <c:v>7.3</c:v>
                </c:pt>
                <c:pt idx="74">
                  <c:v>7.1</c:v>
                </c:pt>
                <c:pt idx="75">
                  <c:v>9.6</c:v>
                </c:pt>
                <c:pt idx="76">
                  <c:v>9.6</c:v>
                </c:pt>
                <c:pt idx="77">
                  <c:v>1.5</c:v>
                </c:pt>
                <c:pt idx="78">
                  <c:v>8.3000000000000007</c:v>
                </c:pt>
                <c:pt idx="79">
                  <c:v>4.9000000000000004</c:v>
                </c:pt>
                <c:pt idx="80">
                  <c:v>3.7</c:v>
                </c:pt>
                <c:pt idx="81">
                  <c:v>2.6</c:v>
                </c:pt>
                <c:pt idx="82">
                  <c:v>6.9</c:v>
                </c:pt>
                <c:pt idx="83">
                  <c:v>7.9</c:v>
                </c:pt>
                <c:pt idx="84">
                  <c:v>8.9</c:v>
                </c:pt>
                <c:pt idx="85">
                  <c:v>7.5</c:v>
                </c:pt>
                <c:pt idx="86">
                  <c:v>8.1999999999999993</c:v>
                </c:pt>
                <c:pt idx="87">
                  <c:v>8.3000000000000007</c:v>
                </c:pt>
                <c:pt idx="88">
                  <c:v>4.3</c:v>
                </c:pt>
                <c:pt idx="89">
                  <c:v>9.6</c:v>
                </c:pt>
                <c:pt idx="90">
                  <c:v>7.3</c:v>
                </c:pt>
                <c:pt idx="91">
                  <c:v>8.9</c:v>
                </c:pt>
                <c:pt idx="92">
                  <c:v>9.3000000000000007</c:v>
                </c:pt>
                <c:pt idx="93">
                  <c:v>3</c:v>
                </c:pt>
                <c:pt idx="94">
                  <c:v>3.4</c:v>
                </c:pt>
                <c:pt idx="95">
                  <c:v>7.3</c:v>
                </c:pt>
                <c:pt idx="96">
                  <c:v>7.8</c:v>
                </c:pt>
                <c:pt idx="97">
                  <c:v>8.6999999999999993</c:v>
                </c:pt>
                <c:pt idx="98">
                  <c:v>6.8</c:v>
                </c:pt>
                <c:pt idx="99">
                  <c:v>8.1</c:v>
                </c:pt>
                <c:pt idx="100">
                  <c:v>7.2</c:v>
                </c:pt>
                <c:pt idx="101">
                  <c:v>2</c:v>
                </c:pt>
                <c:pt idx="102">
                  <c:v>8.8000000000000007</c:v>
                </c:pt>
                <c:pt idx="103">
                  <c:v>3.1</c:v>
                </c:pt>
                <c:pt idx="104">
                  <c:v>5.9</c:v>
                </c:pt>
                <c:pt idx="105">
                  <c:v>5.6</c:v>
                </c:pt>
                <c:pt idx="106">
                  <c:v>7.8</c:v>
                </c:pt>
                <c:pt idx="107">
                  <c:v>5.5</c:v>
                </c:pt>
                <c:pt idx="108">
                  <c:v>6.5</c:v>
                </c:pt>
                <c:pt idx="109">
                  <c:v>6.6</c:v>
                </c:pt>
                <c:pt idx="110">
                  <c:v>6.3</c:v>
                </c:pt>
                <c:pt idx="111">
                  <c:v>9</c:v>
                </c:pt>
                <c:pt idx="112">
                  <c:v>3.5</c:v>
                </c:pt>
                <c:pt idx="113">
                  <c:v>8.8000000000000007</c:v>
                </c:pt>
                <c:pt idx="114">
                  <c:v>3.4</c:v>
                </c:pt>
                <c:pt idx="115">
                  <c:v>1.4</c:v>
                </c:pt>
                <c:pt idx="116">
                  <c:v>7.1</c:v>
                </c:pt>
                <c:pt idx="117">
                  <c:v>9.6</c:v>
                </c:pt>
                <c:pt idx="118">
                  <c:v>9.6</c:v>
                </c:pt>
                <c:pt idx="119">
                  <c:v>9.1999999999999993</c:v>
                </c:pt>
                <c:pt idx="120">
                  <c:v>1.1000000000000001</c:v>
                </c:pt>
                <c:pt idx="121">
                  <c:v>6.6</c:v>
                </c:pt>
                <c:pt idx="122">
                  <c:v>9.3000000000000007</c:v>
                </c:pt>
                <c:pt idx="123">
                  <c:v>8.6</c:v>
                </c:pt>
                <c:pt idx="124">
                  <c:v>2.7</c:v>
                </c:pt>
                <c:pt idx="125">
                  <c:v>7.1</c:v>
                </c:pt>
                <c:pt idx="126">
                  <c:v>7.8</c:v>
                </c:pt>
                <c:pt idx="127">
                  <c:v>8.4</c:v>
                </c:pt>
                <c:pt idx="128">
                  <c:v>8</c:v>
                </c:pt>
                <c:pt idx="129">
                  <c:v>4.2</c:v>
                </c:pt>
                <c:pt idx="130">
                  <c:v>2.5</c:v>
                </c:pt>
                <c:pt idx="131">
                  <c:v>5</c:v>
                </c:pt>
                <c:pt idx="132">
                  <c:v>5.7</c:v>
                </c:pt>
                <c:pt idx="133">
                  <c:v>8.4</c:v>
                </c:pt>
                <c:pt idx="134">
                  <c:v>8</c:v>
                </c:pt>
                <c:pt idx="135">
                  <c:v>5.0999999999999996</c:v>
                </c:pt>
                <c:pt idx="136">
                  <c:v>6.3</c:v>
                </c:pt>
                <c:pt idx="137">
                  <c:v>8.5</c:v>
                </c:pt>
                <c:pt idx="138">
                  <c:v>7</c:v>
                </c:pt>
                <c:pt idx="139">
                  <c:v>8.6</c:v>
                </c:pt>
                <c:pt idx="140">
                  <c:v>6</c:v>
                </c:pt>
                <c:pt idx="141">
                  <c:v>7.8</c:v>
                </c:pt>
                <c:pt idx="142">
                  <c:v>4</c:v>
                </c:pt>
                <c:pt idx="143">
                  <c:v>4.7</c:v>
                </c:pt>
                <c:pt idx="144">
                  <c:v>2</c:v>
                </c:pt>
                <c:pt idx="145">
                  <c:v>8.6999999999999993</c:v>
                </c:pt>
                <c:pt idx="146">
                  <c:v>10</c:v>
                </c:pt>
                <c:pt idx="147">
                  <c:v>6.8</c:v>
                </c:pt>
                <c:pt idx="148">
                  <c:v>3.9</c:v>
                </c:pt>
                <c:pt idx="149">
                  <c:v>9.1999999999999993</c:v>
                </c:pt>
                <c:pt idx="150">
                  <c:v>6.9</c:v>
                </c:pt>
                <c:pt idx="151">
                  <c:v>9.1</c:v>
                </c:pt>
                <c:pt idx="152">
                  <c:v>9.6</c:v>
                </c:pt>
                <c:pt idx="153">
                  <c:v>5.8</c:v>
                </c:pt>
                <c:pt idx="154">
                  <c:v>6.8</c:v>
                </c:pt>
                <c:pt idx="155">
                  <c:v>1.8</c:v>
                </c:pt>
                <c:pt idx="156">
                  <c:v>1</c:v>
                </c:pt>
                <c:pt idx="157">
                  <c:v>9.9</c:v>
                </c:pt>
                <c:pt idx="158">
                  <c:v>8.4</c:v>
                </c:pt>
                <c:pt idx="159">
                  <c:v>6.5</c:v>
                </c:pt>
                <c:pt idx="160">
                  <c:v>9.6999999999999993</c:v>
                </c:pt>
                <c:pt idx="161">
                  <c:v>8.3000000000000007</c:v>
                </c:pt>
                <c:pt idx="162">
                  <c:v>7.6</c:v>
                </c:pt>
                <c:pt idx="163">
                  <c:v>5.6</c:v>
                </c:pt>
                <c:pt idx="164">
                  <c:v>7.5</c:v>
                </c:pt>
                <c:pt idx="165">
                  <c:v>8.8000000000000007</c:v>
                </c:pt>
                <c:pt idx="166">
                  <c:v>7.8</c:v>
                </c:pt>
                <c:pt idx="167">
                  <c:v>8.9</c:v>
                </c:pt>
                <c:pt idx="168">
                  <c:v>8</c:v>
                </c:pt>
                <c:pt idx="169">
                  <c:v>3.6</c:v>
                </c:pt>
                <c:pt idx="170">
                  <c:v>5.8</c:v>
                </c:pt>
                <c:pt idx="171">
                  <c:v>7.3</c:v>
                </c:pt>
                <c:pt idx="172">
                  <c:v>2.7</c:v>
                </c:pt>
                <c:pt idx="173">
                  <c:v>8.8000000000000007</c:v>
                </c:pt>
                <c:pt idx="174">
                  <c:v>9.4</c:v>
                </c:pt>
                <c:pt idx="175">
                  <c:v>6.9</c:v>
                </c:pt>
                <c:pt idx="176">
                  <c:v>9.9</c:v>
                </c:pt>
                <c:pt idx="177">
                  <c:v>5.6</c:v>
                </c:pt>
                <c:pt idx="17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45A-4C51-8A98-C80434622CD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62903696"/>
        <c:axId val="1762905136"/>
      </c:radarChart>
      <c:catAx>
        <c:axId val="176290369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2905136"/>
        <c:crosses val="autoZero"/>
        <c:auto val="1"/>
        <c:lblAlgn val="ctr"/>
        <c:lblOffset val="100"/>
        <c:noMultiLvlLbl val="0"/>
      </c:catAx>
      <c:valAx>
        <c:axId val="1762905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290369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pivotSource>
    <c:name>[Country Economy.xlsx]Bar chart!PivotTable5</c:name>
    <c:fmtId val="21"/>
  </c:pivotSource>
  <c:chart>
    <c:autoTitleDeleted val="1"/>
    <c:pivotFmts>
      <c:pivotFmt>
        <c:idx val="0"/>
        <c:spPr>
          <a:solidFill>
            <a:schemeClr val="dk1">
              <a:tint val="88500"/>
              <a:lumMod val="20000"/>
              <a:lumOff val="80000"/>
            </a:schemeClr>
          </a:solidFill>
          <a:ln>
            <a:noFill/>
          </a:ln>
          <a:effectLst/>
          <a:sp3d/>
        </c:spPr>
        <c:marker>
          <c:symbol val="circle"/>
          <c:size val="5"/>
          <c:spPr>
            <a:solidFill>
              <a:schemeClr val="dk1">
                <a:tint val="88500"/>
              </a:schemeClr>
            </a:solidFill>
            <a:ln w="22225">
              <a:solidFill>
                <a:schemeClr val="lt1"/>
              </a:solidFill>
              <a:round/>
            </a:ln>
            <a:effectLst/>
          </c:spPr>
        </c:marker>
        <c:dLbl>
          <c:idx val="0"/>
          <c:spPr>
            <a:solidFill>
              <a:sysClr val="windowText" lastClr="000000">
                <a:tint val="88500"/>
                <a:alpha val="70000"/>
              </a:sysClr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dk1">
              <a:tint val="88500"/>
              <a:lumMod val="20000"/>
              <a:lumOff val="80000"/>
            </a:schemeClr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solidFill>
              <a:sysClr val="windowText" lastClr="000000">
                <a:tint val="88500"/>
                <a:alpha val="70000"/>
              </a:sysClr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099CC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solidFill>
              <a:sysClr val="windowText" lastClr="000000">
                <a:tint val="88500"/>
                <a:alpha val="70000"/>
              </a:sysClr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00B0F0"/>
          </a:solidFill>
          <a:ln>
            <a:noFill/>
          </a:ln>
          <a:effectLst/>
          <a:sp3d/>
        </c:spPr>
      </c:pivotFmt>
      <c:pivotFmt>
        <c:idx val="4"/>
        <c:spPr>
          <a:solidFill>
            <a:srgbClr val="6666FF"/>
          </a:solidFill>
          <a:ln>
            <a:noFill/>
          </a:ln>
          <a:effectLst/>
          <a:sp3d/>
        </c:spPr>
      </c:pivotFmt>
      <c:pivotFmt>
        <c:idx val="5"/>
        <c:spPr>
          <a:solidFill>
            <a:schemeClr val="accent1">
              <a:lumMod val="75000"/>
            </a:schemeClr>
          </a:solidFill>
          <a:ln>
            <a:noFill/>
          </a:ln>
          <a:effectLst/>
          <a:sp3d/>
        </c:spPr>
      </c:pivotFmt>
      <c:pivotFmt>
        <c:idx val="6"/>
      </c:pivotFmt>
      <c:pivotFmt>
        <c:idx val="7"/>
      </c:pivotFmt>
      <c:pivotFmt>
        <c:idx val="8"/>
        <c:spPr>
          <a:solidFill>
            <a:schemeClr val="accent5">
              <a:lumMod val="60000"/>
              <a:lumOff val="40000"/>
            </a:schemeClr>
          </a:solidFill>
          <a:ln>
            <a:noFill/>
          </a:ln>
          <a:effectLst/>
          <a:sp3d/>
        </c:spPr>
      </c:pivotFmt>
      <c:pivotFmt>
        <c:idx val="9"/>
        <c:spPr>
          <a:solidFill>
            <a:schemeClr val="dk1">
              <a:tint val="88500"/>
              <a:lumMod val="20000"/>
              <a:lumOff val="80000"/>
            </a:schemeClr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solidFill>
              <a:sysClr val="windowText" lastClr="000000">
                <a:tint val="88500"/>
                <a:alpha val="70000"/>
              </a:sysClr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5">
              <a:lumMod val="60000"/>
              <a:lumOff val="40000"/>
            </a:schemeClr>
          </a:solidFill>
          <a:ln>
            <a:noFill/>
          </a:ln>
          <a:effectLst/>
          <a:sp3d/>
        </c:spPr>
      </c:pivotFmt>
      <c:pivotFmt>
        <c:idx val="11"/>
        <c:spPr>
          <a:solidFill>
            <a:schemeClr val="tx2">
              <a:lumMod val="60000"/>
              <a:lumOff val="40000"/>
            </a:schemeClr>
          </a:solidFill>
          <a:ln>
            <a:noFill/>
          </a:ln>
          <a:effectLst/>
          <a:sp3d/>
        </c:spPr>
      </c:pivotFmt>
      <c:pivotFmt>
        <c:idx val="12"/>
        <c:spPr>
          <a:solidFill>
            <a:schemeClr val="accent5">
              <a:lumMod val="75000"/>
            </a:schemeClr>
          </a:solidFill>
          <a:ln>
            <a:noFill/>
          </a:ln>
          <a:effectLst/>
          <a:sp3d/>
        </c:spPr>
      </c:pivotFmt>
      <c:pivotFmt>
        <c:idx val="13"/>
        <c:spPr>
          <a:solidFill>
            <a:srgbClr val="00B0F0"/>
          </a:solidFill>
          <a:ln>
            <a:noFill/>
          </a:ln>
          <a:effectLst/>
          <a:sp3d/>
        </c:spPr>
      </c:pivotFmt>
    </c:pivotFmts>
    <c:view3D>
      <c:rotX val="15"/>
      <c:rotY val="20"/>
      <c:depthPercent val="100"/>
      <c:rAngAx val="0"/>
    </c:view3D>
    <c:floor>
      <c:thickness val="0"/>
      <c:spPr>
        <a:solidFill>
          <a:schemeClr val="dk1">
            <a:tint val="88500"/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solidFill>
          <a:schemeClr val="tx2"/>
        </a:solidFill>
        <a:ln>
          <a:solidFill>
            <a:schemeClr val="accent3">
              <a:lumMod val="40000"/>
              <a:lumOff val="60000"/>
            </a:schemeClr>
          </a:solidFill>
        </a:ln>
        <a:effectLst/>
        <a:sp3d>
          <a:contourClr>
            <a:schemeClr val="accent3">
              <a:lumMod val="40000"/>
              <a:lumOff val="60000"/>
            </a:schemeClr>
          </a:contourClr>
        </a:sp3d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'Bar chart'!$B$3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dk1">
                <a:tint val="88500"/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dPt>
            <c:idx val="1"/>
            <c:invertIfNegative val="0"/>
            <c:bubble3D val="0"/>
            <c:spPr>
              <a:solidFill>
                <a:srgbClr val="00B0F0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E-7F53-4950-85DD-D65ED7CA516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5">
                  <a:lumMod val="75000"/>
                </a:schemeClr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D-7F53-4950-85DD-D65ED7CA5164}"/>
              </c:ext>
            </c:extLst>
          </c:dPt>
          <c:dPt>
            <c:idx val="3"/>
            <c:invertIfNegative val="0"/>
            <c:bubble3D val="0"/>
            <c:spPr>
              <a:solidFill>
                <a:schemeClr val="tx2">
                  <a:lumMod val="60000"/>
                  <a:lumOff val="40000"/>
                </a:schemeClr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C-7F53-4950-85DD-D65ED7CA5164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B-7F53-4950-85DD-D65ED7CA5164}"/>
              </c:ext>
            </c:extLst>
          </c:dPt>
          <c:cat>
            <c:strRef>
              <c:f>'Bar chart'!$A$4:$A$9</c:f>
              <c:strCache>
                <c:ptCount val="5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South America</c:v>
                </c:pt>
                <c:pt idx="4">
                  <c:v>Uropa</c:v>
                </c:pt>
              </c:strCache>
            </c:strRef>
          </c:cat>
          <c:val>
            <c:numRef>
              <c:f>'Bar chart'!$B$4:$B$9</c:f>
              <c:numCache>
                <c:formatCode>General</c:formatCode>
                <c:ptCount val="5"/>
                <c:pt idx="0">
                  <c:v>338.59999999999991</c:v>
                </c:pt>
                <c:pt idx="1">
                  <c:v>323.60000000000008</c:v>
                </c:pt>
                <c:pt idx="2">
                  <c:v>65.800000000000011</c:v>
                </c:pt>
                <c:pt idx="3">
                  <c:v>89.4</c:v>
                </c:pt>
                <c:pt idx="4">
                  <c:v>194.00000000000006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9-7F53-4950-85DD-D65ED7CA51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4"/>
        <c:gapDepth val="0"/>
        <c:shape val="box"/>
        <c:axId val="1026026512"/>
        <c:axId val="1026024592"/>
        <c:axId val="0"/>
      </c:bar3DChart>
      <c:catAx>
        <c:axId val="1026026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60000"/>
                  <a:lumOff val="4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024592"/>
        <c:crosses val="autoZero"/>
        <c:auto val="1"/>
        <c:lblAlgn val="ctr"/>
        <c:lblOffset val="100"/>
        <c:noMultiLvlLbl val="0"/>
      </c:catAx>
      <c:valAx>
        <c:axId val="1026024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02651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pattFill prst="pct75">
              <a:fgClr>
                <a:sysClr val="windowText" lastClr="000000">
                  <a:lumMod val="75000"/>
                  <a:lumOff val="25000"/>
                </a:sysClr>
              </a:fgClr>
              <a:bgClr>
                <a:sysClr val="windowText" lastClr="000000">
                  <a:lumMod val="65000"/>
                  <a:lumOff val="35000"/>
                </a:sysClr>
              </a:bgClr>
            </a:pattFill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ctr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3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4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5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6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7"/>
        <c:spPr>
          <a:solidFill>
            <a:schemeClr val="accent1"/>
          </a:solidFill>
          <a:ln>
            <a:noFill/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8"/>
        <c:spPr>
          <a:solidFill>
            <a:schemeClr val="accent1"/>
          </a:solidFill>
          <a:ln>
            <a:solidFill>
              <a:schemeClr val="bg1"/>
            </a:solidFill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>
              <a:outerShdw blurRad="50800" dist="38100" dir="2700000" algn="tl" rotWithShape="0">
                <a:prstClr val="black">
                  <a:alpha val="40000"/>
                </a:prstClr>
              </a:outerShdw>
            </a:effectLst>
          </c:spPr>
          <c:txPr>
            <a:bodyPr rot="0" spcFirstLastPara="1" vertOverflow="overflow" horzOverflow="overflow" vert="horz" wrap="square" lIns="38100" tIns="19050" rIns="38100" bIns="19050" anchor="ctr" anchorCtr="1">
              <a:spAutoFit/>
            </a:bodyPr>
            <a:lstStyle/>
            <a:p>
              <a:pPr>
                <a:defRPr sz="1000" b="1" i="0" u="none" strike="noStrike" kern="1200" baseline="0">
                  <a:ln>
                    <a:noFill/>
                  </a:ln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out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pattFill prst="pct75">
                  <a:fgClr>
                    <a:schemeClr val="dk1">
                      <a:lumMod val="75000"/>
                      <a:lumOff val="25000"/>
                    </a:schemeClr>
                  </a:fgClr>
                  <a:bgClr>
                    <a:schemeClr val="dk1">
                      <a:lumMod val="65000"/>
                      <a:lumOff val="35000"/>
                    </a:schemeClr>
                  </a:bgClr>
                </a:pattFill>
                <a:ln>
                  <a:noFill/>
                </a:ln>
              </c15:spPr>
            </c:ext>
          </c:extLst>
        </c:dLbl>
      </c:pivotFmt>
      <c:pivotFmt>
        <c:idx val="9"/>
        <c:spPr>
          <a:solidFill>
            <a:srgbClr val="7030A0"/>
          </a:solidFill>
          <a:ln>
            <a:solidFill>
              <a:schemeClr val="bg1"/>
            </a:solidFill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0"/>
        <c:spPr>
          <a:solidFill>
            <a:srgbClr val="00B0F0"/>
          </a:solidFill>
          <a:ln>
            <a:solidFill>
              <a:schemeClr val="bg1"/>
            </a:solidFill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1"/>
        <c:spPr>
          <a:solidFill>
            <a:schemeClr val="bg1">
              <a:lumMod val="95000"/>
            </a:schemeClr>
          </a:solidFill>
          <a:ln>
            <a:solidFill>
              <a:schemeClr val="bg1"/>
            </a:solidFill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2"/>
        <c:spPr>
          <a:solidFill>
            <a:schemeClr val="accent5">
              <a:lumMod val="40000"/>
              <a:lumOff val="60000"/>
            </a:schemeClr>
          </a:solidFill>
          <a:ln>
            <a:solidFill>
              <a:schemeClr val="bg1"/>
            </a:solidFill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3"/>
        <c:spPr>
          <a:solidFill>
            <a:schemeClr val="accent1"/>
          </a:solidFill>
          <a:ln>
            <a:solidFill>
              <a:schemeClr val="bg1"/>
            </a:solidFill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  <c:pivotFmt>
        <c:idx val="14"/>
        <c:spPr>
          <a:solidFill>
            <a:srgbClr val="6666FF"/>
          </a:solidFill>
          <a:ln>
            <a:solidFill>
              <a:schemeClr val="bg1"/>
            </a:solidFill>
          </a:ln>
          <a:effectLst>
            <a:outerShdw blurRad="254000" sx="102000" sy="102000" algn="ctr" rotWithShape="0">
              <a:prstClr val="black">
                <a:alpha val="20000"/>
              </a:prstClr>
            </a:outerShdw>
          </a:effectLst>
        </c:spPr>
      </c:pivotFmt>
    </c:pivotFmts>
    <c:plotArea>
      <c:layout/>
      <c:pieChart>
        <c:varyColors val="1"/>
        <c:ser>
          <c:idx val="0"/>
          <c:order val="0"/>
          <c:tx>
            <c:v>Total</c:v>
          </c:tx>
          <c:spPr>
            <a:ln>
              <a:solidFill>
                <a:schemeClr val="bg1"/>
              </a:solidFill>
            </a:ln>
          </c:spPr>
          <c:dPt>
            <c:idx val="0"/>
            <c:bubble3D val="0"/>
            <c:spPr>
              <a:solidFill>
                <a:srgbClr val="7030A0"/>
              </a:solidFill>
              <a:ln>
                <a:solidFill>
                  <a:schemeClr val="bg1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99C1-4543-832F-F725833F8BAE}"/>
              </c:ext>
            </c:extLst>
          </c:dPt>
          <c:dPt>
            <c:idx val="1"/>
            <c:bubble3D val="0"/>
            <c:spPr>
              <a:solidFill>
                <a:srgbClr val="00B0F0"/>
              </a:solidFill>
              <a:ln>
                <a:solidFill>
                  <a:schemeClr val="bg1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99C1-4543-832F-F725833F8BAE}"/>
              </c:ext>
            </c:extLst>
          </c:dPt>
          <c:dPt>
            <c:idx val="2"/>
            <c:bubble3D val="0"/>
            <c:spPr>
              <a:solidFill>
                <a:schemeClr val="bg1">
                  <a:lumMod val="95000"/>
                </a:schemeClr>
              </a:solidFill>
              <a:ln>
                <a:solidFill>
                  <a:schemeClr val="bg1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99C1-4543-832F-F725833F8BAE}"/>
              </c:ext>
            </c:extLst>
          </c:dPt>
          <c:dPt>
            <c:idx val="3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solidFill>
                  <a:schemeClr val="bg1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99C1-4543-832F-F725833F8BAE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solidFill>
                  <a:schemeClr val="bg1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99C1-4543-832F-F725833F8BAE}"/>
              </c:ext>
            </c:extLst>
          </c:dPt>
          <c:dPt>
            <c:idx val="5"/>
            <c:bubble3D val="0"/>
            <c:spPr>
              <a:solidFill>
                <a:srgbClr val="6666FF"/>
              </a:solidFill>
              <a:ln>
                <a:solidFill>
                  <a:schemeClr val="bg1"/>
                </a:solidFill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B-99C1-4543-832F-F725833F8BAE}"/>
              </c:ext>
            </c:extLst>
          </c:dPt>
          <c:dLbls>
            <c:spPr>
              <a:noFill/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overflow" horzOverflow="overflow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ln>
                      <a:noFill/>
                    </a:ln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  <a:pattFill prst="pct75">
                    <a:fgClr>
                      <a:schemeClr val="dk1">
                        <a:lumMod val="75000"/>
                        <a:lumOff val="25000"/>
                      </a:schemeClr>
                    </a:fgClr>
                    <a:bgClr>
                      <a:schemeClr val="dk1">
                        <a:lumMod val="65000"/>
                        <a:lumOff val="35000"/>
                      </a:schemeClr>
                    </a:bgClr>
                  </a:pattFill>
                  <a:ln>
                    <a:noFill/>
                  </a:ln>
                </c15:spPr>
              </c:ext>
            </c:extLst>
          </c:dLbls>
          <c:cat>
            <c:strLit>
              <c:ptCount val="6"/>
              <c:pt idx="0">
                <c:v>Africa</c:v>
              </c:pt>
              <c:pt idx="1">
                <c:v>Asia</c:v>
              </c:pt>
              <c:pt idx="2">
                <c:v>Australia</c:v>
              </c:pt>
              <c:pt idx="3">
                <c:v>North America</c:v>
              </c:pt>
              <c:pt idx="4">
                <c:v>South America</c:v>
              </c:pt>
              <c:pt idx="5">
                <c:v>Uropa</c:v>
              </c:pt>
            </c:strLit>
          </c:cat>
          <c:val>
            <c:numLit>
              <c:formatCode>General</c:formatCode>
              <c:ptCount val="6"/>
              <c:pt idx="0">
                <c:v>3563.2000000000007</c:v>
              </c:pt>
              <c:pt idx="1">
                <c:v>3742.9</c:v>
              </c:pt>
              <c:pt idx="2">
                <c:v>719.5</c:v>
              </c:pt>
              <c:pt idx="3">
                <c:v>600.79999999999995</c:v>
              </c:pt>
              <c:pt idx="4">
                <c:v>975.69999999999982</c:v>
              </c:pt>
              <c:pt idx="5">
                <c:v>2181.9</c:v>
              </c:pt>
            </c:numLit>
          </c:val>
          <c:extLst>
            <c:ext xmlns:c16="http://schemas.microsoft.com/office/drawing/2014/chart" uri="{C3380CC4-5D6E-409C-BE32-E72D297353CC}">
              <c16:uniqueId val="{0000000C-99C1-4543-832F-F725833F8BAE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0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 Economy.xlsx]Column Chart!PivotTable7</c:name>
    <c:fmtId val="11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rgbClr val="66CCFF"/>
          </a:solidFill>
          <a:ln>
            <a:noFill/>
          </a:ln>
          <a:effectLst/>
          <a:sp3d/>
        </c:spPr>
      </c:pivotFmt>
      <c:pivotFmt>
        <c:idx val="4"/>
        <c:spPr>
          <a:solidFill>
            <a:srgbClr val="6666FF"/>
          </a:solidFill>
          <a:ln>
            <a:noFill/>
          </a:ln>
          <a:effectLst/>
          <a:sp3d/>
        </c:spPr>
      </c:pivotFmt>
      <c:pivotFmt>
        <c:idx val="5"/>
        <c:spPr>
          <a:solidFill>
            <a:srgbClr val="0099CC"/>
          </a:solidFill>
          <a:ln>
            <a:noFill/>
          </a:ln>
          <a:effectLst/>
          <a:sp3d/>
        </c:spPr>
      </c:pivotFmt>
      <c:pivotFmt>
        <c:idx val="6"/>
        <c:spPr>
          <a:solidFill>
            <a:schemeClr val="accent5">
              <a:lumMod val="40000"/>
              <a:lumOff val="60000"/>
            </a:schemeClr>
          </a:solidFill>
          <a:ln>
            <a:noFill/>
          </a:ln>
          <a:effectLst/>
          <a:sp3d/>
        </c:spPr>
      </c:pivotFmt>
      <c:pivotFmt>
        <c:idx val="7"/>
        <c:spPr>
          <a:solidFill>
            <a:srgbClr val="7030A0"/>
          </a:solidFill>
          <a:ln>
            <a:noFill/>
          </a:ln>
          <a:effectLst/>
          <a:sp3d/>
        </c:spP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'Column Chart'!$B$3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spPr>
              <a:solidFill>
                <a:srgbClr val="66CCFF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1-8332-46BC-8851-D647FDE4A331}"/>
              </c:ext>
            </c:extLst>
          </c:dPt>
          <c:dPt>
            <c:idx val="1"/>
            <c:invertIfNegative val="0"/>
            <c:bubble3D val="0"/>
            <c:spPr>
              <a:solidFill>
                <a:srgbClr val="6666FF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2-8332-46BC-8851-D647FDE4A331}"/>
              </c:ext>
            </c:extLst>
          </c:dPt>
          <c:dPt>
            <c:idx val="3"/>
            <c:invertIfNegative val="0"/>
            <c:bubble3D val="0"/>
            <c:spPr>
              <a:solidFill>
                <a:srgbClr val="0099CC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3-8332-46BC-8851-D647FDE4A331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4-8332-46BC-8851-D647FDE4A331}"/>
              </c:ext>
            </c:extLst>
          </c:dPt>
          <c:dPt>
            <c:idx val="5"/>
            <c:invertIfNegative val="0"/>
            <c:bubble3D val="0"/>
            <c:spPr>
              <a:solidFill>
                <a:srgbClr val="7030A0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05-8332-46BC-8851-D647FDE4A331}"/>
              </c:ext>
            </c:extLst>
          </c:dPt>
          <c:cat>
            <c:strRef>
              <c:f>'Column Chart'!$A$4:$A$10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'Column Chart'!$B$4:$B$10</c:f>
              <c:numCache>
                <c:formatCode>General</c:formatCode>
                <c:ptCount val="6"/>
                <c:pt idx="0">
                  <c:v>3563.2000000000007</c:v>
                </c:pt>
                <c:pt idx="1">
                  <c:v>3742.9</c:v>
                </c:pt>
                <c:pt idx="2">
                  <c:v>719.5</c:v>
                </c:pt>
                <c:pt idx="3">
                  <c:v>600.79999999999995</c:v>
                </c:pt>
                <c:pt idx="4">
                  <c:v>975.69999999999982</c:v>
                </c:pt>
                <c:pt idx="5">
                  <c:v>2181.9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32-46BC-8851-D647FDE4A33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607356656"/>
        <c:axId val="1607357136"/>
        <c:axId val="0"/>
      </c:bar3DChart>
      <c:catAx>
        <c:axId val="1607356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7357136"/>
        <c:crosses val="autoZero"/>
        <c:auto val="1"/>
        <c:lblAlgn val="ctr"/>
        <c:lblOffset val="100"/>
        <c:noMultiLvlLbl val="0"/>
      </c:catAx>
      <c:valAx>
        <c:axId val="1607357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7356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bg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 Economy.xlsx]Sheet1!PivotTable2</c:name>
    <c:fmtId val="4"/>
  </c:pivotSource>
  <c:chart>
    <c:autoTitleDeleted val="0"/>
    <c:pivotFmts>
      <c:pivotFmt>
        <c:idx val="0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1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1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2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3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3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circle"/>
          <c:size val="4"/>
          <c:spPr>
            <a:solidFill>
              <a:schemeClr val="accent4">
                <a:lumMod val="60000"/>
                <a:lumOff val="40000"/>
              </a:schemeClr>
            </a:solidFill>
            <a:ln>
              <a:noFill/>
            </a:ln>
            <a:effectLst>
              <a:glow rad="63500">
                <a:schemeClr val="accent4">
                  <a:satMod val="175000"/>
                  <a:alpha val="25000"/>
                </a:schemeClr>
              </a:glow>
            </a:effectLst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noFill/>
          <a:ln w="9525" cap="flat" cmpd="sng" algn="ctr">
            <a:solidFill>
              <a:schemeClr val="accent1"/>
            </a:solidFill>
            <a:miter lim="800000"/>
          </a:ln>
          <a:effectLst>
            <a:glow rad="63500">
              <a:schemeClr val="accent1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noFill/>
          <a:ln w="9525" cap="flat" cmpd="sng" algn="ctr">
            <a:solidFill>
              <a:srgbClr val="FF0000"/>
            </a:solidFill>
            <a:miter lim="800000"/>
          </a:ln>
          <a:effectLst>
            <a:glow rad="50800">
              <a:srgbClr val="FF0000">
                <a:alpha val="25000"/>
              </a:srgb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noFill/>
          <a:ln w="9525" cap="flat" cmpd="sng" algn="ctr">
            <a:solidFill>
              <a:srgbClr val="FF00FF"/>
            </a:solidFill>
            <a:miter lim="800000"/>
          </a:ln>
          <a:effectLst>
            <a:glow rad="38100">
              <a:schemeClr val="accent2">
                <a:satMod val="175000"/>
                <a:alpha val="25000"/>
              </a:schemeClr>
            </a:glo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noFill/>
          <a:ln w="9525" cap="flat" cmpd="sng" algn="ctr">
            <a:solidFill>
              <a:srgbClr val="FFFFFF"/>
            </a:solidFill>
            <a:miter lim="800000"/>
          </a:ln>
          <a:effectLst>
            <a:glow rad="38100">
              <a:schemeClr val="accent1">
                <a:alpha val="40000"/>
              </a:schemeClr>
            </a:glow>
            <a:outerShdw blurRad="50800" dist="50800" dir="5400000" algn="ctr" rotWithShape="0">
              <a:schemeClr val="accent4">
                <a:lumMod val="40000"/>
                <a:lumOff val="60000"/>
              </a:scheme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noFill/>
          <a:ln w="9525" cap="flat" cmpd="sng" algn="ctr">
            <a:solidFill>
              <a:srgbClr val="00B0F0"/>
            </a:solidFill>
            <a:miter lim="800000"/>
          </a:ln>
          <a:effectLst>
            <a:glow rad="25400">
              <a:srgbClr val="0070C0"/>
            </a:glow>
            <a:outerShdw blurRad="50800" dist="50800" dir="5400000" algn="ctr" rotWithShape="0">
              <a:srgbClr val="0070C0"/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Sheet1!$B$3</c:f>
              <c:strCache>
                <c:ptCount val="1"/>
                <c:pt idx="0">
                  <c:v>Public Services</c:v>
                </c:pt>
              </c:strCache>
            </c:strRef>
          </c:tx>
          <c:spPr>
            <a:noFill/>
            <a:ln w="9525" cap="flat" cmpd="sng" algn="ctr">
              <a:solidFill>
                <a:srgbClr val="FF0000"/>
              </a:solidFill>
              <a:miter lim="800000"/>
            </a:ln>
            <a:effectLst>
              <a:glow rad="50800">
                <a:srgbClr val="FF0000">
                  <a:alpha val="25000"/>
                </a:srgbClr>
              </a:glow>
            </a:effectLst>
          </c:spPr>
          <c:invertIfNegative val="0"/>
          <c:cat>
            <c:strRef>
              <c:f>Sheet1!$A$4:$A$10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Sheet1!$B$4:$B$10</c:f>
              <c:numCache>
                <c:formatCode>General</c:formatCode>
                <c:ptCount val="6"/>
                <c:pt idx="0">
                  <c:v>330.89999999999992</c:v>
                </c:pt>
                <c:pt idx="1">
                  <c:v>287.60000000000002</c:v>
                </c:pt>
                <c:pt idx="2">
                  <c:v>60.400000000000013</c:v>
                </c:pt>
                <c:pt idx="3">
                  <c:v>49.099999999999994</c:v>
                </c:pt>
                <c:pt idx="4">
                  <c:v>83.4</c:v>
                </c:pt>
                <c:pt idx="5">
                  <c:v>165.8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941-4AAB-9CE0-1AED2AA97192}"/>
            </c:ext>
          </c:extLst>
        </c:ser>
        <c:ser>
          <c:idx val="1"/>
          <c:order val="1"/>
          <c:tx>
            <c:strRef>
              <c:f>Sheet1!$C$3</c:f>
              <c:strCache>
                <c:ptCount val="1"/>
                <c:pt idx="0">
                  <c:v>Human Rights</c:v>
                </c:pt>
              </c:strCache>
            </c:strRef>
          </c:tx>
          <c:spPr>
            <a:noFill/>
            <a:ln w="9525" cap="flat" cmpd="sng" algn="ctr">
              <a:solidFill>
                <a:srgbClr val="FF00FF"/>
              </a:solidFill>
              <a:miter lim="800000"/>
            </a:ln>
            <a:effectLst>
              <a:glow rad="38100">
                <a:schemeClr val="accent2">
                  <a:satMod val="175000"/>
                  <a:alpha val="25000"/>
                </a:schemeClr>
              </a:glow>
            </a:effectLst>
          </c:spPr>
          <c:invertIfNegative val="0"/>
          <c:cat>
            <c:strRef>
              <c:f>Sheet1!$A$4:$A$10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Sheet1!$C$4:$C$10</c:f>
              <c:numCache>
                <c:formatCode>General</c:formatCode>
                <c:ptCount val="6"/>
                <c:pt idx="0">
                  <c:v>274.59999999999997</c:v>
                </c:pt>
                <c:pt idx="1">
                  <c:v>355.99999999999994</c:v>
                </c:pt>
                <c:pt idx="2">
                  <c:v>45.399999999999991</c:v>
                </c:pt>
                <c:pt idx="3">
                  <c:v>52.6</c:v>
                </c:pt>
                <c:pt idx="4">
                  <c:v>85.09999999999998</c:v>
                </c:pt>
                <c:pt idx="5">
                  <c:v>159.49999999999997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941-4AAB-9CE0-1AED2AA97192}"/>
            </c:ext>
          </c:extLst>
        </c:ser>
        <c:ser>
          <c:idx val="2"/>
          <c:order val="2"/>
          <c:tx>
            <c:strRef>
              <c:f>Sheet1!$D$3</c:f>
              <c:strCache>
                <c:ptCount val="1"/>
                <c:pt idx="0">
                  <c:v>Human Flight and Brain Drain</c:v>
                </c:pt>
              </c:strCache>
            </c:strRef>
          </c:tx>
          <c:spPr>
            <a:noFill/>
            <a:ln w="9525" cap="flat" cmpd="sng" algn="ctr">
              <a:solidFill>
                <a:srgbClr val="FFFFFF"/>
              </a:solidFill>
              <a:miter lim="800000"/>
            </a:ln>
            <a:effectLst>
              <a:glow rad="38100">
                <a:schemeClr val="accent1">
                  <a:alpha val="40000"/>
                </a:schemeClr>
              </a:glow>
              <a:outerShdw blurRad="50800" dist="50800" dir="5400000" algn="ctr" rotWithShape="0">
                <a:schemeClr val="accent4">
                  <a:lumMod val="40000"/>
                  <a:lumOff val="60000"/>
                </a:schemeClr>
              </a:outerShdw>
            </a:effectLst>
          </c:spPr>
          <c:invertIfNegative val="0"/>
          <c:cat>
            <c:strRef>
              <c:f>Sheet1!$A$4:$A$10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Sheet1!$D$4:$D$10</c:f>
              <c:numCache>
                <c:formatCode>General</c:formatCode>
                <c:ptCount val="6"/>
                <c:pt idx="0">
                  <c:v>277.7</c:v>
                </c:pt>
                <c:pt idx="1">
                  <c:v>259.7999999999999</c:v>
                </c:pt>
                <c:pt idx="2">
                  <c:v>74.800000000000011</c:v>
                </c:pt>
                <c:pt idx="3">
                  <c:v>44.900000000000013</c:v>
                </c:pt>
                <c:pt idx="4">
                  <c:v>86.100000000000009</c:v>
                </c:pt>
                <c:pt idx="5">
                  <c:v>184.7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941-4AAB-9CE0-1AED2AA97192}"/>
            </c:ext>
          </c:extLst>
        </c:ser>
        <c:ser>
          <c:idx val="3"/>
          <c:order val="3"/>
          <c:tx>
            <c:strRef>
              <c:f>Sheet1!$E$3</c:f>
              <c:strCache>
                <c:ptCount val="1"/>
                <c:pt idx="0">
                  <c:v>Economic Inequality</c:v>
                </c:pt>
              </c:strCache>
            </c:strRef>
          </c:tx>
          <c:spPr>
            <a:noFill/>
            <a:ln w="9525" cap="flat" cmpd="sng" algn="ctr">
              <a:solidFill>
                <a:srgbClr val="00B0F0"/>
              </a:solidFill>
              <a:miter lim="800000"/>
            </a:ln>
            <a:effectLst>
              <a:glow rad="25400">
                <a:srgbClr val="0070C0"/>
              </a:glow>
              <a:outerShdw blurRad="50800" dist="50800" dir="5400000" algn="ctr" rotWithShape="0">
                <a:srgbClr val="0070C0"/>
              </a:outerShdw>
            </a:effectLst>
          </c:spPr>
          <c:invertIfNegative val="0"/>
          <c:cat>
            <c:strRef>
              <c:f>Sheet1!$A$4:$A$10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Sheet1!$E$4:$E$10</c:f>
              <c:numCache>
                <c:formatCode>General</c:formatCode>
                <c:ptCount val="6"/>
                <c:pt idx="0">
                  <c:v>308</c:v>
                </c:pt>
                <c:pt idx="1">
                  <c:v>278.90000000000009</c:v>
                </c:pt>
                <c:pt idx="2">
                  <c:v>59.2</c:v>
                </c:pt>
                <c:pt idx="3">
                  <c:v>50.500000000000007</c:v>
                </c:pt>
                <c:pt idx="4">
                  <c:v>81.7</c:v>
                </c:pt>
                <c:pt idx="5">
                  <c:v>174.60000000000008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941-4AAB-9CE0-1AED2AA9719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15"/>
        <c:overlap val="-40"/>
        <c:axId val="1647998192"/>
        <c:axId val="1647997712"/>
      </c:barChart>
      <c:catAx>
        <c:axId val="1647998192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7997712"/>
        <c:crosses val="autoZero"/>
        <c:auto val="1"/>
        <c:lblAlgn val="ctr"/>
        <c:lblOffset val="100"/>
        <c:noMultiLvlLbl val="0"/>
      </c:catAx>
      <c:valAx>
        <c:axId val="1647997712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47998192"/>
        <c:crosses val="autoZero"/>
        <c:crossBetween val="between"/>
      </c:valAx>
      <c:spPr>
        <a:noFill/>
        <a:ln>
          <a:noFill/>
        </a:ln>
        <a:effectLst>
          <a:glow rad="127000">
            <a:schemeClr val="accent4">
              <a:lumMod val="40000"/>
              <a:lumOff val="60000"/>
            </a:schemeClr>
          </a:glow>
        </a:effectLst>
      </c:spPr>
    </c:plotArea>
    <c:legend>
      <c:legendPos val="r"/>
      <c:layout>
        <c:manualLayout>
          <c:xMode val="edge"/>
          <c:yMode val="edge"/>
          <c:x val="0.8161750418041589"/>
          <c:y val="0.17545933697847396"/>
          <c:w val="0.17540723497787145"/>
          <c:h val="0.6416332997905335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 Economy.xlsx]Sheet2!PivotTable3</c:name>
    <c:fmtId val="31"/>
  </c:pivotSource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noFill/>
                  </a:ln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noFill/>
                  </a:ln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0099CC"/>
          </a:solidFill>
          <a:ln>
            <a:solidFill>
              <a:schemeClr val="bg1">
                <a:lumMod val="85000"/>
              </a:schemeClr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ln>
                    <a:noFill/>
                  </a:ln>
                  <a:noFill/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radarChart>
        <c:radarStyle val="filled"/>
        <c:varyColors val="0"/>
        <c:ser>
          <c:idx val="0"/>
          <c:order val="0"/>
          <c:tx>
            <c:strRef>
              <c:f>Sheet2!$B$3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0099CC"/>
            </a:solidFill>
            <a:ln>
              <a:solidFill>
                <a:schemeClr val="bg1">
                  <a:lumMod val="85000"/>
                </a:schemeClr>
              </a:solidFill>
            </a:ln>
            <a:effectLst/>
          </c:spPr>
          <c:cat>
            <c:strRef>
              <c:f>Sheet2!$A$4:$A$183</c:f>
              <c:strCache>
                <c:ptCount val="179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Angola</c:v>
                </c:pt>
                <c:pt idx="4">
                  <c:v>Antigua and Barbuda</c:v>
                </c:pt>
                <c:pt idx="5">
                  <c:v>Argentina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Bahamas</c:v>
                </c:pt>
                <c:pt idx="11">
                  <c:v>Bahrain</c:v>
                </c:pt>
                <c:pt idx="12">
                  <c:v>Bangladesh</c:v>
                </c:pt>
                <c:pt idx="13">
                  <c:v>Barbados</c:v>
                </c:pt>
                <c:pt idx="14">
                  <c:v>Belarus</c:v>
                </c:pt>
                <c:pt idx="15">
                  <c:v>Belgium</c:v>
                </c:pt>
                <c:pt idx="16">
                  <c:v>Belize</c:v>
                </c:pt>
                <c:pt idx="17">
                  <c:v>Benin</c:v>
                </c:pt>
                <c:pt idx="18">
                  <c:v>Bhutan</c:v>
                </c:pt>
                <c:pt idx="19">
                  <c:v>Bolivia</c:v>
                </c:pt>
                <c:pt idx="20">
                  <c:v>Bosnia and Herzegovina</c:v>
                </c:pt>
                <c:pt idx="21">
                  <c:v>Botswana</c:v>
                </c:pt>
                <c:pt idx="22">
                  <c:v>Brazil</c:v>
                </c:pt>
                <c:pt idx="23">
                  <c:v>Brunei Darussalam</c:v>
                </c:pt>
                <c:pt idx="24">
                  <c:v>Bulgaria</c:v>
                </c:pt>
                <c:pt idx="25">
                  <c:v>Burkina Faso</c:v>
                </c:pt>
                <c:pt idx="26">
                  <c:v>Burundi</c:v>
                </c:pt>
                <c:pt idx="27">
                  <c:v>Cambodia</c:v>
                </c:pt>
                <c:pt idx="28">
                  <c:v>Cameroon</c:v>
                </c:pt>
                <c:pt idx="29">
                  <c:v>Canada</c:v>
                </c:pt>
                <c:pt idx="30">
                  <c:v>Cape Verde</c:v>
                </c:pt>
                <c:pt idx="31">
                  <c:v>Central African Republic</c:v>
                </c:pt>
                <c:pt idx="32">
                  <c:v>Chad</c:v>
                </c:pt>
                <c:pt idx="33">
                  <c:v>Chile</c:v>
                </c:pt>
                <c:pt idx="34">
                  <c:v>China</c:v>
                </c:pt>
                <c:pt idx="35">
                  <c:v>Colombia</c:v>
                </c:pt>
                <c:pt idx="36">
                  <c:v>Comoros</c:v>
                </c:pt>
                <c:pt idx="37">
                  <c:v>Congo Democratic Republic</c:v>
                </c:pt>
                <c:pt idx="38">
                  <c:v>Congo Republic</c:v>
                </c:pt>
                <c:pt idx="39">
                  <c:v>Costa Rica</c:v>
                </c:pt>
                <c:pt idx="40">
                  <c:v>Cote d'Ivoire</c:v>
                </c:pt>
                <c:pt idx="41">
                  <c:v>Croatia</c:v>
                </c:pt>
                <c:pt idx="42">
                  <c:v>Cuba</c:v>
                </c:pt>
                <c:pt idx="43">
                  <c:v>Cyprus</c:v>
                </c:pt>
                <c:pt idx="44">
                  <c:v>Czech Republic</c:v>
                </c:pt>
                <c:pt idx="45">
                  <c:v>Denmark</c:v>
                </c:pt>
                <c:pt idx="46">
                  <c:v>Djibouti</c:v>
                </c:pt>
                <c:pt idx="47">
                  <c:v>Dominican Republic</c:v>
                </c:pt>
                <c:pt idx="48">
                  <c:v>Ecuador</c:v>
                </c:pt>
                <c:pt idx="49">
                  <c:v>Egypt</c:v>
                </c:pt>
                <c:pt idx="50">
                  <c:v>El Salvador</c:v>
                </c:pt>
                <c:pt idx="51">
                  <c:v>Equatorial Guinea</c:v>
                </c:pt>
                <c:pt idx="52">
                  <c:v>Eritrea</c:v>
                </c:pt>
                <c:pt idx="53">
                  <c:v>Estonia</c:v>
                </c:pt>
                <c:pt idx="54">
                  <c:v>Ethiopia</c:v>
                </c:pt>
                <c:pt idx="55">
                  <c:v>Fiji</c:v>
                </c:pt>
                <c:pt idx="56">
                  <c:v>Finland</c:v>
                </c:pt>
                <c:pt idx="57">
                  <c:v>France</c:v>
                </c:pt>
                <c:pt idx="58">
                  <c:v>Gabon</c:v>
                </c:pt>
                <c:pt idx="59">
                  <c:v>Gambia</c:v>
                </c:pt>
                <c:pt idx="60">
                  <c:v>Georgia</c:v>
                </c:pt>
                <c:pt idx="61">
                  <c:v>Germany</c:v>
                </c:pt>
                <c:pt idx="62">
                  <c:v>Ghana</c:v>
                </c:pt>
                <c:pt idx="63">
                  <c:v>Greece</c:v>
                </c:pt>
                <c:pt idx="64">
                  <c:v>Grenada</c:v>
                </c:pt>
                <c:pt idx="65">
                  <c:v>Guatemala</c:v>
                </c:pt>
                <c:pt idx="66">
                  <c:v>Guinea</c:v>
                </c:pt>
                <c:pt idx="67">
                  <c:v>Guinea Bissau</c:v>
                </c:pt>
                <c:pt idx="68">
                  <c:v>Guyana</c:v>
                </c:pt>
                <c:pt idx="69">
                  <c:v>Haiti</c:v>
                </c:pt>
                <c:pt idx="70">
                  <c:v>Honduras</c:v>
                </c:pt>
                <c:pt idx="71">
                  <c:v>Hungary</c:v>
                </c:pt>
                <c:pt idx="72">
                  <c:v>Iceland</c:v>
                </c:pt>
                <c:pt idx="73">
                  <c:v>India</c:v>
                </c:pt>
                <c:pt idx="74">
                  <c:v>Indonesia</c:v>
                </c:pt>
                <c:pt idx="75">
                  <c:v>Iran</c:v>
                </c:pt>
                <c:pt idx="76">
                  <c:v>Iraq</c:v>
                </c:pt>
                <c:pt idx="77">
                  <c:v>Ireland</c:v>
                </c:pt>
                <c:pt idx="78">
                  <c:v>Israel</c:v>
                </c:pt>
                <c:pt idx="79">
                  <c:v>Italy</c:v>
                </c:pt>
                <c:pt idx="80">
                  <c:v>Jamaica</c:v>
                </c:pt>
                <c:pt idx="81">
                  <c:v>Japan</c:v>
                </c:pt>
                <c:pt idx="82">
                  <c:v>Jordan</c:v>
                </c:pt>
                <c:pt idx="83">
                  <c:v>Kazakhstan</c:v>
                </c:pt>
                <c:pt idx="84">
                  <c:v>Kenya</c:v>
                </c:pt>
                <c:pt idx="85">
                  <c:v>Kuwait</c:v>
                </c:pt>
                <c:pt idx="86">
                  <c:v>Kyrgyz Republic</c:v>
                </c:pt>
                <c:pt idx="87">
                  <c:v>Laos</c:v>
                </c:pt>
                <c:pt idx="88">
                  <c:v>Latvia</c:v>
                </c:pt>
                <c:pt idx="89">
                  <c:v>Lebanon</c:v>
                </c:pt>
                <c:pt idx="90">
                  <c:v>Lesotho</c:v>
                </c:pt>
                <c:pt idx="91">
                  <c:v>Liberia</c:v>
                </c:pt>
                <c:pt idx="92">
                  <c:v>Libya</c:v>
                </c:pt>
                <c:pt idx="93">
                  <c:v>Lithuania</c:v>
                </c:pt>
                <c:pt idx="94">
                  <c:v>Luxembourg</c:v>
                </c:pt>
                <c:pt idx="95">
                  <c:v>Macedonia</c:v>
                </c:pt>
                <c:pt idx="96">
                  <c:v>Madagascar</c:v>
                </c:pt>
                <c:pt idx="97">
                  <c:v>Malawi</c:v>
                </c:pt>
                <c:pt idx="98">
                  <c:v>Malaysia</c:v>
                </c:pt>
                <c:pt idx="99">
                  <c:v>Maldives</c:v>
                </c:pt>
                <c:pt idx="100">
                  <c:v>Mali</c:v>
                </c:pt>
                <c:pt idx="101">
                  <c:v>Malta</c:v>
                </c:pt>
                <c:pt idx="102">
                  <c:v>Mauritania</c:v>
                </c:pt>
                <c:pt idx="103">
                  <c:v>Mauritius</c:v>
                </c:pt>
                <c:pt idx="104">
                  <c:v>Mexico</c:v>
                </c:pt>
                <c:pt idx="105">
                  <c:v>Micronesia</c:v>
                </c:pt>
                <c:pt idx="106">
                  <c:v>Moldova</c:v>
                </c:pt>
                <c:pt idx="107">
                  <c:v>Mongolia</c:v>
                </c:pt>
                <c:pt idx="108">
                  <c:v>Montenegro</c:v>
                </c:pt>
                <c:pt idx="109">
                  <c:v>Morocco</c:v>
                </c:pt>
                <c:pt idx="110">
                  <c:v>Mozambique</c:v>
                </c:pt>
                <c:pt idx="111">
                  <c:v>Myanmar</c:v>
                </c:pt>
                <c:pt idx="112">
                  <c:v>Namibia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Palestine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Paraguay</c:v>
                </c:pt>
                <c:pt idx="127">
                  <c:v>Peru</c:v>
                </c:pt>
                <c:pt idx="128">
                  <c:v>Philippines</c:v>
                </c:pt>
                <c:pt idx="129">
                  <c:v>Poland</c:v>
                </c:pt>
                <c:pt idx="130">
                  <c:v>Portugal</c:v>
                </c:pt>
                <c:pt idx="131">
                  <c:v>Qatar</c:v>
                </c:pt>
                <c:pt idx="132">
                  <c:v>Romania</c:v>
                </c:pt>
                <c:pt idx="133">
                  <c:v>Russia</c:v>
                </c:pt>
                <c:pt idx="134">
                  <c:v>Rwanda</c:v>
                </c:pt>
                <c:pt idx="135">
                  <c:v>Samoa</c:v>
                </c:pt>
                <c:pt idx="136">
                  <c:v>Sao Tome and Principe</c:v>
                </c:pt>
                <c:pt idx="137">
                  <c:v>Saudi Arabia</c:v>
                </c:pt>
                <c:pt idx="138">
                  <c:v>Senegal</c:v>
                </c:pt>
                <c:pt idx="139">
                  <c:v>Serbia</c:v>
                </c:pt>
                <c:pt idx="140">
                  <c:v>Seychelles</c:v>
                </c:pt>
                <c:pt idx="141">
                  <c:v>Sierra Leone</c:v>
                </c:pt>
                <c:pt idx="142">
                  <c:v>Singapore</c:v>
                </c:pt>
                <c:pt idx="143">
                  <c:v>Slovak Republic</c:v>
                </c:pt>
                <c:pt idx="144">
                  <c:v>Slovenia</c:v>
                </c:pt>
                <c:pt idx="145">
                  <c:v>Solomon Islands</c:v>
                </c:pt>
                <c:pt idx="146">
                  <c:v>Somalia</c:v>
                </c:pt>
                <c:pt idx="147">
                  <c:v>South Africa</c:v>
                </c:pt>
                <c:pt idx="148">
                  <c:v>South Korea</c:v>
                </c:pt>
                <c:pt idx="149">
                  <c:v>South Sudan</c:v>
                </c:pt>
                <c:pt idx="150">
                  <c:v>Spain</c:v>
                </c:pt>
                <c:pt idx="151">
                  <c:v>Sri Lanka</c:v>
                </c:pt>
                <c:pt idx="152">
                  <c:v>Sudan</c:v>
                </c:pt>
                <c:pt idx="153">
                  <c:v>Suriname</c:v>
                </c:pt>
                <c:pt idx="154">
                  <c:v>Swaziland</c:v>
                </c:pt>
                <c:pt idx="155">
                  <c:v>Sweden</c:v>
                </c:pt>
                <c:pt idx="156">
                  <c:v>Switzerland</c:v>
                </c:pt>
                <c:pt idx="157">
                  <c:v>Syria</c:v>
                </c:pt>
                <c:pt idx="158">
                  <c:v>Tajikistan</c:v>
                </c:pt>
                <c:pt idx="159">
                  <c:v>Tanzania</c:v>
                </c:pt>
                <c:pt idx="160">
                  <c:v>Thailand</c:v>
                </c:pt>
                <c:pt idx="161">
                  <c:v>Timor-Leste</c:v>
                </c:pt>
                <c:pt idx="162">
                  <c:v>Togo</c:v>
                </c:pt>
                <c:pt idx="163">
                  <c:v>Trinidad and Tobago</c:v>
                </c:pt>
                <c:pt idx="164">
                  <c:v>Tunisia</c:v>
                </c:pt>
                <c:pt idx="165">
                  <c:v>Turkey</c:v>
                </c:pt>
                <c:pt idx="166">
                  <c:v>Turkmenistan</c:v>
                </c:pt>
                <c:pt idx="167">
                  <c:v>Uganda</c:v>
                </c:pt>
                <c:pt idx="168">
                  <c:v>Ukraine</c:v>
                </c:pt>
                <c:pt idx="169">
                  <c:v>United Arab Emirates</c:v>
                </c:pt>
                <c:pt idx="170">
                  <c:v>United Kingdom</c:v>
                </c:pt>
                <c:pt idx="171">
                  <c:v>United States</c:v>
                </c:pt>
                <c:pt idx="172">
                  <c:v>Uruguay</c:v>
                </c:pt>
                <c:pt idx="173">
                  <c:v>Uzbekistan</c:v>
                </c:pt>
                <c:pt idx="174">
                  <c:v>Venezuela</c:v>
                </c:pt>
                <c:pt idx="175">
                  <c:v>Vietnam</c:v>
                </c:pt>
                <c:pt idx="176">
                  <c:v>Yemen</c:v>
                </c:pt>
                <c:pt idx="177">
                  <c:v>Zambia</c:v>
                </c:pt>
                <c:pt idx="178">
                  <c:v>Zimbabwe</c:v>
                </c:pt>
              </c:strCache>
            </c:strRef>
          </c:cat>
          <c:val>
            <c:numRef>
              <c:f>Sheet2!$B$4:$B$183</c:f>
              <c:numCache>
                <c:formatCode>General</c:formatCode>
                <c:ptCount val="179"/>
                <c:pt idx="0">
                  <c:v>8.6999999999999993</c:v>
                </c:pt>
                <c:pt idx="1">
                  <c:v>6.2</c:v>
                </c:pt>
                <c:pt idx="2">
                  <c:v>6.9</c:v>
                </c:pt>
                <c:pt idx="3">
                  <c:v>7.2</c:v>
                </c:pt>
                <c:pt idx="4">
                  <c:v>3.7</c:v>
                </c:pt>
                <c:pt idx="5">
                  <c:v>2.8</c:v>
                </c:pt>
                <c:pt idx="6">
                  <c:v>6.4</c:v>
                </c:pt>
                <c:pt idx="7">
                  <c:v>1.7</c:v>
                </c:pt>
                <c:pt idx="8">
                  <c:v>3.2</c:v>
                </c:pt>
                <c:pt idx="9">
                  <c:v>7.9</c:v>
                </c:pt>
                <c:pt idx="10">
                  <c:v>4.5</c:v>
                </c:pt>
                <c:pt idx="11">
                  <c:v>7.6</c:v>
                </c:pt>
                <c:pt idx="12">
                  <c:v>9.3000000000000007</c:v>
                </c:pt>
                <c:pt idx="13">
                  <c:v>4.2</c:v>
                </c:pt>
                <c:pt idx="14">
                  <c:v>9.6</c:v>
                </c:pt>
                <c:pt idx="15">
                  <c:v>4.4000000000000004</c:v>
                </c:pt>
                <c:pt idx="16">
                  <c:v>4.3</c:v>
                </c:pt>
                <c:pt idx="17">
                  <c:v>6.7</c:v>
                </c:pt>
                <c:pt idx="18">
                  <c:v>7.5</c:v>
                </c:pt>
                <c:pt idx="19">
                  <c:v>8.1999999999999993</c:v>
                </c:pt>
                <c:pt idx="20">
                  <c:v>8.6999999999999993</c:v>
                </c:pt>
                <c:pt idx="21">
                  <c:v>3.3</c:v>
                </c:pt>
                <c:pt idx="22">
                  <c:v>6.5</c:v>
                </c:pt>
                <c:pt idx="23">
                  <c:v>7.4</c:v>
                </c:pt>
                <c:pt idx="24">
                  <c:v>5.3</c:v>
                </c:pt>
                <c:pt idx="25">
                  <c:v>8.1999999999999993</c:v>
                </c:pt>
                <c:pt idx="26">
                  <c:v>8.5</c:v>
                </c:pt>
                <c:pt idx="27">
                  <c:v>8.6999999999999993</c:v>
                </c:pt>
                <c:pt idx="28">
                  <c:v>9.3000000000000007</c:v>
                </c:pt>
                <c:pt idx="29">
                  <c:v>2.5</c:v>
                </c:pt>
                <c:pt idx="30">
                  <c:v>5.5</c:v>
                </c:pt>
                <c:pt idx="31">
                  <c:v>9.4</c:v>
                </c:pt>
                <c:pt idx="32">
                  <c:v>9.5</c:v>
                </c:pt>
                <c:pt idx="33">
                  <c:v>2.2000000000000002</c:v>
                </c:pt>
                <c:pt idx="34">
                  <c:v>7.2</c:v>
                </c:pt>
                <c:pt idx="35">
                  <c:v>7.6</c:v>
                </c:pt>
                <c:pt idx="36">
                  <c:v>8</c:v>
                </c:pt>
                <c:pt idx="37">
                  <c:v>9.6</c:v>
                </c:pt>
                <c:pt idx="38">
                  <c:v>6.7</c:v>
                </c:pt>
                <c:pt idx="39">
                  <c:v>3.8</c:v>
                </c:pt>
                <c:pt idx="40">
                  <c:v>9.9</c:v>
                </c:pt>
                <c:pt idx="41">
                  <c:v>4.4000000000000004</c:v>
                </c:pt>
                <c:pt idx="42">
                  <c:v>7</c:v>
                </c:pt>
                <c:pt idx="43">
                  <c:v>7.9</c:v>
                </c:pt>
                <c:pt idx="44">
                  <c:v>5.3</c:v>
                </c:pt>
                <c:pt idx="45">
                  <c:v>1.4</c:v>
                </c:pt>
                <c:pt idx="46">
                  <c:v>7.3</c:v>
                </c:pt>
                <c:pt idx="47">
                  <c:v>6.2</c:v>
                </c:pt>
                <c:pt idx="48">
                  <c:v>8.1999999999999993</c:v>
                </c:pt>
                <c:pt idx="49">
                  <c:v>9.1</c:v>
                </c:pt>
                <c:pt idx="50">
                  <c:v>4.8</c:v>
                </c:pt>
                <c:pt idx="51">
                  <c:v>8.1999999999999993</c:v>
                </c:pt>
                <c:pt idx="52">
                  <c:v>8.4</c:v>
                </c:pt>
                <c:pt idx="53">
                  <c:v>5.8</c:v>
                </c:pt>
                <c:pt idx="54">
                  <c:v>9.3000000000000007</c:v>
                </c:pt>
                <c:pt idx="55">
                  <c:v>8.1999999999999993</c:v>
                </c:pt>
                <c:pt idx="56">
                  <c:v>1.4</c:v>
                </c:pt>
                <c:pt idx="57">
                  <c:v>1.9</c:v>
                </c:pt>
                <c:pt idx="58">
                  <c:v>7.7</c:v>
                </c:pt>
                <c:pt idx="59">
                  <c:v>7.4</c:v>
                </c:pt>
                <c:pt idx="60">
                  <c:v>8.8000000000000007</c:v>
                </c:pt>
                <c:pt idx="61">
                  <c:v>2.2999999999999998</c:v>
                </c:pt>
                <c:pt idx="62">
                  <c:v>5.9</c:v>
                </c:pt>
                <c:pt idx="63">
                  <c:v>4.0999999999999996</c:v>
                </c:pt>
                <c:pt idx="64">
                  <c:v>5.6</c:v>
                </c:pt>
                <c:pt idx="65">
                  <c:v>7.1</c:v>
                </c:pt>
                <c:pt idx="66">
                  <c:v>10</c:v>
                </c:pt>
                <c:pt idx="67">
                  <c:v>9.9</c:v>
                </c:pt>
                <c:pt idx="68">
                  <c:v>4.8</c:v>
                </c:pt>
                <c:pt idx="69">
                  <c:v>9.6999999999999993</c:v>
                </c:pt>
                <c:pt idx="70">
                  <c:v>7</c:v>
                </c:pt>
                <c:pt idx="71">
                  <c:v>5.3</c:v>
                </c:pt>
                <c:pt idx="72">
                  <c:v>1.8</c:v>
                </c:pt>
                <c:pt idx="73">
                  <c:v>7.3</c:v>
                </c:pt>
                <c:pt idx="74">
                  <c:v>7.1</c:v>
                </c:pt>
                <c:pt idx="75">
                  <c:v>9.6</c:v>
                </c:pt>
                <c:pt idx="76">
                  <c:v>9.6</c:v>
                </c:pt>
                <c:pt idx="77">
                  <c:v>1.5</c:v>
                </c:pt>
                <c:pt idx="78">
                  <c:v>8.3000000000000007</c:v>
                </c:pt>
                <c:pt idx="79">
                  <c:v>4.9000000000000004</c:v>
                </c:pt>
                <c:pt idx="80">
                  <c:v>3.7</c:v>
                </c:pt>
                <c:pt idx="81">
                  <c:v>2.6</c:v>
                </c:pt>
                <c:pt idx="82">
                  <c:v>6.9</c:v>
                </c:pt>
                <c:pt idx="83">
                  <c:v>7.9</c:v>
                </c:pt>
                <c:pt idx="84">
                  <c:v>8.9</c:v>
                </c:pt>
                <c:pt idx="85">
                  <c:v>7.5</c:v>
                </c:pt>
                <c:pt idx="86">
                  <c:v>8.1999999999999993</c:v>
                </c:pt>
                <c:pt idx="87">
                  <c:v>8.3000000000000007</c:v>
                </c:pt>
                <c:pt idx="88">
                  <c:v>4.3</c:v>
                </c:pt>
                <c:pt idx="89">
                  <c:v>9.6</c:v>
                </c:pt>
                <c:pt idx="90">
                  <c:v>7.3</c:v>
                </c:pt>
                <c:pt idx="91">
                  <c:v>8.9</c:v>
                </c:pt>
                <c:pt idx="92">
                  <c:v>9.3000000000000007</c:v>
                </c:pt>
                <c:pt idx="93">
                  <c:v>3</c:v>
                </c:pt>
                <c:pt idx="94">
                  <c:v>3.4</c:v>
                </c:pt>
                <c:pt idx="95">
                  <c:v>7.3</c:v>
                </c:pt>
                <c:pt idx="96">
                  <c:v>7.8</c:v>
                </c:pt>
                <c:pt idx="97">
                  <c:v>8.6999999999999993</c:v>
                </c:pt>
                <c:pt idx="98">
                  <c:v>6.8</c:v>
                </c:pt>
                <c:pt idx="99">
                  <c:v>8.1</c:v>
                </c:pt>
                <c:pt idx="100">
                  <c:v>7.2</c:v>
                </c:pt>
                <c:pt idx="101">
                  <c:v>2</c:v>
                </c:pt>
                <c:pt idx="102">
                  <c:v>8.8000000000000007</c:v>
                </c:pt>
                <c:pt idx="103">
                  <c:v>3.1</c:v>
                </c:pt>
                <c:pt idx="104">
                  <c:v>5.9</c:v>
                </c:pt>
                <c:pt idx="105">
                  <c:v>5.6</c:v>
                </c:pt>
                <c:pt idx="106">
                  <c:v>7.8</c:v>
                </c:pt>
                <c:pt idx="107">
                  <c:v>5.5</c:v>
                </c:pt>
                <c:pt idx="108">
                  <c:v>6.5</c:v>
                </c:pt>
                <c:pt idx="109">
                  <c:v>6.6</c:v>
                </c:pt>
                <c:pt idx="110">
                  <c:v>6.3</c:v>
                </c:pt>
                <c:pt idx="111">
                  <c:v>9</c:v>
                </c:pt>
                <c:pt idx="112">
                  <c:v>3.5</c:v>
                </c:pt>
                <c:pt idx="113">
                  <c:v>8.8000000000000007</c:v>
                </c:pt>
                <c:pt idx="114">
                  <c:v>3.4</c:v>
                </c:pt>
                <c:pt idx="115">
                  <c:v>1.4</c:v>
                </c:pt>
                <c:pt idx="116">
                  <c:v>7.1</c:v>
                </c:pt>
                <c:pt idx="117">
                  <c:v>9.6</c:v>
                </c:pt>
                <c:pt idx="118">
                  <c:v>9.6</c:v>
                </c:pt>
                <c:pt idx="119">
                  <c:v>9.1999999999999993</c:v>
                </c:pt>
                <c:pt idx="120">
                  <c:v>1.1000000000000001</c:v>
                </c:pt>
                <c:pt idx="121">
                  <c:v>6.6</c:v>
                </c:pt>
                <c:pt idx="122">
                  <c:v>9.3000000000000007</c:v>
                </c:pt>
                <c:pt idx="123">
                  <c:v>8.6</c:v>
                </c:pt>
                <c:pt idx="124">
                  <c:v>2.7</c:v>
                </c:pt>
                <c:pt idx="125">
                  <c:v>7.1</c:v>
                </c:pt>
                <c:pt idx="126">
                  <c:v>7.8</c:v>
                </c:pt>
                <c:pt idx="127">
                  <c:v>8.4</c:v>
                </c:pt>
                <c:pt idx="128">
                  <c:v>8</c:v>
                </c:pt>
                <c:pt idx="129">
                  <c:v>4.2</c:v>
                </c:pt>
                <c:pt idx="130">
                  <c:v>2.5</c:v>
                </c:pt>
                <c:pt idx="131">
                  <c:v>5</c:v>
                </c:pt>
                <c:pt idx="132">
                  <c:v>5.7</c:v>
                </c:pt>
                <c:pt idx="133">
                  <c:v>8.4</c:v>
                </c:pt>
                <c:pt idx="134">
                  <c:v>8</c:v>
                </c:pt>
                <c:pt idx="135">
                  <c:v>5.0999999999999996</c:v>
                </c:pt>
                <c:pt idx="136">
                  <c:v>6.3</c:v>
                </c:pt>
                <c:pt idx="137">
                  <c:v>8.5</c:v>
                </c:pt>
                <c:pt idx="138">
                  <c:v>7</c:v>
                </c:pt>
                <c:pt idx="139">
                  <c:v>8.6</c:v>
                </c:pt>
                <c:pt idx="140">
                  <c:v>6</c:v>
                </c:pt>
                <c:pt idx="141">
                  <c:v>7.8</c:v>
                </c:pt>
                <c:pt idx="142">
                  <c:v>4</c:v>
                </c:pt>
                <c:pt idx="143">
                  <c:v>4.7</c:v>
                </c:pt>
                <c:pt idx="144">
                  <c:v>2</c:v>
                </c:pt>
                <c:pt idx="145">
                  <c:v>8.6999999999999993</c:v>
                </c:pt>
                <c:pt idx="146">
                  <c:v>10</c:v>
                </c:pt>
                <c:pt idx="147">
                  <c:v>6.8</c:v>
                </c:pt>
                <c:pt idx="148">
                  <c:v>3.9</c:v>
                </c:pt>
                <c:pt idx="149">
                  <c:v>9.1999999999999993</c:v>
                </c:pt>
                <c:pt idx="150">
                  <c:v>6.9</c:v>
                </c:pt>
                <c:pt idx="151">
                  <c:v>9.1</c:v>
                </c:pt>
                <c:pt idx="152">
                  <c:v>9.6</c:v>
                </c:pt>
                <c:pt idx="153">
                  <c:v>5.8</c:v>
                </c:pt>
                <c:pt idx="154">
                  <c:v>6.8</c:v>
                </c:pt>
                <c:pt idx="155">
                  <c:v>1.8</c:v>
                </c:pt>
                <c:pt idx="156">
                  <c:v>1</c:v>
                </c:pt>
                <c:pt idx="157">
                  <c:v>9.9</c:v>
                </c:pt>
                <c:pt idx="158">
                  <c:v>8.4</c:v>
                </c:pt>
                <c:pt idx="159">
                  <c:v>6.5</c:v>
                </c:pt>
                <c:pt idx="160">
                  <c:v>9.6999999999999993</c:v>
                </c:pt>
                <c:pt idx="161">
                  <c:v>8.3000000000000007</c:v>
                </c:pt>
                <c:pt idx="162">
                  <c:v>7.6</c:v>
                </c:pt>
                <c:pt idx="163">
                  <c:v>5.6</c:v>
                </c:pt>
                <c:pt idx="164">
                  <c:v>7.5</c:v>
                </c:pt>
                <c:pt idx="165">
                  <c:v>8.8000000000000007</c:v>
                </c:pt>
                <c:pt idx="166">
                  <c:v>7.8</c:v>
                </c:pt>
                <c:pt idx="167">
                  <c:v>8.9</c:v>
                </c:pt>
                <c:pt idx="168">
                  <c:v>8</c:v>
                </c:pt>
                <c:pt idx="169">
                  <c:v>3.6</c:v>
                </c:pt>
                <c:pt idx="170">
                  <c:v>5.8</c:v>
                </c:pt>
                <c:pt idx="171">
                  <c:v>7.3</c:v>
                </c:pt>
                <c:pt idx="172">
                  <c:v>2.7</c:v>
                </c:pt>
                <c:pt idx="173">
                  <c:v>8.8000000000000007</c:v>
                </c:pt>
                <c:pt idx="174">
                  <c:v>9.4</c:v>
                </c:pt>
                <c:pt idx="175">
                  <c:v>6.9</c:v>
                </c:pt>
                <c:pt idx="176">
                  <c:v>9.9</c:v>
                </c:pt>
                <c:pt idx="177">
                  <c:v>5.6</c:v>
                </c:pt>
                <c:pt idx="178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39-47AB-9C64-F56E0468072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762903696"/>
        <c:axId val="1762905136"/>
      </c:radarChart>
      <c:catAx>
        <c:axId val="176290369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noFill/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2905136"/>
        <c:crosses val="autoZero"/>
        <c:auto val="1"/>
        <c:lblAlgn val="ctr"/>
        <c:lblOffset val="100"/>
        <c:noMultiLvlLbl val="0"/>
      </c:catAx>
      <c:valAx>
        <c:axId val="1762905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ln>
                  <a:noFill/>
                </a:ln>
                <a:noFill/>
                <a:latin typeface="+mn-lt"/>
                <a:ea typeface="+mn-ea"/>
                <a:cs typeface="+mn-cs"/>
              </a:defRPr>
            </a:pPr>
            <a:endParaRPr lang="en-US"/>
          </a:p>
        </c:txPr>
        <c:crossAx val="176290369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ln>
            <a:noFill/>
          </a:ln>
          <a:noFill/>
        </a:defRPr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1"/>
    </mc:Choice>
    <mc:Fallback>
      <c:style val="1"/>
    </mc:Fallback>
  </mc:AlternateContent>
  <c:pivotSource>
    <c:name>[Country Economy.xlsx]Bar chart!PivotTable5</c:name>
    <c:fmtId val="11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dk1">
              <a:tint val="88500"/>
              <a:lumMod val="20000"/>
              <a:lumOff val="80000"/>
            </a:schemeClr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solidFill>
              <a:sysClr val="windowText" lastClr="000000">
                <a:tint val="88500"/>
                <a:alpha val="70000"/>
              </a:sysClr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dk1">
              <a:tint val="88500"/>
              <a:lumMod val="20000"/>
              <a:lumOff val="80000"/>
            </a:schemeClr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solidFill>
              <a:sysClr val="windowText" lastClr="000000">
                <a:tint val="88500"/>
                <a:alpha val="70000"/>
              </a:sysClr>
            </a:soli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0"/>
    </c:view3D>
    <c:floor>
      <c:thickness val="0"/>
      <c:spPr>
        <a:solidFill>
          <a:schemeClr val="dk1">
            <a:tint val="88500"/>
            <a:alpha val="30000"/>
          </a:schemeClr>
        </a:solidFill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'Bar chart'!$B$3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dk1">
                <a:tint val="88500"/>
                <a:lumMod val="20000"/>
                <a:lumOff val="80000"/>
              </a:schemeClr>
            </a:solidFill>
            <a:ln>
              <a:noFill/>
            </a:ln>
            <a:effectLst/>
            <a:sp3d/>
          </c:spPr>
          <c:invertIfNegative val="0"/>
          <c:cat>
            <c:strRef>
              <c:f>'Bar chart'!$A$4:$A$9</c:f>
              <c:strCache>
                <c:ptCount val="5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South America</c:v>
                </c:pt>
                <c:pt idx="4">
                  <c:v>Uropa</c:v>
                </c:pt>
              </c:strCache>
            </c:strRef>
          </c:cat>
          <c:val>
            <c:numRef>
              <c:f>'Bar chart'!$B$4:$B$9</c:f>
              <c:numCache>
                <c:formatCode>General</c:formatCode>
                <c:ptCount val="5"/>
                <c:pt idx="0">
                  <c:v>338.59999999999991</c:v>
                </c:pt>
                <c:pt idx="1">
                  <c:v>323.60000000000008</c:v>
                </c:pt>
                <c:pt idx="2">
                  <c:v>65.800000000000011</c:v>
                </c:pt>
                <c:pt idx="3">
                  <c:v>89.4</c:v>
                </c:pt>
                <c:pt idx="4">
                  <c:v>194.00000000000006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61-4DC6-BD6D-DFDC771F7C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4"/>
        <c:gapDepth val="0"/>
        <c:shape val="box"/>
        <c:axId val="1026026512"/>
        <c:axId val="1026024592"/>
        <c:axId val="0"/>
      </c:bar3DChart>
      <c:catAx>
        <c:axId val="10260265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60000"/>
                  <a:lumOff val="4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spc="150" normalizeH="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024592"/>
        <c:crosses val="autoZero"/>
        <c:auto val="1"/>
        <c:lblAlgn val="ctr"/>
        <c:lblOffset val="100"/>
        <c:noMultiLvlLbl val="0"/>
      </c:catAx>
      <c:valAx>
        <c:axId val="10260245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0260265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tint val="88500"/>
      </a:schemeClr>
    </a:solidFill>
    <a:ln w="9525" cap="flat" cmpd="sng" algn="ctr">
      <a:solidFill>
        <a:schemeClr val="dk1">
          <a:tint val="885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 Economy.xlsx]Line chart!PivotTable6</c:name>
    <c:fmtId val="9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cked"/>
        <c:varyColors val="0"/>
        <c:ser>
          <c:idx val="0"/>
          <c:order val="0"/>
          <c:tx>
            <c:strRef>
              <c:f>'Line chart'!$B$3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'Line chart'!$A$4:$A$183</c:f>
              <c:strCache>
                <c:ptCount val="179"/>
                <c:pt idx="0">
                  <c:v>Afghanistan</c:v>
                </c:pt>
                <c:pt idx="1">
                  <c:v>Albania</c:v>
                </c:pt>
                <c:pt idx="2">
                  <c:v>Algeria</c:v>
                </c:pt>
                <c:pt idx="3">
                  <c:v>Angola</c:v>
                </c:pt>
                <c:pt idx="4">
                  <c:v>Antigua and Barbuda</c:v>
                </c:pt>
                <c:pt idx="5">
                  <c:v>Argentina</c:v>
                </c:pt>
                <c:pt idx="6">
                  <c:v>Armenia</c:v>
                </c:pt>
                <c:pt idx="7">
                  <c:v>Australia</c:v>
                </c:pt>
                <c:pt idx="8">
                  <c:v>Austria</c:v>
                </c:pt>
                <c:pt idx="9">
                  <c:v>Azerbaijan</c:v>
                </c:pt>
                <c:pt idx="10">
                  <c:v>Bahamas</c:v>
                </c:pt>
                <c:pt idx="11">
                  <c:v>Bahrain</c:v>
                </c:pt>
                <c:pt idx="12">
                  <c:v>Bangladesh</c:v>
                </c:pt>
                <c:pt idx="13">
                  <c:v>Barbados</c:v>
                </c:pt>
                <c:pt idx="14">
                  <c:v>Belarus</c:v>
                </c:pt>
                <c:pt idx="15">
                  <c:v>Belgium</c:v>
                </c:pt>
                <c:pt idx="16">
                  <c:v>Belize</c:v>
                </c:pt>
                <c:pt idx="17">
                  <c:v>Benin</c:v>
                </c:pt>
                <c:pt idx="18">
                  <c:v>Bhutan</c:v>
                </c:pt>
                <c:pt idx="19">
                  <c:v>Bolivia</c:v>
                </c:pt>
                <c:pt idx="20">
                  <c:v>Bosnia and Herzegovina</c:v>
                </c:pt>
                <c:pt idx="21">
                  <c:v>Botswana</c:v>
                </c:pt>
                <c:pt idx="22">
                  <c:v>Brazil</c:v>
                </c:pt>
                <c:pt idx="23">
                  <c:v>Brunei Darussalam</c:v>
                </c:pt>
                <c:pt idx="24">
                  <c:v>Bulgaria</c:v>
                </c:pt>
                <c:pt idx="25">
                  <c:v>Burkina Faso</c:v>
                </c:pt>
                <c:pt idx="26">
                  <c:v>Burundi</c:v>
                </c:pt>
                <c:pt idx="27">
                  <c:v>Cambodia</c:v>
                </c:pt>
                <c:pt idx="28">
                  <c:v>Cameroon</c:v>
                </c:pt>
                <c:pt idx="29">
                  <c:v>Canada</c:v>
                </c:pt>
                <c:pt idx="30">
                  <c:v>Cape Verde</c:v>
                </c:pt>
                <c:pt idx="31">
                  <c:v>Central African Republic</c:v>
                </c:pt>
                <c:pt idx="32">
                  <c:v>Chad</c:v>
                </c:pt>
                <c:pt idx="33">
                  <c:v>Chile</c:v>
                </c:pt>
                <c:pt idx="34">
                  <c:v>China</c:v>
                </c:pt>
                <c:pt idx="35">
                  <c:v>Colombia</c:v>
                </c:pt>
                <c:pt idx="36">
                  <c:v>Comoros</c:v>
                </c:pt>
                <c:pt idx="37">
                  <c:v>Congo Democratic Republic</c:v>
                </c:pt>
                <c:pt idx="38">
                  <c:v>Congo Republic</c:v>
                </c:pt>
                <c:pt idx="39">
                  <c:v>Costa Rica</c:v>
                </c:pt>
                <c:pt idx="40">
                  <c:v>Cote d'Ivoire</c:v>
                </c:pt>
                <c:pt idx="41">
                  <c:v>Croatia</c:v>
                </c:pt>
                <c:pt idx="42">
                  <c:v>Cuba</c:v>
                </c:pt>
                <c:pt idx="43">
                  <c:v>Cyprus</c:v>
                </c:pt>
                <c:pt idx="44">
                  <c:v>Czech Republic</c:v>
                </c:pt>
                <c:pt idx="45">
                  <c:v>Denmark</c:v>
                </c:pt>
                <c:pt idx="46">
                  <c:v>Djibouti</c:v>
                </c:pt>
                <c:pt idx="47">
                  <c:v>Dominican Republic</c:v>
                </c:pt>
                <c:pt idx="48">
                  <c:v>Ecuador</c:v>
                </c:pt>
                <c:pt idx="49">
                  <c:v>Egypt</c:v>
                </c:pt>
                <c:pt idx="50">
                  <c:v>El Salvador</c:v>
                </c:pt>
                <c:pt idx="51">
                  <c:v>Equatorial Guinea</c:v>
                </c:pt>
                <c:pt idx="52">
                  <c:v>Eritrea</c:v>
                </c:pt>
                <c:pt idx="53">
                  <c:v>Estonia</c:v>
                </c:pt>
                <c:pt idx="54">
                  <c:v>Ethiopia</c:v>
                </c:pt>
                <c:pt idx="55">
                  <c:v>Fiji</c:v>
                </c:pt>
                <c:pt idx="56">
                  <c:v>Finland</c:v>
                </c:pt>
                <c:pt idx="57">
                  <c:v>France</c:v>
                </c:pt>
                <c:pt idx="58">
                  <c:v>Gabon</c:v>
                </c:pt>
                <c:pt idx="59">
                  <c:v>Gambia</c:v>
                </c:pt>
                <c:pt idx="60">
                  <c:v>Georgia</c:v>
                </c:pt>
                <c:pt idx="61">
                  <c:v>Germany</c:v>
                </c:pt>
                <c:pt idx="62">
                  <c:v>Ghana</c:v>
                </c:pt>
                <c:pt idx="63">
                  <c:v>Greece</c:v>
                </c:pt>
                <c:pt idx="64">
                  <c:v>Grenada</c:v>
                </c:pt>
                <c:pt idx="65">
                  <c:v>Guatemala</c:v>
                </c:pt>
                <c:pt idx="66">
                  <c:v>Guinea</c:v>
                </c:pt>
                <c:pt idx="67">
                  <c:v>Guinea Bissau</c:v>
                </c:pt>
                <c:pt idx="68">
                  <c:v>Guyana</c:v>
                </c:pt>
                <c:pt idx="69">
                  <c:v>Haiti</c:v>
                </c:pt>
                <c:pt idx="70">
                  <c:v>Honduras</c:v>
                </c:pt>
                <c:pt idx="71">
                  <c:v>Hungary</c:v>
                </c:pt>
                <c:pt idx="72">
                  <c:v>Iceland</c:v>
                </c:pt>
                <c:pt idx="73">
                  <c:v>India</c:v>
                </c:pt>
                <c:pt idx="74">
                  <c:v>Indonesia</c:v>
                </c:pt>
                <c:pt idx="75">
                  <c:v>Iran</c:v>
                </c:pt>
                <c:pt idx="76">
                  <c:v>Iraq</c:v>
                </c:pt>
                <c:pt idx="77">
                  <c:v>Ireland</c:v>
                </c:pt>
                <c:pt idx="78">
                  <c:v>Israel</c:v>
                </c:pt>
                <c:pt idx="79">
                  <c:v>Italy</c:v>
                </c:pt>
                <c:pt idx="80">
                  <c:v>Jamaica</c:v>
                </c:pt>
                <c:pt idx="81">
                  <c:v>Japan</c:v>
                </c:pt>
                <c:pt idx="82">
                  <c:v>Jordan</c:v>
                </c:pt>
                <c:pt idx="83">
                  <c:v>Kazakhstan</c:v>
                </c:pt>
                <c:pt idx="84">
                  <c:v>Kenya</c:v>
                </c:pt>
                <c:pt idx="85">
                  <c:v>Kuwait</c:v>
                </c:pt>
                <c:pt idx="86">
                  <c:v>Kyrgyz Republic</c:v>
                </c:pt>
                <c:pt idx="87">
                  <c:v>Laos</c:v>
                </c:pt>
                <c:pt idx="88">
                  <c:v>Latvia</c:v>
                </c:pt>
                <c:pt idx="89">
                  <c:v>Lebanon</c:v>
                </c:pt>
                <c:pt idx="90">
                  <c:v>Lesotho</c:v>
                </c:pt>
                <c:pt idx="91">
                  <c:v>Liberia</c:v>
                </c:pt>
                <c:pt idx="92">
                  <c:v>Libya</c:v>
                </c:pt>
                <c:pt idx="93">
                  <c:v>Lithuania</c:v>
                </c:pt>
                <c:pt idx="94">
                  <c:v>Luxembourg</c:v>
                </c:pt>
                <c:pt idx="95">
                  <c:v>Macedonia</c:v>
                </c:pt>
                <c:pt idx="96">
                  <c:v>Madagascar</c:v>
                </c:pt>
                <c:pt idx="97">
                  <c:v>Malawi</c:v>
                </c:pt>
                <c:pt idx="98">
                  <c:v>Malaysia</c:v>
                </c:pt>
                <c:pt idx="99">
                  <c:v>Maldives</c:v>
                </c:pt>
                <c:pt idx="100">
                  <c:v>Mali</c:v>
                </c:pt>
                <c:pt idx="101">
                  <c:v>Malta</c:v>
                </c:pt>
                <c:pt idx="102">
                  <c:v>Mauritania</c:v>
                </c:pt>
                <c:pt idx="103">
                  <c:v>Mauritius</c:v>
                </c:pt>
                <c:pt idx="104">
                  <c:v>Mexico</c:v>
                </c:pt>
                <c:pt idx="105">
                  <c:v>Micronesia</c:v>
                </c:pt>
                <c:pt idx="106">
                  <c:v>Moldova</c:v>
                </c:pt>
                <c:pt idx="107">
                  <c:v>Mongolia</c:v>
                </c:pt>
                <c:pt idx="108">
                  <c:v>Montenegro</c:v>
                </c:pt>
                <c:pt idx="109">
                  <c:v>Morocco</c:v>
                </c:pt>
                <c:pt idx="110">
                  <c:v>Mozambique</c:v>
                </c:pt>
                <c:pt idx="111">
                  <c:v>Myanmar</c:v>
                </c:pt>
                <c:pt idx="112">
                  <c:v>Namibia</c:v>
                </c:pt>
                <c:pt idx="113">
                  <c:v>Nepal</c:v>
                </c:pt>
                <c:pt idx="114">
                  <c:v>Netherlands</c:v>
                </c:pt>
                <c:pt idx="115">
                  <c:v>New Zealand</c:v>
                </c:pt>
                <c:pt idx="116">
                  <c:v>Nicaragua</c:v>
                </c:pt>
                <c:pt idx="117">
                  <c:v>Niger</c:v>
                </c:pt>
                <c:pt idx="118">
                  <c:v>Nigeria</c:v>
                </c:pt>
                <c:pt idx="119">
                  <c:v>North Korea</c:v>
                </c:pt>
                <c:pt idx="120">
                  <c:v>Norway</c:v>
                </c:pt>
                <c:pt idx="121">
                  <c:v>Oman</c:v>
                </c:pt>
                <c:pt idx="122">
                  <c:v>Pakistan</c:v>
                </c:pt>
                <c:pt idx="123">
                  <c:v>Palestine</c:v>
                </c:pt>
                <c:pt idx="124">
                  <c:v>Panama</c:v>
                </c:pt>
                <c:pt idx="125">
                  <c:v>Papua New Guinea</c:v>
                </c:pt>
                <c:pt idx="126">
                  <c:v>Paraguay</c:v>
                </c:pt>
                <c:pt idx="127">
                  <c:v>Peru</c:v>
                </c:pt>
                <c:pt idx="128">
                  <c:v>Philippines</c:v>
                </c:pt>
                <c:pt idx="129">
                  <c:v>Poland</c:v>
                </c:pt>
                <c:pt idx="130">
                  <c:v>Portugal</c:v>
                </c:pt>
                <c:pt idx="131">
                  <c:v>Qatar</c:v>
                </c:pt>
                <c:pt idx="132">
                  <c:v>Romania</c:v>
                </c:pt>
                <c:pt idx="133">
                  <c:v>Russia</c:v>
                </c:pt>
                <c:pt idx="134">
                  <c:v>Rwanda</c:v>
                </c:pt>
                <c:pt idx="135">
                  <c:v>Samoa</c:v>
                </c:pt>
                <c:pt idx="136">
                  <c:v>Sao Tome and Principe</c:v>
                </c:pt>
                <c:pt idx="137">
                  <c:v>Saudi Arabia</c:v>
                </c:pt>
                <c:pt idx="138">
                  <c:v>Senegal</c:v>
                </c:pt>
                <c:pt idx="139">
                  <c:v>Serbia</c:v>
                </c:pt>
                <c:pt idx="140">
                  <c:v>Seychelles</c:v>
                </c:pt>
                <c:pt idx="141">
                  <c:v>Sierra Leone</c:v>
                </c:pt>
                <c:pt idx="142">
                  <c:v>Singapore</c:v>
                </c:pt>
                <c:pt idx="143">
                  <c:v>Slovak Republic</c:v>
                </c:pt>
                <c:pt idx="144">
                  <c:v>Slovenia</c:v>
                </c:pt>
                <c:pt idx="145">
                  <c:v>Solomon Islands</c:v>
                </c:pt>
                <c:pt idx="146">
                  <c:v>Somalia</c:v>
                </c:pt>
                <c:pt idx="147">
                  <c:v>South Africa</c:v>
                </c:pt>
                <c:pt idx="148">
                  <c:v>South Korea</c:v>
                </c:pt>
                <c:pt idx="149">
                  <c:v>South Sudan</c:v>
                </c:pt>
                <c:pt idx="150">
                  <c:v>Spain</c:v>
                </c:pt>
                <c:pt idx="151">
                  <c:v>Sri Lanka</c:v>
                </c:pt>
                <c:pt idx="152">
                  <c:v>Sudan</c:v>
                </c:pt>
                <c:pt idx="153">
                  <c:v>Suriname</c:v>
                </c:pt>
                <c:pt idx="154">
                  <c:v>Swaziland</c:v>
                </c:pt>
                <c:pt idx="155">
                  <c:v>Sweden</c:v>
                </c:pt>
                <c:pt idx="156">
                  <c:v>Switzerland</c:v>
                </c:pt>
                <c:pt idx="157">
                  <c:v>Syria</c:v>
                </c:pt>
                <c:pt idx="158">
                  <c:v>Tajikistan</c:v>
                </c:pt>
                <c:pt idx="159">
                  <c:v>Tanzania</c:v>
                </c:pt>
                <c:pt idx="160">
                  <c:v>Thailand</c:v>
                </c:pt>
                <c:pt idx="161">
                  <c:v>Timor-Leste</c:v>
                </c:pt>
                <c:pt idx="162">
                  <c:v>Togo</c:v>
                </c:pt>
                <c:pt idx="163">
                  <c:v>Trinidad and Tobago</c:v>
                </c:pt>
                <c:pt idx="164">
                  <c:v>Tunisia</c:v>
                </c:pt>
                <c:pt idx="165">
                  <c:v>Turkey</c:v>
                </c:pt>
                <c:pt idx="166">
                  <c:v>Turkmenistan</c:v>
                </c:pt>
                <c:pt idx="167">
                  <c:v>Uganda</c:v>
                </c:pt>
                <c:pt idx="168">
                  <c:v>Ukraine</c:v>
                </c:pt>
                <c:pt idx="169">
                  <c:v>United Arab Emirates</c:v>
                </c:pt>
                <c:pt idx="170">
                  <c:v>United Kingdom</c:v>
                </c:pt>
                <c:pt idx="171">
                  <c:v>United States</c:v>
                </c:pt>
                <c:pt idx="172">
                  <c:v>Uruguay</c:v>
                </c:pt>
                <c:pt idx="173">
                  <c:v>Uzbekistan</c:v>
                </c:pt>
                <c:pt idx="174">
                  <c:v>Venezuela</c:v>
                </c:pt>
                <c:pt idx="175">
                  <c:v>Vietnam</c:v>
                </c:pt>
                <c:pt idx="176">
                  <c:v>Yemen</c:v>
                </c:pt>
                <c:pt idx="177">
                  <c:v>Zambia</c:v>
                </c:pt>
                <c:pt idx="178">
                  <c:v>Zimbabwe</c:v>
                </c:pt>
              </c:strCache>
            </c:strRef>
          </c:cat>
          <c:val>
            <c:numRef>
              <c:f>'Line chart'!$B$4:$B$183</c:f>
              <c:numCache>
                <c:formatCode>General</c:formatCode>
                <c:ptCount val="179"/>
                <c:pt idx="0">
                  <c:v>106.6</c:v>
                </c:pt>
                <c:pt idx="1">
                  <c:v>56.8</c:v>
                </c:pt>
                <c:pt idx="2">
                  <c:v>70</c:v>
                </c:pt>
                <c:pt idx="3">
                  <c:v>86.9</c:v>
                </c:pt>
                <c:pt idx="4">
                  <c:v>53.8</c:v>
                </c:pt>
                <c:pt idx="5">
                  <c:v>46.4</c:v>
                </c:pt>
                <c:pt idx="6">
                  <c:v>67.5</c:v>
                </c:pt>
                <c:pt idx="7">
                  <c:v>22</c:v>
                </c:pt>
                <c:pt idx="8">
                  <c:v>24.4</c:v>
                </c:pt>
                <c:pt idx="9">
                  <c:v>72.7</c:v>
                </c:pt>
                <c:pt idx="10">
                  <c:v>49.2</c:v>
                </c:pt>
                <c:pt idx="11">
                  <c:v>65.099999999999994</c:v>
                </c:pt>
                <c:pt idx="12">
                  <c:v>85.2</c:v>
                </c:pt>
                <c:pt idx="13">
                  <c:v>45.4</c:v>
                </c:pt>
                <c:pt idx="14">
                  <c:v>69.900000000000006</c:v>
                </c:pt>
                <c:pt idx="15">
                  <c:v>31.4</c:v>
                </c:pt>
                <c:pt idx="16">
                  <c:v>59.8</c:v>
                </c:pt>
                <c:pt idx="17">
                  <c:v>73.3</c:v>
                </c:pt>
                <c:pt idx="18">
                  <c:v>66.400000000000006</c:v>
                </c:pt>
                <c:pt idx="19">
                  <c:v>70.7</c:v>
                </c:pt>
                <c:pt idx="20">
                  <c:v>72.3</c:v>
                </c:pt>
                <c:pt idx="21">
                  <c:v>55.3</c:v>
                </c:pt>
                <c:pt idx="22">
                  <c:v>74.5</c:v>
                </c:pt>
                <c:pt idx="23">
                  <c:v>54.7</c:v>
                </c:pt>
                <c:pt idx="24">
                  <c:v>51.8</c:v>
                </c:pt>
                <c:pt idx="25">
                  <c:v>94</c:v>
                </c:pt>
                <c:pt idx="26">
                  <c:v>94.2</c:v>
                </c:pt>
                <c:pt idx="27">
                  <c:v>80.3</c:v>
                </c:pt>
                <c:pt idx="28">
                  <c:v>94</c:v>
                </c:pt>
                <c:pt idx="29">
                  <c:v>18.899999999999999</c:v>
                </c:pt>
                <c:pt idx="30">
                  <c:v>60.1</c:v>
                </c:pt>
                <c:pt idx="31">
                  <c:v>105.7</c:v>
                </c:pt>
                <c:pt idx="32">
                  <c:v>104.6</c:v>
                </c:pt>
                <c:pt idx="33">
                  <c:v>42.2</c:v>
                </c:pt>
                <c:pt idx="34">
                  <c:v>65.099999999999994</c:v>
                </c:pt>
                <c:pt idx="35">
                  <c:v>78.099999999999994</c:v>
                </c:pt>
                <c:pt idx="36">
                  <c:v>82.2</c:v>
                </c:pt>
                <c:pt idx="37">
                  <c:v>107.2</c:v>
                </c:pt>
                <c:pt idx="38">
                  <c:v>90.7</c:v>
                </c:pt>
                <c:pt idx="39">
                  <c:v>40.4</c:v>
                </c:pt>
                <c:pt idx="40">
                  <c:v>87.1</c:v>
                </c:pt>
                <c:pt idx="41">
                  <c:v>48.7</c:v>
                </c:pt>
                <c:pt idx="42">
                  <c:v>59.5</c:v>
                </c:pt>
                <c:pt idx="43">
                  <c:v>57</c:v>
                </c:pt>
                <c:pt idx="44">
                  <c:v>40.200000000000003</c:v>
                </c:pt>
                <c:pt idx="45">
                  <c:v>17.899999999999999</c:v>
                </c:pt>
                <c:pt idx="46">
                  <c:v>82.2</c:v>
                </c:pt>
                <c:pt idx="47">
                  <c:v>60.8</c:v>
                </c:pt>
                <c:pt idx="48">
                  <c:v>69.400000000000006</c:v>
                </c:pt>
                <c:pt idx="49">
                  <c:v>81.599999999999994</c:v>
                </c:pt>
                <c:pt idx="50">
                  <c:v>69.3</c:v>
                </c:pt>
                <c:pt idx="51">
                  <c:v>84.4</c:v>
                </c:pt>
                <c:pt idx="52">
                  <c:v>94.5</c:v>
                </c:pt>
                <c:pt idx="53">
                  <c:v>38.6</c:v>
                </c:pt>
                <c:pt idx="54">
                  <c:v>100.4</c:v>
                </c:pt>
                <c:pt idx="55">
                  <c:v>70.2</c:v>
                </c:pt>
                <c:pt idx="56">
                  <c:v>16</c:v>
                </c:pt>
                <c:pt idx="57">
                  <c:v>28.8</c:v>
                </c:pt>
                <c:pt idx="58">
                  <c:v>65.5</c:v>
                </c:pt>
                <c:pt idx="59">
                  <c:v>76.099999999999994</c:v>
                </c:pt>
                <c:pt idx="60">
                  <c:v>71.900000000000006</c:v>
                </c:pt>
                <c:pt idx="61">
                  <c:v>24.6</c:v>
                </c:pt>
                <c:pt idx="62">
                  <c:v>62.3</c:v>
                </c:pt>
                <c:pt idx="63">
                  <c:v>55.1</c:v>
                </c:pt>
                <c:pt idx="64">
                  <c:v>53.7</c:v>
                </c:pt>
                <c:pt idx="65">
                  <c:v>77.3</c:v>
                </c:pt>
                <c:pt idx="66">
                  <c:v>98.5</c:v>
                </c:pt>
                <c:pt idx="67">
                  <c:v>89.9</c:v>
                </c:pt>
                <c:pt idx="68">
                  <c:v>61.6</c:v>
                </c:pt>
                <c:pt idx="69">
                  <c:v>102.9</c:v>
                </c:pt>
                <c:pt idx="70">
                  <c:v>79.599999999999994</c:v>
                </c:pt>
                <c:pt idx="71">
                  <c:v>48.8</c:v>
                </c:pt>
                <c:pt idx="72">
                  <c:v>15.7</c:v>
                </c:pt>
                <c:pt idx="73">
                  <c:v>74.099999999999994</c:v>
                </c:pt>
                <c:pt idx="74">
                  <c:v>65.599999999999994</c:v>
                </c:pt>
                <c:pt idx="75">
                  <c:v>85.4</c:v>
                </c:pt>
                <c:pt idx="76">
                  <c:v>91.4</c:v>
                </c:pt>
                <c:pt idx="77">
                  <c:v>19.5</c:v>
                </c:pt>
                <c:pt idx="78">
                  <c:v>44.1</c:v>
                </c:pt>
                <c:pt idx="79">
                  <c:v>42.6</c:v>
                </c:pt>
                <c:pt idx="80">
                  <c:v>61.9</c:v>
                </c:pt>
                <c:pt idx="81">
                  <c:v>30.5</c:v>
                </c:pt>
                <c:pt idx="82">
                  <c:v>75.7</c:v>
                </c:pt>
                <c:pt idx="83">
                  <c:v>60.6</c:v>
                </c:pt>
                <c:pt idx="84">
                  <c:v>87.8</c:v>
                </c:pt>
                <c:pt idx="85">
                  <c:v>51.2</c:v>
                </c:pt>
                <c:pt idx="86">
                  <c:v>75.599999999999994</c:v>
                </c:pt>
                <c:pt idx="87">
                  <c:v>74.7</c:v>
                </c:pt>
                <c:pt idx="88">
                  <c:v>43.3</c:v>
                </c:pt>
                <c:pt idx="89">
                  <c:v>91.8</c:v>
                </c:pt>
                <c:pt idx="90">
                  <c:v>76.3</c:v>
                </c:pt>
                <c:pt idx="91">
                  <c:v>88.9</c:v>
                </c:pt>
                <c:pt idx="92">
                  <c:v>96.1</c:v>
                </c:pt>
                <c:pt idx="93">
                  <c:v>39.4</c:v>
                </c:pt>
                <c:pt idx="94">
                  <c:v>19.5</c:v>
                </c:pt>
                <c:pt idx="95">
                  <c:v>60.3</c:v>
                </c:pt>
                <c:pt idx="96">
                  <c:v>81.7</c:v>
                </c:pt>
                <c:pt idx="97">
                  <c:v>83.2</c:v>
                </c:pt>
                <c:pt idx="98">
                  <c:v>55</c:v>
                </c:pt>
                <c:pt idx="99">
                  <c:v>62.9</c:v>
                </c:pt>
                <c:pt idx="100">
                  <c:v>99.5</c:v>
                </c:pt>
                <c:pt idx="101">
                  <c:v>33</c:v>
                </c:pt>
                <c:pt idx="102">
                  <c:v>87</c:v>
                </c:pt>
                <c:pt idx="103">
                  <c:v>38</c:v>
                </c:pt>
                <c:pt idx="104">
                  <c:v>69.8</c:v>
                </c:pt>
                <c:pt idx="105">
                  <c:v>69.3</c:v>
                </c:pt>
                <c:pt idx="106">
                  <c:v>67.400000000000006</c:v>
                </c:pt>
                <c:pt idx="107">
                  <c:v>51.3</c:v>
                </c:pt>
                <c:pt idx="108">
                  <c:v>58</c:v>
                </c:pt>
                <c:pt idx="109">
                  <c:v>68.2</c:v>
                </c:pt>
                <c:pt idx="110">
                  <c:v>94</c:v>
                </c:pt>
                <c:pt idx="111">
                  <c:v>100.2</c:v>
                </c:pt>
                <c:pt idx="112">
                  <c:v>60.3</c:v>
                </c:pt>
                <c:pt idx="113">
                  <c:v>80.2</c:v>
                </c:pt>
                <c:pt idx="114">
                  <c:v>21</c:v>
                </c:pt>
                <c:pt idx="115">
                  <c:v>16.7</c:v>
                </c:pt>
                <c:pt idx="116">
                  <c:v>77.7</c:v>
                </c:pt>
                <c:pt idx="117">
                  <c:v>93.4</c:v>
                </c:pt>
                <c:pt idx="118">
                  <c:v>98</c:v>
                </c:pt>
                <c:pt idx="119">
                  <c:v>87</c:v>
                </c:pt>
                <c:pt idx="120">
                  <c:v>14.5</c:v>
                </c:pt>
                <c:pt idx="121">
                  <c:v>48.7</c:v>
                </c:pt>
                <c:pt idx="122">
                  <c:v>89.9</c:v>
                </c:pt>
                <c:pt idx="123">
                  <c:v>87.9</c:v>
                </c:pt>
                <c:pt idx="124">
                  <c:v>48.7</c:v>
                </c:pt>
                <c:pt idx="125">
                  <c:v>78.099999999999994</c:v>
                </c:pt>
                <c:pt idx="126">
                  <c:v>63.7</c:v>
                </c:pt>
                <c:pt idx="127">
                  <c:v>73.099999999999994</c:v>
                </c:pt>
                <c:pt idx="128">
                  <c:v>77.8</c:v>
                </c:pt>
                <c:pt idx="129">
                  <c:v>45.2</c:v>
                </c:pt>
                <c:pt idx="130">
                  <c:v>25.7</c:v>
                </c:pt>
                <c:pt idx="131">
                  <c:v>40.5</c:v>
                </c:pt>
                <c:pt idx="132">
                  <c:v>53</c:v>
                </c:pt>
                <c:pt idx="133">
                  <c:v>80.7</c:v>
                </c:pt>
                <c:pt idx="134">
                  <c:v>82.3</c:v>
                </c:pt>
                <c:pt idx="135">
                  <c:v>65.099999999999994</c:v>
                </c:pt>
                <c:pt idx="136">
                  <c:v>69.7</c:v>
                </c:pt>
                <c:pt idx="137">
                  <c:v>65.3</c:v>
                </c:pt>
                <c:pt idx="138">
                  <c:v>71.5</c:v>
                </c:pt>
                <c:pt idx="139">
                  <c:v>67.900000000000006</c:v>
                </c:pt>
                <c:pt idx="140">
                  <c:v>53.3</c:v>
                </c:pt>
                <c:pt idx="141">
                  <c:v>81.400000000000006</c:v>
                </c:pt>
                <c:pt idx="142">
                  <c:v>25.5</c:v>
                </c:pt>
                <c:pt idx="143">
                  <c:v>37.799999999999997</c:v>
                </c:pt>
                <c:pt idx="144">
                  <c:v>27.3</c:v>
                </c:pt>
                <c:pt idx="145">
                  <c:v>79.599999999999994</c:v>
                </c:pt>
                <c:pt idx="146">
                  <c:v>111.9</c:v>
                </c:pt>
                <c:pt idx="147">
                  <c:v>72</c:v>
                </c:pt>
                <c:pt idx="148">
                  <c:v>31.5</c:v>
                </c:pt>
                <c:pt idx="149">
                  <c:v>108.5</c:v>
                </c:pt>
                <c:pt idx="150">
                  <c:v>43.5</c:v>
                </c:pt>
                <c:pt idx="151">
                  <c:v>90.3</c:v>
                </c:pt>
                <c:pt idx="152">
                  <c:v>106.2</c:v>
                </c:pt>
                <c:pt idx="153">
                  <c:v>59.7</c:v>
                </c:pt>
                <c:pt idx="154">
                  <c:v>79.099999999999994</c:v>
                </c:pt>
                <c:pt idx="155">
                  <c:v>20.6</c:v>
                </c:pt>
                <c:pt idx="156">
                  <c:v>17.8</c:v>
                </c:pt>
                <c:pt idx="157">
                  <c:v>107.1</c:v>
                </c:pt>
                <c:pt idx="158">
                  <c:v>74.2</c:v>
                </c:pt>
                <c:pt idx="159">
                  <c:v>76.599999999999994</c:v>
                </c:pt>
                <c:pt idx="160">
                  <c:v>68</c:v>
                </c:pt>
                <c:pt idx="161">
                  <c:v>77.5</c:v>
                </c:pt>
                <c:pt idx="162">
                  <c:v>82.1</c:v>
                </c:pt>
                <c:pt idx="163">
                  <c:v>52.9</c:v>
                </c:pt>
                <c:pt idx="164">
                  <c:v>66.400000000000006</c:v>
                </c:pt>
                <c:pt idx="165">
                  <c:v>81.2</c:v>
                </c:pt>
                <c:pt idx="166">
                  <c:v>64.5</c:v>
                </c:pt>
                <c:pt idx="167">
                  <c:v>91.5</c:v>
                </c:pt>
                <c:pt idx="168">
                  <c:v>95.9</c:v>
                </c:pt>
                <c:pt idx="169">
                  <c:v>37</c:v>
                </c:pt>
                <c:pt idx="170">
                  <c:v>41.9</c:v>
                </c:pt>
                <c:pt idx="171">
                  <c:v>45.3</c:v>
                </c:pt>
                <c:pt idx="172">
                  <c:v>34.4</c:v>
                </c:pt>
                <c:pt idx="173">
                  <c:v>66.8</c:v>
                </c:pt>
                <c:pt idx="174">
                  <c:v>90.5</c:v>
                </c:pt>
                <c:pt idx="175">
                  <c:v>58.3</c:v>
                </c:pt>
                <c:pt idx="176">
                  <c:v>108.9</c:v>
                </c:pt>
                <c:pt idx="177">
                  <c:v>81.8</c:v>
                </c:pt>
                <c:pt idx="178">
                  <c:v>96.9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CE3-4810-BE18-900C85869B8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46420736"/>
        <c:axId val="646421696"/>
      </c:lineChart>
      <c:catAx>
        <c:axId val="6464207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6421696"/>
        <c:crosses val="autoZero"/>
        <c:auto val="1"/>
        <c:lblAlgn val="ctr"/>
        <c:lblOffset val="100"/>
        <c:noMultiLvlLbl val="0"/>
      </c:catAx>
      <c:valAx>
        <c:axId val="6464216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642073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[Country Economy.xlsx]Column Chart!PivotTable7</c:name>
    <c:fmtId val="9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'Column Chart'!$B$3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Chart'!$A$4:$A$10</c:f>
              <c:strCache>
                <c:ptCount val="6"/>
                <c:pt idx="0">
                  <c:v>Africa</c:v>
                </c:pt>
                <c:pt idx="1">
                  <c:v>Asia</c:v>
                </c:pt>
                <c:pt idx="2">
                  <c:v>Australia</c:v>
                </c:pt>
                <c:pt idx="3">
                  <c:v>North America</c:v>
                </c:pt>
                <c:pt idx="4">
                  <c:v>South America</c:v>
                </c:pt>
                <c:pt idx="5">
                  <c:v>Uropa</c:v>
                </c:pt>
              </c:strCache>
            </c:strRef>
          </c:cat>
          <c:val>
            <c:numRef>
              <c:f>'Column Chart'!$B$4:$B$10</c:f>
              <c:numCache>
                <c:formatCode>General</c:formatCode>
                <c:ptCount val="6"/>
                <c:pt idx="0">
                  <c:v>3563.2000000000007</c:v>
                </c:pt>
                <c:pt idx="1">
                  <c:v>3742.9</c:v>
                </c:pt>
                <c:pt idx="2">
                  <c:v>719.5</c:v>
                </c:pt>
                <c:pt idx="3">
                  <c:v>600.79999999999995</c:v>
                </c:pt>
                <c:pt idx="4">
                  <c:v>975.69999999999982</c:v>
                </c:pt>
                <c:pt idx="5">
                  <c:v>2181.9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6-6717-44A6-A1CF-9E0E59052D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607356656"/>
        <c:axId val="1607357136"/>
        <c:axId val="0"/>
      </c:bar3DChart>
      <c:catAx>
        <c:axId val="16073566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7357136"/>
        <c:crosses val="autoZero"/>
        <c:auto val="1"/>
        <c:lblAlgn val="ctr"/>
        <c:lblOffset val="100"/>
        <c:noMultiLvlLbl val="0"/>
      </c:catAx>
      <c:valAx>
        <c:axId val="160735713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60735665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_xlchart.v5.2</cx:f>
        <cx:nf dir="row">_xlchart.v5.0</cx:nf>
      </cx:strDim>
      <cx:numDim type="colorVal">
        <cx:f dir="row">_xlchart.v5.3</cx:f>
        <cx:nf dir="row">_xlchart.v5.1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D69BBF6D-1E91-406F-A541-8CF632391E15}">
          <cx:tx>
            <cx:txData>
              <cx:f>_xlchart.v5.1</cx:f>
              <cx:v>Total</cx:v>
            </cx:txData>
          </cx:tx>
          <cx:spPr>
            <a:ln>
              <a:solidFill>
                <a:schemeClr val="bg1"/>
              </a:solidFill>
            </a:ln>
          </cx:spPr>
          <cx:dataId val="0"/>
          <cx:layoutPr>
            <cx:regionLabelLayout val="showAll"/>
            <cx:geography projectionType="mercator" cultureLanguage="en-US" cultureRegion="IN" attribution="Powered by Bing">
              <cx:geoCache provider="{E9337A44-BEBE-4D9F-B70C-5C5E7DAFC167}">
                <cx:binary>7H1Lcxu3tu5fYWVyRmT6/di1964SaVmWbXk7ppycZNaSOhITinRapB3575zRHdzZGd5Z/tj90AC6
gdUg2S0jRQzUGaQKLdCrvwUsLKznP6///Mf1siyq0Z/3y9XDP67//Nd3d5vNp398//3D9V15XzxM
7hfX1fph/etmcr2+/37966+L6/L7m6r4sljdfh94fvT99V1Rbco/v/v3P/Frt+X67fq62CzWqx+2
ZfX4oXzYLjcPe94ZX42u19vVhk2/xS/967vpevPwpVgV343K1Waxebx8/FT+6zvtj74bfU9/qvPP
jpagbLO9wdxxEE78JPPTLE68+vG/Gy3Xq1vxPogmcR5kaRSH8h99V9xjYh9SakKKm5uqfHgYif+r
MzXC1ReLh/WMf/lszaic/lR/1vc6sv/+JxnAh5IRBXyKyqFXFPvRSXVfrhbFSOLw7eBH3iRN8iRI
Ej+vn1TDPoomSRomSeTlnDWEBYKgffSYOdBMJAxoxin+Jxcu4P/r7V2xWjxsipVFHoQheJB5Xhwm
Jh4kySQIs9j3/IC/jiXcfBuctETJF6Z1sYMP6mTKC/Vdhx8vHeDH+2JZPmwWq/IgN/7OTbm8wpqw
uin9Cdtt2JSc4XmubUo/n7DxxM8i/j6TfBcLghMkBwcsBjmRLgQ53lkEb4+/CF4uflvs+9SBh5Gf
TrIoyMIo0iWhn6aTPEv9OMDpxI8+jvahf9+87/gsgjMfpCC/fO0CyKtlsbqRX25aUsNwTsJJECVp
msQQfPVi15Z4EE/ywMt9qRF4HdAP0rMLdzGxA70Y76B/fnz0ce7fsiW3silkxmEEMZJEeeZ7XIzo
C36c4H2SBjh5hFrWOfsFUftWhZkLzfd8R1Uc5Q3lxMkHFzgBNtxuixE2w2haVFfbG5s8gfDx0sDP
Yy/mu0LXhMeJP8mC0PeirNWUVVl00qXuCcwx/QjZLsZ/qMOwMwcYNgM+VbEcnfxaLa6htn0oP22v
lovrgxqDrujvu8CAaWEQxrngiedFmiyrj+vMB9+wwVRu7SJN/pVJypr30+5fInzb/YeUeTMX9LvZ
46dq+2CRVUzmYQd5YRLwDQaZplw1oYn7UeyHnhR55Njh9DyBP/V3dISd/LkO9j87sHHOivsrq1qt
H06i1POSIGiFl4L92I8nEW6ZUULuN5d35YgTMxx4dS7ZCuoryoAzBy6bb7d/lvdX6211u++zh2ld
UT6BypUFUd7eHBQWJBMvD8IcN02+OajW1Y8ks4hS5xJOqK8oJ95+dGArzL6W13d/x8nB+BGFuRf5
AnFdHGFHhCHUs2SXOGJ0LYp968PMjPqD2ETCiWacsmH2iwNsOFndrpc21a2xD30qTWNsidCkb0Ed
i5PcDyKoZPyRUIuLdk2QHOt/XPMP6aAvhyn4J/9xAPxpsbpdFjflw53F4xiWX9h1Qy+PwwZgRR7l
3iSIkyDN8oy/JoaOlqbhPFDnkl2gvqK8mL5wgBcny9uysno2B9lei1NQG5wyeXB79GAQBA3nQjOR
sKAZp/i/cEAQfVwtNuUNLuXF1ej0flEVm/Jh36cPO6Ph7oAsCqI0j017Ig4ZL6LMlyKJ7ImhxJkP
CPOvECaZ/4hy7OT0+DtmWi5vF9t7e0yKvQnzicRJlnIm6bYTeE0SH5aTTBi3PJzr6s2vBz1mvjQT
CSuacYr+1AH0RyfbB3YHtyqxxjARwjgFU0god4J2lfNx1cN1wk/DMKrPdnKVa2iSnBlwfMvP6Z7g
7RvKiBMnFNm7xfKwr6S/5WMc+nBd+WGYBmIf6J6KcepPQh8qlh8mEmeuOs0YJXKoP/RiGln9YpRC
PnPAOzE62z7CW25RZ4rgn/BTD9YmcTzoomccZxBN8KfnQqWlsocTNBx6OY9gL4cp+GdO2DC28A0W
o+ni4aHYWuQBuzcwT1DsQ6ooCiuzYcASCANtTNb7WU3JmFPyFPDZhzTTOzzQ3nZY8dPxT2B+Blg9
ASLczrLUSz3qqYtgxPPyLAtbI7p6+NaS/ym35mYigb8Zp8CfXDoA/FlVltc2hX6YQQNFrEKWY40r
iz/wmYM0ZXoPl0xEM+WEPGHt1x/QOWvlz1HQz1xwE/1Yrsqv29KqtYJd0XCWwlRkFvyIE2HvQl/e
pQn+DU3DWaBMJWtfeUMZ8aMTqufXsroqFr9ZDdhB0FSYhwnsFkLrAdLKRoBgSrM0gBNPOBmo6tnQ
NJwTJ8pcwgr1FeXFiQPX5vPVzX6pO/CeHEzCGCBnZttRmk/AIUQY5OIORg7kg9SYL2BiGoFejFLU
z985IP8v74oFi92wqf7EEx9qvZeGIiJN1/rhP5hAUoVxEgZyhXOtX9IiR/sr/u1MAn37gqJ/+coB
9KfFXYHgXYvgwz6UIiQzhg9HkzrjlNvw4jASzgRcDFS9hzm8BDnyxRD8lckdFijvKBemcxe4IIKW
LbLhOWoZ0eS1jKSB5tSpNBJ2wjeIU79Z31vkAbOFRmGG4AuhEenn8DiYxDiEYagTFwGPiCOdsOGb
gs4n+4K+plvjbOrC1ijuqmJhM5w5gB4ax/CaJe09QNGOYDqFiIoQby4OZmob5QQN5wZkG/uSzkWh
Gaf4T104IE43d4v1J6sXYx9uM99nwcNY7wryuLglMFr4GQs2Zw/RSyUpw6FvZ5It0L6g4J+6cDee
wTRnNYAvgchJwxzheULk6BwY58kk8eDRz+TVgEgkTtBwBsh5BH45TMGfnTggeeY4D4pP68qmbQLm
5hhrHAFe4kSgmikczgA/D9NYgsw104YYOdxfNVKmEviVN5QD8zMHOMACWIubtU3tFEFePpZ+KI3P
TMYoImgc5xN2aQuDhkMScM4HSZIc7c+GdibhQvuCMmHqxAEMK5HdIEeoRREwTrwA4XbswQmr8CBI
J0kOjwx2AX9NZBB8iYygJ3BATqQMkOMd/F3wEczWm3J081/nn9cLq6KIpYvkaZh68o5M/TSILUrz
qA0bJnrQ7K//VQgbzg06nzCFvqa8mZ27IKC4397mleHZcV/nAfe7uc2QZ1ut1zZvBwiN8IMYaqjM
bdPvbPX5ESIpKCHWC0nKEzaC+IjOxaD9yc7idyD+dzRfL9f3wP78gZnvbB7SY2SUBkHO0ty0k8HH
6cyuZgn4w/UnibZQknSK5Mv+ZzT5pA5HOu8pY+aOnNiLr1a11nSC2zDsdjgt6ocoTVk2gcMf6aDy
Rk32Bk5sEDScHXIeORrkMAV/6oAToWey8zBXwnMCdrdQRM8DAmUa1qMX5f36GmGQyKr6G9KrYMZD
jmIU4j+jmY8FEUOcJWHaBoKpdm8TdetfRxuYw2eM/OH75vAvkh11eALdazMX4oyn5cqqZZDd/fIw
SiPhF/VIAAGivbMoQgZky2eVkTU5w7klphGWiFGK+/S1C2rv3dZuhQlc+SK2gzIdcMTXRyybNI7F
TZD4SKc1HU9AXMyjkIvhDuYumAKn6+Xis1Uz7Jhl8yJCOEE6r1jQmrZVJ1gjuyRI6AWck/IE3OVE
Crwc7yDvQGYJfOfrVflgMzRg7EGfymPcrUXVmtrUrZhAfJ8F2SP5PYSDiD3EEt6Lpp0BAvJzCBeU
H6V8OHdC2q8fWBkTFirwqqy+lrfrz3YrDqCYUIgiN5D/wjpLrn6I50NRkyiNI7n0hU3QSJj8m/63
j+mO3yF82vVnlGlTF4zol2voX/ugGKYJ46IB31CQ4BTmD7kgIq4jz1G0Q7yl+4ZRs48Y85bhswgX
+CDF/NIFs/kZakDZjOhG3AbOX1zGpdMC618RVmNE0zCm4AooH4kx3x81PXKo/3YQ0wjuYpQCf+aC
r1Q41LXEK4uL/znzquc1kJcS7HdDnFbF18XSIpfGcG+H9cPCOdR9Ar8Hv1ikosAA1atqUoZvFP4J
HWOVHKZbZfrBhStEtV2Vi9EL5sl5KJaFzbAblliFpB+EGgt5pN8qmHKVBAgFj30c8NoFriZKjvWX
VFMxj4gqOdxhgANhl78s7q+Kqy97jXLDjuaxn01wU4vymFhtA1ZEIEFSUEQ8SH1oMJ/I7UwCefuC
gv7LT8df9Rfln4vrvQrIMMhhWcpD5idl0QKqpPE9xHng/sD+k8uZn8WHSTAjLucRvOUwRfviv4+P
9mi6Xd4WdvPQowDxMSyAhpQ8RLJnhPKwCYLKdLwlDXJ0gFAR1HflevOCoj51Qfu8KJY3i8+lTX8Q
4sVwcMK8KtV6ErWR4mBFuk+WxyKij1zQJEnDmdDOpAtffOV3I8qEix+dWPrV7+xy/LJ4sHn98gPU
f4MxDqWQicCZJMglD/2IID/dtnQMR1+fTTigv6RcmL50gAvI+7V6EQsTBAxD2vuyPFI3egzcwT4h
B21Nx3D4xTSCuxilgM8cUGog8aGJ3SxsavMsVgnmhtwTooUKftS6DQPUZAuwIzRdkpMiB4fI/fob
DGJfjFPkpy5EwiBW4WqN/CmL0EPYIJkQxY/YmapoN3AITHI/jVBbgfiZJRHDQW9n0tUuvqsr5984
YHFoI0T40jOtsmEq5XP4S9+skXfr6kvxaHG9I7glR6kKmNra8Hdt2U/SEDnNObm0cjqGL3k5jyx4
OUylzDsHXDGjWfGpHP1YVjdWo1ti2DdROyoIIU4UwFkGFYt+hPyXDl+JMr9LtdTIcdP+M9+n1LmE
A+oryoWZC8rl7K6wnK0Jaw2Ci5B3UD96dBHK03qos41COW3wkXrQMmqegH89iyJfD1LML1+4oEqy
0Da79U7hYoR9DHGOug9lnCKexcsysETIIRy/GuCCFDk6YNE3MynwzQsK/swBsXN6+/hps+9rhx2x
yD+LvSCIMmkG1tc7zGWoOYgsKIE+TQo8SI1Z4IhpBHgxSlE/dcGQMEN0KRoKWTxhx1ApA4STQJYY
S/zCAQwvFwJPEfheP1S/5BTtWwpm8MWndHT6Zpwy4I0LAb519NnfEjGHpj64VIUw2kiLjm5PQJki
1IhCewXk4cgjQRVBTRTft8XJ7fgZskd2/BVl2cyFPTNHXZdbVJPft0SHSSs4SxDxgGQdcgsbsxcI
l0OZLxkpL/9Rrh0JUuRg/1OimUj40IxT5OcumB5Ol6N5sfyMdLXKJvpovRQG6OqS6IfEGCHXGTpf
wfRATmeFjuHQa5MJ/Nq7Dgsc0Etn1RohvsW+rx629COUt0b/F3TaafV/5X7AhFScIlOEmn56ELLj
mJBfQKBvfpDC/soFV+5sjX5jow/oXmFx4eMunOZegNriwoermzrHGYqo5bC6wcfLTwhifmuJ2rce
drCh+SDDgS2/tWsQmjnAjMsFdKbxWzQdK/d997B9MEbUFSLcWc8pcVzrF2VsANS5yLBRUJqfPZBV
6mndkygzM7TJZF9o7+jeuHShuib8R+h/aXFfjJGABrUpDTyU95JgK0IJqSJIm4WDQPZew75RecEJ
kmP9D2U5j3BADlPwL35y4c7MxalF9J9PBFPnVlpQZ1eAKl+HpjU3TB49x+l22ubWspMWOhoSBvef
e6sVCFFrkwmnIEuMNr0YmQfocZTByiRFEb80MDLkiGmhmM8IPouIJj5IBdN/nLhYb69s6kqwU3uo
dyfqiAN2elfwJrBqZGnTSI9cGWYgZzjofBYBnQ9S0GcfHTgNXlbFymqd2Qi1cmDFQ+Krrg4FuBdn
YRrJ4pvMY6wewZwQOdZ/lct5BHI5TEF/6YA6OqrtixYP4GfbqVHS0xMYGa+r+6L63SLyMet4mqAN
ulIZStE7Wc1lFO7KaeiJIGT4am8mkuXejNP1/uKNA0LmrFxXt1ajICIfoVVexkILNe8klCAcr5Dp
mbn3kKBkOPDNRAJ8M06BPzs9PvCvisVmse9bh2mY8DnWVarjWBftzDcWxkh0CSH264eYHQ7SYVZg
xDSCuBileL+6PD7eoxe/LdD7b2Pzals3LWD1hlC5t350NQaht1mE2MNERvWTOAhJ0b5VYEa/nUkY
0L6gPHjhQhr2i/X9YvV3NY1lbvc8jbygswWQ3gLJg5QwYQ0iKnyXqidwpPNlHUuc6Z/pcMkB5/Ho
9Hpr2SmAhDuk4qVJkupHwriuKV7X1TS7zQQpw/nRTCQbpBmnyJ/OHJBR79fVZmvXGxbmOI3RbRE9
GbXTeIxqaniBbltSOuG9qvRLWuRof7W/nUnAb19Q9N+7cEKc/rEtNmukXyzRY6huc7Pv2weezyjS
hXbVgYfjV1FCkXkH374XxjJyhYimDkn7KDKfFYafIGwx/AXlz9kPDuyOs+LKauE0FDVgmiiqScgy
N7m+R3C+I0kjRxSXWTrVBA3niJhGuCBGO8ifHB/5+ZfFBl0yWNG0fV87bEfAGJF56OGOjnJcedKD
ujK0fWL1JGSBLsYaVTz1pMm8J7TJhA/aO8qNmQMh1KOXi99sarGsqkrGKtfBbawLp5RV3IQrPyBS
iREgudH/WOCzCNp8kML80gVl9bRabCr0Otv3pcOWPPzvqFyDUr2BvtZD4MwEEcqX8q0QyH+T25gF
JXKwP+TNRIJ6M06BP3XABDfDNkdvy9HJr5V2Vdj3+cP4AFs+Ohy0dWI9XSvFRSKH9zjAeS3/TRE+
/QTKzAJo9zcSTu3+Q8q62cvjHxSjS2TP3aPGGWIObJY4hRIbpgkzYYiDWN8/rMhmjpQmCKvmKFHP
CpUqydH+m0ifTfijv6Q8uXTBd3P6sFmzMkT7vnzY/kFDTEQRgSNxWxZCUWoRXBGihayHiMna4kTd
CYKgffSYd00zkTChGaf4nzpg6MNxvbLcLSpBRAUifoG/sDvhvNDxxz5BLKrgDo1uEQQNx7+ZSPBv
xin+L88dkElnZQUfrdW8J/iKc9SXRTg8X+BEb4K9CQZw5By3ZkFVHAmChuPfTCT4N+MU/xcOrP/5
p7qFDAfAJHWHyZ66U6CHtozyTqav/TEyoOIoRLNwcaugi/8gOWbRI6YR4MUohf107sKyr0rLrViQ
i4Cu016YZsbo0nGC63IOGysq1RjVWPQXZRQ9Yd3LiQT+5gcpA85eHJ8Bczgb7oQSu++Thy3/ccD8
lmgDiNOVCn0Pd7UIuSDyXxNR7T3p2LHutdkEf/0TKRN+ccBycYJqxMu9K24g/Mzlk8KWmmTGYEZc
peMEFUgjWFz5ozPjMD1mNsh5hAFymEJ/4oIbga+ON2hHZFP3REUJNKgL2jgt/SrgozBvHTrkRcTb
ppAjeWI6jcz4a5MJE7R3lBNvHLhQw5pdbMp7BPZavAOwXII8zr0k0S/PY5RAZg5nuJzFFiB8aIgZ
zgVlKuGB8oZy4Ozy+GfB3+BPYAlpSPOGA0c7Blgtv9RDp1gUizNKIO7ZeAr2zCPScWrKn+ug7kCG
kwz1tqV6PkeyP/TuUFpHgtgUN8/xLeu3ajHRTgDdq/XqZltZbYyMhEmctOj/F+i65jhDQjjLdkLL
Oa7pE0OppGW4mGlnEgnfvqCi5pUDomb0aovWi5VNIwN63vuZn8YZXPT1owt6GKlZjiu89+I1idkV
BD2BA/xLOpK++cEO/h8dOGDPr9ESz2pL9gQ1m1ACFJ4xHXhWNdRHbS3P39EdRZAyHPlmIln6zThF
/twBO8OPi3KzKu73fe2wKxbSxaIA0UJNSxNfU3DQ6RVNTRBcCveM/Ef5RbcHJWblvplIcG/GKe4/
uiBx3heftsXoXfnFvnI5hm6f+Qk6xgl/CsnPQNFEGKAzbAFWgEg1bVKi5Nv+N63uLxCudP+Asuf9
mQsCCVX9bN63AhbHix6kWSzjtbRtUQfShWCYtL2RjBm0ytifaG7eGmIaYYEYpbifu7Atmp4gFpXP
5+4ni/Xqh21ZPQ5J0DtH+pJFJoQoZIy6HgGMDs3FVnF6xREsb+g+A5nEVVJyOjBqhksjPosu//qn
OqvfAUsPSuHB5nxRXJfoALR/vw87lFlOB/QdWBxkxzhN+iB5MvVhEkVGvRH8AXSZ5VDnBwhLOu8p
dy5cyLXBavrD5o5AFiUKSCNJUg8qxemMYqMIt8ZuqJ/uVvjjSVsBswju7Iu6dSXOfzj+ATxfrj8j
EKXY96ED90Ay8WHSbHu7EcszLsso/4THHPXQhyDz4m9nEvTbF3S5z11wvJ9Xtu9kMTJqEkTrovIl
X9nELoE4uroBuKxTR52/gqJ9a8LMgmYi4UAzThlw7oDnHX2Oq6K0WVorRMQ0c24hsoSfwbDtK2dw
iC0Q5xFreMUf7BD1dsDpkWP97wRyHgW//jyD+HGhjsrb8qpYWQ1XZ4VS0JWVFRjSUY8Rxh6j794O
n6OgZDjszUSCezNOF/3b6fHl/uh8Uyyt2uEQUYL26rh5tbqNsuZZUEQdZyUXvS+B5laJmhw5NGDJ
s6/oHrd8lOJ+7oKL63VxX9itqAVDW8DLXkqVX1v3Y4Snhyy3Eozh0ohEPgiKhoPfTCQLvxmnDHjt
Qpzn/AvrC2bXCDpm5Qt4zQhd2wmR0Yf8eYRIEwvQ6cMX1LRbLYaj3s4ksLcvKO5zB/qnjy7Wy5v1
Z5u2Hpj+WWIexIpQ4HU1ByFALFMAFbMkyFzUCELkYH9h00wkwDfjFPeLFw4I+tfFJ7sGBlRHiSMf
GfTG8DbYOqFdIuSZFk+s6RgOuphGIBejFPDX710AfF3d2EXcx9mJlQwviybZEeOTR34SoIqrUY98
XRPyBMjFPIq5GO6A7kIU1Zvia/H7neV8ioi5sFCKMo7EXVV3cSXJJIUSD3uOwB/2BVWPb2mS4/1l
jTqX8EF9RXnxxgFJP8V1Fs0f933zMIsC2mviLgUvLjrR1o9+xiKULclTn7XL469xDKhs6EGP+Tbb
TCQMaMYp+tOfHRA/b8rVo81T1p9EqNgNq6V+uoZoConSZEg9bf3uKuo1GZIRA9Y9o76j0Isfo3i/
ccF68Gb7BTVqLNor0ScgQAFomCyNLixoPawCWYTYWq7OE82S0/ME5Ovv6EIvhjvY/+TCWn+sbh+/
/h2V7GHJx1U2R+m9NjxTuc6mEeIKcZ/yYrH6qeivCWPH0RMYocwlkueN8qrDkDMHGPK2sNrXgXWe
zVGc2M/NuqaHKupoc4IaiLD1qNKH0SFH+gsfPotgzgcp2m9PnEB789mq9zxGsYHIS6Jsh/8Kqz5m
+Yw+sd68LRghTwGcz+tAzoc7oDtQjH4kwl0sCvznUJ5a/7otD4Ruovr5enNns+3pGGctMrVQ6JO0
YYDtAP2XWe6c2UslSHnCiuff0Dlmmx/srPm5C4JmcVXa7bcco3U4Ssb4MhWd1BYYI1UdabvInpY2
TSrgOUVPYICcSGWOHO8w4IMbDLCq1MNemQWoZALjQXNnUtQbFrsJmzJUHBG4TOX94opp6fzEHXC+
8mld5NmPdXB34TL1drG52xaWywIg75+Fh2SR+ToLnYZokw0VT4FcfEBX4shPM0DvgqPk7fbPEq1n
t9WtxaM2ymGyQT03aJUmz2yCSBGUWoLRh+8K6hhvaXoCJ5rv6bJCedXZBh8dED9NqJRNVjzHSu3o
SDskevACmeK3xcN1YbM5FYvdR6EYFGz1cOwq5wKKkcEYlCDWX9TMIOdCS83w/aHOJSeE+orujwsH
rr2HTS7DDJ7PFqDeCXQsefHxweolOMSVAFWSpOpDuy74SPeCL6YuLMPPELnWhXtRUCRH+6tH8ls6
50P7orP6XVCSPt7Cm27X5MwCBGH/VCrzKFIIIc4BHGIxLKT8mIY/QDX+cHrkWH/85TwifeQwxf6j
A5IHQcxLm0UO/QQVxJCvyKqt1g8EvIL8GMjjRhA0Hi/aw5aRMxx4PovAzgcp6BcuBK2BNDTG2/ed
w+R9iNA0dMzBZVjETukOLtaQE+VifJij5b/ZiJrNE65hNfkmIcN+rAO4C3eBi2KLKpOW72GBhwy5
iNXpQRKQusjhf4HnJUiavjvEodhSI9nRX8aoczsLXn6kgQsuGCE47Yut1c7NjAuowRAhV9EkcdBQ
ClUyUKcBhemlQFJlfUPTU1mBzzFsBcaJ+k1nOzhxHSv/XFzbtIOi0RS8KHCgM8uDuhV8L4AfDLWf
8Z9EWMiemgY5NmADiHl08YvhDt7/ffzrL7JmvhSP+z51mLhHHU6EBIaIVmjXtAI6K00SZkCcxK0d
JsMcxiDnEcTlMEX8nQvhPBeL62q9Ku0q9iyaBybnCAtaPNpi95EbBymD4DZzt9OX5U1ZoULQzWi+
wf8eRuhR3tK5b3mY+XLo9wi/Dv055eNLF4JtL9asspjV6xkriI5oIOwQYaRDOLO2e0L4MOFaiGPY
LrSjQtAiRwfIrGYm4Yn8PMOB7UCS7+UWFYb3u2WHCS6kVmQRSg54qa6g5hPorQj8FM4Cz0slxvys
6EGIeYs0EwnuzThd9JcOwI5I59WmXJW3lc0jGl2S8gyNNWMGrrreUeAEfZXyLKOXg4YKyYxBC158
QVc3Un6Won9xevzDev7X/6xHl+v7v/7PiMX4v6/++r+r68Wnch8Iw3YBFNYwg2lC3JChleqXZFb0
BwVnWM0Z/pBz/CkUmrfH7l8i+2X3H1IWzl247r1b3Fp2NzM3PzNryM4BJBWYNxbQvdHq0SEI2reG
zBxqJhKGNOMU/3dOGJXW1fra6gUDeTDo6oMGSwi24I8mxNBlCfnAqJUi39I2JhecouEMaCYSBjTj
lAEXJ8eXYU0rTL4GTXJ7mMh67vF5/ec/DsYXXay/FvdXiz+2pUXb3hgVyNBWLwgDadzTTwskA+co
FJTjyidXt7hgN9TIcdM6MIud9ksM57f8SIPS6kD2wOjisWAtbi2yAGU3kH+HYsTyyNY5kOPA9nHb
DtH5sH6opYMT9AQuyIlU9sjxjuxx4co2X9/DiG/TvI1YuiRl/8kgXt3IhJgM5NAgoywXAe3k3iYI
Go5/M5Hg34xT/OcumD6w+xdXVvEfw7yHUnHMrtGW21avEDh9USYO9VGEPYrYuwVFwxnQTCQMaMYp
A945cPiiVtwntFXa97XDDl/EkgYxQkxZRIVB98mY7RXGDB836/oh50BNzj5qzEeAmEaRZ9/WFfzv
3h9f6QHumzvePc+mgwG1UODMRycA1qVKWfSo3Ye+O7Bv7wj1Uqh5CvjNp3QOYO2HOxvABfcmK5b4
S4kwBquFQsd1Sg1s3gi35ucsxIzCENwPUJIe4UXIaJWIQ1CU//pOoUe+6K8KaZM7u6H5UMOecEEZ
eodSEVVxiwqW+758mDxCKY4sQgk4HMomeTTOYvR989HtUx7HRB9qaNpH0g6hJD+nuyvaN509cX58
4fS+WKFux74PHsYDlCZAr2G04BYcYL4eZS+MMw86UcZa9IgjGSqTapA4TI+ZAXIe2QhymEL/3onz
mFmDbK7/FP411CcgNiBc02DXi8QdABIKtwQV8tpkI4cGyB9GvWG516MU73cOGFBHcAyiOqLthiRo
SOVHfgBHvrTxaCueNSRBacQETZPEnpBQizOgJUq+GMADdTJZ+srXds+ANw7oRfO6tVDNjn1fPkz+
PLeHGV6o9X3xu+2GnQj0ZbsBF2NdF0oyXiQx21GlVZKyb0HsOgD4R3QkUvuTVCi9d6EmKD+hLJ4C
zydw/y4l77kOarNcHLNJhD5ieFEai98GcNyqGhCap8IoF0Yxi85Tz2FJjBztfwy0M8kZ0L7orP2f
j697jt6X1dbiyh8jgAJZrbB4imhTmnuZ4gIA3ONANpVHhIXGAdAjRwagX8+iyNeDHdQdUINaecg/
3fShw87cZ2G/I9+JVksefVwtlDCrfUttGAfQHxuBQ4gnjSFTVGGTwwTtZwjJQ5x1/RCZoxG0jx7z
oUumkz1A3tLN8HHuggi6WywXnz6ht5lN2xya46GODQpOyAYa+hngw3GDDpEJuqWSu9j7lpzh3NAm
E15o7ygn3r9ygRNo1GnVLscMpPC9hGgawNe+rorCfeljW8CByd92WFHT8wQuiHmUAWK4g70LhtEf
io1dxyTrAI866JnSAV4RS7E/CVB8Dn5JgT2J8KrJGY68mEaAF6MU9x9Ojr/m5+vl+h41os8f2NJ/
2PfFw84DaEKoFI0WSix2TgEe2wEp+hFSzNBHo37kv8mNEQMIMh8InR8gzOi8p2yZT4/Plhe/LZCe
v1lIbL5dQ2JdgxGejbxjY2A8QiCzCNuBFTOuH+Ip60OQmR/tTMKI9gXlwIvXx+fA6AN89XaLU0Q4
kqH5o0G2WPm61yyI0PIKzswgaT3J6tVAELRvSZg50EwkDGjGKf4fXPDVf9g+2E1RQDc9GEERO4qI
3vrR4c9humY7AL7k5qzW4K/peQL6Yh4FXwx3sP/owtr/gsPApl9s7E9QzTJJQj/WTgN0c0BJNDjM
WKVp9hBl9ENNyBNAF/Mo6GK4A/pPDoA+L+7XdjFHtj2qSUTIttRAHzN3MMoTeTFqjEpsxenLaJBD
pkPHLGFq0jtmTzFKwf5pfnywZ/A53uz90GHaToJUvjREEoG5XPoYcXCJhy5JEP98neMioAqXw/SY
gZfzyDqXwxT6mQMa52he1EkE5Yjdtd5XizqFwKIN7jmHYL16+Pc/vzeE5e6pfrPnFbUhHSw/PGzv
PBdB3t9V+3Jxv67GKGK4sRo7nU3QqBOGOWmWo7lPATMgoZvejoxNhSopyvqfF9pkIru0d1SAXbpg
qpgX25vF6KQq7IaSQv/3gyRAw2096xK99OIo8xFP13pz1LNDJWc4K/TZhBf6S8qMuROnSVnZZQNr
XRgjZNpnjpz60ZQn1FSIYxZPyoq1sMeXmAsNqqZHjvXfEnMxj3JADFPsPzigRI3m5eP1XblcWjVc
j3FNi1nvyEwYKlgdHMWAhHwbFJBCSmxGdKiWmqegL7+kq8U2H9mNYZnPjq/KjuaLsqqK0dsSSf0W
1agMvW6R1odaXGIb6FJpzAxK+IMAd2qJt9gBCj3yzYB9oM2mu0F7SffE3InDAU0/i9//lrL5OLEh
llAkXN8Q8CJEcQDLBnw5RolUU7Q/V918u2DNPRGYg3sS5UPzosMDFwJaZFNSi7sBlRGeO68OuCOM
5nVo3cmvld2GfGNkfCC+Igw8sgugrnoZCpDA5SCFjnQobBFyyQmRbwaII+UzuttAe0m3wi9OqEc1
ifOt3a5ZaR3lgh41MspFl0is8juaakEcUeWopeaprKg/ZQcnxDvKiLkTutKnYmGzFz1ifkP47pFh
01qUFC1pjJahiHBPEvYXxlOB0fMEJvBp9DzgoxT4UweAP9gab5ixAsG9zx36rtFec82DfKlm8KH8
tL1aLq5ZASfkaY1mrLzPvmU2DP4x6ncFSRRC6xTLmmQaIOwlQUstaEliWxAJNJg+s2a042fIttjx
V3SbzM5cuEVUi9HbYvW7TQ8E6gtCCOU4JwSzQu0mh0ScFJWN0P2M3iAkLfsWjpkx83YqYYbyhjLg
rQNKKxrfLb6W+z542E7xkfOBvPsIADfyXz0fMtwmUJAf57ToAgJvqGpVOkyPmQFyHkFfDlPopy5k
AtpWj1BUNobhFJZV3dsJvQjWVHTVSmX6n4650F84GwboqEy766pEfJQCPn/hgLARNcYs3s+ey6f9
0+DvoafzaI7iqysk/lpEHuZSCBkP2WfCTkTif9H3zEtT309zc1iLJEluhSHrnn+MYenLF53V/8GB
1T//gmqXNu8CCKlLmMU0kCF1esYrE0cBXM8ZagHzR2Itbsg1PXJsAP5iHhH1/PMMxtLT42Pfz0Y8
7KR9NliX1eMA09Cc1W9klTJ2n3PDGMBquCPAOvEiInrYC2yJhBVZNi78w5SYlZzmE+jSlz/YkTsu
1M6cf1lsvvIqIDblP1Ke0MibGSO4okmUfJTHAf6RVDNp9TmFqH0rYgcf2i/qHgLqO8qPmQPpBm9l
Vzxb++C5798QMTSaP9ptu4hqc/CYwW2M9V4/enwpEqQ83IWhCO0QRoycJ2wBPo0KIj5Kl/3cgZTL
abnab3gcJvyRdhawBJtI2Hs8/QxAAg67isFbIE4AEtd+kBqz4BHTCOpilKI+dSGc/bL4bWE9xx6N
6uuAFdTsNRkZUo+l2ieoCW8uv9XSNHzdq3MJG9RXlBeXbvBi9dVybgHSbeIgSv0AfdP5o7vr0QYn
zVKkeEAZqh+yDy4LTtJTGCFndtggX3SY4ILR5xJ3xMVNcVOHoV6ur4pbmyXFWaMJxLvnnsz8gx1a
Nb8lPtyV8J7Bmi0h55cxA1nyD/rfzIw/QtnT/f7une3y8vh3NpLDa0tbek5YXit+nAH3txkSBqv1
w75VOewIH6NqWoCqCH4qm9LpmwURecgihGNfhiIRU3UPgsyneDORbI1mnAquNy4Ukb3cVr+XNuuF
4BRHeVi0XfTbACJFVuHoiEJWvyuXkWCS9UJi/fX/qt8Xj3t9F2b8L5uZhAHtC8qBSwcMeLi4Pe7V
1Ict/+d+4fXqOFhC/OPvFUIWrJqu4Y9BzBDcMWJlkxsbcsTRtwA5a2adSRAkd0P/47mZSJZ9M05X
/ceT4x/Do4/VFsUybQqeMbqNwiiNZqS+bjQaM6dB4MGLjyuzSV0VtDwBev4RHWtR84Md6B24Mo8+
fr0qrV/eUDMWUj0FxEYPcYLayQgrRU1ZclVoiXkC/M2HdDmgvOowwYULw8/lvVWvDesHy25skZAu
pE5phCA7xLHApyPYgxg7rvvyY7cmRw71lz1iGpE8YpTi/rMDLpvRL6xxhM2wlDFziKECL4zWJG6R
BaxkaPcUEw2TkzAcbDmPoC2HKdy/uKBe/rK4vyquvtg8Z1nP+4hFAsWkGAgCInBLziLk00hw+eKW
RMjR/uu7nUlBF9/VveT+8tPxT9dpVXxdWPSJjWGAQP0bPCR9ZhyjYUFtIULPjvohcuUwJWZlXs4j
sMthutanDijyM1b8BrJl3yobpstHEybMWXFF3dyDhPscRadR7UnELRKrTx9KzLC3Mwnw7QsK/cyB
8h7vi08ovM4KyJ9todRbZMEYEaCZn7SFz1gQunKdRUMgdC3AfReRcZLxXOgMocnMjO4vEKZ0/4Ay
5/3Z8YVR00HNlq3tuUXcAPta0z7NFvrPDeKG+IWZeQ2Kfl2OWsoHk/ox7GCAtTlME3QckNWF9AOC
FUVDDxu0aRLKPtGH+hJlFkv6bCKS9JdUHF06oJI2d3NbG+LZ7rCpF8ohk9vJ8oq5Ke3tApgcmMqJ
qHNu1clRfkg9mtG8HQ9K1JmtPj3oMW+AZiJZ+804XfYnDqQST4vV7bK4KR/u7DEAlcGzFH04UPlS
cEBjQI7aOejegfB0EcxLTD/9SDLzQJ1L2KC+opyYOhCvfolEprPaCmGPE36IoEXPS1Duj1/DdC11
jESmCO4YxM3Jf1N4W3rRYmaB+h2EBeoryoIzB86Ak4qdyTZFERz0SY4+ZbLaIi4DiijCJSGBOxIB
XcInRg7kHvSYedBMJAxoxin6Jw6gf1Zcrfcmiw5ThpDFx+RLgj5YQgqxqFAFfdSWSPAX2B/mLL6D
9JixF9MI8mKU4n52cvyL2Gx7ZXHJQ/jj0gsbBBc4dXa2AjprjAU3O6KEfGGRpkaKA9SYQeffQDDn
gxTy2cfjQ65VKbelcD4XYx/cEujVdnVbVI/y8Pv2Gxj8KT5qa8WZ2dmLKioshQCRiuYohx70mNd/
M5FsgWac7oJXDuyCk+qWrf2VRekzZt24kQiAonNCvOgyf4z6vHmCRvZoGM0FVOfI7UGTmQfK5xAu
KG8oH04csFC/rIrVdWlxE6B8AYyfsELo4KMeLHwzLIdMHsjy3+Ra52E6zMDLeQR1OUwhf+kA5CdL
tA+0qWmiYg1bz7suvfAM4EGbAuVU5ucOh74HPWbsm4kE/Gacov/CAS/7i/U9wnKvi1VTQUsuxG8/
ASDivRwtUdAaVNM2x4hTh5ssQ496oRr58h/lLBhGlJkbpt8gjDH9SYdHDvhupkV1VdzYjADFZRhB
Vk0vjo5mCvMoAiE81PRozRbqHulDkZkt7UzCjPYFZcF0enwt9XSJMsrLz+BCJZeqhf0RonkrIt7i
BOtfuxigZSJuw2HAEixV3HuSYYZem0zQ195RBsx/PD4DTqAdsdbRrIY1WyootiChscCIFCnzAdpE
y2rihB9IHkCrV9+LUG+8foi8GkicmT3GHyFsMv4NZdfJ2fHZNb3bbgqLFgx01GVBK2CAtlNgP2XF
bhDrIvKhyH45TIaZF3IegV8OU8SnDmRtnGwfNlWxtKlIjVHjD/cDLHu0UOePhj4sG8xmijQCYeKg
26IPSWYGKF9DeKC8oWw4ceEix77ZJhNwjUYhCZSijnQlCjF1qAaI2LlQtDozgb+fkD3Qs4km4Nl4
B3YXVj/y7K+KxW82ZU5d8S9k2cXikgbnjHJKgzGIY4eWJFtMUAb0ImkHD5S5lA3Kqw4nHLhQMMfG
tLgr7osHewc0SrWn8A6w2mYaD8Ypv+ux+uH8ZMYmURWmntSYuaBNJmzQ3lE+TOfHP4Fnxady9GNZ
3Vi0ZsCs6qEMeIIodp0NsHSzjkLofCPTvnU29CPGzAV1LmGC+oryYOaA0npaLTaVzVg7Ztdm9zZ0
sNQYEKbckR8n5tj1HoSYwW8mEuSbcQr7qQMWJYgflrkkl+C33w+QMeajCQGuY6Kgk34SxGhRwFos
ov4fF0LEkNqDHjP6zUSCfjNO0Z++Or7geQdrUlXgrmYPf+SroqZEGIcyIVUPYxlnTC7h+oYcA/6Q
a0AvkswsUKYSJihvKBvenR+fDdP1cvF5v/430ImMCpdoNo0uHTI9j3CB+ROQ44EzQHKeW/N6UGLG
vplIkG/GKe5TB4x1F8WyeEQjRYnBt0sfdJXzEKrIolP4A0VT0UN93ARwO0Cytix0I/9pDn8fgsz4
tzMJA9oXlAMXPx9/5Z8+bNZWQ1dilG6NofMkKOZRP1jgCgNwSw4hfVhpieaWrOqgPegx499MJPA3
4xT909Pjo9/k1HIIvn35R89Jw+XDdtkvgnS6XcKLb1P6oFFx4rFWiyR2FKs+yuIE3k1y2PYhwbze
25lkwbcv6IqfOmDrfPNY3T5+fbBq70TgbuxlqLPlCcubrnGmEPksj9WLhWki1mV+P5LMXFDnEj6o
rygn3jjAiWm1XZULCYUF0QPzZoJau7KcVo6lrgh+dvLiwouMeh/sUUX+YULM2Mt5BHc5TDGfOlDl
croF6DcWQUcnDdgR0AbRk9VzdT0TOaw5PGO4jpFF34OSHajLT6Cwy/EO7ufHP2dnj5+qrUUTG4sW
gpPLC9GnuH6IhQEeY2AeejJYiFg7D5Njxl7OI9DLYYr87OfjI4919jsitUYviweLnTZwx0XtMrRD
z7CsFSGDTt4JOvOh9Q9Mn5qM6UmGGXf9Iwj6+kvKg+nL4/NghuyA9Y1NPQf4o2h6jPbdRMh72Bho
EQo3GLEt96HBDH47kwDfvqCgv3HAsjO7sxqgiNY+cZyHqAckso90Oe97CI+I4Vpkud3qwj9Ixg7Q
OfUUcT5K4Z45cLK+Kz/ZrNqNsLggRhwi0h6ba6oiZzKUn0HJMeg05tqhB6kxoy6mEdTFKEX93fvj
S5YP2wer1htYxWAzgw6JIND60V0nObyIERP7Mk+VGM8Ok2PGXc4jwMthivyHj8dHfnZX3Mid/u26
O1wlUN3RKQPhz/VDrGaITWSBV6nSrkcXMvuJMaPOP4Fgzgcp4pcvXEB8sSztQT5G4nsK0NEwVYY1
66pMigpYfobmJCGxGUCk7ydkF9z1tA7e9SgFfOZAiumL8n59XaGb23UTbvt3NW5DmHPGIqZwfvJH
tyCwxNQAtnp2/PJHrgMRgvsNlJqZdfjbCR8PT+iw2IU9tYYlaPQBTjAJ6LfLMtx40dwz8D1pYNY1
pXGGWCB4v1CXXfgIyM141osmM9vUuYRB6qsOKxzwA8/++t9NObr5r/PP60VlUc7B2Y7arDg4ZLCD
fqSjIA788DmKS8gUA6rA9qZrB0vIfMoW8rrDGgesF6fXW7ux1Lgmh0glQxdcXJMVtXacotIHmu7l
eWBObe1BiZkLzUQCfzNOcT+dOXDify2v72xem+GdQX0DFDOWfW91sxG0sJBpYMkus9Fheszoz+RE
gn4zTtGfORAbd/rHttis4Z5ZWq/CBSsRUo3TgHRARFU6lPn2wljWQSNmu0EUmTlh+AnCE8NfUO6c
/XD8vXG6uVusP9ncHEA/8P1a+GhCibXxiPEmk111KVd6ULKDGc1MyoPmBYX+9PL40J+V6+rWJvLw
nwHbjLknNeRRZgKJZ8i4z0SoEHHc9CDEDHwzkeDejFPYz06PD7vsHMgvvt+upz73Rezrp3+JjpS4
B5Y3o/kG/3tgt8CLxXW1XpVWrU/ZBMnfKTw3wvhEnPh+zFo9eCywmltJiCB6OpnmXXLo98jmOfTn
dE+9dKF0S1ndF6tHe5e/GDW80Mo1Q/lYflHXbxus7iwkHfxGIviUsPDsMD1mXjUTCVOacYr+Cwck
2tldYbOGArILkFiGZigyDVY/TXDpAPIeCoYLGwrbXqoV8SA5O6DnX0GB56MU9jMHPENnVVnaLJvA
OqSgZBpqEunOuMDH1Rv2QxSt4IjT4/sgHTsAF/Mo4mK4A7kDxo3zqvhDLrZvP7nRzhs16mLc1GA6
Uq7P0Jfg+8S9ekeW2SEqzHDzWQRsPkihPv/h+GoSVveqsJpvHExgAvfCNJMWJA30MfKN0ckMhRNk
QgFxCvUgyAx8M5Fg34xT+M9eOAA/Ls3lPcKq7S135hzK49xDvTkdeSQUhzHLtpTN06mA6UPLDuzb
qRT99k0H/8vj4z9HaqXVuxlkCkvYw/VXHJsaDwKYLGLmhQ6EMZsoNIfJMeMv5xHw5TBF/sP8+Mjb
LtUOXTFl+Rm4AWuQs+YFKRrP7OxYf5gQM+ZyHsFcDlPMzxyIuqi7FNuTNM9NiuuVcVuu36rtD2ly
OV8R4+ni4aHY2kMfdS3REDfwYx9CRFFrWLXXIIxZ5Qjiie5NyL4F33yHcd03bzvL/6fji5y6FYFF
BiC8JUSFY6JWwieD/oaoiywfIuMPUmFGX0wjqItRivY7F66r20er99UIeZIw98PxKE5WIueRyZRE
Pq5VEnnimTw7SI8ZeDmPIC+HKfRnPx9/oc/X283daI46QhYThdFCDDoNStLIkq9Q3BWxg9B1uCLh
ymctUlQ7QU9izOBrkwkHtHeUDXMHVJxX69XNtrJZKwJJGYhsYUJHB3+cId6UxVGgphkXO9gcKhP6
kGLmQDuTwN++oNi/ckDV6dODfGCO8HNX9LIa0vxkXmxvFqOTqrB6w0K5FB9qPqrv6tdbWHPgCPZh
6xdlIqgY6kmNeRfo30J2gv6S7ob5yfEPhPPrconqclImfLtNjeXD4zjOIlL7lXXng52NFc4yx971
oMTMgWYiAb8Zp7ifO3ACXN4VC7vAQ7lHLARcIuhhzh/tFPY9mO3RZjhOWDtK9QToQ4oZ+XYmgb59
QbG/dMBuD5urRe0H3YWTCJnysKyZcIevMU5QxQM18fn5S6TPIWLMyPNZBHU+SBE//+CAlKksS5kY
tVES9HVAUSaOKtF6EKxYxyLK7pNU9Tw/TNAu4MWXdLAX4x34HbhwnT9URWmx7WeIFg6oC4QmPuLG
BXuxovDD+gNPVZQK1yxUT13gHCZnB/biMyj0YriDvAOh76gZspAf/+1nK+vlDB0GJpxWk1FwHwcT
Zj2GjUEaGIikP0SNGXY+i4DOBynkFw5Afr4plhYDESIUeQvQPN7L2qrdCuZIoORBnhJzKt4PUWPG
XHwEAV2MUtTPHXCXyGbTXLH49qX+3D37Ggkza97QhNqNX6POpNVUC+jmAVyzeKQSown0cZoinBzR
INgDXMfBDUtVIXsQZF7nzUSy0ptxutZfOxDsNN9WSAm+LyUG377acXNFzh5aBiil3BQhM44TpMkj
UTuVDloScdOHIjMD2pmEA+0LyoK5Awrl63Vl1YTJmtf+f+a+bTlum1n3VVK5Xszi+bCr/osFcmZ0
lmxZtuUblmzJIEgCPAEgiWfbd/vF9jeWZI8oKdaqqCqaVKUSYqBpfg30CY1uxCiR0L8wZcK/EoSO
3eiu3PDSlPk9HU/Dfj9vAfr94yXkB2+gxNvhlbmqilcu+LONCeAGV+DfHYo/jNyHIQrgIs3vp0ET
3G+52+t6LyPpaQ7szl1wYXdoyYnDN3Ch4sP/+7+oxTG/ovzZZp6hV7nvo6Dbjw+smB3546HqFfoy
4KL8rxuuu+L/JQQ9zYVfMxc8+DWw5MCHNyB+jq5etS9JjIpL/rbo1TORG5SECBMwIF6I/d+R8TTm
t7MWeN8+XGJ99AYilGc3vbrf9v9c01rhj8OqcGvK3H4eBoutCFVV0aUqcO+r3i5Mnd+R8zTmt7MW
mN8+XGJ+tvr34zVHV/JVq6jCfgHeIRpZ3N/LfiBftoXOg22lyW3Cwq5g+T0dT8N9P28B+P3jJeRH
H98A5Ddfr8Rrtj9Fcituf/64Pv0AbAjzGFnGARJEfsYrH2D+e0KeAf1+4hL1++ePYCdvAfahkcUr
VrSytsfdOGx1URPiAe6oROMhDIz7uL8SAB/i/ltKnsP9buIj3O+eP8L9DZx/HDFZqNdt+x7g1u1W
vMTbjtfbD8KOO0YMaj9EC/vxRUQ8A/ov+pew/xp5BPwbCNQcI6ebXg2oVn4val9BqSJ+sC2wFOLa
1QPM/fAv2JQhzgKfbiH1MmKe5sDu3AULdoeWPDje/PtC592VfE34f5Ri9mDS7JRi3ln4uErlwsVC
kcO7s5JFOP631DyN/920BfR3T5eov3sDhiRC1tdM3wyvt+5x0RniHELnVt7g3w9FfuT95SLtDOr2
Lqy2sCVfQtHT4P+aucD/18CSBcdvwMgBdfLq9fDfmjJxjJR6tNv88Xko8ZETBa/KRX+ExYr/LRnP
gr6l/jHi26eP4H4Tsh6RSlRofs17DLio4Ab+9hbPw0tqVoIQMuqNhD8bv7v3jL6vyP8SYp5D/tfc
R/D/GnrEgzcQKji+2tLHXrNorbXlQYQTVhQiv133D8VOgOZp2+oXMS45//hgeNfSfBFJf8eIH2/z
JB9+jDxiw8W/r3KPm/q60dint0D8c5sHjdBwoWRb7OguNIzlvqN0Ye1v2xIl/uIq1QvoeAb5+xdY
4n7//BHq2VtAXVB0ZHlN2BFJ2PboRc3O27UNlboD+7Z8agwnIILGvef1nfhpfk/Kc8jfz3wE/f3A
I+zfQJ7rcSPkjbih/Ss6t2iLkKB8SxzYDwP16HmNavA/+jI+Qv0FRDyL+8+5j5H/OfQI+zcQP3vl
BHsYMgFaQcGYgQO7s9oRakAJC8SGo/tzw4fo/5aMp4G/m7bA/O7pEu7zNyFmDCpjs07d3L//P5fv
FtY0TmRdtKp+MvFjWzke1clREe+RhH8JMU8jf9z8mruAf3doyYPjN3AodYw7PfxVvVocyUYRSpPv
pG3vrP0ESfcOfF64tbeKYHGl7QX0PMOD+xdZMuD++SP030BKAnQce9VkegvhMhfxSsiXX2HiHfjR
Fg0Hgih/F9zZmAtr/wUEPQ3/z4kL+H8+X8J/8j//vp1zciOLm36bz/2K0QXkuKLhB9K1nYfKFrf4
EehxtpVRbz8L8/6FxDwD/+6bLFmwO/aIDW8g9e/kZvzjyw1qJrzmhQbrR1ciG1kIO8XKH+wE5CKj
ESZK3i33wMvIeY4RO+/yiBE7Y48Y8QaUwUnT45rhYfOqbWDRmRpZUsiR2sYZfnweGEOOGyGHJw5R
XuQuS+HeGIDouPnPny+k6Rlu7L7Qkhu7Y0tuHL6B4v6nKM11j8U/N4xQjWgrdtwY0f4fH4ifne2A
4ANCovAR4oVY+h0VTwN/O2uB+O3DJdSnb0APn902gZ1fD+6tIvYcJCOgzulTeFu43Qw7yEPOwsIC
egktT4P+a+YC+F8DS/DPLv99LXzWvK7k3ypgB8Djds8t8g9DPHAQ0GrBh4twO7q8Y/J7cp5B/+41
ltjfPX6E/BtQvGcQgYq+Zt8WD6foMTIU4AA8EC8WbvZgAJG3eyWA8d3g5ktIeQ73+5d4hPz9wCPs
30CQ/30D8f6qITa0W0f+k4OVfatmH3IAyTohrvegos4vx2CXAS+g52n8f05cwP/z+RL9928gK/b9
CGPz6n4J/nPtiuKKCZpxhZ7zMNSDK1fIn8I9wvvy+gvt+ns6ngH9jv4l5nePH0H+6d8X8+dXvHlV
xNFqGgkKaL/48PjQciL3L39bxcXxFsHk35LwNNh30xZY3z1dQv3p/A1AzW76/uqPoxtU6H29Nb4t
x7I9Nv/Z1/5hDN/a1i/CF3B0vrBozl9IzjPoP5i9ZMKDwSUvzt+Ajj1ngl61cKlejxHoHhGgJDtC
aHcOFZb5jin/4zDFhqz3lolTL6LlOS78fI1HLPg58gj/zRvYCzXOD6tXVbTosI6wATJfHxmWfgD/
Cik9Py3+XQ17/gJKngH/58wl9j8HHkF/+Aagh4nzqqeISMUMo+0/9wn3D5Ut2nsg3OPD9n/mXOX3
9DyD//3EJfz3zx+h/wZMnPOe/XF0JapX1LlIUAgQWkbJqDvX6aHmjVGY0UGGiecuFcBLSHkG+l9T
l+D/GlnCf/QGFv9qGHETVLDXE/uWi7MT9IjAge1D3HELDppg21Fl4VS9hIanYf81c4H6r4El6Odv
IID54apkFXvdy27b/ifb6kQezqx+fGDC72jbaFtUAer4Z9/1xbniy0h6mgu7cxd82B1acuLDwb8v
+z809BUTGKBxcV61bbT+pODZlshB8giYcPdZeFm/I+YZ9H+8whL3Hw8fIf4GDJ0PuN3Mrq+u/4Bn
+8eH5uvVazJgW3MX7m2Crt+3ED/cBNsi4D8qLURL0f+/pOoZTjz1akvGPPWdR3x6A4GfC/q6oQfn
L/Sdxr2g20IA4M5D1qDOkYs70gGSmW85B92xa5X+npyneXI/b8GG+8dL5C/ewA65EGzbxOYQHtl1
w+9h+OfBnwBXtnyoh58HXA8vo6O+C7BHNan7lEN7ceD4crqeYcXivZYsWQwvWbMh/766uDBfb15b
ceMAGCyJPPv+YtHDjRGCa3DXttfU75fC7Ynjy2h5hhU777Fkw87QkgUXb8B2+oisQ6NQDusejX++
MdCRBrXrUADjmQq/KBSwHfMQqLv9LDjxIpKeZsTO1AUfdkaWbPi4+vd3wuUNv3nFY99t7SkfPWju
K8AkD2UT0qGRkotKSWgL9OOzEE2/peZp9O+mLZC/e7pE/fJVUP/vb9P/WRZuf38zoMfZ8INGjGW4
v7USksn5nfpZ+fTvR5+Z+nfp6LfKdf/6P38GEDj/vfsXHijetKkbZD/+3G73M26uBvmfPy3sjTjw
Awc5u0GI+o8Joq3jzY+hGJ3LcSUVFi9u78U2inD8+YfYZjP8509Uk0SaL8rN4CYBznpwHvTnH8O2
eDT+IrqnbZsu4xwOew5laxCmvScOZ54zbcRPLO7+/w+h+FnDhBzwMn/+0d5+6wehCAQgfRXCNXK2
NaLxXxj/dvUeuhVfdv4LjdXbyCoavmZ1spm9de/RTNrqVtfc8uqJX0HgYPkrsb/VnMiXRQ1SD4ju
/gqLp7GO1cDXdmKvRVwdjVO0cYrppNbO+x30n/ipbXrWw98KUYcWdG9rYuPu17btxO5vxapkkvd9
tfabsug+zYMO3bUUzdh8iiuLdyfoYd4E68Ayefedt/EUnodDkLT71VAP08e2HrswIpFp5uGw5ZbU
e82koij1Z+nrjzwRnrfydZ+r29yTZzF6xIkQ/meMrErbxpW20MYO36XboBZLZ028XLfJRV2fWqVL
qurWEH72Nxz7MThYhSH6gLpIacYJ78MfGYXocmNytp4tdu2G854w5iTQFZmnad0bkYlck350Mtv8
hi+PXy+KUbEQ1R1QSMNHcPXhL8Px08NYq2IdG203R8hs7N9LiiDAocJxXPb3iwCbarEGEhsF0VHR
IMJrosbNwx9rrDov3LAq16xRU53NtasqEkYem26F2LOAPn4r1G2B0Y7EJwcZgdFiYY+D2/Fx7PBD
1P8WchWnGvH+VBkTpX//So+2EO4UxfG23a4PLwDF3h++EoKllojb2VrRztokPFy5yYFgVeqJ3+2g
JXg4c8PFSiQ/xvaPFN+lSAiZMXM+srVg/apnqQms/yV70A8AFVtxdTABbyD6FuyhbuR10WxVKzrV
ESkCkxBfju1veIPktOVyD9FdLEnQZQyZa9ukqS37dqRbVGk21Amrsjyn9YlHReQWp+Eg5ByzrONt
zwlOXyKeDq0PSoKKmiGbAotbxJLl+KE2tDJZzXvbXleBbSJS02LQaZ94dE7baAy/y7n1TiFcnf1A
1NLeUD04X72iiYqVPVP7rAy9tsmKiPI4m+OiXaOGsJGk9ANNid+5/Uzqxm9oKpUbF4QVnpKkmHXw
IewLR5Gyj509ys1YH3bGSmSWSBVMq1DNJSeVVENOwpLZ5jDiSKjPRFFSk7m13U0fy87Lw5RXXjKd
eyE1TkIKp1AyLb3CK0lcyyJKA84nBUIq/W4oLMfNTNmVZ3UVqmnjGD85NYqNH+JqBqEtqhhxUkw+
SJw0MnI7RXubDHHdj2mV58P7UNHguMttOazqiPtRqtvI0Vmo6sHZAMyCExbW+alSnNUE3BNtVnva
aTNp6VmRwG71tUdbLyKJPUYnYau0WOnRL0sSCRa+021p/NSUxubroHB0TQqjmxMBotp0q2k/5Z3X
V8CRepLkjd0xwnrZjms29XzAt1GILHVkwLCwIzaKTJdjddQYE5zFbTyKtJil6YhBRaCJSN+1auLz
TrQHc93i10ZDqSRc2a2Xhm0oHBImY/ul82bO3D1njuyeULuOvrtBMbRpZEq7ISpS0k51iYoRhCal
GVPu+NacVmVvUWwzKz+rjMzlqoj6nLH9OtIJLTf92HZXpTtzToTDJVtFVjJ36ex6bUIcM0/HydDE
QzZ2iRyIinVJM1UGTbQa/DKxsqTX02VRGWGRcrLrPisTj59HcdlUhHqqmVZFW8UTcW3Lr7NWjHJO
SybmnLic9xe01awlrq88c6RnvxzIqPKW7UXhlMerYNRTvSoEViDpuqpdB07jbmYuxpjEA6oSkNoX
qk3HRNAOu8l4nyJHiI+Oz+trN+bBVdTYUZs1UnEvlUHjgMOR1eyNHnPOsadNsNeHXumsSnz7ioe8
7FOUSoy/KZZEDaFDpL9jbZkuMyL3HWKaZGaEV3LUZHAHeyDJFBTRvhR+XK+p51lBVk51wonCcpqz
ORoc4DXa3WUSNBOWd9ImFk+LeIgvOjfA9upkwGnatZUt9tyuZTIdFZpzEnvOmzgrXJ0ctnU+U6JD
bat0Fm1vjj0t2tMyAKXEHmU9bag19cX+RKH9iUChgG9DyRld2V1tndueDAoyFMy2MreJgomEpsxr
kpgi9tIu7GqdyqSs6w3zyqpN82auXGLN2mGrsozty8ptXBe4TNGFOzJ92QZlSzNq+fbKsnilU069
eiOsWp3E0WwH2Kw8OAp4UKq0CaS8UJ6r38dSaAc4hokiHbenYdP5pTwcrLY2JIJjfuNOqhvTMRqi
k7KF/ZJ5VjKolFrdNJ0Xk7JomDk5DYr9rnBjlpYzK79X0M/2yq38Mc+w3vo869xEz5mjHd6vAhXM
btZMlDukZ/nQkrlv/DJLbNW1Wc75wSTd6TwQjvXOHfTIM82k5a50YwU31BJ+st9WftHvxYkMPULp
wGSmoXDEqpZuPWWhYINP8p67Nmk745y4A2uLNBGJ0GQSw1iQyutEQQo5tQOBehdBpuoeK93K47xf
06bvzCpuWk43M3Wom8myz4N0sHQhSF/kylr5RVuq/ajI881A28rJpMvqOfWKhH3pDUuqVeJbhp/Q
qOLnNXZURYqxm00aj70a01J3EsK04axPY906kEpmmGha0ma4okr5wWrifu0dqrlo3D2/c6YiLdoi
vhld28dWK4deZWXZhWUaz73SaeB1PV1rFppPydAmTmrNSVekUdW2R3Xfuk6qeFzjl+O67onl6Hw8
HnXOqlU3OW1xomjs6NTnSluZir02J3OVsAGv7vqfqVBukHqjYt+70irCFXZ6HhMlHVrt+0LHNCvj
HqJ9NMqq05nGg0dmbQ837dxNhnSWaSwSzJN3Vhel1ZIx97EjcbuRhaSE2XGtYs7CFEaX7tPCH4M4
Cwsau8SdYohWwRSF2vNFYLCZIwX5NNtWQZqhbv0UDlPXpANPmsswKqVHCs+ZNJlzWjJiqcBtia7d
6BACRWNhtFz6eB5XTldRaIlEX1LlTc2q5PEMRRCUUmVt3oVVOjQ9+9zICoInH2lznStDBdQab52D
Ygpjk7pdaUd7uC7olqk71v67Rmn1wSRaTsTAUr0uE6EOk1hWFbFKrCiCjCjLhSbg46mOW16krTt6
16atTLsZYUp3aZnPic4c1ucFmbhiHzptdyWxes/zs9gbxop4I/WveCCimzlK8gk/XagI5gydPJLo
HgZEVEzzpum2j0cVNF+TyMQhae2tWTI4s+0QT44zpFfYzlhafHCcVd1g6+5NwoDHqRdq61JGjslJ
OziVty6SVnyxmkh1xGXcbVOsuPKz9HtIXjvsYHP4U19+0VMD+dN1BpYV3qS90WHbAozRlmZP1n4z
pZ3ujL9C1NX+Hmp36Eg0+r2bDiiFSFPfNvKy5x5XmWUN3CNwaNTH2jVsSnnsGT8LSqc/L6FonVVo
l/o8n1Rir3Lfn0waGsi5CF7Dlc/y7eaIBuZjM9Rsvi7tyaZksOw2pCSJa9Ge9ExP8QbatxnWirns
qp+4Y1IPW2pf9aUKUgjW4FNd+UyltZTFcSf5nKRRn5j3c0RFnUajE14LWYzfWDC6fRpUshepLIP8
fVNPOdZ3PkYfWBjMmU29mK2ZUwVy7Q9MuHsm7zU1pGBwX4+6pFBfdAdA3gllR98NXJdiNXghd7N6
lFxtBq0dhzT56A0bA1nhrZrR84+SroM96PZ2wNO2CJhZ2fB/LhIZt2bjWTT4XCk5TcRuhqJYN32Y
B0SF9TwSj5p4Jv4QTWe19mORVtzvvtF5MDJrramts2Dy3O9dMVOsxb5JxCoc86AndlnqI+UEZULa
mQcHwVgHEHGdl8jDGj98iMWuWeaEZdcTbdrEW4+0kskqqL3yex63fbgulMhXDZPtvK59GEO2zmHE
zM7MP4ZerJwzNpdWRffyeey777Jj1nwBx9ybyxSGkX0g7NL6Zrgjm4AYT+oxMzD7x03LZ19j8TGm
w5OGF9V4rIUdtycep3n1TksVyr2hkO64qcJRe2To8vFzwRBaWA2xVVhENr2YN10fezIrK2y7tKw7
G0bCWE5VWrEqYu9iq4fBONfCtklSO3NCSp5XPHM9WnyLqI5vpslAHdGpKZyN1fHK/ygjkbcpx+XX
Sx+U0n3hCGMfe91gnAOEIZg/pHNCayut3MEF2yuK8M7hkJi2SVIOTX1kkDoJa7wuuU5WkWaWH2al
E1ROD3Gax8mqCtn8VbtT4q2MVOaL7Kn/EXcOvXZTwbvRxGFVZx2XJYTsXiLHvE8htQOHksaBip+y
KJZuQCpmKbaxy9qRn2Sgizl1mZ8PDIKldz5XsYpLEtamphu3NZyeaq29cc/yDQQ1zPuIr3oVhGYd
TEyPB2HSQIw7cxyOB/7Q9WITtTmF3PHzpIZAzZMPMlaGfRZUzJ8tD37kJh9FZA4mYdnfkrlkHeGl
PY57Ya59mg510OuBBEUxBpvSUJvtd6HtFGvFjdOsBjnNzjv45Do6cUXVJSvtWhAgtux9i0SxpnUW
idrx35fcbhuih5xHnCTcH25cWolp0/cwcQ5E7ub1QekYh2VCQC+f+tXE3c1YDd67sIMdchKFc2l/
0qYf/CwZrKAaSVtVVbAfwzgML5kN3mRm9MKQ5LBD5fFgK0hfqTy0WEi6UborVHdJKlKFogvXtSt8
etbXczHBZzJqXNWlXcUkUfVUrexR5F1WGteCJckrh6bCCgdsHW9o6tQJnX4AmlOVw81rRZ725Tzr
FeRIzC6VymueCtnM6v00WSM/nqD/1WnCHQv+DLcaPws9EZ0LuzfvdaLis0kNXrPhod1/C3hk1EGg
vap+15Te+Mmea21WqkhksjcPXDrHym60veqiyUDXBZKOl+44+3Sv0m4zrgRXHSXUzx3nvayY+MIb
lzkbN86T7w4zbX3gG3hGJ4MNTmURuGkfRJXLw/XY99Q51VFfmX3N+wb2tB0PVURYYtVOnU123ME+
tJKawxGYuM7iwoZSLKPKv/a8yuoOujYvfEqUGdvxsDEWszLJ/BY2oK2hYOk89fIk9HpZE88asNZk
U1C6csa4CE5RbMOhh0NZmInUDKWPUl8x5sQkF83WuLFzh2vCDFf5gefWsf+x8W0oxbrN9Vc/D2F+
MC/+mFsz8zLWhfrCC/pOnQdtW/G01l5x0+bwldcm6YZvrhVb8LbFbA7qmFnVxqPKnDetbrvULwt6
I21/7DPf4rV3zYdG5x/7seSf564oWGYMa48TZlyaBk0VlaTqR/goPgIH1/Esp3Kf24J9dwfTWako
2qD57Da2p7IgppE4bHhvXVqwopL9qWtESwLTcg0vhKnwUKiJYkM7qrrwhUzitBrdsT/zY7e4qIOa
NgdOFdXVvuCytAi3dfypE6b7pNtc6jWc0y4nMrC7PItjn1VEB5ZrwW32p5GEeoTJGYZtR/e2Aoqf
Sh1Cu7p9Ozop7zX8h3lyp6OaQ3qQoqwDL62hV/BuQ6UjmPeNc1FwCITUwh8/r2wKLV9UwSCPfWcK
xfk0SMHO7KQX7kFpjByOtAU3pCde2CX0qLX85iuKoESIo8hWhysu4CxklLemIdKNjFg3bli84/AU
JBFRg7C5z0wZpIjP8TLVQW9Zq64b4w7BHj1DrTSd7x5XopidQ0bhpn6DZVZht3RxTNNet1oezU4g
zlRdxDptaRXChzOh8iui5l58G3oanoWhy/NNKae4g9nhOt8RcZk70sWD7Dd+XBYFKdELyc6Mwonp
yoOClZABnqi3Vj48a2hid04tLbTOCi/vrD0JY7MgdQhLhdB51GUWR7nNSAif82x2m94cIWRr9wHR
Fg+Ly6ig7Ye58KxyT1MUSiIztmpA5jmwh4OIynwks9XSkdTuHMoUdrrWJG5pPaWTm7ddFpV0bMg2
3v5lkDHizr0Fi4JMlfI+jkVpLsPadT+Puu7ofhyVjo+I0IwNZtHSGvdKWlCWtrIy9dk8CR87wBtU
pgPjNwg3FKEhflXSJAXoc53lVugaUiNSYe9T+E8emWQXf2sSD/uXdpweu0x5FRly4cwr1bmy3Jt1
FZzlvRV9yU2Rvw/LPM8P/cKqpixHnHdjCmtsia8q7LzKq+KYwIsZxKaH136Q+O4kD4ZKFmdMd0VF
Ai3MQUGT1sqKUIBBcC/gKLfA2ie8HhDIm5TpPzBdNbC+OmFDELmj/uIo4Z/DdjHnOa8MCHemeEjd
ZHAmuHyjvmr9dvrqVTzoswLRSU00Z8O+09V+nRoHm2jl5E13gcMd+9LLwbvV4AZDRVo9dfhyZOEP
sVnLECc+AOgo7uthJFPblT1x49k58yLRxZlVdlCKw9y152PXxO96WvDTSSBuS3ppV5+T2bMnrO9J
dFk/FMNA7CKPzlqvFBOZvIi+77soKrOmsOZrUYdDTcRIw+NK2bDzo8AgmBeJMDxhdS6DjQ55Ya2H
UlkDGbjpgzQJ+/5sDDRU+dTZJRnMZH1nlMOLiguPWqsmnl03CyO/LohT2TFCq7FQxX7eI7d+FRRS
wLMvEBqAvUIRkxlap51SeFDJeIDtY2YwyYFkGYQfsRRhJv8oUENEs8quW07sfm57EocsckkvkgIe
REfLeOPCaIDdEyYFTpWK8YvDPadIO9HQPd80YZEOveufN3kYfVE6jJpsKn0wF2ZP9z2iFoReKYyQ
GXdzhBtcKelNqf3hW9J3fbviqmDfQ6+ZEZ92Rn4h22S67AqbnyZdPbVrawzk6eQKXWz103Ajes+6
1GrsqqxqyrlGmDoM3jW4JXwRtFLAZXR4pEjvKtMSmVgK4iEcA5v49VjMh2E+N58lYq12xpzaPmBV
3rFU1zlMNTfP42/d6GvEURkzh2HXxRVJWJsc1N4QWKSDQcCJFGb2V1DYsDuMp5LPiNEhZhsnQ/0l
HHy29VqFM8Ey6eMk9StVOWmN6knfhrkScwrTy4GkmPJuJixAkItEYdg54OWsWxJNWnytxybZRyF3
XaZhDHGdevVU5yszC/FuZjbvsbsbWMo9fGyWaTrChLaVp4p0dCBXD5JG83M3QuRClSEUfmcX0YeS
+uMHpVw+k56WwUrBtHSyyXjwDz3JEwsh5FpfF0WcZ1YXjbD9GnpVMCSkENh45bnDc3dVe51/EPaU
rjtPFIowbXkjoU2Se6TOw/FTBGMuh3Nblqc8jpNLidjD9zYfhz3XtTy1QkxZytS1IyvdepUrt1jT
MFRh6iXteNrAF/tgCl2fIsKWH8lgFgHpilp/cX1Ei9YRtOSBoVN0HdisjlY2873m0C9bCBnTlOZD
H0v7kIrYObZGu5WpZdXm2ipibCIEZ4fP1EzqslFjjLCYVc5XSTXNBdzICOcgzA/KIzjyNVtHiC1T
Enj1GKdlYoYr9KH0sWkjb/qeIGCBv1aq6WLSleeTCneQVGobO/nqS42Nh33Xt+kEEWky0w7NF99i
tUmdMfc0QXyicCAAx+jcU3BfodVadcytwgisURgTxNZRWMOUjv0e4aam26+nQcCS1j2/ju0u+ogU
lmQmSs/8A7MHceFKRDIyx5/4kEXzFM0wvkpXp1M+8CITvrRxEFKx/ETO/RAQv2VeQ4paJF+SohAR
4kI5Ihmecbr3XlS0Xynsp5Yg0rENUFglsnC8frqI5qT/HIyTwM70ixtEKCHicpz6N5lO/P6otI34
xnGkJkjQ8HwivnC8/dLRZbdKOsEuymJQdmo3bvTepyU8YGZy2WDxediN1I5rZx1Elm5IH45RREQ8
eu2q7ZwAxi+DjZCq1vevZ+pKk0Ztwq8NAh3Yq2Nk3LRqSwptHheiTPu+8LCV8mr4hhzRyQV9ujmO
anSsJy4C+FZmKkMVMa7DmnWXs7pcWxXAWZV+ImDhVNDlVli62HOhq8/GzoFVVEnHwe7vefIuahJ+
Yey28wk2Uf51Ur0UBPl2tcKBVpTASUN+y+nsieDSd7dGGdSZCslQOmNARiQ7DO5ExgKH8M1kxTKN
4aN129OxgpJObfes5yOKt3IclZvV6DYlzyY1Mps0iCDgnXMW8KwGiJIwoco5TarB9YjHcx1mUzgP
M9ZLW7AV43au9qTJ3SGNfbgjx5D+oUv+/sh2eZAa4ZpLhGPOCHkPITLP/z9759UkN45v+a8yse+8
QRIkCEbc2AeazCyrsnIvCEktkaCBowHIT78npZ47qmqj7X3emYiekVolZBIg8De/c3Bu6f7UfVwy
3YZdroc62IetzlC9OXkq3v7DQXAdHUCHGB1GGNMgP3w5SNBTOyzbGFVbsDcHYkx71TMxn/7pKLiI
JwMnAnrgLA581X3usJ/B57Uf6tgE+qbLIv7QjIP6QYv+ZTf9Dw/su6kFBogJCAF4bL78LvngpnXe
1FjLbooKp9FVNAxdg3/4XTBKDDeZ+PulTzB3eDkKOgErkjw51p6j34SwBU33Mp7D8Fct+9dwADzo
0Q0Kcf0x7mrE5v1q/tdwjiVN7Vhruu04SCZajW2ETh2Otv+H75RjJXz3hArZ+R6ln5faOgyoVAV4
cm2cmucA7cnbQTb7LxiEP84PCaEZwnOLc3R9zh4jP49i2LxG+TIP9a4Mfw8kIbtNsiA4/P38nB/L
z0gShGEEjfsYKDSuAcGlFS9H6aYsiaM97ep0Hvan0Nn1BlWk7IIhNahZn7ofsqF/sOowHoV5zVnc
DbP0V+NlM+priJC7WhOL4s7WIekAq/OLzeBPvxXu2MBthlmCiwhere0FzXhwJEkHsi0M6j4O9ClJ
kXAkwUROeiLkFyviNQaFhRfBFAl+kaDIQGa+mqtN70Oa9YRV4/lE8klyGzqK1AspHzoPwRvZDs0v
vuLr9Y4hAbOB54AjNBLN19RNJ+KhXdB0rZQS/KSCEc2HeUorEkr5i2/3x6GwDsF54dIkrBBM38s1
Ekz7Rqlf0goXQsgyMRpMRoO2tl+HX03cefp/Xo7AU3Kg97jbHG6ECcte8WQ4dug2Q9JSBbxF0bS1
jFbWREhv/37Z//ErxcBhABKd/4ul/2qcYSOqyblIqt4RckozBIQRUI/CxL34xVB/XBuQV+ZJDp4I
pA+43ZdPT28TyAUY1ldoDZEHnMoZYu8gHg9ybsw9cSoa0a/14S/Wxx+fJMHd5AAav1uLQHz7cthu
YBF3G4qLkip9QIktujCpbn+xfUSv3zS8nDil4OOQnd2qYKP3cph0mmSn4lwcSPHRFPqaFGHpyrVS
ZV7vx+YpP9pS/uKJfl/bP6+S74PioM9wtsAdOjnP7k9nfWgjqsYcIZOq94OuXM2r/pJV+iq9BJTz
/PdLJT4/qdejfb9TICHwOIZm4eVoVHdtiEUkDqZOv/hKPDSnvXpA17USFwioKleB7Si+2UIXj/d/
P/bZCeNPxgZVBa/xGJdAv9rISI5EYp4wNnJktI+mt9lJ1Oulfmsuxov0fjr4y7b+1Tf+Pml//Mb/
HhUw18tvnHTREi5dLA6uVAXC+tO5NFvgVK2yh6YWz6YCZXIOuou9nG94DfqFFF0piuYwnViZ3ckb
d9XdT6fmwOq/fyLkNWV2nvs8gyMgTCwQuyTxy8+WofjbkTMwNxbNiRzyKjiwy7h0J1b3t8H74L24
mt9wjYZzkdzxN8khvgouwspdqyd1Zy+TE9KWX7xq8R9m6YwLwjyJ4X9Q1H+9Qe5zGzXDBD6h+ZRc
+ouhCuqu0gdUgGjZXAElKpEVHbeDvNW30af9ua23q+5orn51mJ8DjxfzluFIJQTEX5ZnZ6+ml88m
INrtox+C2h9kNR5pYYu+Gn7x9r1+4xFcQTp1ZqlBwIOIPj+Mn16+dmljlHw2UK2lKtndcFL/MPw9
P0UKd33IF8/B9uszQHTIPrK9T6qW2fWyz1Dw6Gyk/mEg8n2uzrEVTmvECK/f6mBiDXogXVK5fWdF
v+jlIK2zx79frn+yC+c40nCJADI7aApeHZ2pM6lDKwqbP7iMQ6A6+5Qp77/+/SivpwTfBQju+erO
M0f63Y7u5ykRM2p2y6xJRe3u0Yzn0UHkmyzQFE2rMRTm7u/H++ORhrQkI3h0KZzfs++71k9LYFfT
iNoDvhWqifEbkWbkuKRmeuIyC+72HtxByxjqBX8/6uu3DNT+mTNOQHMhXEWY9XLh5cueN+vQEgRZ
0V7kDVp1PJlFIVe9/Rjqd73D3Y935ge5/0XpzYqm/V3y8D+//N834otVk/o2//f5x/7z+//94ldv
9Ff5ONuvX+ebT/r1n3zxgxju9/HPmooXv/iDwOLfGoM/VV/8xb/8v9NXgJv+6amf//4XAovHs436
f8zNzrKF7z/xu8ACdjXwskHkiXsxQGLjUob/EVjAJRftYZjZQFoBWSV6xf8RWND/ggo2QThH4ZsO
l1fsW78LLHCnOKb0fBkkMHkEELjI6t9f78UsQYny+69/1le8WpcI5IBrI/WLE1ByyKHxEX5+DxSX
wm8jv6ciiN5TS4ZnMFWDLVUyN+BkZuY/K5/xf/aOfx8V1DxB6I876Sk5f6qf3oaMNZswMr9fk4QW
DGjqo9ka8c+2qx+DQPWFixYA6qIE8XIQE3PDmpnd902SvN8yOz31jfG/r/u/zM5ebSTfRzmLmrCd
nN2OX2+9C+PGLgm7R0l8iAsWN8l9wsRaN7kLT6HMfkjy/nK4V2/0j+FgvYMlAwodSpuXX6pHLQrt
7ew+AhR2FXry2LgovZ4W5n68z3850Ktt+PVA34OKn6aIyjxeQDjfu8FGwMOBZIU26H9xMP7Z6stQ
S0EmDotc5M0vvw1tpnVsW3o/ggd5wB8Ccu5xuFyiXxoctjNXioZw01Y/vZ9/suZfR+A/vlsGdQne
SAA6r/n+odvF1g7sHtCWrUB0tchiZmRQvE3JAZxu/7jYnNcyG7J3KZvoIQWQ81k0NOMF4Ysv0mFP
rrp4YZeuHSJeDXJEfe/vP+WfPhsGeyWoslA4Od+p8PM7sli7mLzLwOmZ6UD6Hp0o1oFYH0OGtjjZ
c3SxkvCfBRLnJ4MsGRkCopQ8Rxng5aDb3k6t8vE9sU5f6di2lWCh++F/9ZdL609eGRy/ePkhJ8K2
8zr1t4EFpbOE9/m49mUmgGOdn/6Xzgr7TGy6/fCd+MvhcNcEPvVPQR6+FapBGAyb8FlM9nqT023T
WavFtd/XLK1tmrr3OfBSdWnZyBS+Yt4DVIq6DL3aOFq6GrATKtqJIdFy2sLQfEtZyptqH+XqCtR/
NCucxOQc7T5lY9UBtb2mZmd55VAaRli/5/Shd9uwFYim+N3eyRmdKHC8c5GjN/WMYqt+tslIXYGG
p/3WrtMMdUGDfnyRBgTVRfQ8+qhAGYa886tdZeHR/n2adYhlMCbRRZhTMtdNuER9GQoxoccY0x08
kQHzj3fXXzeBI/faM44ET4n+Uxp1AIsSIP9RqVAbPDJDyDN3iWToiufkwRJD/GGSGj1nG9nxHj3t
fT/2+I24ANpmQYK71H2kkd66YkA3OCxSo0dbmkmzsVSbwB8xEAp8TVoJbKOP5uBLs8T+m+265ILJ
Ga3W1KXpWjI01h/xHPOL2Msxv4j2MU9KvGwNOnhKjRdqa+enkPRxdwBaxi9kmLmg1FMs0e9NW9PU
vFeuPYKmWFXV0Kn/xhqCPlkDkQgyLjPv6hrIOZlAJ0l0XuY2Ra+hmWzw1fp16yuL3eGUQ4WVXfIl
cezgoXP8KDkVvhhzv6sqMQFBRsDa3hTpLPNHIlJz14yNAa2HEdCfyYYn2VH0DhQLgOX7rTnibz93
UjV1H1jglmvGBkYqQ3p7t69TemXCHC26PBu7outaGR2p9f17sOASMq0+XWk5JX65Fmxa+zpetR3K
dteOH8Ow6XU1ZrnrqxaqjgpZdrIWmlLUODOGok+V0kZ+EtGqQUwGYgogw3D68zhxVFCmLVW3ED7M
XUl676EzyFu0Afcuk5jevW++pKtHayYBFNeXjbTbl9CZJS/GKRM18X38LtMLHau97TzEEAnje6mM
I2itq4jfqn6JhxvjXCaLMXXKVaxn7nEW/XxtiCLfQqzQ7a5PI3cFdM3dgs4yUQFie0NRSY6AFAGT
7Q7qlQiAlNzzfj7KIQVcnDseBYcu3Qe0dhOXoGAyWysAFWygdEEPhg8mGqEjMaF1SxmtLuboH6l1
KbbGsx3sTpt9c0xCOWpWRg/BFOK9mQwakjhhBGMVsMmuqznKSl+Ej5LnuB+mjw4s52PmsrGHOoZu
tIyDhXwCHj88J9mY3vdkF59zP7K1Ekk+nRUsqr9QHqv5Ih+hHzUer95RyERdLKMKwD9vif4sYtBd
xc7S8XMY8uYDPsH0Tq7ZTEsq9+xyjUd0yiEDRa9vIChibKulutQ5hKNVsi/bBy7nva1jPNummJu8
7yuAFOHN0If2o0h28AISUs2vG6ahK3gk16co7tQX2gf8A5PM6EK5uPkIXjp56wl6i0Wfd/JNJ5sV
8pG8DxyoLIXCXpzgTCwnzPgdC1JQUIHMxAcetO0NwM9WliTgKUXreG/pgavduoMbDUS6ShItq6DJ
0meVrOtTOJzXoA+Xt37qgqbcJmhtgXjqHd/Amy0smz1xbwFA8Xuz6aE/GogvRbGD4hLHMc/JVEq3
tjchEXQqsoCBU1bTCp6k57KBsNE0UQcVnIi+QbkA1UqLbdlXaJ42eRVbB8KijWN3NwP3uXdqA0wu
0iC6pgjagY+tMwlrIPho8Psgb/JiGiQISQXW577HumeFZ3qQtZ2T9G5yY0DKZm7256hJZHJ5Fmld
rHuasRvQW4v+OC5W7W2ZxIIHh1ziPpmtAKeG+nRJVToKAC22AViB7VjOhXbpuOzQYVlHHtPRMgTg
4RTfosE4N9icSTtWwcry+DLIgZPfiMRNISTCS/c51bEG5j1LIMrnl8IXaPlprId8N+ezrrHYNYE3
VsztYgB8mMVXERHZN6kWYMSD7/bjTpwGzy6MmoApGYiiVr4Op1Ss4VUgO3Q9Q9LQDzYdtutEh2jD
hztdZbkQGvy29sH0dlh5nh4mv+1zrbpQfFzGsb8L5bB+Ddo0+opAPNmhaRGYeW3Bwl4soGq7KoAw
wteBYcm9jtHWrolCDzZ6y8QUPpnNdNB9bVMjTob5Zq73VPRhqYnq2yJo7YasGQz1UM1+SJtDNnTk
t9R30VYFYDD9iSL570qfdX1c7o6H/kQG3Qc1ZTa7BcXcZKeZDZBwbcSotYQ6I0CpUPcDKVfg5e+6
bs48ILt8fMdDQIngkrplvuI5Vk8V4PYZEAXJeWEl1KR5CcEmlNkJaTmFbGiNCyIl/eSt62XNY5dp
cCXTasq8gT4F/fKZD2W6mXE9+GRE7cGDCADWQdHrrsMOXeU6WRaKlRh6CqyqHfgXgkZJMbshBFnI
LV6dyOIcOiDyAGqyxegAAGnpLSmzHHp7YJhpC65jJCDoU+HGqezXnY5lvqg1KgTyi7lwonGmdAKL
vs56vsQVMtU+KdpxaCDxCFqc8tTyydyEsXfzYQJruh45eE7sVgPbupPgkgbXIUwk20uPkyCvVdp3
/gLMJ3mXITC7oO0E2HUOqH0fIlJwxQztKYcCIWMtUBgxceDB3OZPIyzVIU8D1DBAKzfa9B7YfPYx
Ng6YTTIl7k2/IkMocTAPE84gMg4ImBwAE4j8JnyznSB3KKAbCd7EFLB7CYFPZzApFHEDceuIxwku
Ozw00ASNJQ6jpSsNuvOmsFki92IizjcFOMDIVZbw6JsHo7OcYj6hH+UhWz/GGw88kH/S+QNy93Yv
QGfq4OSibnykwGXYyW4OqIwRLMMPTbmK10sL36T2mW+8h5gYiuLxaPMIHdAFZ4g8DLNdZkxx65JK
hzMOtckKBg6TbWhWVa3jsa5dlE/h0ayNAU6YG5LlRbzP2veHBdqw/s3WQSjqe3m5NipYL/ye2KXM
8xEaQdfEBH2ortFfJzzoHh+hBTWpFpmqUkA/YbHTp0NUkmWLrhdN0UmiCFSWEiHwEoH60c1Y7IFB
RjbPO30DQiRXxcj34bnfc4grWr8DikPSlbRHHyDM9qwNnnwKoOpqpOs6X+gu79dqH0T3fhFrNlx8
z5f+fwHqfyXIzf/a4KP6OqovFiaQX/718FUvnwf8H/XtX7hy6F/l+VbDf/vsnAtT57/pR13qbOYY
ohKZ4wIhGB4g9Pp3WQr1JTRNcElKSmB1h7Iymju/237gCnXcJQdYBD1iACMR+09VKojIfyUpSqpI
6iCc/17M+gdlKfiEvOwhMTRPgXJg9PN/4hSyyJep6MrkGgQ+h+R889Bn5s2GJG1axKbVNxyOC5IR
hAmyUNgDIG/JHfJwQJvxB00DtBEi6poGDGsOBhqwdM8rbml7sc45gMsxBxwNCScg9CO67tld0gjz
iS5L89j2QRDWBKqSrHYQbO2opA8ttmsO35BiJTq8SLG7ZaVg1ExFF7WKlruC/xOSECeuAUnNpoAo
AbWMBSD4uyAB/VhYNQzPwDZVUysSQgtIeZPYkqx4bWB2sUOBu7gVUsulHeO9bOhOv7Qt9x/w0CFS
Uj1CN5yfuO6T26yfD6tSLXQMnUD01FOwpfme2UtFOux+dqP7UFqGIKeWiLPWwlnDn8HGyy84Effl
tKYMxOMmVB4V4TQPT5NyHLEdxGOsdFMgPy4JOtiVn6L4CExkxtm9aXmwfs5skaezewRxjBryPOeZ
AWPuzDsoqkCGyrkzCOumEPBmNBPZ1DOPHEgnk26Q+Y17CFQeclbE4S53752MM2xGOC3Q4UV88pEl
CqzQCrbPFhmUXt+2sN/fjDEozGJvWgbNexP3BDGtyp5mketviASDEHIKsfoLo/dAngIg4vsBUvRG
lnu4ALnF5YnKF91s0/iArAi0k4y75TH0EshcSIPwSXd9+lFk66CLrp/ZWwiJpvUIhIu8VXyavvQJ
o3MRZj682u3QfSW2Wd+uxG8ArC3fp4KhRX/fKrBu2bIirRECuXnhcyghCguEd64WDUFYjcKC7Yp4
WVBRg844ovftzM1kkXZBWnYxOpbqs3ILYcUNHF8gwEnGJsurUZmQ1Stn4YFCCUSO65gGHw3kQ7dh
R7OdHyMtW3miFvQ2qM65u4RXTk4Be4ZbON8wQL3InM+6UBCLC4fsLG5WSN4yJyyQQOknds+nzPgW
8yFteG1GP8u+9GZM+a2dY8PrNUzwT5abTbyVNrfkMKzQEV3QWPQJRMw839KPW5zgewIuhAZc9ViS
V3sHd5XrsBV8B/cMhdVBg9Na8InNAv3xIFVWQqMfq0vNgnWC6BhVu3LugwwiIY6k5iaQWxq/JzJJ
msedSJGW0KEkUDpbtrtq4e0QPgMyonu5yrjlHwf018e3i6Gxuw1bSEevlj7o0vfIxvLhSjrf73Gh
F6Pzzzuoxu5hyAArHzzMgZKHcIy9gYQO0tpj6L1zt1ov2XqlexmbClqALMcDy4MA+wEKr6R20+bC
R5SLVizurut2gKbcvukwiRgmyqCZLPhM0g8DCioNIF4TTZWcBP08JqNuEXBBMPehGUQboyTghrcu
iKkrg9x6VCyC1Ja7HTd2vVEw8F0GaUo5OujdLkA4otay9iO7cVmPELI5B1Blb1GFepMHALEKjs1m
PkChS5ZPW5sA2O9EBpaXsk5UkHlpcROZMeE1Xc04PYSS9q4cFALyzCnWQ0zL13vgmPGAeW+xNaHD
6ZBTzqm7hnDVuW8NgpBDDHARYPHQSYe4ElNaQLGnFqCmQfyIUwqhUQqd44PobezLXu7NyW0hkxby
kmaNwImnOz+gh42ketqmL7tgy/ukb/UXkXXhcnCpd59ZFmyQVJMQrKkAQ67458ajsXYiPY2nCjmi
daDXBD5DMw9ZUCPrG6b7HEYxulik78NiWFBMKudN4DEBQ3Pm0PBoHvH2me0NZn9KjmJJoCHtTTLe
tDHEMFWAGC8rJWxhZAV1m3ozo2zbYxPSJt++xbod+2O3MOZL0XCPTJQN43CYlGD6uK7hcAnM1SBg
z3nCb3s59880HqStPY2x6eY8pGc/E0i35eCJKE0eEGTDrRDvZ7OSD0MGpUshUXVDoaCjae1g5AAR
JB0m8wBKXF+nO50hqotG6jF10OWVOyq5eTXgRX4bmXzZ6mhtbVAssXAfZNNlj8FMQcLDZiXabiII
em6FHvk3NaEzCYa32eF1O0/uCI5ogpKRQM1WcNY2KPhFy/jEIcFaKuEXbwuLMycvtizy8KD6XnmS
ZFVHgsoRNA3d+aOilDKIsu1msR2yJUhdETidtUWaxjF07FwPa91zMiA9hbL9PkKs/AFaNoNCbJxB
DZGuGy8FRGpfRBKEzSXKbOe6nM/zqWyIT6eyhXz82ZMWhh7xBrEpql9kbkusWwLQa8pxRHvsZgXq
Ow4QYrfN+GegwusR0TZyNojf81LGYqLlHO+WnnoHrUkldLgCC9hdEJXJOlFdeTtkR58CMYPhgGZP
seoxh4vb8ochCWcOvavoPg84nSXUqh02M8TI6m6KI87LrYvI86p3gu65G6Y3WBfhx86ACKqYFmAw
JzyRz4hq0uDgstl/GKQbP8P6MINIYIodHjMx+Xkpk+CpnZL2/Q7F6G9D3Dt5DgN6uOkQqJxQld3U
jBxwDHF0tuyig1cPJNPI7dPr0BpM44KyylpkIQQtUJi7HWvfj1DKgDWT9SiiIH1keG9cFcronOE0
yNqryZtpvM5Abo6lhRjza99MVB307Lrk0MyBvtgb5uJCJRGahwz5yvs179QbNL4h+Gb9JLC358q+
iZuhB6OPw1rUse+WO55xMx89MntR+hkBFsTojYTQQAxjWPYNdiY7K25qOBctpOihFzEVrHdCUSca
6WrBxQ5lGmoaHbx1jEasghJnyw+w9BmuHUgzfZp6tDYrB9UxKh7NzuXtDqH2h9USCAfTdd2/EZvB
2AeCd+br1Dg+Xk+eUQ9LI7VfozmqUV0Qwbuexw2UmI1G73J2+WctFfJl7JDb1zHM+AJ1tzYfOMpI
48HtAbmGGdu0FvOW2KTAb4rT6qf9E7ELS4t4CJK5tJwEWKMs7CTC2lC/XSKYQxVbDD+TYV30UgqP
DaV0g0tBq1vbXRFvoMg1wvDLMF0NqY1d53v4pYnfHLSAMJwR0/g42cF8zFff/dbMPu8ryBQgAfUr
ER+Na9xQwNhDPi9QcX5F11/fdU5wkO2QRTzZLO8vUc5dPiGE5Zi/yNkvOJPtvdLU23JVESp6ndXd
W3GuusV22x9zZfaTC0aFT2yC+OMaBuPDEkQSomo1JFuBxpv4kkwzrIYSVOY+w0GmebcB8/+ULU2O
2V8m+VnvFlXvpd/y65lQRFe85S28xHLLPoxYKTew1oiSUkFdiSI6geUA5MLDDolNeKb5oUJn1y7b
xh3l386bKldQEZfhmOnP0Ac5W269zghkAYt+gv2NO6FW689iE8/u7NnGoYBBAuwjIF/JHzfUoEWZ
Aem8iLDtNxD99O4d9rUQmlA/wJhHYvNuymAnqJt7Mq1w6Egg+671ebXE/crQFaFi6OtstFQUE7Op
O0C4NX/V8WQhNOkmWVKneFe71qBim8Rz8I770X2hioZPHXYMXbbzHEBEgED/GZm+naE16xZ1gLnM
foJnHkGoMKgcuqMGKX7JZwgK6jSFtqXooSkA3gW5lDppiBFRN3Bb05QisihNSago8hOcY1Ah2A28
t4o9QzQNSXZPsd+rRHcl3xI2wpxEB0984rMroyDRl/gR/taIDh5UMaKsoGJSbsDfenRi6mY2W3ID
CZQcTzChoOixBlBzoVa20nc0StDjIumKyjNbEa+XK0oMcBRkcoQKeewUTAlWmtfcIdqtYmYTBKwb
1EaQeJDu04xVMhaaeBxAel7Dj5CJIwtcWz1R7A4jBDOMZzMrdYhBa+E8eY951ndRL9IPlgWkKZfF
utsAYuz3fI6XGJaK+czqOWHt2xYtHnbIduh7rpBfqrFCFpbspey5+7qHHU/wkaKwQz/KzCD2kGWc
uMqh/eDx4LZilylkiXETxhPOxxBOJswnSCI1hzaqHIeISfTPBtoeICket2rlBskljBQmLKN5iPWJ
QTDWnh2QwrmgPSAhaDqx1xymdEA5KxaNx9S0TdBWEMiM+jhBGB4VUTSzA1ptKIymFM3Gamm2HErE
JDAxNK/7Ym+hd5/Mccin8Sbz3RofOvjpqNL4gKOek2Irq+ZlyyAgX30kDtB5ItrM1miYYNiAQnuh
ByroI8wxhriCZQfSUhT/RXNSBJ5yUC+B4C6comt3HPeeC3gHwa6hWslI5QWqrbDuaGSPBKGDCNah
kJwCm9A7z6HsxslCoN/yUh4R0ExPAe1Vf8kpVEbFuXKLLaOPNK0GrbHLrk2a3ub7CIZcNi548CMC
2yPshjpVbHTp85tlUxskfaDWFA7cPP+tswFIbJOdc2KAspofNHIN9NdSOm2XPY+MOA2Qgz2boV+C
o6Y6h/Yrn+L4Mm7RtntGiXgOay16Zwq6waCoBDwASeo2RLAgwvvS5sU+bQxKYm+THqVeHEPFZESu
jtC+svZgKaww8HBZh9ATEkEkfgTasmqCQUBQISGE6nxNOSoEdoGJSrm2w8KOYzQN/LIlU4ucZxx6
fRpM1rUX8Vk0empwMKtbDlSjO+2s0eMNlNhCnHD+w8hLItZr6zyPN9TgUKWV5cS3jBazOf9b2K1I
mF5GAtMcp8E036EJDQkxLpk28W+cZFofNA0lHKKaZJdlGDSDufUtwUmJNt3eHbvUje0JQvQ2qvEB
e3XobWNh6pGOSPbnJZ1t3U8T1xWk5ek3eGPs0TE7H+/VrNB3vmzx0fYC/dqUvVmQqQ+3QSbmHTJH
NJdxbAJGu8jTLVnA0G5eQK60AbRN3CpliX79qO+nNQ5F1Q89Tw+aQf6D6nzI1TEJOUdTH56oM+pI
sbHssJJlchfOq8y92fQWrreQpizjVYQ9YrjPlbbiiWdm0OUs+Oo+rGmD9ViICJaZD+uOVPM6J0Oa
oCHeT/6wbtjiN73a7tJhVQ+li3WaHkguOH9a4CwDcbiE5yuO48XI7WCQ4Fok6aie1FhQJi98h+9f
juh8Ltf9bKK5RP9sV+jMJOhqIYPXHawg6dye4i7RUR0Ps+5g5LK3poIxWzTVFP3t7nOvVfCeZeNo
LrWadlah7qfQ/8IjHg8M3YD52pJpm3Giii04zltDtno3i9NHSqDThtBsh4Ud0auMyhi4LERtnZNR
DbaZbVW8xx1E2vOkRUmNp/pC9OMyXeCAX7DSUmvpgyFJ2z0smYwM9vZdj0coPAwEgk4svlwjGAlV
0b42OLkJHuURxo/kOmB+2SrYKVNVwu9IQAcZE/vQ0aH75GQDBa+e9AD/JzA5qG1NO0wn1IKKQ0X1
MN0yKrO7ECZtI7qkw/KRzZE97n5aUajHG0Vrb3erKolPrGolU4SErcJadzLZHkUUwh2M751Pqi0e
DGZmZ/qJhir3KABEc1igBCm3ukNRUNS2zyQrhYqYquGoMNyhOID+XDp4eoHym3Llpjp67m124wfm
veJIdPL5Vuxq3A4B0tz3AvLit/kqN12ghRaHJV9U9jESSf95i7YdHeyOKeRawZbiiFjFehklMNgq
epggLtgtUUfEcT4in/XtguZCAgMWXcXoj34cgjnq0S+liFYiBFs4Sjo6nfsaavoNL39gqzyzZrtc
V/RH3lmB/OACJj7+7bKMK3wLqLXIHBvmEYr2q1sUamFNv3Q3eJkkvCy21c/udtCLWOD3p+yEQEqF
yJ5hKCtb+AbQAK6Zvgig3oi7I18ib08kppAsPaywJDbzxRl5HDdbLmMCS8Y+H/V8COkCJzMYsTT/
h73zWI4cy7LtF90yaDF8cDhc0J1OTQYnMDJIArhQF1p8fS+vzOoS1v3a6o3eoC3TYlAVGUHSIc7d
Z++1O/Wo5f4KeBMNydnascyn34NH4rMPCndozW8hLAtLfdNU4gaugGBwj7MGPQLkh1Y96XVpN1vP
nJ0hBItmZWHioRapqF5aLV6Cjiwl6fMuNZQlIsuJkTvTMR2zaGzBCPEG8AtnX7hmXIRjUzvqyFkQ
eAx7OwONwhxQxnckZIEDA7pwV/1jLECgPRSJVnp7K41tiw/bSdyHKteW+Zv1dMyESgKSU+XNlLl2
vUMc0DjClE1i8+bhkJzyuMjV5A2/Uz8dp7OmWk52relq7OjcGpN0ikpXssEJpskwchkMTbk0n7Fs
l/i9hyM8POVx2SNdZhp7uSwYagdZLKjqrpdL4FbwZ98YqNPuyQajJTcrSO/0y8jEhPONh/fsPNao
P0OY5r7F9svq/cxAwSTLfkm4NOoHXkixDdiolQr0od70W2stmqMEM/sMBnaWu9Ez657t4+Deau1V
5JXsggILztKe43/jgFYkG7upk7Y84BNwmuMgAIqHfTqPazDNafENtrL5VnWmv/S6hKWQTY3GRrix
GA+h0aTspTksql3S5zINfUxa4mAB6KnCVvQuMLW+BU4FiqAOJuXFHcF6K7PBPFTevPPAdlpAGBVz
ss45nKeYUMtjJ7ysDKYOvNHRXIErBniqU2bYJveYijBTlSFOOaCW3UL+Fw8GihISkda8+dAIvwR8
Fx89KRePKq1ZiUldlcZ2QWVaifdyYx8quFp3o8GftIkn0Z+RiiCQTM0k+LUGm4qcOdt3FaRMSJ19
7yVk/U2i2HAbiq/aq+aXbvUnEWYFBFhIJ+Asea50auXWjrMfHQ2Ub8EFAsIHZM+IAMaMH4wNBg6D
vvbG343ZAxVqDJNwnRcTid5K/FxvV48G33AxGg9y6mdQfv2i/+aYlkQZfJwH8FIpUE0WecHaO82z
BzKhBB5tuyxze6Pj7GBc9yv4baQXstlNoqnr8etwNXMan029wZ2jVve9nidMFm5itN+jOzh92Ghj
fg+Ntk+23urKy5IvZr6BM6obQZy79gVjvNdtF2T2B4tjSh1y1Eu/iUT7D4gi/IzGvsVc5C+DDHi0
xVB6RGffiSxRGBPWOebZK7mfwaOWMotU6w1LAHET6kkh6um1tDWHk4ay1rPvZuyP23llzBQqZh5d
R8nZka3O4IYxmImJw5e09DBbc/NTZP408+ADkVAnRf89mkkWxkhFIbiO1jlhiOElng0V5xl2tYI7
kN16somF6F/g0cRL2NT40IJJLNMTRD8/PfiFSCYWUtnshYbOe3djCXc6z74gE8lfLb85TWU2P+Pa
O5lp5pVRnegw7kZDeSxUuEAPYM8g7xR+kf3YlebAOO1xCQW2slFZLFMyLctJ1wBTKs3lyQIrUGJb
chprK9BK9C2OKpEe2wF+pGx7ZKQ69wsezL3LFm7VbRwcwJj0pyQpcAnVUJ37yC89iH4+DycrUCJh
3mcrVuVXnYbFEEYLDp6qFcgfHH2dR4CA2ovXx/4alauZ3put1nAtyRUWR4He9JXztEcUmbxeoeaM
HMoRMyzt2CrV/PbnZn7WuZ+sYIz17lYNpQFryKnFPSRsrGsS2NGAx69n/zUURvzUWno8IN2aOAHM
VnCkh6AkslsGQ+9ezfVghTNK41We7/wG+LGmu3scEo4GaLVJ3/xmTsSmHE0HAqI1QccGSg63w2ga
BB1nwRjWj3IoD5wAjUfOb3gJEwblbYf1Yg41OBouVxYbusAYobNtJAYvqA2N2cpf3Vr3P7IZyzzQ
8DF8udZa5g9O3/UYlvB2I/dkMcsgz6uHh16tvrhx3Mq87X17doMGI9+bUxba/cQprN9ZymqzU8fX
d2o86bsBNOT1BU6prvBvEUtC9anUj6XqFe7FZDBrQJjEL2S6evowYtb4cEwb39miNd1L49cJth9V
1L//d03fL9fluvl/XdMHgMs//rNx5W+//49lvM/KnYEGLLFFCYFu/30Z71FJR6rAcHQ+IMvxrlW7
fy7jDWpKeU+bwA40chR/dTX/GRExrukR7/oP6Woif/x5/8YunsTEP/mnBZ4N/NOE9a7/+z9kAJIY
cDVqrLG3HTEda+LhIbsdzFSZaMp96mXt0Wg096uFz+ZtPGoIrsYSx4GRY5Z6/8wLK38Rmv2a4sOC
YOur3g+Kfu7yyO1SBhFpu+k9qAP2Zn7pjsiRjtDvsY0aKky1wv818459nwzOFp64JmrZ5Oq+ttHN
QceoWivvcZ069gm9zsvuxHhiH7txTh4S5epsdoulx2AqANXkUuu9IKkyyw1tfVYAAo3kpfGMeNkD
/HAG9kYpso7kkBjplloeHJzo2Z0wqgx+tdlcWcQooup6+pQcoQldX2HMXd5ueO5WT3mpy3tWt+ud
RZfHkRVYt2el0W5YmaJerE51Zk4q3kcnWY62ZfmYk41sT0icdZvC2pxWXVtv9MypP5GLq2hRDVJF
u8L+xGNw7tJyvoFpkW57dvKKaMM93kowr7i70FaBBGAdY4LZ2c1s7Cf2Y0OFW9gX9ktLhgJgzRzD
W5m8/WLbcJuuKs6vIgO7lvO8Os3u3NyUbADve9d+RCNVezoJYNYN2opFgpGdgwuPVss+V445/45H
A4K6sSy3V0/b0S36ZVvkwnpSnltdVtRzhjpyMDvTESyvvbF57QvNPjaFxH2kT7174GQK004ptzqA
HJ2f6nLULx5rtmcSlC7q2+AGTp2v9yuhOnKhjJFbS9gZZ1pNdg9qvb5fAdUQH8Bi1YViTq8Q2bzG
wFkQhcS3f9PIfl8KXr6iwbihpNeH9ZhbN2yyrFdyA2aIF+xVJNp4s+i5dZ5K1Oh4HCoKRnqOmznC
+qZVzYLZU9EWkLbp3uIHABEu5ehQOq+yzhz8yakFd35gFrFqEARBM7uwr8Q4Tf3GLgUeB7ZeZhIQ
SYonvLF8MzAea+urT9k68Y5b1EFMdbZdMk/f+a3FDlk51nKO5SJuzCG3CgSEoe0Cig4ABnHm0Yw9
3LqZna8sh7vJEfFDttqVilZbj/l6Y6ChG0QC84INJWm3Cf7B+oC4COvItqWZhQqw7k2Vlvo5QcJ7
cW3herd1UY5qPySJDo3b1p4y3xErDmZv2qLs4RSnEsjSH1rfblD/F/ZFfSQaycTDS94Q/JdNcnRy
llFBmdr1cVI0t+DPLZOQWBuk9MRtQ4MEyg4P0fW2Y8g/L6iSrzQPqHNmdJ7gmyT1ssEo7u1IHvU7
eiJUuVcrarUOHP8shgliuDZVN0wilh/Cclgtji3KDbzKalKGi+Qa0SBDgGSRime8O9WZRQqq+dRr
D5ZdGzyUqIeAX2kNmOUrHxeDPdoHM1b6D9Sk+D7RY+zWqPTGU292PcM62HayUMBh3S17bY4ZS8ya
vyF9xjo21hM74JBi5Dvh4iIfBBY3zmF8cl0vijvWn8txIHvEziSb4HfNXQfzzDDt+sIJV9zXpFUj
AYcSLl+adDuNE/hBMYvAQJasVAIlC1cLPF/O5OjNRH/vqUro2RdP1XFZpvVIShgrR5/N3Kly8qw7
Lq7lZDTulWdZrwhJ0HhEE2it9AkksHwFEzqm+27M0hsc+sZdX0iuOacxig2uDBP7wDAap2XMNTyA
Xg4dRHnetEM9dg+xAI5OIiQvbu1Yd0/a2CxQQkvdOXQ+lv4yseutPxO7gN80lPcjcxnxF60XBx0R
DAxx5WU3np11pxJG8SteFtiZCAWEXbJ4eag749nN3OzR8cv5l8Ju9emNwM3/6inYj/E8/ZEJ/rcc
hDxl+PdfU6lkjf6eZt1919cGv+5ff9P/h9FV8r7/vXHw//wk6Qexkn8dS/5mEXQtSr78a0QLag+u
jqt58I9qMEf7C5E0mrl00qt/plP/nEqoMWaMca5ZSKJr13HlbzOJj3nQNTzcgdeasev/9W/MJLr9
VzrV30NdzDeGfR2NiKIz+ri4Ef95OBnYv4H3EzFhrUmehOl9L3Sq8NyeTlaWOhu4mseml+kxrsfk
SCPCL847WuSNNuP7Ymz1tq3PtTOX3J+xY3Pn4XQNhmTI3U0da1YVDF7r3w02TvUtd4jLYxpUcHGX
S7sbtw0zTaPxpzQ42FoKTPLa+G13DOFftt3ONyDrOvGqfKNOXpXsy7exd8dzb7mfrC6HexKD+Kox
9OKU8dKS7SR8um2C3Rs8tM9d0Mcsa0Xi3afWIhw9qNG31Hm6MlgoOqm5fYrem/qT72Xeus8szuU1
FHQWhQMuKpu4T1voxzHthw0v43nD7vDOXWcttGMOYwTcb0vAvIFozBt6It6X1qlDVDlDBfrMXGeN
LL85OPLaSXQ3LOZahhVz2I7zC+9vjp5pZ97Q1iN3+LNIKNITAfUP1X2oMS4hduBVs2uUiy6oqNHo
OpZMeiITEYwW4qe2muVJd6gsaepy3sJnC7smKZxL2cMs1Ur9ZxDLWZbd9Jg05W07kAK4VeXE5EKc
uX1BqgxsTkDnjj9yoJXEyfVD7OX8vYuWphcjNzJ2jUXKjbyMOMXwl1Gy0xoplsc57VMjhHo3Dpu0
s19E20IvxS9KYsNkPbGZJYZ0g1NoVFMCMr0si54+Dr7Z37TpxMZzQkfBf1ZGutJkNGgWHBV+bHea
VIehWcNkVHd1NfQw4huQ+IZrhAkceX3sPvJ6lJhoMHKTZgocAwRcxIqn3Y3+hH5WUIJET5R+qdyB
dSKeuIkyBC6Z8ThRxcJyJkkRpXNzmg4qLZZnWmJ0J1wyddvZ7v5q+6sTwjjQTxKLCpUVtvM2bRHr
ADZQJTJkEu6I9KZzHBeHts97OoeselL3RZmu6VGleobiZdL+EdnFxLuaUYE4Cr4bxmnmDwvBi232
yiIKc0K260RyGDDovvvGyEYZ1+RmZHPlhCvwWG5r8hcUJTwS0MBCxAr2erAenvR4dS8SjywgTdeo
v2blZFHneAaTfGVdTHyeQ8x6h23fDZa5IewVxsfKmpGzs+U9G8ufysx2Sq+PiepP6yrDMvc/nZwA
I6t9mpVa/+TqWfxiTSQgEIlUpAH+JQaB/6rjPspUFkqnjvsdKoMovw1upohrepmPQy4xHa1rfnTs
qorSvKoecQIsIOXnYTivs/JpQuDRkx+RTec7VzOv/R0Ss34AWHZc8YFhfZsTS2OHJbsjJOLyoWpd
95F41ckxFC/eWAnGgXa8iZNJsmSuUOrrxi9gPA4OTpzMGQkjTzWJ36Xj+EEuue52kPPI3WSulhY7
kjvth9aI3tqZhM/IPnSzabCYmO3jQKHcvcbxhPhB16pzQooACVNbqjtjaIY6ULNKWQK5tv450hzD
gaydiAQWLiU/G8dfNlZisUoWZfKzysXhObcAgy3pnFqn3LkX1CyY14X+j8889lb4MNt3TBEj/uVB
Z6xoccIwW43LtsUisW8bp9qKSTiXOM/nWy5Z/5QX6XQEHcmkAwVxR+cQ+Tnd4yhUNxkSklj69rBi
adD2OYkognvJM4H44hpTSRjHrLmQux5dGmhl25hT1NiFz8OuR9MwyvTKsyH7VEzTB9K4sWGESyJ+
lFxY5KDqGu/rss71eCNUO7SgJGl/CiYnaZHMCn091oNb3kqyvm/S7QjUtX63y4eUwHiSsSeqvSfT
w4UezjZ76hjpMOmwRdFxQjOVZVwKmo44AHh7RzZs+1PaOzhiE/Ms2mOH0fjk24h8qKAgfxZ1dhnz
NAKQGmcfQk3ajGzY9kkMH40zDMZrZ2mwh9Hw49jDCT9ieyPEdLH9lNoKTxZEexbCZhCCQas4e5Vl
zj0+CHU0qe/4NSKYP68DAgMisPHL9Jv7QTAqcm4nbtmqZ65rlOXRvTcsTim5bt07Ld0rAeeHM8mu
b7nkX4Y72eS1cZUSPI2120JKqgLALWFF0ErGy41RErzbTI1Z7aVnPfBS8o5ZVbghzQ7zudFU+VSV
BlYglkBbU2jNSZGL48ItYIDTMIIlUA7G+sESNsQPQrxPxxWgVhTetuIlm5XdcaLaA/9Ds2zRTFBt
c2DhqiW6DE09oTdJiRWDQExtS+mzmI87MEaGedZm9YDwjVN16qyKZ2rmxPErEWYfTUOWBuYfx49i
Ue2K9Rrlordgjy6Yq0Bk+vC+6mOF3dwThwxo4mVtjFqQjSItEzjE1tlPDGxkN05bsTzOcGgUKXy7
wK/yrr4XOjxvSQbB3MTgbOUx5cX1sfSqLDdlb6bQ0TN3eTRkplM/Jx1q4Axj+D263KqR1fh2tWH4
1V7WwcuOZsWdtNiS2WLUzebY99ktzBleJWsH3tztWL3QcXqas0RuzSk9zbhm/Wv/BORpaZORddyu
/4XEDisaNpLuRZ0fl3fOMpjWNi604tznrJtv0Dmv1oVZ0dpijL/cBOfuib3CLWq8vOuAa0oUBmT5
6nclATOPo1lscGk1+caomv5pJapHXZjun5wYsmygMRSiCxMRpMJBJjsyFPJodKb/ROZ2Bk6flA7v
w6KKJC/HChA4RTOp+ZDFhoelaynTZpvQnXSX0rvAgiJmQA3iYio+E73Ph8BzdMnSalUt4ruF3QDc
fZyS7uf0wC7FsNo8BLNIuwjOqGHgOKNhvNO1tMLM1y/ud1GN9zEyUbkxzN5dDpZilgr5BHsWAgux
kxdLueQkJU689ip8ux/YabWzGmZ4SxZjaHybQptAEKLxcMAo0/vE9gbSm9jJ/NjZQzgQa6ANLN6i
uWU3uxstMf1I3a0QCFrxkpX0ti1cSnsCykZ0jbCwTqX8zMT4UzsXchEFxFri37NMTkTDvGMnWaFm
9fhKqrKNFOsTsfAcTUlB+1hJiAFaYNPLMsxnjuTAZyU3iiMHPqpavWKJjtlXO9qshxSV3nV6fKpq
Y4lUbcc3cWmMEVVjuIzwMOTzblWDgPqbUs0QzGXa490ljxOOs50UAVrVyoG3zo6TTA2xgYyypzRy
imy2xyR9i++CbQPxCtO4zbTWPcfLSPJwXZKuJlasDIIM1fhpu3q7NdeiO2tl420cpwulq+R9OpcY
fT1nSY6Wad1QVmLs+JQZ083SOi+mne78QTy2M66WcHSz7oi4NdNC1z4D8wWpt+bp7zVd9lpeIu9w
+n5xJxZcwSg983Mw4mk/eLX+wwerUFaks2Pnds8hY/ah9SKAMHXHr0gM8zYXpv/eNLo2RuncZcdk
nLzpqlp5w7FPY+O42O20rclyPKe8mYtg1PClUdCTTJ8jRoJn9svl+7ROI2Fgs98RtuWQzGpSHPza
LD5ScB8bIpLQFIxOV7/XutLl1tLtH9tkbgE/2xxzMZACXBIWLNgd7KU4DTRC4IZsyA6F/iSLt3Ue
y6/CdEdW/iuOxF01AYQ6eIJ8qR4LvQkV5ZlQ6uohf9KddbzauClz23lGOWBfnvSuZE00O8nZM1bb
Pqe2NZBfyqvM3LcyofjSN2dMD1VjVbdWm7Dtw6OHcSF16msRGc0PIb9vNB8dqXhouGT0vysejDrD
tj9dqRKF0awBXUzGskMhx3RTNhixBa/njYgnic1udj7lWI70sS2JFaUTI960TbjFKlgPedbiOYWq
oN4xZjNQW0174EEwlQQQGjV8kK7W9f2QkR47dSsJGAjqAu66wJve2nlzX2jZ/JW7KSpc0fjMnUts
2U+EvDMmycG11VY1Be/dZV7OZWNZILt6vRx4UyctGL+6eORjdetjXo3GShceTUoAwBdCa9u47bsv
qPg+8YVJXSA27OjJKp9h9ndvoFgpwhHI4K+2MfJgJ2bWkO7Quvai3Dq/iaFFf5aIMC5pst76RdK9
ooFzwvYW5TR+9lGJ2YrGkfaurakjW6j0+2A5LRNkXvce8xR4+sXpUcASnijhONiJj9CVz6TW7JhI
QeqL0d6WhSRNrWqViUjj3UVNgcZHj/yUX3eW1yxExsIdgx8eUwgIbILdCMuFxGAwYKwHM5JbUc8x
0Xmfx45tYo61UbGq7C2qZMh+Bk2xdDnx5Ao8B+sB+77M0feiNJkzOBdpkm+cEdwUvubseqOWZflD
jaFTRLUv9WcGmLbddNZ4nZKSfE9nR3Ubl0n9OS90Uge6yLRXFhQFByt6D/2TZuX1Xe4rG5eKxOYt
XbOOKjKLYxSDiJdnm6OZf5C91Hnvd8rR3ny/SGFx6kqcCzg/+5G2mlv8JcTr3DSrn6vkr/i+pB/v
C/Iin62jk0Nfzfinq5oxyvUFBoKfYldQbAzbkCJD81JopJajWWfby6/QtpEHE3nLZq+ZHuwJckGi
25RnqNXWxpAu2Kv9lDC1PA/EThpGUpcZskmpr0CHw1tLXFCnxQDYv5fgjumtOMLPMrzOSrUP/hoP
Dg1mU7Y3R54Bb+D9tfhYcZTrGOTB3YSp0ZE5lLZxdsVqPVj5eMS5kpPDYqhhcTsbd6OvCC4u8TJ0
O1yRbFOXpcjnc+XHhM1Xs9dCvauyV7n2c3n08TLmh07XNGbedFmx4NE/e8IwwalnamezRDRxrvax
tc3SR6/AkBnODZjKi2llWIUbfXKmgxg1d94jlaj+nK6cyu66RPrQAXxptMeB49VvcCQTxkLqkiLG
XN5k3aT6X74V4z/tB+HczNIzsF0nTDXk88Q9PvOOl5SHl4kZ87rNMaOBGscwtojtS5lZt4YrHQJ3
ZXfXFhBeKLCmpUU41ZtrDsmJCcQ7+CIxH1vdTN+LZLaYGWDEBkBpQPkC5pBYolO4E4FX9xioPPLx
IUVQxmlUQOudsqy3jlF1R81f1suV2cDrIrvtU21iL9PykfM4COcqXijnMqXV75GB9eWxUIX1k5pA
O2/yZizKvU+73J6EKv7aOsYUyiGr8lswtYlT3dEmASmF3I9Dk1UAsKDyP8Ghl9QdMOfn7+NUqlPb
cN9dXCXscn+N+iMQa9WwtyjK1UzStchWj1LVj7ClXqVvf4kh1l6nwuWe1JunuVYoNqK9w9Z8arXi
Hvl6X15Vb4/9xGVg3HtUTNoBue8zK++97XmiYdh9IZQSyoq1z1h+MrN+0NdyT+vnQ2vo3yzMTsYA
1TyX5bbu5g8jpU/LcvtDEq8PwL/8ADT0R1NWFBK69qswuRtHGySpV997evnLbq3HTBMX2iztU53E
5H3oNl+ctL6Uc3dBqrmZfC6yVl8/oJn8qkkJUiCU2VGpVBfMM7aytLR/4xQzvrDfcijocTrQQ/cx
GzlmwfwkfLyWGBMoIXLJIQ0QhHq/a1CJjOsF0y9BzhmavGsRE72R+1JlTzi3G4QXhk6u9u/J5CrR
cdiksn5pOw5EdkcswSEt12mxDJIs79qDUBxz9hplzDaG+JqUx7NfqbVBbyfxBujAaa2EpL3ZbPEA
nng/38YULwW+uSCpr/PFbvx9ujoPqDjnWq8OU+VsPYnQQXYhWnSOFPZSh/Ga71WjdYdJjGYYw1Zy
tflGdNWtyQgf59K5uhLZv+BRIFR8YqtUnitSSgwG9UUbC8YSp/9FTG3F5JsNUY6z+WBItlD+rC7M
W91GIAKkdjVREuM5W63vn/3FvWt1v74oMznVHKQ0nk/B7GLneKbC+McoHPPEgw2a2sgpF5UGzmve
rMCK5ltGLQJFrrv3WhqY8cNjoYi/E2zpLAkI0Tj6L93J0+1En1edCRwQdXJHtedumo1baP3Wg1k4
+MzthV2jNlBKz9V86GpywizyoBwoJCmXZBABqlLdGHi1D9Qvv/kU/eA5eW54+1My4hzBkU6beIWM
ozdEwIrittXtGbSFfKjtzqUpJyfh5TTZif7fztya18885oi6luNnPPckhCzOgfQO450BUhGWsqAL
s5j7A+CJi05Zy0plwYAniSRiPi6fneUdnCR+oeD6PauHYwnnbGfmywUxAYNtbT7Qt0KFCZ3XyyiB
5FSc+JRu7yWe0VNKxCJYSug9Wreyuc3G9WLPRAsAkeDeJAXEa4jLiaf3psC58shfozBjcXtcz9N7
t9U/KPOhydtxJzyn7NYqUWp7p6PBsWuNc2VMw8VDQgsGlT+1Tvlgy/jXQId86PMGZ9pAF9Di7wIV
Jve1M5usFZ9U1vNzzXgNDf49SZjqWKcW3jdOzK1fcI7utiR3EqzNpv2WLNocIYBc+tR7pxHsptbt
9xqjwBY4gX+diyg7BafC1s/81QlIZEm2UiTdccHq3SmhOIy2FDBalpUd8N8ftb7xKPsg8HIhVT1x
jJSEMKGFUaG174aksPcI+yijWAKS6rdJ4Lf4AtQxUayV+6dM6etjV9da0KjUuG8pwX6iEJv+cdbW
7Im1V59T1ja1i3pDDEGEySLkNbu3TPupKLrX2ebTRxVzt27WutFg9MtDF6frkR7jkttzFpFu6tSZ
1Vr8OYCbQ76DStVWRBwllXNXWtyjjPUyajFqQoJLb9wJ9FBSYbN2JemxXmUPRHyPJK+fvHK9N13z
KWHMD5qhcW9GcsR7uQz7goHUsIwd09y5MklzESKPQzKn4FT8xYkcmdKSZrpPOp70DTJTRZ2LoQMv
6729V6otEuQNNy5pG4L2+Bua11Zb5YGMX7kvASNxcpFrONKMsKU0cW+W/dk1EScI6l8GqT0vjbPX
OtykFurZDUHf5lusTAHJQFNhz9kp9FrrlFUkeWiYPFT+cJjc+diVZfyYqGE5JYnU2xCD+QH4G6cN
M+/esLpp+2aVt4bp7iW53DNlQP22Ncb8lFEm9itrit+Wt9rEt2mHo0D0edWn9IndjxamFKlHk9ce
Zzm3uwS3bOuWxFNb49giaSoq0xDGy+rVyIjHzEP9mYjkU3VVCDthikqbvI1fTD85N0mds1MLRFGX
EWVH1w92m3OapGum4kTKn5obI7fS0CVRAQcCYy+mAQ7FXyx6392lv4O6ubN5jhwyq/jigMMLXmg7
A9tN76VvQP3Yji/PSdlwgE6GZ8dSzq9kTcyIa48v3utgH/hjfoZY+rl6k/012esunamNy6rXgR8o
EA++5qYxdpAdsNE6B8o4z2O8fhvamJJBwGQZgs8j80y3enJgA1ZuuoE8jIZKbkVZQ9CDIG4W2jWd
UyHrtPg48Jh6MbXhTfZ2v/Ua78WN5S9OJz84Uy75DJaBFrtb5sJlM2I2Y+FlbnS0kbAiBYzJN39k
3c+Bh1a5c9uuH1Ql+2y/G/eucfOoqa3zaHo9aoJuGR+FxP1EwN2cMfXT/WEhoCcMfeOYQaAbgAfg
iKNqZ76mo7Oc+h/kNvcy0bkWKI/TgkGc5uSDJ9/OvdghwLi4JPz6rfBqh25Kd/6yMVR/EIZ909Zu
6nwMt4vHXV3I7oKjSQg2jBjQQ5Z5/i0TV2Xu1zGOjUNstTO9KhM/gk2cx+3LTCvbfSrh7y/JBKCn
UlQBe+76jMELmCK5ThwUUyIc6ptnPMwlL75irGnepu+Sn7G9wkjFXILHmhRKM1MFppN0ijhJTelD
KQwbllTPfmaxRw8PZ1n95Gj2Z22Y5Lfh9BQn9ZOezc92jmWCJ4Jb7b3G7I45DiO8KPo02/mZ785N
L2mDbZr2NKFFJdLWtZyyN3eIZgtXYV5RD3jlL2Te+1KWZ5w7KK2OxYv0SiFRNDgCAKN+z64jCm29
iP4jRPex6dQtzLZzGVcCwl4e3+nUHXkm8k5rLGME4g+luee1tlKY3HdxpCfii8fNbbWa28LFbQV/
3L0q0nM41ummimNJCqegwV6OvfFlUy0ecutcHZ1N/dZwsmHvM12aWOLnrpPaC1bf2ymTyPdE4q7s
VYR7JbHZkbQ2puryJ3W0VchTz9HZcDhsmvXETGEmUU57Ih4eNdLbbAdVZ5LNFQXpDdvN12hAFU0i
ZY3xGxaV/FOKCiwji+ZZZwVSO9sBo79HbuF/nZR/OCmvEOX/3rcQsTL4qL7+kWt0/Q/+k2sEswiU
te8iLTuGByD5D9OCgWnhalaAnA2a0jZtiEd/mhZc7S8aHSogU3HHukD68BL8aVuw/b+4uu0D29ZM
XAaWZ/1btoV/hhrBiWZ3a/muZ1h4Jxzn+tX9o6OSwtQJId4XHIpc+yWj3Q4JsCMOjV8Ht1OwklZ6
XpaMvJO2DkROSENwHtdWrX5NJr7v/wEyrP8XXxC2SbC/pMFgQZn/AvyFC+YZCDoi1JtRUM2ZOuIh
ScyenRoes48FkOyIkRwbyCZWHgdkxzZraHhx/lFqvTH+P3w9rqfBpfJ1k1+8f7Gcqm5eIOAQJdaw
hH3qok+oDxkndBAFz4Rde9Gs764yGIA1IvMMU2LW7xHmYDMkNQm5/4FQff1A/u4y4QNzNOqxTMvj
+kCSM69o4X+wwGqtqOLEpCQorUq4gg1rroxs5GSyxRgcjuJFRc4rcmhabYMir3HRo5T0u3+4wP8L
YvU/A4yvX4WBiQxfnWuxGgWW/c9fBdN2h7EDekHfY6S0jBnwBQsxj1QccBAfY8qUPDrC/g/mzmQ5
bia9oi9kdADITAzbKqBGFmeKpDYISqQwzzOe3gduh0Oi2pJ75113/JJqAhLfcO+5UbwDGWGnh3/3
5SUNNkB6YXF/oCn+9eW7vmCsKxcBs2YKp+1MQoPcSrT9sAJx4l2iYUmnrabAcZJQCNX5nyfd/0pw
Ntar8OdfwcQPzm0thVgVSdAafn0Do7sI9C/24qd8SW8YPMlGr50eo5zbdOMLOlMHc3Y8mxVuAEWi
cUC43SOzsI4uXbjt6xDr8m8ZJr/dO7wrxX6MK55vB6n1J0K3gh8ZjO6kY9pPzZdUL0leZCqFqNTO
dVGsbtX6G3t2HEc1hhjGwmaWXVpEPwwfsLP9LQmKiLjPFwoicdZWjolowuUXsxGA/Xy5Yj+xiLSq
HK8pECGuFSXdHZzvUb8CduMMd5wDoeGNjgjvJn3OH/J5Yu08WVoh2Jdl4TcmR2AlM24LbHh4QdGy
5ikD+wmcxNdoLizWsGWtGQ+cTrLzh94Ml1M4r0hXq++ML04L2dFL2OPG+7F1otGzIPGgC+jNaKBJ
ji08KparvWJ8T3/oBOeyaaidvD1GHL7MH1QFkrudpey8QUvdFOSBVUm2VvaYPVt56BZQdmuG+KPN
1O0y950V+pZTKyy2k8y0TTQuutwUAVa1wwhnBaMGs7Pas9xxJTagFED7E/f2Qw5Ogoj0bFbIo5D7
4tQVM5pHE6rhCiTogtyH+/2euIF7t9igWMl0jQgO1su+0p4NzWQmhG4k+aED1LI8wCHk3Jehw1vv
JDXXLh3C+RYFTvnQT6KsvdLSkRYnrsliJGfEPHHRlgN6+tklXzkGD13s8z7Jo13fmRhwwObgGWHA
t/pgKOxBFodj03kY+W1Mt/Gkv01aP7j7uimJ0ASmZ6XUm0PP+mCWdEUjm5jWGwjzQJoiWueW4Wuq
9pEmZnNn9k2wIvUGE+efhZphG5gSEc8YuKkks9yQj/FAqK7HaqGbvCnXnHKj+K8A2vK0p3pvzPiW
cOoi39bWJD9AXGJ/Hxd4Jg2AHg1x3fdlMuVJ1JC/35kgnla8NoEnQ8BexXGtgXlfjZYDxT3ILXfK
ivgY5mQP8IOETXWb5TMj2yQgCZME1HVKPSdwYoEKSFDmZqsE0Drmgai6O5iyfWXQGMbLdwAg7itG
h6b2Z/aLxOQadLbBqiqOxXwfmBNKFssKw5bg78nsHoD3ZLuusK57XGclVeDrYrYDMN0UjfrgKi7g
prf0+0hrwbgzkOrVW8hq+iXtHJbvSg8/UmvGiRiKeDWCTTeT0825Z4yp03oAHxD8hkIMtpfAr0PX
zsjWDfMDOFaCWfr2sXJHC/lDZjONALeyxTr0aLKrKVeyaT3tmIvj7HMyNEHdJMQxmpmkbVyepIey
CdbnUCL29lLx7JGYjm6knVYnKFjahePS2Wh6lO81NTyhiAOB6mTVsVIx4KvWHQxnK8wivKYFMZm+
pfcucI7nXE8WdVKanNL9hDZm3FaZeeA2YDO0GhWLtdyXpCT3+pfQiC6sDpc3Trn8bqy19k1H0sD6
kmXOfTsm1eJlmdTuh0mKeQ/n3trpnfZSZTr2CxX0+zlHv6w1MDL4ExdWjBhD801urzWRrlROSFrK
BoPVw+IHVqgh8jcS/qUMu2s9IkLbVDlQkJVme7Tr+YVWQmNfYC56cGjH6DIt6WsZTIVfs5Bu8Xvj
oM8PNWvHuR3xCEjcGlF1xq9P83msg56hWBGNB0nUe3MMWlPjgJ/aWxC7zpn2JYXerpBTbQHqbDrd
HOmV81y7pE6ettsFAcBT1RsIL1q7mXzAqflDSUZ7DbwGj2HBCjLKh+sAMqfhW2l7J1MbIVBsBlco
voaviZuLN+yS1tPQ58Rj1dat20tsgvYRAMwtp8MVljEONvmYpqji5zafn5lUYnFZzwpCKd54Mu2j
hBNPV6wJRz2GdAZxOYysg8qneQvogNGkfc3Y7LurgXkEnvJiknGPnCRaRl9vpOTjgvUbpqdBYIao
psCBDaS3/a3t9g6XqBPumZB7pGlgfFAs/qsgOMyB4ZzKAFkthmf8sPPRcVEKjDrhGTGCQESRZWky
p3VV8Mx6UN2i6cIjY/XIcs8L/vDsTh/K5zIo5QNdZbM8Gkwfr6exYCI3am9FMIU3TC6ILE5MM74g
TB/790yDc34mCMZlm6JPmfmSCTHaXmhiod46YJ0NL9FM7b6qoorNax9Ka4deEdWKWDlhWzmnDFFb
3Uo/+J77K5yDeuWnA3q1mgH+gAiLmGC8BsbwTHp4Dd2AL5zk57GN/GUw7B2EuYUH4BA9hQSvn4ey
wlPNXpX+FxwpNoaIlfZOpRWskESOTMXYBR1QXOriAucm/5GzwiNOQhejh4mewZuEcfqmI3D2+czI
UcM4VH6CQmFXaVMXnKyw0l0P8aRzXztDca80MWFOmXGIeja7DQ9qRvnDAsnAcYz44UnresxWOj5z
Z49qDTUNdgFrB10lMlCCDaStNRFKJszc1DV1tuyagSndRs5Q4sCc68uxcpb+pV+YH2EH1aGsgZBM
znEfkIKAxF+ZWwzOdLxL2LZn1nyKdcocAuBAvzreN4VaFuy/wmHLmUbH0omc1GtdWJ47p9PM7oCz
ZWAXG5QoibS2n1CeFqgCnA0NR1Ve40oIXhZgdCZoynWRALndbT3VKaPBpltk1y3gosCbqQ8ZCKHH
Thopuk3a9M9lzKzD7lJx10h0Z9ESLwhajbo5d4aJHo2bIjMQIgyAA2DqB/MKjYYqmfj4tLUJXRnD
Pa8eolG7xfk1tzvZksqwr9iBw9+yko8kAZHYRnXvAXUEvaP10J2xivEIHA/LaFFjbbC/Ih3OM4wd
GYumranZGyXkkcN75sqHzMpQvjw2WX4b2utDmejPvTsstoveuGCDY0TdVaZNcJkTLa4Ge8dWsJru
yOGudpG9Pp+0KkVEnrDSn8LEui7Z25n116w3i33SIkHo0OGdEelANpA93ABk9CB7zolsd/hvmq2W
2Y/FEL65PdzVaXa3Y27sTMs6CKO8yUCu+Nk4XPWMoUY0brtpWe6RBIceClBsVuyHvDDszXsCu4XX
OOneXBLcpcnQeBppFdmZG8xkSJuwuA+Z13oWZWh+zCoZkmzSpro/qFaPVv2+nY0bmAccPFq92GS1
sTdoqVBxpadxeImzsSzvEaaoEdy8nrvv6E9SUOaBEU3uD4OCTb/JMkMfnpG8hJGfZEtQ76aImDmx
s0idcHZNa42Z3y/gyX3BfA+hbBfqur3jQ8/1ix5S0qxlJbIcgiO0oZ+uMRnV475LEgSCKGUBwi5F
gS0574O5uwf/naCHymxMg3Ycmyi4syjaplqU3QfSfuHx1oLGdOUXN4nCZ9LtMPl2VnZlJaHOSt9k
ujimyWMFMBhQMMBKsYaSOHGQYguUcAkyq75px6l6D8Yx2eZu/a3uzBwZdcaxW0GLh7NRHK3Bdu+I
IXUvblfJjT1UA2RYWIGw40IvA4pxRq6ERqpkL9m5sv+Y+zLiY62QHSl7YLsMtZ9lZCFMbJ3ywcXM
hTDavI4T/BEaE4rNXCgmYnnYHmBTjGgERjt80Fm+falk7B56BCv+pOxpT8+YnYe8G2+yKIAxOKJu
UsUUP8ShNPaQXobdoutXQi76DSe0ulNUFZ4eqfQFXVd90/fWyhbNA80rK3O6s5SGwMVtvnSQVLeU
moPftlZ10Nc5PPr68ohXujsnBZzL3lTmTTMOrLsY0VZpGO85orTXxh6vOQ5mjhaVYOuOaUo84Gp0
PQFg1mdO1/PU1ZhJmAOD0arQxvMRvvWTgV+BIUliF1jS5srZgQoFhFxHy7aa07eqqJ4qQFxnnlnX
dYDmkQETW8hQOfcJHsedtv4gIGnsfSIXhPqtFT8HNUNRjbN+IosDXF50L6zRRjejHnkeIek3zRDT
ejV7mQ1prhCyfSMJAKER1Li9q9fpu5PK4hRF63K6Z8MXLYHOMYDGBPbZSSJEPpPEreG/gxGcsH37
KEeCiaqoz5+aeJj2vdvfMlE2rp02IrqgGMGkwfm7YRuXfaPu+tEnpl+CifZ0ZwFB6DowZIf2HLX9
UWWxvYerWr6GZfSkEGVuYuAxWYhp0Oha+YBiIKB5nEMfWrdeosIClZb2jnOO6JKv5DIgzChDhtZJ
LzeG2Z+XZRgZ0tJzQj5C9m75qEyXKxRL34xEeqVO7xjr+WNT9I+NU5e3LkqMxwjix3ZkLn8qDPFm
SgDBU5xdwCbcDFU17Zomra84CzM25iPmALtf9mCFjrPQv9AvRqx8+IF6bqUctSS/jKdi+YKwBb2a
K56ieIXglhcrcOPnIpMHF/wBshJVXtWGfK2nDpZS0oQXREMZE+mJyqtqn7l/Oh+zNuiXgPILEVjt
iaJj39sGbJhL+x26cbBpRPVcg+IABrxFeIutepToT0O+zSSmU2JSrRjIZXchGbf+ZECPE5U847J9
LIuoRSgrs51b6cGtZVAGWyM5DEVQP5hZ8MXEJXBQ7Co3sTOZAHoaFIR1ANm3n5END5q5G4jORVWA
cmVo0u6m0MuLylm6mwtQEJyfNfjrH4JPX472V8za7zB8HvsenxDgvFNWamxHAB1sNeqt7TQsgW8O
8/A1gjLtK0O+49rdoiW6nhD0HF1nGTeNI1mHAWmEhkTBWpyWufecerkLhhJrdopfRB1jpz4rhath
B1mMxlP01TlNMgOhY8oevx9XEzBQil4b+NW0prh1R8dlSVFYT02p6m2RmVhs2CA7QLf8lmep2pV5
SVNWh012WYZsD2KQ53DY2huNfJuNXQPEnZ0pP2QC1e0cNceyHqqzbNpuJ+LaPTvxcsfcrjhmLbIQ
o1PAzuLwFnLatu9Y6hjpzE2BJUEgLiSqR20n1NX6jN+zn27ssLurGR5snNVHjw0Nl20aiZOYa8KP
Iq5Hs9bvW3da7qxy+bqU1pcxgPVmF49zNNxYOoqCYMUtNkZ3EA0kMQW86saIcl+10DiX+TatZr/V
umNS1ltzxBs+4Vw2JqBdfX5lIjliPx9Hd45pbMklOaUWMmypzLus+dKE2XU3QZnLnuZyukR1Q7pM
wpLjQ8zIeMySnq+lttYuNX1IU+U3RLMcWXphjMl9oro4Xgzf7U1iwYrBL8d4H0BrpZfo3pfIec3J
cdEdwJguDe6gRn8RZy1ZLkPFDImDSruvdeqejWvDC7sOYzeM3t1lEMFNU6dKe2R4khbbiiVZsVWk
kLRb0jdg2cZ96iS7rEQRe4UNrpVHMLnCPDCmjacDX0wHP0gLupSBCrPOYscWaYWITjjQrMe6mi3s
twtgs4DWTTAh2KhlrtwLkRtZdyHXWrJKL6sRUYppL2hWNrO0tfpFzaqunu26KoObcKwa8yUI2J09
EdkV8FTUFHG5Z2KpFhSo5tR1ByOwQOrhcgw9u06j7tjllsPLabZZVDQRUEo+4oCWr7P7rzLERqaB
5ZCqf+cq2K419LSMT+jv8DqJVTsA5OQNXgzfgULTBhocZiCU9CT0JiuZ3qrZPuk6ElSGJLiD8bj7
ueqCH0xcW8AzAVT4NiG3rMXStyV55Q66ibWbya2hYA6YbcedF9SZewFXON5wZ5sHFOXZTcXcczNY
JNagfnzLjLB4dPEeFNsaRqnHQCwkukF7kpojv5qUPon+bYkj/JFL9EDakfRRDUegA2puO9xNX60w
uU+qHnEkz7yvRtWemtYVAAqtO/Q66skZYxeHQ3IcGDNqbDE7bCbGJk3eqnFV4YSOuZt1xkXAl24D
BFOZl3TVD7dKLyOl4T0pzRADOtmaSFbcY1+AooEKr7Yz9mZ2pEt9KG3RMe2KfaQ6ODvRPJ/CLEWz
18n0AJecVpUsgLrWGDebDiAhkgWwg5CNcMrQIp4MGxK7CL9rXGSsFmiZE+s2XrQFPW2DHxL3bIB3
qnfPieW86H16nFVPHIUcUe4Yr126kBGDyQg0y5KkZzSxuZeL4haVc3XkH2QLlMwmaKe2P3fkceE9
cG4x8OKULrQM+kH+HPbUOmKOCb9LGZj2mbYbiu620rLgWg59fQVDjkiz4sCx7t6GauJ3EMwuQGOB
QSuzFgk5TSLDSK1GX9EQITGkwS4qIvjkgRm/1EujH0yne5QNqsMGJNVxQQ53MUZxoNWd0JQyuTVs
HS2sjv4LrQ0DuKYTq2DHba5nLdLeIseM/EZorG5mStOkHNj04sqnVE6UsU9bBqkB7DlAWor4rBlt
IkpwbyiUPW4XuxckoJnogWBbSUW3XM8tHD51D5wUbJJQhKznpv0oqE4KvnBa+E4WTxkcezKLJGfy
MtwjV+P0i8ElRZEjD8hbPBMdG2bHfj5XlFxYKDRta2QFNIioHC/EQagd+3hnU0avIsydqykYywMD
z3Yr6TrACQ7U78GEfTAZyj04Z5J9ajmxZV7q64CZ5D4NMwKTkhRi6ypexG4UTk/NbMOzQlQJrhxJ
CIC1N2Id7zq3QektW69NRklIFbqMQ29H/cGc5FdFyznqotySpOKcYT8lz5js6UWH+DooqvGkQS7c
BLY8wAxFzqjn2qsBlmRn6AZg+ehGQOodiv4mYhy37Ss17pUlz21P50JdXu4rE3D/aAq8txpcLZtv
zZAo7zuy2Pw5KSOPXQBuxlkLvGnOXu0xV6ehn9WGnAf8QIoRDmZQJ2d2GC+0M4nFnZ4MQXhQbnu9
6MUHipBph/Jg9TwSTAfk+Rq05DeHBKxjEHP+0IpfWVJJ/h9uaRS4ACADFPLrgH47V9YbbFBGwso+
F3F8DYLxULtD5ZvgpRPkSdhlKnZbV0va7BYWIYwnkTQ4xSV3lmY3wBHdEd9q0A/R0s6L+1zPzc3Y
uF9ENQLUT5sgPgdFGpfbYQn3ddSDmWYBsy8S+cYjp34K3OF5nljTOrqG98Eeb11qMyaUcxYeJGme
2ywIBx8MiCC91foO/bHFBRRk3/Qm0rc9fnrPMp3Bb2YXC1RVrquYwPCBzO0WRJl72TbRwWKgeiEl
zvVbi4fynFlnUeVyj23p2FkJrJQ4WzbDOEeHYewgJ1fjkzTr18ixodRLwQIFT2ScLHfz0PiDLMSe
G5YCqDXGvW6N9Sm37IOUlnohIy257dCaeNWY7et++Uoip+vnVfpuYfKWxJ/tJ4kITSPQ7iKnFpCa
Wwa+qqI9szT9usaBBou7NTxs5faL0ZDeyFqc7Dt8/H4lVk9rZe+tRQOGSW8FXbSbfOI99Nu0CFDt
FjeTtoAh7QgZywcdu5UT8uVl7ikytNckNDJ/zHvmHAHySEziBOwEevhUDuqmZbTk13087g0Ug08O
rPRTHU3sClUYNkj1x2x1ioLVwWRP4mjiQMglfrAPYNaWkejuOjyKW+kOH81gE6RIbMW2x6KC5o/6
KCmy+jHBQEAxYf5IawuPSocO2AamZjdioEwq9HPexE+lU58Gbbjtg+CqKkfBGsXRrhEFfNRIvs6V
tJ/MaDkiFz7xG+DLr7pjPqb2Q5t1P4QRHypaVJoVGGVtpdipwWqgWIjHfpNOy1eNKSAhmQh7gJkQ
yKHUtCm7mVzGcGjJMg3y04h/+egMIBnHYNyi1b2fp6j1ux6xLtOA+ADpg+KSzZHBQipkdsYOatpX
ReuebLAGB0KXerIF+RZG0XP11F07e3Y5cJiJpAq5asWTFnbiljJYfpF9y23I4OJEjTx6gqrm3CRa
U3tSaa6vBrp2Vjz12ZwaDgL+NCVIdJXqHAvG3GdPuOYQWocUsA4nZeWM98YERJKhZoNJaR68Cbir
D+HS7PwefvCBUdGJziTdYXViiMkP6lsCQ0NsOqhSp2XdUzjWtQn00R9F4LeTjmann8FOak2yM1FL
s0HW0zOATvuoGh6MOkWJ56oEFWCZHQBIYqkK9YfANsKPoSG9L8Q0s8V7TMVphsU7wAv7bM8tcET2
Xnh6mJdnIAjtVSyBwDHbGFp5Ta6e7lGRMUDDYXnDbRPei0TscIPZh5mXPI1autfTNry1JN6nsaKj
kVwroLdFpHu6Nl2MUq9PE6NUajF11y995pEdcFdUOqUMhSe2w+bUoS1EI/bWGfONYU9sLqyco7Gh
gqeVnob4nf2n2sZZdJZk8JGHUEDhBgqT75Vwv9udOWz7PtvpIc9ee4aFYSbucghDF5ly44DtxmnD
JVCwQUlbDOhZqHB+C+tSOtjMwdUfaHDKp7xmqcpB9T0ztcFfHAyXYzyml9kt7p2AR3oxZnfkSETn
mH4aX4RmHknE9Mg1Dz1m+y9D0STe6ts6osOv7xhQN9elO7f7uYfwlGlIRGTd2RcOMu4dLY68Hjyy
X9mIZMn6oQMV4aoGmPprhy7pmkS/g827Pg4Bro8KKJcnhfMjMFesUwEgJzVXDmM3rMqubsT8EtfH
JVCRJzTH+I7NFXlZmMwrWyg4lIOe3pQyJzswE+0jbnsS8IbkicpEbMfBqW6MJGGg1bGrTEqyDJja
FXAx0OwGPadbr4jv5eAHkoRR6UojBvTYcAohbORO7Be72BcqEod40GqyX1phXMEUNnwHsMAVKrTU
3Nn4hNlKlzHxu4MkGy0Pxrj0XCtjVFC2avwoGeRwOpjxdJW2tMfIzkX/gGymp4AMDBAiJtIO45Tr
s9R80NAuQdXInnd50rHVYoQ2PHR2Hj8kQ1Jl1I3rhFMh9GYgomXWY0LsUrFNAGprW9IRQ7hsWLBX
b5YZxnSU7M7Wp3n5stRN/F0HtQ+4YayfQTZjO+cfcx1UrZqyN6wyKaeYOODoLXTxhap9emlnlDdr
UIkTQTJOa1D64EVgqBDxBIpB9bbjMaBrsveWeQXJkMyK32v6iooyvgZqPhK/qJ9bMg7YEieC8jue
GWYxJArYJwo9KO5s9CMonnNTHdQM0HJXF8ifubLjGLwXKqdXpjkDcx+NXFGsUNp4zonCxA/Lcovh
bjEj7Vws7pUSh3V4JkwUrwj2t6j0TQDSN4Owp69uDlyUxhtL0aqzmgkINwnU22kjM/azNc3pq6Cs
LA/ocZ1vRWbhXtSXsHyGAI90v2V4/F6lvf49JLYzImMNlCA3iZW4W7cg9q2ZGxr9uV3eJYsvrhf8
gR+FEYs7FmcZYOiIq9K2s9LYAWvLk6Noln7e1ilEWI96r/oedj0HVx42DmOauFmN9aOTllh40lUK
ppcEUWEITH4M2mhnJ6vuBiI0F7TgOg2CbI3rSuUPTjnLfRrZ+XEK2/VoBdl/ixUsGcmMxtdqmAgr
WMX3gil1kyqQViHDYH8hxmo6o7CcFE6XeXmJI4KxsRVA5z1GrPFQBPPMeRoj/DwHlhUBBSO0vp65
YuAQVQyQlu1R1XO98J3WD6qWndwWsmCd20Lj748uUbSGv2TIhyqU9KCEO20kHgL9FI0+E4nJ7yyC
PtiBoa3wZDqZT7owmNobTQEOv3TisTj21Vq62Y0sF6xrOZE+cY6UdZu19rYh6P4rEgUn8YLIHRxw
hzmahjAZ228IhgkSjIucZQYRU4wmwhr/QsJvBrfBNNQ9XAhaJWytAL2Q1eNhx0BUk0tGAgJvVrea
68FdMIRoJmNeYSb1KkGvptDTcoGzUOTRnPlRlFr3rim5vfRsBI6OEVnbxiSTvqZjMzxHNktxfVAw
HqIwTjihIwW9YcKdg7pVkqLEolR2J6mHRoozLEJiEPQ09d5iRxFw+0a5Xyqcz68FydPZxkUKFO4g
lpU/8HTgq5uscXlVApEj938u7nJHcO7wh23SkMrmEftBCPIntDOHJoBQCVrnYL1iGciZBL7G8fO0
FEa3y5quTncJV8SjMUFJgW7coPYalQACGNVl41l2jV8YnJztXrHzjlnEICdcLknV5CZSmBhhhWob
42HFBV8DtjaDTZK7Dspz8O6anxSl8250ombZGcKTI0ckaTgux1WtuzB+gQgUELK0XdJZPw5VzySl
Ym7Odj12W8LhBewUJNjj6GPSJXGSYa057Kc0ASMlwjFKaAc76uACMB5Xql6CaHECrvfNFPTj99gZ
WtOvSNFT3jLlhr0JzP8iEFuES3iCaDeCh1qcPFyqDHC5BgyH9U3GsIwwCxL1OHkL85GhiWZTlVri
BtkzZ/pM6BeUO9vQVnrDwPIJim4dEO3SyveCLuKUtCvevMfpA/bWxdPbVaCiyOrIQLbA6p9gYQjS
dfMgw6E0itZCpE9Q8RcYD/gau8XFmjfV9sym07DN17gJerLkWr1Y9tKu+nspk+RbW9vTc83IAusZ
vOLFD63OpS4CejuzX8z63l+MUryVqY5dZwy6xLf0MkPF1WFT5BRKQeeKMGNCmkplQS4xEus1CinJ
dthDdW6CxuXvOJBMgGemxgsDXJ1FC9245ScRcCni8Bx2KyyJCc4BqASqoO85yZEP1WQFE4SbfE3B
HjHRw2jKQctdyNyAw/omaokQ2QjDaR7nlugeTwds99JYxGZtnbZiklnGg3GnhZqdn+CkOtlOi7qS
3ENMCgRrEXtsHJd6DUyxQwyXPgMwvedacolhyxHHRewQIoCmmRMoUgvt1C09O+/zrwaEYosCk4hj
HNoh3SZWEl5PDR000SWH1gExLGUcQdge6vnK6TgIA3Tw35zeIfqwT4Z5g0Ronolsa2jHJWJoRHdm
webf7ZRoDny6OfWtyk7UIdWs8M5KlLbgt6VvWtEAdn6Y+D0fEkJEA89J1pBkIuwysfmPOjTnqp1d
IuXmFLwSpPNw19lyinbUSDDJq0AfXnUnL6MdhBaQqnpmiO8jATj2xjaExo9vSjoNa2hFtfuzUNXQ
PwlF+SoM23ZsmLgmOz33kyRzxC4ZlKzA/bkwZwQNkMhKRHvSoiAlbYKNimZQR3T4z1dlztpu6Da4
KL6K6OnP7+Wzcpi3wrtA7S1NV6EPBYX3sxRTpVQfbJQbP0Aj4W510cH8DPLaNrd6Qbz1dmgWYF+F
ajrFKrVMeciZofhvRfW/BTW8xN+bsi1/dJ+Rhb9wDW+qj+Khaz4+ustb9flP/j+EG7qooP93l8D+
o8nfivlnl8D6F/7pEjDUP3RhYxJwhGNydqxwwX+6BNQ/0PNarBRtoaO3Vjp/579dAoq/ZBl4LHVw
WoaJXeB/XALS/oe5+gZswa208pv/LbjhepH+rHYmeQiNteRFrPW6EbyFn6+cxWb3LLolJnWLoEXm
gSy+cXbLQF957WszZ7lq+k492R5/+or+DzpzXplvxXRQ1OEHF/KTG8Ae2xQhLzPedvXZgT7Q9W+1
1QX4ogRGZLZtFn0gibrpR8tZVf5N/f/59oXBgPdfCUwa9io3X//7T2p7pvIV6oWk3DIrwmS5JBlz
Kwd73x5/uPtEOkH2IU3ubU9LGQ/FHQC4fdfq8i96+9Vl8OsvgCMC+JHLtEsK5DW/vo+K9nshTiDZ
pnkgh0cnmB1PpUGiXTph8j0MpZpu//zVr8fBp5ckEMOxTJ3PzxX5SeJOTZLVNW7RLfGx6gwsKnqR
oh9PePV4eP35tX6/wASDa44mUwK+Vb/ZCaZx6nrGz4hsM0DRVYv365h1g0vaEjKnPbGzenVtL63+
7c8v/K8+JFML3dBxE7hCfDoTW4Ly0Ogb6LoK0rivLTiLyUmAawYNGFJC/fnV/sXH5D7m/sE2wcup
T19p1XfCmVORs1221HlIJgCbFDBeFibvOSXvMV2/6j+/5npvfvoZXUpVw8JiZEsKjl+vnGnRKR9F
nW8rXenfYLzw4yWcF395mc86f0OXPFuEiRWC+4RBxa8vM8xxTqgmc4U0y9S5zdt31lRdzxyMzdNg
oFOaF1ZXGfKTvxwRv/+EeEE4O5Vt8batz9jVQrSUudVELwC7fSVRojkIin55XyBJN3/5BX8zfhg6
Pxwvo5Tk7MUL+evntDUjLWrTZPROBsYXe8hJV8oNnehoY3WKg42U5NXRH6OO6KktcMIQoIIrZtL8
mrQnetqoGOu/vK3fvwOb8sLRzTXonu34pwM6dfSw7IIZj3dUi/msB9hZCzI4xkscR+5fzqJ/9WIC
1SoHAyNy+fnFlpk8molkxy3hh+rcEdqGfprIuE0rx+r1371614ebIXWHk4EGhifcz+evxWmHaAmC
K4Fd7l5gRo7RwFQM0v78Or9fvpjqhLBWQwLSd/XpCyQSfioxv5XbhgnIBcR5tl/GUXkZeWSrxcwN
GRdN+SNiryH5y2v/frYDC+YlV7Qxp7z6dAahFgu7qeIzRlSR3yh4l3ljLlaM0s5MzPTSVyaPnj9/
3t9PBQw55IbanEfO7zdNbaA2w/mA4tRcplttybIvnLyO9+dX+e28w5TjcPi469lg8j9//fV6mxgV
ZlHI8di33DoywVFbO/KUos2FwupUDwY3782fX9RYLUW/nHgcQJTcGCu5UXnV9fv+6ZldNtqgiWFi
cpC5kXsOROgcspwFQ9pGi3PQsmUO90PqEMNJPC8XFJur8J1ZSHFo9QEeWaJj4j+QM4bV5S/v7bfv
nR/awgkqHAE97Ld6RhBg080DLcdCHidYMz0Z9omlQFoZMLcY39nJuSP/8BaclEs881Ic22RAVUrQ
z0dsu7gz1aTqkkixPv7bff3bTWAjcNGpeBAEuZQ9n744+IZkcYkcf4+ROM/MIfOvGJQNyydYMr5b
kkLTkbeCoNpSJ1IGGkszkSy1mIA4KBCfWYIXB7O38ZS44WCebNxooy+b3oaekTXTDN6t4khOlWlB
WE6QBGz6FdfKSFiSajyjJX4vGy6m7WCmw7KbsayMuxFpcIWyRlIAyooBFarFSUefPjkfQ076zgFc
NkZ2euhs3FUIIKCYYEK0fROLBlYwt0fwtt5bjZ6E+DZxVjO56bt7xkzxrS6CYmfmSJ3+k7nzWI5c
ybLtF3mZQzjENLQiGUHNnMBIZhLSofXX98KtGlRds9eve9ZmZTW5loqBcPjZZ++1ERTH7Ns1Msxw
w6CJSIMUDNc2PxNsgqIfr5Q/wHbGzuedzdCmQh0DK7evdtZe+pHgaoEjaI3t9r9/av7+uXCqc48n
pEsY2Df4//98oEdwV2QzFrme6uUd+xQr2+I1RA747/8cJoa/fWNtGwGBsB7XfR+qh2f/7RxMxq5m
vR95oGFiJ8JWJXzYBuNUNGsKLftiNdes1ChkjLe0zpYtVhbrGsQ1RRIo4c2qaWvr4oyhundyeq82
IbGD69zMuyyNLtZo0hqLaRurEwXda95pweOc6hl1iS9etI00G6sZUXJvDpr+2yBgHz608a8ZKyAq
xQySAZnb2eJ3yrbxWMrPoZkOBbrku6yXYJQXpMMTNXGoHFy1PKxspEPWdCDALZmMxdddsWDkSIxh
NwQ2lSJuea1mdt0X2KrU5wJaWJr0JG1ncC04+8MusE6cBy6BWxgKWBfcfF5nFK5KbK6ee8Nbpe5A
B6/NVEhn10V0GGESod9jL9LS2UfRNO5sV2FtNDpjfqOci21Pac2ffOi0uDcOMD/2wbS4CQvmPeLv
AOtaEFt9xhDGAmLumnVTMo53mPhuRl/C72z5W6B4VI5wDv7siZPUM5VkKmtugZzKx4q41ZNpQhu3
mw5qIlhefIRGhuFsHZbJiNcyfOj8srL2debR3iibxv+pS4PKl5IVyHvQ55hCC4P6VspzRndN5YTV
wZsYu6uMg+pmqJ46CZ6TC8sqdRIt7vXa93Y1gY8zP3x5n9Mvzp5JJHs8Sg37fkPRvAoZBrCYNNSf
KJh+QaNhf9h2g/9e80QRZ1No212H6Y1sBHu1wbA+WlkZBzrT51WOaRSUk3mtJbIJnq/fxoJ9TGJK
IFbeLIxhzVp22vl1htAZYjW/m7STnLVW6rEEm8PetkP3g7GJOMwfVv/A7Cu8dSG4FO97rzPS+ywo
v93IeYqTxiNlZw7Tvh9pB1scMBAdPct4ZRuah/sgNE0Ke0t5I+cdgkqkYYtieguv1PyNu5v7GFAO
hGdSHWVqdY9uVrZYy/xqH/iUEW+YpeiELRKoojyILZWffqPWKdnMMzYZB6+kaE+G77V6m0PtQN0H
0vMMtf45MoM2JLxYZ8e0RhffaIoV9iaMwWQ7t1P21oztzE8yVRknRgguJRFY2FjGdFc9Q27JxoV8
btA2F3bOeGLMJupaxx9sd3PUx/oJU067atkPVB0QFzm/0mX0mjClrvip4qYR+XEa8eoPvMdXAwfX
iv1SuQHQle6yqjMUESTAbcu2tlrrojWyTWPl40NJKDuAmoHhe0ypFAvVMG/jbKxWZLYXH0ho36Iq
cl7I4bDvQYFa9ypikamMIx2wT2XVVrduquLfUe/oY15kl6Rtnn1iPRtH05Req89ynD9TF+weCmra
/+Km85uECxh90X/VY2W/J9Ps8izb9pGdfLrue/04+uGDmIr8LCtbvJHwBE6Fqwtr/ocx/67z+MUL
/d+s0AgceNNpkuEdBxRqatdv3bbZVzP8Ut+p8u3Y2B/sp3saH0wwWoQBWlXuknx+sdx2xHFDb5ID
wZBGHN6kxUvI6m2vpvQHlxLqqfnhq/JLRvELRG4aXFhhr3UHt6UJx0/pu3T64KP95m73CPbs2ZOp
JAWC9mEaFC6ib7NwJ5/EMie8lDxfi8Df18ZjFYSsEHnpXgq2jTWMRSrgiHDWBYsEEhUPmT3x6cz9
CNopvHD1RB7MqFmIS8fcDMUk7nVrDwBLySwZNoAyuMjqNDrYAQgdYyPXrGMjooRVaBX3uYHZiaKX
YdVaoLqG1jqIHDhibiXP4eDsuebQY1rD3Bn5jmDYlqusDJ9Mi+8PVoUHlhyIw0sPhRn/8aLIPnJz
UwTJKxOOWGKo3+DRLBphtRh/t5lq31Vr5KeA79iFdVi5tskBGSVIgGEU/kGU/UPaGGKNqXx8sgUL
LeCvL3Lqz7DLaygJy4ARQrsx6RUdS2Jlpnc3N0QA/AqpbqYzPBt8ewua7NwbzTvV6ycqLYJ9vNQx
C7vbtjZCETIfBmu1BI7qONqWvdfck7t5QXQv9No2JB+Mdp9ZCwt2tt1L0ho7mmbpC/QoUbZIAdMT
ciNf9B06U7/mfA0vogJeVIroG6xLjC2d0zDPXSw+NYB3tjlq45tpyKKp/DajGnNR6p381sLwleU/
nkBU5s+OfxgNI9Llgdx6UxH9phA0P9fUIOw828+eMCxmL0SR+FDMCJQZ3PKtJDbC4UzsJYXIP6dg
sItuXw7mtOKZ+EPLL1gtg6m/a6b4Lta5d6xpKosM+2AM/ZPOy0vblY9sjpJ3toe3eAH1sPyd1mbp
fRvY0TA4ZdZx7mFadREl7A6RohX5N8DfYGvJAt4TfXYe66p/lKpggzuMe4sBSYAYtKoKb3FpvxSA
oogO4nerwivw2FMlFCu4/mZGFYdc19+bdnqfuuUzVkhum2glh3TofzDIkMgrpwtLHM6NPL+QPKeA
lkLmFf0SP07jlxMfimmdYwv3DESfc1o0zqrQpslWdLhgi95XugDfZPYUEDXjzcp5+ncGP8gVsK21
rVtI5X2zcUd7LzhwKsjSUXovw0Gz8XdWpp/nL36rv5lqotXiU4J2aBYdHgoSKaaa2aWE7nRfNdOp
rf15a3U+vEMsM2U8/wqIwzcrg2T6ysJyt4lEeDFiU+KBo33XzNRa5dVPmAoEi/5Hs4ggOMcDioRB
PXWaTewO6aLP+wAv7EwQJyommkaCZNf78bbCuRRhdrBsXP15Gz9iSaGQOw9/fLNlGyl8WJlz/lsu
pm9UAVbeWOCIT0QrbUdA+XqL2hADaWYInp28ulChjThj4oXVfvkZDsa5D/3xIQ3S7qBC+kwT+P8b
st+nQFZkY5z4jsC9u+7K4B7HH9U6iA2ZTo8yA2sfHoJh2kw4K+3KOMcyunOjZCu9mjdznuPvCUhq
4ikoNm2AqTSrftMt9e24JPqXn3XkzM9KwqycZts9DmqBGeiaX0Fue1ebZDmAwLHlm519GcV7eL5E
ZWvz6mGpVfKpUtBux6rZO5Z4DZjgBhjm2jKv8NtOulwiQtTdoW78NrOehoXiPEuxr6VJDdvizmmU
2IXptOtd74rC/CI1YIfc3pEb3aIibfH1UwrhPg1KP8wNkX66OD/cmqiqNWDlwx7c8bZtALzYvQ3v
2KzTneVRAc4QsxsJSW1NbQ3rirgoelgccPvkI/GVQdtb0tyDS+by7lCGE3HeW8DG/ZEnIcaFGSn2
dWAdnqqq2daCDCe8NtzwM38JEipvWJKBC4+SyKd8ZN99b2ukJ2cUZwOn1zaTaXtyJiwVeY8Nlt7v
s7DjfF+oGQY8/nANiAHnDcrPNqA9bnk1qM3oT9dpSs6zl1/IffT3mHu+3UmJNWHe5FJghl9zs37z
dHV1vQHH0uxEB7xEfIs8XuXU49amADU8BeIlZkJ5Dj36Vzq8CrF77GX16DniWQVi3TaIhaNj/8Su
R1XDbDHGue4vubQzQPZYmoshVQOfvIs9fJcmLwWu2/0Huvdn13qsxWu33Dq59+wM0O0jw9wVOWGZ
cR6Tk6et5zT0nqKIJfhoVzd2OTc3HIt7aVJpPxOcsQdxqlsKQCKHto7ach+NNPhxmyDY6rC8ijTO
1k0wZsi07pH72n5KVLPzR/AsLjC9Dfr5Qxz07ropnGrH5uVWVMkXaWIHV1D0QOkSV692pPfca6of
28humvTuClcQlhmnfG0kGZhqKn8X1oAfx7ePpTdhmzSAL5h0+izm4GndGc146of5AZxsuxF4OHeK
Yj9cBRNrcC+qPhPdXcyMhjzeZ6dqxm8NoI2qCxb27OQ5O+547ObzGPcfGDkdMNoTxx63k5kT9eJi
1Qg2GBBzOAfFt2jT8dS25PLBWz9UbfBAiBL8KtYF6pL9fVlQzZ1OriAHOqR4YHCUGEvkukihsEpz
rreJRcg6qfGw+4l+rebm4HojJxqHy0pWxBYxjF8yRZEhEgjEkvyl0OIPzZDeVYZNdCe9ajpREmzu
dMynPBaG2EJqDe+svtrJNDhGA6ln3Goffc4f7GRiT0coXyBW0vs8E1dylDuvmV7Dvn0t/MWuMYVH
1633izdQtn6M/cG6FG1zK8j6rcyyuljk0Xw1teuU2CrvMu487P8fO999LmBCEKupr5VU71PuP/id
dei0NI4UXxI+9jzi392wTcLmxZ7FixFX8lxBIh688LEyikcN9B1wbvwh+2pv5XztZmVfeqJIa5rs
TjhnTjMYSK8q70ZJyUzJMMObewdahSOqcHd2V++HccR2A/BhprjUAGZ47+HuNdYOHsaLWSt6x3r/
SAj2hgs/xDZAclgOwdEv9c7Sw6vOoDaGmUEwkPl2TD2GZuOnLYk+mcBLV5EkQ+lmbkl9GIt0wmOB
KRlfSV54jKsmPduUTw8O1rS67tapGny6E1X7hPMO/08lRaop2ixhc4gkCXC3WjRK36uM+/SjE9e8
tbERUn2q0p5u0kaktzEsqp+m6Dn7RM3Kf1VZsXVvZnWBsBW3tjjR5Me9MyyU+RtRhzquXo8HgCXD
fWs58EyGthtfq4KexDL2JGgUIxbZLiYOeKVFKeDdbfSBc6Q5IduCH0g9cvqhV21kM3RbKByExaLO
uHSqdZ+dso1wK/vhpgsneheDZxxBN+Bo8mscR3tTeZ8cdyU9Bl+Y5B4GLN2ruDKTE7WtuJUMEI6Y
Y6VsP0Z+QDxhDXHJoHAYfqP+pkzd7VykLQHOWibRHZHzZ5zyqznn7z2OxL+Zo7O5u5qhf0MTzteY
f3mP+ephpJ9zQUYnd+Yo8JSFQRN8qShJH/CrbYuExG9SSAjEVK1Plf1V1dRQamorjhn7Yo72AigX
5Gzq7QTP7lrVvGTqITzNVhJuc2csHoq8Pvdd/5bGoIGaSnbPNfad3CtfXZe2NMLu4Mil3kfwTjZV
XqSHZCREQ+8FfJkwmc8xOXIyz9FblCp8tkYt+4PmUFlljXrNJi970mX4bmq+uTwkhcKoRIWsKCBi
Za214jZI20NQ5C1lQ7PBMBrS8LKJ+noguJUf3KY/UrX7GHfWQzsXMTUnZnBm5f5VpEmxDylVeIpK
oRfyQJd/Mq+FX1VeeyCWUjL9sZdR/AuAco5HrJ6tUOwXBqqtjc0UeqdocOYrDQX009XhtC86WElG
YjBhJVFykXmonvimfzb1eI255T+AWE8K6jYLAJP5KF4IAKLCBix7nmimmo+8HmusJCJ/LjWzX0YJ
2dXFZHRyyZAQbBEnz3CvoZW82Xwg54Je4G3k+vOrcAiswajCit/Q1/2SFUz5XbRArKNWv/gzooIT
a/VEeI5/gmNEUCos70gS3d+MyhmudIFH3xjPnW/Vq/6VhKxFHaD9WhmSMHWsswfgpNzPMa3eYTCi
hQDPElmwBONvBZgcdtiZIBGo0ZL0PgUBpPcMFvvN+E3Z1R0fC1u1oQYuFWebWpW3oSoGjJMoUnx1
oIL6BEpTOzqzMsm3mM/1kXhZd4RcrvEsB+WhKGENWeMUJOvad95NozW3FZfrNVcqY+dNPddEc0x2
sij8G5oSNJmu8ygZTYL0qWSw2GdT+u3RSkEHBe6HRJDVddz0pYzEJp1nd1uNdPFUmqtbHFnWQjNo
kj2/r1M8hTU5p402nfquLaHfgr7q5YutYNKYZolTkGDQB+rIhJLiSEBSjjLO2KTlnjwmwpkg9RC1
3XWyuDpnFFEcCb9BJFLSX2puxn63FLocplK55AQHeNilmYljMTnJfa2d8kR0Sgzkw6ZiVzgW3Rxe
GD65MlV3edJdhDb1xrFU9pG1cfSRN1TFYwslDK9LV36aEUElKHjWn4UOxHbAGqFPkQf89ICijw/s
zkEvJXVjfJeLusycVCWbIgCQsOK7EdograKEB25SQFMm7nxLOoqclLUr565HNPLctsCBO9rCvRUy
znMYuzYPHEmEGoVCoFTz/R1UR+tx4n/Osp/o5ShnbK0nIKxlcDKiuC6w0rdRjjKNnnsyWiO2/7Tt
0PPtbCGLrRw95/WvhN9zeMcGzqEPS9oKv3wzx5EuIU/HR57BJtxKVgmvDTHzZRMBZ2/b4SUkQWx6
pSRJzjWNcrMUAcXopLGvqsBSR2N0nYJxxwnjJ6lt5yvUoXOtGPTx+f+1QiAo3CRHrqGYkn2dN4dO
xqV3y3pucyfiPa61C9omHQ5Fq9u3wskMoLIp7svD2I9W0q6mEU8BAogrqOwyRzqwo6mzLKyt5miP
p6GeMn1vkey7ZhQM1jurk9Yh6nvy37WKSOnS0JOgYWN6lV+60pJcrfSKP60pGvth6h1bbxOlbcV6
DIDYpgoHMUIZKrrqgBSv+/UYORJnftjC7OIVJVB4+tJPT1Yc0BWSoKRuagF7YO73xkznhY2Zlzff
lyaeZpkDDUblI4GcgdgtkrNvfEOXQBykGyEtdz3cE7TgkuPEN6pDj6x8m5FYN7AfjDOf9kfE9TXq
uz9eK0Ev0hH9AZBuY3sokFMDCy6l45GcgEJn2II8GTbtONBFmSx0kwXHu6Oh3WWk/FVHA4kf6QhW
RWSddkzvAbFva07XYf079r0DvvJfRtiCqnGI8af+uAv7sHrgl9hPyOTps+V36lUaZXLo1PiF55F3
dDS7h4pr9bafs4hKHqpYTwV/VzqmXI+PGHly29RWjk6X9lS87G3ZFs4NErsHh83vOQio4Zr2jd2T
RMc7OPIVcSptXTpX5l+hPYQVUdS4t09VM2gLjWFZse6MwUzI6jYxw7ut4HCCr24ZAAgOM4YwH+Jt
tc3M31PQNQExr5Kp2FalR7FcVJdxTi9b5SxpRUE3VJGbOTh3FXkNCaZ+lGdXN0I90LzsOgeTTgMX
8yi2giCfQTQbfSid81AS+jzy8YJWh01lAtYfW/7erltxWOJQYfOKgyMcdkXVmumNq/EYPrfZlFmX
dJQcBdQ88P8TBxB1qxiiWzASDZC6OQ8ute0H7Y4ikSaCJ26XktPFC0lo1GlhXbQxT9YTDaS1ccZO
2mQHSfJwgAoP2Qpw01/HRO8leFl7hz6Eq93QgXFHwhuWuBy6hj4LqwxpwfAdLcWd75RmfOB3BrES
AJ86GyD1UDHr6oGcHKMUSbTppArNK89OmweeYWr86t5qBXUHlHq+kqjxt1Y9gmb1RdQctGDcw2Fc
BtdUlvUB79iw7Hleya8ZHr2Qjb+pBzaWIRfM+zkEOsj+7QfWwBuvTKYpbtrnqramB87t9kz7wznv
veygI9/ZY1FY3B4Duo2l2r02i3lLc2qxbkRt0w3hc/fJ7eEYNSJa1cvCndBdzmzhdNbvzkvEjj15
8B7kZkO0DdP9u27iCCgdDPCcaZ684gHpmUtkX7fTJa9LEh/Ytp2DaqyKlISF6BOB0LyH4jYezJj8
/tz5CTxxlQdbgrETVb3lxBVdN3nzvKxSdh2A4/eRfA2PueXl35VIp21Xq0tIH+fXGBrTTRi+eeub
GFID0Y+aosc5PM5SPgGNwuejAMhhyYC4C9cIBG7W0HZR+c1OAHo6xRwRhNOYvPZmR9FbKOga9wOw
I7XJ+IIQZ/MvmcB9EMT85fOhPUWsTH6lcT5gEIbf1ZLWIPJP9eZKFoKfKZW2XFsnpCyi5vZhJlIL
zyWgbpWR9Ory3K1903qz89mM12xnzS8KkV2WZW5rbthqTC8py9XXKLWKW2q479aAgDMY2tvqsQ9u
QUB6Ypt601UYpdpbNXa4Bb1w59U1YY6i9R5Sv1vwMMjYK0kJEhvJJu2Ptd/SkObQNjt0Wbsv+6G4
GEPe3FuB7FYuyiRjtjLpelpOuyp6NWRgnbHFf9WpmW2xEh7dOBgv01g5G94Y7T2IB+uEpYhKED7t
TzdO44CckDlt0zpftNHE6osdG0TS8aoCN0/IzP7qRBR2S9VyZWwbKu3sdTo40yec/GQg3iVM5vsk
Jn4Te++RPbXvQ+bxmrDkDfSddWcZs/PQWWyDuFvkdMezLfY3E2uy+4FbyK4Ref/bVlVzy+eouYq6
O9FTiD4Eyc49oBywmlP1QjYxEmWT2C9m6yOqiMW3BG62VjHl940dygO5mEWlxN04r/GRp3udyGzr
YM6Bay3n6FcUOB7meRovVi27bNauZcm56pFS0yRuYZiaBH1T0IAU3OwX6PfSmG0OhCSVhKRd2jaW
gMh/6uqOkC1mzT37R58dHvUr+ygzl+Jekcl1OOTzbrZldUeGs/5yp8S6T9L+Tydz2E1NNR8ZV8K1
SylwvLG0kMdcF+OxchDNVOqrsxEjVwXwKPd2RYsSSYjAvpEFHz7KpjT9TdBX053pS+I84cCloy6z
7Tzn3j0ijbdKi+DQK7KUwUyCAewDfTTjIxYQ8Tw5eXurWYRxaY2LHY8+bggf3DU+ceutMRTTmQwU
VReKh3AFcdp9DGIW/l6RZEe/7v1DmXTBoUtcRLjY3ySeLGDKOMcUkswH5jmE7BB5kZaP+ibsoKHt
YmmWDmHlPXXWYLwPygzvVQqkobfMCK3GMR/M0X9NnUVCNbRO9p0y4o0ssBLgvoNOBPqHsa0BBBLP
1p7qz+46l13GDSMLePQj/w/VUs1vneZ/iCoM67rqus8+Md17MhJVsyo7DKdu0/HnsMZjtz2uJRtw
iEdmxJ0myU6T2+y8zCCSaaidXYnDGJB2p5plRhBVJ9McqGJy43INPvejMZNki2/kRev0WxEy4RwB
aAEwDc6YvBTKp5uuJ7PGllNwHaocgB+GqdudAD5KfYzINvmUl2u0ExKTTNzNah6jR9Tu/Ay557Hn
0tx7OnY2RcMQITo2kBYu2xNsap5TNTENh1pMEZnDKt75PeE+bB0tHwTHoT/4vHs1OlXWz0+zHIpN
yvm57YcQiOrQ4JySPoUY9rMrky+SYt5OUbEFSXjYLhzgl9ZID6jpyUn706+yMZqtx8/mjyh4FcXW
ENtrx5peZq8cjFUZE8Hi/J8nGmVHLzqJWftvYF40oqQ7xfwK2lI3dq+bZOMFSxh14CW2qiiIPWeC
ibnoB/FMsr89mWC6ziFvZjAfXXrwUczQ2SnYaioP0QjI3ZrNcHT2Upe2FHyZ915WIpOjLMPHkXt0
Q+YPhq117lkY/fyeDqdKl890d+FO4jzd5pkGx8QLcGfPJoBQod1Nib5yR6kgcq+kvoooH4nrxvXP
bV7zAlShepSBO13ARVUvKmA+1aiR78IB5DWJUzF10oR9VhQXhOq1bOtfcaf0teuUf3YSHZ+I3RmH
qhbNS+DZxrmupEeLWFX9hmgmz7GowjM991CDLcpcBYmjBwxdgBI5ylgssBm7DYgWa9Um+lBOeAZh
FHBdLIgTjSNVt1OW+zvTFKplNaHaK/w6ce/FbCZCZvrnUpTeNcBguoWnyHsccCs5oCkrHqVZfpKb
yy+U7JLXo7++OLgloabYJjrajlP7RU45AOVXo0GXDiczNEdnZOq6m5CyHwmfsQyedVgZa+Ke/kn0
yInLbfGtL4t+G1QGcEs69/bIIcYJsDZ4w4B/QV7jt0oG1MtdmjXNyRlHv1zV0wTQNW2hN3Ed+zVx
0owHvtX+U12kGUn+Uo+byG3o8wB/Uxwm0LxrHWftdsKddtCUcsB2IBi3ilVdvwUQ8iFE44mi5Xkp
wF6hzsHZq4V9CpFLqOqmqujFDk35E3mTf2hrrmP9FNnypVROcxtsW7zkcWfe1Uv6dW7nNzq29d3I
dHWzElWfdOAUj0LTGUzCVFtHsoIAdvAHzJp0dugDXuuZ5+U43SHfZ1vFTEhuH6m+OGakkzXppIVp
TMdnb28oIajXIH/IbwHSzL8nK4+6rW/OwUtUtemPlQY+axOy+CMsr2zdtnIpbvJJTa/he8PELos4
eTbLSdHFWyM2bshN0g7tGM25bZp0z4HGdS1TM5YvRkYgLKFr7Jp2dlERZnybDipyCpzxCv0t8p71
wOnnTBjhUEcs76EqIxcC7wxo49XGRsG9iSD3icrIYM0w7lgHM0dekKWmD2eMCtYa9kiVHpn10piI
bXfhH9kmPatQF1dWGYFVsHLjy2rAgrT+zPmgrJFNBfC9pYdhFWZ9flcMIngz5/krGtFvlGLdnSrO
sSGOL2nqjvfWKCmWB45asv1bBmS7+G17w7GVJQAkP7kDo/1B5E4gFI4xGPSC7jhYTPA7RjtlpilL
KrIxWeXwdDCZbfGccepx0QafJapVbMb4YDorIWZrBsXeoA8pXjmTLvg3OVBVI6hTwKncbxS6eFdX
+b5RsMaiLm/uMmikVEXCIWMoQAm0YK9IoIMoK8rfRVOtAbCxdrVG79sHxbwZ8E7udWW0b4kwQpp6
gxCyd1vVh84EuEgVsrlhzhUg9cbwys8b2xD2u3M6JnDE86GAB0DuhhJLwNgCwnJOYrDczGwqxNmX
s37uC8bOjaMHz+A/5nezbcxXzy9BFFdTKOYT5yprWJclMZcnpC5WoDYLn5Xm4aPEKG6TI8VPXM/5
b3LbcEizJ9YVLOsOVwqzSHjoHcuqN0qC7wnxkuxQ9kQHjcF+HNgk7ogVsANybTxXo/rVW0oJXv7L
02cq98Bw1b7PeTwcDKvMuDh4IDnzRpTvVrd0kJfAq99rJbAGuvWk79pAJedBkiVccd+D18Wjn4cd
baeil1d+2hzOTZHwGebFfIzRVv+/HkvMmv/mTsZhiTHHkZJolsfY+/cUXlF0rd3Xxb/c87NXTyMr
ecdJVojv+HhsrgicWcvA2brBkfKR9pOdvMuut21q8jA+A/BhCAKSsNWY42flNByvPktHbmMUH0KL
A2plbmj7jsQfDfPd26Qd/WX/tAv/r3J8z4Xmf3+P5v1HiO9/FvXb/ynuP/Wf5u+/1f/BlJ+xhBD+
3zG/u6Iuvr+Lf4/5/fUr/pnzE8Y/2MWQFyCE6WCzVhbVJf8M+gnD/QdxNwubr02Lh/2X+fZfST9L
/cMnf8cDYzvSt1wiAv+qA6JEyKWORZENRFr1jP9d0I/o0388ngr0Ls0mkhyCYtum0I/57/9mnvdm
2Hj5FH7WnS3ms55oj72n7IKiLZ13Fei1GMoUOeZW2yXq2hI/XJWj4zdAinEwgVzdZ7GZO+CLrDDv
pivJrroMLqkpHYq0Zc2rdGWDGPpBLMDwxxctBNrGK14gBZSFVdjBkZguWvoKxJwLd9WpGr96o6QA
Woi9CQwVjfWmQh2nDppKQyD43sZEZu68Z1uES9g5ovi4ze98myKFftfhW+ieahTo7DqFXLfeLVtl
JN0LKjCuXGD5kjtY8Smr1r6GFaQWg1KWd6OzhZhQ4HFxw5T9nobBfArNhjF67JEXtiMG15+ABoZ6
39lmXz8RZfbLR6Z02T6Ujs4+gKUI9+gOZlMfJNyogt56J2R1PnTU0Q4m+0rt5LCy3NBD51FzgAsl
GGpuwi14xY2izXnniWxCVKdwGTAYMaDiwaWOsUJCLBN354OJF1xJtJXdChL4sF77qnM2ETFeejVV
pQ4NBS3+ugVPw3sPuyev1Qz282b0YBk3XjrdWdz76Nlo6/GndIKm+7ZDQNv3ZTBKgymzCZ8F8Mli
nXpW8M0Vkc2GNcYAvZh4Y/LfJSAaGrVjILzxp5aRRcWGxlj8p0L3Sd790Z7rB7cM/eYsiVnTQAZt
n+1T7/bWSbM9vPVDBrSYDp/xi22EDrcwBlJaqCxbPoqCaBd18z3gWVg4Sz/mnLN+LMOIboFaOVhY
4spA4p8tT/1SeZw/kUtfUN9j2D+3fNV4kSRIgNzuQ/fqmgG0IMN2mmkLZRGvHv8p06uQGoCfHogg
+3jZ90+xVcR0ErjEttY0PdcP4Jm9NCTA4GPC2Tawz/ALgWlTwxesjqik6sSq8VRVRL321P94OwxL
MMJaE4TbKpWxuWzYgNjftTlU8782FRCrR6bJbRTnfnqfdHAKd4Aoppeyk+Ud7BISiVrhaAW368Xh
g9vEIDpDD78vWrlj/Mq8rsK7K435R/alZ+1lY/O1keT1nTvyqqa9mVqmRc0c5h2HQSj0fbri0L8R
pcK9Y8f1Ls7iREFLL7LHzB1cuG2BAIDBkocLv+PY8wxKww0oCm5TtlbSZ/6EZsFNePH1ePBsVemK
fRYsggkNhjSPdEFpfMS1LBeAUUFdE262oLKOTe26esNaHMbA2vSDERx21yXBlisA81eWZNgP+YDo
vR2A2NQ7m0bAlwpXIoUhuFJvUVSUYuPNI12T8BxYRtmdQ/1F5BI62AAzJkKaaYCGGd4dKv28Cith
lcbcJP3JxJfUmXGHOweT57iqCtd45ugNn6D2UqMZeF3tbc0gGGiyyAo57JnShuw+FhK3DuokRiMg
zR3+P3J/S5E5F+D3GmKLWhdjMvGVmwUb/3nUVF4INQzXsXDsW8IlfCT3YArxRIynP/APF9suz71P
gysPjZcDS6OlaJJVZ4Ku7K5xL5T5lg4OtgB9Tg58NXSQS1YJ64cZokYz5vUhHgvoamiMRrYz27+k
0NIERrAhk2KWv0zMiWeCfLZ1NeGRMrwZVPCu7LFlx1axTv2ca6Vuuv8v6s5jO24t27K/kqP6yAF3
YBrVCUsXoJMoUh0M6YqCtwf+62tCN0c9EowX8XirVdlRZirzIgAcHLP3WnPNIEV9IJhhz/4eMa8Z
BxWiJFO/6Jjxy29Z20P6cVCZOHvSaYV2Y6QxasaMJB8qMa3uPo++X3wxA+rGHka9crgxbW2atpbd
IVayY7pFuyph87NFrwgtJOroCaN5JcYx9PquNPVDnCr2qKywXOtPbWnbPxxTJu03qaBB2gGVrUra
CmGSPEKzdNEwK6oRXfRWpIlLc0A0hkRJADcjUVl9TGyDko7IUXBchSatvB2qHv1nFxqCEZoQ1rTV
6iQxbtUMUfdWVUoYKrUxFxNMdEY6UxRgefLEmnGkZRw1xmvuFGGBdjFMXQVXCTEE5QDEz3VQiaph
Uo13YWxS8lr77O7hclhT5Ld8pdNoD+B5UVq2+lyzULorJ7UDiGfIcyIsL4nV2DcCJXP9kwI/lKm1
69ckP2BNA8W2LtLEQOJgDT0tPCkxF1hJoX6VbB4RBIyiiwlugrTrM710tl7Zt3XQjuYFBYxsRP5R
NeoGw00XXsQjbkPEB0zuayBaWXvXCcce91E+slZuzLqDKoMSR6e7zC4FcAf6t0R/AAXcNusSZnOy
RZaiaZtAGcTkkd2gDcRTR9oItpxTGyoG1ra1bRj6velEdj+sEvpUwaXKcYEEWS0kbCgdYyluyFYL
2z0Ucyd5Tgq8HDPYjt4WnRK3wOXKKZwWFKU04qea1yhAnH9NEoOw7W3hY/gFlSwUdsfOlOUDOTN8
YflG6yLqPNRORz1/gqM8IPUiUsEKzZXByy0vAWIZlHtLn0L+sHWbJhwP+eCTcgQvK+uuZ7uMcyWV
EYm6iS2MFzeF1PvHtZ0N7bA1WfHoNDBBOOaWeDqdJlFBG7BNNpFLmBZxHoY2iBYYUq51+1FXZkBe
As1qumToBsxN+ujaIV1I4gK/V40Y5aHT1LK97fO6t4guViK//lbqRiluGs3R9YPe1op1HSpxk9yB
OijyDZJ08Fkrq0auf1dSxxm/VD7il5cGes1EykddYaVijzRGl6MeVDaLW5TV9YPwbQvhhY0R/HuV
EUd7naI4zremQMr+4ruiqLbZTOiEN+EeeHD2BGrJzH+WdutXsIeqIe6+9zQ7IIWECAWvYWpZ5lXE
ziCBA16H3Y+kazJkMA2qi7To0u5msPiML6FFwFzPYcn2d0j3gRZ2bHgtjJZw4q9B/5mAaxSknRd2
kk/Nc6ZK7tRUo6D+NmSxeKyzNn+B8KjpXxGsxCnlu7E29+WkEjgeQOQFUzjkXcWUoqd4Erq+bi81
+MzKlzRllX7o3UJkyqrnUF5fOGC4KZ82FAgBmFX9A3Q1v//buvepQ9L/7AT0/xvsRDtNO7n7UbY/
/uW99v/at1H++uPdeegt98T9N1gR6CVUNDkXz0GKfx+HOIX8m3g9VCUI9gT/hr/5z2lI4W84m2BS
xabK/8uxVY4x/zkQKZr2bwJEbcPFS2HiZnW1zwSkvjfsYl42OKdj8+cPDJiau/Be9lSMlIFs1xuJ
sAUcNz3e37nGqvjmjHj39/n/X3mb3eEib+T//l/zseq/qgJ/LiMMEq75qIDrcgx7f+zK/KlQUlk6
Nwroq68GSWfMxU3h1WWef8MfZH4rGoCUhpap3/BGWVenL//xLl3OpI6OX9sgdnWZ0qgUbi1FLoJD
jgpmr8Hd3mRD//D5i2DKBvKhabzWZdQsSs8G4F8AD5acrbUyVjUIqPqcm352y79/ki4MCEdoKNnn
PxcOVgVzt++OEaVShPB4LfJsO7FCbBSHoKTP39B8IAc/oc7m3MXYIHCQYQ2y6RBTgf7LLRxlx8GW
SeXzl0FdNR/MhUoA9Ox3f3Mkb0JHzBbm8DCQ9LIN+4wjh0iam9NXWYSHzkPQxXDL++ftOCBR5gf7
5jIROkRF6zBRBG5RHiSx16uClZIoJ/2VrSayO2k5uE9aZwfSudh0w1RsEZe5nx+LtmaAJtANoZmU
Q97/jo5CCAI7JzyE0m6vQkQcM340/X76dt/XOf6+WwONogWPBfTCzFt6e7fumHNOoK94qBL1V29j
b0D1cS9KBxwA2+DPjxTMvIwTpipDE/ZipLQ88zpyrfAQtWa7b2ND0gobqnMGfn7zYuiDsVYBfDH0
+ZIXT84nMMfSszo+GNPg7wc3rTZVNoJjh7V8+ul9mC8AcjiusDCQu3TMzMWQzJJaS60SDU2DCw7n
EIPngrQ17cyM8eElmQwEgFMOFSm+MnMxKyIpy4CWlcwYE4hXK8jAfQeo7qw2c+6LKe4++5q4niMg
gdhIyKm3La43arQX8LdHBxriqCvigja/4WR/7wmoegavxZG5/uPDw+L+h9Vi2DzHee16O/QqRPsV
LHnaQ7oAyYeWYl3gDj5zlY/f8+ykZ7w5bLXRQViLMVfglzVrVG0HzET5qh5MdRPr1QDooqCb0AT6
7Th194ZTyd8lBelbX+8wjk7FuPvsWBECepZOgY/qom4sxkok0rHQyGk4mIg+6HQov3wlGj795rhB
ZJ0Q7li9DH3x5lKJY66itX2gk9du/byONqNtVf+PV1ncSiGRwKeYKA8o2FDOoQ/AJuXUZ67ycdRb
6vxxse8wKfaKxVVGRSVwMyyyg92L6kIBq7CzFCWiv6OMGw5T3eH0C/qwYrKEsbzwfcF4s20qyO/G
o1o4vUOfJ8Mpr1mPyEnp5OpV36C0sC1zdfpiHwf/LBQmMHwG7dD9WFxMSeppQg1HWJUkc4XABLFS
uzQ9w4A5ehXBs/u7NC5mzMWbtcxISD8gqL04oFdQVkaG+02O5CeevpePD457IRPeZvPK97zctDlh
HpdU7opDBbWjRCmstNk1viMffXXTkPt6+nLz9P1uejfJoAc8pQnToEGwZJWhIcaNPCXlwZaGho+m
mtKnFA+ZvyM3wvECe3J+jUprHYYSVuyZ9/ZxULIBYZ+tGoLkeZbm9080wCtfQIGoDkWDy3qTDNQv
iPit4xcwvMb3MFVjbX36fj88XnY7pDswhcGZ4rKLb1pPpkFWQYb6fxB4VNQ0uJvcOF4LWgBnxsux
S1lzSwY6DxPJcs9hYM4WeVs07H20/lUIXT1Ug9GjRlCSz35tgkfINMUz5DOwrEV0fT+246TBfj5M
g20Cqrb7/Sw5vyQDyn8+/QA/vDN2HJxKuCk+a1iQiwdIonNtQrhoDzVp5huYZOlVP1QK+AKluTAR
tZ7ZuR15ijbwCxVel0AGs8REgiArRejK9qCQdHIpSyS8OaxqPB2DfXH61j58C/OtAUOx2RRwOJyh
mG8/cIZfTSu/bQ/sgiizqmi8lKDLbgYYRF4+1YQwF26HsywLxJkX+GFumS/NhhB1ugaOc27gvb00
NUFiJKTWHkCAgGc3De17boSTd/oG34N42J8urrJ4d6iUq6B19fZgZOpLa5KpCAnARUhc+F9wfJE2
5Mf/6ej+txuTo+8PKDjHDJrfhrNYeIzcKPGfcU2aHBDHI+W5isN6q/hjcGZPcPRKjo5cTBUum5NF
l9HSpwC1tN0esAlO6wL/3UoSqb1OiAj8J5dijqZvqrPNVxevC5XD0I2O1R4meCyXRFaoz6qvTleR
NPMz72wBB/zz0hwqBZzhHUfjS1iMSqlbaOcivTs4CqpYEAlODL7ASq6AuAYHtR30/GIobYEtk6aZ
OUuB9Fe7qvPbCtvqfY27Vz8ziR4ZrTPODugEJT12tYufhKCzUlkMu8PYF9iP6WpcESbsn1majl2F
sps6TzMOfePF+yS1WGkmkirm2EJ/pVTtsEvYfm5PfxNH5jPO8xRHKOuwGC05WIS0Ne2oi/6g9yy3
EcvgXq3j6hLCQPVMXTz+9Hym8dQ43EOedaFhzaP4zS6iH10k87g3Dn1MhnTMi1rbUqnWk6aXm8/e
GoMGmiIHQc4E/PH+UqO00Zukpnog4I1pK5NSRzNpUMcgZa+3AfrHQ5acGRsfJ1HTcB02EzDcdKr5
i7ER0FqsdC0gMKnFfX8AqSLBHODVri/po/rlVnZN3t2lBFYVh5SCi33mB3yc5Djd6XPViX2NZmjz
C3/zgNtQVyutjZSD5dTOVW+X2i0mbbnHr95l0GUU/K+w4RGSnn7aH4crWymOrignmMdta7E9FKHw
qVIV/mFilG3zpIbAXfjhmTXq41Xm1YFKBgpwamvL2YDOwDhYhQOaJGlg2dG/3NqI786MHMqEPKV3
+0JwZYTpwbDlo6C0vVgqBGQ8uryuflt1PLD7AdSouZUgG5z7wM3rYTcXSfXVAKBougncWjevMnzR
qCvj0h2yXYxbsgNimklCLxGTQ8fSad1j7c18QgY82RoURAyzV5VLNjQ1CR11jAsgM4Ih3oi28zGQ
5gplmtEw04uk9EsdeolS8CLp9BHYUJVIGYi81QbK+T3oCtctYvG9jic4paWfTd9SElSSu6SN+Mbw
hUv8Lb6MyKzGd1IWj2h4yYOgk2wIfDZZG/+IEjLFsCfppn8XtvDMSVsR8reQWK/Rf5AwckOcQmle
6jlq//s2DcpqM4kgQ/taWal6YTSZSqOViKjnIJtsghod1QluHAIRyBIYDPrJljQQQeJsmelwGlgh
VR3SJ2RZ5HLFVKiiL9YoItYUds0/BmNMdS9MZBnB6k+HcRvlk/Od6Lzym6JTwEJnnDThTlp9Eeyn
hBbyN0ImE+UGNV5sX5KPFSjFdqSJqt3HvSYqKDOO7dxOJla0ncpU9QMOi+ZsQjA7CSFEsqjohrbO
dFHZ4KGxwUQFgedxhwOzo9/eXHY05ohurfvY2SExHx5hGILhKlV4eXVDnjQURJtkXWmyVCFypQOz
CVw/wlirttmqUkUewn1z3EsUp0m80aRUUcnP6nFignz5EwWL9dD0A4VBtpNddKM2ZgH0qDTdV9IB
HKTzE/ZGuNicGhDk+2O2mSylNA+YOUS/S9CTQlNxJfvEbUihwr6du2IEcihpa/9kPQQOqSR2i8yN
LJTK2Zb2BDOsUNziJ+Gy8icdMKxV0CPSdmfKPkjuk5qGOWy3TNW/D5TjwleiPHr9QkHGCQzLV1Mw
vV0IkioMrHAmFCOG3tkiTtVLHyC2u5Mi6TXsDoktQrzYRjJtHTWshitd6BIHQ2MQALYi5BWVReR2
Tb+hf2SomyZRUexj66rGtUyapLm2UpuYti5FOf59HLUKjEffG9EuQiYSbQ1afP2VBBUI03I0xJBf
O6InHgt8EcM97mQWXdcyT5ODsJRGI2hVTnm5jR0wOYd2wMQBycHpAtYLMjAvG6FasHihICg/rO4P
lch2025T6GqR7nFSzXSNILXu6SLMWJ+Igq+6svwqEJdwGnXylNOyqPdT6zflJREpmIvHGAHxdqob
fChl04fqFSulSTwgOJ0Q3ggowG2PUOWOmCbsG3ZPc+NW1gQarOBz5uX3eKhCSna0Her8adI6y/81
aU0ePI+cksDxDWkwlJtcpQvfXpZ0wiFgKc5gyB9lWonmIeFrH2+UklPOPrEz6t5NaVA3WMXh4Jf1
Jp8q+YsEW9xYJOOhzPfLnZrn0gqvJmGMF0bS/w585ecQUmdLNNRDaMLLqzrXtddQEy9Nbd8GLrnY
Vikex55QJcUXMPtqoW5tIbPfsh3yXZPrwOapw8O0MbxMwZ8GFbFu97IhM1LXv+VobnYTvtN1Geu3
QMsJlxBTEn8d2aKQXOkWV21b7jMLj73rU2VW2wkAlB+UHuL3fkeUjokVHn92XEB80lFpwN0Mq3uM
U6QeTtiY0qi6jUoiAtveVi4cuqaeH1GuU0bxewjqnlQT6xDT+Sc5UCgPGZ6Wy1R3b42cdPuuH4KL
STN+jmHXbxJbuTFEg3Q5z8udoJK1b1qsHQa5ZPVowOxOqTs9W0ZzYTsxZv0mMr60+MqQkE/I3ir/
Mpri+IINbbfONf1uMkPC0Zpcw/CeXKt0mef/OkeKO9V7mCjyNs1V0KtWgI4LPfvB1LLvRiaAUcbj
fWUjRiLFjpRAyJLXczLWs9/HyQYE5bNEDLhCet+vJk7VV1aY5vu6ineTk73CFt6laGEvzMbyR0It
ygqvDF0Jw3AvtNaoZloBcCIAPkbTF49lE1TKpo0bhOs9PoTpokkTM703LSTWa6WKNOWKedJtr6w0
II4Qvpoh1hZAVFgVo9/nfxEGBDB5ROcvyMCrC2dYxxjW+1cSr4rudxKNevfgJkXQQFgyJ6rvVEqM
fVkrof6a6Wo2QsoqSUv+MuaT38GigTPfXc2chPov0CxqfacWsBw3Kl90vJXYl1wEci3IT4Dc6QMy
PELt034yxr2GozW7gBjBka2jbCR2DalnxW+c3X6rrbEnMPFvstEVLrLsHvYM6Q3mX9pkR+4PpOxm
sLWkWrWwjOIA3mbuaD1y4gSpy0VskHu1SfiiBOzdUOggk3y7g1fmDNZzlyptf8PqZc/RL3GYIKQO
Em/ORKi3FKoccwM6w33KwsxhwVVk8ct18xKfXAO47drFB2RhvERYviqG3hFbyhKZeRFqHdTORkwl
OWJhhmy80eEgrjhom7/REwCp6TPxB86EGHQLkCv6zpJugLVyRTWnb7fhFWIN8ogToC7RRocAku0q
hOR3A/B9d03ylsmdtoVifjHJwvurIuByWkOfNaKbSnOxDRhoYJONA+NF9RqRpxjf0BPKDc+FzRup
sBi9bRmUv5pe+tiSsnYqVwO5lM5uUELTussxuNYXbjRGWg5xskqaHXwEd9zXPpSMm3oIVSzRRQ1G
AXKlHVAUL+zMwmlXa8qlMwRWP+tkSWnNO6ue5dwVKI1Vlg64UimAaQGq2SpmAbOgmt6Df4CfCMAu
fyhdSj6szGoy3oYZ27YNrg5pPrS5E9R3dZXG9WaKdAuvudFjQmRal4WHnJ9sx2b2H6P5qazqItJ6
zd+jkOqBOKPoUO6J9AJIhXC//M6uwLoLZ4j2Ktd7SWhYMIAqI8hM+84uX82uwDD7HOh1kAW/2lCt
bkxUmDbuCKyP057FQmAaapOkI7QTFHgDQsYX+X6o9MZag8bxyWzr2IKuO2SuOhJQ1DPMiKwmKwwE
7NMVJ67x8tsa5v7U7lJ4c7JqLPWa1hiuEleh0rermbl+j50eR5f8z6PHwJTNk6zLgezoDoa2sw0x
aBOeRLgs7s6hGPRNEglGjTDrTHnIwQu6W3sEqvFYBX5HQBgWN6YJlpZSXg95Wv4S80bzsutyO0ed
ifgrZySUot/ofKb9vio0YzxoKsShXTnlxrT36d62e9TKMZ9FHjfZOoOplWH+tsqEsEclfIrsrEas
NKPf8kmNANAVyEn3Tuu7v6JIQyUlax0V0QTUbg66n4IflE2q/GJkT5/v0jjRJTFVZIetTp+aPhRt
EAmbHC/QCrrIxM3FGTXtqOOpUCoOLZmiBLlb9pqvpiJ5GTH16Ut9ODotLrU40qgyJbFyHG1aIK12
qNTcuaWamZ+5oY9XMeZ6L+oTzt6c8433x0+4IVll5r17KGNE2lVLYLLPHulMbeTjY6MfRdHcpc2M
5n/Zi+jc1ITBVgde2YX9egQdyR4R6yigTxxHT599cGSYsE12aWKif1meqEGv60mbuYGnpIFa35K+
LrMDPQHzTFXtw8mdruLb6yxO0JOFezNUstBrdLD1Xa5sNfmq2IRY2b6YdjBZmv3pOzv2GOkj0mpx
Kfsy/N6/rGRonGiesYkQNFMgrUmfXZGYBKihx+f11+mLHRkZJtoNRrmD++iP3+JtYWLU+1hJAjX0
oszWPFtrgG9nyVD+Pn2ZI08R1dP8LXF+x925aNHSAYsQ1Hahl4dW4MVFWbBaazPaENRlpiM8Rdnc
G2eG/ZEnOWutKIaadIdpr7x/khyTkxozaujZbAwva9Ty8LMHe4NV4dyUMRdw3pUmqNFTCKU1hsKY
zuLipdGS0sAMT6HnsgzNct3kMDom9U9Q7vq6hiVyJobm2IujDImmXbeo2GmLQqQdaFS3Cz30hsyw
nwNkQi8ELRafnp7mqg6FI+w6fGbOYvSr1dCWg2GHnjbplbwAWW75t+44qeGZz+zY7cwNFSihVFZo
Nr5/VQB5iKAtgeBWwqguQVzgmh/j+vOfFl0K6v3MguR06IuHVjYyRFsrIw8VWHDhIuzh7BbnBzsF
SHZ6xB8bEAwHwfRB6Y/O3vsbSuuR42/fR55Q64cmdVl48yRZcXh6UXXt+fTFjg30uUdk/fm26Gi8
v1hM7l7tiDHycpmatxB3q78mOQCwHfVzra+jL4oKsWpr8+taiqfyNE8Lo0kp92t/cKF158sn8Lhh
9+X0PR29EO0MeodMGzS/3t9TakYQWhsz8nw/bzi8K7b1ZKg9lvXPX2dW37Bk0aBxZsXm2xkwZZ9l
5hAVvaxI2m/2iJl7gzEgzT9bJCXdjs4yiyOLMM3tecC8KQFPVU7IaMuAAG3aboIZpjraTvj42btB
qmDbfPsoiXhLi6tIRN7sT6vEw1403KRVp95kVpKekdB9HG+Ui5GUGZZGmCYsvff3QvFThdBnJJ4M
0vhlisCGihZSL4fpqTvzIZ271lwUfvPcYid1FMJlE6+L9OkeTSmBIFLtt2maBGemh49Dbi4rA2ey
dRWFiLa4VEu1zw+GIfLgOflPFAa0Hf1V+7PNFqTkc5eONhUL4odmBJA6AzV6FnsdMEh7C9TFbR9q
1GwdXI8Jb+vnRwTpu0x6qkCKspwbVF8LbNEazHkYoqhNDxKuHby601eZZ8736x9CLyYEvqNZ8fUn
buXNW9Lner8AQOLB6R44DCIjqdhjiu6ihrt20zp9fIOBSPFMsxiofgAD8s/8hCMDxeGhIoU15pa1
u3h7QsbUgcYq9mxYQXijgQRE67aIi29agKd0c/qG53/ahxt2eZysjywnqv5+WEI5KnuCkWPPbA25
4xREkxPC6RoDHsTSuG2ugxw+C3aac7uaI6PUIT+Tlg7r8fyv91eOAKG7aRbGXjymKf4IVP0tnPoz
o/TYVbA3omVDvkT25vy037xQ4QyJmlVN7EVoHr9ZEFVxsjkDkUinn+PHdZLATfqO82Ok5bkcOD6l
Dl8MPEfF6KdHqzHLx9gOfGJC2COW1H/dMxc8NkyY7vn2SH5C+riYIUFi9FNAuppXSgS3o6N0u1Qq
OBfRC5yZjOc3sRwjGntqaz4UkR+12G7k+RRXselHXhLIdsc3AcedM1inq08gbrpNPHXnGn5H725+
YawB1qwmff/aSBFt0kiJYk90AI4z9r1XtjIoK+Db8sxseewLoJs5W6iZdW1r8QXUUYNuA7uK10ZN
+miFVXpdNUp2RWa2uuk0ARat9kv3SiZ2tz09aI7eJfGS841SDlkmIQ6UxU3h+rE3aJb8brhNjGNA
kl5Nc4E06zOfwtEh6riaikt8zrRcTCyYpaoRPG3sOS2YVL80yk04Jck276ATWepkvpy+u6PD5s31
FsMmI0U9Ual7eVk/mnTj09eghaOYDTGJnWaW3WgJ9MvT1zz2RInORElIsCUb40XJw8DT27vKXNn0
/fHaj0PQraCb8xc/NLBYnr7YIiuaDR2LxNurLYYOZSe6W7Eee1otS3Mz5FW7ovnn38VtPOzzOA/p
KVIIHhunhXJpG/k3bCPndhaL/Lz//AwcL7OQBQXl8lTq+uHkwsxnJe57Kp55aue/qiSkngQWjopt
VwTkducWTUNaWEV/Xwvdv2uh410QyBJfDjVwztDCEHxmKTs2AuAjIPFlF6Kb7mKOchzZW36sxt5I
lMEWHlYvd7mWUCBGx9Am+z63CTjVyjNnyqODwGQHxf93VkYtBh7SBNB8GJS9VtDrKXLjaYrJUKlS
SzkzdxxbXTgps8ua5fUoBN9PUxWWcN9pmDuMgeZQ5+fklY2dujs9zo7NUBzFadv+2Zos9QJNIRN4
qGPs4XxOPTW05GMadvJGx4H8MNmNe234ZnOhkRf0WZnlPMAFmkQT2ckcMvj+/swa+KXMtdhL3ERs
XTlV20AHAIDm5Fwi6vyPWi4yCEp0QBaz5eiDiJrUG6gFaeJNQ/1K2Ii1beDpvcrK0F+oVIzEsjnj
S+EU2Ss9T3lGI3j0G4JMoGMdQ8gt9Hkov9knpGpQ8Td+4tWcCfaKQqTIVTjFLilxQ1k/JmXUfLMz
kdK177VfQyZeRsIydqXTGo81uHT614AQXz7/4nGhCDQi6LRIn3z/o5JxrCkds0VSC4NST61p084v
p+aH3o8dhYU0/05XQT4omm6deSDHxhxWHpW1F5AiFt33l+6NpHMLFTkcLENMzGFsYzMuYvpkmzpT
+3yjGILGr6YmdrFJM9dtz3xa8wU+jAeXYEkDRx/q88XQUww/5DAgY0+fEu22QlrxFX9RfNAGhXBK
NRR7N+yM8cyu6tgaiYYf7woFj/mbfn/bbhUP1ArK2EtzE6CJKMxixkOFym1HXe8SopVy5uM+NlmR
Es8sztNm97FYlYMRIgYdLbDfhlZB9Mjawt2kgyIIT49SMgZPD6ljj9XUKehQxkRJtlQzd5OvZsSs
smSFQIeJJap+yiRAt+OGESinvnd/h5y0nk5f9ehjxS1JYYcqpqUvKpi4ZVorwiTptR3sudUUpBkt
c3qu+9kg2cK91uTX05c89lxn2fZcs2LLunyuQxMXI6BILjkY+a0dBnOaaR10IXJ0M7n/BxcTONPm
Ai3dysWwiQJnasa84XCPK/tJtKgDd8UQpT9rO6GBfvpiH1WrzMpcTIVHhPMS0M37QTq4uaxch6cp
C84xSpz09OL7YEtHdlpbGqEeqandR6rMN3YMCJPoPIrVgSSsQxmIFDr9c+Z7W36oiPJYIVBNUWxY
brnoOrR2lCX0Xtvkxc+axkuKkF4T+x3HM5Khum3bxLdWBn3XG+FQsjzzCz46p+YHwlyFEZeVijn8
/QOpsA9VghhDr06kuXY1qQ43UyfGTVxF023puEq0nsL+rtEa80aJbA34AyDZtej7c+fAY/MmCmmq
1hzJ6LvNX8KbdaQL4rAyghoujBkCk8H7T4LbFFTXLZk9u7YN3b/MIUsPZQGN8fSLOLodnV3BaCXw
1H/YB8q6HYNUSVIvz1Cnrpi1zOcGivaz0ogY/iBJvHujg9EAD6VsSohJFdBRpcJJfWZSOzbLcJqi
ioEbhIG6GBMxWbxJMrWJp7Uj8r6ophq+NiNJC3oaqU/umiTwf4NLVacze79jV7ZpJ1DtnwN4l2XQ
hvvKIW2ms8ZHs1ekF6nhtlUa8yFtkSYA8+jnkM9mPNcBPTbf4CieGzSCGWcZxGsOAGQJimLlEARc
akPVr001rx46PbLPnDuO3SMeToYYGzNudXHsUKwpjJByUBxF3L4D256vKWpZl+h+lWuZhU9xDn70
9OA6fnv/dc3FTlcKB1kgcc8eqcHRNTD4B7QE+bVfENxx+krH1gqqlnTYbDoOmG/ff0EFEr9KRW3g
+UUF3qfXk3HaV3nbQsjUQf/B1FHqM7udo9fEjOhSwEHQvZxAfBeclhhLwNU57fiV2Uwtwcdk/x2K
xHC3RWefW/aPzRNsKOfNFZHGYlmjheNDYq6hJ94QoVvzs9KM1nruVxe6ngDnJ0ynWUlWyQ15zuda
BUfHDzsqyirzbtuY//7NHAXDSw3I6048KItXQLM9crAxdVjtPSATCcH7XJ3j6MwEL+L/XnExQeeu
nWrOECdeTubyjcnWayPLyt8iKK+vbNl0IEvyl0wf3D0AuGkfha1+Zko6dlRz6Oazu8erw9z8/qap
2SKGBfri6Vku9pBfypVjEeNxevAefa2zMe1PD5Wq4/urpFNoTFUmEy8Ed7YT1PZXMrEI1FK68KZD
sr7rmpHwC2VEe3v60ke/0DeXXrxVK3Q4QPmkIUt6WcrKtdLwa+WgeVyB6UVEfPpqRx/nTB2YPxra
nYs3GkSyq02Zpt6oTD7xcl3Hzqqs+uFcdePYbSGUm5Xy9FTtZY9GbyjIa2SMerVTkuQQW2JoEP9q
GQWFWkUTf/q+jl6O3Tg9IdOiOL2YfUq9nKIYwJGXW3QcSFdMq2+IYOVvxfLb9B+MSc52cyNt7tQY
i21jOsShkgMf8/hHlxuJXp+8wSE8MyaP3tKMmmTU0z5ZmuRxBsgicKPUa+hpqGszRBtLvFzYPPbS
duQ/OEGxFcQJj4cJsMdic6pIenpuW6deWxjJY2M240ttuOEzWBaTRGRKCP+gysSBDTaEhvGHs+pi
s+HnWg7ZYko9YSsz9Dsr9x2BCDNSzlDWRCiZd5Uvx4tPDxQXnyuHGQrwDgvH+y+9IQrKMXI2W+ZE
FucKemxK8xB92spRpH7mfHFshwv0/89hHGoo9tr3V2PG9q1ap/pTpzm+DaLwriIzTS+rMR9hP9f6
DshidhOjPCtXolarjYJT9TnVZH5mNM33tdjuu7RtGEkCKyfnkPe/xJK+kjKDQozrzKG8JKYJRaGf
qWhFayD+X2Cry++nH/WR9Qre0Fyex9XFsFp8kzVRKUM3AamDTi1/akWAZ6WO1G2mEleL5cvfIYC3
uzMzwZEZjrLl7Ffl24QBu3jkMizdogWa6JEPQhxkHdrkz8led5Lt6ds7VntihtOZ29iwUuVb7K0w
IdoKwXqZN9SEVG01kKQNIdpF+pW4Y47LSPrji7irAMCR68a2ISN7IcBhDXXl4KeyurBIl7s7/auO
vee5ayb4itljLi1XE4j1ihN05s2Q+21TdVFKhkJR7THSqJeYUcuX0xc8tklw2c9S/DM5SH8wY5JD
2HTZxDzFDshfN3njrqdSH3E6qP3sqgDpSQO4xQKDKlbliX1RlSQ/c9vHxhpTJVtP+jEsAot1jf4S
YgaXz5qy6vQlqqYfM8z1QjE7+7FEr79juJ1DLMwjaflJGdAgaTdzL7q5WLmHJDWVnq6zRxbt+NAG
qjVdl5Tv67VLTQHEYfotoSUFGz8ncnI1uK4xPZ1++MfeNttBStn4CmnqL+bQssdYIga+aqJ/Antj
Dbkwt4Lj4atd511z7U6tKM6sFEf2Srxpal+4KDm2LxlWdW2EVmJaqSeVtPuqx5Ny6aeEFIJwvbEJ
id40qapchFgCd6dv9tg7piaE148iCuCdxflpGMRo1E2QebZO6DImLmWvjhFe41StsJ8o8QvptNmZ
gfXHPbh8y2i1KGhSYcY2utyApo2fEihJ3lscFd8o+EaIxu3+qZ6Kfq+SrbJ2onGLfH8im94PNhZU
pzVtnfJSmxpAnnVh7osSA9/ph3F09hH6DGdj200ZZzH7+IUSMW+rmZc72Ag6pXE3CIn6aO2gC1gT
bWQefAOnUBeNwcbUJY3QfFzhAvXXxQzJ1dQwPrO2HhuNHE04TbONAEaz+EkjUFYCXKrMo9VsE/jU
YUfl6bSzETFSa1aabsy1Mw/i2Fc4tx7mEzV/LmsWWlMQI+RCz1bGUtuJutKJxSmiS2z8JIMKdAOu
o1ikYQx+QEhTP54bIMeGpWBJpUHPluLDsSwlcCXP6Tx7wHshdvQtvbpVZxhYCdC0T3t3DMWBwbWu
cHnCsaH4bWHAXDGxEEOgJNVVLOvxdziggyUkwil++U1AoJmq9+mv04NmHqvvxzJf3XzKmTuOOk3H
95sA4EC1GfuI2tqSOLY1jgntq5HW5nTmS/24dcXtO/c0mR0pdC67EEk8wFWZ+2tNReVu5D8KFsKy
La601May+Om7wi2I7nsedlxsMewqMtCwLFjID1PTIkwxLKppbwZR1X96a8FzQ1GhMguwgVxqN4wy
z8ycTD/PSZDjG36RbQAsnMPQfZxfWVE0lD10DtlYfCgT6Ybkbikx0AQvyK7AXetskJKQRZNHRvhE
unaGi04iWFlVqpt0P04/zo8fFNe3qODMckGyJReDxGFvgTwsSjzUVvadi3tp2uZ6pwbPpVKX1COx
H/8FKThieWkIMfk/nJ3XjtxGlIafiABzuCU7zIw0bAVLtnRD2LLEnDOffr+aBXbVZKOJNnxhAwam
uooVTvjDcZTK+WHGOioq1CEFZUARoEXxI3+rddQRXYlYGlPfiufsmKHbi48fKK+UE6PMoJ5qfBun
OlO/3Z/89grjUQOAIGCfnJF1+IQ+TVgSrpDaNTgQe2iiLeFxau18Phs5w2NZrFePg/wZFPKCTt7F
Z1+jHwokISt14os3erb8S0lw8azBGM56ptXvSc7jv2pncHY+842ZAtelSUezRQhTrUIHSQrNqu8p
fPZjIeMVNaI476VZAfVSm5wYOlQm2zuhw417QcSkRIv44AH7X20tBCOXpYRq5UNZnQohH5bZZ8ch
93OVVB138o9bM6SxIRCVXHi6Jq/2EBUB3CtzEkxz1KALF3CcFhs/Z7vtRp+KeyftXBA35kcXEp1D
3eB6BeB1PWIJnMKsnCDzFbWTzeelk+vx2NGCqb6i+dA8/NxaJFXQfxDroOS67vIvetIbM249vpYt
5QEHo8AfctxWQ8pZZ51OxZeHzwaFeZmcArgcNepVvDtPdlpgPAYbNjGzp6XTNDd31PlnYbbt5HXw
Wfeuwu3Tis6iEAQRCC/s81YRn5RFShIvfeEDBVelQzUFlwDxDjc35+zJGHrnnZMpyh5E78YrSYmA
C5iqBFihNS6HekUEgHYpkKIf1S8SpLl/6jqan++v5s1RUN5CBBRy1EZZSWlCFMxhXPnlVGLQoLWD
Z2Nwerg/yo0zwNpBNmD9BCRvtSNRbi1qvZ5K4BnkxCc9BnPkjrGRqKdFtSP11Kqzku4cg+2gYGBh
BaKtRHICev76GGhR2MR96xR+1MXGJyta9M/YZRQ/lygwPmfYrxs7s9yuJZwKsj6AooK5tCZWJBip
BFQhSr83TbT+KyjiwdBJO72UW9NCupXKO506dANXu7EIdT2JTJtRcgt2oprBBM/LAAZuQ7l4UbXT
/W93c1YCygEMRAQcq2+XYEaEr2lW+aY0aq9RByETc82dZ2B7xPj7unh9yKuAn68uyU6S6LQ1ae2P
WZG8FMGCUWk4DLyzuINgixJPfwWhHSg7W2R7U4phKZ8ghgvZcd1vrQLwmpPmVD4iKsPFCBPlhfY4
ogCm6aTS49sDqBFaUZhW0SRaDxbj1hqoYVT7jTn86Ku8P8/h41o3qEiy88RJQz5wsztq6OGzM4wN
ziJ1oSFVb9R/zS3Vv+P9XXFjFxJaO8iNgj3dKrLNQaGHGUUtX1VD7L4qK3xBu/6XmlWFP0nVHtx7
Oxw3MHV8FagtgLL1BTKX+KV36TL6URl+m2rb8iS5/Wgag+1hKr1HW9rGvm/3/VsMRm14rfmWd3Uh
o28x+UopmWDWAhmrFxk5/iPPt/O+GDBiRs2rzuvjWDjjXit+exi4LCHf0t/jYaWqc31x2QXw/gJ7
CU444s+F3fzZKcvXEEyVVxvjpajkeueMb5aXRw24o8C6UGAgMbsesTc0KBe1I71GjQX1fdKPEqbG
VVTYvG+L8mjE8DaaxbED6cD6rm4wbFSgFVeK9BpjS/NEgtbBKo675YkH36zcgPthZ8TNOafoTMD3
lgiqNJxWKxpPvVxmNRkncm6LeZhKSercMFCtfxs5moyds7G5MRmNd1skTUyOWPp6NWnEaiApBINm
mHFPnnrpo95j+3D/BN6ak9DJR/icA4Ed2PUoE472GrdA7I/TgsSHPSsHO7elFykrxkeDBCYkqGGc
dyGKv35ysshICnSSE3xzp+oFNE92nJVR3ZmQ+AhXZQFGQWpT5HMEPhtSHbd9MBjoMfk95ZU/SkCj
aLnGSWO6XR4GxT8jZji4ELWosYTvei2YStdKGxyFdmZ7a2GJY2l4sXxI9a0WNpLkIEwncPWUHYPy
2Kt12R6QejCG18Qx+/+wWYBoEs8KEzjqpNef0WkHo7ewdPHtArA1Vj5lfOjKout2Xp9bs+JFECA6
IjHaEtfjjNghzmBtANVkVrK4tHvtf2NbxRM7QL3mPw0GfoQCHKndGkMddIECq4PBAIIOVA2cJDzC
b24+LXk+P6xV+zYrHlXAeuK2XsUOI2o7nTlKdCjzGh/twGhwigX5m/yA5hpfVLyidnbI9oCzjjxE
dLGoTSjrkCivEDShcpX79BIES2e0CunU5SUKXffP+PZeBk9C8QqKB5ceVJbrjzYkRRAZDVXFJuuG
GiUZBT8TRJXK+WANVRy6dS0qEPcH3Tw/rCe7HwArKSTTXO1/cyF/jOs89DHXk3xMkuWThAIWuixN
/rRU7Te1jbSd+O/GROkEqeKCoYa8aWIlNDCSGFyurydTfOyaSv9WYnrziTs9OUgBuow7k9weB53P
Bx2Qdij45LUhQGWXzjSNtA/SiarEwSmt9ockh/MfjTSj3XJ/Rbezo1NBf8QGWAc43RI33+9lpFLW
IxNUm59PklR6qtrI1WGsZixk7c6KhC9xXu85Y2w/I1Ro8CoChE0GtCbjJ46emWbeZb6zGMEL6soI
eGWz3n3CsFRzu2QKkSrrY2XnFr8xV5CU4AcJm+h2rVVlzQIY22LR+Uut5WenRfGvrCj6r7Ze4Fqn
0Xr+fH9tVx+S3ippEGqIAj2L8Mb6LC6gCDGjLKdX7qHAU0TfC0t7ZPM6a0+henXsxVDsFZWWD3BR
C2bK9WeUAR3JlW1iIGXY5ucmLk2qkEu8E6vcGoXmBd4z/GJKVKvj1y3oKxXdPL3KekuNgTv7mOj4
lt9fNl3cir+9tmIy4qhRWQXTAYly9e4YwTg1ZWTMr4IHk3qaktQqbk0NEoh4K+rOwRlaa/Ks2pp/
hZ1alS4QEfN9SEKl+SN6ht+UsLQ+lXJXT8e2yDUVhbQsQEopbjOWHxEnyQ1BUuFEnQMjfR5lpLle
9DKRutd2YO96Jc5M2YmurT6e1Vkro5OcBbl56ZuxHg6qHjk/x4KMlOZREaEKNutWGL5PTKuNXtPK
boujU83N6IVyI7NSOgnPkwxcZX4unDr/kqaRtbhBU2nT6f7irfb429oBgSdSpiqEuP3qEy2qUiFu
ZMuvNUbOtB0r56jkGRplTlKjRlarjxFpxHgUmoHF0MYgP15XMpQ8lfAJHpVXbcSTS9Eq4yhAgW6/
aMnevthuC1wVCBF4T2mursMEqvmDOQeL8iqnXef2IWiBpQ333jWxQKvNZwO2pkPHFkSUdbWAuoWq
W9pM2iuWHxLKhM0UnEarVY6hkkqeOve/ugTP8dM8QD27/+1uHC8WUgQlFqCfTbtck8YBl7dseq2N
Ij/gch1+lNXM2tkhq8uXL0YpEKwSxS4aCJTvrq8KDoJsTsgbYEo7/mHGiE9NtuzWRfQzRDzCnYO9
bGA7LV3l5NFWE8AD2p7XA0pFP5pNISmvCXJ7T21SfJn1ao9KdnOQN10jCgsi4LoexCnbvkvMWn0N
O6DvPQ71J+6L5XD/C21vdOrJKlVPqjIO3adVPNdlVYc7sKO9Ah4IytNQLa3hAkqmpoyK6y4L78an
ovAEmRzVXgCt60lZVlcHczDor1PkKN96FP+eNejkL3T5w9caSvtpAtaw80remCM4UoaF8gE4aS3K
IxlKOyNwp7+SSEr/YoMbfFnGGGIUfiP1Y5gr9iJgaE6bLlxu6O6sWizGOCtxg8XoK1JAaIJLRnrQ
qwhWFtJ5h4BG1s4J296OjCeaVkKDgFqC2EW/RTtpbo5hQBHjNQnS8TAFRu5ZU4v2Yjn0LpKM08f7
+2X7AUWs+uaVQbuOZt31eHEZQ7hDY+KVKNUavGDWqu7ZkuyieVac1qrftfBbALlneWrsRJHbewxH
b4VngPAO6Pcartjh+66Pi2K8xkh5esEkB/8AIAZkBL7oPDXh/EmHBehNyrAnFXRjkQUaE0grWTPs
Su160gld4HC2kUyjBzkeqiToEGKcAxeUpu0WxWQ+/FGpNHBTGxTvxeuw2kQQmesKAikVIiss8JPO
0zNmppGnxVk6uPUwD7/uf9XtXcN4aIWTPAI8JUi/nuDsLJGexZ30yurrLl6f6GnY9V7Jfg2N5HAw
DNQjMTF6BRu5tmnBejc1pVdDMvwCg9ZDO1R/j4b8y+i00LXj7nOMLenBkufLqBhPdjJNO5tI7M/r
x5CfAOWDQ8psufeuZwreGqAkkY3f6yaew+YUmOPntOSMIbno2B06qvDx8zOa2FHws1cU1BYtGRHC
nXt3e47Iu2hekA2RcNJ5vv4di67WURqnoe/UgePOTV8p9Lbb6m+zgrhaJTD+9Giq9woT2+kLh0DS
Iqp7pCtrWfrBciaai3nsl+ZsPgGqx6Vbr/JKdttINWdUIWXzb02dDZznF637Uii1/vPRvUb5n2Kk
Jpo3PNarF8eyGtmKRyBdERpqr22qJEejqMedHb09stRfRLkcczM23BqXlExWkGbgbP1CUmV3TMYX
+i226wzSC733vSx+e36EfRDVR+IBnVxidWC5rLo6Cbvcx4Km+JZqhX60nWR8ur9yb9nI9eYVw7B4
SGHB9V7XqiM0uPVFxYQ5TuzFVN2a1cOjvaGYeO57Jf5ZFrq8HJxirJDtxCU6H19ClCTGg12gSWdW
MmbRZo7b0Gd0saXINeaRcrDigNv1klauy8OsOKH2zJVjJTukh1trRImW55dau6i3X+/4POmtsuid
3E+U3sSDOZM8q0Qa9/4abd96UEHCehCmDkDdTYVvwtpldoLCtyRVxwjTNg9jkJleBX74dH+ozYQo
pwN5Av9KzElutwrQ+mAxq8IKSr9TnNgbh0jybBRWdzqQm4uCUTgsbCqSIJpmqwurDBK8jrOx4sTm
8aluNGKJZjYlNwhwqXFBkQ+n3lSjnb12Y3JCCIKACZ4z01ztaE0bMxMJkNrvzG7xWqmHrqor0/Hh
JSTBIiHGUJaC4rqamOVTnM64B/hjoAxe13YheWcVH+6PstkTiHWKa5b2GQ8qhiPXOw9ZdCOu45G5
oJ37tMxm8poR2xwoyux16rZDoSz0FmxCcIUvtlq2acFDZXCWyl/G1jy3vW4dhtCE7ydFD78gREBw
NuA1UFgTsLHrWVGKSTVkcWu/Vyb1T75NinwIXn1HlM6n2K3HPkAvZlEfDXDFsBhfYYD4Br9bzVDu
kkKNqqb2E1WDidbNCfrnwfItSKP85OSZ9CDNBzokA9LpJ5Ym2SKCuJ5n3NWiFFHUvmxn1ZMNvPmM
S3137FPrwV7Z21AspgBM0maloHc91GQovZ41CkPFSvUkJyjytbHeH1OKQ+8SFBs/3t+Y20OGGAnR
EKU7Ujx8U67H060qcaRAq30wveaxzI3ilCvSg8jM/50VJUKOAFh5aijXoxjIcsfZ4NQ+SoPyIbSV
3M1GczkZ6lztBK43J0Qdkt4Svq+wwK6HspTUHLvFrv3FUIK/gSeNH9puXnbu+O2VyLL9NsrqM9En
wnQAzSIffoXhxabVTZ6WqA2GEoBB/5WM8UdvDsmX//CxkHMXdxWfbJ3Z1VZhKDCiG38J7fBlFFLl
Gk4Qj68g2506G4kk4gRr32ND7wIpaszG71Hw5Cgn+JBE8fzwjUhIIvDAQrMLvt7qLQ5Qsa8bm43e
Bknq6ahE+nYdTi8Wuv4f7i/bjRsR6226ToKwyxOx2uMDqgowvpbaDwcn/Jw1i/w8K9G7cI6HnSfr
5kgUFcCQCsDqupYbU7czis6qUTGW+4PdIg6pRIntzTGl//uTurHPhZkU9y4QE4F5vt7nhDGdNuRJ
43dTKHl5pRYnNdQ+/YdBKEWKcgIty3UIm8tmj5Fn0fiKSO27fBndblb2DtMmUH7bCcS+gmJBFXJ1
nzcDAvVVP7DhOKnPdYVAfj3j/UGwVj+HebFn13zrK6kCXSLCWOEHeb10VkxZy+lnZhUHU0IcOPfS
qZDi7tIPRtnv7IlbHwq4HRAuob5Bxe56NA2OZpDPSwNvWqvOcSjj1mtgmnP/S92e0/+NsgZUBQ6c
LsRJG7+N4+ZAnb/w6gRTlzIKf94f6dZ8aCEQxBCYaTTOr+cDea9bqEw2fiPFw3MyLroXtlNw/A+j
kCLykdh+G5xwqBYlCn5O41dowh0aZf6h5Ngx/IdBhMoM7RAi9nWkHjf1KIVj2vqBGumHcOzGczQb
jwfpBM+8fHwcYHUbwCySfbbT22XrgzKwvyvaYDjPOg6X6vk/zAbmqCCH8Zavs1o8nDpzCfIWiVVc
eF0nnWTTbYqi3tMcvbkDwKK+kbHohoi9+FvBr3OMDhZUzLLl83wgNbBcnL0eTmi5s+FRCvoqqlK8
edejZL0xxYOOJhsmUdoxqFpclyzwCw8vGjmaUKNBwwnwv7oaZQBQbDQmym/ZoHhJEksHreofv+EI
RgBhCFs68e/VKOGQmHhvGkDt8XD4oMax/AP6mPYxXLr0eeIS+vv+rEQ8dZWlU1diPjT6qHdRVl89
rnYxlNZkg2BerErun+K8H9NPOVZL+SUY57J+LaYgME+xhb31Ez3iLnw4RKd0SCkYUTBSEPDG18s6
5iz5pA+VnzYtNdooDJWfVYYdowelSvoLZZ5+7wbcviJkPYwohIbZM+uAQncSTKZmnWNGBNN7RSHp
+QmIwXLWDFxEXEvN87168HZMIRglkM6UboiUVidB7mFYJmDL/HCWx+jgyFlt/pkt2hB+kfRG0v6u
0iTcKWKIv3n9ba/HFL/pt9MXtuMwUfTt/K6X1fcKXvYHg4Li9zklBr2/jbYHXVwnXPW03BXU7lZf
0baXVpcQR/ShOUmHqQF6nNVhtfNA3lpEtiqeFhTLUPBeTSgelG6Q27r3Zy39mutt7+I99b5f1Oc+
KfeC21urJ2xiaXLD28VW8Xr1ylJZUmq6vY9DW/uCEtc/wIHns73g6n1/8TYjiduLHQ1wn74WT8z1
SJJG6a/qps63y0o6JMhswuLRWjde5mZnqM134t7iRQZirBPObAgL+VyXsYlBsh8UyGWlidMfkq7a
O2A3JkQUCGoaBJSAHK8u5LaeBiXGEQzJkLhW3bCL/53SIMct3MC7++HFozxugljgLNPpXO0JHavp
erTVAXyQWULvriB44h3kKJVXY/m4N7XNffkGQ1e5p0QeTG34+lsRNxlNm+ujr9ojz0APPq/wEMU3
mydsvAz6xnOLARW9uuFrTcrX7wQi26UlEBUylrxDFLs2gMsZkX4+seybWRYfB0otXqsE/XlcjD2h
gk3mSomYjQm7jbNN43UVbIM7WqJ6zDWgsbhzYuJWkp3YyQlPY91Xs8b6J9OC+NH2Jx0z7mbeJKGZ
TOp8vb52ONW0chvL720IBWdaQKFxRsxcwf92kOY9yaLteaDqim4xe4d2GU3Q6+GmsR/SsCttGMGD
7HWRYrqyuns7bj+a8DagCw+xjLO3TlskDWEwR0sWP4vgYx8au2N3Wl1rF1gmori1c8jF8bq691FU
pXFFNw4cvmC4Xk+qUhJhVDNrPh7e+iEqwTyZs92cVGOSsWOuVa/tYxrKFIGf2lrdews2+wa1vjfh
abqB3DJrXRgzAsSR99bio47WhCd7bBii1doue0efqzFw5CS+OCwRthKn+5fB5nQyNKgRwCnUnkmj
tOuZ60qEMWVQKsh721V1SgYtUk5OFUXqkZM6TAeeXcP2jGjKlmMltfqDKjUCMqXDiaUgwpdGfWCV
MNYmUVSpDLqfLNi2Galjf1CifnmNxlb5jInpXpdl86nBnQHKIVfgH1qhq5u263MnXhbTgFgkNU+q
FKTms1EaGX1K3shjWsQ43o21BTZC71Qsw3QyZe14f9U3h0j8COHGLShOFqHx9apLwCTyOUsNCgwo
1nAlZS9LYag7vYXNIQI3j+4y+Qo1VhXE5PUoeVst9mCjKjZGSvkyzlZ6qKj7H3pj17/95lCi3wre
nEvWWR0gOiUkLYod+IbT6fOpw0sr90I8+xZP7xFSdR9dP+G2A5qXV+yNvH09M0urrXwaOsufnCp0
zRCN4jqOq52kbxM8CVU4kj1An1RRNprSlerQbEptyx+o010su1F/WCBZnqsRU28nL+Qddut2EdkU
ZMsAL1lIPtz1rLJB0pautx0/mu0U7gYaAh4d3eyjiV7ZozcerxNFd9GuFwT4tYlHoxoZ/pht4ENA
L5Anl+bmIFVNdZRb3cBnE29csJKSnatHRYrMDNV4fdlZ3xvzpflEy1PopYvmzfV8k8qw6aewaUrE
0p9Kpe8PcV7ax8Hq551S/Bvh+uqGxwuCYjwAD+qUdOVXY5laJigKY3ppAqXu3IgGaXVO+PDaJZXr
vjmaMRfuAR9CzEYaIoXuJDdNo5+rYZ6lJ27ETD+YRthCXxiFsWaiRcn8BWGUojlJSTwGrlp0Zvqu
WbRmALjpGL+atjZKt8Q4YcaBNcuHwTXrCvXmKHW0/mszxzqjoCTeHJI+67vDnCUlykYzp0l307CB
iwg1qgj+SHU9GJ/ktLRDt+FCkdxRMdvzTIE68NDj0bVzqnfTRclB738MHDMInpMevNx7ZZTq5lUJ
66Y5tE6FCMVUxLr2XKhGmWDPqXc5CLpMz/+EFDYvp0Zvgsmbk2XK/+gtGK3nJpTD8JioXbscZIO8
yLUzc/obUZQi8WSNA3GM8xxlvSqB7Xq083Cy3dFetPpj2qoD/siNaUhPyPEGg8c5G8MT6yrrxyVF
5+ZjX9C6a11lnkfnJMdW2/wZ9Sl6125GNqahu1HXnX5ppLH+1vO9hi/J0Nj590nt+/yDFDfUgcMq
TIM/phojJNzYgykKXmwtLvoPwaTK8ydHK9sZUEqshM/L2CiVW6HrVJ1BOBnEv0Se5keQs3b5dP+W
2j7rdGTIUzCj5gqHBnC9vwNNb+dBEpeimakHfHPKPxoZqddj0UuYuOht4RgUYpPhr/vjbs8V9WTw
/+g3sZ7amqGF2EDc4KqTXKQ6GSdPwRzIU5EqDT0bN+KdQ7y9JCnJIxCKKDotLnqj15Osy1SXe677
y5h27M6hVLNfGfTTr2wbEDhNphjV8eH5gWekfEWKaSNQuopZtEjFArLW0ouULqV6UnHwzo4FBNTh
/SJni73zGbePNfkBIoRCeksgXVfXclxS3bBlqPg5gsnHbJiVU5A/yrAmDqJBDr5ExGL8h7N6rItp
DBe4dYGfanp3rkAVfir7ZXiSUVk7poAH+offUAbkgwl9ClFCF7v3t1qHqid6gg9J4EPSUs9OgmMC
/kMPmpSJaUHeA97ANf8m9HQ9Sk7tpjDNOLk4o65ftCUyPUsKrZ1PtN2EdFGomkORAAJA1nA9CjDv
Fuu9PL2Q2Gnfx7pevkYaPiBaZecnSa6KnZzL5u9dvybUiWglsy/ogiJTez1eMSkLWmFDdSnHzHin
EBsPhwAF/j9p80QvzFR+5WYYfraTMu2UqG4NLWr37BWB9l6XPtIszLHh1etLAfdzeKqKDAlX5C8W
LHJmzSrPMxIZ3cuoTItzXmgx7eDnt6fBpj3Kq022SctlLes8WDFRU6lVlwiLiGOLBZ5bqWG7c8S3
o6C5AW+XAifHjnzzeoFzo82rrM/GC9XF/mOV68MxidS91vmNUcQkKIYA+gN4Jf7/b0cgC9WF0oE5
XnS1mF9Qig7cnOrMzua8NQrS8CLHEoOsga1BSiXfNLLp8gbyrHMp/jlV1bKnrCGW5HpPUnjgWiRu
5Dgj9n09mQLgGLygYbokTfEuCiTLS7swwXgGas39+3ctoCaq3jQNSMvJX8AIr0s6lWlMvEDJfHEM
CbBsRzJjnwd1XOwPVRs28pHIw6g/TKnZKe4IS2X8O8wlKmf1uBShmxi9ZB8xuh/fG2MoGf8uWNDk
OzvoxnIIehHRHixbfuTq1pasLFSId+YLoY+oQWby06R0/cW2iGPur8eND4wwO++RgHGJFsT1yoea
PPQLXLcL/AurcYNQt4qjZI5Ne7o/0K05EeKQzyG0w9u3qi9pQdqMqZEslyHthxeog7k3U1A82Iul
7CzfjTk5pI2CwY4YDZCZ6zkFTSqFepfmF3mWlacuXCIvTLN0Z+W2ERLREU8DGvGUPsm1rkexYllb
pHDKL3099E9qoldfYS8aR4lCoOug+3jI+n7e6Z/cmhqgayEujqjPJlcV2unh5HQMWkFXr+Ii91SK
onuH5MbHAnpBCQt5EWKUdRQWNkOfSElRXOKK+oFD5+IM+KjwRllLP+jzUn3vocvnLjSx8Rw048sk
6+N3PQmzlwxHw3e0y5tjWIJrM/V8TwNiswZUJ4UMsQCJQL97kyL87eZDhHhWZ6tXLkNeUBUw7NaV
JUt9vr9ft6OImjlYUOA8FCnXB4M2HJSyEAfyaAalu8SpcrRB2u9s1e11BEZOhNiCgSSgp6tdlJDk
lqna9X6m5rPpOjpR90+EEPr2fbgYtfxa9OSwT/SgZ0h4i2VX50yyF/ulDotQ9YI+SbojDsvL5E7m
OFAvWeZ8T/5ssx2E9hDPP7ucKiNwz+utbip0Bfum6X1VUmsc7zWAdUjfuJKaqjtbb7vsglhATQ20
P8XhdfEU2AAZF5xqn9ZJ4w1WVJ61JHUOj35ccWQZQQwiJF+uJzTkQ2lbSz2gmTAXhzwh0kL9WX00
ShVsXwHEAVpMfXDtyi7raauAnpf9RTKVl3JI84Pcz9LOFtrEj2+jwP+gMIiP4xq8XMNiAxnfMAoJ
mtsnxj+9tjyVNRYtZhDuWZtutwJVKzYCDQnRlVvX5YwxIdvMNIXithPErpZCADHaOqS0nWl/3v9K
N8cSzXENihQGIKuzUQYtpE1EIX2pSNDhbiLdKyXeDcekwnt/qO22Y1rCfAZtL3Cr6zwJZ7msR6pA
8ccuND1FDoNDvNR7beHNk8GnAuwLZRidDi7x1WO7pNnYqQuLh/taeRj7YqYg00ufOw2yTqOV1Ukx
4z3a182pUaqVRYK7zeQn045aaoWKv8xze9IKioBR2u/V5G6OQiQBawRAM+/89YlS+i5so1JX/Egz
c69vi/qd1od7FhC3RwEzg4y3oGmsCuBmN81TDYATB6jO8IIkqZ8lqd3jVN0cBWY3txCUiQ2cMjUi
hCxnm33XWCjdJ9zLdSftYT9ubgYYW4LsQiVgjT7M57QwB5IkH7+lxVPz+GLKwR/4if+RlNXrUASP
mVoS27H5/n+8dd0+khMDJxm+UFJ134sQU5DeCauDUfR78O9Nm0KMRJJFk5uEdmNi0yIy3OuzpPja
iG3loNpPcVg8WRGiHFq9fKmX8nvQBx9xRnhQzeFtjqwm3FfKHrQxxZf9LTRos8bokpj9gTZ4cFb7
YQZU7BRPGanuo/EskxR4KtA0pBJUvK+HSju2xbKwSaLeUT0spW23dDTKj2O3l7Pc2o9cuCC/eUaI
SFb3oEyFuaU/q2KA6eDf5+TSiwlv+nz/Crx125pUBATujSrEGosUT3pvzE2t+k1g2UcMa34G4CEO
dpjuddXX1mN8JiBAVLJp5IIhoUtxvXawN9oq6MvFL7Q0QuVzAmw0V6qXlVZxHjF+uPRLNL32gzKc
KqULThQ4q6eiC0fqntae3tB2eUGFE0cKl3gRD6y+ZF5os6Ev+uJPRjh7ReYgSb0U2sOBDUknoCsB
0qFhu7bLodnThIhxqn7Bsh7CbvhuTPWeIMF2KlyL7EcEcOgYbLQi6fGmFJO02Q+lSjop4YBjmN3p
OztlE3EgIwL4gv62oJjzOF9/viCIeiVyIsuPa/P9bBuvA+RNN0Lkin7z3mbZTMmgvYJ4M5xIQEBg
MK4HcyZEN4ekNXyEp/TDmOsYxOTanjDlrVEgUgpMIe0cvtH1KCB9h8SZBsM3GqN2TXVwTnra7zGi
b45CsRmmKvgDIB3Xo9h2A/oGYoAPsT2GJixpeMGHwef7B/nGKEKNQjySCAHQIbsepQJnoS/QQv1Q
K5cDlunKceik6XB/lM11QQ8O8gtitgKgvQmhp9np2klKbHSk2u5zndEmirW0+4ESSr9zdG4Nhc4S
lEw+j8BkXk/IjpE9bvghft4PhVsu6nC2dLqKsZM0j7admRUIJuEVSkxE9ns9FOXeDFWnnNailEYH
nEp7d5ZR8W7zZQ8HduMzYQ0keKA01Nl2q6HisuxyqaWLGcpYo/aB0r8qdjc/+uqLCUEXovZPokNr
9npCTURtL9ZiJuTo32IMlJ+13kFowJ4erRQKqQagSJitEWsiaXA9UNGh3BKHeXjRJKU/2pX6o0S6
bSejgnnHn7mqFJIJ0GAgd6N2t6VcyQWxlGr2tj82zVweKtUOP9Q4uk1eT3NMB9esltaFx7TODtGc
juHXeC4n+6OFm6L6EtIhGf/MYjktjnNRI0FmEj5WHl1F1a+adAj+VMaxWtxI6+h4loo0GK6aDKb2
XBmS3bjI6cNNcTuznbAWRpm3OGMRmraH3JnnzC1tOZQOKm4yk5eaRMSnoMta01XUZNSPpTyN2il3
ILaeHKUd83OIj+D00g+2WZ8dK8hPMdJe1uzSFprUT3NeLuNfoNvoqJr1ZL+EaaTXT0iVOtHz6KTl
r4wz+JMAVlNOy5jY4XuniPT4JGTY+86d9EWOD2MFgOXTNBG3fwxSPYrO86g01GikeG7eq6NtYApA
BZbGctGmMyTzMv5e5j0bngDVkSH545PgxmWR42sP4tObKl1N3RJJ3eI9T/nUnGo9WT7JWWt9S5Ux
K/m1WRUdpkXSv9s6xYOjPReL+tkcNKMDdWxnqgfXS1Jd9CBqJICtoDLVowlkofq3zfv0I9AQRUH4
g9DrVHQGprJ5g9fUJVHQHHuZm2ocz1OLMdEpTSCCPwVkh0g+IFI2fBxjZfgmzX0HOIa30Mg8J5IC
/Sflx1D2zGXK5l9Ymlmql2DY0XnFlFetl5lJYH1aCLGcUz3o1eAV+bAMZ0MpjOSpM60JAn5ezqP0
ypMIgVFv9PBDyRLF/zjWGKRHmapZdKrtVPsrMgpd82DzZdXRGdPc+iincwa/ewiiT+EoOZlXmW0l
IbQk1/VhsJJRZmP0g3oYpyjCdRO2tv4uTYdUecnHYI5JFGcn+dBBS56f9KZIF5ePIdF3b63a9nIo
/bNHdz+Jfi1z2NmeEzb5jyBsi09miD+XaxBrtV4VjsmnftYm+Y9s6bXXWZ4yPILZaYqDNpgpJ95c
GFJ5wHi0XJ67Ts47xP0dNfpoLHqWHLpIl+KLomdSck7ILcMzsBAzOi5SaavHOep6YBjiM/xZV0qr
nigQqIYnJ8lYnaYyqeQzoJBe9ZTUimqXDrcznekFJbMbxdnyHUE9cxDGGJwnV68DPTvEKMt8HxR8
fQ4tIIjKhaY/qQdbqxXjUGGebhybrpXNn4pS57IXaY2aAshw1A+1JsfmB0Uu2zJ1oWC1f6WcW8Uz
jTRUgYtlSncqW13+cf9l3F7s1JWg4vFeAcqj8HN9E8IlDyg5D90ldQbbOOTjKL8zJmd60IQZWgr0
WiqhsLDpIFKWux5HbbVpriAPIQoIP65KowHz+GFKvlCr1o8TEI9TaPZFuPPwb5p4aB2CWtbAoAlT
lTWEP4ujKehGor/aGoJny/onUUb8nMIWVmVa0MyOOtNVmx4O/6PrKkwYaFSQOCAns35hQhkhnqUy
Tb+olOmsCwMr1Gw+3x9kOztefpKftzDQAHp2vaiNtmj/w9l5NbmNbNn6r0z0O87Am4k55wEEiTKq
IuVbekHINbz3+PX3yzo9d0SQQdy6b91RknZlInPnNmuvlQseqGfNDqSDKenaY0KbxzMqWz9kqfqY
xdCBOO2ovfr9JOYg/YBlkEeIt/TcsNbXeC+tc57Hmv0LgfE8tshTbcQ3l6E7OGaiaSJqYvcL3TXi
3LoeTcl5bvogeeukVnJQ9Er63EW0QRk8Xz7e3s7Lu8BTC0wSCAmjoxe1+r4OYxoNCs3tsXiHRnD0
UYKr9d0rjRDR0lBSKLZatFvXeDBwJH08pEtxHGQgI00LN7+lSuPutpWLKNSkuip0FJjTByi9Lt4p
ozyOmVQ2x5By7qFzqvjOiCX1U9NBAn3b1MWuicAd0RMQfIIRZq3oiFaNEalt2xyNqjPvomHMd9qg
aBsX+eIsCCuitwvJAdHUuoNcdLR7kU1vjjU1gQfGORrGbcn4mbs4QJX/87VrArFHPZ+dIzcl+zk/
37XkBHI2Jv3RKccZNj6zdOVQrve3rVz2U0SlE+5XRm0F3ckakssEpdWHfKrjLOXF6CpSgcxUXYVM
lgeJovZuamt2tG/TvM9/Ks4sOFVTKQBDl45l+6bI0nI6ZDWT4k+plRm9i/Z5sNXFuzxK/JKU0XkZ
BeJjPZSpVPzDUeCMR06cTNTSJF5CKOxG/bSlsHrFFAke3SWif/Z+3XYNQ7xJNMn9MTfmwYOJLv0I
T6b2WJVSv9GbvGqKCjMwRTqGzPaff2EpqmdnjPT+2MThZO14hCjpGGHYEyvKTW0eNj61eN/OUgGK
KKI5J+RUSD508fv8Vuybq6yT1dkajx1fkQE2NZIQkVoyAw5IGwG0Xdvz1+4Lo7FUt9QGuf5o66jb
AmesEguSbCUO79AOp2MyKlG8VYu5yFT49UBp80ZzDIUw6/mvZ49S1wHEH46WpMQ7bUyIW2mjvYlV
hzlmo2Yec5K2OgyXnuNFm1WwuNNSpP99bjTSoPWYabweebx7SHRgSj0F7MnG3l9+anGXOVFibvEy
I58zmDbTfJmOak9LeKdJ5XJEsNSJvX5e9HDDHV6x9u8xF0vgiy/KhXMeLwq1s+XIROR8F8c9qNUA
eT+Gf77fPlOX30yMRlJmFdkyNFTq+fY5JRKw+RxMR7yV9BZ2xtC4p2auekVua/kB/pd63mXp2EQb
j8sVwzTbqSLjul4YbM8NZ1YI0gRo6pHyQ+VRUpfcSJFGr5ed8qjUdXY3inj+9movHwDQczw0FMtF
ZGWtXLK1QJBdDuF8LLLZeRcPS/hYSIYDQV88vGnzFN712wavfEiKkyTouAgUUdd8qYret2SGBQbZ
/KfQSiAxgZ/7YxBsQjsvLwLBFHVKPiS1fmfdpzSLQNEWK5+PrWxHj2qSwjuYx1t6Atd2kGiNAWH4
Sy9LbaWuhQrZ2XzUg2j+ZBlx64WKkflynwReD1v1awFseDnOPwMRNBFBTK2+WOs0yGDGhXxMAce9
x6/lbmjF9afbn+nK3iHlCKWNoDUXIMjzw0iBaC6CuZaPWZ9DuafF1cHp1C269itWBHieKiXtQtzk
OuDNsywq4J0+GmOn36ejMz9RxtnidLhmBSdMLY/KIfHnasfGom3pTDfKsbUASqRZNzFFOuXe7R17
kQo7f4tYAYVd2F7x+fQNz7dstOJQsq1APg60CzUvqDQwciU1FxgDy0n+Lk028PUOMPXbuYlq5wDM
vw1DCkaV5NzNjaymOzVwpk+zNc3LN3UsMmtfyFZv7NDPHO1joxZytpNNkIQPadA0P6wgNruHso4H
+yOhdyXDIxbTpNSMKEoOczRIr9RQJxqlcSG0jAHNsZ1r0EQHE1s2FLVy1PPYeiaUg14/rWIBPlSU
z7c3VOzXaj/FYCO3lzCYgt7qcExNjv9IZOWYlTIz2ooBztdljk47USNu2n2TJaq5kRtdHhWeQ24V
hTAh0rZukNodVGXTVCCsIqWqr9oxEKZFbzeOivjNz1dGIZuRabZRjOaqq5WlqjIUKYQMR8csh++Z
0Q4HDq72rlgoac1TY37WEb++V2ZZ30DfXnpfCgbgRckr4Jzg5T8/o32ggRaKOKMQZlRvsmZWPvUp
yJdxpn55+/Nd2UpM0QImJWPUaQ1g5K3ppLbEVKBl45PGUXmI1d7agGhdPpoEAyRiTI/iQOD8Ol+Q
1UFQjVa6dqTm23iFMRqHfCrsp0ltwvdpbGY/HQTWD69dGvTbMKgBVWXKE4TvuVFolbOmLFTtSAPG
2aEeGH+ynch4dSwtQFB8Jfjf6aCvJcTmKtHnEm2lI6qH8Ruka7nq9mg+mbW1BfG9PBZkmcBMcZLE
0/z3+YLyyXIqif7n0ZGj783idPdyX82HMWq3WnlXvCTMc+CiaU1BTYjDPDcVmRqy17VmHAHcpxKi
vwzzJfs0geTpXtERRPRifayYNEJ1SHkwo2Vpvdqsy6Ps1HazV+Opmj/H8eRASzroork16XJyF1pD
fKrnNJy9uZHqn4gih/FbC4hIeKdCp5HvzUKOI8aRbBSRlT6PHRe4Sh0w6pS181aUIzbs/IZzwZm5
gw+OM0Bufb5KyNiLYLRL7di08V9lV2s7S+/vq4BhHzVuv81DdD+nDaJf0kb0ennrGCOgH0cTH9Ya
csdzw2bWLiMFb/WoOaX5ZtEl6VtmNMrGBXiB4K3WR5OdRwD+FeysqxMD7CvNYjfGkfEne0fp33jO
bLP3wqTr3ipW2x5lKHv92ejL3TSP1QmNgdgrzW5LSO3y5ApdX9504kk6kYrwD78lgORvfQzlgH20
0JhwKc5Iu2aqSwr3S7p/7a0XU37iMvIACmatc1OdWYZ5QBvtqEt2vNdQsqAhQlfktpUrCwJNDG6F
iq5Al4iM97cFzaHc2ZGZG6QfUbdbskJ2yzyWaTSZzkbCcfkMWaKBT8wqCtUXrWiI3FKnr1rjqISW
5M1h3300lXTYhY1N0UOxI6b/JmVOvEnLqo0JlMtzim1qgjhuTitVqPNlOnlDyAfV7bGSysRDozT0
7XGeNz7Z1c1EvIAhWyqAEFOfW7GZU0OCYjCOYwWkL+ms4NibSX2oSyfZ8NaXN54FWQIDLnQZAI2d
m6obaUJzVDaOM2hMeEJ5I945cd5+jji2Xqpp+c+sSfo/A6L70A1D09liK722WKFgi84lVdaL90KP
9WioKoktRbj7/SRFwxO8iuFnDtNWCfnK/efJhZgPlAkg7AthkrLRoaUIVPMIec9g3TV1n4ZuFSAy
4ypWkli70onGT2UbNznB65QNvuy0cf1kNoq9eDVYrMK/fW+u7T8BM68YyTtx6upA6elswfbZmEc9
bGfKihm/iTp/qNp6r5em4baB8r11woNSZq8m9QUmz+QWiBGF3AxQ/vmnX9A3GYUczZHQ2d4NsRwA
Rg8bP266fmOV176x4FjhDWX7GQA4N9VSJ6ZqH1nHoZhUFziTeZQ6Ez6SNNDf3d7QS4QWy4KkhgNF
BEKhZ2WrGxEtr8PR4jx1g+T1yzD+SrIaRsZcype3o9LOs2stfXacxzSePCZqg/TQlV3/rk1yc/K1
VI22iiRX/AZnm8CLAgLVwzWEaijCrq3LyD6OcqM/l6C4nyaAZB9ur/2KFXIcyBrhPhVKTasvasZh
xfhI7xytsZ+AmxRt+XUwzPn1vl6MMDDvRJbNx1ohjswysvpFym1elDwFcTTP70ZDGQ9KZOobKxIB
x/mDTUmJzBRsnyDpXhcFrURfrH6Q7WNmd8PHwYiCR5B1dG6tTHZlPeg/vXoHIa0BCczkCM0dfeV5
C6msVcpZ9tG0gsytuozZQrvbUgy/ch1o9nDfBaUm7/JqA/uh1ULHTp1jmhf9PrD7fqeUVg75rtxs
hDxXjsTLYBp4IEEjtuZXZbi1B6eVOUczUwZv0GltBmgRbTzJ16xQKmY8EbpL/OrKi4Wy1EjMmHLw
UrPeGXHs7DRZ71+d5ZKPcY0IY3gaicTPvcikRAXxRxqelqo3/KIce1fWgq25litrAUfFKeC8CRW5
VWhmwh0MpQb0T9WoZbs+ttL7FA+5UQ570WQ5O9nc0xdCX7pkBGdrBVE7GRUrR3P2pOd2v3gzTmv5
qKRtkbmmQUvwXkBdak8PCuPHkCuLeRqNXJ52SakW1VsIy9XpHaKSwC6IsJpsR2yOOrVglJAS18DL
fYll+FXcGo1Xx0PayeG/076Q7rKAWtWTbY8lUA7ZKuioxIaRf2zgLDl1uJYYQVqzk12nH2Hcgkhh
zr6XKFo2T6UFe4KrhGH2rujTfv4wFvDhp65qJrq+YwVa+1g1AWggLZRiyBTQu3TcVDWSH2OK/ua7
ODG68q5RS9XY65AYjY8T9FWWKyvUiL+MjRwv0FMps/ko6bFiHWMnK+v7GNGEgAGUERKpQp0dWtlL
u8wuyhdD5UqwkaaNF4IU1L8rHbo7v17pFCxAxS+ldXzeJZXWQAQAMchsH3vef8/U8tDrchjjb1u5
cHXCCiM9zMaJ+GQdibWSpKgMQ9lHu+yTk4k0kZsPof6YadO0D8as/fO2vYtzLuj1qbla1FWY9Fl7
cUevnZKfKsekj8tDrcJOGzW68epViUlDYkzKDhS1zdVtMhjXkOGYUI9NaDVeaSXVgVk06dGoJune
UOut2eLLXSSFFDPM4KIVanCrbCdPZKk3m1Y7orWkn9C6cyI3AqX9KQw0KXTlHsHj2/soVnB+kSlz
sDJ4GAQEd12bmlunq1JtIIJr8tzyDKuqfwFwllJfzTtD9UNVLYs7o6Uxcnfb8guz38o0AzlgWUE0
M2e0bluCIxT6c45zzNupn5+rycl+pFaR/tlYYxoerFTtvyItRA8vS6dwgszRgUild4L+V9XlrXTv
ZMhEuZqZSY7HmbRBDGr0nT9Gpt2qPvlis3hxzFztbqynrvqiWXkIZ1yfzMauSps+3pcUexqvj42y
e+8QSP8VqIP1mbFSbXDjGTJCVwaD+G1oadpuPG0vz+Rq+UA06HUxqSFYDlZnS5GUuTcZlT/CQVC5
NZ22Y+KMhu4ms2N814b5U2EP3gyF/o+mHNovemNWW258/fFF/Y6QjnIPEG8Cu/MnqYmAckEV4Ryl
JI39sWuUho6xGqa7uUvTjSroReJL90SjbCeY4KnPrNHRwaiRejatc3RCQIwjOZPL3OpXc6LVUUi1
XxTq29DmEbh9zC4cBYkhA9YgpsAUMQImrtxvqf2gNYygUJ06qhzoQ9eSkuYh4yKvtUI1BOQD5VBy
e/NiJxsrl400Tk5jXPZ/jlKZuRAXq59uW7mIvGysMC2hALRgJevqrlEvSHilRXJqBy6olSvyG6Yn
0wMVrq306sITkbdjiEoBFQOqaWtP5IxtDqMadZfMQTjCnL5MaWjtAmbwu36INrzQ5cKYbxW1Ld4p
FWqFlbUwKqYyrKrw1IxDtRsw+abKKu1ZyftXyw9S/QCZTX2cRVFUUs/PQz5NEOIhV3FKppIeT93k
hyEb9VefOlYBXyK1CYqRJI3nViRqdUQ6NS9hE2Q74o7ovkxCx3/teaCbQRtPAB1o7+qrumMdWaWV
jlHKtqVa6FWlU321FwZ53aQtItm7be3iqaBnwkvLiizogGlonK/JCOLRzEded9kIF9fIIVFzaulH
Uw2PUjKUPljSLYrFK+eClxC8OUQ64gVemezxSOaSdukJgHt1Hxgdna+5kzJuVxcMX26v79JTQGdI
84TnXswgviDgf/MUkTWFuhxW8EOVbfjkwEP9IdHzcv96K/ReVV55wTuz3sVBnalIZXZ+ghUWFq22
c/aDM299q2trEd1XKCq5VpSkz79VFCZKAWVBflJ7OzgwmWJ+CxGR//ratcBmowOQEpzjVIJXVswW
/QttDPKTGUwp2iHopaUdXJS3rVw+HFgx+CiMicFcub6xiyUvatkWxanMtMXPmefaO3O6HODJ6u51
CV3aGqrwx67OzS0AzOWRJ9F7EY8gIxGjHOfbGIxKBXI6yk+lYg3jO7XJzeSZqRh1OjXIcRUfZrXq
v5tVYCSv5nR/EV+AMwXSQqpb69PYVlmrJGNbnrLIHO1dWTmIziGo+/orRvOcnhChEV8QkpbzJWbx
HFiLHZanYFgK2AUQizRyeM6czLRe7RQF2QLvFy8XFK3rWFNL8hLseVeeimrpDxRHzFOZdOVGTfiy
TCo4HRiOgtCG6AWEzfmK4jbReknKytOQpOOdmerpIbKkwCcXi/fqWJlenoPTpjxu7yY0pvaDPerP
BT5vwz1fvqHM63PVaWuLBsb69HC3M8qUVnmqUNXxx7ow3XyMir0mNYGnpLTRbl+Uy0uPPab1qRpS
eb+oY5T1bNRGmFSnoIwThrTqGf3gYitwvbYqkloebEEGctGHLdRMx3311Ym5nnC3aE6yK5yAaVI1
qPb5Ird3t1d15Q4yIAjQnjQFeOM6JyJ1WZq5saoTV0Xb8Txp+5ju9sHJwDfaiwwDQt2F324bvbKV
xAei5CkmnijinZ8h/HYAoaKgIwpUZxdAfGnsVCJYe+OTXdlMKltUsJnfQo1pDbdQwNFPxizXp7Ir
5L9isyjf5alZfGpR89urVfxqVCpDYgxq8ZaigAjf3yousdVmxGPb1Ql0rvYg6LMP6qTTpdH0P2/v
4EVrAEv4FcqRuC8i1lUtsmlqIJ8hK6MMo+3bMKuHHdkOM1a1mkJhEme5/NGcmdl2hqi7b5Kq3PgN
rhwcismMqoFCw4M64ue/vedtr9bDsiTtCR9Xanv8daPuNWXs8wenVKr6HlYD6V1Ryka5kQ28TC6f
5XYCOkODlMdDhIBrtvQoihMwQb1xymo0MyweKKOCMBXegyp8gOuzju+dCmDUmwgy8+avypoWy5fH
PGnfF9bC8JybluZi/qWYbVk/SpPmzH43qXUrJpPk4v72p1ofQmZlOAp8I4GvECna+Ub1I0jrYVGy
02AVrTcs6UMoBadCDz/TO35tpiSMAcChViSywQtOVVUpe8VakuIUla2CvGs2ILgqvzZ9wQo0zTgp
AWUiV1otqc0qtcuLrjmhVGjuDENyfI7aR8Opyh1IiW7jzVkfdmEOxB55PJkFPTqxw78dtUoHtGnb
c3uKK8nyO503JnMGZc9c2LAb7Snz23m0901jhjt1rqMNL7L2VphnKo8gifCId3zNd5N1VdsReHUn
TUJnRsuU8CCZDNjdPiaXVrjHLyQPeEVc8sp3mC1Uv9oS9icIauynmpG3/G7K63ErQn5pi/x+e1Sm
3BUqItAhUC8313GC2WZS4fT9eKI8hGKOqiWT7bfOIj/ALbsUh8xeki+6IdXK26iBa2LxmNaAKhZk
QAdNki33bU0FQ2W6N6vC+EMyaPLiM52XTDt7GGGXmQeIZhgUdZLE7VPTXvwwyM3vqSXnH+KA2oSb
N1GCrLIdOn/O8L4y1SBLHzWzNZNXBkUslrIBea+gKxJFivOjo6UMLE51MZ1KR/qqDnrkR2Vibtzw
i+kMYcXGC8IegCmu+cpKHap2HlczldlBUfbNZHS6WwN6m71FKiB8cqaJqpg0dQ7MvOEUFqdM4/b7
iRHa7QFR6wQulgZonTtBayN5NJq08ZWpkdBZ4CRzbWnsUkVZZXtVbY8U/ZbqNDg2wXauWM9S3tO4
fznH//lj+q/wV0kWAM6+aP/13/z/j7KaGXqIutX//usppmjWln91/y3+2v/9Y+d/6V/H6lfxvmt+
/eqevlXrP3n2F/n3/7bvfeu+nf3Pvujibn7b/2rmd7/aPutejPCbij/5//rD//j18q98mKtf//zj
R9njuvjXQmZ///j7R/c///mH8Nz/+fs///fPnr/l/LUP0a//cL9F3/Jv7fov/frWdv/8A662f7D3
BM8GrQIQp+KYjL9efmTL/4BYjEaC4DYQCSUfpygZscKq9Q+B3qTQIUA6jE7xo7bsX34k/+PlFYRV
jJBRlOv/+J9f7+w7/e93+48CAuYyLrr2n3+cOyBajiIxB75CeE9F/gLrazRjO2swA/tONODGtdFw
C4qih9825W+rv1s5Dxv+x4qAvkKwQdQpfovffLmal85Akwa6N+bZ3EB28h0jrCMy0bKzC4sm95hq
elVv8G+bUMIym0SP8IK4ZylB3M26Wfm5jljr3LTNDgLaLXDoquQszJDqUdaj8sWbeKFZD1Ygim2r
Lv1Fss0Hqn/TFzjMoBmXy/kTCtjTczjJ0cOS6D8nu9A8SZ70jZWuAA7//h1eqt68lXSQ1yLCY7ng
2h3KRS1D6qLUEsuulJT9DqZv4xNy7/ZbGi76u0WJrfukruu91cvTflaKvnAZZBy925/78lCBtaAM
SBGNJxyihvPPPTiSIVmFoL8J0+ZeyiTdReVu6+0U/8r/PmmsGqZ6AbcHrMK6SSjOrUixXMjhGGZ+
DDX8TjQvH2RTst0slpqNBV2cX64nCDayX24IvYVV6KMbnaq0chH5eg4XWD510+eOHLVw7bL4KE+T
9JNu5ZBsBAeXC6QiCIuiqE4Tdr08QL/dmqBOzG4ondCHn946UuLS3lpdb32l+ZltPGYXpgg96G1r
bCmfjmTmfC9D1RpqpVNqP+ZzPkRxl+4ze04eu4x5/FcejhdTPND4Loq5a1LEoHJSfWqZspa6NvkQ
BfpjK1nNRhdGvL1nZwMjfCtSMtG5JwY4Xw/aydmoJRVSlAFd7qab0ju0cYZj3jjNE6p7W/KHFweE
girlF0wxuivap+f2GHbGt0Ln5gNsPqlaDGA1oa8mDft8kn4YU1G9KsTBDgapnhDMMcBO/rlKxIIY
kt/ChEAzt4l/85kRnUKLtnq1Fxf5xQrAbYrFIKrXIFyrL9ScgaHKVwrVcWEHbveKEmzJlV21giWB
DhdKRqu01oo7iK4znXJOUwf7ORm/TyBvN47dqoT1944J3Ss4YKno2KtPFHT1UHMqWYuOoPbIDPdO
VZbObRblUw6+4I2NRu9drUKwq2Y9EvBqEe7LUX7dEM+/fw/K4YLzg9QCN3l+VNAWyww14MuNVVvt
2szRDkjObCH7V+ny32YANAP0JUDlcTo3E9eE4C1wVN8JHIbwOrVzk2jYq/n4fs6HD1HNCE+saa4m
l34Y1/dBpXylI5wwrQ/JSKkEkgvrxkYccO1LA2oQgEuRjKypeHUDeQhEgSp/1voPUqBKBx0R3P8P
I2TBOGpOLfGN8A2/uU3NaGNTbjBSVV3hS9JQgFnXtxiPrnhMIVtEQ4Bnjr7e6tC2rZ2WST1VMAYX
8l3P7NCHFK/2MFGCuLvtMUUSuHJmeGd6yuQ0LwNz5wua+RhDD/eqP5Qd0VNh53umYgr4gpJq109M
NhroB+wbeVNn/PLS2IBQgTKgJgTT2wXJfWCGQaJXZeWbYzt8SXqjeEB9T/Krvq08rYiNx94ay18t
J/hpzFMYk3Ut2JmBEW98VPHRzvaAtjpEVnQz6QQTRa0SZYkiS9mVTumrYf2XLEvJvpqHbB90geam
KKF5t7f8wp/TWKfZyHQRjXWsrR78NrDDNidl9ulWgRNtCpI9d+D4PifwhdyleRnM+3zQ54+37V5c
EOyCMuPZIk/n6q4yV2bqxiaBS9Uf+Z2eqMF0buaExsbreMUKYEbqvjSZqCeue96S02ajas0FQsAz
nC4yAWCdbLX+Xu7Z6pMJyKRgHn3JclZ7OKo0DOZ0KnzatT/CKj5OJgDfOI6lnaMMsZcOFKw06X0h
L/uERqU7BqYf9eFBJYF36bW9KaemcSc0YjYez4u7K/ALDFrRRab5T634/EIZtZPYzHoXfj7m464f
jNEtgF17edxvFV4u7u7K1GoT+oCmtV0vHCTYKO4XBfWfpdIcF0EzZTcoIWdJ5T4Bbdsqg1/9yGJ8
kzFzxmcuQrphUUcAcoVvU5nYF2Yd7Wozet2MPs+MWB8NBFIgRoRgMDjfylSrtCCRxIFte8XXcr6r
tgSfXn0rmLyjrgmeFMX5dU9Ulow6licp9xvFrr2lVy23HMctoexrn0poQ+BpSS0uXIwJIw/UXQmn
grcT/Iee/hkFowEp1Vg+wflkPowwXbppI+lbszLXvpVJOABOjXvJc3K+i0MKD0AGdZcfFXr8SUfL
ymNQ1rjb2EbhPdY3kooVn4lLr1BaPTeDVoRhAQvL/ayXuo811dV7Z876u6DJpce5opsAZ994H+Xw
qnUINzxbra3t85wcADiJQa5o9tnsZcZoVtAVLbYXFabz0er1P3M9m9+mEpEvif3gm2qLX07r+t5J
4LqaoAt90CRo3AoZUhZJMvq3jGoPe7S1UrfIBvmxgCX1MZCbDsIAiakk+Oh2kV3EPrrNzSEN+8DP
syl9rvLF9GYoqfa3N+fKA4MjFOAtCCCF1OX53ixtMNOci3MwerX5WGTF+MzWQJsYxvoO5GD07ba9
K6dNoKPhyYe9gudVHInfohR1GqcakGzuS0Mr+YbWx24zhJqflHbvdn3Re8DmeGOKudnwfmIlq1MA
Vl9oPVLfpiq1Sh2czM6GsRwyqrd54xmtpu0WZDM8LW2S9yYnfh9aBehZQK5uWVXKBmbtylk/M7/y
GD03rJL6NvPRYp12eYmG6GQ2Wy2RK59TlGVNQib6qWD+zrc3pcdYBS3sBRI6BXcTUeddEiqlq0Rq
fzC0ZkuN9XJTeUmgu4IQiPo6hDHn9hZpIqIuo8wvARZ5RVL+OeIyv9h2QjMOTCLNp0g/IktS7hBM
tO9vH6bLcAUkx8vIFjGpDInJufVRC+WhNGWE9Or0SOc18LJKL99KSzk9cr7kZ0RYvNsmX3zS+THC
JmUeKpBEwQT05zb7sOzaPkC8r1TyOvT0uNBNDzzzEEEbUcqVq3dx+GbOwJ+7SyhlDwwaxsahUWrj
vpahhHT7LP9OHguT9liUvfaecofW+2pl6TFIv1Z6MwMrU0+9YsBwN8dtWL+bwzj6cHshL6wJ64Xw
6Yis4foh+1h9OkWrxzAOg9KHiy+JgLEX4y89hpXxccpq7Rdp3OQc57bvA0+F/wdGXcOuMnecA7nc
I7LnfEZ2yt711sS7YDK59aVplcHyqBtK30Y0sRMXUb0JbceEQVMAxx20v9Yyd+/kVAJaX/U9aZca
QiG+m8ahUw6qnbSfCqPr77U0LL/20GKMuwpZ2MoNx9Y+CuQu0mum/UULbTsC7z5GX5l+b37d3prL
OImBHgJ/nfiNUdE1/1RuLGkB62blQ2UTPLaEZO4UmtonjbrmxnG6coKBhYMmZSaFksYauVsMUNVJ
4Fh8iSpNEE7oJTq2G2jFBxuCTFdt7S1essvKLTBMkVdhTzB3rEOXWo7byG7iwmcysL8Hhhc8zHI5
eVz08MFRg8QN0rHYQ6jJ4E/TqAm0G+PWs3O5bvFLiFo+5TfEsVc3N5+gc1TbIPcHR6QYdDjrh75e
7HtlCplnyK1QeZQDe/l5+8teWzxhDpgLLi8wiYvGoxlESLLoud8xznIAKCA/E+BJYL7h75rGrnuO
o8T+GnRW61ogxQ4Jmtr+7V/i0mcCeBH4KEFmohD6nHsQh7ndXI4WnsBCqz5kmhXfh3HX7a2xTnZ9
GKWJS9k+eUyiboTBOrU27Ov8++cX/9z+yoMF3SwDSdFyv477b2FX2O+gTm833vnrO/3bKlcZQNkS
FNeBmvu9NpVvIWNL3k66ke7jYZS8xDCqxxAU9EFKmS2CB0ByYxiDN578ayulRyEQYoyZMS51vtNd
S51+UGVxyrQIpLMuM1Oav471UeQCFKkZGn6pFBJErV72KEzHvmqIYq1Al71OydVTE2yrDF16JQFB
EKzMPDr01cTPf4uctMFpG92uCZYTQP65Pkbvp3aG2VV1pCfodYtd3U/DqWBO6qkoMiap2in9ZeuZ
tl8mSTBuGuldOPeppyN88Oro5vyXW4XYvUmn2VFazpRdLr4KP9RbKbD6DW95dQuYu6KzK+aC1kOQ
UTRqdQ9DrF/oVfZR0+rizVKn8R6i241SwWUcxXrAx8NFKUjY1n4igOg/7fUs9+clVnZ2U2guc+AR
al3N184qtjK9LXMrdwjwNJzipsScnAU7rdRMz2zC4J4kPrmHxmyLdeGqPWqwPG6CAWXdQ2pRYYB0
KM99eQjCj7lWKj4c2qYX1VZHaX1T7fm6PWCotHUFhEb8/LezC64XluEZewHSs2+yMbT26axXO8du
Z18Nxi2aoyv2oI8Etykw5hQCVi62KFo5Gmd6ZFFcLDvT7KO9bZTfFmVpH60lLw+3PfqVoFBIwTpw
WEBmAwHcan1SWKppUDJIQbkA6pMk/aurSB47uInD4ijJMcK0C1F4nL5JpPohDmzPykuvUdKDVIZv
SpqoXtonB1B7XoaEkJaVfg6yM8rkrYjjMgED1iOwWSITvuygKG3daaOppX6qFgWgGxPK7cA4ROPX
JdRb1547x2Pudwuwe9UsLUQeX6JNKmPnJ8CCZyDqHDP1NbkZfc2C2Qot4HQnt8lTaBYmtO6LTJXM
fJ2S54t3poFJK1EM3QntpHPDQ4gOCIORKYzpvYHEeFJ7bRltida8DPauHlUYVg0BmMXKRctIAlk+
lkGU+l1a2LuM/tzBKqL2CArGuhubJX5QAUd/y7pY8xyll5/lYXLujaxB/U4f7OcY2Zv97VN5xVuS
n+DBRGkVnMXqwYBorgjyJWG6pzTke62Au0WXY8XTMvvVLVuQHsKdgPcg56QBcb7JgOZtytSsPu30
2C/khDQ+7PL7LnU+317UlSdd4L6BbrAkMWZ4bilXa4RpWjvx6zrIvVKrm0OX2snrt45nHd9PSUyA
T1f+uJVnfc6rMvHzgZNjD4rzHv6I+CP6plt52JWv5BCewBryAm9dY0TQsx3QJ9IS3wkV/YEuznSw
4mZ+sPuifP3zyYaBGqCpSTNqDYrqpTKfYrVL/AhWfF4Z1OWWWVPvzT7RN97PF4++ug+w+TAZJaIj
Wt6rPlzeAs7sByemk6CMH5wa3TdnSEvfqIbGa9K8vWvkRr5bijk6mLWpP0HIXNxrdEEf4fYN3iIU
o4PUsOufmhUatStNBqiocPCKqYk9ecjTnZnSBNEgsX8008yE8z4YkLhVA88IJmfXzk22ATi5cvaY
NoStllwNJOgamtnLZlq3C2tiVFv1zKEyXQiStqYoxAk+3zkqywLHTWLE1q2nNZQ8aEGyVrEPfcdw
KI3K3A+G3fuTnpS+aUrBocbrbbxgl6fw38xIVACJkwHTnF8rDdL/Ic+i2KdslB5iVOj2dUmZwrKG
D7cv8JXEQFSZxQyWAClc6BuhNxPJkaVFft+Ukj/2cLIrWqc+9CUypWOkxru6rDsYJamJjiO6XGbY
FBs34fJLotkC9otQRNAFrmPpgdSupgwT+w2VloNRZt3emLax21fNEKbSUuNlgBb+fFf7XgL04TiR
n+GeCQFCCbxkIgeetAQTHedAu8sY7XhT5WVxHwVNeJyd4msYVMabZRw0Rrrm5lGbl9rf+AbitV2d
Mbw11HRicJEbunoUFarJjPGo4htIwb0UQ7leT2F7Z+SL6s5FMT0X6tDtc4QivUxdrLulKv8PaWe2
HDcOrOkXGkZwJ3FLslhVkixb8tq+Ybjdbe77zqc/H3VuXBRHHPdEOHxlBwogkEhk/ovhLE28nNDT
/TMZlfWKpnYIcoV7k7CO88btMhnmNOp1aUbnsDWNv5Bilf2BqOJFU2ocWOm8TkNWQg/oESrQlB+2
KiBGy82sdUZ6ltnelH7bykl6avHgQClwgZ9FVA7BGAogR4XDvX0PxgiRWUQxwf9sG1MqUpsYpNew
4RMhnaZJTRycuXTqLsN46ZbqAbu9d4ERwOSrZvVsY4Lx8e3PvnPIedNgXwaFAUrPVmnDGvu+j6Bk
k4XX5Umj63DRyrl3G3KHgwO2E8RULhpQiBAhWevNBtPiJDLnl1tNVds7KTLtu3woOoffhmm7MdRO
35V/DKjhpcaJBjgK+0Cmsnm7jyyzqOYk5SqdVQ0ZOUlpPNou/yHVoytHLskQ7FxMGG6H0YraLhYk
887kRI/LlCBU0SXS7OHJOHoyupy+Jkvx1Wy1GT0AcuoiCGv+IdetnRv5VamU6suff9lVK59yEvkX
5enbnxRpYWba05Kcl2x+TG29fkhsBEEiXIcO6Ak7IQ32FIkekq7gHLe+cXqqdBX+WslZq80E/5o8
tx1L79sjo5A1Y9xEKMQz6RCt+sVw7jczIv2SFgXa6dnWZsUNdPiYetz+m6jye8LVkXf93nZdpTpX
/0AuhK2oddeocmSAgzrzcAz8pdXJkuO6cGY9r2H8hZk39Jnu/vlHA2RB2RxPT6oamykmmRD1OAmS
zKKM/aoyQ98U5LPaoB2141+Ybdvl5BUAXQYQCei5zU0ki1iJRjlgg0jKx9XcBW2zR/LOh8BQT0Nk
XRKjvrYpJdFAcbTBepbr2pnK9hH5Pa8IqbiPzaMeTJ+tari8vQyvYbxrgQXpH+p0KqYw2xeaZaXS
TI6XnDMqnm4K6NM1p0pxLCUePTNPDX9MmupxMdTyyhTDUx/g6WQhbwIUKDwqHfxffs4LUgtdBNgj
t2epbkmF0oazlAxzdYpx3b2f8uZH1lfph7GwwgsHsMI9TLJhfXTT3YwqiA83sjlHKU29txfnda2Y
tYGovPIHgW5siWcFjWtZHYk1Ce2hK/1q4RSVXLsBQqtXPBSBBUTC/Fqq0XDB0v0/5EkMT61AZteA
Ktu86wbLKiN54NOIseLprtS4N5MXn//DJHksoGxGNH3FWwnKgoRXmhmFTokbUeT8Ituz4lEbNhxE
omUXCwbZSUY9f2zRaz9Y472QxrN9hcuihKFtn5QAWNV8gLl2tsOlObWojbtjFuYHmcfe5QtpgQ3F
H0CQ66/4rQRm4aRcjyPbKiqaxo21CbOwLsJsoRPi09vruTsh9D0YjbwT3uDtUFMsll6k620gKfY5
EihVhX32x2j3l7oo7GhIoGuBYRNS6lQk4MHk5FyEor4bzV6smr9HFOz9uVBeWFtWsEI2c6mRLlUz
k4+j4+3thYGceFI+/TEOnLsMRgPxkZcxClDrx/vt41STkWYF7cgzhSsdpFI1O3ZaBH5aHfUWd+41
RmIe9CWErG5PlDE0eoQuNDkKVLEHtFd0V05L+6qVKQYyaVUebLud9YM6ihIKz7qVmr9JxHJjkstU
ZmYTTB0P7oDlpxZWdH+84xiFk79S5WmGbDIvXsJ9LpMKnfO+yZ0sN8xTOHCD/IdRUK1Hwo+P9CrL
sUi1xmxdu8Kc63szFoPHoyU/KF3sHFRQciCUSQReYEm3e4H7Z1G1qE/OfQL5Ue/y2RvDojoZVhWe
3p7QTtqxlsRfoAuMtlXolBolqOEMx2cUXpNzJex/exwFHLtBGKWp+ruytY98f/f2A/c6SKgVHceG
v50dOk3FnNsU6SycS72plZZTFJvRQaXkpT+yyTfAcfLGJhmnUrLtcQ6DHOOdA3MkmYl7Dt2GvHZt
K27HCxaf0ftewhfzFKsYifnA8zCCX8i4x7sGEcDEaaJgubckWa8hFmpl7HEJpl+bSK0/pYv4xwiW
5QS/0Pii0GhD/tLqYrSukkagejwDQnDqyhr0u96oVMOJzbr7GMpjv9qxjAOek7OZkJRbyhy6Og+v
nxaIVz+NUcxCd1YXxR2xDEJooDZCPw1IlH4zmziBVtTkY3eujaG3nBj0x+gWymAiBgGG2Q2aUv1L
5lkNDbTU82uuDAi8ssV+AnwxJkfLKfgXVpm/b+rZVwukHlzEyuIFmSzN+DDaQCZAf6rZ96oTGHUU
1jxdzBDSudMJdBDd1s7Nb1kly88oWQMVsbuu+RrVSvv3stDFdYMcfJdrR1X7w0ynM/8TgWvEBvST
Jq8mWKIyks4V6mD+paWJ9gxNvjNAW41p6haDOUaoIlrp5MyWWT41wM0ufY5midcuvfLAmvXLXVMl
4ec6tevrTCH2Q25Gzamfsbq0MPSFxqv0vmzM+UXEViy7YaxOwmkqhWKjZdbLV62dbMr+gRQdeXes
t8B2u1GXA0fAX6ugxO2uluVRHluDXV3VxSwcwMrE7rUVA8948bWgGRy95NU/5vbnPz/C8IZQylhp
4tSeb0cuhnyhIjLF59hMOl8KNftZKmZquPk8nmveFX9n5hIcxI29SwTaCPaNFBrXW/52ULw3hyCu
AAkW46TescrDVcun8lwm00/6N/JBfrYTEalEIqsHJAa65FZnqAl6SynMljdfFeWuSA08e6v4nwWi
zsHE9pJvhqKJQPlzFYHeLKetLk2bljwvTbvJPwUZwV62G8WrwWvg8FtbjkKv+aS1SeSNQWjeN2rV
YvEBiDIcDjVjd+Lzza/ZBEu5DA0pCLkK+IQUyKLEHWZ8VaMOVE6dSvk1S+Rfb++n3bWGvr16ZMK7
22YiXcdhtxpuA+i/4qQbUeX11Wz4i1VqB5f2S8q5OTXYl5BYwUlBssHYZPejnfQTSivJ2VoAaEFp
B24S6uUpjvHGMu20PmHGilcrxTm3mtAxpMMlIT5WFL6KJiziqJY4Qf86SFl2dvfNz1q/ym/JGDE1
tLk7yJSXNLsAtJf9MEkKt6v19iS31KffXvKdNxY1WhJANKGQAt3K+o2GoLCvZOw0SBHe0HQVddDi
u5pN8ikRqBF3rV6fZSwGL0g0HR2ulzx5+xWoIlG4IYmmjbzJnQDBTEViqUQQuUjpc5SnUtjumNYP
ndn/u1jmSZ9j30ybL8GYXIFAPJBuuewOT+qqvyal/GapwTUz8/cWChEY835SMX86CAE7aQMdKvrp
YEvhamzTyAFKUVivTYkRSQW3SQpxSvty/PMETxioDXH4QQ4hW3775VOw9HIhhZTlZ3t0+l4tz6md
Kgdz2WH3rBxdYMhIbKzenOsZ/G2DyZkGIzpWAr+RgB+PtcBcBGW4C2Z4wXXFAz4IKameyyILMISO
jJNqNvI5xwnk7Y33eqNTRwNJypZbyeHbXExGj6CRafP71pzMHqZTIMaXNDzV6D26ldrUB54NB+Nt
i0Bj0LezFdQUuCK1fEiNtrzUkqaeeTCWP+pasy5vz+81GW91vVmhbrhqrTY7m62tSlkCHMgSftKo
11TrNcmR9EYkTldqiavPc3NKy3n2qVgGjtKmuGfqasWHj+P3dh0Md7GQltAr2r72SvkIBPMiYH17
8uiBUKNWEWQjcVDXTf/bPkimRu1QNBZ+a2E5UGMsDqgK3+7C8FB2V1wS5Wda/Ri3a6MECCh1jKpn
Bjpt02dzBigZoPJsFR/n5ggfufOpqOZi7cFbFJbJtqGOdO6sBMQj3+qih3HR0DpqJPkpxV7ss22E
2cGXehUCyV4oS2AuCstkpUrcrkTY1UkU1Ut81sNiRJlTtt0F0ZJ3tl5o7pSEtGyD9hSnyl9TtXQH
99CrW3YdHBIIdV66cnhb3Q6+TLmGDGgbn+FDR06uhR/MsfiipGnuVH31y9CHD2/vy90BXyquJDXU
+DZJBg5rdj1WA8FsqNByS4vuozkD/Uc70T7ptWE6vd0dEXFfRVAAxYBfiPQs8nokbmeJLO1SRCho
n+Xe5NYcM+Fi0He0p1/tm3WUVduQN96qsLMZRaSTJaSQqdWhUl1DQ07dRcqiU9TO/QmD+yNxpN1Z
UVqgckahELr+7azqIWym3iITTfC4cfIlHPxgaI9wf+sHuTmo66x+G2UTR7DKsJQsqvlgBpblJbxM
ig32u8DEF5iuluUOamV8CNvxqDa9s5xE55U0tLq8kd/fTm8y9XZQ45k+aVn0Z2lJLb9bpvhkyvP0
LjUOaWWvryYyvpWkxGFc26HbsyCFoaQmQR2dg0pVL9COtOcqnLS7KmSntnZcXbu5x5dpAJiO60/p
BbEWOYlIpE9vn5EXZulmzYG3o3W28m9RMNm8MUJAYY1kw4gKogZlbB1tPlVq/+VhCGifyO5Qpr2K
evKTUHNn6iXeXM6JaxHMHBEkLklycwKfpHtjKp8Cc2WHzNFpju1ririSM8ny09gmH7pcvNdAPzlx
bTUO9YR7CiLmqe26PzOrpM3M2v4+o81eraaklqIijMjz5p+ojYaPMQCg69vrtrdj6HiuvQwazAS0
2x1T99UQWGoandsW+Y/RKNpTasqfQcMMHnLPR6Sm1w+mdVJ4MMH64QFM5nQ73mTlUrJ0VniOBkzT
4kz1klnXPqTQdb08MJ4NbU5PQFWiBwJwR2kpyPzZtKT7AZNJ7+2578RV7lFQUzRgCXHb01Jodofc
rRSeRaUlJ0kbQ2Rf2gXNw5EHcWbqvp0tR0/Gndiw1mzha6+YGYAptwvAoyXMlY6vGrfdUxEm6icR
9vlHhR7lJyXSa7foKec5WWUFB596Iy72sqFWNU57lZ6npr9VkyVcYNAQx9F5tMr7UFkiJw2CGvBA
Rh/NojTSpTEsv+nbZPUEyOAps6yrZtY/eeH+Uxuoho31QLV0+GVGKS2lDHa3NPygTn0JoVp5bdO/
A7mdoFVT/7CMsj31CNGdwkpy3/5wO1F8JQJxMzEVFD3WD/tbItT3GCzNgjWcCrXzhdVZvlAguf+H
UXhA8J1o6sIAvB2FKigPyzAIkcepUerj5e1Kw2wfvCF2NiFAfGytVjFr7sBNyO5TLI/TEfUYuvGL
C6dT9qI0U665ydS6pUictaZysBV2F/BFTp2MntE3pz6V41wMlhaeW138rDtk0Ywwzg+KIy9VrE1I
5jXIRUT9e32nbhawbAI9sWl5wpJPqvd6bSoOijVIQg6hcVeEWubxoE9PoI6kz1JVd27dZPIJyFj8
EUzM6I7DpFPJ0433w9LpXmdkkkPQtvzMTO27oLGW+6TCdmXCHSVzsLL+Y4kK0h6UYoBoQH1BgWsz
gSSJ46CTZL5NL0b8ktCJMYfo13/YZpTkGIEtJba1wCotg8auGUQ22+6MUrBxMpuiOoh1e1+cdBnE
94oBeaX9rlldOtKO4IsvUH6L2Wrcfk0P3p7L6xINK7b27Gn+wnN8xVfK+1TogdURUkM5+SLaKLsD
dTM9mkuMjgkPdk+x7IrK+hiegmrq3IGKjpMCwL2M0zw4ZYr+VFoU9cGDYS9RAcSEve+q6w9qcHOZ
qmFl4rnTSj4XSv8DSIvmhJBOXDlf6jvZaBOnzblgwDbreOll0Jx600+Sqj1aoXWgzaGAfg+4bjV1
Amq0iV3LggJcn3aSP6O29j6Mp4caG+fLIue6byRa/r6oRjzsRPCLymb+K9BDUo1lmJ4qo1Se3v5c
O5sC0XfSe0gV63tyk6eGoh2b1i4lv8rm2kOhSHEi/HoPpvx6lLX7RcoNbASO77Yc25YKwO4F6Rwz
Q7Bc7pLmGmWpfbDBX8dRRsHZbA2jnKVtJVaXZzMtlCXweaeqXlPN8yUOhsFVcXC9IKg4unKhTgeD
/q+/6e3nZFhuIC5Wys105G8viTaetcaYKN9nPWo8sfJQaXn1cxmpFp9kPR3PFZhI4VSibDS3z9vs
2QisaXAaOp2KM8oLN3Flyc+gfeYnwCoSN7H83kyE+BgOevodpwZbPwkAfvFZW9T8UxRp6k+b5oHi
6lVc6q6K/er3PlPyyat1G2fZIe1y/To1kxQ7gnZUBmECQxkPCfnkU9LMWQCjKhazE+dREDqWBnDJ
Q3FdTB5uMGHgoUYnCdeW1Ca5JGYWvhvmLn5o8j74axqlyDMnUf2Iw37OnDSBROWo4PSehr7SPyvj
lP8qOrX4O6nCOoZRLBsjPRdjYDuLmMeBFP+d6p14jFGIMb22kBkqoN45scvNiTTMGiuQBiaM22VI
o5+JXXMCyrSNf0ijUHIHDnf8NVTL/ou5zFBvAZ5/UcqlWpxGYw+ccSsvzoPa9XBxwdT9nHSlf2/G
hQD9ZZjNZQbb+YR/CFiNHOOmB6XR4+CkRaN+iXqU2x3MnLLvkWSPX4tKb58yXVmcOpDbJ5umghsZ
+UPa5xKKVHYvF7jXVFRdijH4ZA61cU90sT5lFK2e6iQJTjk1o9ZrCjHfl/T0xKWTEnp/KXpSktfY
bSX/XVlpZzv6KOKYCo6YDOwOAzH68ErD70qxDLXXK0r/mAxROp8bA+Nk9/9kXYJkS63SNoqtCO5n
pYsnCfnsRzSSjc9I+RW5g2Jg8GGqRfccwgELncJOQWsquWRTGcKO7bOdmdLTGOf5l7fjyqumAMqX
K1GWzgjFoFdw5bARFs5eSeCHLaLDQVTkbl8q6tlqzc9/PhLKP2ROtFspImyyaVKKGuPtnNIoKg33
VRv96qB+P67mnwc5596cVu9tGfs/+h3bbBALkzAapoiReBP4dZg39wvmB27bS9/entNLyreJKcDL
gDFR7Xuhu9/GlNSucKFiU/pV2CL+oy35J8midUk80C5cHrMX6S2tS5CNXhQO8LLS/CicKmtu8/pH
8APglfA4VDeBbay0iagTCD8PzcXPJpxWjUlMfqkXn9W5v4eY2ThmYI+uEbQ/isSmnNKL8r6Run9D
8T2RxvuuC/6KbfPejDTzV18t4QV/gurgZt/5LlSQwEPxhKWOtDVkn2pr0eWSvYb7+3BuIvufrM37
E4DYI1uKnRtGhw0GogYkOvnsJmm2wwCMjZYFfmCYpTfkBr2l3rK8qphkmOfYvTk6re0/33dU2lcN
pFWliafz7WYIsZ5BInStSVuh/G3olNkJ1QRzB0uY/2EpkemkcMTBpXKxOUyW0ukiKhhKpJHs9HEa
OUAgakT4uuVgVrt7XOHAsr/B9EOPvZ2WwF9uRDtA+EMz0vcvQQOc0CNtT+2iilOmGsN15MI9SQbu
l7VdFdea7OHg+l7XbrvH0R7hcYdoKCd7s7YmehKzYunCXxIl8xWh5t4QTbYfLzQvERNtPtUTz5LM
KI6+6u7IK+h7ffmt0re30zfkPEqkjHp5B5n0VBRN7ehRbd9JA3qUaTyGn+cywX0+NdSDj7yTja3K
fkgS08SBA7cZ2Q6Rb2hC6H498NrTjHAMjQ1xpGG0dyoxxyEdwx6a4LFZ2RHDSjkuJuEXmHJ6bWIG
P2CXPACEsg66r7vz4dUBmAKqAIfkdiV1Ep86S1Xh6wBnHmlRlezc+AiGtK7Kq51ChQgUF3kK2N/b
UQya54Ikg1EKNHCGRmt9TZmyd3KVNO8KSq4HVYG96ItwOcnsaiRBink73oDCyVQRb32piOr3YkZk
I6y66lTiQEyUwTx06LTc0Votel8041GTd297Ek15G7BXaHFsHr5jpQSgaBi+nTL5Z2sGyT0OgrEP
BSd/moWOIaTW6J5kmZ/evvsOBt6GBWR0yalqBkbQTPZVPcy+qoklOb2K/kSUlJFXa1H2d5oHBzyB
veAOE2M1wYWXAI/tdsE7c1oaYCp8YJpnCBU0pWdrWXaRu7pBUD8qP6Jf9PPtyb7codtdtWoxrBqC
gDm3PZbexDsJDRnhT0b292ya+Wmy+CFOnmlB7w6FrvpWEhZ3DRqnTii1uR90BuF5zlvwWdJMw8T6
akhN/aE1OvNRXRTh5uwOX+U6udS6GN1hqHOfNqp6zSioATFDixIMWsF/1fqfTZGHz29Panfnrgxm
sGJUs7YKS22nl3PTsZA0c5LCyZFzumrSnF572Ri8JZgbV+2D9F6q1czNedZc3x7/pYq5WVQqunwN
+qT06LYokahZLB5X3CwdGu7vZDnO3sWT3b9rLD3Hs6co3/FD8ge7s4TTdiJw6qgeP0g827xCSWXP
TK3smveTfSGdLO4HGThYt9jjfYselWOPI6z5UAdwi0ixw7Y038W4Tpwgz8ufDXuYnBZ7E0+gE3eS
wzbyZBXcwcTorrmoyj0qdWhLKRoN5Cle3LQ/9RqtEh0NITrretTVZztfindYyMzfFCVMj9bndSRD
PG+VglpbYBA5bje63Ge1JDfsIqPDy7yyB3GS40g7iF8753hFctOHQhN45U7ejhLlRhyodk32iMT4
KcwntOEqJfHCpqUONKeZhyVl7pcUa/y3v/8LtGP7/Xl9oHdIqF7f5bdDl7EyjAPNFR5QSX6tMPoc
7mHBqr1rm5McICFZzd8ntdM8W28my12MNP2STdYJvsk0u/HY638VcdN/7Cpk2l2kXuQHW47KAqHd
oP6CGITyLMlK/xF50/FDtODYepAc7RwhunhovRCJyL23vLd0Tm3E2NfFKxTtIoVZ51rqVAEzrUtv
UfXew/sH0D9lPl8S/ZH6787dzdsDIAQUirWWtwmFoZLp09yUpGY5kNtZDXQHl5XsYihHtvcvgIpX
3wqWCNm7gsT4NgBms5z2y2La/mz17SetL4f7WqqTLyASU6/X6k44PLyav+E4qt8gfoyN0/bih9RQ
QaCMHM/vZ3iJPwMwSY2nT9O7hEJq7kRGnPylSgqibjPqgF+z1OgipynRDXTnIFC/pUGiHDHAdhIR
ii4s3Ko0vBa7bvdd3NoW8mF8NSUeQj+2jdYN5VA+OFg7FVbuC3u9lyFikT1uTtYU53HeLg1JajOO
sa+0sd04oEknJFjJNnEGj+L4oo5F8L3I0/BjK4zlbgyyOLvEUhbTvwGuyFuunLvU6SYRfzw4fzs3
6VrsgxgFYXr1u71dB6yppSSwMuGPnenVkvg+Jc0qp5afitC4VGV6P5TZowio74T6cz7Kf6fD8q6a
87uwqZ76ejyt5uWGXHwcKOhXneam1nSRlPKkGpUrCejIIUeg17hNetE4KmocB4u8NwUcFymMwnaj
lriJkXFm9imoetvnoQd4swdgk1e97ra68aCIrvOsFez49rrtHXoD+iCUMlIQQOi3yzb1SH5HxWz7
nfiRZflyj5Rqfi0qoMD2gPJvI6emg2dretJCQNxvD77TlkXYa6WI0h4g5m5hwVmgBFYFssdPaAE7
VlLfK0F7lpLmkxzatNSVwpf67GMhlOfIlH7p8BnUuD2Sdt1dd4tuES8jkFhboIuCsG+Y1p3tL6F4
VMZordYvXJ5FHJ5EUHeOFfz79sT3Di0QbB5CL7nfdrOOfZbBrONLV8qI0EmOT30ZcXLfHmWvmEJC
QpudliVV8C1lq4xlNCN67rounL/DE1xPL0pCFb2S65QWzWXK6MrIeWt+soMJklxs6WdTCevzsqzN
2bgYL7Sro4cZMbh7JMg0P6uozk5mlD2iev3nTcnV3vB/cT/2Wu+43YztoklFW2m2Xw9qek8bT/Wh
9bVOFKrNWSyJ9C6UpOng1O1+C1JhWJUo05Cc3A5KuXuBCLrYPkWYhGJlbTpaWRsH+cHeOaMmidEy
JRwqR+rtKObSVI0WjLafKXbpw7gwqYCOwq+XMvlsGHH7EC+xuM+Lwf7YZHV2MPx6jLc3HvB7ADOQ
nwFQrIvwW+saZH8tMonhm3TtoWfYxzoDri/0BkR0B2fi19tbb3dRVxQX3uNcGNZmUaUqBkk1UNOw
I11xMDzVLx3Efe//a5Rt0m8AP5yogdu+pDXtQ98WEJCF1B2s3e5c0EHA2BTwAi4+t2tHLWambNKy
K5Ue1fVesbzQRgriP8wFaAqqKeSugKluR8mMVMv1fmAbxlFIsDU/FmiqHQTcvV3IKxPCFrwmGrKb
QVQbl6tWIdJhya2+x9UtflwEiZY028lFyyyUB6YWHnldqidBv/xgjnvpOaklDVG6VnRcN+cbzEFU
DXXGSuZqcTGSXiHPIgBCGRsvCa/HU6f1hjvJ1nyQHuyF+JW0iKQPp48ewe3qpqpam3SJCbhLGH1o
UI32ajP9pjTNR7u3nyMsIA/Cyt6J+33EzYHHsRX4hkzIRaDUo1fwM7PU5QLTxV3GRTrYoq91tVbW
+opwQisTA85tm6Bu+rhPey6UbJSKb3lTTrVTofp7qluY4BGX7MPSIulYzNKXyOzE3Yjkmzdpdur2
dv9PrVjRwbfeOTUA4og5HP7VnGLzrRsh2T3vFdsPkVK6FIU+3P0/5KU73/VmlM2GXoaoCcM1zswT
ClRxGOg+Klsm7bK2/ZCGc4yq3NHzYXdmBDZlrdoY9IBu95JRSqMk1qijlctIlrjMrrk+49+OBy/3
ziZkA5WhsUxVnK7glksQWFpa6noP7ESJLJSd6lG/SjinhgAFzLPdMa/OFMk3XUun0sGPSV6cWDak
1OUZMhl3RjIstoPrTxVi0FMEv/qByrMjpHKwPXB2VuvkhYHepzJz7sMag1ZHawTU5H6Zawo/lOVX
ozKRh67W87cjpfXaRLRE/kwuET5rImu/vz3rvXcG709IsqCrYWbLm2NjouyslGAcKR6pw5PRi8il
+1p7U6REpzZU7C9N0s3+3AaN1+o46pZaof+gtTi8V4wgu4tSSXKXHhTF2z9sJ3KCM12BnvwqQFmb
AILwpI7bFqoX0WI2DpGydYcu4PFAfcnN05y+mCYp/mBoX225GT6/PfprYQq04IGPIPUBhNTAz+x2
z+W8Uxf6FIHPK2rAOzIJx3dRYAwVptPwzIpJUYSX2m34rNSrHkO6dGPsKEH2QaWeEDnx0NKptgse
sJ5EE/iU1FMW+UkZZ2sEIKY4qZ3pBz97J97DoOXNuFL/QM5tbk5rUg0pGdf6klDHd7QLf0ojDpci
i1AtGJBhsChz+XIbmAcUjp0j+oI3fCnG0abdhAWRZMlgLrblKzMqXo6wK611DL3KD4L86/BDSxZU
40qMwh1hC6KSM6vRynaw/KAVmSdLafQcJU3iGvpknSceHE4ugvT57c2wM+ja4ADFwxORbHlzRNgn
VZUqmFDogdrWzmKLGStT5Wtgqs1DWS3Fz8aazINw/gKXuQ1HdCAAJULFgfQNsO52BxaFNlVANgCn
9uRKXiCnGNwFdqdZzoIAef/YVkP1SW7GOHSr1ihxdW21jlQ66DUyJ2tFFAoYIJBgC+2+i1obI1Rk
pluvCk2cemfqYK3bRwA53VYzchlASaA8BxV0Lidr4ylxRVYm6oPdzHWN+EyfhE7UN3Lrtf2k/eg5
Bx1oqgJyhNwE5T+iSMcfFnXob7GFS62joC5ZOo2eNIPXLe1ybWDR1H7SclS8Qh7tzNVTRBQcRZIW
7pNMfqbKIMsOOu+dfWcXQZpfAqOshRtTU3oY4i7rvdCUcjjvkrE4FLCMakWpLINr1GGZeSAUK8Cq
+WSmHq/J7GlKrT4+zXP8NTWktjrJQTBlrgWT5NscDPrTZMd15dDZnbJ7VMQm20PdcLSGVvEzXu+5
Z4rFRCB1yKd3/PrkYWjyRnfTuUiByfayBlKwT4qDDbeTXVC5hf9I4oRjFmCU22+PC0dM5S+yfMSR
wzuq3O3zbFADsUNFQzYTVcFaqYLHRoDrmSZTPKKsUfmlSdO4tUEL6Fb15682FdUBKhfk49QQtq+2
qLcDbHI1089EkF20tO7PmJXWp7eP2uskjlHgmKK3BnaOJ/TtxKtMj3AyV0wfW7bs0pDaeohseDiF
TLwUyyN90KPhNmGr1UTbEVFMH7qV6bZy1ZzEAFRatlZ3gXj48/cTNXJe3HQwsTagH347vTiTGmmR
ZtOftKo5Tx0976ySxoPQ8foWYJT16QSdB02lLXG0aU0Nyf7W9M1ATT0taKenQQs1YI4S4+Fu+2CB
8HCXeDpi1q2/fxOzkPKg+EGURk5kC53Iwkrk2VyZPlBzyZ2zFrkzPauvcWoNf6rsTTFH8KgB1k/f
EgjqZikTY7GMdDR8YxHNlfASXAdLleODC2dnRqs2DjYIoCVWHv/tMBRu8rCIS8PPIim8T+NEvQzA
tvyytsqDO3RnKCisuBPzUlxVkDcBX+8j1AqKCE51LJVopC21i72E8KpyOSrA7Q61Kpi9VORpANzO
KmqjuG1GofuFEZc+OQJ9wlEdzwpB8WAz7lyeOHvR9OT+pPK41Zqke4nD8qLrPobGkFrTAHG/KDQe
5SVOvyqNIp8plC4HX22nELc6ba/9wZWyz+i3E5QV0nOMhjV0SilP1CMaZlPFJZpZ+t2QpQ06h4P+
PIbqz0Ro8cdUA6qJ4UfsT4sQCGYZyt2CGIVnZnrnh3aa+QtaH3Rm0hAJzODz21FvZ41eSpM83QAK
U8G5/bU8jgOeHAtdnly3CXbEBt/VQf5dmjyILm8PthPzBJq+KD7yMYAorz/mt8oUjVGB5Xut+xhc
a/ckhMZZmqUBQTsMLmYpH/+YXoGsEHAq0LNIL5K33Y43ZtXIEQb1HCxAYxsFim+OUfvBrHZ29AuH
ikydzw78/XYUKxmSuspiRjFn/dkU2XwKs6VDzp1w/vYCvs51CQQrK562HfIaWygwHjtZoSUWpdm5
Ud4Hog1RHIiP3j+v+fd8pZV+igQUwAEcX25nVOfWZCDJqfroKkp3krCD5zYNK/qBSIqkTqxL5cmu
q+mKTdb0b142s19M+nRt0GZ4b0FovRcmHWkjrssF1ZYsc2uSWGwv4sjprWhp3UWRzA9GFs3+ny4Q
BZGVaEXnmRf19hXSaXXZmZWtInVCayOrgp+23YT/ZRBK+hC7WB3Oze3yKPWS94jkqj7G0wOQxLL9
boZ18entqbw+LOiuaZTzycDplmxpc3oepgnMfwr6ixJQxe0jd+k63m5gZVABjo/8+3benbcDqrfT
kkYy1mQyLV+tpO5uzprST+co/3cs0/gueoggVSr94NJWtlBZ6Xkex1Pkoys0/pVjZ0Rqa4nnxEQS
xAZe7JMG2Je2ytXr2+vy+rjxM2n/rTX8tY21+ZlavNSAJC0LH6i0duueRLAa5d4BgKEdfOgdSgdj
waCglA5vBtXB2yXBl+Z/ODuPJrmRNE3/lbY6D3qhxdh0HwAEMlInNYsXN5LFggYcGo5fvw+ye3aY
kWGMrTFeSAtmesDh4hOvCMDM4RGdp0YZwfHrY6NtjYgG8pqIRtKuQJ75WpftECP1o+K5tLXIbbrm
whnzeuPzRdCt32vsZNmvFkNA3gyjxkvWCVnDRaAdbqngUh3zDGSSYXhOwG4QkoDXvHzetNmqQQAc
oPWTkrvACjumIpvCzu/IrB2J8ooyl6jCaupWgji/XihyX3i/5x6VGJUyItRUaPD7vvjpkmiLjJQX
2EWSpZ6NS2DWRpY+2X/5JCXQJ6neESSkFvpJcKVL32h3158kHxcvFmpRxwKf+sOv1+r+W14GpYwC
Wxr1nl1d43T96FO/wlIyd+6gB+jSN9ajsXk/lsyjFGIaMMqWsr4xiQEuhD7nNsmzjDXqKeQ0p9V3
tENHUXU2k7hJ73YcHHEYRIWftdFcGurcOQUUi9Cb4iVwqJM1g2a+pUnF+1qmtYnngraiYeQF1r8j
l7pj//VE5jlFo08HYpno++TNGSgZD9q6eIlrqvbanPIqrObMvxA6nH0qzvfdO54D+DR0mA2FG7i2
UlVqPD+inyUpweTNMa+XD9baVU+/XijP0I1XK2XvhhKDET6ept0lTUJdZL6bqLFtkPmegshz8jXO
kPSP0tSS4QBD5oj+p3tcCA8SyCfoki999rhVVR9nVAxDDUIHSQlWHtVkL5HSIZPMQ22ESHnP9xN2
I3fZRCarxgHNZeHKO9+dl3jaduznkqprj4QmAiSmt2FgdPZR9gITXowFrGFZQ7f1QyTYfbddcf0p
nCtTWcVtuyJu8B/S6Mc073u0FGuIlFLbhhukoCa4NIv/6deTde7d7Bz83e8eNO5p69jqJkuqjUqc
1ldmUlWlSChZgIWBv0H/2DIu4H/P7WJOxN0/km6WdYpnlkaXVU5OdX4IzC7sx9r66IyO8diJwoo6
BLivEDpzogAY14VtfOYspBmApFlABgho4uQsXNM2sAcv55Sane5uWtGUNqphOP56Ps8cFuD1uOE8
moWAGk/CPUC6a+nCqk7masTlrnLkMbfau9VZhwu76nW2QRXzp5FO7u66tpB4rlJ2VZo6kWU2Cw4A
YMS1DaSQp2F12uta/7+ZRKgbhIR7zHYqcK9BJxm7oeAQdpr1qgmkRjenuASnfkaBn+xg7pFdVxRB
KLKOk1ghp4mUgajm7gQLemiBGEcimEjcKiUSM7XS682a9aNPHRm4f77emOBWocbJ6livyCeT6o2x
oY/2tV5YCOzUcxWPWv6HHBfzHkCEAUnCaY/GaMibsZx/3ypIaIEBCmoW9fS4Ihhxp43CjUYD5F5a
iAZG1JZd/XqtvBYwQpcLc2KmEQ+5vWbw8noe5ybIx7r2EivNlJkYltRklGqW/62S9AjDvNXd0If6
heZFvqhHfBXsPhRON9z6iy2HuENw/+iqFsQW+kbd53LU10u1vHMrmvYNXeS9T+qcNiSzLkulLSli
lv2ETJGuNdHSLubNqDmXkJRnh+I02iFVCNT5J9dfpvV56hiVRyBcdnEXmO9geBbHoQXGcmHqz50G
u0Lufw+1f/5zZFRXU+llrptoruPdB14mk0G05Z0NHy9ZAyG/NGQM73Of8HNqei9MqcZdbaPxpki1
LR5RULquYH9cCNjOpIuQb/deOwGjARnj5HtRqWdyZ6bAztxwcbJEYja7Bd4XI9geMw0YpG6QvNiw
DLPiyZrW42xm98sOMZ/K/ElJ7do1mo+tM0bK0h8GT4uWrb+kC/J8hZ5uUAJoOPDc6RzmJ3k6ZQ5v
GyoKvL6mCbqo06JuAyedD2M+UojHMSepzUEeU7wZQrm1EKAyBJfMbJtBxRX1Qa3WctCQOT+UtSqO
WlXZD8FUbHfu4oKbt+lsFO5mfPoPE7mBpSVWShazVEcUhpcDYCGbNn3vXzjdzuDqduozEeZeWeG5
TuIhtXUq9UrG2nXZvis5tCF6PHNc6HZzTc9hjDRrNq80s96esqAB4xjk5PB17WA4T2j6v1ikFNto
HnFd4WByshiwCV1VUQRuku3gmaGv0SMyU/vKEXYdFtWG8Kmv5RBQ0bTTK/dHPzczHPWqDAlQ0VPs
9SnpYbxemKb95b56+dQEAMbBdwEv/nLvBBqwoYpLPhkycUfo1Lxzy7R7N86Iukpd/+HmnjzWsIMT
a0PV8NeTcm7jkmzQoUTXCxmOk8HNZS4LtxBuQsajYiOHf0GwFFxIac6ERdT3wVPv04582EmwMBli
Gajh0itscTJ1xLTcNar6YMPxOBRj8NehUrDq0GYEzEkzFA+olzO60zymvPfcZMqEdxCrlcediaLw
r6fuTD+KYVCxsamtAfZ9Xv4/HXr1kFmGttAnacpyCtEoqiIqx582swtixd+/LApljr53bqy0RX/X
v/c1J86m9eOvv8jr2cVabXd0o+PpcdqdPG5vDoabVouZrKr6nZzLjBwN3nSKiTqYt2a8sF5fXysM
B8L72avxtTJM58w4pLmNmdibpk0hEK8pnKs6uzXd1v7L/YwXYz1XBX6aYtKofvDqknqW0Ne7pir/
FLK9VFQ8O38YpFD1JcykSfNyuVStKJ3eBeWpFNRWfwr0g6Vke/D6kdTKU5cS/HMTCGAHdAl4T8CJ
J0EtzqFqRxsbyerJMWzRt3sk/GsOg2Osh18vjXNDgUxCnZMqHUTP/fOf5q/Ra8QnEM4C+tDohykH
c6OPPg5RnigvDHVuFt39seg9wbA8nUWkaOGdo/tP1mPbj1Yr5U0vOnlIwRneCtl0F5bhvqpfHpu4
DJDbgxZHxx5t0JePxnGtyixvebRNp7K1UJ065JhTkhmO9UHoXR1rkBnjtQou7YDXhyZDm5S6IfDS
LjrFdYBWz80hrYwEP+7+qsWLLGygTV6Y0POjcLSgFoZa32n1YsOTvjP83MB01LCjcaJQgkzCJRum
cyuEVh4pHDJFBKX7a/1phcipl0AKeG27OjoMMbXhMChV1Nldf+GBzq0QvBSo4pHwgK46Wfe1jfRX
23dGohdDFRbp6sZ9Nplx2k1zOMI9vpDSnYk/wBpDjYcgv1uFnJbcu6Cg+d8IPcmX3I/qXivvNB9x
IVtPnbBEof5Qs4qy0EKWGkyDMI96p2/X4DG6qG+8S0D411PN16E8jOIMoT9wnZdT3eitMfNl8Usb
fEhNepcnCxdYAmLi/a+3/euZfjnS/k1+eqliIJGFy6AnJG7uQbX+BAKzxO8q0+sDFLGvvx7u9Up1
gFWhhYi4DHHZqcfWgABDXTc82C4NchV0YjlURtNdIKmemT7D4eahbEieR4j68qH8oQH20gYb4nRD
c507VZo0AGqvyT8vdUrPPBBAVnSciMr20+XkRh2ApY5m62zJ5qDWjL7xFIHMKS5kTWfeEqPQLvPp
AO9x0ckDCd2ZPNfcEmfIOkrz1b0oxYMxDy6LQ12CTr1+Jmpv4EfgYUDq56p7OZqcBFNmrWYymVaX
oKRSodozaB9+vRSe3/XLY5miJNz6Z7Ct80qmPGi6Oq30Xk+maRBWtOir+LI1pmPF3YK8Ujhrgyjj
pRIb8Sy22bcFoGeZpH2bTTf8F6SxJiSFmlsItNUWTnptvDM83B9jk8MiBomavikK1SzXotnkR1we
XHTRZJCrN3rQ/wncVH7AD6owQiGn7VOxiX4Jx36CkJrNmklzoliq6jHzF7eLa6PoDHBMGkup7AFg
r177Qa8WY8Ifbi/jrXuXJf71FJ15EWTK6KmBBkE19LRMoeN03VjurCfrUI9X/ZrrZKdZ9vuvRzkD
Yd0RNejb7cow+JWcVEMyYnnYcqjEi1Wj25sv2UPTbD36hGhPFHeOVFqxT1yQx2Jg84bQPzwVFYXp
XKWtsN/mri7fj1spIGECrLqw+F9f38A5CH8QcCLieqVRvuhlbq5NqRJrdZvbnZsaW0tWP/SjBioC
Ogg07qF5xBzjkj7t6/lnZJr81N0I293T+jmWivQSA/q7PZ4TRxPAaWz5zXzh+c6MQs6GjyiII4gU
p9YAhHi2thRs7nEqFoRfN8Tq7dW9YH9zZhbpte8igxT2DHCALzd12+NOybbeEqS3+wcL2+gJlOLO
HNTNJmr8QTtotZpiS86XVBLO0Fd3PM6uDwgQiIW8z8BPl0xX9dbcKZMGuz2RHmdrXX3qyQv6m0oz
ty4ctKq7G1Y9bW61sodBnFkLXhuprlotLCzNdw/jZo9fpczmO7L1TFzZQnUfAiquWdRLDSaYhBOH
cFUXaGHQb9Madm1jPowCkmU8d0ZxqWR27q3R0yZYA1CL+MnJfJadGFOrx4Wk27oprjvVJoEFB+3X
e/PSKCeBkOF0nt/p45ak7ZjfusDDotyt/Qsr8PV9yfvhDTmgDUA0nYZbi18uGpJfrMCy6cK2z63Q
LpstSjmALqTC5x6Ie99BXhV4BrDTl0uhapYCR5OCoVJbj6sCmnvhr3r816cN1AxsB+rlQLlPpi0F
HOrlylcJaQgFO6deYs0Sl4L717fyDvknW3qGNzinKVOv9/VqTjbgfmVlHzdnHq8Au1VXLao9UQ0L
/sJTnaHsU1+jo81RRMPoFUhn2dyqn2joJTXQ6dtqNOc2MvLtU2oJ9LlZJuEqZROtmtN8FmytR8I5
QMuD1L71zTZcY3wy40UEkFmbdSTa8hZMzGJ2R7vvdNrlxR/2qGcf2MnNhdPn9VTtG4WDlJCCtvfp
FeMO0pv0zl6T3jaWpIDvcDuZlfVeOKuJA+jkXogzz4Ae9lYQWR9RDC/oFAgLOKAasn2qVCeDp7rI
0xt9bT9NVjMkq6l/cFerSBAVgQ+DNuGRWL9GtVZe0l079z2odO/R7t7p5S5/ud47JQpXX8cFwGMj
PwP7qeA50S57amXa/6lpVENoMi91c7C6Rb1pDK/3MKTyvjb2Ul9Sm3i9z0mqdm02AgqwyKeB3Vrl
zgx0bdf2pgln9d505yAMF9eqMi8cKa/3OXATagk7QZlC02nlwisy/H4qhprnJf2Cvc4UD8A/LgT6
56aXsjEhC90cmoundycWRoE7u9WSUFl+j/KOiKqZ9qbaUHlZq7ttdG5Wb7EjzZyvnbH4Rp5/CUh1
JnckRyOb2fMZ5vQUfWgqx5srlS3JUqJ55BitjX2dmT5WttWFFNXaY54HVrI2Ux2NixpuRIHpQpun
Y1Tns33hkDgz8Qi3IsFErx15gVMUbCmpOcyaMyd17lpvJSyaeJna9ALt6cxKgv1OtMh1Tk/weU5+
utGNzgdePzAK8jQdivnp8G7cQPKHumYNF57oubf5MlHYAQXUK+lNgSs4FUnZkKaoemmMNCBXnHtc
mUUAXnzcPBZ/W+O1tbUtdDRYaVfdXOG/bVT4mkfOrMGHH8Rij3EAO+uWPpP46gx9XuP9W43VtXSF
VR+9YKSaVoydBZg1Hw7O4CHAb3Uy/woycA6u0txhgAx7hi0cLGmUCGf4XhG2gO2bkLJ/Y4RgTmUX
2UMrjtZInxt9IdN8gE2/3eXe4L3V7RV3Y70bmyEWntLTEPnfrInQcZ8OhokaYGQIJ1jDotVnNDhm
c7hThayiAo0Y9Hjqsvk6OA1u7YOuGb/nlPLu8xaPtqOqlfu9wr/HPPg467RghOHARaLA6SMcst5e
48p3pvnOCuqB3oSVIUiYgT8DW0EX99cX7yvgMGEexGMQDbtQLufdfhH8tDB02Wg24mXQVEBgHUyu
wt8zMXdXaBAFD1CGcRsYM/9NJZzqi6+V6bXdLt69Tf81RECaflSO0ra05/62rz1ThUWpBx97jsUj
wNTijs5h8Rcjkv0bBwDkdrg/xIlThHovpQa5fOqSxW68KNs2jzBy2S4Ecq8adwyzayfQzuVRSSu8
lxOzLIgTsMa6xFh0E2PIYkRJTzezPET2sUEAitQVw70lH7PYT3eu0uy2021ldF/Mup5w+zNBzUZq
AT0fppm9VuEoLQy9xg6nuqOkgwZNvhjcx3zCghTJpmz+6GXt8kc1t/hKNW59Xcw6xx8OZO5fTSF5
OhADzCB1g72BdxJwVQDIspkgP2kzN3vwVJffWVUWvDFHt782NArxzohdH44WffsW5qt6W3jt3g1Q
YE4Ku5BmtA2t9WYL7Evy6qcH4v7VuCAopBGoQwU6mfhGFdQeJH7fK3bTUAetLCnb9JIJxWl6xSj0
MhgF3DyFp9N173U61jJ0HJJM9dUDbLThHk7YHE1549xL0bj3SNmWhwxt3ktbbg+Zfz4e96GxoEHH
ksVLnnwSYojaRMwPs5akcuqPtduyPCx9acK+1Kd3K/ZPD2KAamwP4ndZugg8l+ty4R4+vQ4c7nm6
5z7XDZSZV1E99r2OuXjWnMyb1UZ57w43XZ9pV9NKcPnrE+bsUHsHi8vAAlC0v+6fDhgkVbV89NFu
20r/x1Aq61q1+Se3lpdw/q9wpPtDubSjoUzDKgAa+HIk5MbbWnr1nHQCK1c9w97HK0vrnat6vLxK
9F9WpP9isVT9+1JvtoNt/WWsPN+B/HKPHAOyDJipL7+Dm+6zPQdTsvkAC6y8HqOtGy8dgWfmdM9i
McIhCUQq6WQUqEABnFAxQa9tSnCCg4jgFE+3NXWJC5f5uaHgHDnM6w5peYZh/PT6sgE4n9e6E/CK
So8NhAtv2lZ1N+tySWDvdEfuUwftlH1BFd1CQ/7l1G2OtS5ZSiM+8/QGcA/9l8l3ymNv4URrbdbw
FnfTMfFXFM5+vURfGZDtQ6PrRAka8anXIvqQK61+kf2UpLmaMB+zjNCRE/IFARLdRrY1bcjd373D
kp6ahr5duRNIssno5a3KAnkUZubFbDcnsay6xCvP3t53oikuJGXn3gVJ+I5ChJ7F317O0ExbQ2QI
cSf6AlTBReX+qk/lfAAL61yYkn1X/nxGAaXYMcSEBRwRVBtP9hKphpqwFe+SYJTYvtsb6qOLWC+c
Dc/wtJNhHO5WHWz9HjKehqVdmZZizluZGH3XOXGpBvXN0lkFYao8/2bFqAfSB1acD9U6DH2obBd0
bGE5SxBiPizbsLQGJ09k45pxldlWj8667R1y8LM4zhi4sV6JVif2Kwxl/ZB507Xh4DgD9zeODjc0
j7T7Rdj6D+jCGmydKku/WPRwuOWrbqJ0r+OtG6pgGQAZFX0+RJXb+H/Mdan/cOxp/CBtK03jYh7m
5jBhhYFM4uz4Dz6exwiTO9n6e65ljggHaRcfYVlicGe685wlgXC8AcK8Mb1xZgM/19Qqd3kg9P31
rN7e16UA00QyRtXPqiO8jbcPi2nlSWF3phdqWM6nESVCH9ytK4cnW8CL+YuhFquA5toeI+wMR7D5
Lxdc5Y+V0w+OTJw641hVWEUPhd1cGGW/0E8WAV2S3VmecGsvmLwcBcEWBTi5lgmo1j6uA1PECAeX
oHLobktPEzHYx0v3/3NP6eWoO4RkrznZZF+4wb0cdWgrCHLop+wsC3sOJVKkKm7sXLNjlWn2kzSN
8rGS9bBEG2vURmWx1787XmYc/E1BzMhdJb6gD7QtB+Xm6qGbyta5sttxyBLbRFJX9MItaWmR3BxW
hPnVtRv0+VsFUxVD5Awa8yHvRmGGDQYSBxFkKPxZFBjWSCusFceiXUwqpjaMwIBXjym04NQdpwSP
kbxEvsLQkbu3OsxKsSFb8Q9v1GJcLdISbjh0HiUlxY61d5a60rH2Yhx7eq+x7Z3QXlBIjjiIjfHC
23wVOOMVAUMLctpzN+qVm2bTjXqtyaGkWsPrLLSCbms9TdtTvsmyhlbRlqGp91bDl/Bn/6mrS0rH
zYAxzlahjnWtb3P7w5q2HHwcxOJwqtmrkZ3rRRcVHa7YbLGtIkXchvFQSIm8LLJU4ydgcMHDxPWb
h2TCwRIvjWrrpwt3xb4aX6wbOs6AC0jZcYWDUniyWrNsssZy6vNkxIwZes5sT1tsW1r3JFSgYQLk
Z7hNST+Atl/BG+vjeZUBkrBMChAht/i4BLjHPH+r//N9/c/0R/v0r/GHf/4X//7eSgW6MxtP/vnP
+/x73w7tn+N/7T/2//7byx/656P80bwb+x8/xvuv8vR/vvhBfv+/x4+/jl9f/OPQgE5Ub6YfvXr7
g/RjfB6Eb7r/z//fD//24/m3vFfyxz9++95OKEPx29K8bX7790fXf/zjN8rcP72g/ff/+8OHrzU/
x9R8bf549QM/vg7jP34z7b9DiOX+orKCaIW1e+stP/ZPDD7hUiP635nOyHnzSYNsbvaP3xz77/TU
SIpAoMOl5V3/9jeYoftHdvB3+lk7G4oqGQ4CePH994O/eEX/88r+Ro3oCeObcWDM/YT5n5WE/N7u
DsmxCusfwJB5igKhOmH0ejrrkYbJx3bAxUQfE30MGmShFzfTEMIZeqxI2ARPQmzuoc9NZ70yJ7O/
5IrwMrJ4/io0+Wko7vaOQAVPYq/Z7pZuYLFiZ9zvRFJPHKa+f6v81LxwPFwa6SS789qOjEAiUlWv
GEL1aZBHZdkXGJmY+uGnlfDvCb80wehP04Qn39qdifbv8lPsWnmGKiGi6FHKkXW1zRzlq2HLGIh4
dcAEdIqV3Y34XymHaAJvPM0PxIVM+9zz/vwdTmZ2sydE4skZoszL8kfLAkBYp9P81rPGS4oV+686
WU8gGrhKcW6mxPcMavzpcR0114ugGxhxP013rWfBGcQ9XDO51gJDC1ErXoarX8/xy7v7XwuHRjc1
XRxRdHLpl1NMna3EG53HK3iLGRpS2nIwNS2LhnbQHrRSN0OR5duFuPEE/P2vYYlJ6KqQwbORTiJh
lXYIkky5EdW0VD75xjTdpdm0FYdhXlw0jKwVgELvNaYRO34fxDYaHjpoj96fvygsqdyjk8LRO9S6
22NpTPccL2FZaO+GcdOeGldP5aPsSw7yoka4961l9/mlhuS5lUGfgeIvvXz6HqfBVdmgkwVGJfJQ
hVE4AYnyWKyZa4KkFuXnX78n/xl7cLI6ECNGt5a1jkzjKVBXbXawNsTiVMxGjCmCCU2MEJ5l82a/
yL3QmjJJ59WutCpCJ8C785zOBLwl90A234QLsl9rBeZDEIJKsqJR3hnUDr148UbkwyanscbjTP+t
ibt+tLMIP8z1vcp6w8BSaG4/zKu31h+23M6R3MIbMo8KZ2z80EvteT4KIbs/TQL5PARB2Tw1GXFB
7BjNjEqtl2PMrSyfqqMnwSMftVnsSvZFN8tYp2aTP/VA35ejpEyaRdhOGFWkNeX2pWlX4DB1Qdfj
HmMj6m+4uGnveqCu3yac0WQirGZz4qEUuRvR0wFKJeCZhcGm+d+NVKfUZ3dGryE00/lvjdXHjMWb
nC4cDbA9FGy7Ed1qLRung2kuGjo8k1F+HvUueJqsWox0t235AViN7t0v89y+ccrOqa9UO7WIN1Wb
94EUK6UPgWfoo9cP3e9Mk5MiyG5Of1C59VQy2ZDc4noTFXkELMsfi50FVbgYsygjdGOG766tvE95
PbmfqXThv9XKwr2Rzrh9H8wCmYPKaK3PDi3ih75Y0h/QGZc3c9t7rLVOlF9Ky2993Jw29NyGVI1v
xnI1s7hupfNRDQG8BUqS6l3RN+0UQVLQ34EPTtODL9r5nV9iFLV5MxNFL0cha1v4ox0OZrUd8Xar
mtCsiP/CRfe3IFT+gCsUPJEuIIfxcLVgUrzvbrOK4goQfP7nWNhGHhc2kD5bdPUYoq0SoIkMb3Z+
pHFh3nRFvsiw5nB8y53pVQcX1KaH2Qrlzu3jKlJ9vnK11XZvsgaFu5vcn00xhFu9zMWVSznhQyN6
04v8FLuhsCmWEoO+1us/DKAbrdAjM5RHai+2c21PFOgS9JHcLLT9rB9DAQdxwmmw7bIAcro95ObD
0uC4HNrGkIrQRsTHOvR1t75JdazZIuDxMz1EDjOLloHlrjEN9eo7Zf18PYDaaQtkNjAKDAM1j1/k
klPa1lCI0qNx9hx1VMPmsFVsrwjCYvTGDxY3mYoCS+UW5Px5hHqRY3l4INAZvladSI27DoHWcJFl
Y4fzBioqmgNTe0jxRXOOJrYAFBtdRLHuy032btyYEi0Ue562NfFructbW4KlMCL5pxvUgL0A0Nbi
OMUHZGBgWo3aPNlx425dcKXK1Vf3tEgW7d7sJ6U+rcTOeL/IzulIzMd1/SGGrFhRXMn4g+3n4k6R
whmt+mayyewoWKrhAcJcPX1EZiCbH80R595HpL4c0mk2yq2dqmyIc5FO+hvZadYnRx+FH247o+uK
gp4W7fZ7TRbpk6zruIG5bpBkBP34wBIIPukSkZ7rolvwRvAap6SrYYhgu17XfswjzStYwTQVgAt5
mf2uMczMRjMCMTuOm956ormjoQVW6l0TjrnCVBGRLm06gs131GE2KCY6HJqtY+BaYWVPu9zoN8OZ
tvmzqGWO+mHZ4Ej7pXUBbYxRu0xlo99n5tyZQ2gavVPfCmqR3rF1c3fGRnseXWpOsu9MaYQ63RT7
sS417ObiQAcBWhE45UhoXAut1uc4T3P3fTXRM8IXb/O4BRvHRmuRu2S5N6eyrq8gwbEIJ+TysKou
0smH17eO7ztS/+xYFwYq/JXuzyP1b35zaEPO/KQcfcPNQUm/jbRxggI2W1N61Yq1rO/tAb78EXrw
0L6bHDwf2UeN+7Gc3Pm9C13vTjP6DLqYuyGSUKLCHaLwnN62/bQmWelitke9AyHWgXndAPbRTBDv
7GydW5QiZydeNsMF8LTWzVeR4U21Lh0yv2R0b4dMDh+ySbV3c6DGGGm3+aPQqNv56e7x5xEnmySG
i7be41W+PhRF9bW1RVVhduf2h2ahwzqMPWyYocoPQxbMpOsLFRWRmnE24tMXpn1dvR/yeQY6Nxn6
rUoHCsh+edAlcnhL8XtauClJX7Vnp9noHNt6yiEGB8HncgLQtIFknKVt5sfa8u/KIBD3ej96hzbT
4jzI6hDQonWz1voXsQTuwayW/oOvwxgg9VuOvlbMX525wObQ7mduXHt2WAU+2B4b5/okLxFWHHXK
jl73qduylkNHrv7XoUZCGLG0Gh7eOF3DqK5+D1ZzPS6tPV/VI0fUujo+FqYV54dnbOog7fV7E7Sf
yhKNM3CaB4WWSTibsoxKX8wy8Zy1uC/WRoa5Zw23JeLZelwY4ou92MZV3S50LybfE9+MYLluLE0c
ywYbx0WCqNFq40tXblo0KlJ5bygQY6l7PdslefVQivaTWBf3kxg2+d7ifIPbsvlvNLVZh3pucYLx
pj/RZXAPWpDdDkP3ffXQ5ETe903bONdB2hbwy4pPgL2elqBYr4BmYPq8z1VZVdgzl7YZb72C1C70
njpu1czXmKiDGXdQpM6N9wBa7KhBljQC20o/sRi8Y0Ed7UaVZhY2eWdFuTan4UQUUIc6TZ3P2LyP
fSz6VCF5aloPBYqXbdiprYh7c4ErRCO4Qliw+2I3XfauMecph5g6UtzsxeqbBy+VT5WLItrYzeKa
mPU9VR7jAWUV7hazax7pp9/0eXCspYmf7NB+yxbzoQjEjdlvWjjiS3mNvfd206beY04zNgqm4S4z
ZRqhhKJFTrMfIBTSVRET6N7Jucn+JCb0v3nbplFd20REZ2SNdM3GZnhzgSRDGFaRPlNmJxBMI7vR
avyIF25eLs67TM0iVJUtDnZdXq8GgYCzWI9T4f3QJ35mbJR5xGg2Qr30z6WBmkU+/Cg1HRPcxr+a
TYjBUqu/A97BywJKTNhb9iNo4Pnz6gzatb1lb8qtI6bsCiCB+JriIGn5+EG5W5VYg9fjF+LFk0/h
0UN3ZXJXJ2ymLSKbMcNcGw+EewLU+GLGbeXPFH/Vm9ZGgCfz6i/pgN651Rg3uA8ukaZPV3XmlWEg
/Hta2uHoya92MJOlaMM7TMqux0BFQ5p9pvv5Xk2tiuauv5WtbsYyS7/WBRcYBQcjHDvxUFfawc1l
d2iGDmkSKKfAcdkPo/F96OBvdkvrR16H5FdWEg9bovJJR9CZrFSdH4IBNhlMdFtcpUWB6RV9Mfcz
NtBjrCv1p17leUxJLx6meqNF903WFh6ewmziwc0jSDgVe1J9sfVsOmTudNi0YLyzfMWBqtp7m4h3
wTEs9cNqS5cP/prnoDKV1l81oDvXWHcXnKjbzp2JR3qtYZUHI2FoMJawdgkOP6cO/HFgFJn6Zk6Q
I8N1VOkb5rrwI7/sOdwmbXuTuyJ9p/K1+ZQtLp7HCEh0zFqd1rgIWRmWnPNi6j8AT4DlL9wJ3z2D
pdZFSEhpJXl3PTYhdyVT31SLExOAoM5mZAO0bgfVy+lzgBUi/bwcrOi13LwRx1CFDLMh7Pap1Hsp
ok4E1rHWh+zG5IollRNulYd9b67XelkFRyQ1sjLatqlg5QwNVt0YAlrfUsNFJcoBeZYfCsvq/2Qa
K487oMHzPVPBH9ADDCxtBboWYdl5iBtj7bFkybCM3pdgWm0zHBqFpZ+EJvuAEPbMNO560IVezykN
Cc9866u8QkwG05YHfVRDGfegsL4aC56+7wTFJpNF7eDqCREKX0KeEndV2ZudH9O6RTh08wWhrels
qFrhJ2sMKNBL/SO57TtZy9SPAqo0eagvuMWFyOkVc0j2yt9new6MEOfd7E8pDLMMp8FO11gOmhyB
gXd6F7r0Zq8Na26/pJalDosjzI80W0YzKSZt+LQEXt/HK1RHJERNzI7DJUCNOpJ+6v5f9s6jyW2k
Wdf/5ezxXXizBUGynTTqltSSeoOQ1Bp4U0DB/vr7QDM3jggyiOhzt2cxExPjklUok5X5mockN6SK
a0/f8LfjEoqx0wOc4fHWFc+2MyXPSVSwUDW9dD5p7sjt5cqMFkVsR4gMzGHYvOAohXOvOhUIS4cK
7ZZ6csoP8SQ8cx91YcyVEGWLfqkj8xfMO1zb70utvtH0HIdcqZviV6g7yQt2W/0jnazhxa1McZt3
9QQ/ATUEY49hi/VFNiFpXl6K+Zih/izJpmdn3NUDNTFfB6Ekd8ncaT/6OPG+mAgo0HSxopTjNkPd
JDCmxv4MKJP2TMPCxGrGyIcn0xHVa4aXEMdSJMJ816Hj/wB0izKaOTc975HOtMTegztXHmF6Vb8a
dzJf1CK0Phk0wFu/wqKC9ntv1XiFu17TYcCiDBxc0D2pzqMB/mqTKTS7uQS95Uu7155MpKEfo9Aq
kruWIE/5QE7gU/lB0s60ZMYtOdj5Dv3bbvATw51/hIVVPU5KBGJSWFH+HFa6+Nnn6vxXRgO7WnZZ
bbEWIvGpSHXJy9aOrSEQ0vPSwFKGHB4X6tCpP1b22OIZNkdYioSW+WKXoTsxbj35qbTIGHPRhoWJ
FrTV1tR9ZPJ3mYzGY2fUPHJM6bQIVtXW/NWdK9Fyuzigl1vZT+Wx1ev880jW7oB3LcpXpetMZHqj
Rjz1+cgDVKUJW9Mua0W0z/NSfRVhbc6L5dvg7Fo9ss39kFQ0qMZpIuWc52Gi9W5N00Ni9MoQ1Nao
fMt7t4EUMiugzZqcmqrfuyOdijFTUDgvstxlkuXEq8kKoZTtY9SFGsTuXLTvep3rIh7SyEFCJLee
jGJOXR82rv45n5CQRVfC7XiKyTrWfBjZhbyJbTz/9thN17d9108RMjuRNvCIs7Xbwpoi7ZDFqRwP
sy1Tecx63ZveWTmlaB8bovRZqbzCwbPGjB8d8lLNV6yBdqg1D20dCOHSIoNzjYOe1yxPH6XJ5l/A
/Lr46FVhSRLf98qTG6uj66utk8dcHo2TYQ3SDJ9tpbGrneMxTDLoUjxqcxJB0B+omN641CqKoxoZ
+WMjR8/czWOrhnucPfqEhaVTIu4zCarBGVqO85Cbm/cYCA9cnqPdUNvuFxhJVb9zKm6oQ5SHendo
tTD7fr2odaGCxiOc/IgXNcyntbYCFNiKihK1ZPrTju9yoviTtNWjUpbDRj/8Qm0VyhgQTUAdOg23
Vdm6t9Ns7pZQYzNBISgMdGbTzgg0aQ83osyj/ZuHtgxKh2dCGwLDjtO6qtO1OSAoarm603C4hzAo
WQJsSuxpNkq4Z7MI5oI6kgHqGQCgt4bkGsbgNHGcEypCE9hRud9KgI07Y9ast9E2qdvSZ0XcCogH
5eKlKn86LFjkdg2EMw5wEVSfZqtObwvKdAVnXTXsmfz0RlLaTfeUMqr39Qh7q+t15VPKQ/9dG82x
drg+z2fflR8EwBo5XQqwQD9WhWS07VtMQ6I40I3pW5+kdFcrZFurDiU6EmZ1o3t4IZwJWJyuhE5V
Vfutc/NHiR7xh8buRjsJPKvIAj2cNIx5s+QGruLfLs4AG592mc6Tmq+HbhTVUoCSiAicyd6a9LR1
HBsS5MhjzKxFFTbuM5SHag8tTZle9B7f5++0n4v9bMl/QYb/25T8r4UO8X/+X+vvrCfpN9/nJP+z
J7n8+/+0JAE1/2exqEQ6hb1Ns21Zcf/0JBXH+A94QL4SWBgY/dTp/7sp+R/6HOi0gaom6wOuy/nz
b1NSMYz/OBbtHgBhVPZB2Dlv6Uqengb0jhaJVwwSEeViV1DkPN2hlVmroqK94qs60KJDpgnVues6
Xrl3qaL23UYn5zwc3U9en4wZGR+QtqfhwjodHdhmo69mPCxeojEhQ7LFJOSrYktbxBvtxxWuieHR
EMaNjhmGnmitz3G8m7NmgubgC0UtnyRd408isbfov6dRqCC7gFkWk85F/4uC6GpU/TwjwNiVwHt0
FMgnWXMVGqbc/7GqLvQ3Tw+Tf6Og70JyQXdTXx8mFcK8oWugZwTSzNuHHVp8TTnmTOIsgiTzlA1F
uvNRQcyi9Q1Yjo4V2j+n3ypHRJJ7AVfGrkFJO3FpmMZ5r73pCy2jWvrQwBW5IRZQ0AqXo3Vukjbq
Aj02Y/2LmojiVtbjHLx17ogCTIW3FrAjpINOx9KIXI0xysVbkpc5KHJvrDp0AyyLrN2bKD5pEJY/
XY95utZ/jwzKHj3/RcuFhh+Hwp/taK+EolD0U0PxuNTvVIWaUN9m6TuqKPbG8C6E4ohZuoqg9vHn
Ww1PrwuVkiS8gSrva7/3yvkA37LetWnxL/TkBHnyZ5f9fBXCQkSkhr0LiQI3ltNRWbzWXaUsGr9P
2vS2S1L7Bvtn+YAekPcX+erbJPd/zyJMKBvQ4JK38Fen8bKwq1Xs1gWaX5S46RM8tEoyv6+TZssb
/cJ6R1IKECRAMbCva4i4VvR62XawkzzpZMGM4HTgOQhjvnlVnERZZZZhQbcevX2i5CLud6GlJlOQ
6dzO+GFugbGX/9l/JwT/TB5gGPRwYEhb9lpPqJ9pZ7QaQ6Kc8FccO9HRzSbxTJkjexihxbzQIt3o
PF9ain+GXF0oxWzICmUe4eutM+/DYrDf201u0Z3qov+/UGtiV22lhioNjbpGhRTs2Ou83Zw2WiTU
fl3/aJeWBtRIYLiIcaPQudpfrVdjx62ADK0Tr/uQ0W7dIT9ibOB9L0bhCGR3/Sb6ro7CEPUymoz0
1qu2SHyD5zeSnNWWR+rFKGDmF2QT3Pk1EBLdGbXve84KrZS5/Vi2ZtzexkZXbCl+XgxEhYozwlgg
I6udi8bsXNk9JwX0oBndMy2ssYnq7S1p/Esnkm17XL5gvGCwLlnxH0l24zlJkwgbR7MGDN/O9fLs
LreL8G9KLvEnjxNRvimL+XdbuWQx6OwYsPVXUI5UifMG9h6VE1K/Y95338isfuhCd/ZvX3eAXlR4
qRgRn8GyMbqNI/qwwo9DhSo/DZ/AzDchnCuW5jIeGEFQT0F/8/TkL09nMFbcpMutsvGF0RiUOIFm
IvCL0VCN1Vs5VIZf29YxDLPsaFhyUHzRAylBrGnL428lxPbPL1mQe8viRH1qnXOMbeTG2lhBgEvi
7E7NdWDIojY+VX3zDmek8a5pkfNqskrzDZbsbkQ5in7uTmrSu+0mRWzkQOdrC8QwLAVgrfSVztgs
ZaWHWetQI8vAlD1V7iT2RtamR+zn0x8ygZJ//YOfH9jEWyhKIHMgza4ltae+9uZoKdUOMd45XZTr
u0GEyrEwcenzvtFJE8H1iOe79DTi6tsjdD0Wncb9Ohp0L5oKIYYZp+iNW+9iFD7rkkfyMl1/Vx7J
phkpo/ALhaIZFR7Y3N5obkRZdvrpdcdYEO1HyQ+dVP58uo6HifBKT5RadQfDHyKvsH1dDtQvBzXS
wZA0cfIy1GH62Hay2ALkXfp4vw9VyFZYBlirW4KK6igEBWk/xzTsHr3S6ram4/eO4npzD7fF3KlZ
uqUtthV0dcqWzTzOk8cVT5JtD7RLXeVeD9Vo57pF+07vJ08GFQizLa7ApZ2x5JpLhWwxqlutG8D0
BbohFHSzRLO+SqUbAUR5AG4GBNRqPy4V+eX6Sl2mb/V1l3cvdwm4NpRMV9PbGdFQWm0k/B6Vm8AW
ogkMzAt9pdz0ebqwXCkOwY7lWbyYgq0mFdP0ORtsswaB0OV7lVrgYZTW21NpD9Q8zDVyW6jx6yks
p7aqTB1aqOLUw9HI0C7NUudRhbvm5/Str0/fhc3hINCnLh+NZ9ZawtWU+MXFKPWD2lLbu9hVimNV
FupdVVjuvnbAcYyDQoeumBbUzvXYFxYLEalVsAaXV/JqYzpghuZMcmHOivQ+6nFVvNa6JW6rxqbP
UANT2rg4L6wVGCw8XInFR1yzeck0bDLDgcRXQ6mqxljUr7UU20q1VzYOnQsbEC71Pwk2fBZztSzd
up1otNWkH3HV39ud6G4LA10DiNL6jVxY5H4uwJ1dn9ELX5OSA3UArm0kg9ZRm1jos5RENTobhQ6a
x25AQ6S9syqjez+aNGBK12t3IoEecT302eb4XTBCNVQjueOSWn1MKxzAegn2eJS6Nair0jiQBPYb
bmEXo1BX+b1c0dZcvZ6BpNrtaHNmkzFKuaOJqBRBCChieutSYThw9WAiURZHjmSVdRdzqzWjZF8k
pR3uNK3LnryWtquextnj22eOc4WkECMs4q1CZSZYWKuWtZ95JQgsQT/9BSWz3NlYkmerfxkSWfeC
0sbKaV3US+a0dgegcaz+DEBBPZn3at4Vt2Ls2o1T5VIo6vyIk/Fg5tpbXQNyCMuqKgpCCTjblDuU
oJ6nb3GlThtJ96UFQVK0NBIs7HLXcuuicLEC0uvab0w12YNg6BZfnC1R97N9RauOC4bLmMlT0bQ4
TSHcqMgmnG8ooqjuA+oVFEZttFjk2PcA1bSbbHZvisa8vb4wLswilfulrkdMtI6XX/XHE2bSolpP
kb+gyLFgRynt76vRTR9DEc3froe6MI1Q/Bgfdw816bXZdAmZN5xRrqDn2D/TkTX2pR7Wb18VJ0GW
H/HHeBy9ENgJZjVQaiycZIa5cWb0CwrT22gxXfpelCkZ0CL3S1frNJImR1FUCBjgA2aNO96bjd+a
Wfeog6LxC2OoAI5Z5uxXw7jVSDt/rLBW8GKDcQLSfnmtnMaeRZ7mgyC2GXmMUmgxpqxwxEJQjz9J
/CQ2yj3liMTCcq8qtL/MBkwTzslAeqyyPsTGkD29/evyXWE1Q8+AwLn6SbEKOcNd+udo+L8ALlD2
Irb7DTWBS0uIHiwnP+UyKo6rPWKLYU5aoN7+mDR6guRFasugVb16S+hy+bUnGR8TDIabAhb0enb8
sm3+WEYhImeqMbGMwJqOKK0YNrgX5aBZ/U2Jpu7GqXlpWC4myChqQmPAc+00GsYn9ggQEeiitML7
rJ/ELWzfLfL5xSgI58Jk4fpkJ55GcRaH5yniwEzbAnflLi72o2Ukb/9ETBuPLQ5MPtR65uCaKJmX
cIxNgxO/zwea+howyLcWrOg/wYyjIoZ2MznsarWh8qBIZdkAWWIU74ppBDUXlu7++po+L08sYTCY
AhhJy4uIp1NW2HNlqYVT+SnKpw9Vm5oHOxruDGMu4R0NH/qufAB/GLLWnfCeMvid7dX1zfVfcZbm
8SM0C/ogEny0WNeUuVmonSejvAaE3uvaPgvB592mUVGo761uGAzgiV6e3DYg77eetRe2Ac8EeoE6
hvFQhFZ3rFLFltoVXuVPRQqIOlbtCVwNCi5mZO7QZuXP18d6YY1yF6EDjFzJ0ptcrdEOrH4xq5wi
tI3xNG2N5uBQ2A2uRzm/9ND/Q/6P5QkDkezr9LNqOe/lBiknBHaw+M5dp7qdytm5BZAVbyyh8xkk
FNwqNjURyVVWoTCiVhswB7CuLOCmE8pngGSAF3z2sAZ/jQfwVBujWz7K6dlF2xaHZ8ShOb4wvDsN
GcP6GSNhgOovCwVCmrCeRTfMP0Tn5IEGmPgH5ZLxvo6NioRCb1+uT+75coUqRJ4AngTtSEABp+GL
UoBORFjMV/MGZKLtvCJa92KVFESEB7q5A399PeL5olki8pqlybaURldz3A5JmugacHJcK3nNiq67
Yau8zeyOAqEHjGShYsP6Wu6eVRQ9lZBaKzgwTao0884tk+SrmPHCDQCGmh9E1s8J2DownT5MfHDv
1wd5Yc0ic0a2S4qInM7albPB6A5bSEgLSh6KA2hFUGce5rafqrZB/el6sAsHH043pO/Q8hfY03qH
GLqSmYPEJ22y2w9UvrJPsFgySHtNrgVmG1sY+xY81kdMOVBfC0NoFwrI+c+oigHhv/5rlu24WtC0
aReXULLvpdB+uqL0fCFRAHEGGRuzXftO/hhs0v1ShViI/VT2rnWfNRHFb77KmAS665TUAAzgQnMa
Vy283BL1UjWcTJC1eAkb89HrNbQ5rg/w0rflXQY31kCGirPiNFBRlmkI8gFCStuFn/spRSBt0rzw
XiZoVR/fHgwPTOoGVH9Y1suP+SO1kajPxYrMABDi7nxXa1UHq8xRAkTFhk/XQy0fZvXhkC0hjEXt
dVm4p6HG1JFzasHYUVITUp/Ups+udPpjBs73hpdx/Xo93oV5XLj3S3b4u/m9GlpuKjATp4pzvXLc
AJ+jcNc0EY12/pu3fzJUDunWLkNjWa5OOaR266iVKUaCEwQA3xy7LqTXWRq3wJBJs68P7MKZigQT
A+OUQ7toLd0ILcbOow7ovFYUKVl+DDFMEeNAxu+2+qucGqSZBXfNxhvnUlzqkIRE6GpJUE8/YCcH
Lccbh7gDDWp/7BLzvT6pBc4GSfwZtk/14PaxspHcXfiMi6YjDXGSL9T/Vp+xd3qzkAqETZbpFIQl
uxzzMUCkDto41yf2wgp1OecACVJMptNinA5wNobO6QdWKNygeZd3s36c7N696ZowRdUjUja8aC4N
DT2lpc2CQxdWGafxxACAe3S9kkarad/qyozEamRVT7Ob5BsrdDmdVpuPjM1AS8FZDJPWRqKmLXQZ
Yd0DSD/J35tNOkN1xb3s+gRejMK9awFspBW61lNWC5RWbIvTRKS52ItQde9jJR42SnIXp82mQAEM
g3K1vTog25jGnI2dji9ya3R2AN7y6cZM6boFE5JbYuOIvLQqKGAt7xiSCnbd6VdS1dlu4BYtC1B+
7OX8WFRi8G3yKd8REEquT+GlaOSgC7KKQrX5WyP9jwO5LtFtMGo2dzOJ6K5MGuOAHblzq45jfT8P
c7cxugufjBPZXs5l4Jpnrd3M0ethBJTmD31d00yNVb0PokoLt7KIC1+NEEvdjFIxHsTLD/ljYGNt
wt1P2MeUsJwiKEAwBE5WwcxIkrD5+OZZZBJpYQKVQD58HSxEca+UkVv6thdbZUBbVfwsGxNBrFDh
NUzvwYzffjpyYyOMB5AScae1rsJcucUYj3pJoRh5YQgcganT7Wo7S9mbYTNCgtS24OGX5pSEhLcL
STqFwtWc2jUYrsZmmHUnk/6WA1SiMDJlfb1LspoJvj6rF8OR8i6Fd6pcZ6J8MlXqQvnNh8vvdFrS
+7yAqgXhcautcOGq4fjlLb/kJjw3l13yx2IpZOPmcYu4qRxneZwnS/kAUdoLhAUTTxm96c4RSfjl
+vAuBgWcxKMaDDyFkdOgTeENWuIiENUOjCoBv/EZzdzPsV02B9UWxmFoY3Mj5oXnGTatZNU65jD0
+dZnGZSUNjUadOFKiMZRXN559Zh/mcI4/VkVRvFiFUg5WYra3OrDuGXVdJ5LL80pa3mNLrjftdye
akJkMHLEiTtn1B47vUSyIW6i7/AJu3ezqyxG2qJ9h6zWxs13fuosVVJ2Cl0BCgrrZsekexl8bqQb
BtpvjwsF2neRpni+/kHPh7cgzgCw8+ZeOo6ryY1locSI70OxkVhZ+wKN1Q9eN2cRmqdmcrCMEoWz
MlJ7nF3CdAvRcH6SL/5vVEGB8VHLX9/uvVN2SUKP0Sedj18gEfRxIFHSKjHXHqsX7Lei79fHe74/
KVOykLileOuTUZwuYFvQfUOCDOWLMTNu+eN7VpvDUY9d93A90qWZBR4GxJ/OO/ngqvTaK5WaaCYJ
r4rXRh44CocNTYMqhhc85IlGEwtlo6Ae1Tq7oTat/boe/8JISba5r/7BZLqrL8vbQffmnFuyDD0H
wcxJ9QzS0lZae7u3pi2DnfNdavAl6W9SYlyYP6unS5sqWTpK1BttPRevXCBBNqRZoGWhtpeyrI5R
MYlv9eDUx3QyzI1lfL5ZiE4pHYQyFiJA9E8/6yKBkHUt0YF7pfdabSMPkJb6m7fkEgV5MYgpCF2v
O06sURfwNhIdlLa9u3Qy30NSU26vf7eLQ3H1ZdeDb6WgcDqUlue8ApSMiURK9ANY9XCiF46S+Zuz
KAaDxrKD1DRK+2t0MKIneHmUHarrqol4hQBq72lFdAtIb7xzXam8OSUFvIZtIG0zmAxg/FfjivCV
FMsnUtBQ3MP3y99jtjvsi2g0P1yfwktrEfwnoldLwZJKyGkoLCpU3lsTdSVocNhnCxNNBbMIkMBB
qb5t1DtB2//RatL6G+Jf9UYOcH5JLpki7xXq+TYq2asvaOVZDyaE5DscI0X3BRXFDyY+365fiwwb
cAkFe0Y1MZqajYFfigx1iZYh2tV0KY3TgVfI1dFtRvxcQwnoGx8isf1SZyPuuhhpCbCJWfYEuMva
OuwuHDY86YE48IEpRq/r/jJJYH/2PAAmTbQ7hV9427tz/FVzumwjb12NkRoLdxX+TqAgERelm3E6
xklrkSEY4YWNSB7NB4yC0hfG6TrvSzx23M+tYkTpLV31aasKvtqZS+SlWwcmjiIxkJDln/+RcYV9
XBaeOSWBOrRWoLl5e9SqPn3bvfFPFEbI8HgJwCs6jQLLZ4A+rSdB0jSFP1oOYstSjEfXKk1UB2ZM
TloQtBYwuf31bbMuYp6FXl2OiEIWamJg3JvSk5Fe3gV9NCv7Sk2VnbBb9T1N1PIuM5QP4RiOB0Gz
9zHs5Nb2XS2m3z9jUXcE40EJDG3y0xloqgSQuNMliPdH3Z0l7GmvRl1/qJL+f/JJ/wy1+qT2bDgT
2vJJ0GHJtpfIxgT62FYbn3TZ8H9UFpYBcZoi58+jgJfPGuJkQYetExddGkyl1TI91GYzobQWW7DV
4bZwieRcyqVorY0z/sKKxTiC3iLMKvhB1momDUQUG6vyogCcRPROjgp9blbwRpRLw1uqJpw3PCXP
mGK1VRiYnaNKJuXgmD8o+MblURqYTtxoVVvO9/XUov1zfbGeDY1uPtuArixYf27L1VpteumYSlia
O0vI6EZtwmlng7/dGNrZUqR87pFTUPDi6UEF4HQpxrOZ66GCpcKUoUScD7MblKmOMkU3N8H1AV0I
BTgMdz4WPGj19aqvoT01GWIVO2S24n0oyjkYuaWCzBNb1iJnH0zTeUxBj3Bg1pL4r5ZFh75HX1S6
tkNUPep3k5FXf6Vi9PYa3jtHQ5+jjXvp0thg63ByooCJEubqzMYSVg2ztEBlTa1i7YNuIXn1nEip
K6jRRU4rN1pqqwQAZgErAl7mb68KKturdDDNbKGN3cBna9XqPg7L+qggZ7LTFSd64vpFAmHo0h3+
acbDYFjDxnAvzS9ZN4/kBbeD+NDpqtEVzyPljfUdS9M9KrPUfdNuqEOrikE6UKmP15fOeTwmlZYz
dy8PDrCbp/EyiKOKyIwQMR/V2cEVr3b5iHyEhm1I36NNcz3c+dY7Cbd+2SCJmOG7ZIY7Pc/Mmwzx
pr1IYrmx9S5FAbPD45uEm6r2ahKHHiw/TsIKenRj+NHVaJ6hr2u+rWXFSuHQ4mzk/Fp6O+vEJa+m
PEZj3dxNnMXfPLUqg0VTa6PwdT6WpdJLMr8g/Zb61+kHSue8C6MRzY7aQUlcdJE8KkCSNhgQF6Ms
pRlSTuoVa3YNOm1DXCNRFkzDrKIj48pDorZbX/98L3PGg1sCBg1JE9ju6ViokIdIkblpoPRT5cex
CuEUb9ObEbP4jWm7GArrOWvh5EPpWKVCDU4ddiQYUJrEgqYpKO8WzRp/VLBeub6mz7JKzMypypNy
4dqxvO9OR9VUC702SbJAtDL6OeOp/MmyInEQqTUGrVspdxFl0o2NdGl8GNzQJeeZQLq+fNA/Ekra
pQJpRxon3iyaL3OoWbeVaym3ZFnhRqjztUG7n0Rk4TtQTTOWn/JHKHUWyVR3bhbUw1wdvTb/uzHs
rY7/+SSCQAGyQbuGqwWXldMgraFl0oRnGtSmM33uqhm5qrocHwZKTO/UuM7flTPqJv+DoRGP4S2m
CHyn06ghAhTQm8IkMLR+vhlM0GZxXbhvXov0EoHZLO4xsOLXKI3KUYtSk3GKpu0cdsdqqFv9MKdN
VtyIQpfy9vp6XNbbScpI45Ki2JIOwD9HkOJ0UNY4JRlqmkmguF3yoci62Z+cscQLrdbvtTgNCxRh
QuPGjGW4USK7tFTYc7xfYa5DiF5t8HFGT0kZR14BNoqodqdnDxlelsH1AV6MQuma4xAXXRj/qwGm
HaUz3IACR+/7AzJE2UET2lb19vxm5B0B9oTOIXgU3ounUfqoNIWYzTQIZ2Eeo0zMjyVyvkHEe3VA
yHf0Nu6T8y0NaIn29u9yNdncap9J/GpUTfRpEFEYPFhlOt+GSUcRtYKYs8Ulv7DfToKtRhdL01R6
B2Mh1yHFkFKjL+UolXvDe0QeeqDlD73Ttls2YBcmlQPZRoRikWoA5nY6qV6pTo4XiRStThlVux54
gbGj6Y9GTYL1TXyTmVVSbOzyS2OlFk7tbakzkCmfBq1CB7XyyUyQxFPTEJhp3SXzzpnbQWv8bHRG
byfduB+OUYfvxsbtcOGr2tDMwRFReeCr6qfBTWcY2rbrkK8l/8Lpwgw/2YM0brDo6n++eV/QPfoN
oYUdhw/CaShVQzjOqWQRYE0zYByiqkE5ePPGaXZh9/0ZxVmdmRIFXXTA+yIAwI+ordZbu3z2Xq8P
5WzW+FZ0Fnnx0qilNLuatZF3Gw3FtAqsTBGPOQXwQG2b4RhPmv3leqiz45IO9gK5WCTUgSasZ61s
yga74EIEaWVhhQsaC9lJtPaLNkBZR/UC7vLBjXfmQAnuJR3wA9pYn7RNz8bLMQY8kuR4+SnUHVef
ztQz6JmZ2CPPm8FAV2Yj1/MPfT63UbazC7MF6G4nxZwvYttNm+Ji6aJzn+002nUhenSJqhXax7kw
pvh7koG/MG+H3K2V59gpnVp+CacsLdMbR+lb5bUsUiV0d0qi4sztJ1lfZuleHSIVgf14KnuhIhZJ
izc9Si9tjE+L2YlS7ew4HpZ/H99K45tw4kL+rSFZO3yZ9dk23uMV2RSvIjNlt9O7KdH2qVIlYrFp
kmlx19VpcodrE4J7nYPa49cxLiVNcV6vauYcuHxDFKS1rMcGiq6ay72fT3oWpEacu88UWHTzHoJQ
q756LbSrzxn/oYFoM4wsrdwtcuARGslAsfKg9sLCu4+FxXub9mk5fNQmxYazWck0DIOCxni2Syfp
NZ9H08CooqmQeL7J0fSlPMdYKuubQI3QmAP6JHTUb+pkgPm9p4FhFJQLEGkR6k0Tt8pwlEWa8nEQ
KdWdAMJKkjj4TgsP7c+pDtWgikNjeqLgqJWv+eJplRwl6jRfRMujvQ/ypqqV92Bkq/C9TFBy3YtO
QzoytvqWn2qDJvmqIVYLPRkodDl/rO0aHKsXme60R8JNIO/sWHn6iGxzzbZUDKXzvljh5LQvdYf3
VYcYpll2H9sqpdiK1mKaI5iv42Cp3cSGLscnOxllxhMmmjs0gvIUFdnUz/Wmm7/gzJVHnxPL7YVy
QLtg6HOUGPtuUa/raugyTkyZ5XEYkCgefJlHw5TuuLUdEvxksjF7bhxeuVSsytqTz/NkYDi2aAnO
yqPbGlH+0+T+1qNdoShu1Abz0KRohKa9anUfKxuqwy99nk1U7EodPVYcN6IeW+Plczdau5s6gQFM
ECE0FhGejex9SsOpAKfeoVg3H6fIKstvUi+0LPNT1u3AfZp3zvDCKdbrqi87M5s/iM4F+nhUWm9q
DcQjywYfriySRtf4iTvr4a+2KXWLpRzaLVQFZZo09atrTnMLi90cUYbcIS0ppm917M3a3aCjY/jZ
LJsu+mh4oSw/wV5EidzyQmXYUV9ZpO1QOy+Dvkom9V3hRiHM/MUz5jlXQIxA5+1sgjeDcB6quBLN
M3ldoh8qN6ZQvwNq18YImoaVFik3YkIoHGcyYU7Tt9Is2KiHQp0QIEP3Xp2BhZSpUjbqvdFgyeXh
fWXJfDiWsWI5+U6N3VBBd11HOF6/7xT4ox5yrkU3v1qxQucqCDFSg66uVZNamQdgQaWLX5OmYJnl
p4g4Dt9AVSopooUz43jAClNZxKXTBigyCrg4qX63RDPWyc6J1Fl9ssmyWxe6zhR6qT9LYDEdxlG1
1f0s0imN0dzVI5Qzdwvaom3vHI3njnyfVTh3N7eNzOO6OzYIDUctIvht7thBbdih9YA5q110yBgl
cRnfSk7rFFy05sHGM5CzsXa6qSjoYCfd4Nb67WwUHF+fQwTfu+6pzAyReZwhnjNon5uwAq5Ehu5a
Rrr0IRXnHQzCcbx3AQrh81tHMwqygzd12r5tJxSCAg+rxgafc6SubgRKIjhOaIWsMownsOb0Xt1C
p9dxkOlk/y05Upx77L5a9cVJ9Lb6VDhoAoD0A6AE2BAOa/WqG5zJvt4vhp7DiHb5vWrXDiLGvM67
Z1VWTX7M8wgfepIQsLLqGCs/HFmgdZR0U33bhHN+RAEWoxgxiAiH5GiI3tlYG/7lwTY46NihYr/Q
1/R5CsdrrU9ugojdnppTM+o+7ecq/suueyww4NcKU/mK8PNU/2RMifFV2mkLYhcCknfkZ9F40OKs
m3ZyLHPjCMRaze/bqQytwB5I2ndZ6uniq9HprqL6SlGI+kGxMi9/0rMkFw8aN3D4QZjJOD1w3tVf
Z5Oq4nNUeiL8iVqwWzymmeI6j1Kos/cV/I+oDm2lJKj7anU/HcldJ+n3YwlQdC+UIvxVQfJsPgBV
xW16jJLR+8GSrVhzaJKK5LGx9bJ89UIzRV9eaZiHfTX3jfErMXtyRV+pGp1VzRpRx8fMHK3yS5Gn
WfqxnGYx38VgbdsMQGqYZ89h5Eq1vDGHFm/Ng2o10ajdjDz2wnE3D8hk/92706D+6jNTlIMfS83s
lF0rFVP/oTfjiP1EXJajPeMJovZtvkNaJYpG3/PixIKfUcULErWJDYFcqz2VovzldIWq5n7lihai
bhzp0vsuzFStn53ELBIupYqFHvugwWZb32XVZOCX2qHlK0sOUndsjq7b5xDSEVIU7xKkSA0fcExn
+m41cp4Dd2i7bwVYUAh39pggWZxqmbbLQF+Aq9QqRfrWWCVAidQsMd3nMaJZ+hwOSvEalTVSqsLM
+4yad609awr1OvSyNSwZHYEa/8+2m90nQF2YcnqFGo+PdjmMNxH7K3zIYgNjbk4f8dXVaPbi+d1n
31qAPE/5VKWvdmLJ4qauUKKth8F+hIuKlftyLXyLXLi+sBBb+64cRNx9JFNwKbzHllccxYy8BjLv
MpR71QlNJDErr7Fu5lYFTALEt3iuNIePNc3KbdNMqoa1Qhirflwjf7ADfIc2gSXyPD2kthU+IDY8
FX6N58t3VMsTxKylLsx9HbfDTZpKWewboWUH250082CqZXTk5YMoRT1ltQqQLRRxUBdlpe56gOLo
zZOvHHGw7L8Z4C9zVLC5Y3ZWhjcHF2qOJlEPklXu8BToslvsDJwJTVg8HffkJF6EdtE4YB4xKe14
FyFggnl3Wjo3WdGgAw4DxtUCVeEa8rUl1K6r9Aych9aF5q7RKlsJjFEfNYB1UfzEcad/aY2q7H19
8trPZupEn61oDP+OIa0/ag3qGsyIoqiHOKkA4KhOg30htHRv8D0Xr2Uf9aH/y9F5LMetY2H4iVDF
AKYtyQ7K0QresCRdmQHMEeDTz9ezm6opX7u7SeCcP/b+bZ81Wj0R5NtOJ0dOVX+lu0vs5+LOjv6j
MLkPqRwCuhEqb9pYyjoeTX+KGnnITGh1ScWfebj8DsDhRhFCO2eZ4yTMKF1A/DyzCFpE03CJVHQF
x367OF/RRgNH7hKLkaJmLvkMlp7dUyn2AUP7XlZ/O36aMilpGjm65UR8VUt8whHssm/R3jXKSdio
Gro5a/4nGDAzeK7Ctojdys7fRlVV2Vnm2UbaN5MKsosqjLoksuv+QdV0cBwDpyLlJpoWfz663WRh
R4p2FcUdNdtATStqXvJ/bXpJ4Ict70Aabf+8BVPjvTQqr+xk80U1x40OyJVW9F7oO4+uAdzXuRvl
SZtvgZ12/J79/bBbzrnLqwYg0CVcmT8kJNNlsJDQ7uIGovUpmDnMJrqa6mPbrOLBQcDVfdudMjEl
aUbGg6+XPC3ygf+sqwKqslem3/rKD0ovRx3eBjdRXQXyFNac4YzuUat+1e7q7dcnQuejqXvuk6oo
Szdtpygaj/RTWHwWe2oTpiVJXeUGgXWd6dF7czwzhdct+edk9blr/kzDRkuHBGr7G71mDJfrtjHk
rXsfOSkxsxQqEeITkcBY6PLRDI7zdyLzndTyjoDq2XLzmcMwqsqkzVYORupG5J/RscxfQREX1USr
LO1nZ5lJS/CQNjQfahxWkDI1zUtLk442xLG3mpvPz0pLPBbMta/7IqiXszqnvOmItI+SjrRJqt1V
p/I0z4vQPfNTeSQlL8U28ai20fOKxaQ6ZLqcsziHJS7O5SYGn2jofCPEHetScMzmDIB4F1lTxEWn
7Q+5iYsICgdndQQBnQ6Ru6I1zXSRnYhkt8i68fK8OQnm6f69qNwt7sNAlSRqL5xdcMKBauINW2Rz
HvG4PoLEOXUKibTaV0Mw27jCBDsL75dPBQbB4pauzq0MaTxmVmFrU/ws1Zn1n/8O5UXelE5a7jrG
tFK8Q6w3v4695/8VPYX2ZMEUX1uu6tvWQwGImkL0j3u1qNc2EzVVBDxQH4vbWtPJUm77OiphcWY2
9u4eA+3XDAVWFonUY6BwT76tbXXl1s30mpUM33vCvn/p2Z5b93nEV2cOuI76tMgqn7tAcGslaGkJ
ssqovS8ZBlsW1LV2/UfXXNqXdgxM0RFdvjUeRTAG+k/VRqG6mqViHJ5XKzjs9co9FE9l686HPmoI
3PdpufuscnztMaY/q3mtFrMRzt8MmXviKO7uAhhrbL3uTmNpsER+LPeK6AAkFdE/i26Cf9Yson+T
9Nhs1yqjNWGxFg9qNpy4zxDV0WEg7YZqWI/1HL3LJTtS283wtW0b7pa8oGw6nqLd/cH1xw40R7Zi
RBbjHzoDuu+mNcK9drGln+BMQyoG/HAciAEBEz7iVlE9BWzUSadFMdhva5etvC7dnhPr3m/3/i6z
r4jCCOLbneUpEtGmTj0TDyLNmd40KmlhvA5lVdGcIhsqFCJbh1lcLKW5o4xAW8dabvo7IJ2Unlph
5p+KcpmGfJnW9dNMO8GptnDIANzk+9dkyZV89T5s9XlVk/u9bXIJ8PGY7qvn8NgPAWUjd07lWP/w
8m/3q1h7HqVh8r/WvK5eC4/gDGyM9XS9+Dkjkge9ssYGtcR6rhHemnTYyuafHizx3U66orthN+al
7GYSYaZur4uHqhwk3Gmztr92PY0m2Uyk1MEIWYMU6Hq5EY3uRxYEM/zLfZn9NW6fPy1c4Y9+Xcyf
dAGFTbzyrf0Ewzze6GawmfVbfvMYrY+2k1oJ5sCanmmsupIuClY8U2tY1GK5j0bW8LjSamarMsVl
TQi98tF2Gt0ee7ohwOdt4o2O62TWJa6G0gtOaD7sT39Wnk8P2CQIFfB43R2slgFAFTs8jXSaN1kG
+tKDDfEewj8JEx02V2PbUFp31zvErzxuDov9wRlmBCOznOdTUPFdk3/ZzH7SLQ69CMsU8JBlq5QP
GVW3b+Cg9evmLOBALH4LrT19NFhxRgiDHzd+qJ9VTWPd2kX1HWnxU37N3uHKQ0TZlDqOugnnRC0X
OsfK7PzKHoJ6PmodRa/c6V2Zrl7Z3tCguc5XY1f7f7vVFXe6Ert3tMOieM8ZWJfrIB+j5yLKjMbv
qPAVTK72ssQUw3AIbR2o82DLtkpy2cv/woF25cPcZvUNPQ37m9yWfk5Gb/LbJHOM2GLDL3NqYFu3
I1Xd+we0qtG3nBZec4wc5RwaGc5bMqAwYJzt6QRhHLQu346JzAewn/vqKTd/USPm3ricQZfiXDAD
pI4y1r+6rJobLH6XIxz0yj+Oa9kHCc6Z+TGYzUqOLwoxvoB98xNCd60HEthcDeG0+228hsIfDjlj
u5eIWlpX3rrxMSOMD6RQNhtdjrzP8gdOM/tj9XJ6l0jo/8JRmJu8XiqkgUUdvYfb2v0HElg/jnSm
fVfe7l51fMwxgXxj/dVwRsRkoPNHhbZF2ZXbTnXI37sYniiRzdshs1yac2xa+vhmOTPAQRxveq5J
EmHZd5BGcHoGw+PKlkptTjZWNiod4f1dzeTdBX41ftWlku9uIGRBTEc9f6uppJ1H1+CfydR0PrFw
XlU78bhM4VeWbwzJSxHlt7s3aNL++RLvskVZROTnerklUpQhxbIXOzVZUHdYuQbhx4a941N4RfkZ
lr7k3+302EBQb3Qn2VfUF5h11KxAWElZ/veyG05ZI7a7LLT3mlHN03M8FA7VSFPRhcuBqcm0iaQS
4wNpfvboLP62xg370Z4gumRqg3Htzq1PSmG89n7QUe6OSf86pIH0iwg2+ervkeTsFntLmdUcvlO1
Y5urSOXqtZ+r7mdGVn2HM6Izx9IvIx13JF98sLPTh+hwA2P4Lwf7uV5broCsIOOSI9YPnnRrBe+L
27PKoRyWb8W6cnVstAo1qT/SpXI9W5V7U5PFyhXWut2SUo4kPsqQUpCYnSFjIQ0lOVITU8tts1Nt
HPeyHtaYV9z/FtSB5AcaBOuzW7ERJ3Wu1EPrsk+AA8GinyggrG7HnXCEU0ZJ/VU4qeA3b2R7jWae
KaZeGTHsOdSUjYhgSJEeZ/TyhiIs0pBCgI5/heSIknjl70rIp5+tniP6subOOXr+ykTfztVeJs44
Tp/WsEWPPvI6VO8tMSSx8pp6TCISIW8gNjsvhjwtX0jxmfukn1unPpZ0xE4YxfvBjWc3b15obAu2
pNl6d09maetbGeYm4iqcy+ewMgM1nf1cBkc3XOwjv3G/M7lhb26cSXwiocLijtHdmVKv9qZbyr36
7aygqF4DsY3FNRHwXI4FY3URcxaJc1RYej1R0hME6eiFONO9nENGApZdZ3a9P0xzPUSHXRfqxrRm
9FjAPOPGkTDTQ7n53GotLaBlWi9jey4DiKLDrrziw8v6/WuItDWk/IbqdtEzBbjRNvFw1ypr3meh
+u+oqWWe+EwoP5AM5q4KtrlI2Znb+1kbUT9axC/M+XPUAwKnuqPwzMTZUo6ftmsaxo5ykcu9zOhc
SUP62s03HW/WFLdq5i0Q4cyvYDGqsxlOrnJPaxkFl4rKMfrxvXJsD8M47dvnli32SwiReDarVfDi
7Ovy0TVb9NMsHQV3od22b+Soy/elE9WYbK5oPq2SWze22Lj/7KKif3Pwo+5ojz5PaeQv1DqLaYnC
g17ocD2PYN30K7bS3m/zOmJm2VmLX3w5AS/a2iENwAXArtOyV6GOybzt9CEMKwrqUTs1L0oTlkCS
+k4jtx4L/TnLijHUCew2ODQ1/5i0Wwf+ah0OwZRau9F3DM+0erWmNkPSgOiVBxz5DXIcOKEvYVY/
zH/q/QIpGGsYnsJKhOHBobuEYWMbzJbspdeCTAXLTDG40XvHpdKPfdLBcP9zTGAROszvUDpnL9r6
v0O2kH1KRRRldWDMrDUmcBeQHuF3/fUkHVETFOqSsI8JgONoHPuiSWh69R4Xik9vV0ts+DbmjVUo
332f/UqPZMoX49xvR8dhxkB+k7usln1D4wxVke1zNS5UoeT72t3bbsXcZqrdao47qK9M/Lb0n5oa
DUGsqfoGcVNNcE8inhvEc+8v/6Ep0ksMGGL1KXLWtk+bURQAVn2UP66GMJwYoERZpxXd7JZ6mqzV
xGuicOTRceQdxT3TcyTZ3pPZdC21kOtYf5VaLhzT8PP88ZJpmjI2e3116D1+6Bs96xMS/epxanPb
ST1yIZ6oettoXa1nAuBbf3Ogq+xiYRKwJscWxyUCMnpriooGqL3KVzvpurbc75RUrGoe12BDo9Xi
6UN/qV5LRb1v9U05hvZ57Pt5jXs0HK8FT9WMlqgOC7AK2dGP05W8UCV+CfoYu0mxiPpeflpyuppS
UoR7qMysmmkAJhs8S/wl01+yrWda5NhSr8BU3Ycu2Px/hRvJhXMrn6ms4wGie6uud+uo9pwKtzFz
1tfNE42IbZvOUvIwqI6ChCmDJqE5DNm3GSqtQyQY7o6w9gEprLrfiFXzEsjgbWDa38I7SKLxT4a4
2EIAABQSl+NGW3ZozxAB5TbQ72iyCbmlXXI31basvwWN34CSMlKvGaqE/tAEglo9wX7wGOmKycl3
XNrCLWvawZlNra4y10EqMWtomdjDUtWmFArz1i9wfA2/JO1nh0BLb0y8qpcv0WizV9s4H5+hfGwg
jMFeGISWRdHZFcJJmWDuH5eSkTelw0JdNYoiO9r2KGxKVyqzvilfsWrmva2/rVRT21fOnInXcZfu
E7LfvYm9mYbYtLHacTw0sH13e0eDMtipN//5P8kQRzSx/TrLqB9Em81vIuuG+hCNQ/XruYrrtF/1
/r1Ruffgmrb4HTpiO1gO3OyhN/Rc0wbcOW9rLUnXXUGfzoHTOT/ZwpHHR+UZgxfdl3TR7fg3aAXA
/L6vpGwtYVFjQya+hTS1yjtwz8kHGLTpmVV17xM398wHkgXxt4WZ4CKLCj3F9WKL6o74UviknPLJ
l96EhTkF7k4LQk/N0O9okdPCtO7/CjIkrYRlNLx3nK0C6R319Efohsmaomvrrq4uJ40uiuyp5fqc
k2221xvIERy3qH0DQU3yZPt32tulDzXT1E/aNsy7/JXtg6OFT9rhyn0XBiuH1Ygx8XkI22q4mbLA
0RBMDR2wOeVtOUjGpfB7GSTxWB6pKl462635xzd0OawYNVXSA6e+2VsBWKoWtq3Yk8Ae+eYb78wl
SDFj02QQ4c7edE/qki5wjFrH3HLsuS3rB+N97Iei+0efrqQSVBcDq/Dqds+VjqYtgS8vp2MkW4Je
HF3aTyMjiJX4KLUeJ8b/keMgLCCfMG8suOG1RfJ8kWvvWNL/u8aKsw5L0kob1pXEm/cbelUl48Ze
ZJPwkJiPdanEa25XlD0ZM45fraJROV6J8Ke3T6/9o08y6s/IzfMA0mw/EhzcOY8UI04ZkF2jaOK4
MMS6au3xPQP5s06Va5bHxrInyoV9StvigdfLP2ILhP+rxCW+WsORH5ppYpZ3wzIqUfdQppCg5i2+
WwU2i1VzZKGlWkxBE/WqeHRwwC6HcV7HQ55NUPxaKpfv1zgMFWNt+U8K/pS0/z1nVugcp/u2FMQ0
HZkcxYmpNE9s2FnBv9m1zLM0yzrd9KHPlUOV22TTIujpL3DwQCYTSmT6umnouColGvLLNad7qKbO
ZfyjaI9KX6iMjLq9YP+o9Gp/GjrcbApslbjB6N79+sEG8ExkN1mvFRTwOwWPa4CQoIHD9/JguGqo
dmZ4H+mVPdMyVnsJTb/eP3gPD7YDFcGFLKZrPG7lxJpFwrv1A3YCLN5yqK2Jgj50bs3YWH9qISH+
aQykr3srYfnBkTPIeMonqyolP657VptrvjVC5E8+EIUtLBt1ewgMHYSJHNZpPm2E8F8D+Fhb3PEI
vTAttUjJ3ExYSRfuwj0Ze3Y/La8t35DIFn8XsNlPEj7t4gRP3bzRju79jntX6JihxwLzh5v77rtB
3ukoHLbx4FEM+YN6vN+phKsw/tO2IdWlKnN7b/d89K6dgob0lHLUmQeZ5OZ/vI96AD0c4InLtTaM
eChvhoOvRNEfprGUNxMJE9BNupW/mduABNhdmKXFuPnbMSh3tIXl4lmCjaETU36Xe1XDZ4YZEInm
eTXHblncOmn47a5bu7PgkjFh/qp+m5/6dmeoFdmUeYkBrnYPXkszcdJbtWvd7FlNCSVhRN6ncDSM
UJuHznysWGCfAyUu/b6eEOaqHAvnlVIY0gAsu2A2CDpyW7rZBp3JL3NAnGdZ/1C3bl9zuG/tixih
x7ilK1KJd7sPnqzJX/PjJubmb9AzHSVlC1gd1yL3uM+cun+dB+39h3oefKZVSxfE44wbRn5I0gvt
O9cYZ79VoyxF7KoMtGnNveABQXev0pB7eKd+NBw4lIS3YKtbSYQ45nS51KesHoLqxuH4AHkuhtk+
yGgsXyuVG+AebxPloUOXhH2rcICV+9nfE8cs6Ilttas312JziBsyLHL++LinfuvsMw2xGo5j4ab5
ncjvlSmMj33tb02m8L5F/rWvQqEB9Df9UvBVvvX7jrFZV1FJK7ji7EvWwilIO267oT8CCeWPNHRD
5tebb78J2mnfcbXw+rVLhgDFNL2e0kKGk0xyQU96LLPQuZoq3r8vdAIckDJoIbocaknZ5hbDy9k6
Yx/bJRADgSYIXMlKnFhiS3+YqQlqbPdUz+Q3cRsEtBRrlohYKhMd23UW1a1HgKsfh9rSZZyvpBHR
BAqgeg6N7/323lC8txwpBV9CsFx1NiNRGqKBks+7qpdbI62uvGU682+33grak7e21CB6XoOohskB
tMa2V3tMqYsRADA75asA7F73uZqFDzK4Zf7UsHS9a3YCfDCiI9RgD/vsjwrz3uCi3ANkQFwd1QGq
l7bhnjHl2ICpq6SmEXzBMuuO9/aydT+iFl55o7Fjn3FcLz/+iqnLcopluAe6h/OaMUMaDqXB/xet
TfmfgVv9rUFf32TvI52gNROs3FU509tM6XKTlmsvH2bkHijE4GDJTlqNhnJYpcIVQSY5QZvb+BVU
HYfgUoCWc5PMwZhUqpz4KbaAR38Oe1oz22KSbxHSo6+itvWbNQThEjdOq79a8qnttCpW8cQ8sb/N
1cA/PgibP1Iu45vSnRXFnNV2hVEI3QnKMTkytJi8L/GT++3O7rZPc1wS+gLUQJw8MFcfjGFs08P7
5dmz/IMVaXmSggU1nsJ1+nGsvGUeYQnq0wxa86rhAzLSZYt7UzKS+nQQr1OHZoXIbAI+XVJw1x6R
Ba9+05+4C4vvQG7eTLI1reRkOw2ln0qUMGWa8QXaCZrggHc14zlISsctETGTEwZ/3iPYii9nMv4Y
fmAZjzRM3bYhcCeMnOrfiLep/1N6HTt8B3v90NZMngez5j20FvRuk0bVKvVRV9Dag/abITGBknyy
DKfkYc+4YODGQ/23V5b6YiHAu102Yn91bGMtcSiG7VXSAv7smJWGEMfeYOG4Pro+Qa8BM11TI/6w
ztlw30jH/TO2bPpPwE6uTAaUV38NOtfPvDPNy+QrRmz04BWasDJz3wrPdLjuTeneC2ju4ty1+fBV
rN1FgcgOouKN6Lb5tFitEvG6RNwXwiwVdBJk4qtP/znN7mh+421o51/qnLO/Pitozrzh8n66DAk5
CKS9m7gItUR7FanFT5xi8p7KgFpXngNSqONlcewn7W76qaGbrAeulNUXKjoWDzOv/2lqaJq4mC5P
7jTJsjvvvWo/OkhgHuKo1mUiAAOsGL6giGKAJuCnnR7muwJLQZCM0hm5ezf+0HEo5FJQG1EAiNeW
MPVZNhlioSnX9PFOGbKK6iK1jyUN0QYN2iI+2MfrB9cD3ubbrsRDP875I8YdQnIzu5VXjj2D+44X
WRIvmecRBKm6JUwDgLQ3gMT+08oJ5jgEVg0Wu46lfY9Osr20dDqAVexoPkx0ZQcm4WxFsMG41T6Z
hf6WVAwuP3IxQx+nPPZ4WXJUeh+icHuduoWxzpuAcufczvVX2HvZq8fkwvfki+XbdneYfYzvJR0w
tmdYzsVWvNnUumbXRK9uD+1AMsyRx5/DDDke92PnIeSGdV2HnGndHcGYqPLmejDdeCsk50kczPms
0rmWwx4L32QPTuSsz6sTzt+rnOV4tknnuGlr6HemtS6DipTeF9jdxpEXjPm5c3HSg7+W3cnaBtQ8
Wor+ho86IWcInKJIDMLd39LfkLSITJPZZDX+v14WtX8Q49p+XY4ENjN4DooPmB6ugkw3xBfCkX4O
4WbjeCjcvOVWElQbb+AS9/WIvQBJjJ/d70FNod8O+Ib+oNi7lR7kLu8Zg2R5vXstqHWfoccHtEDx
cRyEUfcq6rgwm6Ghn36zRvdaefBMZNtYXc3e5Ktna9bVz9btwd8CDTgizMK13qd9YBHyatJ1pC5Q
2OSOhbkwX6yMUdxf3XeewuoWOf6PzqZ6SNy2Z8ILSmbyYA8dkh/b2jpXTo+GSe8QmxzS1VAcqpAx
PV4F22dcQdEhMIo25wohThEeSLTD9u23wv1qEcBxQrlcvVW7WudiGnglAPujx8np3cce1LlNs83d
PgeHm5KHT27fTksXUIzwyb9ZJ/RecRt15dtmoMjAoTbvDufzxhOOoLI4LIj5RjKgeskGHyiYC3+0
rWt+uBF9htLiVdEojHjtIjrsPKqqTuuwlhyyWfs5Yo/92Fx6Ylur1O65qnvr2Ao9yxMH6qCSYO7m
QqKUAAakFAgMoV6vVQvnaV/YQ3R0YYwD313POvIaOIam9KdkFA4ALw0tmB2IzIfSXl1qy1N+hGxE
uzR7PmTHGt6prbRqcFMg8TtcbCAGrVZ+QDPQiCYXKAKEgruimA9rH9TukQYaYGxKg8ePrnK2X+xX
hU/yFixzWs1meMFHK+pbxL3lTcVp0STBdtmk4JX5RyCRKXOKxuX4Qd6ouMHjDXUd7Fv1JQu5/cLr
8beOalJRClZVhw+jbACBKTjc2QHIuYVpbUNvfMd413s3hdeVfxAazDND1tovyGRKgU5EY0FSydij
ujrnwGjTLUbh6W5FXL4kIRDXfqYgsS+LB/hV7byiqti/GbZWNPA6kNn0NucKO8hhJGoruBLQ91+k
eW8fOnf1coKHD7s0YhNGV7EIUiDZqQG082AXnxHRZ8RzhX50XywqKlCAFSEDdde9TFD3iKms0voW
SCLadC+Vlx0QhETIoVhHm1RO6IJgty8vgFwMoYROG65DEo5i8pmqA9RlsHvR69wN4dO+uJsFQbnz
MfFeDyfUtdvdvk47kNvOyZBChizPOULpBU7IVgM4Zqjeyg5qKl26biRzB+Ufg6VqDPjw5HHkjLZi
0Q8Rg9jIxOZ5RosiCgWtIHhs4GyJa1T9HmTnATy5JP6IoTbpLAeaENqt9Y/kffX5oSIyLTyC1ivu
JteBjpNIx0lpGmmnSNpxdSCqXJG/MDBu66HAFnpNaIwNqmK1QrAQTzy+m7bIMhiqxmSxMhzvcIeA
PFekf7NAIzIJ0HPtlf3lKUdhHG6JyyRVdVU6bdxV/lfsLWegKKmjiYXbgMtGFbrfeOGwfh7rof6D
GNHtD2zy+m3Ni6a4Egzb8Bll7z4FuUOSlrZ7nsjZb2ca0qVt320MNF9DtYYvxAJHCI6oScoOdbTj
Id1dZ74fw9L5W3RO4KVVpa2r3cu7/mGMuvFpM61nodcIUa13l3G+yVw1JtJaUIIxhQss160/vbdF
zW5bEf/JIY9wM0tBw+UTxwG8ES4zZLhuWwuB4E0sjxxT+5q4lULX2FdiPm7D/+8BOUdr3FndfMfR
CDeMdij7wH1Rn430jE4ROUAJIu0ZPg0OuSkdELkN19S0WP9y3YbuyRLgegnQgM1VYvmVSTlcRHiw
N5eVk4Dx+b8mdyYq4TeVv5Gluz6ZYly5YXo//yqGcv9nZ7AlRzVG6jvikh4PPi8W7MNQhQNRM1WA
FtQwZiY88RDcshC8NzgXGPZYt9UPuHz71fVBucU2EfBvMLfgMts0m7uu26IvvFcoeGCJvQHkf6+Q
Kbsi/K+umv27ZJ/iU9k1OralCVaZVGXlzRcKz1sTqwzqvyUZrlQE2TtBAhJ0DqazvPg4pjVCINp2
e4PgxLL48XOouutpM84cW4GDtp5ILFGgLKry8RD2EVJr7hY6lcJc7nkCCTvc03dmmTSwfOvWy1tK
BUp7q7sTM6N6HzpOZYY45EaL03P0I3JsfpCYVo+4d2e0haXTiAMq8Oxx5nwqEkZ7m9Ws7JYXB334
nx6+5tWjjPJLcjveNl3tPle1K9unodoWInWicjVnJ1z1y1RME3Gn++gS99PXc3YynVs9L707gTZt
BqOKsXYQRmYXwlF3J1Thgc1I+IdSdqyIehr8MXVm3ppDPpea8zHaxvaqldpZMB1vMozAUz3OB8+d
+b8LLDw/fbn3IiHVrCOrobJN9R12iCVOmNTW7G5lr0HEFWTrs0Yr9ytZB/ipbWujyCkHX89kgYTM
oHpB0jBb9fc26uw1Y7r/j/CnC7Rq9CY5CJgBD9hv3E88IKg7GixBn0OpucjH2Y5OQ70pmFVcQc1Z
o+l8Zj/p6TWunAnJvIchaLP3wU6mGutjrBynrlGVAIykWYY1hjkyCB7Bo5k2PZwAN9WI5C4tKbQM
IQwWricENe6bY4byW4eoeZO6DphycTmOQzJYYfbYVhJtUbcphlyo1kIdO7fxX0TjIN5ZsO09TsKe
92QIswXLZeijYOoDq3t1ymD8i9RsF0cdmPFUYA3e0zAfsmseKVkf1NgwmdbCbZ/scA6faVbsPkN3
8MRxRUjwu9il/l4L6CZAlkreT7tQz5PZ+J42noevHnJds29uw9WI6Wo92OS8zwn/LutV7lF/1qLK
EMQAnv43qTL/NH1e/W1m4/5pWHr/WwbdlNCxPHOx4zbCxDm6bMAkj6SOeEIH/17XsDO2ajIw3Gbd
IeSDsD+htR+chB0p77gN4eEYmRHnx4tLStohH+fgfq48oTnAa9sDBayqj7FX5WuUqegRAhHsZcuy
XVygLt3FoS8wuehSsgQYzrsvRgkWEAe9ZUyFK78jFqvs2y8ALY5TNFQyNagiIhRfs7mWu98QfWFd
7p3KGuryINcCgLZG2+Ee7CYMHi4bqMdRs+xXUzflY5ItlOqkJDg5t9O6yz+54myLCdIsqSdiWTmG
Y8+QQ3Tz+G8jFea2HJrZSdfRgjkvQ/wFMRFGek28ecjreN2N+CCrjl9eGwLRw3K3X10dkNcyoMB0
+P0Y3OJNdQ4WHNVGT7PKdi9mbS8YJTLb5jWxHPFnK939T1aui400/II4042wfMlqcodk30Bkkp3+
ieySY2ig3kCPHht+VYGQlgU7Nm5g32EcG+/DKEd6HNgN834uid1OYYw2zfkPUe9MBtJ312rLjkhG
ZX6u7Sl6Em1BykUUwd3fuOsGrwExPqXZbMyE2YIJ4MqpZCTiaaZgeW5HwYY6Q8AfWGHbCkNi1XVP
jrERCKAem7DTZDxO0CTrchh0Yfp0tLQtk3DHGp1oa1m+VncT22FbRrs6RkWkeNOKyGf+Qoq6I6TL
8yq1AQfL/3QORHNYdmGvSdPhw2dcMwrxRTQ45TXpY1Fzt61l+OiVqh5Sd91rDFsdarsHzD/Q2wuO
Bb6MwW3++x9757UcN5pt6VfpqHvUgTcTpztiAKSlSTpJFG8QlETBe59PPx+o6mkmyJMY1fVUVZRI
pfnx+23WXkuKM6lej8HRG9xxIHi19gPMZVdiFCv3yNGOxRGRr2Jgk0KQiA/J3l1YGlgYJcIXApDP
DtNkZAu/JNmAynpIBchd3oww2pSIAFwhh9A8gp5VSUfmtX5VamSgHeU4FoCMzSKCH1H1JDC4nGe4
7HJ010iRjtFMTBVMXg9A202oJPqRe8X4KU+k6KCCTxcn6CBRZOKyBu5pXvw0vQ6XkAgvUUPiiNhh
kUbqpjES8Qk7sG8cHJcMw7SrzINUKKW08VTz+OQLvXgFfUgnXlBWpvzoNUmZwjQJQE24O/wdIeLg
SKZUzA6UGSgSaH6lDUi4I2/gAAdiRxlDJN4GSB7ETq6KTFgnitpDW1ckmMtWJ9Ebi7W1GwW/6Tc9
831/5F4ftioxjl1UBWTClY5oElxj7SXQCO7OHBzKNTYDl0gi1nlnH2tCGxszLCvgF1aQ+w9pa5F2
AmAvg5zKYvNWT3NgsVxC/qFMwBTbHaP8Bax6d5jcP0A5YkJlmCDk9Q0Vk973uCCW7HTKgN+hDmYC
YARBla9WAMOa7RfBaIDUSghipJFRJ6uJXvB7QtgNXli5CB4CNWvwh0Wr/Er9uJ4QbsuS775UVuAh
vJjgkmURkAednhUPUg4WgJMWJIaqwXhshzVK5S67eHyyRv3YYd0roEJ6grYaeByMSRDTanKnhlQ1
OOSj9G+aWRm33Ey1ss49n4w3S7daiY1fYfhXhVI40+k8ruWIkM8qGhoC2pp5BCIZmOlhQqOObjCU
wxX2TFbrW5/c9rgKYCgooXgrhau64y7dxnmu7EwiJVCxQi+PY58PhXSoKQv8UXni8aCHZtLYPRCL
dqvmRzO8MIswkwjP+41xeWz0pPiMhyB8FizCoiSBChF0vh5h7zZ9IX1NsiMRNQm7Pvpu+VEn2Dhi
IBQ9iZKpTVGCGf9iIFxqkXCxMo2DQSFIBsrWJwQP/CccP4Et7VDYsChcWisFlTx23o5oxp6vt54T
LFHMDdkn1A1UY8kqXHynpc6JNGpWCeyHdLAqPyEU69ltXLYbI+6HG0FIJgkDz2e6mtZN4lbanG9+
Xu49NY9sK8X4JtSx+lyxhQrWqgG0ktoUXuEYJQCZ260IRlChtrM4kKGw7KOm+hfVkAAKPt+4NK/z
fm1dFkVyjlSa6+KszluVCqwr0sd2nHQRpLwNuY+WTHNFrdcqaXoNjjBz3GQZvrbc+wCvR5x70BqW
7ecqZyMJRjcGWeIQQTUXnu7Dh0NJUIZCQIIVesYJUQ6chK2KQ5qlPsFOqtV8oBQJscC4zvXcXRgL
mYl+y1MyjYWBDDIbA+JXVZpef8Mrk4nEOUliZnbsYXKsKsnjIEnRTFzF+FohAC9iiz416iAJQvxM
qmVXcQbuBtuO0H+pN4/nn2hOTvHrgSyWBaymsjwXYil6NevJc2ecw5r5TQ0NBYgcJVOGHQ7a8M3D
xFggh/hoMRokBXQNbtiJ+WM2BGCe8rgmF09JoHyjAzXB7JXA4zbisANBZ22KjPrtXNEXZB/eN6zq
oI31aR2S27ZmYz/qAsUiRUExYCb2E7npeDWSQ7sAI6GA3y4btzTL8s7SEn99fpDfL7LTlmddNnPq
H0HfkGyEgY+CLwLRYfEpVSu52xGTIrF+vr05XQUbXdego9FEWLghrJ2e580qq0ctl0KV4wZlJHHv
g2/lyi3yBc6d90uHVlAIZNlQlcFPp63QdKhYJWtZ6aVmr03wNzOV9iTm+3sDzPXCuvloEGHcnijB
SApC/3TaHIKqnpUKrNSq4R5rCBU7RCC/UGAjbX9/+DiuVREdUyh/58dlj0yCSmqT0DlEEL0T9WNj
OoVRd9nCuvhoBE0U2EWK36lKmBNAUTdWVUPIVeSVcrnDSKLwi1rl0AFNSgl0RRx5gfNsqcUZT5KE
a1+mLcddEQj9d28kwmY10RTCrIL4BlbIJR6oDxtUgYHQw4kLenbz9QYo2jigiw35ewDsQX3cQ27R
Uurfa9cgLdqb3588tI7g05IgD4V49nSZhK3eY7zQ4LE0SgDWjQXQaSj/xsxZMOsiBAFyidPktBU9
rzR/NGlF8XzieJ0V7PoMpgVn8H1DWLUJNs3Cpp6uydOrA3y1zEENtdu07aaRfrOpYTzxo2xalZ4c
SwPA6biONkDQrXJNhQv0ARQcUlYTSG1krc6P6YdNKwabQWdAVW3WdG61CdY31c+EfqSnyQ1tiK47
Ee/emnU2KTILTff5txuFjIqlw7LRoIWcLVUPwPrQIF1FxL8THykTislCxF54YA1J37B3AGn2lCB6
C7t/6sxsnCGBJd+NggJH25ySqpPDPDBLzpnaa82vMqXfEfaK1G2RSGvXPhXaC6P7wWk9GYUIwigS
F+K707q3GlB+CZk1AKquBsHmuhWU3xRJn3R/uQloCIV5pAnnK/bomUdFA/drQxNBka5keJt6JJyu
pNG6TDyTIJOiblQFDOvCwv3g4Dbo2dQ8hzdF0qcLt6L23aDUlP7FxbAvm9ZwQO5pwPLVdoGn6YOF
iiSggpwIZKY6tvZpU2UiysdeS1kzFAG6QgXGbNAqKnBDskq3BXjlx1iylqQnPuigNRHDIx6koeE8
F0mgcho65I6hDdmBrliBS6LGxdv4IuUK5zfFB2vFmnhokdhA8wYBq9MORlSfE06igx7MQK7VAGjq
S22JBu59K9B2QZcECZXFPTjXVRM7EwmPElUWASaBQ9zHAPuCqFuwxz5oZaLM41+OUIioZn5BS+FK
mmkW16wBWLSQMg3YTvC7xMcmgiDYCzBjcyGgszBN3ptjcxCDbsDTQK0S9Eh6qGDZyd28Eppg4dz4
oDucdxJU9iJHJIpVpw2RZlL9TENA4tjDjxqmcuWAXFxg6n1/OE18lLB7QiRimKo2OxRlKjb6ISPG
KYtavOcMC8dVWAMKKQbK/1eUWhfj199dclDzQqSMSgQFZ/TttF+kt1vDIABCBl+oSZ+hugkUMDl6
wvpvNIQkJKB4pou1d9oQIvVojSRYyYpS4BoFZrEuxmFwz7fywQii4ILFJXKVoXc5606bU8eaRyV3
WWfUDvU5UA0ZQw3GMiZvA/b/8Xx7HywL2tMnYUkuE3QOTnuV67LXxZMcjwAEzQbDIa1rTt/Vb7cC
JQ/RME3hHBLNmT1CyD0WmgLjgCybeQsJBTwRFAdszrcyPevp1cj+4RznZlThm5/bAZ4ewDY1cWkq
qNkB1IaUhaKZ/h7Dtbyk4LRz1Cqc6mmizl/QEnl/siMPgUE+ZVi4weZq6HFNIYc4UBHT9nW3jSNt
Cm6BmXpKBPKFl4KM+36DyVAkC+vlg/kz4aWGVpfzVtbm3NjoTkaBDMGg3QWNcB1pamrXRdEvWK3T
2p6PLGpJZFTZZ/Aez+7IvBioqzcBZFmJmW2oMfQakumtLq5UEEHdwk77aB4h/iMeN42oNI9CtAqS
VGBG8Q/NIdwQz6NKMoz10fENWb7BexRudU0v1wpG7sP5JfTRcE72K2ofJvJUymw7GCHRY1/XQOID
MrqR4F9a5fAbLviKH2xy7mOMZMxzjf/Prhb4lwoFsnRQwnps2DVAgidlgFUULGxJGkuvt+d79dH0
TS4tFLSclOac9/4ItUlOuR6lNmmggVNUfXKFOmlTMFiwVi0YAR/2Dpd7MgImq3zmeEMVBU4TygQo
VTxA/cjzkreoc2tItnGqifXdkVIc6/cbndRKaG4a0Xcc8UcZ3HBxpPBlRDaNVBE1VSOHZg7RDFLh
C5vug/HEfkOHjvsGq3juGKd9TNkrPDfUKDVU+zjhcSiTR4qxjHKgZHvs5SXv6p2YBwsFCRFdnkxj
CTt8tgOH1Ap8nQyBbbH30lXYNeJVP0DpZYVNtvVMMjhSWNakXUlJA50lS2T7o0FeLoW0bmH9frBL
LJhITMiTGQJjHusIemCTSDTlAF8qf4WaLfg6X15yPD7u85tmpml4YxtFepN0oocMjXc8DrpdtRPb
FXqNquakitUcWM3CTuxJc5kJ/LVFAhkQNOYm8jiRuHDAf7Co6fLkIEyc76I6M91z2N08Q6XLPmBu
7hGrfqmBHx1acq/brsbjPb9lPxpi4tFcKEy2RoT7tO+qfkRbAZ5E29CUEiI0SnqMMe0XevXRQjZQ
88YtAE0FP+1pK8B21WRosdex6MKXLNCDlQbOhtLLflygUv5oAA1QYkSVScu+8326UAzLEhUvO9dV
/5EaWe3x2FpqvU5yeK1sPQZ/u/4bY4i7NVGki2Q1ZnMGYzJAAQmro0I83PUqEIKka4KFjn04UxSW
cNZRMYExejqG1DZ5hYxcKvLAfmiuoSpSWxcniyro8935aLK4DbnSSQVMl8dpQxW2r0lhKw0JjbgW
QKe7Rt4ZtwVVw/d/pynkGvCvuDXmQfC0HurGElgXxdAUB9NrAtIjJrBe0EV99OlvNIaOKA6QSAzJ
mC1CKG0C6Kmx4DtSD+u2bRC8BDHudk2S/o0VgV3I2MHDPo3l6RCCaVL1OiV4oihaegudhXmtm525
cDxO3zKzliaiZGMK0HApmbNWsqTTx/DIustqcJR2C3Z0x3ncfw4IaayLloqf3x9Bgn1AFtGWxPCd
2RMK4TU/1UmgwamVOdGRErkqQiAM/adgYbLe940Qn8qi4K4liDHvW4/hndRgrKeKakA+Xnmbm9Ue
Vjp9K1Zht9CxD1ozJ9UohfUu47jOOta3ioDKOIl1rRf0vZ9awkNkUZVBFPF4A02ft2Dnvt/LsFhL
SARhumBMzzU3QlEHwC/kFLaTXf9aTGURqSL3d+en68NWUDdkGxPFoKXTVSgInT4cYWgC4QYLq9r5
1TWQziWW8w/GbjK/SLTglEzB4NNWiKJTIWWCs8+6sbuRJG8CS1D5u1fTXv8il17y87e7xRKUyVwR
yMB3nXVL0ZMq9ANcEVjGcBJS+UeYGb+pTU2cED8EEScO9CknOr8XZQHCiezY4ePlCky6NfwxRHfV
zAGEQZGayJwt7Ob3szXFlDWDsAZ8gu/OwrIrqMLpLPB9SdleGsfIuxLbHuan86P3/nSnxAJjGeFU
TncCJafTZaYgfYB+xLBjNPkqjdOX4wQyq/RoSQXrXYcQKcENN8geSTIaeDNnHLbfSmhFihGlcgy/
prlQrOImWIqPf9TKtGl1lWtJQRPitD8J/s1UcgtqqErAqISVElyqoZYu3L7vfEU6Q9IeBSxsJFLW
s2bAnwIyN2imouK3tOPMhHWnH/tYueraApRgVFug9CjJ54yBVLP8/XQc18mkJsbFzM2szq8vEYr4
Vp0ieJSGma6l9C8ZoOMFD+6D0VTJMojk54kLAUQ9Hc2IuP6gBzQit713QUUMqBnB9xZEPSej8uTi
4kCfZEqwz7CZoKI+baUKs7pqav2ppRq5mLzscJuKxjqXZJuIImYU5WWoYSys/Hexk6lVSpyIG6tQ
E83PDbCK8AIP+tPQ7q3AvEy7lZx7TqJH7vH4eH6Tzc9EgtOirMMIj+eC+/ZOtRSKmFEvj8C6WJlf
4FXxnLZPuwsBZveVr3rB6nx78009b29mxVd5jnqYNqECA6+3YT4y77heuL+GxlvYCB82hRQQ8ihk
obFGT+eOVLcP8fAIbyXFVbRlCVOsF74mhwr2JaDIfDm+9utNY9Prbzwzf5QME3o8ylER8roMMgpo
j52SLIzeB61MMXFq7Ka43juRHk33PONYMnoUQPZUTaTeBgaX37UJ6QvuiIY0hgoGX5/nt9pWCoD6
QwEJBkXb9OTdyacdjfX5lfC+L8QLKLsgE0MYDXPmdMQocThGmk41pBcWBZ55HazAPP7u0f4alXjT
ymxe8HggHhg6mBAAMduQc30VY+nr+Z68X2iEWOB/NeGOYQvpM5tsSIRG9o/wteV1p/+QBkgjEqqA
J/IKY0kMSpruorcnEhYMjRH2IBODDoc8uxV7iBjUsSNDlh7NcW/5IsXw3NX1JRzv6Q1yq4GDOVdc
wDArO0MYyTuoeJPfPHzxWbmRUSEUiUaK8txLTss2q9PAeLRCSg5KuBydQScaf35Y3y2QqREV5+7V
8nw3rCncMnAV+1/jsUytlVIq2j7L1NHanG/mNXj6ZkTB3PAPY4kVr5PtnOeBxKMmV0YkIH8p95IL
7k+6hHOtvdZaX9sEuJbURA0aJYxUPvUxkiOUFbf+zvKhxhLR/17YF68u13+eh1yvLmP10HmGF7zO
PLClil1HtFC6dR/dh/XGXjmrrbvQ5WmR/I9NkFuZGTye1JQR1Na3V+7Tw44GnPvzDbzG+841MFul
dVkXlMtKt2t7vX7c3d2td7Zz6dCQs724ci8cZyGPfH7Q6NHM1G7qKpGbqUH39vHbwbcP9urrtSPa
CyP3qoF8rmOzUyuNqloFwHR7tT487dYP6zXz8+xs9879Qku/Elvnmpr2x5srBftKEiS6dLE7rA9b
l6bs9cXVeu266yuH369c/u+6jr3lJ/fqgjHe8Z6rK37duy6vbd09r632/Mi717vdwd3y6hUf3vFW
x9nxbSwxvpKvn96yzvn87mF92O34Npuvs1fTy+vd2nniLTyC7Ux/w8/8srJtZ+tsaZf38o03mwNf
f+G6fNUTf7Nb2asV3/joXtm73YPNWuMzq9W05BxnetuKz/N905c5l/xwRU94orup+c3W2X9e7ae3
rvY7BvracfmZXm83OZ13eLr1asu6Wu+umIjXZ9vwyTvnmW/d8tb99f12ez8NEwM1fdq9ukrtqdl7
h78+v+qBny7sq+mmeDNlgMMpiYKk6er2Yn0xDdb66vVf/jw8rRn3A+Nw9XS1fro6lDaTcvX0xCKy
Lzc89O5us9tsNqvN5tK+5un3zsWWofp6efna1Uvbud6y0JhVhtx1bi8cm7lf7W+diwt6tt8uHPK/
cBDnVuDU3TfdiTvD6HIW+wUTxWQdDtM47+zXM8lel/aBafs2zTAduZpe4Y1X67v13TQXrC3mh5/u
+MDOvmYZrPlpOs92u801f27v6aO7d25fl/OBkZo2EhN17azXu9dFst3v90yje8EIst0O66mjgb1l
JBkDxnHtMlIXfBej8njF+na3B5fPnJ/ZxYmdXfEI3+SCwUjQJH3k6ezNlctKYyhsuvBrbTkL60k7
NSxmNwGHmnk6/vAhUXU6nQDrp4O/YkOw0ZiD12V1xz+0z6BN+8m3mf/9zy2Eq/ZPd7vd/uzt2/uF
QxY/cmF9z6z3I6SIYz+dso9M79X91pkmhR/cg+tc7HZs3u0TC5y9ywHAobFZrUp223q9ZYqv3O10
KLiP6816/eTuDgeWB5053Pm2/YWurZlV1s1qz8Z5ZBPv7deTfLfZHXZ3LzvffrmbvvTbw+EptB+O
9jff3nHUc70c7vj15YUh4njaOtf3nMf8ebu9X91vf7LQOATsBw6VwbZ9e8Pu+nJ5ff3ler9dfdrt
tz/ub53VxrnldHBWq3vXfr6cVhTr/p5dZa/2+0vO9/2W6Xc53Nh/7Ibd+id/ctbSIkfN9opj+urC
2a6uWZmvb/x8z19P+/jevbh9fHTde+fH+XWpTdfNmR36ai2+3aG5AFUJBw5n+pX9yOh005B+3azZ
ddP2WzEjPOzFtINuOXt5+vNPIL2GUs89wuyqTxtTidJpTRx27E/n53YX2szwtBM5Eg70mo3Pr+xn
/mdzI7G7efWwfnAfdndX7mPOI2/sx4tv0wZneR829ubhppsennPkjlXk3K84BlaFvbp+juw9C48L
TrbdW47QJ8v+tLqeDh7X3roremnvp+Nq4QhQT0aamBAQF7yhyTQzTTTZZ0u/ysysL4qht4/UiF1W
QwxVZa00C+mnD1sh0Ap0R6aNOXZH8YwwzoivgmWEdEDXO91tE0Fa8Iw/aoV4GvFxgkQqvuTpuZKm
bQfWJIAAK4PCkJrY8SIdq+Lu/NI4Pb1+jRjeEAw+GPAECmcmWWhmMszJMIRRpQrZC/II13oZ924I
vcFCmGZ64P+swV9NAWjXKJkhjyHOkUiUsEKDYqJDJEqVpbykkOzH+6wGQXbTl8hlruPwmMp3EO+G
348hkh8LKO15yczr6gD0SixKQmcb0/10RFUVxSVjZN6CqHpoqS+HsVXZHL14i1LGVsurpzbsn1oJ
1UbVu8+09nEA7zgSaCybeIcc0lJq7IMppjaGwIc8ZeOpXTl9oFIa5WCEagQaHl3YxczSJWHJ9v78
FC+1Mut22rU9OFK4Csq8MWxFypVVjALRgkf0cSvWlGMmSIWTdtqXClITL0tYru3RD9ayNQjrQoZd
9G/0ZcqK4lmr70u+LHS1Esh2mcI8ip7gxKmvhU7QFzbFByuVgArB+le0hGHORgxkrV90KZw6cSiB
Bk9xk6j8lXxibX5zKRbweMltUeyVLuo+ne/gR02b8qR4jLMLreJsSUCsk0l9ymQppGKvBknrn1HC
EnYQ/Wg3KTzCkOXq+g31YEuVIO8nkAJJouuQxRHUhCDqdAKFHgCRUEUwtplqeRXFWb4NrHoJ0/O+
fyY4M1BKoOno4PxUC8Sy08UiHW1IGe7wrJ871Xzwjvq+g7MPlv5ma6jVgkk0i9Sy7yc0FlxRJNWn
TP7MLqTOvCfJko3wjkBV9WgVSMFsC0kJdQdRgSJwJTNsoYvrPUN4OT+dp77GdOaZErgLIMzgexR9
HmUHJR1YVkzTpk7hmTJ40SovgnKFuiVFrU21lGf6qKsqq0aSCLmTEpw5A4jZyGFrwYDoTeWrEnzH
XxLf99bU/kVQWxjFNsvNcHu+k+/vkAl0RvUdGBM85HksJEDaGlocGLWhsBScWMwFF1GdZu0f+3bh
lPmoKR3Q8RQsBtY3LyKCmveIXje0gnBF9zJntxiLK88Ks3QtRUdJX+jZuz1BbQ3FgaSBFJO00xze
Lwww55galbbaAHObUMFoWsRI5f7m+E2VkjQxAT5YnXP4uZLAumAiKOXAulG4khq/RIbUuGmZdAst
vevPa02mRjPI8HG8Ta+/sUSD4xiIMFKGjj+W7Q7auNShIDtzz/fn3aKnFUVn9REcozZiHmq1PJym
IyyqUD2nZr3CGYkyN9ED7QecBiZsvkWkLqyL9x0jiwXxE1PEbcqPpx2DR76LjBKOGiuutVUZdHB4
ePpxc75j892F2cCuAq2pktFij812FxX4EiqfALVbzxPvIDWDkAwLApVjzmvLUu4E2ViwAt81Sbp9
uutQLgfFpczLPBIkngelpp47rCvJHVCs0Rwrb4QbCS7Ng2U2E0Px2KzOd1SeBbDZzcQ3sTd+bWow
J6fjOeh1ACkC2p/yBqSnjeDZSrqGF89FJM7RVmCT7IvK3qMxZI9fzrc9x8+9a3tmkmK9tXo5tV24
T58zFwk2+8f+5nmhlelb3lqj8x7OrjslrCQ1mlq5KlffYufhRds8f75fEuQ+9cX1d32Zbbhk6NtO
jGmlWYd26/SrfKNcye5Swm7m879vZzo332xs3LvCCiLa6VysWuYrXH052t8/XQf2Te0+Y5XZgR0t
nCavgN9zYzjbD2md1QZE47VdruDadMgSOSgSOqaru8+br7X7CVbChbNFmublXJvThnnTU8q9klEK
X9ukKsiBM8r+DCn64egYn+BZ3y0sk6XmZgeLAg+YnEzNjc6341rcILS5qtfBdbjz7GTTLpi388TR
u/Uyc2BjFXIGeAumeQyclH9VGyJxQuTFwjh+cK683eDWzM40jag2s2n5m9pj621DhBEKJM61LIaD
bAlZtrQ8rdlxEpmCrME0+qtbyQFRJtdYI/jqfArd0CUMNnKgiPbPxfGcX0WzXT7HLPV+inBQScPK
vbyvP+fX5V755t2Q9qtGu3geH7J9eFButIeFZbM0vLPTxW+GUM+neYTA24VciVXTbbkQHc82nGKV
rXzXdExHXzi337m48/7OzptRzuKknpYrSKN1uJXch9Qh6ObZBcObr2V76eSZG2TzBmcHjyqglBkA
qrOlDOWZzqNAN6/afRcbi3O5cGLPbVtrCDLuX5rqnW+sJPt7Zu9/Ovefz0/dtKHPnC/z+jn45qJE
mFo5rhG8dGDDdzJnafctNTI7VYYkg7sxoxH11tuUUOB9pth37y2thoVbfG6Yk0hP1Grqi7BVnd6h
DN7+blwZ+yWn7sP9DfyL6pCJG0GXZ4dyHZtpJk6roFyhrsnRpbgWF57qWBepg2jzbX2Dhsmm2qiX
1tIJ/dGyeNv2bCxhExwTraftxu1X+udkHaz79ejG63onb5eQCh/ta8AdCt4rSBzwOKe3T4Q0SUQQ
rrYr9H5ECZYRyEnV8aXNKjc63p5fivO9NeUWKMuSwVtSzUl5yGljehPKXpCoR0dQGmUNOyY6GlIV
oqo7Hheug+lceLvqaYr6IWCdODmmgf942lRiyvogd2ilerARXeRWlgFwV5KF620+elMrBG1UHBC4
UQANnLaiSiNSTzVklw2sMAdoxo191SVozY9yeoiKNP1E6bh089ujCDhbBaFF4AGs4qxrOYRYVV2g
zo3EeLGCiZ9jSm3SWwSKkqW1OL9u6CA+nARW69VDmAf00F+sjpYhjI6RdZnlwHFWf4L6FwbNSsuV
+CGRugaK/9RAqYAgci3YMGOnN0k0ep+1Jmtyu4Les9uVqS7fgh0uUZWswsK0CxGlzPPj8s7OBvsm
4ttKhJrAXbF8ZrOBbFrWGAZa3rIRa4UrV4EVOdUkzu4Ote5RiqNr3RCt0bTvnit4ab/7teWbrgRK
67iOCkVfYjWan4vTI/EkGr79hNeeg5oEKDpDUSoGB1GtGGkJRbaRH0u/1koIAVVfdOZ+LGQsorAb
Fg7L95tNYdIoRrCm/QZs63Q04O4X+pEyYKdqzKcSqO6nBurJA3zrS2VIH7Qkgw3TiWMQVcDzP23J
ryeRY0s+QqY8cckFFLW7+RjBFQ9o6OX8JL/f15DyyNZ0JgPxRNVv1pYhDmkOkaljQHm4aqrhB4eW
v+Cjvl/1YFiJX5CqIICoibNtPR673s9LFraJcIa+8nNPuFdjkeILq4FucIdWBGx5v92xiSeEEnfi
+SDUZoZyDsMg0B+vhXARpYdSqMNtWDWje76Vd/Y4CxJ2DgBc5jRXXDOz8QPWpETHtnM8IfDsoTMR
FEl9xU78Md2H7TFfGYmXrGQxUq/AiyYvWjpKCw/xwRxaVM9NMS8CwkRWZs/Qd3IWjFEHnR8K7jBe
oiuRj+JCK+9XpSoqBmjFqRCZQpPZJMajEhsNMGAn7IvsKlFrye3Q6N2l7bAEnnrfoQk2S+nMVJUG
QG52Y8ujWCdHuUEM6Bj6+ygXjjsPAT7n/Ny9P0tM4NVUqZJcobB/nnWFXoUS49GsHUMIM1cUoThM
YHDckpgSVmaq9UgCDHW384T6L+z9f30f/pf/kt/8ujjrf/03v3/P4fOc6gNmv/7rKvxe5XX+s/nv
6WP/922nH/rXoXjJ7pvq5aW5ei7m7zz5IN//V/vuc/N88ssqa8JmvG1fqvHupW6T5rURnnR65//r
i/94ef2Wh7F4+ecf3/M2a6Zv88M8++Ovl3Y//vnHlFj+r7df/9dr188pH3Oei5d/fH6pfnBK/fq6
f3/m5blu/vmHIMt/6hR9G+AjoQxjNbMK+5dfL2l/UskH/cZELEE5Bg1ledUE//xDMv6csPLsdNYl
p8vkPdZ5+/qS+ieGGJFGMK6cAyLMDf9+uJNZ+s+s/SNr05s8RJb2n3+83nj/sYJA7FI2JnP1YHYB
rcVUme00bt1eU2t0F0VB28WUeKGFVFv6V63IVXyao/JUoD8JC0ClyCvi+I0TWrGirBGUSp9zKdoH
HrGrFRyWOlprSS3DTComB71o1Geq4OSL1hTTArKY3kSW9yiXKGxlo/noQe1/gIW4D914zNMvlte3
l8LgIa9KjLHsuLK2lWQJX9oyNxHcycdN0Krat0hUhWc1HRUcPKlfqWJ8dDQdKZok6Ubiu2YPxZ8c
fnozqX+N29txkqdxOBmnKbkOfy6ZBjJk6jyMzGWFfkKm/CTtIX9SEHGB2rkc+o3WVoit+UlaUbKQ
BltfyyZ5UL39ro2W1dsJTB9wMvrIlglhJIkoosjdZ1GHIR+DGmnpSAiu8iQvklUkiB2yLlUFcyFp
jHCVxepxIY//YT8MKvYpnKfizZrTFCqoFhi4Dj/LIgjuUs97CZR43EzE/tDCCwRa/fxHVQzUsGa+
svG7QL+z0gHzdcRyG40CTvzGl755idftPa1RbSsVL7sItQzTD6qLOOvUGyULop0v5eFvXbqsVUrm
JNUEmM22oZJjdohWCuIkWGM/gZenlxk3/6XpwyuNrI18KcXKEnR+dhNO7U2ljqTv2RjkluYXLtql
4Uj9zwsabI9CrH0KkqO0Qo+52TZ5llx4fU/JIBvP6REoHaJhCe/+ikQ4XXRE9ymZ0eE8miLTs2sw
jWoYZ4b8BfEOlH2ESIO1vK2jEu7dTP55TLxSdDzOc11otHBVduL4DeGioJgUc8fnHhKcbpVWqXmZ
DPJBywwRXlN0QJ46r0vQRx6NwFXFppDtYwp9YYdHlK1yyRA+a3mx7oPEgJJc7vAz4zowvqJ0YNik
f818bURx/pwGTfkgUNCOHiPiYQsZTPn0MmP0X6kdSCKS4kCBbo7lVpU+9+F9/q50FTD5XEYsfESV
+hGCRaS8j+DLITwPxZ9IR8s4pN6AYkohefV1Yib6PQXSMJkNbc3AxfCRX7cN5KCEwIr2iy6IzXWg
q1CPDBosvWatfR6Cob/mryonCEoikH2b7zIoeq8kVEEeBtO8nYz3Befp1IqcugiaBvODrShL+jsS
T7ZI7neV9q1A1MfWvOS4ShAPtCVfop438tQFA/IVMX6ynmiP/7B0uFVY1DP3p4yQGVDG8lvbWAPS
2L62GuMwdlHSTaNdm1rysxJbxraDkD5ooHdGxqu+k7sMKlc8Zc+WDb+7BOwSccYWqf+9atT6EcZ3
/EskVay9IJow1+FuNy0ytVboHEe5vg3NskNYUJYFu2z8/kEakDdOgmNpi7mh4JpmjYzGjNIptmZV
e6iI2p/sf+mg6Z3iIHRtLRUrvF9aeIATZw/pR1I+cyqWVA3VYUiP33vL61zEaUR3ZLRQ8KuCC8rg
7Jr7ZWHsT23N16k22cpc5jDtk7Cb2ZpBGBqNVgzfYXE3d1YM77mMVIarxZ61YNXOnNzXpqZjkim2
SP1TqXh6pXNZp4Jc1d9Hq3vUK7ThUE+rk68Swm/R0crRI/ORrIEH1+zt0JwUK6oohsFU75cokt6h
0qkwnRbblDrkgXBwTx8ltlLDDGTrW64OIvUSR5j2YBKobuSoQpIWEde4Q2JjND5FXi+SbVZ94ZEa
pf5Rxk10sqQvDwMS5IiAiVDkt+mQvWgkw9FI0ODVsI3Oa7ddWVS1bVRVdiF7oYK8iRKgyiZ7nk6T
qbHksL8WKp7uImJT7FgqIBDzYt2edkoMj2aZCPoz8rK5b+vJoP8Q6+qISLZsHboRbBmSOxl2ToKU
96pg57wMFVoWdUj9JSQncuSUqOJYNs5y9OBTwXQZSDoRgIas8bc+9Mefo95xIsjCccCWOMr3ap3U
16haqo/HQek+l7knHwSh7RAWkLaxV4a3cdDkgm2MU3lPmJsMACzchmQjd5xt0bwcv6JHVSGQOSaf
xKLRLnQtOF6oRd5eSomRwknSRYNlW1qkw5xBnvAW7wwBF4vcebawF15rgeYjqBikdxkAfPU5dZbS
NXVf+/JzImZWCUSk1wnzhYPdGhQR2XjRRx+unbEyXMka0gs914edQcWLEyMoso/SCvJ9sTOan0NS
165RcZHbEQSOV/jh2c9GCVGeryjMdZDKahFjIw9z+2oP/n935w8J1/V/dnf+d1s3Vfj81teZPvDL
15m8FpwWMFwc8Spez789HevPKVKCtYkVJRJBFokp/OXpqNaf+PnwV4DCgklElzk4//J0VP1PvHMi
VK9F0LDhKb/j6eDQTBvzP8uOW5Zg71T+O5VViVOR3+nGjfywCcwjGrmi1Xn7umV9JONq6I1Hzw+M
tWKgVFTVG1HZKIW4DQe1QTn1yQij1unkBGlMKQsQy2Uz2ej0xJ/6KF8RRHNGAJ598ACykdBWoG08
aIWtVEGTM0TiyorR60zkYR2GD/WIGK2kNrtO6lYVUrc6gsa21IS26Xc7iLtsOX5sai2/VKxvFUml
UTaREPWQ7hmq2FXr0EVQ0kWvzvaHYv9/ODqzLkdxJQj/Is4RYhOvbMZ22a59e+F0d02xCZAQIKFf
f8P3daZmussGKTMyMj4D1mkCK8VlHGkaKPYkgf4a/Q/HxWgAeHnuRNBVbZdyZOSDwAVmhvUOtKIy
RSJRuiNg1pkvGvnos3Wyoe9O2Ev9Mq6G5DP3B+mCXguA6wx0ra+qz213SooFdFyUaw7sIbJTvqdR
wUV2csX3PSBXtOwz7HOQe5PV+1rHHyFcMOA+Nmel2d5Tr4ziIdsUBcYlVKd5JW8AIxxw4r+tvf/P
NkAQ9nH/NtkTdIwMnWZcsH554IokXjcCr+uZc9w7ZbSNKRSyYgUq7qQpTt+4a0pfP8NvdtLNaN4j
VCKKvUbxLZIzfs8AYUODm5rJILqx8VJ0a+uhB8bJdlEDvFFYzA0p4YM8SDo8EPPdbF38xBHT+D4J
Jl8BB1gvpJreF3ijgML7HuIpJ5p9uFAxQXH4or44Yccds8CXDtTnQbVg2tYaC5EIu8vCGquR1TyV
fKJ5FP+1zLn0yp4XbrZMGACjrT5B22Hohr3jVmERmcn2fV5VKvWAuKSOgAnVNc+j3V+038m/Vq6g
pouPCmFvgdmhVndZXbHHteOPM9Upl08YsQAHMCNqscK6u6mzAdTudBARnHHRYB8odkPV7L8iRk69
m3V8Q2arSswAqFGLjreQXYW8ZSwro81xD3D0pzFIbxD6MTR/Q75Ort0LepMnGopzWDngn1gEajM/
bbr4WqHZBVgrUyt207vgScTV+zThIwUUoe9PPqeJ6oFdjMODnoZjNXRJWF9EeKzCLvUGgnvAL40z
ZTXAXTO9D0pMGkQ/XT3AxHzuo+GGXc8p8ZAWHpwDMKP2bTtTXF9xrF5pE7+0/J+tzwC+vlFxxo9e
AE5fcwpMQ7h92+FvrJ5CvzvdQ6TNdFhjkTVIh6r7M6oatA4T/v7ufgak6S8iORICTgVgYk8VxT9H
Zlon0fnPasaXjCwzR6Vo/N/kTh5n233sNbsS6xeW8gShdN4eu0kDXDiLTsjl4w8xyHgyFq8yrJ9E
dPQMB3Vzo9kQuOUAXkBaG/jsaSfFvfJeE+GZ0lHOrwEl8Byw7tHt54sn11/dtt9Icm1yC5vnVNvo
0DQEraB3jSmk09VpJagIwf4POKr60wrBnpCtMx6AblgygnMjHz0X4JBtO1nD1G2w8Vo4YnPw8Tv6
qGcDdpoDbvsYo2xTwcvsAdnO9KWP50PHu/G3x+r6O4+0hh+m9hNJgU1FOMYIHg++MNGq575ui0A1
p5qocmucy9qTbGYghETq225YDF6GUCQB/evyueTVcp5356UCmjONui9koGA0Mi65YcCMj1ytKTCk
bl6vUHp8x29SCZOy/FOZFZQH4Dinjd4g1CC8O9NdaD5X/zwBqsLFun0wb6nB/aibH11Bn/fA3kLz
O+/xXpp+z0kF7dSLZoRUDJZ8A58WPbhzU6XNyCbEoy5LHvXgCoBvFB4lw7wf1jsnU/LWd2rPutoH
ww76SJt48nOg7LVxZ3LoYkfhnrDk3wZWPKxs3E+BMt1zhM3mUn7QSH52EQ+AaPmch5Mzx+xZtj9C
gWJUAYPbAx634yXryg0vB3CQY5g50a0lJ3+pUU8fFu/fBCh9jVdD4ISU551Px6HevkMswGQVq0pe
g7GqSAEeItR0PLLenxb00aYecwS/ppBS0CTzrNpJOhn/wnULwgCKsMhtDmT/BOstpZHzhdD3LJKA
5SmQdQ6BnaKcR+C570w/u9Ud7zY/UGYfxNA9N0H44gEj36aET/wsBnaNRPutjIGTfTUPoHdm2wxE
1fzSAnYVZGtYJXhIgHTNLHtifv01tC1Iw2NatSxbFfYEXgCtwgNG0obU33DgZrTfUN31h3rCSC+O
b3EILsh0VPODqgE5kt8Ims0aedq8CKmz4ENAptuQmQr2eNZEc9Y79VVuyyGanEtg+FcbmWMo3wY+
fzLInqik9zNymnmia2/PR4JmglVIKRchZu4xcGKhqO8Zc2PSbLNM7OJiQ0ZvD47unyj+7KNvxZIO
dW1LYWw6RNex1oeowZy0bq4AeCJfGt/yHv/4+1zUkmaMzQy17AJGCYfZagNVopPHlTbA/6DMQAYD
JiEYl8YjhNoWU9RM+P3X5EyvlR7/wtp9NjMoS4DVZwMW7Qc8wY4Ni2mZtpd1dIumZz8UUNaM1v7P
EsYfiwtItK4X4MrAAKoV2EV2mMNip65zrhyIKlj1gx1yZCkBcdnhXyZEXsVurJcPCvgmzT/dejdH
IxXeRcoAZnXAPh7wy5A7YKg7TnG8pIvTFgjbz7to/gy84RWw3SdXWreQiygaWcXgaMs9FZa3Bx9H
VbPYAiENwCnF6WK9swhBYDcHoNzSaRWIjF/fl3A7Rog4TRohETeIbMeEUFQmGFH1zD0jo/y2dkfI
Ll1CNCUHGeHTgWcbbKYTaD0lR6Rn5etzC4I9w//Vg8MNENy0V1XR8ehghzjDaPg2zQB8Eue/DWKF
iKMM7O4nd5Avwhuedme9wUjw7DRTbrxq+PIAf0TI/Usvly9CfofBO6zTr7t7J63Obv2nRs5H441H
TdbUOLqMJD/0SHFReG1gJ6rHSyMuG/uu6Ils7y7eaKA+kAKda3EK9o8xHnNJdgTXljGg4qM7pqCS
Z0787u19yvQfNbA8mE1B+ysoMOlmABubQ3x3fmZI8NpxmHsmU2q3wXUxfHf3Am8hI/2YeZDRKgAv
hSVMsyRgBqhHzeoEpfbZtWCrb+gqnfWl0wwQx7kBE6v7JQyv0tqfa18/oPGc0Ilv1645ovE7G75n
YziQK7gJWbv6/2awm2JDfFQyUwk3QkG8GqeuKAWPx5SKNpPBCMr29BT2FOWb+TsKWWoLYsC8OcBx
0RNtwyMHDWsi1hRBOL2xTuULk8+uutD5njpJn9b2NyJ9BkQtTltyUg09eXZ8hDTWZnZgDcgfPc75
9V3WLuqPJa/aCqsKc5WD7VSINn73t/nYonS6OrwVQ6oqoByBr0tACccP+g1oghuScJJwlylcQKBJ
91gimVixADQ/qJMXXKBWEBw63m9Y2bdJ41dwwZGvmzV6jjuvKsNdo6Xo6OMkASPahqdAzH9DRpYM
i0RdGprp3HbOMx/jbwO3s8W4hM7ubdn7o55+gklm0N/Be2386cQJSIm4bVXQvaz2bfSBUp3xgU7q
CEUvg4SABK6JXQhXJ7hB3hfflm28fwSNfu8jeuGte8Y9AVsE6pqJnKVHoPw2FzpNJXUA3Xbtegaw
k6bC3zTObANYeTQUAGIXTdNRHMRU5KJrzhJJw4jjb8GM3xPIHCDdra/YlSiR7ZSh0Xnd8ZE7esjU
gEOls+PDNlKWqYUD97stbwzAQPCdQcLWnT10vkDUdR1kEN3/qBZdgF7JP5Su81c44vzvjUuuCNTz
cXhs48H2dEmrENvJGS7dIKu60Z9TJ0JetuPIM+If27Km+0FiE6bElC24o1KydqleeGjrR24cWLbU
LN5mO+PEbSbgi27ObvobMLAmCV0wVf1tHLI4gHPBIp19EIfK3fBvQjiAx7iIVnh7cPSJvBmdD8Om
6tGhaPU22Dq4XUyxV94RiqkoozV4NY5zZUzGeOAZnkgxGVbMjsawm4QbxmQASzO0fRMwhSxqnI+G
oR3oxqj6dsL4sSMOdNkAFbtL+xu4t7aguldH3i9wzwDvmGKskItpOvVx9RxhfJJMk7iC9irScRwf
563q0238AcA25zMokqEvvFy2WGjpQMh1w657bLta/biBVSWDrA6YpZvqFqWb9DybaqSTHNjkqIcl
Qq5bqDgqg7ZNJfZxHsIFF9lcOwnDZPEUbP4rdXiTeSGGeRydFhJTs8jQPxu9w+PGVZatT50MoGEg
xFSIyL1t9o6ofw7CnXH4YfK0E0RPqtgyfEmFGGc3Ce1tkf2xjeYnReLbgPKvaTE967cf5BEl2rdr
Es41eFfub8j4w2jDW7SCmn1/WSj4EXRA9bi4Drq/CbtRVo/NzYxWHSYfPe6y4GurLLirIhjAZcQI
NHWDHfgzor7FTD/17D57gpa7Qvi7lPnijTeDJ/vct7/SZ18zWUsdR79j22X92P83g3vbquoPi+KS
Dv9Y/F5r991z1cvM/dfADM2p2pt/ThT+CWb1PQ3qK3LWZ6iaXer49DY0M89nG/4RNV4F0uZ73KBk
NstRUWD9QMBq258BTfy5CacW+yAuANebFyaBujNz4Hie+g4fLwqJbrUfMwnqYnJaVO07h6ogro4D
WKKyT1SYpvT4t3Chn9XkHgsXLLcpkiHwwZxn4aoulqvmGgElA0A2SweMhWwNLCIh7wpXiOLDq7q3
hO36twGMN4lGK3DQhCZjS3egZjlNdf0BkPILhmlXbDhdBe0zwIkx+7A/GwKEPVy8aQO0WSL7Bihp
XNcGyOB+1/nOSEZ4d0BX/szFVixgxkPP2P94UXiK5mp7iFj926LMcevuzOX2OJLtJ15CmeGbRdMf
1Xgfx0+G+CgSYmIGmgCK9jEfZ/Y5dwM+IALjyyji7j71SCOa1Z373XbLY9tUZWDDxLtfJBSjb846
oBj9e7MK9i+1J2RmH2YV4Ml3T6PrnYleE8LXtwDCfNIM0aEyUbExN+tdbB23PXxxHmbYAoc2TirE
p5eY+iUA23tQUejH/5c/Wx/yhqvQZiNATy/HZg1RSkV/PG/AT6+ntcVNuIjjiuEraneHJzHAgMke
8wdsVYKzXrmPnvCuCxvSxXMAbUcXj0BBiRu3YyRpULaWtRLITZz2BqWoOW58V+hau2X5QEW0PsSS
/vNx1y2OzVyN0o81ClraVgfXDWzQGp24cY+Nt7dXHd2LE8drQuylC2aeIl3zOtNBqJ86tWEvg8wv
nhQA9BJv/8QI8qRBu9YmdhFotDVjunbqrwyDPDY/nfGzflhem9Zct9b7bxr9BSemltfaE45IA3/e
3+oq1D0EqQFCk8TN6+frTnago0GZwLhSTmXnKPIsq/GMv/aSdkS9wIaAJwEvSb5oxyTGM7dtWvJt
VGmw4RNETvmN45t34iHVk7w0pC36IZwOZGFjhpXdMPOX+2dueca0TOtW5Q1v3qtgypkPWQZkquAB
unRz3exEUhctstftn4KzIxL6/GL0lcwCof1TqKbnee3bh3U3ex61Y6HhuTwMizmBAI9IXxOZJBi7
/lXOYs4G4O3AYm2wuSB6ZjJIQUk7mH8wPueBK5bHbt2L6K5SjJGPTqTUS5RV21ZgmasuSFX3Mm8N
HvsFGfpXHPL9B0NMUdKhF8B5/bXuCAetMd4OlnA4zEEL2jlfMEQNlHnbh3b/43BS//YjxM71Kgen
bGX9D6j69lALODPWPsBOTHOf7UkwcDE/7JEKu/H3wEUfjcxALBv3CVuDlzVqUrKYsseK72Hzjsr4
vx4mhkm/O/kQtE9mGgv40YqtqtGQxdJemlUA6kiOgzM/a7zEySabZ0W2Kqmr4HdpYLlGjeKFOq/I
Q9OdHZdkiLJO/UAd3Jm/Mu+fB+eey0Ue++tzjNRVLB56l2jVP1RL3KJyOm5zf26jgZfUVs8dtoMl
dQ/EQJrasSZdYoIBVfX+uTS8fQbO/gIAgSlIvflg3XjtB6++VGce6AL7xLMMx3Ky8xEjqfoGYQoI
Suic/CA6A1ZtJN1vq3aVqi4Y8w1h0ULyq6/Mpa3+Cu9lX3033YIrgjk/d5HPwSeFLAdJz9ghZVt3
bTEZAdoXnXDjZM5Y5b5UG0oR+wnN44Q5TOm6UEDgTzpFE24/7qIXcOXLVjno39rgyyHDmozY8kyQ
e5dCpU9Yz55bESTdEn7vBoB7bHLm4Uzb1F2GCMKKPHfBK7wkWYCzbMEVu0JLGOv2zCeQ+0KIPe0d
yEy6siZ76qDYo4OGikD9IwC/JXwVKQVZNll29oEVYawxVSzRd9JCg8tGOBj5j8uXcm4KovReJ0zQ
PMTFswfmsJsqCVWX+ZHFcWSruM5IbfQnoJe/TlT/3t+qcEMI2igPzkw+F44DeBvts7jjhj1+0mMG
0Dx00JOKgmPYkMTBgmi3Hbb4AwRanJ/kaR2mb8AWgxSpZzkV/BgvOI718oJoE+R6v05hnE02SDU+
eIBtL9vmHyS5H87xYTT/jMu/VdxktvoMIUqsW6F39l+HDseB+NmvQzbYJg13cgij9dSbpWiGfFxB
73xpzH90+MPZ5863pGp+cGSf4xkU9ZWmYf+l2jcoGmRoDwJSO/FtBk3hqnhQKIWWwXWvQGEX/cYh
qY3qPNS/YsKt4g6XuTLJVJMDW+Ok2vc5gdMhGwMPBRuISYSByN6xwgHqNuwLNLn4AP36RJvvhnrH
kQ9HZ3vkLhTkPlzLefDL1ukTGYSPwfjCvD989RIAgPNtos8DR0M/+85hpZjT+nN/U21/BqrXJCgY
cjfkmfHmbLRQqKWzPoVWw7pS/0wubkGjxCPs+Vkn66cA/meLE0+O7ZEze/eiNuMJo9YPgd2AUH7I
7TpiClLpd2y3F6L+NZglyD6d6ceob3oJ4FB6R9IHPlyVIqx/eLTI1D1pfzw65rnfMIqA8/sQmgXm
C3by2+2BzLDzTHW2eZ+tXY6t0K+cfnONnIAtet6Uf+j2MQkNtuircx18+S0rR2zjYuYSva3BpPGX
HB/8vj20kp+n5VbF6/Tqtg30JqeUXZS4k0GXGGdR9dJ21Zl6IZzRzsGjIGEENaw5Ou0pBYmbpcv4
KJsotU6FS/BZ+6/jahPsDAyXsAXq9Hulpx1i73J0wMCO5iXtdZdu5IQZjzs/oI/y3fMgLpbgo4M4
2Zx6dlStPTr1aUR13HR5j0IRZrPxndsbD4ciIN8OrvDuQUwnU0dlh/qhMa/+1l10m3Oy4wIBWxfD
MuGB9oK1Limx69wX97bQd6aytT+VZ7K4M08c2dnSfDB/T2uKDSauLtCXJ32Xne3VDdBCaq8gY/2I
gXvOXe/QeWXjt9dZXoIeE6yphzPeR5kEZQ0b4xmSY47Yer7B1RBXHzj+kyoacyLPwXgO+CVE8emU
0wKpqPBaN5nEf2Z899QHrXJYmQpXRM9ywI+6WMhrIYdQXiIEvnDAlkwG5x2493xpMejYBgTo+jRn
9rALr5y0gNV7xXDnOlM8t/VBxvrL656syvYRYjnG9QhLeRhHEMHXFPLw4uFgaXFG0cKPUTARxdIG
pjoAeJGGSSimFJh9sCCB0/PsUEdm9TBg/ucPl413CEBm4rcSGnxLu5Y9ei/UTnk/AXXvhgnGBJkC
TrDBN8jlhJ1kpP/mDDE95Y5pRidshSBbRnHawcgdNLh5wBKXhA1HH5Aj4DoeBEi53Z1ubpepHB1x
W5rqjw6nb89Bb7usH8h5lR/dxscTrBCoCN1eXPZ4/urNpyUWwRVK/Zt4+wByQ+qtcBEBXtKuImdN
thBWDM6tr5bkro/H+36YIwdncZiI/VYR/NL7N+HPrdpTH1kzsHi2b8hZuO2R/7DLaiiMOhiKDOMd
I9u74vvaYw4hLRbdh67NhxVTNYGfhMltzIf4fXffZXf1sCaBCh2seJlPeER3jxcVfRi87dFV/7Tn
HNtpPlL2Bx795w4iLG0fK7JgKDPnkd0PdbDkqBN0Px0bftzXvKk+qT6PwQtE7us8eCi/F5vSgNZJ
QKBBKbm8WN41qbN4X3GgMx5/sU08iBDLYAJDNlkhrFYynCbDseP2QnbvZ6z/IiFjye5O+pgamTQI
VypkNF4hF3iQouAE6f3tYSP4SwJLkI46KIdA9bexQkxsaKuw6Hf6iNcLCaAYk+S2OTAIErHzhTYb
b1SEIZBav3o7pk1vC497T/UAyAUJ2/8qJdGa0UuMzadTa8Z86etSKg8sejOWNXNE1nV4mKULcRpq
aObsMIRFToy5MiwrYnb+Tk58HS3GuA7xr7yP2Zm1y/a6Wf8PvIwKkx/z7EIcMvH8C0TEce8qWEd7
xMjELQT/GOokNk4wEjHmKY478mcJnLBUdmWncEZHaZdUBn92zNkTJL0bKEVQWOotHI5RvF/UCsqK
G9VhNla1gSTYyCcnqJ7tiuZjDZq3GIChFEKkSJtKELxVqi67wfWeBreoYq9BdX3TDUy6u6ORvtx6
f+LGtlBR6x0dp/FvEkdSwpZdlxP1MUVHlG31gb4wxiMU23Pn1suB6dg5IW7WDfJwr/sCdBaR+cNc
ish8IJUVAf7aN7k/f2jNSoRW/wEltEDcEebYPn1Hsjs6MFqoe+AOBb9+k0cMiIuayWJWzVFQ8rDE
5Bo1SH/tnBD2R2NOncVS9Bo3D6aHZY1bhxxiPEmPUbifXTgJYYsa6/o49gEviABqD25Nzj+Q2+N3
OYVIclAK9tAMBr5oRZcEshVOlfq17Vd4QCPVQLuEjygmWbd3Bx3yXAlvOTleEOYY4njn1cfvpDB0
gES79FWVVqwNiqoS00GR8Tnw6Pg8uZiPgjEb3URN5cEbuyXvw5a+RUpcej14OTrNKbWRnhMA3YFD
E8RkwwSlAsCg5UVCdMkh6LuPmpOmTs0eLqVnOUbVKzx7sEzQdn+Sm8SIHKFXLiKX0BojSYIlg+e+
9JX4t7LV7a9jRb045fXkfekhkr/bXeOtqatToSE08V7Ov7YlfRLXdv0P7+CGu8Rbb3aao9zrZ4gr
Q4dZsHDkZcB/ByPDDlJVhDUcjf6l9rcE8wmTY5L5s4ldJbzh9HEOo/cthkLmi6rs4NwomnX0vjBx
x1x6EuttpdaBa93F6TEi1pcIwosA2V+fdd+gzgXG/psx+l8zSn8px1AHD1Jp789cY+Zdw+7wH4pY
PSS7RGWPlF+YL5wyBmhqTGIrIbSFzYrSw46lJv74EDrQnKaqxHeBPA20G6dRzv8tmytuQdygccQ0
EleuwYa2ayH1187mo7TT5Nhgfx1nvF6vLt+DT+z2ySl1lYp/SWu8KfGJsx0onwuoHjrIWxj0swYN
zQFAaMi+VSNVlNQYZ6EN5jv/b/aj/mWFq/R5G43C/MROWavtN8D0Q0EGy/+LO2BVMwWdCJPYTXh3
T9jYPakV6SOORfWGqOQYXzJc9d7GetQGA01jqSmsjSu9SVLRrwV9zVH0wXCh2soDnQN6HdA/oMgR
KKomXDA08zrXTZceNl/o3xXGnzBSh3iv3emh62BIC3TDDkKaNvfZCHZYDLh2UfUiPIzk0rPdwSDR
+OxHBNuQY6BN5iyEueVGpjH+y2fHPXTWifJNzMGlwp5OQVAinCBQo47CfXpTm2M+og2uejrT8BHb
oaoI+TZCqxRBeJ5nL76y3ouyTSwwwnjoKjyExPMEzmeJjiLc/nJdB/OhdRy0LRUn6QwwJDnNCp74
ndbus7sAM4b6LJoQFYRpLhqwPZtaZ4Iw1y+Y88Hbd4EjxJ+hCe/14wr9N0efuT32ocHvtzAHQ2k3
0kWMrZRL4GIYXHt9C3WqRSsHnf3Qe3VQp44gH6yq7FxIOPhK5M2x761f6i0l/WBlhlvMQWwMXD9R
5PyQajBQGfbqZ5h9bIqMmDkB0ejmLbxUIxSKKr7GNUSTmcdrBp44w9fSBkfgcB9NJQfcmqPb5pXo
QcaNQmxWiClyP3xeeY/Qd+IZtiLB3StCv1cn6apqQIsg3LSHhwQrKqxz8c7S6QHSBuRvWAYzoD4y
RhHf5O0dPN6i3g+m0t2ZgO+aTxqOoRpbvSXD3s5zBdbRk0CLIWk0XDvUkvB86Oq3FfOugV6v2QVk
4EcTC+yqAO/jjjMp1sjDHBeLLyXWOGnabqL+1H3knzodfOhplDd/Gc0jpYvFcU29HL8WxWddVSU0
pOUs+8r9vB+FBczR/Q30pf1Nkw1fAp6J57qnwQHb2fhvTYunyJ/J0fen/TVcsanam8FFVQgPTQt5
4onMdH2CUCUQVjUjqD9hZIvDrNHdHCWd42MhFk7wtwaDhIppH4s8gz5X/b6cmFYSb0TtZIa57D+/
7TCkCdhSTAJDX7xDmKlINDwJUvf2n043+wV63N9pxcBcMXGI7YZB8tJDjeHGjtdoitFBdQoV/tIP
/rGZe1JiHRuPsPYOewzjjIrZMYrA0FIM+PWJyJNEq/0kRn+9YGbpF640+8Xb1Z47C8c7Bktxdl/C
fjbVGF4o0+tt3wJTDpPs39nUQXASAOKscCmY9ephSHKP+CcV6p2tf8QyXlvApd0nC22e92H2bju+
2zVBceLlTk2jkjfmve0Yf8LGwvqw+VH1MTk7geDWf7rQGdLBwQahNWYq52ko4s3XhbvNIqtQNb7F
yFZEHCXLhb5ro9PO13emPcTswaEdmkRi9/2uSy+inKUJ0sD09NJ1Pgb/9UQKlD8YI/EdAxcfc0qL
+egNqAS4sgaoQBgknw2wKlcFsHo69/YbQg/0mUmbv1XlkRTwOFgvdLhCQadubsRst2TBIJ3f30Ys
dpmBoxEnFYbFwwRXxhi1eaT5mKFgWHBpoBAZeyWKfd2OA8Q8niwumhhbfdO6d30c2OGIZSCBBa56
ivs/7oivrqLwFXgD8jERK3i3X2BjSsDlBcvJIofqv7F22cMO1U/CWpNZz4GRp+MZiacoJUSTEx7Q
voypjv4OfQxnJmaSN3g4PPxBc3Tgtgkx5HGpcyW0we899WW1rDNEmNqEd94gZkDGq9E970t1w9OG
1rxVksPqVLXPC3yNKDHZNuWdoG25oP5I8MeyD85nVUoY6xBi1274Wmqwr7ZMKdqECVRBc6P9ukA1
gontikgx93HWozl2tOrg91xXi4gx1X0I9AiwfMmWZsKtza8eZHvzuQ3TKdwgTfeNURAuYnOC+RUD
nQb/vxb1sd3cB8aEfOz9vfqrTISPbgqxmb1zR/7sy2R/e86nU2yBtMmj2sGgwNvuA1hTf8OAEdwc
nOQFhQZ1otsGEIOOg+bJ2ccxt7W7nPUKlVw3i1tas6mvpbZ1VscBqmkEsz3Hq2wvkLHANtIUVXRj
vjj6B7yJkwPBcIHH43WtjP3lfTdc4qraionbeEiw4dGi4YtIuhIY/+xk5nxH/sEz1hxhjeUNMhxm
K2FiHTSbb6aOS9PBpS1wJR1DNronZKvFcCKZ8YKgfuRgdft+MxPcPHMbPVcYT/6PvTNZjhvLsu2v
pNUcMgAXFxeYOuANSXf2FEVOYKQa9H178Ts1eoP3Ffljb3mEKktSZkVUzF6ZlVmYBqHGne7AxTn7
7L3ObmGN7kvi5a2L4XUdrkZjrENjcVm8mKyvbbQ0jyzEw52V1Uxc1TJ8NHsuqs2Smh0a3aCu2CuG
P3G+E26MYtjjRTB1d81aSrEfKnu8WcyI8XSaK/+pc8fmULvFDBDTIuNYj/2dMM4PhoUAVdSokpN0
WFesbF6Fe2nV3vVa4bninjGOibCc9y7mw0yEHfP8jFum7BVKnsdkaBPBCrxbswxgzuSaK/4eN6uC
hVTaNpeZ9cxh8j4yVLxgKkxWAHVhO8+G3lXpkp0inXGPRHHGvTDLdX5zfe3fefGpiJh8JFe+vI3K
pLyMWX/5pV0INLXRsc3XPXL2RrkDJUAXrTtlnZ/mq3HVxkiVzlgxb7mSE6bDjg1dloOjtrxyqnQI
h86XtJPRunDTeyLuGAOhNlCgyM+MJJwXnhzRHqtikTIrUfKz3xrRRxZWJocCOYPhORP6ZVN0pkFh
D6hRNZbjhEXB0lDTabvA9pI9qI9DnKcfTRTAMfDYCHnriUtPGVdjVCHudTOz47pbL0imIdPECDEp
M09bNy+jxOefr8fIGz8aNb/DGiZc1wj58jtg4C95/x/rkv9+TS//lHr+76Wh91/rc5C4//WfOr+b
fySo//8IQiv89P91MmBb/O3hrZjevtTdj+mA81/6noT21Ifz9nKAgrASCTRK4nDfk9C++QEvMqsc
WVRIUoBVMv8ICFjOB4fmjUVyoEwJKguSU98DApb4APMTGvx59zQrFf2/kg8AmfhTPIBQADtPgXqS
mwLp4xH3/TkeoJx10WJ15S6bokc2ZuPhwn78Zncu7r3e9i/6ShZXNPkR4hfemy2OYXb39F2UCaYE
nnXsrLK7HeK6CNhAj795oEniRLQN7qjKkfqltnp95boNR0TlxstN7KmI+Vcv+wvLHxYuZ6t6sgDf
vkauqO57V6wsB05q6052PCA638qvmpqYsYrj+SKVNhYkKuomUF1b00Qr9d4NfhbaMl3HkH7VzbZR
V3TbMR2yGtOhKZ6TFJP7RqKufsJC04ANSlzzlET9KsKWIOhd1ukBsaSUX5qULjT0sVQ15E7biGq2
S/EWoZqzwW8kNp5tMYbVOAVsWRJFlb0KmYrhbsgWaxk2bYk1HHBp1r50tVqPi23lSF2285oOAFEw
BRZ0ZQUVaxbkWvrPzRw7b+ye1pdgtdA4vGp+tUfNMKHpaTrb0gkzFpNuNFXlF6OiAthIoZkZgLaW
RcgXUG6HJB5uClt0/OiLOFmLichd5TmifzPtq5lyJqfsXV3vG9ai4ZG8nOCx1vsinNaVHrxd7IzB
tvLKk1UY2XXVlLeOXWRfajdZGFl3LuUvRco0BAp1qQwk09CneExcGG/NWL/VS2+K0J785EBt33wy
9fBpydtmkzmVcSjKvNkMGFp4zbnDpGS/lM4g4nCIJU2LNDBDGN2EcWOKv0XCk/vc0GiJmfWUW911
bw4mo5xRnM9k53Xqktc8mdeAQjWljB/i/koZLbGSqegCRXscjq1K9yJtLtXcM1guq+GUDsZJu+N1
DJbivILKcTFwLD0fiqLg8kyDdZpGoe9IGLunvII3Entp/7iqMv+MOTXF8jEzgZKc/wMXkOc9r6sl
8M/TYS2NflyTOt7ZRdIcBjFEK52eR6ZV2E296Yd+2cbdQH+fJVLuuiJ7mCAD7RdPBnHJ/wbxWWxL
UX1z5xFtlXjvNu4N46u0epNhzfjWVRmWznH4NNuaEYOQNJtWihlyGo8JgnGdUafYyfjqLqAHIn7q
EB8GfoIOumDiIt/ajMhUr1CeixkTqPSMA2K4vqDHJY+TNP2u8vsuBI98WAb/ro9y/nxmVY9563/t
mVsEoA3K7Vh3t40csGg1gLHqnuvUsIx43XaqXu9R0bFnloZCKjILw9g2yJmHGTv8a+2b5ida4HUX
2/NsB45uqj3cAoI+hX1Xw88MGjySWGVod+3FnG8Gh3x5Ubof9doXwVAv4t1m4bfEz9yLTx2tDhdQ
1OG8017eBOwPZb5QadcPSvhS3Si5m3LD4VrVgilq7Scbw5PhIAoa1VZOUJD0FKxgCykavGSbA0Pd
ZM3oBKKy/XsVjR1Sdm1tO+1gX8alvtFO3O/qCOkRzdw1mAlVvf/RXpR1NLBPcwCZ67RdosIToSja
6NHxS1x5a5t68TV1dr9ztFz3hkhFH45a3TvNiq+CXTXD7SLPA6a27YlSiOhh0Xp2bmt/GrYo02mQ
GOk7dIQpmCmBL/15Xm4pM1yGs57MQoH2epunCYsJY0tT5TIZfYgJoDwOk1oPTj74ew8JOswRpWgy
mj7MODV2MDLSoNSLcT9PQ56f++d1R9Y2wzu1WlNQ6crfT1gBb6D7WMd6KchIt8XiB/w2JuJ5AdPc
uBKSniSHRPJ7udVZ5tLqdvX0VY7nO4za5g1nLs8MFPfoG6GvJr+NUH6fu3JpuIPdxn2oWqBhx0IN
3p/xkH/dSMVjDkEF5DJRPcBFrn9Oyf1AE3U7hNg4cuRuHHW199vkctb9KZ7rN29hhlk00aPr17dF
i0uMtoiQh+lcSOyPYmm3o4vZforKA4ytP9mV8M+PX97XeVvseYMbS1x/oTs4WBr9Abr4ThV45peG
eWRSCvpvC7lKuVs8G4cfCpR/AfX4BR15fuKfKXPmbyQVE6zwL6Fsu6pSTZBY7qbEv25wrtCFj1tz
yC/L1L50YxQ5XHsHxfW6TRWjjSYfq13ePVZ1+5xjbQldb+3/BN72a2j6t3eloJSxqhRoPEvYf/6C
ROaYZqIR1keDnNpiRM+ymD+u9cz0LG0F2cH18bzv2Byrz4L7cnMmB4dxYjzmqXvNcqhhQ0ZhDHB4
oXjUPjNT8r14lh4Fgk6w9uO3sq6x+WGtON9Hv32o/1sd/wkmCF71D1ffGUP0EyfoqRvj8U3/WBr/
9je+18ZSfDAB5iMlMrrn8ne5K7/XxtL7AKsOOo8wcceceUH/qI1xOX2A3QRnG/6k63HlcFN9L44N
4Xzg73hA3L//o+5fKY9/5hdAgwcmaJkU6OctBiZzr58vytodJseZDXu7gr18wW3S79h60T4O5oLy
8sMn8y/uy5/xDN9fyzrDv2GPuyy4/fm1tGmmIm1zpNBKcUZHbno72crbidwZ9yNS7gME5jGQXbJu
/viVzyX+fyaEv78yr2nZCIV8dL/cet4i2nKyU7aFxC1JTlkmm4Yz6I9fxDpjNv7pVcg+sQJenYkb
v4CILYgquvF5lbmb0usRktJmJqP62DgGEmoT9eO+XpSj8ZaNNQ7G/Dld9V2yjPHNH7+Tf/ml/vBG
fuGBlOjLIq95I6n0HkhbbKpoOuV/EbT5+6XDmgQAEI5DF/fLj1tVZuo6RiG2Z2YedlMJ5glF4o9/
lF9wMd+/uh9e5Zevbi6wQ3osk97OgQmLtQ/qkxGke9wPe4tfrS5AjQ3sTRdQPYXe3QyLuHzPArIa
G3XxZ/jnXz9ZwuYOfQihdwUnAnDUz5ew4+gZ8Rink2s3cmfYRXFNElKwMhx1+I9/8l+vWeXy3CTX
jhfN41l2Tt3/+Dx3BB2IPWTrtiote8sOE1wUQ/knL0JX8ctFy8uwb+C8EII0sEv98PPLmKOxNkbG
y+TdkkX4fHSyHux6ZPDpJElUYbock2TfpMJ5FzYaN97oSDSvNDU+ZS2y1kBqzTTxoMl5ZlXw4jGf
358nQvldPrVtDPDCNJ0bWRh5HGB5t9Kg8xMeYqZDxR1o21b9VVekC9bjvi5cCv7Gre9IhA2SAloT
Uz6r/OSUjML2TqXmg7nI8kYGOTm+ay9Rd0jRx8xeY8qc1kwZi+WtCkBKLdZuJhHmhLM36ic1DyRw
uwkHf7g4TBeIJvDrnp0VvX9IuqXJHhh1k6Lo5nZwNvifeMoaTeV/jFr2JNyMYox9AsUoDZtE4yUG
5ZEa2eeyWh2QUXNjvYBCwRWRFI1JlCiS1sCIrjE+Ml1x65AlNAte5qrP9oPjpF1QlR6l9rrKxA5M
Rmf7tfXJS2eyLypcry6pkBlC2aZNIvFpSSygagJTxgWqfjke4tUwTsWqSITk9eB9ceqlsW78Ij6n
sYaYPPsyRYj+SWGl41YSdTuljuW1e0r0SW8xAnhffDNbhLfH5OpdxYbm5/WVJidnCK81t/gXizeR
CTluu3JafxMpkY5hwYJBaTp89Zg/KyNooti6tbGRYuB0tXfbVn11O8xC3QFEcd8ltwgKXzEU9/6U
4PqYsTeQmMhFA0Zcu+sUCkP33xK8g2MoZUpisVtKqpvGSebHXDpy2Wh3XiWxKOV5m8QigoTDwC4+
8/hkaDFbU/uSOtVApiuxk8cyNrxqw5PA+WxEcXodOyV9DPdrjC+nSTT5GaQWhh1DXLw4PjRuLPlM
vIOZDudb7nb6hMcn+hzHTX8Lt+QcOkmXGDlTjdPNTFf3rAuTUxzDQHyTCgHeSVW5dwdiz1o3ourx
qarUmB6WaWi/zH2TNheabDJ9cmt0zhnKljyvLRbZsDT7ejqD9EjeORiZr4cmHXAvtt5wHMWUFsHk
9tOdDa6Mqa7Q87WIxZIGDlmKhw5wA2la2+yfPDw7Fx3zQRT7QrkxQRKCgQ1a1bphfQlBCiOdzDud
lKOEjtA1EcJRhbtwXQ2ccTkX+o1tdOcEe6GMg2kURF+JfImR2bIlvlDbTiZAZUzRhuOtr3YjWmvP
ZebdzO2EBXcYhnkIRlWYr65fkVY1R9b0bOqqce4hMnFfRo1Tf6sXIDvDqvFQ+V2d0c0WVoYJqtFP
XFLFlyROrCKcY7IHm2bWkkPGaLP7DKzWhNISWfc9Z4i1cVa+hqD1NTf1WvfuKZKlUwQCvs0nPSHy
NIMeZJhyxdyXyDV0wXlXfq1E4jFJygR5qEYzi+XDYQ/WHku77R6cNitxEZ6BYR5LNeQhJ66FoaBu
WnJudiXKrZOr1dnqbu7LYLRHPGvpULSYRledj4GdNHjtZqk4BSw53S5W4iwIXl771SRkiRdA2BAk
tGEtRzkyKD+mRErPLpM5xYWSqhXcdxv7znaWfkrk342ks6kmaYMbRAxb7pqsqfJNOta6PyRl00ah
XffSu4z6BmDXKls0psglKrF31rZbSbob6qO/kqAI1jidHti2YiawOYSZEMGeRBu0lpDFlj1k3Xpq
4mzCSptgU6XFLrD+Vv2NjEfGFOg0irlrFHWUi00v28CGsQ2GVDNSDURXLOLg1KppSX8M1RjGrtP0
SA8WhMgFR9ODVGkfh20x8McrszKx53YMqTlvXcPY1KW1YD3BtqM26GYRbhxdpyUhZsYuYAJYc0f6
eOUJ1KvGNDe6cyu4imNTNsBElMJGmZrkzZgAz49ODviLHe/FfO92TUq0PEJyvoLbkMyhW+il50GQ
FBh8nZHKSKwLTgR7ZsU2Ti8htwk2B3qqKsUDayGq+LtS1rZxhVlbdpsyq1nL0ypO1Mzqmifqy5iB
UzJN19BbDcDBeVZ4W9PkEwhrD+bwtiBBOmDXTv0kiIfBwo9vZq59lDlZwG0dS/Sa2kxEQbIvs4dH
N7fMOeTBKZ4lhAp1cBZiNPeGi6k+MKqqXXaJbWK5m5ImmjHNTkQzuHMYUoKAjKDOpCmD17Gm2dhI
BCvihP6QnThWcaF6HVZWR9v1gSVA64NFhB99borkQ5HlxHC6yK6oTHXbhXJsALUNC5reOZFYdBlD
zGn+xnQPjmBXwrIISp7neMfWqidzn3ZOfwlgJXHC87GDP5GfjchSpeznhJ/zBk+N+2kYqkYfjcTo
a04yA55MlDni2Io+4RiEqpbvuih3Xn8rqv5SF/vfG+D8T8PZwh/+ob78pz714e//Xv+N0dbf/8/f
3qovf7vt/v5/q89p8/WnxvX8T/zeuKoPDn4BBUcUFUWd69D/6FtdfgetAUiaRRvngBv9R9tqMQdC
eaFrBU7PsOX8W//RtdLQWpwi/DWf7oiyHkDiX+lbf9nTcIar+w5aiscGThDMME9/rlunxoi7FjyA
1I4aAraj+IdeZPU+7XSHfEjh3GxUMUYXqmRT2UasibjE0wWWAXZC+WQucXsrIxXjGGMHwSu+O4NZ
uVc/2sJb8FWn2KWHwg5/+ND/RQvsnN/Wf/aIvG0HSLR1RqVb/GqdZ2U/VvU5Hp6iUy+TbHIiqJNl
3SaA4Yjq5312h0qN99ubqjtHRBZbc7oovik8t/2GuiBOGH6dS9Hby8e5c4gDxS00BOwhzJKUMc0v
U9lUvH3ew7Y0MdsNNGhHWmKLsG5aGJ+7SM5fTZxK97gaCNlTXLxnVBEnI46wtSWT427A7WVHjYW1
mIitbcy1IzvNM6knnBCv/TfAhh7wl1oeRQFWdmx6ow7++DP6WTBE12DpGdccRZ3rS4/67eePaLB9
r1Dnj0gRTzL96wTfQpB3tbO11cC6PKuzf28y//dU+DcbjeW/nu1uvhZvkKZ+OgP4C78fAcL+AGpf
mjyduGbYiEKD+rt0ZTOfVZ6wIbgrekemuP84AqTLb9kWyyM8muTfZ8HfjwBpfYCGDTLb9ZAmJG30
X7n/geRyOP14K5lcHxbiGuYqIT0SFb80yBMOoDyNbElax84dwBWFv7OWFv/QuKpz5tUDVqBAgIxW
2I2Gx+LRGIG/TWnXo7W4aotU7Sunem1NYr8W41DKSEmEVBsX/gpHzW6IhJz1AIak5l0Vj/pAGrp4
UAaomYIQ+pkOc9ky1tx4GTCr3sRhDOOBYq4fjVDquL/EaLrX03AOa00MTkbHDMkpE06jAIBDufML
MpB6SJsR6zV2v1IhiydKlncLkLEDt/RL4/R3cZQl4TT2eRjF/Q3z0Y8yn52wixLzqCIQQrGgkTTV
QO6me0kt1d62sIsu/C6eUdnJDmswJdxur4UcTkntmew2UAwp5mUrJxPuBHXMwRPtQ5EMUGB8/2QX
E28/0S+KH5kJ19tQ532Ife9qtqJPGdp1aDhTeW1jP6WaSwBJ5LQom1wlyc5zKsSuOYK20InVCPzE
dgNQOtlHy4uoBday/qIZDexm2EKHBAF0702Uqo2RhKVRjmS+SZTaiJeXnZkCwytc/QjAW1/G8Mku
ytIYvY07+xeGO1KP0eM3wVjDUKIQWZ7a3Pni52l3Nai+3mHzdS/XBhpJtPpv0lhvYOxMAUAXezeR
kMGEnLc3CaZOoguy3sxyXiEQkNkYrO4WLmd+MlT92tTC10BIC/9Ct/UQEpJWwRIxE2cmfyEKBPsI
dOdmqtM5bPJcgq0qGNgN6RUL+l79pGVQaAD6A/kHd8O3+UrKkErbgJ2REe31/O7VMouVrqwtDsnc
EkJrwVITCU1mpn8T+WT3LSPkeeZwaMs4xoUVOkUb5jnA0mUUO9n0xxlzfWu5x6SWl3FVQkXG8dm8
ECc6b4tZD1lnPS39OTEpieCUCRmOloo2dg4owT6sBVx8VmetB2LG7fZcu91U7FERm3rsJFc6ui53
nNN/HJZCehtfQWIp0rm9SoxoemzguUbcKbBvQEfwqWN77qBLrRYxH/xa2Wjvp27m08O+66HEHPoq
9W56WtrPmcGlZwg4qn089pjpx2bnmDOj56TVQ0D5PRwtcxGXtB5OS/PYqjPWOuZpR9JgoAUhNX12
w8+AuGicT1kk3LuCaTwOxsT9Muf62i/xd2RwIFK44hWrzsPGs6fQlJkJJYeVHxBDyienxoJcYjci
wh5nt2VDT8OKBn05A30MoglpfBbjss/XURECHUltr3JYbh2ZHlVvjw9rHNtAIA1y236fEeztzzFg
AOPZCCgOR4JV62jvtAaZ6dYj5ziNhbwcmbnCQsUHX8zzPonxVBPHHnCXZ/gt1ZtyW3U1Ta3J6CpP
A1t3y6nrRoQerTwgJQ7eutHqiD64q3GX2j021ynjZElsPF7zEm271H1yuafXc5UtbG/v52V0EU8K
gdGjN/X8e7dmIppFyqCql1W4yFLtwDJwVGZLfEx7g2ShF/mXLfkQbNixJa/rJsIMjgEFA56MblkL
fM3aVEIoJmnx1DXgBvnfGlLBZQM3bErzV9m54rRiHNMcDCdTEYXqCcXwuhMyshcBTmBzGYv0loqV
c9M43kwE9I8EqYdDsoBmn1qc2gM1G1DA9jrxZPGEldMLjN+azWgAKWE082Xnq2bbwmXZC8HglViq
2ps8OYjCQZbYTuUwsgLVgRrBdqotw1uIVpNWPRpkXZ8DrlOxK6Ie+hKiylxu88S6Kf3yRevxIlnX
x5wTP+7U5dKY2wyeiOVPW2dUPIx0kPlukA06wMgD2cTtN6Pbv7vK2RCi4W2nxwi33ejY18Xi3cZ+
eonwtWkn5vFlfVfmdIWtxheMxRQ6/CQ3YhhBpxk3w/Q8O8mDLEjBZPrOweP/udYACQvPADbHz7b4
xW2sakgCkA2p32AwQNEYnS9m1lxk1vuUeSdtE7qV0LgW7q40uVOJMG/8uhZHUF3ssSpqXQfCHodQ
L3TCPusbLpDg/Mcm9r7U5VKGgymfwNaxK6H1J4LeM/vDqtkmxy3b6QoSakyudgbDYibfuLi8AxDi
3A5l26TwSMwS/8OcgdVzNNLxsBjPWCFxbedddGMV5O3jnnfeL2h+6ExXGneLnWCf2lj9HB+KIU9P
NniTfGN7stwnrOYN1dx6903txW8G7fNH18NXjL9GDXt2x6VnbKVKT4uwcBZUUXtahWl9GgimLoMW
74nScRD3mfve5ZhV+jHhovFnHvwIg2rbD7Y88LThPM5NHjwk5vShrYr2ca4q/1ors7lh8spBkeSE
Y+msMH40Zcvldv5/mFO+1h0BnxQTazf6wPYGL3Fv84zYv9Hri9JF6OIouEyg7b7gSHVAwi4puc+E
+7LoxruOOMCW4GCYQ+r4vK74hzmUsL4syViCmu7T15nDHnq+91CDmyHFNbxHVUxwsoL0Vha5Bjq5
WhcxHuQdVv1ua7hu+T4xJT9xYb3W0ow2fEVopJD7zYs2LfAtd9K7RzJU1wX4zED3q3sg/HEdeclL
Gdlo0c36UsnyTKvpuBdG7GydPufnc/NxzhbzYsj94oAnodpVcqmfy7KWQcGjmC89aU/GPAk4uuka
Xazj7B3ZU+1vjYaHGDhTY5dqoLVcQfG2qYb1GNdlt59XTMsjEI/Mh2BL0NEMOCEYozt+zG2XgjeA
uXUYMLw/02JscnmOFyGow5FJUcRfKgKLO6fxlstoIFcSej2MtT6BN5AxdTmMPmoYbeBdPqiE3F6Z
70c4l9vG94npFlW6H625/MhYhikUOsZmmoGzpVMXhX3blHu/Y7+CeUm11p36mNRNS3UYzo48GQOG
r3VInhQ+MrbYPbR1+YoH/6HIzU1qQlwYiOL38XbBc3YbWxHkOg+lHEst+iKQD3QpTFhrLp9HsgSl
TvXeL+rss0fWAMjoWF32VTLd1r134+oa11kuSVSV6fCerdF8vfaWMQczKbWtbLwKYFN8O3RT/qxI
iTwJ0noseCEhzWpaOEoN2XIWBtWPBZ/i0SdqFqbSbGEbqjwcJ00Q1p5tdiL6066yYFQMU7R8oUEE
NOYZO7E61mZAgSOwU35GsiaCASJG+s1O5fN159sQ0c4Dg5nArgsSi4tUNs29WtYLBxcjGKELdxQJ
NYCz7V0vwF1zaWfep3RZnmfZwC8xIdJgcSLwtDdd9gzkJpWup8/hCviZOqkn5MrkYwZwRsNJ3Uzt
eDePhKsjWG6MGS4tlk950RyFMzbm/bqO917j4tMudv1sbNvqszmqkAAlC1A0QUWRdK+l4b2OdUSU
GGrV5NVPSM3fPG3vCAkkQJ0hbszeNWSnsyXDOFXTshfecIlhB4UVBkBVP2TEu86jP6iIFrA9+z5G
v/g6zYUbMiBeLttxlEc8KSYRYDe76oEQXvcMHTjh8UmmoIIIgFIqxYrSSCU9DTxTs8QEghWbLyyB
MoKlJJTkODbfFmcdbyktDnXsPFdpR1DY4hRbierwLIYiZtV7Il3o8FLDSoM1dabWNqADwLgTHEWy
zVlMecK0JA5Tk1q3DdyrQ6XwNy1rshvBVBjkGXMyWhyOsTncDdK5jhcg92Ry7D2O9ZwLqZr3gADi
+5IY4tusu2K35hngSHP8KhKi3dWicN0m8Rha3QjbMVIzUqGvt37WVoG/SnFTls618Ma7BVc6DIDM
elNp0ewonpKvWXq2SS5m9g7n63qpJg4wdjNgt3w2q6x68qFeA1gG55bsAX6fEQRk9pHiZU7wU+XN
ck2c9ItbWc1WiG4gC82jVJhEh6qcQGAn3a+JRfpAT6ArTca/cyvUSdfsSCEV2kpYxZG4TKv6azTi
l121tlmkFj/1dneVRg423bF/zzJiV+TcYWU0mqSflZ8Y8sZvPpSuZDPMfbYGNUmgILI88G3aLd/w
bfSY97t0N3mMaUU6byk77YCRKFCzXu1mVboGiTmvPOjOOYAZP7lqnR9AgbAEhSiQqtq7WiYPTFY+
qWI4uWcOFWOxd+IbLfmFdAsr/GBk9SXPN/yDzG0uOx7BJyg0zQXnUXqVCGjIXj+4oVmaLqTw4hj1
VG1+W62MiIEOEKESzzhzzbB0avetasXw0jlWKLBREgEKswnEJsXqtgYHmjTyY1myH4TOhzCCOBQy
Caqx8w8dD6B9IbmrZx9/5ejVV84cPzFINi4XT9+xwvrddSLYEKWX78HBvLHbbRON8qsn87dhBkbT
LEIRfrbNnZSU0H3DWURCnFkWoQILntKRPU0u8LHi1uCgjCJTbexBHCzjbSoNDLLTTs6Oe0htUOyl
AQbFLd6GZUIds7PiwnMghuCi5YESg9Qh1pMf0lmKR/bJwqiTnbdjBHXV9SQZsFaSem8sM2Ds83lM
uwsBaPcK7TS7dtZi2fqKmVFWjXTVdvfg53Qzkj1dG8Yor94c+Qdv8txDzoSSDgdgLW5hDld/vRVG
+SStCt3OaU6pJsbEz3OJv+bj6NRM2I0JgNzsMBtO6eOu1tilo6K+rzBDOzBEuD03vugyoKBmSaFc
Ok9s1CuIc1s99ZdtXAwspyCCqaqjoWQbdv2kNoMqubtH3ZKKX1eIRIxzE3i1NKWFJWFll3ZymzIT
3bRsNieLRM0xyGo61jznv/okrw96MCGCm6k+ltJ9go/QHIRdlO9RbXWPJNDsbbum1deuFJClHF3t
1OLkobYjdogLDPY++a1Q2CLi0BH5rob6+qklivICtnV8w080AcuTXzN7NC/gawyIOqrdGRmtIfsk
Yng8ngFEw6wPrIMZ92rhsVPPSXNperreRYXI8UKt63ueNMa+NVzg5LqZo01UGM09Xw15scJvgjhK
cfhrd5mCcWwhhVSTenDGjOGXC02c3Ku4HwTDkLAzlvIwTPCU9LhUfDO6g20mx1vBipNbGnDvWFeA
Pk3Aw1eLkUBH0bgdco91nRq/Pb71ngoEa19oJE28rQBb7xjwphdeapiPBBTSU1TYgIENlZ8yWKi6
tKBfRFl/mWFATXjJcvrEiHY6DouvLxyzNi+0KQGpk/7ELi8HCKde7DL8WmZO1mqBnjtWNmBSxQMb
U6yzHVSW8QnqgY65Xed3R7XNnhKmwp5tElyAsHI/JusnYZaYTsf22iwabyvqnAszVgss+MH60kYd
syor4/HvShIX2DDhlQf46ouHpVjem9yA+A+78aHoxRmgrHwr9OPoxTJs8MyAW+fQpq0+t/O89cQo
t2VVa4S+HtGFgK+61k6NRT+PX+zUIyacKujrNDgn31DDBiM+rN+aAdtLNBb9Icb+xgHV8LE5KUjy
hjB9ZL5HUtcbm0/ninoT6cxZ07ehKR6SSL8Yc3ckG2chE01lyD67fhOzwsqAexOavSIxMk6WQ08F
h0OX3hmykRGlzg1B2GuxvGLTGc5y0c5F7G/mM5A3YoFFaPVWHC4a0WKYTO/g1mPxLEYrOVRpSbg5
s9arjmv7KhqS9CaPneU+ZdvBs1eYN13bkN3om4hzuV2X8zFtuoQOqpTtCLjOcJ7ZxxnLNhfhqq8l
G3Lp6arkrq7b8tJc4bqxn0cAvrZ5JEo/c7gfhq9oMxGo3WW9ZCmGfYhGg73Q5FHdTBh7E2zaDUt4
rkkl4knHwydyIFTLEj2yDPxbTZkWRiN1AgaWnBidn8h9t9oZ9D7QoQiF8DHM3rjoLHre3yRmyF9M
om0jroKljxoImBaN5EIkZ65TFjrIlH2eTHbZoOHvos6F0d+CsIeB2ZrnfWbsB8cLIMggGs3yUFhR
fOyXyMZsG8UXjH3h/9KHvLhQhYtBrIeuYq1dOf8/6s5jOW4tzdavcqPnqIDfwOAOOr0lmXQiOUFI
ogRseO+e/n44p7uLzJPFjDp31FFRNSiFtBNum/9f61vYldn63tmqdhMFIn7MrYrzUi6pnOSds7Ut
wn4w7xn4ngtjr5seqycukF1dD3DcCJK7zZAauxxC9bWe18ki1AnUisxyg7CKbgWeuRVtJh5w0n5H
FvnuYWqLA8kOl+Z1Qr4EPXZlQ4uVr6knHaGghStmlQe7KmwR8sRRDJPSDN563aLfDl9bkvaxQ9e9
aNEpEOsQjtrJ7LMJ1D2u4CqRLFK47trQHMQmWnFyZU2Fub6FVndUx/y2c9kJD6oPTq5mR0SVBU8f
iUN23iztpHnmlebsGFinpFWQHLvqCwcztPhswgWmeo2NcubI7DflC8rBykOaEHiV9YX/7oH/wiBl
r9LAhPY60qjpmMG/aaq7Q2d6r1pIseHN/IYt7C4pnKfP8Gvo9kN0W9go8eHP9j+0NPRWXhfdA4Jp
8UZ73TcIddFNrRdqPA9j+BMtNlRbC15zKikd6pJJ7GMkO2Kg96rCjXRjFzN/tqI2Msc9iLiqsfE3
BlhobKPkWJ+3N3at2QuEd8nOKEtUCtYBsCFQiLBR5kUzPCD9r5eDP7yYpQXhS01/ayW2iFj11jIX
8SEeEIEpnbPuKD5vZJgWe8TtyrLNgx3E0uY4VEm3MZqAOQWI3p4Etldhd967Tm2z88YnPOTFo2/H
dN5lbGj7Lql+cDTXIMNQJ6C7zlIySEDq1jDP2P6SjNJK864E/EAIt5QBZFjFSodD1ahRSbk2BJHS
dArRGaKWt+RZMeWUg2ZUx3pQs1UFHACslIgENbiowfg65G2Q/MChGyGrRNMADRJauj4fDN+xGXwU
Uwm6BceDW3ok/wYr0jLtPMubj0Wcv9u1a95koa9EO88JAevCjXFetdaocOdQy/wJKsh1FoVeyh91
mPY7vfK7eatowUC5WudMH6X1M0Qg7Dtjj6QQgivvyjcVlztYFma4naMY9xaidrZJwYEpgzKbapoH
laPJQyoKf272hoqRKlL5Vmv3xver5KFLo2A/JtJFfYdDekngsbogHLGhQmyOHHSiUFuhnxGgwznm
Oaof7NUcei1WXXtLwPjCCkKoKRB0Tw0uWvJV3/LAiqmojDsC8XCtkScziPcaov2s1zJqYcOvRobJ
txxB5KE2vR3/VLkzmlSscgzpM3sAWugOkHC9EejSWDKduUHuzDG5kcVQdW94uU81aV3bMU+yJeon
/x44yALTIK4+hVlIScfoyfMQaXp5LVYenS6d/ReTaxeuR6taRgKCXmTGuzbioKf5aNqKsF3QyB+W
mgdVt9dpasQJte2w9pyFFUJXL2xKbsEJN537s22r/ns1YI2TI8vfLBytll4NcUh2yhend/UI0Tz1
mlPSDHeJFTJrGNNWJbJvhroktTVDiMecFyPaU3S8aWOwxUz4xOnmiXeUOED4OJmhvgZw2yD5PjbO
uC1T95QGnfGbmhf2Q8WC66kWfEBBGsXLRkl4KzyrfHSGnkQVVX33OwhicQtCe9YZ4SYzUTrHHtSC
XuQ3YW/9MkcWY/CDxm1JP8e0IUB3mPap3I/oUmfkOs0bxxrfqLenS61PB17tCCIbm5HJ1Zku7AbG
qRZp1qaBGZjZVT8PTPz90HjvS6XeepVHY8jlzMxsDyyvBeLQRoX2rCGmvB2yoNmSbmvf1UnXzEk1
bVZ26xN8kfvAu/syWpm9sF9cJbOZYVTMQlGssIQnyksYwxUdzaHVFhq42PuoaOIX+mjpYmQzy/E4
PVa9/D3mJQYl5SfURmvZ+Dn8Az1etWy2/CjXtiCU8cx7zTrP0neH95wFntQZZTYWUPZ1SfcEQXGx
8TIO1DWi0zVFgEdXowVglmyCMum8sxDGS4lIMNHIr3S89IgOdAAPmsJGUqvywYRVcZweZi0gCVql
Yc7qIr4nEUzy4iGa60DbOF3sgT1RYjKeYBMTszHeJgjY1nk1Rby1wA6hS28rm2S7DBMi+I0nu093
HR4ABMP0NS0K20FEnQ9Q+apIymeH7hBCftAwSRAWK8P1aLUWyp0wAQdNEsPkVu+TljO33ID3HmYA
lwfSYJzuje35qZZtfCOJz3oWxBxSLw+9hdlZ2X0Ki4KtSYQ406HJASAjOHSiDu6LAcmVRpvqhMkJ
sl6dCdjt7qYg9miV9khIYqkiAAWEHT9WbBvBzhL/2CeusnWw7T4QeYMnzpYIwOAE93MELcMqEUm+
YBY0Fmpnk7NgF/WCbe5P1k59XUCRmesljcyJkBqCmPLWdSEfDEex90aC9Nwuo0MegFPt8oDdbVw9
++NUi4MXXtnFL12rtxpk+hVU3/ypDJxjrVbGwsnYzYB91WHFZB65B5b+vbFtY1n2DsEivnaj+2r2
M7WQiE6EmznG/3iRCg6Gda5mSFjd9MaxpbX3Bpb/XC1nZuLfe/zwnV/hl4umZlYFiW6hEjLKWTM1
926MsrVNCPjIw281xE+6WoLVzKiPaEHNXWEX3QaYKbyHOn3kjAjQs9MfFaJFZrmV3aVaBXgZlNDM
dyuL8KAMYutA2yoAHmaWaGoNw6PSmzRLzkspSHHd48Ck9D/tRpfQvtPaO9kZCvVcSdU10Ymv2Brf
lcZPuDQAXlkDXTAMC5reaYmyGbUN9kiz6I9mQR+XRIfnuml+oW4F8JJyYK9iDghZ9uL4PW4Ohbqs
ToTxXTD2874MdmReL+vKW7aVRjubAvI8K/THIkjmaR3ui8J2IeqE3Xjyx9C+YQuQLUe9NIBXk2oT
dZDBcL1KjenVKxHF14kP3bDBhIxoeBZNDttSoeatGNW2bmNOas3Jbe1oJ6vsIFv42YUtjxJCFZ3R
JIK7Dhpo1XUJjWBhPmGBJC6hU8Jbr0iVBQgzCrlKVFIjTQ1nV/dUmF0OS70cXhMaGD5f6ZY7dAs7
SJsLENkcUYy51BNyJaceoEnLZtNVnrnWgrB5H0LIk1Xv1/eRO+bsYEE1LENMlbNG9+qlleIYR7CN
81CO4s2iOrjXqpbydW2vKmAzPa8MZW4D5D97EScrzQcnC0AJt32+MZHwowhNJ9x3E94UEoV9DHBo
DjUvpCCODFEtqATXkK02eaIhRXfLfTOwfAUkAS1cGU+UnkolsRPe+A8gP+bGDe3XbpruIo+oA8C9
tC9sGo9JqgPWzPDZC033954od9qYKus0oFoZOa8VNml+VcBCCzwEcl6zLCQzLYxr49iNmJ1HksOD
8r0CM1RNadt9sQ5RwQsbB2K7p9o2D3SEDQWfuKTvS1zowstfNB6QRNXlhvHRAjgwz7WXOKe67BQP
CgZ/FMu8n0rFaY1acG3jyejCVadTai30dY3k3261m7p3ulXWAuXT3Q67bbnr4PCNToP+Ite3lGup
rrVLdWgXSZsuQ76jtIiWOQywvsPOgGtkSYlxmdbRAB8dd3GCGrfKmalHlO8wALY56S5S0X5goZ7r
fCmhQ6vQxwRSVnyUQBQLSHaEM4DTrov12IFicrHbOsaWwwHFBmUXaELQiE6o9NMu9OK1xrZzO2bE
BOtJU/POJDBEM9GTPKjUYGpjgOtUTe9ajs7rKIr7GyKNl3qXN5vQoldEjYl7qKpPY6esg6xP73xF
1nOtcZiuTCe41aGSLnIX0w6immGh1w2IKo/C1GRWOWqd/iaERBSSadGWb8OMDtJPijvAUua8huq7
rYuGcwDZ7gAeqh+9bdGjVbNbtMIg5WmRso6bT8CdmbxkEL+wWqAWSLNxzrnGXQclsU4VHcK8CGKo
u/m4EJX6y0nN4VaKHJIYTniOknJYmIQ0UL8W9jfE23zAMV0+Cutk0a3tbJKwCw7kxqvBgYVMpLWr
ExvCaSN1KEcYXT7xAWiwDwQfMS0urUzbeKJYmLbN7XDkO6eYJXiJtTAGd+PLaqflolg6UT8ufNlA
TaxAGFC3JKXSoEj24g7a1pA6LepugU9PJ0modOea3m/hQN9lcpoXw19D4a4CvAZdawdMtXKcj6px
FMR9OSBskqoKHlChWGu9QFjPDrs92rYJm5gyP3xpoSnaqeKMx1nHuY+AZSvmRJLoKdF6QAMA1gHF
hfLLAci940kotznHhldDqzh245N31g1cm700K6nfdFR/pp4M3flmIRBx5b8NDnk0FJPe2bStWs2V
YTC3UQjayMJeM+9dmU3t4Cf64vvKp5uvayxroTFRY2PHP7hK/OB2XgK5Bv27ZTucnBo4TiGCUXYy
uECMeO9z3s9Cb47A+24KmhKyuB8V+Qz+fN1XPh51+06a4l6XmBBHKoCkLUBP8jX3wdcLmld1ay+1
ELienNJ8U7OA4qXyvGbY59XfQnNCIJWKKL9pGXhxVQsgYlqGEz6lGmvZug0CP1zRlm7cG/APODwK
A2O+CifTF6es8jHdVKskbyjPaKx6LmEP5PIQ/AYLySYaI7BUKtJgAQITybcLh7bli1yMejHaj+6U
w5MF4EzL1leferhF4YJTv+UuGJzP2co85x57I1+6aucrqx6zU+Qk/o7dpADAYEwVLZV5Cfmr/ysg
9gbGo4Oef1xkSG6hAEVkyBVmshRTlRN0OCleAxsi9GY3ViXieaVqtyIjFQo5Tj5LFYIAXO8BkuM0
xRr1HByqT7KwXx4DBIyQYcG9Yi/7lsghAGldf2sjhxOCgVgpKxP/NMQszQ4tiBDoNOKuXyqo+bHT
JX44Z1gaFeliMEqBlLotJGQ7VOZ6lauAjaxHdvt3KtNQX5OBwQuH06Dc5XF2o/ag3KLsaaqGrir0
bFvT0dy50UEGVTF4k+RR0/DKpPs09H1Jao5yU0Y6kwIZzgsCFCra6eU9MjOam+Oyp/Y+y2J/Zfrj
rYOVbrSnRnEL3iXTjHtNAZinZ8TIqfEj+adY8KwMboI30jMmn00A053pRkHBiwN8yRpO+SwpKuUm
r+pgrQRuowADAX4eZMOPROmJKxCDC7K38edGQJ0trItDK9ivkoGNua0KQFSJIbtnP2nvRaM2rD6p
coAAaq1j/Y9PimTH3Cx0coBCf964/UM6cJir1WItnb5fCk8t5k0A9LDVKdsj6aYj3oKhyJoO6ZPW
qHMB3wQkrqGvBklmhiuKfZ5nyrrE8UY8USJmEvf7K5AWHZly7hxSyY6vyLuX3Da6TWiqRCd6VUaS
AKjvZizHNa075wZc3K+WzgJeQ79bAlmUd0pbMacxPwOMV5eV6+Hra9jTBT5I4qraKK3brZJ22rma
7Moo13gHV+3eaMNWG8SaLJ9CMRaK0boLzLE++WY2hfqx8+8aqrNEV2nWImpovniZqd4gpivn2Eh7
0oNBpDHWE/ZoMBoIUdeVlavkY6aFhxfHLJdWyPwAoVyFZdFGj+z0+/lAIRnIl+HelYEsT0VG1NaA
K4On6pk//FLt9paqj0fgff44tyF4LV1C1remnbM1chsAsVqDL5BUx5MRW/qe41B3zJFfG7MetQtp
EQMSbOTnJVHIw3BK4Lm9d4mVc5wOPefRavU7tpGjs0jrlgTHXtZ0TIHjKfnLgJ0SQDAKt3gBJlZd
KLSI6V3QEF0o/HpIlRbxl+BNf2e5HhRvuQeAdR6j8/2tt4XFpIamaxa4g0G0pWUizgVYp+0ro8rY
H+XVsayDVq7qYdKAxLykDqmOhn9HePt4yvWUIg1Z1mzGMnh0WG4K4C8grAG6st2QbGTkmKhkH4Y2
6tSyWOZGLlZ8z+WiccefuTXUBGEG7axMcJ9hSGHXZgZhtQGsDOLbudNToiIF5xXZjO6psbVqgbRV
3ZslzbKlKVPwh5HZaS6nSdQhCtW+hRv1e8/QH/PMjafcZrka2ujQmW5+0lqCbkHVfM8K8xbYvjEL
oScB79GLHYnnygb6Jd9rRoyjDiOKcgT/Mk7lV6iB2pEANuI3smzmOdqdEfbDps2ypZGK29ShEC/a
l4A9LXEFS4M0k6pu9ypPR4bF98z1v4Us42oQVAuqAQfPdrd9Ey+hfbGADe0S9i/kCa1VolXD6gjZ
0Db8XeEDoBe9JTnkDMp+BMY3sVbMNbsgh0SPztj7ocWYPR1zOkjtm14NqzxTgQaNnVhpAcFCBLbG
S5eG4I44Q+u+COiGzrLA075XImxQOeRe+zyGijh2qRd+r6OQ89EABnBRGh6BWQZZi9gFugABSekR
eJ/j/LNBADoFsXyoQkB0+1W7JtfWnIVJBl2IQ8MvO5HRknL3fWaY4E+s4RYn1a/Mgh+YK1s1bA9q
mK14SW8KTIOwnJDzmQclKx+81PpB+BpLNKAX9iCuQU6e4ymrPlTyJ1unUYybcbyJQkkmShGVSHWT
cB0m1jJvexZtdPM24Canj53v+EBoExg1jPZyTEFBK2Xy2tfs7AJfgn4s9ZacRyXeGl1qLXUdmmyW
ardNVzYdGPrAOtgdhegZh3v/NQCOD2Mos58juIGzqE/jLVUTQLo4rhceayLu59skUPWnJIrZ2GM7
mfZPwZ7UUoIvWs1bGYqiv1J0vVfpDO2wcRKt7bTKO35RBU27zNynJOc1ibIh2em5E256K3XnXmKM
L4HUKXvQQP6FnCI7mskQPkp0szQpFGWb6gX3I9e+Y2P8CbskwZCShrfk3bw2cWMeOa4M31Rd9zZI
qMsT+U3VukLT8sPmjLBt8qK4VdXcvOukre91AuwOFTf3llmZTkYZ45CNeJJRmXZbEUbRDwhaqIKR
abi9Rp5MQ9HPGMrmkOpjcJMoQ7L0k3Ix2HDOylJzCZZw1W9hL36EQVvv247qsx2j6iakSLsJrcEl
Dsc8JbUfdZuoiI03PNz9QsgseOB7xW2UwKiVtrpFHX3AOPibvMntiAV7P5BfhMSkDYdN3OQwIi2z
/9Wl6MFkPKQUmQZIS02Jy254VwQYpErm2cltcgLccPayYmnxSbQDpUZgeSvs3BP+qRjshzDjHwYX
TdikCidGF9E3hJvWW21GEemx5OhUtdO8CyY4NB7W2JAPOkXc4np8rKpRy9egb/SbvGPjqhnhj8xX
aCt0JrT+oPpVxdKrIdZGCUFyjXjgBKYvNduHCRpyd6TM38KWhmOnSD4bh9i2PBmeMBuOSB+lNXct
a6srTnZDPcjcU2NjOp6+/SEcX4k8JJJIHdyKSkv6IDS4mIQX2MOm6uy3oHHdQzI1PZw+TcnstU2i
uIHhji0PNY3QoQjhM3/L9ldmG8O81ZNnSqnUhMdU1VdGPcUJNpgM14aHNzo1lHHVVSqq+ySIxabO
8NXOeqNKl2jHko3RthbddY1elRjFK2cP+se1vdWMZl8XMCjpn5rNxlYtb68BF1+LWiGakIMs1Q/N
22JxDOeNRhJQ4YZYh4WDJaImPCEgYDTqxLpKHQE7U1/qtOLJUmEFssPAufPGWkN3QoAGX8VIU2r0
HvWYbUfquKCZA4SWbBnizTiSmN3Bb1irbLq+owpEG6lTABYU2tn7aQOuyUBZwk1hJfS1by1xVGTO
uOh7OyqNzN3EKlM3YXNkl+pDQjt/7iu+O69su7qPK3cHvTGbAyA9ZiL4KUcgnbQnwwPtUQ548IeX
IfIJCL8pZx5DlPYGfO64zNFJzNsechwcIzAYPyCZYF7uimZbWW6/qRWozP1oaSvAKI+QpYbnPlBu
kWNTmAbD2kgdglamvrbuyNLF/mAu1UlOXLhbO01v0th8wIZYIXCC9MYqWM1bvD2U260ngJP+Ok09
ddkW2b3OUn3qqqhaJyQbL7WAfCpDsTN15qCNImAn7p4AO5zQH1ikjrsVOtqpJztQkVXDwZ0Y6Dd0
FZZdQV5j8ccLkqbWvYGMA7LwMC6zgN2arlOFIuSVjnntOFM4V4VFF0K0onKElaW9cBsYjDj/6i2q
Trlhv83UY4/OMwYrwkzzgpJephSbgrTNuWtHYNE8KKyBolgbqwwtMHe8l46P1wANbv1H9I+R/kRQ
IzYyMl99QuTnbRYdAVCqN02jaPOgMD3uC/GnCevPylWxWmQWuxp0IvR464Y5B1EuFuVo4Y+4pZqW
c65dwSUOtfyu0wvjtnKQ3Rv+QDNfqfvmGSF5tynbvD+w/SrpsSk/xzaY6kOaQf5bfptXBfudIUyo
LU37LT/pgYEb3YH8ruHmD0/av+XO+9/mxtWwvv5r391/NlVdfo/l94/Ou+mv/Om80yz3H7Q5NXy2
AmUtLLP/dt4Bsf8HKmsgakJlwpk8dP8nzdjp/t//UPg7ps5fNW2ShSzVFR+YUabxD2GqJv+/42qa
hrHj3/HeTZymf3pYGRoaDYwjfKSG6RiOcWbQHKHMRUyd+oE0blTLS1/u2PegW9SId9ojp/jTngkJ
F837BdPs5Ik9Hw+kG24vEokw/J1ZfXMYyZZSDNoBcvEijN9IWEVtRHHvGsHpMwvnzwuDRatbFoR1
DVoXP+QDQi8RpUSC4+uHtHJQvxMNxYwd5Vc8wBdGEYZtgtqx+Q/z9udRYornVpZk5sHv2+6xHryc
FVyKBVQV4wre5zND6I8LYihEUoZtqTz7s6FEX4apH7N5LTrdmQsRj4BvAu8K4e/C8xEmwD1U4cCv
KNd9viBy4XIIgIZ5SDFXLozWekQSHICIcPLjQKzalddBv3QDgaNRczdMHQ3z2VW1Dpp6fOHmwTZV
oBYKnTSCuDNys6hF0eWNVYNWqbSgcNF/JDMtivzyewOGMVpUGS2kpd9Z6NDQApRsHUUuvjdhx45L
s2oaLGMQho9ZTyKUNNTwd1CUnVzIVG9ffXZMzR2hqHBwJ4cffBz+8MrlaZ8xYn8+NPRGFm+i0Eym
gc+3s6k6lRJPYx4MScxbrRU3JDDQvlAcc6OOk+dQuU3MhhMzKSJxxda8KB3j8GFCuvDNaZ+N6n/8
ClBpTECqqtk2T/fzr7BzslPqlpusG5jkQJXirqiPocM2qxrClaIWVA4oNrtEypRj+Dduggt8X9hg
tmyd//k8PBgR1UOmZZF5QzCh4efDKQX8UlYjSxoxZzI0FxDtioVrh9tIIdbBEr29u3IT/vooEFc7
OIxNZh5etrNfUTt6mNQSMb7Ozu/FblJvAz74tW1DJL+6Tl5xrEbHZhibtVLUOSoLqdHoiZXt1z/k
L98xi8AEC6QsqOlCWPrnu5EbtCs6Ern3djTY68EV/cNo4Vr4epS/PnOGsVQijXnqfMznmDyDIGLw
Ao2yJ/dTIDJDT4GPFnyQYQNQCYOctp0DsbiUR//h67EvXSHCDlYVphH4hmd3uqfb0pUArfaOtptE
IhwEvh5gmhQ+LSKWAYgclqJj4hNmSvx8C7MYY7Vbue6+boEdET7zYCrlSqLoJijEQ2jg0Or6esi/
zItnQ549tcopS0pmwt2L2xidn/7kRE+V8fT1IH+ZDM8GmVzyH9asLgp8Wny2u/fVty79bmnbLj59
PcSF62AfoiNKR1DIcnK2/qqGXUWKKYMDIeLsntm46s2890+t0a6+HunCW/BppLOHhPsh1TiiB4eG
ckRm0cyR/bevh7jwHkybKpsV2HF0spw/3y8cdohDihBpR94EQH+LLbX0iohbe0/GGDl0AUbBr4e8
dFUsw6AsNMGCJc6uqo05ZhR5zZB+uS6G7rW0xd3/3xBnr1pb+kORFQwB/QRjryh9iqbX9mHTN3j2
CQnBz2d2cC22kmeDaCOFipwu3EHXT0gz0eatBxbamtcgdff0pjEIXZmSLr16AnmdY8LxpTZ2Ni00
6lCgrGBIXz+qvj69dUp3kpR9/sb9++c456+4Rh68aMkHO9gRMdOTiC0Ykv7KIBOQ4i/3jx2fq7kT
v9U+W1KJIyslpdDggMsuXWYmRYr4lsrQ2iHjmdSyry/p4tP6MNrZi55EYMrgIwaHxE/WepPstFJ9
T1BeZtjPPUz1ZUXGeieuTHp/rIlfXeXZ7kwbbErF2E8PJYXEol5XJH75xQ5rWKDrL21BMAFdbSgu
yGIRx0X7IP7lBxu6KUgJ3roSK+rPDvvv6NcYCSY1IbXaaJW40boyrHUPeiFFm6kpG78c/sZMN+3J
//sJnSFFalUUTkIm1yHvgpXGas8tXPSKMbOS718/nUvT0MeRzl7sjp5ZA2s/OAQYe9X8phiDd7/8
5stAnylk4n09mj59mn95KMJBmuqQ1elMZ8OPq0RLc4/qlhEcWvT2I9CF7LdbvWkjvLiheTVa5xEX
2K4vXhR4hJjI4xMavVlQDotsFISz7cL2ZIcDxR+PksoKiteVt/XCMibEhx94due9sAnU0nGZ+alw
rlS2fjcNAQ/ogkme/vpmXJqOHZWNAHgaldPe2Ych1d7W8kYLDjHKnkXDKRsXvplsvx7l0sz1cZSz
O05ER+DV2M8OpfxeNeWxU97qwdwlJGN+PdDFy9F1XiaQWxpgrs+PlnqlFXFsndTRj7AHFy0toq9H
uPRskLz91wgc/z+PINVwhGjMpRDrMYsI43PK09/Zx8DItoH5mK6JjvLsqTRZPSCKHoODp538gWRm
WsOKkV85EF+8FGvaRHNcZT94dimZzFMjrz2mYF59pX3Ox7cuv3JquDiGjQ2FcwMQNXf68w87MvxJ
BPLiBT6E6dEbjTlVyRD/3NfP5K+nRMsQMJH+Z5Sz+2UYsCycIpBkr0xGkpr8y4p+2nb0/JzOnn60
jfwlR2Ve+dYrWl5aHkbZX/kVl2axjz/i7CXvLTIcTJ1LJf1AARtqujiL4CtJKokzR/GXKgHbf2dM
VPRQ6SgCQJX7fHs9aJ1F1PAIt8kw0XZ6uIPm3NRvh/uvb/HFL/jDQPrngazebspWTFNS24Cl+W5R
sWGRGofuyhVdG+hsCx9Op5YWbPIhcx9qIoVAXaLm2Tl5vvz6ii6+mcI01D9OkRzaPl8Ra5trdJQ4
Dqny5Ieov4YnsmWuDHLxapwpsxU4l+FqZ+9EQz25K5VQAmT+LXxakeENQLeFWQdXFjXN5OeeL2rE
OUHRm87n+lQm/fih9Q35NWUl5aFFnQIhaOEk66I7plg3J9Hvpqe7j819oaaripaPcuWxXbibDvUu
OjoGu2KqFJ+Hj4g7k6KfLtR9qo2ngPPXtank0on80xhnrwaCD4KGLMaAtL5mFyx2Nl2KHNlDvBmK
aq3E74qjX3mCF+6rA8KauYviB/WAs6kFb3nHRtWXB8gIp7CgZaCiovu3X0XO+bzZOsxIiyLT55vn
iaZWqjQBgtNYK47GCrbb0iuuvCIXr+TDKGdzRWMrIXqwVB4CDyWpgBlF/ezrC7k0BPUhUlds/sva
9flCsqINsM7U8jA6xyYtV35rXxnhwgfFQZW6tz1h7oBrfh4BYnbs12klD6X6LPUjDOn7QD8aanyl
5HfpfWZqIKcFQB+QyrObJQ0PXG4BwSq0f5nJvdI91SiKvr5bFw4l9A3+OcbZN5NVtAzC2JQHMxib
nR9h+WwyM19TbN8lufgWulV0Up0C/zR+0q/HvnZ9Z/exHlUsQS1jV86d2z6H1mvt/v56CG36N86m
pE/Xd/Y2jI7U+r6y5UHZV5q9tjY2zhNwzJDpjV/JUMyEtjYxv3L0Emg6vx790ovy8eZON+DDxqPW
DXK1OkMeIpjUiAsK65tMCG2Pfv6NceiOWJrB4g/o8fM4EDIIsBkFy8jgdkurkiCW9YHAvAhXQG9e
y1y4eFk2WYDUUFSaX2fDichUkkJnOhIB1hI/X9j1Li5IEQV59fWFXdjOUPF2DdcCikqp5mxS6k2z
aErBbFsCNWAfqsNwwbWzmIh9SbP/erBLy9en0c6+N23wSBUIGW1E+/ktUcpZGZ+Ax9MwCap9Exqz
vH/qQFa4MMaIL0OpPP/6J1z8GukKqQbbboBGZ18jumhCqIGdHXrUixCPBA63AUd6qRKZgC7GI04B
J105RN068/Lq/uvhL36QH4Y/+yBdPOS1Nt1uBbAiqHj4iU9Xi5d/7ALOP0lTtad+pQAUbJ09VOTV
DkCTcprWMBciP2glb+kxTF4ki4JbfhNPSHPZSyzoD105Clyo+DhTvI7m0hfT0bx8/lIa1aaUFDTy
8DwgnAtkhm0xmGfRHsb4yhB/43TzabjpS/owAaBv8xNIYfKgYraxxCkuf43h87//0D5e0tn2zjeV
Xug9Y+TtLsu+y+Y0WFfu2sVdj6kJ7hoIVLK7z64D63BrOAPvZRXgKZA4A/17P1cXWLPfwbId1HT0
5mkLWSz6U2vwL1vNl4fWeV+g207r+dnQeYcTO5sWKLyaxhYWJC6crukXUstJyVDjFtdIUa6pVmkH
o6y6tZ0gbP/6Fl9cRdil03FyaD4RaPH5OYZKLAtVU7l+MgPheK2iBjl6a7wnsjwa3HskTdupCGaA
HYzRD5EZmqpXurqXvs6PP+KsrqDWZYkMsZeHQjuCUJ2p1elqU+bi9wHGWzhi2sefl10dq4rauM7Y
DpRaNE892Hjoa9NlE4/WNiKkEP/6sAcbYF5Zwi7N9CQXTYF5NISs85a13ZlJ1sYMDNZD3WktCkhN
G+dOarcL4VvOQhb9sP07j9WisasKZlvkjJ8fa5MPYLuAWR96Szk2xVPUIhBaZnW90uBYUl1rnGeQ
90sJno0aybJ9/foHXNqqmhb5q7Rw2Kz+EbX0YXroasdr7Hbac4ceNC+T8Ez9yopy8aX5MMTZS+OE
0rbJTGcGyp4n79+oHg2y3L++jotvzT8HOS/ilAEqVhEwCNE6L+y1wuihF80sqeSplT/j+Mq7Mn3y
f1lAUKfBIsdDQ9Dx58c2ep5ZDm7ONSU7oF6zON5ROw2SK6vhxVcSPLaBsodm77n4hPQ/p/BsXkko
V7MaybqwgDWnC01e/+4uXhKcbtumj0MV7OxN1OKwHOKescIerB4Kzjr7nevD0uquTWUXXwjBAU/n
gTGln22I3Q5NNlZvechiUCXeezCsELo71n6MvfmWjMw5rSMJQ5GkWo+dj522q254//qFufYjpj//
8OKnNZFGUuPDC8PvQSmx8e3G/8pH/Jcrx8WXkprHdKSdKP9nYyTg21SkAvLgsm2ynE2PJTIo7vxg
JfKVN/74O1f0z9HOlinfi6acF06dE8O5LBdJhUsiOH09yMX54sMlnS/1qRlHMubZQV6Z296bD8j0
6xGu3bTpzz88GAGyJMoqblqKkN++9xNvGQQj2QP93H0uR//K7HQWDIqohQ+YUs3/PKSz6anpRVj2
JBEdWtx5en8bgb8Lq9tMgmXz2ILu8n5CIKn3oZWsLaPBCwU0ijcyuiYtuXJvzyeVyNa6UCZceRCH
uM5OHi7Lr+/txZcekgByDoQ8VFk+31tCnVyARgOzpGx+V43AVWtbL2lvZFf2TBcnkw8Dnb35RVdg
rLa5qf+PtDPrjRtZsvAvIsB9ea1dUsm2bMtu+4Vwe+G+7/z181GDaVelEkXYA1xcNCDAUZkZGYyM
OHHOmHzTsmSbIjUTwpfsM9d1e0lrlgSv1/zaBIuFpXy2TvD73NOIoGm/y4tvtw1JT+diSYLnu3ne
lUY7EDCY69pE9k/I5Nd8f+18BN+fzGxgghEbs/OchcY+b/7Vkmx/eyFrRgSHB7zpGCF0jmeXQ0n8
X/TPV5M4+alYHrVQ8grXFc5fjU0GnkccLdPS47AM9Wa/JnU8t9GKo8kX89uQcPwwUDKqErBjTmU/
ZMZPd2KuqnZXnEz6HYaC3QSiaVr6S3J+EZPKdnBg0yb5ZiTJeUB3xdkAyYUyh3H2Oo20BzfQ4pXA
JF/Zb5vCXS3SCpiihc0OkjBt2uNx5ViuGJEGW9B0QGltUgwxIECAE/LinnlVFL8ShL3s/mRGP3sV
hfDDmKt3f+55ls4HH0yybTO2dx1+ILroYo9x6rMdwrlRFYq5K/14ODYJROK3Tb20FMQMjXaYaYFM
plQqYruaLqk7E+wdAJv51HgoUfHRgjuoCYtjUR699rA8IocEiqR+QovgyXK6D21n3jdqi+6dmsDJ
PB1v/yjZrbBMUMtgjIAsi+okzLPOXpHwm6KISSHrq5b/yluo77r9bTuyUIU8BiAZWoHg5oRLMcRT
CdFDGp/T4P0U/KKlc/vfl3nN5b8vhMIYzsPBhYMJjkpwKlDRweiQBJ+Rgd8yx7HLk91te9IXOBhi
YIDMSVD3FgyGqD1Wc7ssyBuqw0KBA0+wzTzkWKDqUqI5Cv8mEhc2bD1lMGb/TDAWrvwI2X1c0FoA
nSgHwop67byGkzAlZLNoLfgEIQ7sUfeK/en2QmUHh7iRhl6GZRBmlr9fxJkkn7t2htXynKfZc8Nr
n4moqvyLYEZIhlyWOoIKhvXaSBUhIVBMjPJUMKtsOxWJBRVsy64vy+9N2fOx9iA4vb0wmcfQYLTJ
tJAGQgTo2ib12hq6uQkZKfUxaJ57eNOS4ou28Ldmj5NXrCxxOQvx8jOoRred14ypitMBUepRcWes
8+zGzif4BfXuS6yfxvwUjf47Blx4f654h9SibUICZACI5Kl2vUAor6JUSe343Dd7cp4C7g44gqAx
NQNKmc4mqMZ/Kss93N5W7fW+mqoBwh5kO505WjTXZhkJZ/pyDMAufHcOZrqDR1hLt92//k8qNKPG
rOO5mo4mBHvM0yb30ANsQ8AawWqZXFJS5ZcwJmG7/JgFUHv9S6ZQhflaXwj5Bp4EzNjNJ6X239lT
dYcmxDD+nBDRHWpmxRT/zdTZKycu3Qj6YMjS0awyRGh6VTo2IsVNeOZbsAmSGhY4e9Mzp9TuW/ML
XawVe68zAmZn+M4TXzXKuJaw3NQp8zrvsvBcOQ1MiF+bEtXF4Ts8lyHDvbdPWWbLYvTEWXqvfDqF
YkNaKhks8YAODIgm9OzD/FFxZoC3m8z84/oeWr8aOERAUMBtRMCN18EcnxR8oBXzVxKT5KT38A6t
xILXV4U5dKIb7Xmk14ml154CD7HCnD2lmjairZA9V2O89b5N9jcl/6l/9oaVF6vEMzBnUdriq7t0
Ma/N1Zk+Ws1Erb8YUroJyg5eMNNnlPvOLRiX73/cPizZRbiyp1/bU8A/RGheRmfNTg+lr2370rpL
Q8SstP6TAUo1GH/N7VflLoWUYq3iICkTL5v7e7XC5jL3PQ7uRFlDCZWTg8x7MUOc6pT3TXQfJ/6j
11n7pnRP/tAedBXSox7JCLD1K5uwuOR1AOZnLI0VZlZUk1O+3gQGNdzCWioftjfe6XC6m+rXKf40
pdERBvGtYXyZ4HbqjbVv2+uPNJdyEWGnfrzkfYJdP1O1wCvS8MwcJbJU/YbWB13VNReWFA0AbQOt
W+Dv1P9EH6acGllTCrZ6nn6ox5BJZyi6ExNCCvQtpmzzjJrbEXblHK6JZqVJKAkHhFmK4w6IYRx6
cfiLJGEJENUURFSVnO8aZMhp/LGuf3rxuzj+/ufHeGVKyHlcpzNdZcBUNXyLJ+gQ3kTQB9jBeweC
fxuCVzivPq/YXO6H4DqXNsUqiDk7KL6l2ERabtO8Ca1TVDzE/nFkgv89XFcb/geTMA2XFcMSnwXf
Quq1FCV5BAv7GkAU5bojVydMz2b/U62+JT8bSO0CSKzc9qPpBgdk6Pa3rS6Jj7ham5lJjpJJOZL1
68NcCO67aeT9OtawrbmwycJ0Q9cBqd3bhiStZVB3F5aE3NJFrhNiUgolGWP/TLMpzecc0WaeRIbH
7OS2UNLtpD6ghP5O1xFP8t770/jHcBJ+w4KKYe6Be/qS51+4LiTec6wuq+0VppRrZYAT2AGOYKPS
ul1ZrywU8GZYJmIJhwx3XO/s5DdzmGlTxEglasJGe0rLt1AEWM6pMs1kY7qfNJMpSwcKRVilli6e
nibnMJ73te4/3/4xkk8e6/79W4S9t/U+NrqCvllOSa9EQcX3viVOvbFtZzN32SYOo+1q9XltA5a/
X2y2xxDQ8twmBmvJs1e6uwHiYXf4+RdLQwiUKSBAW7wqrq00pQ1NRepxXWftBNWa0Xm7FkkQ16x/
Qvg+m1BYdurpttFlv8Rb4yxsP8wZkWqKHdki7ztbDTVqIymg/L40EaYz0KS/bUV2Ny+tCB8TvVAC
t0JJ96wr6bGF776rnoyBwsBa/1xqSCNwM6FKd1td/n5xUtlo9R1c+rgHhS5Ed8fyWFjOL5MLeIDE
zl3J8qS7R1XAZKKPprY4e9TOljtUhcnMzgSyZH6aim73Fzu3jNaRHlvMFwiul3QNuD2FGJ5VkJtZ
j5oKi1xwv1r9kxQGGPW9MCTsXDdBgD0uhjSob5ws3FdwfsVjf0cVH/0E5FmieTyoXgxdwvjl/7dI
wT1GwwrqdvkO2whozocqfYdK+0YLphU3lB4X7ypKRvRpTUuwgzAbBReLOQ3yqS2jIUY272+vRJIi
g+Rn7m15PNk8aq79z0hrGJlbC5w9nNI0MX0yZRt60TY6lLSDUeq4bW85/lfX13Y0HIT/AyZ7bQ8m
1D5moi86T+37uB93TYCaKypot61Ib9WFFWHfDAvmF7Q0GbH7VUDS6zhPIPvn8tttK8u/cmstQtZQ
kokyFs5aRqg2k7TaV+MDLFFj3G3LeOWc1lYknFPm5XRTQRifO7jO3Hi6L8KfY/UZBpL3txclNQQ7
BCVKADfqyxvnIiB1idJrKIWT96lQjlaftMl4bNTdGNQrX2mpJ1wYEr4eYJNqK1jego1Wkjhry/PM
s776eWWtfDKk58SoIhgibxkaXG7ZxZLqrNQ8JAAISTAoTcZ9QovtYxvTkzKL8Nft7ZPepwtby6ov
bGmgIcc5BlThmM38Fp4yWCEn923raD/rxomOeTb9a6tzsXKtpKcGl4dLsKBQKV4rrdEzM+zo4Dtq
W+ydgLEB6Os/5CZUSlUIt/LtVUrjkketAH2MBTAjrLKZ1cmsLMylDoVKq0j4EjPNteLzMg+h7Ovy
kIT0hP+43su59kunLNP/xa9xh1vjaT3ErhkRLlYEEyncwbhhot23FmpA3qNdrJE4yPZrwdAbMLHw
KBaLu35ZAdP2KEQ0DpraGszCaDjExcrrUNL4MEGq/jYjHEscdGY7oc581jyvOOVxZQBUS7+mdZwd
0tRD7K7Vpl1Qz/AweZ29Ryh9EcJAZDu3bXvfz/DqozqI9FkYeWSmc3APv8fqFMNSdhHj5uXPXJz5
4o6MgW7/L4IGBYgCguS4afdjAJuAYZ1cE9njB8NLtjzFYCZfCTqyUECVy0ZDCAlk5uOuTaMeoKJC
QYWGZOEB+Jy7r83/Jf6iNBK+Rdlp5WJK05Qlt3M1YupSJb22OEy0o4KJTBItS29fdkqxQ/Cw2Cj5
kOwTHdGKCjkY6GZ5EJWw/X1BoyJfWbXUx7moZEvmy6W9/g0IyKBg4et8PLSvTLl50FaFyb+3Q4Is
8FGJZpAOYKvjWkKQzYNEH+DZp8Hl7FT9vjKancKrOf9KNz5oVlq/L5W7Vy50YU3YVc0rbDU3CA0R
sn7OwkwJ3W0wPdHg2PdteVAQ5jQmEppu7+rN3e2lSm+zBR8GlUym0MUU1+8nXEshZIx+ttP0YjNH
a4nfEnVere/ChOCnyjgrE3xuICGr4ZDo0UGH63SC01z9WBifrHGzmphJb8aFxeXvF5eytQbIwyEt
P8fm93RUUHIPk0W3ftdMiGlqh9tbKPXIC2tCaM9URXeHGW+JAc7OVf12ibldUP9F0YFPIsRY6Kfy
4hHcBNHMXo1fEO3JtypGbfN+fUpA6ouk56CEl9ojH8TrnevoraehSnUljaEILIptnH2cbVCcrY28
EoodxsDEeMi7OOqOaMCtxTTZXlI9oqVn8KU0VWEvNbsyowLixbOl/0qBv1C57zB9+8Ak15t/nT3k
a0wzRwxjhoFgdl5gpO7p4xioyHXHNIYasUA5BCq4IV+5ZJIbgEHH4w1pEzrFjz9YgslBjyc+g4tC
Bz5+a6KJGOvQi03eJ6TR7ztU1+Cvv73M5V4J9w74I4PHoKx1eLKEKFajo1J1dhWfYQyFqc9WEHBJ
Hlul8ne5CtP4bWuSkyOKgHMGJQjNgCX0JwozGVNzTF6a9Sl9sVJ7HNyV4p/kXl/Z0K+904pzkOE+
FKktXbEJJarEQaNkfBy6T3Xkrmyf1EuW4jhUTVTgxdYYnI26YQR9fDbnl+ZuBve2ZYYH3YfkvFCH
b0oVFDwq7Z9/vpHYtJfJFc5OTH8LEnvVS4f47A3uY+C3D9RQ+3EFvCoJ+6ShsCGB2ab4pAq+0dh9
p3oBRhwdXMVPuDFX3EHmfMDBGbjzFsSvGK1GrbEY0HLiM3QgLiPi0cEGM5f7729vlswjLs0I35bG
yH1eC/SroxT6jPSgu3f6KaqznRn/c9uSzB0uLQnfFAoxlVFPLMiZDgjQ5gj9qP+MFiJpPXpu7j41
/nw4zISz6vcWLr/o4iuWm9SVVdWMkYX8ZjmPyEnBa79hNOL/t7AleF2Y8ZypbciB4nOg3ZkDzC1K
cV4qDMmnpKo3aVmvBENZoLhYllg8j3vDah2kqc4wo8LD7zfbZmF/67Jft9cl+5axf7SWGDWhQCNC
p1CS95Jc8cEy5GBqnOyLbuh36lC/iYv2e9UfevVn/dMKKRLNhbpGLCF1F3rdoAahY6INfb2rtd/X
fmMoYItcYFlNifAagmy1H6eb0ll0gOGQ+X57wWsmjWuTEP3485BhctC0t2kX7sYc2rYYJoGmuTPT
ch8GxV8E5KWj/3+rFMIITH552etJck7seFuGdnCoMwP5qEFT4O5OT9nQJysmpe5DDrS8DuHSEDtN
JUTQRr3APlGT6Gi8xtTEGnultCw14tAIYJyFaUmRm2lUmpLRAgrzJqz15THsoNhdWYf0tHhMLRMr
ELbYwu1OyzCGLpN3TDQsKjaMAyHOW/KWAoimn3R/JR7Lb8OFPeGaJ0oR5nmFvTKKn4Jq2MzlvTs/
akiv681eRckug9U//VKuvRqle/nbsDgI5SmVyiC5QZVUu8tNpspsd087+N1t55dbAQy2fDK5b8J2
um3mN9Fog8agCOsUaLzXUN8cbxuRfTWhilOX2RI+nY7g7tCHOVGbYQSZnnNSpw+96X+7bUK2jgUC
RYUP2gXIaK8vsa2Hw/LUp4QDqnnKv5neM6xgf2EDAhdQ4PziV+3L3MqKzooi0tH2XmE2K5vqTUzJ
97YVWQYAQvQ/K9r1StyghysDGvqzVz+hII3IC8xW2b2lWCsflJfhLjHRvbQkxFp7TP0gK1o+lMji
3CmplW1GoEUnOKbRc4zKehcYrfOkKjC6Ib1jv4v19KkZhi/OgAa4EszjsdACNK1Mt0CEIao26gwX
9xiqEK7W7mfXDhhYLphRbozAu6tiJJSzKA2Pzth25xawNdSBvFL6oFljeZC6A8nnAmymAyyiCPzS
gAqDoud5juOtk7Z70uoIjbnbR/WCJ3m1g0xlMj7CUCposOuzMhAPdd0AYKqVHgCoQpoORb2ZLch9
ZDz1+FlPP+joTIwFuJ/6KbTjT1pcbXv7nZH/28UhgkLFXTO8gTE1c5+AQR9U/TlQ9K2V79v0DYTe
dJTs6HD7Z8tqhMaSxEJfSvOUVOn6Z6OeasxqWJJklg/xkD0hf7lN5uIOidudOs1nFHke2wxUb47+
xqYPIVgtumPVNJsCinTdMe6nSN/7qI6tRFvpsV38MOEWJ4Ydl40FyNbukE2My01035j+6fbypdGI
QU/ArwuXiTh/VlVTxWHWJG7j+9iLt6q6EoukN/jCwLLKi8wwhAh9UiIMDOkOXkTOXtc/JMGn28uQ
fQj1CytCYl1rrscJcHt1642j7EZAprD41YpHhfcHx3bbmqyGCayS+WfQG3iNuGvo20DwXXE05A+G
Pm8HhzHBERlL5T2qrXGNWLX71CNZe9vucoNe3bALs8JeFr6iFfNACaAO9y7ccyZZ4KZEVFMLkURH
48wekVrUqjUIseyBdLnc5YwvzjCCjD9Nlme54b9VAZCwMI25H8vb16Sht9cotcUg6TKrsDCqCRF/
agDUTxYn2Tv3KZKRm0Rj+DjtT42PIIG+xtkpvWQX5oSwHztW1Js19Q0v+EYHgHnq5yJb+VRK0ybw
3vCRAZGDOl2IjF6dmVYxAsHW/dHeagigz+5Wm7/5DJZmkEgE7bHMlE8wXeZ1/Pw3+/mfbTH453OV
9eOA7SF9h6rdqTVR5LOcTen+9KK/qd9cLFQXDi/slbpAFS0+KzwdyOXT4tiBPnzKkzn7C3gjlPew
rCyDHfTEhLhtamFRFwOllYcS1Q29hCZUHVfK6lJnvLAhhOC5gxIsQ4r13Kjdpm1RI8++2XW8G2B5
pjFz+6SkrnhhbPn7xS3jOkwF7LfIijjlZw0led9yfqiIOd02Iw9eDHlCHcEwteoKt9nuqqANUZ48
l0a9maz0belbD2V2jyTWnZLMb8r8vvS22b8rZpezfxW83IWlaeH9o/F8vbyxU3MnmzFboXtcxM42
K5/N6mPbfxzLdGP0CKLSDTrO1Rp0SfqJc8nn+QjARvZyOy/2VeGrH8+Q1kNSnjlbJxrHu8FXm+Pt
9a1ZEZaH0k3f1PpiBZLJreKU085PCF+3rUi/pvTsF25DqMDFPrNZAeDORrJuIw71pRJsbedU5QM0
hduRsYi/MgcBDt06aon2cj8uti7pRis0EJw+q9DqG78sCIbaj3Ge/cXeLTVZ8Dz0BR1XCBuTbTrR
MBCE0xZt1fpuCs397X2T3a1LC8Lp6EFsJLrekJs634uGpq7/FhWdld2SwUp50UNDRuXVgGlUiPNK
NCqpMvCdrJt7JhXHYOfGyc7Toh1yZSUSm+mjlp0UtT7kwfsMAR8Uxm+vUxawGIGhTwDpHkQaQsCa
EmRo6pkDM+EOhq8Z3qDO3He2tcsjezdbyfNte9J9vbC3/P3CQczUa702w56SuXfMtm6NrnxEa2ol
S5VB+RntMUymGOEkof1xbacK0ijNRobBur7c1c6jN0wIBN9TwtlqDiLvTuhuMl4LRo5IOmS8H7s1
pm35Sn//AsFHI7TH+3ziF7j5p662DnPmbd14jYFSFkUMDcgKI+kWz1Hh/Hq9R7+65THi+sa/YWC7
SO5p8+5vDu23EeHQYiaec38ZeuPpHlX6vWt9b/185cjk+/XbiPCVSawmN4Z5Sayi8uQH7q4ctdMq
WlRq5QVEAiUZs8bLu+DC/9y+igtXJeEo7IqJ+g7aqKZPx82sKNnh9q5JrxYDqwvFO9BTV3DBUivK
KYgxFWr23vlHQaZsLE7WgIbUX+0deAwcftEkEskf07CwKEDMS6tP3ebB1wUy2mQr5UnZp2QBffyf
EcGhDbO1CPykG54e2RttHlAMGibnYJhZDu+OsQbYk+6fRb+IWRigFyK7TuS4KLp6Kq5tKxqlojbe
gn4PD4qGDGTumRS3oyFbeUPLhgINphD/syqEZDPMyrmtaRTMTX2vN+i8aupx0qCNKfL93Ht3DvLu
+jez9w5j5P0A2f3GsYKzHb+bk/jeUJ4WtMTC1nDbmaR+y/walWHgaZpYaaSjWumz55LrUSdJnGNt
Blt3lQ9izYqweCttmslCde9sqjww6Gl5z/a0Vs+U+hHt2hdBLkbYBCNDkKsZ6VVyLnR3B+PZolk8
oyc99ysOK1/N/xlCeOb6rvsFUwWTosQvVc2kN+9Vp90gFPU30fG/9dDdvzbDy0WNm571lN640wPv
ZJvJLl0lo5RVLJYu9/9uG4Oi12ZQSFYW/ACTx75+oHX2jpFUL0bQsn1chn3Aa6+8ZWTbB2Ubs9RM
AjOGJnxaymEIq1klqITDh3D+OfWPXbRWA5TaoFtL1RmgO22z60XpRZm4kJaSZuXxKSzMExOMMWLd
ty+PbOtAbjHZR0q6jDVfW1EUpwm6JE7OKA9u4BPdI2y6VIU1Jd8q1byJ45Wtk4Uua9EJW6bcHMtc
ln3xlTGYozNmv01A1nfRJu8m/0cwR87WrXp3W3pQROu+9jfxEvAKvPIL0B3O2Wuj/ojWcz9kydk0
/ynzA5+6o/IJCfaoLo9/sZ8XlgTPsIa8HvOgTs5+PxyW6a7QP9Ruz+A2EcmrhuCkGmsBUHqG8KGQ
JNNuYUj6enV9NeiFMQ/JuasAPNLgKo5la6R3s5egLZKM6p733D5KYnsFASV9/kLY8J9lIV5NhT+W
OcR656meGJ7TAvCG02OHaOugbYHAhBsdRY46/hdY5srXSHY9SB2WshaUKIyEXi86Txk60wsrga06
+Tzm03RnTsk/ETq7K6FSukgmWjwoBlBJtE1xkVXoFmlEHmkM5b7wrUOEtGpSHKx/G8N+6MtP2eDt
GvfHbUeS3ZMLq+Jwtj75bp+ZJJaF9hi2D3mpgEP8MAb3CC6ubKXsq3NpSojS2aBDAxeTXma03htw
O1X92EQBzZXn22t6QcCKdYtLS0KgVliTmiwolxp9zyjdVxFAjTH7CYon8SlaOP0hUdONOdHP8Yd/
uuwYj/fF8G0u+jfD2lVdruKrHwMegYFimBx4bF57UIewrxMWVPPsutyhUzJm5eH2emU+CmP8fxaE
jY1oMUCjgAXY9nZd4uzZ2NW0Xe6fTNjQbiETfDWBoPoOGV80kuGG1jFl1rNQmQQgI/T93TD3m8IY
9U3bdQ9KujYMKXXSC9PCJXRrLSr8mTy+Tg8a8TsYN15WQ2fcbgd7lZRiOZDXB/Z7ocK3ynUyi0Sb
rDf0ngHpbe0gOrRNggaVrh4b8ziMULl56ts2VlZSTKmrMMZEB8qA1+0VCtKPHT2wFohM8M31fwXB
ysWQ3sCLf18IMWWEukBSgyxCx6Cs67dOfrTCYg8v6spC5IYWSbJFUZUE5trn4ynxxnSiCGvqxX5M
Z4SHtOOcHxTQwLd9X+oa5EdwpSw8SWLf3DJj8r4FxdRm6haF70XfdB817r4yrF29BhCX3rQLa4Ij
hkaT0LNiAxXv0XfpoMPubH+9vSLp3pG60HVA/+GVTOSse3nTw+p3NuMPrbozjK8x3AcrnrCc9Csf
/88IJeXrA3JRSAhLhccMnqZAwAsHqG4zwf2TJtFJMeJNOq4V/6WlNqDFC8QX1LsmDgLGfh7WgwEu
qxs/DtY7xah3CwkvKNaDgdombAwj8kxOubcKw9mG7TbLq30Jy9t9mf25ogduCcUCmGd4rDURpugr
sZa0Db8lgg25naPH4iWSQZ3l/k0t+9KUEE7KaeiSLuFFF6vhsVHrTaNpK9mg9BLwJoUNiYfpK9AZ
TK7hYI+8f4zmUQ/dHQTOm8qet2kUb1ZJnqTGwGGBo2YUg5zo2nU8t+uVtsRY3YSf0CdtzfqgBKiF
wkhSogNw+zZIb9wLIQY+yRi88Ck3+Fa3CTB+qpVPvpNs6/w+RYDothFp3EU2C7gv4DKQq9dLqoey
SSwnShiuU75asTO9UxnGfXvbiOxeA/kC3c68BRTNgh8wL1pZiVEmZ3VGIj57pIjUAh1ZJMi7FVOy
I4KuChgxcszUv4RMfbCyUomHKjk72k6djWOehjs3ne5LilJIvBxuL0x2RA41EVhDABbx3rrePa9K
eyvviCWjam+yAmnV2Nv2+drzQ5qAXNoRXCFXp0Chs0zLIT1DsboJYbpzms8VCB6YuA6aW2/G8meT
rAUu6cHxAqdLAK021ELX6+vTNEPpkliR9/fNAANV9TnMfqRzvPuLfWQ8FP4txn7BDFzbQbMTUGzE
GxnuqzKp98xAhN6awo/UNS6MLH+/eBejeJ9EeoWrJznNLnAW6QctsRvQv/dDu8a3/vI6Ej8zEPj9
tyTBEf0sH4ZuWmLFdMgV1PcsKDuDrfalbI52oZ+n2X2bqh/sdN4Gw1PYgrRqqjtmzOZQ30XB16x+
yro7kBqexsf9PSNn3VJBGivr/e29l30PgfqjL2ZAtoEux/W2RLnm243J3ufp1lO+6rayt9ofCAwi
r3DHAyX4GzjrpUFhZ9yhMSO7A0Gr1v6u9crdgmfNp5X+tPS0L5YluC4tFmeMVKy03c8cEnolOane
RyvepeWa4pcshtIJ511gMINPsfl6Bw3wc8o4Ed56x//uJae+Gb/fPiNpnLmwIHx4Yn/UWreiCjCU
xb6ssxgqrHIbt1a0v21IeuGZgbIh3aLGIg5DhVnjRo1O7ciLv/rU95LhfvAhnVl78UtP58KOcOHV
IhoCS6GIQ0V57AfkHx7G6AFyi2NZ9+hwb/3031B/7rp8O40P3lA+OnHwBPf4KZ9GOhnNygav/R7h
EtQV1LEtwshn2D3D+DRYzodikWKvumPQRmvIKOlxkhhRLqOHTFp47TAJQHlb6QuunAc2vrqv+3kz
rM3pLtfoVQAC6UpVjrIK36hrIygjesM8zglN5OGfKjSfjKg50BG0ix1VrEMMrncll5ARqBkuvMHU
1VkcnDLXJudk0XdjDPkcuMZ2UE59du8jQurQ3K0e7KLYmSaETMzEdFvb+fLnnksa49KC4oX+6u1Q
DN6UKWmObeWdMvd3XsFUctptc3VN6kd2R35bevWAQLutUWqV09Pm6j7MlQO81YNnvSPz3/x/1gT6
/no/KRm1jm1jyUtbhqqnt2CvHpWs26pRssbzKfPJy1UJPuklSRaFCjxK0Yxeu/K1dt+N+be/WM9L
AZVZL9A8og2NalCGiPq5HY6mGT4EzWNSVNt0blbyCSm6172wJIRkq1aUQNV77vPkbindeMBf956/
U5iT0hr7RzBMj+lYH70sezfF+jZz8icnLd4tJFLarJ6ab02XPidxfwgCjbK9c0yGL+Ewnya18TZM
/d2FSjtvwFvyhFLX0i75RYJly3JQrER9QAiPQx6ksMnz8/Nhfo4tAzL7Yz1919xw61rbRkkeELp9
Y2XuQxi0G0Y+V+Kz1MUdOpFg8pfyrxAOu6IrB7jouUyZnxy12LXv+iIzPhmzVr2plb+QsiRTX4Tc
eVWpjIwuznmRmqFsMcZITuB8NAF3ptrZhzZn+hBCUv102weluTQTUozyw0ClO47ghL090S1WsFX4
73qlPM6OW2yLtPxAIfxedadnN6j3tt8fjKx5d9u2LFG4NC14ZRu2YzlVWnJOmYBHEaQHp9Tra1VX
6U12HYpdyxuVfb3eTB3wGLkedXsLOlduMj269Y6IzEN4cYNyofrq8YG5NjL7yPo1hU96m7d3s5Pf
hUl9Srqu2QA3Wil0ybYNCAPsKEhTUkYRsp8iMZrKyRUewnrywaH8qhdNvBJqZZt2aUPwQL1Vcjsc
lvUEsMKOj+2c71ZzUummLamVC3EOc6KCEbdCL9pKPaJSOx7S4GtJyyGMukMMYeufe5p3YUk4nsnj
KCzfxZLxC/2Djdr/um1Aul8XBgQnKyvTT0KES86ReqSctUnAfqymMGv7JeQTcNrGPpPKfC+URyOl
yFI/Tj3kp/nhLxYDuAGEPAPyoEyundkaUG1SSxbD3E5B7xxY9WoTQerEFzaEdAxMUTKlIU6MWm/f
oFqDqu3tVUh3CxV0zh2gP2/P61X0TcvkTpak5yop9nXTHlvjqUrafcAY7W1LMhJV3jqwNb8Mnr3i
YWFqJ6hyryPENNGw0UMSOkVJhp1m9fD1d3qQPPSBr0ICUys702//MSb/sUOn6MHqk2hXqLBxOtaw
qV3F/nPHvPppgmM6yjjG6APxuuzr7TDet6m9WZ3Kl2/Ags5dqmbQygshSQn6rBs78BCw1u4CoANx
8DygmW0Em8L/RKvWHu8Vp9+YQbmNbOoLDOuom/AvxNz5QFMqt8g0AOKZQoYYOVqvOgVVBqdWDq2y
9xJ9axTPt49bctevjAhfzCkP3Jdew3mRPYwMBC3cZNM6a9SQEv9loonRZaYp+Cybwsml4RiRIwAh
UGJnh4IjNAc7BVeGNe/PbwqEH9Q7FnAm7zDh9PzMampbwRK/Y1/BnxR25UFzHixIfG5v3fKbhUeY
6TFPC3Ydohl4ja/vJJojRqu0vKepKDN+1Zr3Tg52fFaaL1SOim0flcHK5ZSd1qVJIQx4pZ21lkY1
AvjnpvSn96kZ74JY291emey0lnFNiL0WIhgxjUpqLchnbeK0Bn3Y9Ohinqr+FHZvLStdUzaVxE6G
vcgPF+InnlHLb7lMD/M+7SymXM9paOeb3NKt7ejVa89XycZdWRH8T01LZBrpmZPSHMZu3CSLjNW4
xvIltcKmMQ0CJTxSTtdrQeerQpswTs8o0obt/J6GtdtWK4nm4laC21mI6/5nRFiKnoZR5qIeeq4K
Z9gDXPkACYC1C+PW3URmke5bpXN38RyvPPDki6NUvLAEoyAkJLhx2HWgFClSq9oY7dSqQQ9xGHZO
9+fvE9b3245wgVPFCyIb+cVzXsYnL/8UOsPGK8at059ue7nk/mII9N4yawl4S7hMQ13BKVbX6Rn9
gpMPT8lON9/oqX7qFQ3WwyS8u21PuoGMFrxIlkIULtgzvK4OnTqHOy3TD7xbdwpqX6mz4h6yKVI4
UEzC6QJK4z+unZBJ/FlPG5Y1gPqnsxBsEAffO4n6GDI6OnX+m8H9d4idf4LW37bzfWgDG4HHIfkI
yy1MAc9uvrZySTy5+knCyi0vtHzKG+lCp93zYkmQ/OAz00N7cHuLpUf6e+0i7Ecrenea+iY99/7z
6JsnrUEW2im2+XjIumLFf2QveZhgUEtkaHdJl4XrHupNy9aW6bmYlPZTl6XxXTVowJsAXG2VLMuf
3NLt3ufQ7uznOIl3SFZ+g5Mkfqr63Pvn9tKl3mVDFLswPtPWEa6NjVxAEc94FyxwHxW14vvgqIj+
BCvfBhkKibcaxEi85lFW0YXDdGe9nT2FPfbndNhQq+oIPFZeb8zyCY7uA5jVo292xx6OaV89msmv
jB5n8iFJn8Zwxdlli774LSIIyZj7JB11HCtueHTRdQ/HYr86NSnzqksrQiK24P1R5uGc1eSzUmxM
c4MKrWF9WWsKy67JpR0hwppGkzWGy81VS2OfUS/P4mZbZc+06lZSF6nr0lindrxEQOhXr4NEG9te
oKhsXF89Oc2O7h+xYbbutfhOb3ah8kFx9om2jfsPt71UVqEhtf5tWMg3S2Pg0xYNtDpHH+Kh+6Hb
z8amGA92+9I6Az+06at0xWmlfnJhVdjZsqvTIHQ7bmpsbxSwpIuI4+rLQWoFKkeHmhZ4ekPY1KDJ
pqafK1IZqICCBp6+YZ3tQuqMtGwBeqhA70RWaEb7lNpOuH4QRoZGfUx4EzSwnyBYlq4Bt2Tjwnwa
4dRa0E4a/a9rNwG9nSm9mWdn1+z2ra7dgcc4BfOhtT/AjeAP/T6o9lb1NW7/4sCAOvLqYagdEbxl
Fy6ywohMN3CiJjv75ZshoEmF1n26ZkS2lYuFZdJ1gS4IRqxay+zG8bJz7dg/ukH9iM7WYcz0jyVI
oRF9i9u+/8ocMROcEEw/dG5gpxA+F3kSh7YdB7S8yreKqh2Gptt4yWNgmMd2+mOud4yxLoL9oswG
/+H1BrpKm7iRPwwPvu70PyoVLV0tDIMdVKpRuEncYW0y//XNXiwy/AxjHpY9sWoYBXU+FC4WJ9ur
+DgUCgoK0dDctYr7yZ7GH+WgePezWvdvut7Pv+SG8/nPN5hgxjDqcj9ewfOGHBrOVgnHh6wzKFV+
zXNrk3rV0SsfVHrgt429CtY8LcHUWLwyoSNEg/56g+veSsogccYHZ3wDcfo+Ma1HsBynKLdX/EZi
iWI9ZUUKAZQx/4e089qNW1u29hMRYA63ZEdRwZJsy2vdEI7MOfPp/486wDlqNv8mvLeBdWHAq4sz
1axZNWqMq0tOmIa0QjTIHQF1jX3uWGa8l4XYToMtGMWaKZYOQnvqw0zkYouOU222MPaN7gD23Srv
0NKZmQ+z+OvtyZsn5+INA2IIYcu5M5UuSrBdl5NnpLkujVE7unL05pff4Ey//ftrmxEaLzB2M0eF
eOW4LOo/qRKbo5tX4SHxAlvNQmTX9CczgUs/k/b69CZY4h6c7fG26bWhAducYzByELxrF0OTo15p
JVbLqz3JtsJy2vWCunWBrywULIekqEjH0Wy4jPaaQQqruKF8Llhgh43in2CsjmWQh3ZFcuX2iOYH
w2KxYIsgc8O+kBCoWGwKWZ6gbqj90e0rQdwZpa7uQk0ID23QdF8FpY1c/urdy4hMOrctX12oMLGR
tiW2BoAFcnnxlAkmIxzHVBvcAh2YQGrmvVj+NTnabIRub9wXCQj6EC8XTFSEXErkYHRFeuTrUnMw
Ist/+3iejcCWyoOTSwA22ksj2ZRr9aCEo1tQKZcIzq3eQW59Y75WbhiyNpSF1Pcy+TKXksu+WrWI
A7iJ/tMQDhplmyS5Uy3gw90WzmHex8tdQRF2fvsYEAAsy3pBwdXTROHkKrJwCEbtrZvSu1H5E4my
I8uOVH1prS1A6NquVzRwhtS+AG0siWcrir5TJVuDG9R3mvdQmS+dR3Ig/nV7262ZwdfSXju3jl3R
5VmgYjhJBosFhENCXNROxuKxLQy3T7L9bVsr7mIue8F49E6dt6STy0W1quJqmlxdTbIzVdvmNS8j
4+W2lbURwWEDtRR+nTVbRKb1kOh5pGqjGwY16r66JT5XiqY8dTF+PpcaeQPsvbYRZ5Ze/iOBTQb7
crv70VApaaBOLlnx3SA8RUX3q6vsyogPbVh+vT24NWfPZTynpOAQYYjz6D8Ei3XUWkiZBqLbxw2U
R/tAmvYZnYul8lWvj0lwGiOH4snGYVuZU6zCNwcfrI5/Wlht2qgWoOwSXblN97WV7IUBYq7fSvn3
cwkTn0Q3MJxYXGezk/wwunEySOLorciFIiHMNUbqvzkEt4dCD8yjkKjJkzh55cYttuLz5yw9qNdZ
GJY0+sKoroV1ZsiTGw7PZt0evMSNJc22PI23WmDTl317DVc2zIW9xUNjHBOz8nI2TKedjeS5b/q9
JR/15KFoko2hrVwqFNDn0gDgXoO0zeXQMk0zsnxMRxcIzlGoAaSm3b7qvY1OzZXtwZsCPzUjpmbk
66WZZiibbFSL0R0HKbJDr3qmkzBqO7cptspia6beNQyg2TAJSBc7JI3jKszSbHTbwomb+IugIt6m
1fLOpH/89jqtTd5HU4tNnxujTHSDqUR7kWLJxud704azWtkLQL2o4Gis0sw/cTlzGk8asYmG0dXb
3JbUJ/Vn21FKhyhqK5e14nzxuiSzZ/5VLrLFroNKD4GqGLcIMaEtAE6Up9+352vNNxG0k5Ujfn+H
zl0ORkCgTBpUicH4xXMefvL8E32thXiu+v8hQA6Nu1j8fNvq2irRj4JfmoWWxGUMyp6E4zuQcfea
MNroup4UJQ5t32+f/wND6FYAZII84OosRUqk+L3B6NgOvlfifBNHs7b6j9cnUcPE/LjDzuLImnpf
jbrAOiHltRuFP7H3vT+ET5nTnjvhcdwCWKw4P8oBM9Un2biZc/5yzRqfDJUhJJNLcXzni+AcU1uA
GiGS76pxvAsUYX97GlcO8NwJP+vp0O4ChOTSoCfmU5DUxeSqgwaOM8+/hAG1do/Gy0MxyT9vW7um
sKHlGHCUibAYMQE2L81Zsh8Y7VBPblmq/Z1iIJ43UNFyjLjvT8R1Mxl9VNohsrVuHA7KCRnt7Ek3
Er2yw9Fq3DidtnRQVo4iVVsCFBCzcAMsG2JkCVUNuWkmN2sDkegRAsiuLP66gY+RE//QsI00EoH4
7Ho+3KWNaPqqmPeTK0UWAkkx9FuJCHS/ic/KkG+cwhU/hubvzIBEiokWvsVLUGg54roxMiR9sL06
23UjVEu46HratdOPjUVdicexNrMCIWaD11zcN95Qsto1Q6uMxi1k8USb06n09M9j+zNJnjTvC60d
D0i/GNOuLNxS3Mt0EpfpobF8J9VeUjEQT6ES27e/a21rk/UyAKzhYfETlzMeTPpE21/LM0F5UeWH
qI9sdXqM/p7TDRluyJjoFKMdGc7GhSv3TZhVZI0zq/dfVOvVoPJaJg959YeI+msUqo5pPXn6neD9
/TsIw+8KrnA1g5BebCkf3daZgZOzW/8okTb2CdLMztG139W/gWYHUHzdntHrhaYhjrIT9wlkMlcw
/lGEIBgq+8nVxOwRb0IZrWUFi/tWBtPen6NC6neJNm6Eu9d3ymwWsmY2l04H1iIi7C3oPo0Gp6En
b4JybKzXKdxwTNd+FxNAGy2YLeYE92IqqzahiSfABIQ44xjuxl6BFuGrhR6m2OUH76/BlOyZuWBG
hxd5GnUZorVGUguaygEVE1k+5Sr1O+Lw4F+pCDdq2tdF2XdTMEyQlkTs5uqxME7qgNOd3OJnVmbH
VGh3rVrfV81gN2Wwg1f+UPsZXSyBO9SPfVM+pxPcDImTt35H0bZ31ETaWNG1jcSGNTkvIJ34c3k0
Y/Ih0kxK5ErpPwD77fHQUtmST7V/3zhRvhE5Xjt4HmgcUaC+M3hh6Z9Iq1derErMQE+q4Ify92E9
7RD0JVBaotfpin8LHnM9Q5JTdMHgHuBs4VwE7VfBCDdSi9deHTsMADAeWQ8CkstZm0x0cZQy5NkX
yHYktQfLCnf0RLijH+w8a2ON1k4dkBfaD3lpylRCLq1Vo5ZqjTnPWhbtvKTYFVRBhnGTTn92j5fZ
HEYF+QkvWRA/XJCXdoZCq7gYee8JbH89tMlhIjI3ZrCGl7s++JVZ1as0FE997B8VAZqLTcbCed5u
fcFiN7IPM4/LErfWRAchqO9nD2D51t0YH4hdE7H5Co3IIfR2MB3HjTOIWxi11blG7Zt5BgwiLd8d
XlurfdcwB2LxaFJyzbV7odloYV21AbkkVyJ5EapBl/OsCV1SNB3vXL3/nk0vNEls5jPXjjWROOOY
m9bApV2aEGdtpqbwuJB0+UEIpqfEi3/TgPpVkU+e132GoMxAUmAjS7E2MB5sbFUOx5ySvrQaCUkX
92IsukVcO1H1IMhPCGxunIbVoX0wsggmIK+gRK5Fojt01tfCb/f50B3on3UKU3bMWIYE2jikeXy8
feOu3UtEpFRCVZBdjO5ybCE6gUHel6iwV59145MOL6yiPjGzEVLaY/V229raTNK7QAqX6gEFpsVB
kJNipHaCNasZvtWC7wpDfY8Oyvk/MDNHwZQqgEouS7tjqeowH+HHNJl8TuAjrfJm4WBuW7kO/+bG
c4j+KclRDlmWWK02K2vQtKJrhqcRYH+nPBlkv7t4I9uyNmkwBMB7wDPRorPmcokqT/Gjqu7w/lHl
qAEkXH5gS9GPvx/NRyuLpakyJS3boCfR+NzWv6WZevEob0G91y4YHDCJTBowqBfMQ/3wRhFYl2Ic
FZE2oMeMX1fb2hl8x+rG/XYWf+VWnmUhEf/g5JLOXDwFs0HmyTkInTtByOY2MKvbERxcr7fn7bph
mgwmQtlwseGWKCMtDi7fLlbR6HVumbql8a3PDl4OKdO9Kf8jSF+rcudFd+Nv9RPMj2nmhvRtJ+O9
+RoKd8EJFTs1tj1H/aG0uzo53P60lcfw5actbtgotjLPDPi0hnbQ6aH3I1vJd4a1z5RzAOnYP338
rCqn4Asb6rbpd2e/uPIuZmXhqWOWROk7TFf5ORTPinfUMpI0tizdafUpjd5UivbfBBj1R+/gpU74
ORc+FQf69Sshsa2XSScv4d/Hp0ndy9bvRj5W+n01Pfj8z7ktH4Iv0Uvh21lTnmrhLjPpkJtsL9s4
4u99w7eGsdhDptF3ldJZnVvTXBjewRtvUvmU+y+NpNsxOUnDsCPem21wmHonQJ7toU7zgy+8hNEx
BgcY5Wdz+KYVwVl1Nf+bVH7Ksp2mZnZTqLQd7JIpdrQWVbIvkfCn7n07pHU32rhb3vPot4axuJr1
YDCscvB7V80+keIeYLVClk/3T3OH/2R3Tv4l+Jna1dnwdhMeps3s+EnLHZ1VKN0EXpfgFBqPghP7
b6O5g9Cz6YJdHH3NRafU3eYpfB7O/p28V6knWe2eSbNZlupOSl/zQ/5JGBx5fFKfTes5jb7EwuMA
Vabdvw5fS8kO46fuUY/tXLYHeivke9F7stIdlAJWsDER16Cf+bBSmYfgGCUOuukuHVAxmkI98ORw
ofXwEZBJ671eldM5LXOoQYdMdqM8SW1f0Z+SMe0/p3ULXdYwbnXzvffWX66ILBFMS8QxlEyh17/8
ECnpyrbrw96d2C7AdxxJ6z53ZIaqVnamqnHN3yUinpUe2Xkp7RNL3yvi2Rr/RSrNpgy/HzR75I3V
2AIMSgmivhChnOb0SxKg7StCtyc4zbHVq5M558BoRjJTt6n1k7jFfrQ5lsWkym0ul4UV9G4j3MGQ
bnzTTgLHIn9SXD9GYtkEvrUfhhOEfyGSWWkAuyNJ/PwcS0/Rk2LYqnAK92F3zGPHk3dd/is/BHck
GAzlOW9t3Li9JUS04hqZf+ATxAfkJXkeXM5/qATEykkKhoh2WCBEh1Q+NiaoxNyZU3OC9Gh1074Z
039a5b4u/IdJD7bSK+8NgFebABgzNOLEtIRglx9hRlUkpm3UU7ocgU0Jn+AtQZEt+JTH2l0Gb2gh
V0DT8DQ5WbZR3oml43nJMZetl9acXoNu/MkT+yGoTEQOu/qhK70TKcgXRJaYdyeUlJ1PD4dwsKCF
zqZ+3ygHxXSN9qXPALsZuuMLG0fsOipiYsEb0D4iWxR/F3dOISpdmphZ76L+Dcwm2uVpR4Zw75Eo
vH3HvMemV9P3wdTiDBWVpJaVX/Vcu/pL5Wc0L1EczfVnuqO/KFq4SzIBVB/C0Mr40PXJty4udtlL
E/xO6sam6/7UmaLdKt/76k5JVUfWhqOcnja+8joMYULmchnxAVn+pUK153dmXgdT78KubhxGoTtk
mVTvUl/Xd5mABEsueI8gAnHLMSTyAgqcjdpFO6EeLbtMMsmZakHlbLTtoaRyeVBpx70P/Iwm3CHL
9mFp2jiylOfjpPNqaPRDLavNy+1hXFM80zED8RbCErMHpXf2cq8Ca6Uz2ap7N4c8ypAhj2rhGxNy
7axO3bHWzqZ5HMbvquBYwQNsyAfTsjMJplNpPBcEG338XQYvdPurrh9NsLfTyEMzG83moBouP0oG
gTVPbe/2pveSWccmf5Z89dDW6QnwU9m5wdRsBFUry4lJGm50GHhnlu1Lk0NJ35UVi5iMK2eK7qCh
+k8Ghcb3TE6PGOZScqVojF5okqF3M+7oIDg28qMhJ07dHRMKKO1dPm6A8FZuRaaRhM/cRUo+e4nC
qyxh6JOBMUnGKcqjE9HJg/boi4/1z+prl3gHf0vyYnavi6MLOdNMAQiUjeLIYhZbX40ho5V61yw8
Ox3/tTzhEKYvStCd2/TfbiuBtuKULszNi/rh3THK6ljGIwPs0EfLUVj2fxnCPawbG5vj+qk2i9v9
77CW2L+sHKxcNcaeRM+pax/rAYNbVYdVG/STkdECnkRzxuVYhCHMkEplewCRu0tqNgZyVNkWqnx9
T8yQV3HuAaHd8NJMQ+9kTHcgQyEM7+Tp1H6ztHxvZK4Zo5kuAtcs/oERwelVb+MAvEN2lrtjbk8F
lT0j85bBUTI1ddF4GvdiGTyrybHW34ykO6rZ/SQ+aaiWtv6PSrXViF53GV1MlD98t62PffV5nD/O
+ke0Dr56+nsKKCTIaXEiowTwkkLUwgl6Yd5BAJUA2gtfiv6PMP079l9vu7S15QXvQ3MiQNVr4UpR
yAy/kDAxDt9r+XHIj6rxfNvEmtf8aGKxtBqN1Vw88eC2yathxbYeCccpoR6hHyvxXDenv2+In+eN
PO9c/4BqewnprJW0N6ImHVw97emGKJ+k4UcgdI90cx1vj211+siQw6YDVwvAzsttK0ee2sgxljSo
yh4TQbOlItsIPOb5WW5P8FjUVZClYycsdkGcTUmoW9ng9rDm9XsKdk5afo7bT7eHsmHmHTnwwWml
4pC1uY6ZzjwJ1Ws3PU3qI3Cv/87KwhOPfk77clsyGP2bOByDQLLjaoAqZuNQzy72etJmmhRAQ9Sl
Fld1asBA4/H4cgcronL4KOnlxrLMv3Btgd9Glgdo11LtIfUFXa20YnBNsAz619R/LT9B0GJvZrFW
/RN9RXRZA1yHjWUxFrjh5bIjhUldlJe05d+Lyk6pz9HToIiOiZytOT5n1tlP3gL9hxUEwDgPXn8O
m5+xn7352Zdo6B6bUTmNW/CO1aP94csWz5qSlr1cLVr2TPWmyoKtJPvJsOWfWfjsz4Kb48acXzdb
zSf7/wwubzzJU1H9QhHGjcpz8qkafbBGb3p18LvPlfSrTP7tpA7i+edmM8W0uqE+WF5s3AYle5pA
xMH1zVzalcIAiMoTlI3YaPUQfrCiXPqTUJYSRFX7gS6LUyXbUjcv5p265fVXr9uP8ziP9sNh18Y8
jv2WLUX4353l7p9UfGoldFw9Wyn0OTeSC08KAuG3T/+auwR3CQcg8axO2f3SbOpVQYQc2ODmI6zZ
w7FDk64fX/4DIxTzAQHROoalSyMDeppZVCtcafKdVUhO2TzLCP/+d0YWZzLIaZbQPHlwE+Wr35q2
qJ+bbGMga1tO+zCQxemKChXdYBkbpvfqRT8EuHpvD+KacJnjNOMDgC6REeBBdTlVvWmafWNI9FGF
X+gjIWHt3TVG6bSptjNren3q33SqZeNrUVakzkV61KvWHv1/Nr5jxZdSaZ6/gljHApV4+R2V56tN
ZKgsWRIi59dpSvHdNMPgLpLHBC2mRNNHO+xFkrpSIqavXlCoYKAjSRrOcWVYpw5EXbIT1FKM6ahL
zTtNy4Z7xJBanzRtsVV7XPtenhFzSMxuvsIgmJGZCA1qBXhkAG1Zmwo/87JMjijLjE7maYFrTIpw
vD1Lq0bn/Qx1JiCD5bNpkAcxhNZmcMvui9x/t+pzWajcbb8K9fW2pZVjOiMeCfppeJu17y6Xo4OA
LukTLMWDou7UMtBPkVyhEdu01kbUsTIoiISghoE2ADTscuV9pRBaVaQOBMGdWMbgqaZ7mEc94WHU
08+3h7XyCqQIRKYIFVpQP0ss52hVqocSAoXVTnwj6CXVaT3OkBglfxSjaQcceyP0XXHnoCjgPZ7x
0ShzyouJ5PUGEFMS3ayy/EM6xdbOhMH33E7WqYbEbWOHrJqbJ5JYHtja++35wasHmZnlfSZS76Tb
WeH9KTTqMRbN375RbTnAlYWbFbiovyuALa9610MzhTi2TyRXzT0oGConGCYHgbiDrk6fq2brgbi2
dnTjwBHDlsS3Lpx6WQSG3lCCpR9nOoTjqakraxdGwt70jbvayL6VuvT79nZZm825TYCZpBJKb/di
8QxfFL3UFN34j5Iqf9KmhFPrJ2rFf/4DOywZGSUJ1OayJt6ElQHtfSu5KRxM8fh9cvtGsuu/V4wn
kTa3IrI/6ICgGnE5HkkutSxuOsn18+CbYRWHftJ2dK5vbMIViPGM3gPeBrpYIWJdLFVex7VOtlFy
ZaGYnjUtbXYpUelBGqRhb1qdsR+Hpv5tWpEA2UDnnzvNHHa353Rld846AnNDlTY3JiyuzlaOBz8U
ZMk1KQ81cXdIzOJg+v5DY8n7YKvLaS2cujC3uEclFVksOLok14hEFJK1Y2GUO3X4gQu1kviocwHp
iMENmX4IYEPfuMbnX1+8RLAOmREVBgrQSwaCYZS8MqOV3s2l3DY8rrzJO/aWSbnyoSiOiaj+SoRi
A4S2ciC5r+nKmHEVsA4uCvgmFAs1s8+uzYLP0O5nb1mnnAXxc64lB0UvNkAxawuqUbQAao1BbXn+
TSkLPKujYNZQq8siirtecR+W8SGtfVjdNW8Dm7Y2PGIvUHYzk6K4JCCQ40kWcz2VXT9wJpGEELl+
v3zofPg3qvuIpN7fb9hZ/ox4DDqbq0d+M46tnjed7OZTa8+cFda9loSnlKpoKod//wgHQ/K/xpZP
fX3qB7M0atltO9AqnVS6UcZ7Jg3D4FPTbZFGr4SxNJED0wJUqNM+v7gEAz2RYwORY1AKNK0RNVOw
htJp48SvWwEczq7kkl96HTGuvRbpGtmt+4a6Sqj/0bNwS9P4mtBuLkbAVDNbgDHinVD3ww0LqGNq
G7VlmdBSK+yqiaZPmViNn3ia13teBby8U23vF0gNFB4UvkIOs0s0wJcbDFzKgV8qd4U46TZXyxY3
8fvLZukIEF+y6FpFYI6Y49LDm+EwVaXcy24QTHQIylAOWsdYt8492php4npa+r0NW7eunkXzmJWG
7U9fq/QIPS99cBtA3bUTS5cuKoeEklD/LXyiIIhRKmg4CErdbf3dovezyo8eOjJ6vGFqbe2pbKN6
CmGBDHXC5bgDf9LqXBYkFxBye4rZa04SA7G8fUTX6qc6eT4O6Pt7adkclmRVkXatzxZLobbKJ1k9
9V7QnbSB6Q3NTHyZeMbsctN/yz3WWQPfdAT+eYYE9LOu6u25NfvhUI2GtJeasjwM8uQ7Vd8pjsov
21HlgZLJ4II0m0Q+jL2X7+h8T/amCXIHtUL91GmFZmdZKe2aHuFAJU7PQSd5TKv4rW4H9RC3abC/
Pe41V2hC3PVORo266eL8lkYed/2kym7pRcGpNUXPVYsi/qkG9T99SrZQlypzNySVshEYrRom7Tnj
L6lNLV+nQWwpeeNbsjsJ+qGCviQLskNRo0oFOYTij3d5Im28fNZ2EnU24G+ELuT2FjGSELbVEKiJ
QretbNl+eDfUQAxuz+faqxvq9Vn/kdgE/PbCSJ2pwwD8mn2EnjdAqQiqz36viW9mtEfn2s4tXiRf
I1Gwk+gPkJgN8ytxLYeF5x3wMSAhS2WnIfe43XpPdgXBnIAgqNWbl5TG5Khw4Z3TvOgPnahP+8mU
KMj5QnkofSO/y33V3GlW+ZoJEKHpUhPv+zCr7utNjNvK8xOOa/AJYHshlVm6sdASRF0WIsWVCnN6
yQHF7GWl0Y650m/l79e22P+ZumrFiMcxs5TEV9xJ2evIKerq2ZI9MHP5mXvrXt7SoV1LYH4YG1Hw
pavq41Gv5JixtWpxN5bdw5iKh14oH3lXHCLe2IXsSkpyEPTRCfoSNaPvt5d/dcTvoOaZPw+5wcsP
AJzScYWECqkLM6djov5WiOJONqZ/Cz1u7Gjyj1m4VURcu5nmJzdS0FRJAMUvMgq66A2CH/GWCpW7
eDCPnuY76ig/WtOv5s1/Lhsy2sODbxQuAky7iQ8pjf44QrVQbVEVrd3hiOdwT3BN0ue1TKd7voXO
2MTL1ZhRDNpnrxbcMtSdcJ90j2Mr2nIh3onFk6+fqvRFz7xPvvmv6Pkb3m3lfiSYoKONNaC/31hM
SWD4daKoveR6+SMr/akLvP04ecAQf8f0Qdxe9dUFmGk06TuaL+QlIj8b+rIvvPlBRLisSZD4ZePR
LOK3XtcAGIKYLHZhk+wTuSWadg3D32Wp/zxU9acwa/bCZip47c1kwJ+gw0FBXyho8MuN2I16kOYC
r5ZKLL9O8pdA9WwvSV+tLt1rI+zSg+nblj+cG+VNzrYQAWuzD//FnOWiRMROuLTexrreWqSK3U4Q
Dul4J9XxPkN1lAKrZL1sTP7KrUL2h4AMIe25WrS4QSOWw0yKWHZVpSOnPzr0jdrBr+eoAoaa2j1S
sXozOmMTOHROl97zSLvS7W9Y+4SZwIecOCVRqI8ux2vpbRSr0Ii4hm82O1jcPccyEv9w28p7b8Ii
AgV6RLBA4RVkxzJHCXYupDE0JNbvvKPk/5AM7bNC6livqOUrwV0+VG7n7VBsO4tlZnskM9vpUBTF
n2CUjhZeIelDJ/R/5VnnDFN6lorg2JXiOfK3KoTXjpDE1UzMy6sZYpLlqzlRC7iIYx5BTdX2BOv7
0v8SNvtaOYseylLG79tTs2KOEIa2INoN0R9fdlUqVL2laiA2L/xuLnpYpV1pp4r3XdghVtHMtSy9
39KtWwEe4uGog5PDIpNF9udy3SUryHA/kuwmPjhs/UeKIFJq7SwtQh35Tje+RtPPpPyl0rSQogcd
N1uZmP/PF2i8SOi+ooa9uPEAhFtCT0cyykV95NRTTluld9+K3p/R/JFKfwIhevV7uCqE+rcXyty9
mdMN3fH29F/nSOZ5oN8SpKAFQczivA9Bkvkk82VX/5Jqxj4AfjemhxZNk9bSTmX8PG6FzSsO7tLk
wsFnVe6nKCfLQFpaoKixUh6MaVJe4Prp9+ZopDs1UrNftdqmhypREqdJQ9MW2uLvu7EuP2QOCD88
WnN0SUIcrexaQiQchiQoP43WlBzUqhOfb0/zigPAFlUlehM4/qz4pS1dIKOX6wy6CtRDpKqAn9Tw
a2Ttsk5zhPoptJ6hpczRdy88AN85mAl7+troju49pcPBHH4aFJigywSJO4O04We7/YUrN+HlFy5m
w/eDuKkamcxO7v1SAQf7zUGxUNMC8+oNd0XyKkvqIRTfPPOcQmiYO770GFqT3Upbn7K6KUGtkkgn
CBCX6JGgSKwGoXjZFZW6t/v+CdX0qb+vCtOONOksm7/KqDhJ+XHQ0IBsDpX0eQzLYxMYBG6HERBS
7Jj+Rgn6HYt86cMV4jQyUWi0zSJRiyUs5aLMhYI3UN12yWd5DOt95nfDThynB7qDhKdJi5BEBbj5
EnW1hTvJxL3fSM+SZyQ2RCT/GG3T7yxPN50yD5JdiOb9KbDq7/wjGBt1EQ0o+ZvUGDHFxiR7zmM5
fWybpN0NFI0ddUrHc9fWW5RXa7MNEl+bg625fWaRz58vYL3rhPd3bN/ZJHnG51yyKsdUc8HJTf2T
YvlGZueiZNkGSend7Z23dgPQUzWno+fk0ZIdTTXTRlYm7OuduispmIC3NIvQpgFCGHW7stItxPcK
ihaGNHL+AIe49FnPxWk0BMMrg0xxU72l66MTq9cBfPCuDZPgp5YZ472idiOcOjU80louxk4xKfd+
LFUnOQnHXVX51ve+aCTHD8vkt5XDiJclZXAvlJ6ycRrmc7fYdlzEPL1hJZkbqBb3BAn7JCqlTnFF
fzqWqgxNXdnKu3aIW0cGevHXOSNYcdjdSELTHEYcejk12dBJUUv/KDWyb7IaUgv8+xuHaizVPSBb
0O8sEUgdLJ6qn/Sq62U13QnlrjRNW9Gf9dBz/KQ9JbFdv93eYddBLTwciP/McliAhZdYzTzNO6No
ItVFIlo7pYoYPSQtvTFKYEqO2EbRvmj1LW35lXoPmCQTiqu5950IYzGTAtpuvJVDzVVH7ZtnRZbd
9hxl79Wo4zeljneW6O9bVbenaIuEZOVI8ZSjwsozipzAMpMyWJlVap2pulYl0ySkTsE+yrVhb3WD
fghjAdBXJ4S/q8yvNlZ3doKL3Trfcmi9UpUkqluE9J6ht6bHo85NOot+iZTN+rUaN27T66AdwQge
DTPIl4OxxDGahUSuhmy0G1dCtPfH0LAtoVQ2EkJrk0ihg8Q5MHvKgwt/P6RCHkWjprli07k9VONG
8H3wzoEf7Au65Yp6ev3rbUpsQKEDvCQkmEtCXTx03RZ5qs+okyw9iPExBNM/+qmTxcNG0nblSFCC
BJhPUlyjR2Qe/IfYRx5KvyUrr9OEIh9DRFulUoL1VTgqyA9bwbfbI1s7C++Rj67OpBtgAy/NtVJd
UnNHIwUpJnW605p9Fh7zXAlsOX7uWvPeUnd0VTu3zV6vIEQ1zChgejqE4W25tFqVQGW00TPc1Ov3
fiZ1IGiIpC29ssWh3+kK0uVWNWzpG11vT8xqKKcRwtDltiQaqq1gynnJma5cxeOhkICsxZF/vj22
lXTNpZXFHTYKgEZyNTPdtgy+KT7c6lL4wnnYeWZ+UGoPLF75qX9TfLrWAhfQJ2wVv7oo3BfDxpm/
3kt8Cf6V/AmEd2RwL6fZEMpIEFvfdAtaMNPwgQRtMdIwRt9g4G8s6fVteGlrDmY+7FvPqstOx2+7
WRB9msyBByoteclTgbb5xvlf2bSzLZKBBCd0Ly85wej9UEutqkxXmqdU6MLvYVwPjhgX8a71K2q7
eSXf+ak+wMphGA96Gfdvt1d5bSsphETkYgBsg9C5HO4Q57Q097UJaUYHmK5penCIqrqxgKsjhSCU
Jn22K/yui71Ew6uKtnprun70OhSFHaTQWitPaZkBbkuPkVfak4/iyxYdz9pqkg6BsYWXuAbK43J4
sgFvU+Ezw3mZlmfKr8Oz5osPRjCID4reixtnZs2cquFf3wn0rwRRY6G2MvhdzffLSRCe+urfMOAh
IW2lF9aW7aOhxS1oDUo+luVoul1aODwmI3MLZb1mgbWauyCgvKEYdDlzoVn16ZjoppvGXuOANaqc
QoJZ+Pb2u77NAWFR1qNdl7rPFUdn1+jtUFW14aI6lw+iM6J1mWwxaW8ZWdwNRWzBkBY2hhtBE1F3
4kzB/F8bWa6I0mamV7SMJPEduXgEHrMLt0q7KyMha8qzYmbSkZG2vFwUS+I9KI8QBI2hf+oTj8aZ
2CnVand7VVauNUJzzgw5uve2oEszldz3WiikoqvTcmP5+VNBh766qxL1be4f0ethA9Oycm5okQZg
DxaWs7MUnhyzKZ1wPQAEjaOufTacXKlsK9p4YK/NHu0pkCsR/lwTEWWiP7RjOoku8Vh3MsNkF9OF
cwiGv0dbI/GHG/gfCCKR5OX8GciSiI3M/EVa/m+ll04WWJ+6qt/wqmvjoVA38wDiQa5Sa+CSdDn3
MKPEuR0YD0H02mpf/n4rzJ2Cc5KEvaDObuLDdRgUsVioVi26adnYYwVxQ7fvit9d9mY29lZRcPbG
l7E93OUz1lCZM6fE15fGMgJt4DFsA/+x8R6aMt+Vug4t3N2WRPaKc4MnfaZNxe3wSJ/344dRRbI/
iZHRiK6g/1C9P33+129cBvLh9xfXTi3JcDn3/P40Ppr59//s9/8faWe2I7exbO0nIsB5uCVr6IEt
tSS3phvCkluc55lPf77UjwN3sfgXIR9fbBjwRkdlZjAyMmLFWiQM9GlF/vn7un3z+zXoeDOzhiqm
R+WWoMnwYeo0d7ePfsu9BJBMcKvxmF6nBrWRR02VgKFNy9dMq72JprlS/LxtZPPI3xhZxebAUJh/
jlRWMsQIYA/v8ePQiP7W5O8lLBm3jW2FmbcrWsVotQ3DdOiA6YK1Omvq38XUu6mZHow9xPhWACVE
G1zRv5llV/6lzSaClBzdI6wvJVPxn6flo45J85TvvYc3XVmAWKHl45NZs3EFML06WusQq1uaPotr
/gf6y98UXPgZjVvG8FdHpBujspg9zlzk+d9qp3+U5/oBdZks3Bur3TofKjaiYCZ0L9Y9+kgyFiui
t/Voaqdcd42ad5VbInV02w22TkdEZ7qg8IfRe7j8+m1QNVFO5vNo9JRM3nVIxlF4VFC7luXIHfWd
pHDrO6LhKZDovF0om1yaq+I0KjXewo9WAIs8zUj+P8cy/XZ7URsAh99QP24bnva0dVeROk9AbxhW
LBqr9VOBRE8MKzSDJfapMx5Mp3e7OHSVpv/YlaE/ydkh2JMt3dpX+PkdoRtJw3NNYBUwhBE38FE/
ztCV6P3n0n4WWtLyDKfPocw+3F7wnrWVWy5mZSKJnIM9yyO30atjG8qjS6XGDk8Q8R6BNpQ72epW
sKK2gEqyKDGAILo8SblIs0bpDNKU4KwzFGSPwxnSIsEYPQA6/vP1QXDMyxB/ALqxSsBRv0sHpuch
6qo4xsl57Ckm2OF8gNYYdJZrxHtw5s3lCe4HetVU9tYW0XXSlKnEUVUgg2qOuGFRu1p+RymTJHOv
Mb7RpuOuB/bCLI+Q+ljD7/MlLh0jpTMxkZaDgeHb0L3O/mtUlMOsq8jd3NEBGeKfXb8TALYWSsjk
XYg8EMtdPXq57nq1HRtFFIsWyCHL8OdoSt40n8kFT7ePcevrFyS3FrQZYlp1dRUo0aD1c4gtsw6O
QWp8LurK69p8xzW3zaBzRgcHlpt1RiNEQOZUYZbBKT9ovdtyemO2p82yFZ85KMG6TezkGX/p/1S7
aoksUXkcw9ob03MIM3tjPy/TDgZ8406DLQkooGDxvOZ+L8wKJhSRqMMSvLgTDZo7tWzV4+2T2ViN
+IZFSYK6BBMLl6tZdGWeymKC16/Pp2Oo6e1RWxR3CCe4UCtpJ1xtHBAPD0pYIFl/I8AvrZVjaWjR
SKKjJ58S62lpP1bL+faCtk1AFYFnwyywvj4DXjN90HN9ZkBsXDk0nwrE/LyobnfOZ8/Q6gKd7Dat
ahb7aFa/+vixij7Mxk4GvWmC0rsoTaGjsC5Vd3Q51VisZV4KxqwfuFzcYm/DNv2MgRn4AyhSX82l
5VIsxdEYKY+aEnRP+ezo9/TJvtw+lU03ExMxukYYkOXVZo3A0o1UqZTHTB+7QxUYqSfpRnDXLUwQ
xg5ww9v2tuKqSAXheGHe6Bo2vLTOaJR9oTzKS93fj5K0HHSjTjzqMDKFHCk6WnFunJW0xtGHBDS0
olaHQRr3EChbKxdVTTiToXClvnjp8p0Tk5BICfkASt+h+tQ6weehOJhS//H2ksWXuno3wq0lQDZ0
Fmnqr1KfiZrxYI218ggYxjWqu2DmQkbZw6qqk66/3Da2kXeIti6ALk2I2q/1eatwnCe5ZXvLnBGc
R8kGOWh+X/rqYGufe3snbGztIdGc6ARkT8ClVnvYJUTJnKUNiitZP6r8+2igB1z8h8/tjZl16paN
DiN9I1d/a38ZzMaTo79zZ2cpW6dEOgPzkOAEhY7tcimLY9cDBGfchFqlHhbGBo6GmWv31Joyt8ir
8P2C0sjx9mmJ/blwDSBWZDJA72j+0zRZuUYbJzKjYbbzqC6Lqwbh/RgOX7v+NDnO/aBXbrz8M6bR
59tGr4IXJQwRVbgiQdyAu71cKUKV+tAMqvQo5eV7qb6H/e2jY7Q7fLHXRXVhBiidaHWLx8w6Hc2q
XHL0QHrM8vqgOH+Z/+i1W4POZ+AjFCJV91OxU6jbWBmRjG4Xwocg5ddvwSJdwCnrcuSnYCYQSe6G
BRm4HUfZM7JaFwTPqpZD6etHZuualGdw+mrnCtvaPDq4wKKZj6KCstaZG+LMkQuLlYzFO+qtrvHF
sb5l0ymcHrryV5jP6M39uVuImio4OMT6GG0V635TtUF0sCq7fIl8IYAZO43LXJY3DTuf8lXE4O1H
twPmS1F84Aq9tDKGEWX6zox8UixPklO3QkZMQddu+HXby6++50tD6yxaLmxTalUt8ock4GHyJY/9
AGYhcI7yHqTj2iN4pTMWInCErOkqwMP3UZqNkfsxblcv5y6DQPWPYyB/+K2R1fEMrc7jdcGIFAUP
soMFqT2h+3171zaXwtSmyGrQbFjjIYPZSIYh0XN/sf/Wp9Yrsoci2jmZ69atWMobI6ulQNqaUsrR
ct8KAUjk43HIrUNTpV9ne3hyklxxx6Bx1V4/RjOwI63poU+qfYBJ3tRU4PP3npZbqzbF8+e3vh21
lUun1BfUeCIliv3J+d7Ijie+r5p52T/f27dWlJWVNHLKtoljvzFfjLZyc+VTr+5BX/aWsspqhEJv
FQsjTvgxlitPmbuDEYc78ek3/8LlxUXxkF4pTX4cn5rK5VpaNY7LJpdzvx0ytI4RAET2JdVdOqZ2
nz7JfXUs0RZj1tJXyi+x+aplzWlo85MCmCzNXjnYO7nV79W4cpdmPNze6esgw9OJdh2/kLojc7qX
v86Ro7ECyFH6ld6C40Pe79SjMunFHUy7s9bH59v2rjJ1eoRv7a1O1kqrUEmtqPRr8Af60h6C/v9o
YXWsadbDITmmpT+loWear/Fe3nidiVwuYXWrDXIwR4bBEugDDb0gUcGO9KqYH5rSPFBOOprTTl68
t2vr5CdNyfarrPS10oCE+mmw5J1d2/gYLs5lFWicsWzKPkBopVfO0+I8LsaDkcY7UKJNI3Dnmkjq
UBZYz0HORhyF2VSV/kwt2qPh9XWoiCFB0bz+uZeJu5nXEx8c3chLr05j5EOspS79PFoEjXkc6+8Y
nNhDQ2x8PBZXs4aGDLUHKDwuzbQd1NkxuYCfSse8kj/UpfxLb++Bdu611zccgD1j1gPyTaqy64mr
YmSibTCL0neWonwMzEg9OXH7+faubRyPaOBAOkFNVJAmXi5HBkhd6ble+okctveT0oQ/4BlN3I6a
x17w3dq6t7ZWWzcikEE9DVvx8iLXzb1hfJu4yXTYc28vaiM/FJ0iig/EOBqga36cbpghzRxMvh1U
iDPuUW9J+3PVNJ6mZYdBzr2yDt9nkQmR4vNt2xuR4sL0akN5iSN8qDr4u5DdxCvVQ0YCF5XHLvvH
AcuJsJ/fx/Dn3La7eZBILjLxSIpFzfnyIANNZaR5wP3l0T4E1UufRFBZWMNeGX3LK3nRUqZk/It6
5Wp9oKuQJOpnHKaL9AetLKfDnNV7tNHX6SkHCIWMwDkiZL72fdVujFQPwoqUgyaElD9OVv+OMsLP
mDEp19HVnefY5u4BZ8ZVYOWAqOBy97Sy1wvN4tTsGO2vdF7Ko5Q19qmUI3XnoLY2EFFMUVQ2BSvy
OjdIe8NstLTynTo4t2rLGFVg9DTk/9wfwDDwXQPcAuS7eklQTc75BWXlt/bzbNaHiNS+RWj2tpWN
xfCaFDgTQBm8xsQ5vnkVdXFmL1rdVb4un1VFxsJ/SFZ4KQsNW+ageLyuTibqUPaJmqH207h6tsvs
sYyWV12NXo1C++P7kOlpYOCkurAK0Sq6XEyf5WmhOHHuJ8nfUvkF6Wbd+nB7v6797NLE6vC7HJD3
UCa5T/NiGmIXlLBSvNy2cR2BsAFKmCoXJMdXpC9LFAcDkgS5j3zBfWA+1tFLPT7Z4Uckz2TEkeQ/
9jSgnXynUDFRGWLvLrdNTfmHSmHuVy1s4qH5mMVPOoOxt1d1vXPc7QaTuEyB/DZ0acVOytCUiin3
p0k/TvPHQS8Ou4WF663DCMK/aNdSWeDivTRS1wS12uQVOdaLV06IHiDLsAy/4mjyGOMpz225R9F1
fSlemlzF025WO6sfeFImhuQp42cLqA4HNe7VIjf3z0EGCU5qMIHr+wF0QWxOsoqdUT/mQO8dJkp3
gXQbq6H9SBeZZI9+ibHy77nickhNK/fVKvPQAeOJkfM6lT/tHtV15CF6vrG0im/zkstVZ2DJ6b/E
05Mz7jE+XBsAlqERcJg6QtZzXS1TbUmhcjEHSAbdIeZ+muM9jM71ZglwvUCAUVkFAbYKbWkRaUrV
ls4jSq3HVPqMlCdDfMVDoVY7n+j1+J4AZIBgYG4eeD1vmUvHnhelajStDmjX/lN0zJZ8pl58WqzA
VdFnXtS7QXpgjE6y5x8Vz+Kq88PmXuviI2oLf/od/xa7pLoKHwwkiatFV4nTL9qwwIYy26NfWQPk
tyP13MaR91Qdrr9maGeI5LCjC7iVI074zeUUNQn4t7QLqFl358rmVZ3CnxoVf6sFAOJ8Rq5B/dCo
X/54gWy0KCAjtslQ5+oWGWFfaXkMSI+VNhxUzY/DlwJNpdtGxB+5LDDwwmHckFSF+5d2xuXSptLR
tLGjfFfrwcmBP5mIGM7OaY6+I5Vx29Z15AASLarUojcJA9YqKNpGU2vVEMY+NE4/Mut7oXxIC+Pz
bSMbXxtBg2uL+4q5oDXvUdEVA52sFBZ7u4sOy2CpnhTFezzaG9vmkE0CsgGjxKztailq1tfLTOUT
mM0TE/fvtPZdon9Q8uFBn3/cXpCIdJcnxOOQ7hk6evDp0qK8PCE1jyAmCCQqTfZwyCNoR5dzoLUn
pG68rPq1q7p4fUrYY0RTnBJf1ZrNqY9IX5fIiX09mO/0aPGNSnp0GJK+vaz1DorSJ+9rZgCFwiP/
ermsWJ8WK057qnRxjppaK9UHzc6Lk1xK5LFQiXkJu/GHNQSGR6gcAC0GU8D//tY2evMh50mY6TzW
Er8tHiTlRbQUul+317X2P0wIMQNBykeL66rr0waxVahpnPqR1YdwmoafQiPfG/q73jwE1QSPBI6O
+Oa6hxCPduKkc5f6AfAYm75tYKnHeRh/lnGAXtQe4mPtEmJNzDdB1wIQw2JZq7MatEI24M3xrZYa
Y+JSfYutb7f3bR1jf9tAMEeoCeHq64aF1dtx0jhT6hcIi8+w+IOYNadnJmPdqf8rb9yh+f7nFplN
4/4g1eQhtSrFLRD75ZWdZn7VKD+bPl6ek1If39tmIR/qtknuo8Ccz1M9tue0bvcYUNaftVgvVwls
HbzymT9f+T90/3LTyEnm6w7T0Eln31W98bWzx0M/TmdtedhNdLZ2GPwRJJV83dBrrW6xqen0WIXa
xbcXtT0ws6Z5wdiddLm23ExKE8/ItPKYNzIaLUyW73zvV5kDC+ZNDCiRMEbJaw2bk3qptycjQ9Wj
t0lQ47o5GwijoXFJWdJqx+osd1V9TNWqv1MqJ5nccEqc+2Kaes0tzGI+wqU9fCy7IHuM86b8mOVy
/HzbJTY+XoY9LQHT/I03WcXaITSCJNeUzJ8yKz1mkt58zwyp2akRXHFy/N4KIebCODw4rfXILhQx
ha3UduYHL2X1K3kPlqo8m39BfBU8papXTV71qkl3t9e2ETMEnhZAFTkMn9jqI3a0wFYXheOvlF/N
8Bq9U6WH/FPyctvKhltfWFllZXpvlTkNi8xPi8ewRR61chXrL7hOaiNz5T0KB3N1N/6/jfx3TatP
2NA65FMSLfO73Ji8UW1CmBAM+RhkGnyhbRcebq9uIxDSyGeYnE8XCoF1cjGEaQrwRM38uYQdi/v+
Idd3Grdbx8SyYPEQU/j8tctYa2Rp3/IFZX7ZV5GHULDzxEMoeiiUzHou1QyZuCbZuRa3Dg0EAcGQ
VJoi8com1Zy4S3P8sQ+e56PjLq6y/IzqX8nr7e3biEBQmlOD4ZWiU0ta2ZntqJathqd3O0hMk4Wh
/hGxgvapCor6OI+ScU9VMno3l9IPEHl7vZ1N64J5T7yTGVdfOYuUMl8JyULu11N6gmF9dqv6m1WD
/WyOA5IrSxt9L9Idj9nyUJJraoEOZSuw35fHOepjDUbOpNoQoEtP8w6S86D5ZB9v7+yWY3JDI0xM
Mg+tmfjvbxKbIjbQEWswk3UPLdQGWvhU7fWTf2PH32ai4mtDNxr8jHgvgJi8NBIPoT46eVX4c/Uc
x8g6hrIHW2bSftBkVy7gOCpPeU8j+XsToFRZvS8dmOSdY2OG7pigAxNoACs7yyum+H07flWiu2CI
Hqpl75W6tRtvf6j4xt7sRl/x84ekLXwNMkE6oe6inZY039nz66PlkQG7hyVGFSC1X3mz3NfzOKeA
a9ThJf2o8f5dlOwOFtG96+J6OYJNnlsBpjTm6NefZ1f3ALMqufAnxHAVmDkk5UfdJ668lJ6YNjdG
QCRd9KKkn2xZ4s2dAn9D57U3TpH0z21H27jGBQE0uvJ4LXnT+hFXjExnzGYACKM59cUxeJchxLf8
E+cPXNynqBvv8kVNGet9tKd/KiP+UGuNN5u/xvh0+5dcBy1+CKkv2y9S+bVKQj01SQ3fWeHXadqc
Um3B5Wyr8ZSs78+ykWjHNjKDY1F0e+nwxsFjWTyXhRI0/AaX7qUtWWKqSVL46SKh7Huue6/J3La7
v73ALTOwQoDdFNh/6l2XZnKJG0Ke6sKXjSwjCYZTWC+fmizy4r2X+dZemiSiBpA80NaKCJ1vPhhn
pvzvVHwwUwN1iAGoqx98LXiEogVsQf3N2FM530iBgN5zkQpKPCCxa0TjYmczcJCo8LP63pDrkzS+
Wiws+Y4+hIbocnbOIIMLfUO5G3cGQK+gscTht7bXj3cGYoIO9FqBwvRPJzq3CvXL8FtWd4cgduvy
Qz/9LIdTuKfwtWt3FTCCpUrSpMSuY5sna3QOeftcRvfKg4MflZq39BBLzd9LmKNve9JWAEEuk06R
aLBQJbw83kQtl2KYGz4VqUm8KC0SWpeUD5S23Gt9bHkSXTMwgfBzs80rT4r0eWRoBu2+2IDND90B
6dwz8g8v/ricSqdLjolp9fAcFfXO53Kl0yWO9Y3ptTjVmNdLBt608EPT8LRUf3HM7914UlAnHfTu
XulMF6jTAoHXJ2c+8NQYp4dY/TI12VNgNue5e6ZOe6c+mzUPjtsHcDWWtf5tq6O39FizmD3n6J0H
1Tq0yl0YgYYWxCSncH52EEz2kMecHO+2YbHdl1c2e8KDnbqlgDkaqxjSNZ3pSOlIqCrOfVx65fx+
yU9lVpwjt4YqqFnaHYvXviakJzgKsGfUWdbtQji1J7WH9MVPsgVN5yZ8DCAgcqWovru9tOvw+NYQ
ddKVUzdaq+ppBxhosB+D1PoSwgLS6LbXyMfblq5fhcKSAB4ixyPaEZeWoIofebrSqXb66AdP+t4b
sjzaSRQ3XOTSyspF2t7so84cgJ1YDjd8B33Aq1PXHmm0N5eLGxnNUelh8JWOcAe3bmXoOwWRzaOj
1CjIUoHqryciDX1cpEnsqOW8UB1rlCdZfbm9ldevGxYJB6foIRi828RWv7lo5lTT66SXMdEZON8X
JfnktL0XNw821G+3bW06yBtbYrlvbEVBV9tViK0O6gLtOCuRF9bH//Bgu1zSKtm0Q7vJ81kpfTP+
ZUcJ9YyPGWUDydwdjL/+mC8trcL43Kd5UWUqyIy+PPdW8ZRYU+OiUOaqoPyG4hTMyvtZC3fQ3ntn
tgrp7QjzfmaywGbRn7JAv7OS4WCMdzxt0GzfQTxur5GwYSFJBXBeHOqbQ2uVKQQ3aGBs+hXE/xjI
OSIeh38oeexZz5My7njJ9ur+Nbg6vmKhFT3XbKpi/EB+r7Vrr70P9Pfmx9veuP19Q/H1vytbnZ45
cA1HMLb4Sez3nw3J/mvujmPyfW6G8zLeOeR4Ttrf84wY0FXZMb4Zwt4YX52hmTmZwhOh8oFsFm5c
takrGSkFwAZQkxua81dLmalxgnCyjknqwOKk1fGXwDSTg5knxYPdSXBbSdBJ7vwyETwvbyicWox2
CTZ++omriGBoeevEM0Enss+x/hW5Xy2YPPNTO3qd/E1F6t6uzv/JJnLU8ADrYgzl0smcDJ3X1piI
DKdZNo6B83WoP6n22dQ+SuNLuLxO9U7c29p/mFrQ+aUKwJjBKrhXitIGQ04sWqriOXKcp06Zj7dX
tfXlUMqmNSvKR1cjpqOcTf1Y2PiXddfxaY75Y9SP3ig/50HmRt33Wt8pG2269FuTq29HW+CJTPKA
fey/yt3kKU1ApqfAIu/ANZ3LEEe2B92BPDX+aLcfozn4U44aaCnQgvl30auPygnruIt1CeSpfrK6
hzQ1IrgcWje18kfKFYdlj9NBXBprd1VBbfLghyfLWKc3ukx50QxYsp7d9UPgRfkdddWdHGrr5mLg
FU4wQNVUAldZ27QUhT0N4Gkn4x+ENAMkXJCsCY2970B43XoxvxfCM5rR1/ULUx7CaKGNRGITZgdb
/ep4mVJ6CirKUKSf1R9D+amDofe2n25UEHiF8HTlaqbvwvDS5dcnz3rVSIte+uFnSXqgF5e7yV8y
pBhFcdDOszK59T9BfKrrcz17k35o+51oKJxivWxdlHAZ4Bdl1tUdo/WTNqKxWPkZ+XeXvY973UVJ
18vjs6o9VeGebO6WPfhAecRTq+BYV8eZj60xSKFW+fbUvZTNi17GT0X2tagiMJzO3dR2H25v8ZaT
kvWTaf0u9K/xIEplVKVTRrWvIpP0blTn/j4brYesmZW725auALLiA0SsRTwxaJkwRHV5mEqzpIUN
cyzg8m+llHiB/TUJnpLAQsZdOlW18ZAUHTfaTjzddKK3dlfXRqvbixiiqUFxTSc9Pwy57UkOjPYv
7KoCL3ONZE/4NcxOykcY/83yfRN2Xr/nSiLCrVyJbi+UdkyQO4Kt6HL5g5kgbzryM1JnPDDQnSCm
rcAnowmBjXInN9qKtzAwoVgB4vP3YPyltXQe8rmdsKZTDCJvplIff1sMuqTWci8n8CEuT5LNtG86
H2cju+tqa+cnbKxXcKIC/+G2plG7+nZTPStye8xbvx8/CvdFIGS+j5T3CXSetz1r46OhScU3A6RJ
MEGpl2uN9UhekDdq/dF+10nTQcueWrnziuWhme666P62tWs/FtxZoP3BtdEjpS51aQ4Bqyht8yry
s/C7mg2H9M62PQdO7Ey13BiV5qp6Fyg7Xnx1ZQujikoOAtCC5/JqN2MpLRyjGyNfTuX0uAxq4Usz
AG9raNKnIldLj8m61Ou19n2bLvFOHezqLKm8iYIJlGuCF3ENLImywFzKSQwiZnnij0wSeqmeB0en
tpqHcAyFGmaf7+R7V4kQORCqfow9kPCBp1p9MMlU6XZWgDcqVdmrA+Xb1A574wEbCwN4LVD7QL7p
NYv//uYNoaW2vdgVs4+c36dYq11zfqZzLNX6s7InEr3lOECn4HlTSLx4tKwC4NDLs20UCruYfGl6
k+ffO6s+Z49hesge8265m6rXHV8Vf/Ii6Ig9fGNyFftCdZCYjBV7WE0fmdCl8dJ58WQczLljBJPn
dNyd+mD6IE+IWljeor/maXq+/SvEQV39CC5yMSmAktV6gnFok6WaVTa5jWY3yxcvtj4s8HTctnId
8sRa35hZ+cucdkVB4ZqzbM9q2UBVXLoO2s5K/CE+PCn9oSg/NosL+c9tw1cp2MruKh6Uaj5KUOgz
fay+RjZqXJPujbGbN93OV/j/WSGD20ChIA43Vit0FjnsioVJwtRGBiSuIEMnB4o9Zyk/KYkSe4DJ
vynV/LPs4tzTSgd4TFT8BZeU+fzna6Y4Y0FGC63k1Thf2kRTMdesGQzGgxEfbXs4OuPiSjt2tmIA
pISwYWmWuDxXe9s7yD21pR35Rlq1575Uv1ijXu8Emqv7gwN8a2QVBJK8VBJtNlhMk76ao1f+rPQU
LQkYMOLqYFb9HiRwy2MIpSRdv9kLtdWF1bepFk8qq3Lk53T+5liVZ5lep366fUjXXQQW9pt9h0Eu
buI1cMg2QhP01xj75XCIrDNlbS9JHgYZ3Y5PS+3O4B2fVSYCbpvd2k4esALzyGQDQ6mXMTXU46Iw
4LD2U/kumk6Ukq0fTeDJpTuWf0o6S6+Tvuq/tlb+MfZRkMY5tpSy8kaobXehUFse+NbCyjnCYFLn
acaCw2iVxCxV1u/AOLbCo+gNC15JsAbraZMMWQd7FqfEfJo3md8No/KK9k8Ltr836l8jq4tAVhtD
kiWWEYUves97Sa5dZmCOt49+e7P+tbI6+ixwsmLW59hfUsON+w+7FdQ9A6vzDnSzZCpjgThADSFJ
/dCiDf9/W8LqvLWm61gDS+gtvhCHqcR4p0m/9fWrJHMET25DEqvL70NSlChVbY6iViyvVudjkdhH
p/1eVzunsfkhipczUrvAPdazRYMBQ0Gdi3lvW79HCeazo71vtY9EdV43ytOQzne3927Tk98YXK1s
lGcrMXmy+or1EgKiqJun0dwbBrziKhDfPDmhjPAIGFPoeS/3D97+fFJbM/az+TR+WH7mB7N+dIKH
pfpgZLo/a5/pr6fvpZ9hVFF1Ptxeozj/dTLz1vrKxdsog8+HDp0vt39rg80Auwx9xZM9vubzf4lu
FF1IvIEDwUmzsuVEZWQUgS683XTcMh3zAzNx5s6Ktr4prnDB0WLiCeaqxGkAtVGMSot99J/uHCd5
mFH+vb1pWy7PWAtTgcDURLHq8siKru0NxCRiP5ZlV0dV+qs5f4Za/baVjTcScBMN0KIOrROI+0sr
o63FahcGWEGYsnDJUU4oQHu0jxB3cZd58LRol5RQ7M7aH94aXS0NrTCj0k2M5vN3ypdjILugVb+Y
yqsZzicadffBHi3M5kNCVBBMED7Q3a0hXKkB+3/ZRolvTRNp7hkdNmuOYXKNaJ5+oHPgJlB3jnsV
jCuRIvHlMdbJnDtVDF6jq9hYtm2N9Dm+rxEXY53OQJ+rnoXkFTWMOnw3f5GU93VQP6hCGNFTf+T3
Q31qXhPzL7qlOz61ddqCiQeiMKYAr4Aoatu2sVyz8er4Ugu5EM2mTeg1UP9B0Q2gFLrZHZNbAVUM
nPKtgH+8QvNUYZLGoHkSH2mHBxNBOqt/gp+sjpxT+Jz/uO3Nm9kb40piDlUscx2+Y6XvpbLPEn/Q
IO/MTc8wu19hMLizjjJ5Wj+L61xz0qcw+Ba3e9M+m48N6p6KqCKBwVyjS6O2SqUpbBO/6aY7efzA
OOfPGA2NEuW78aVrPOPwskezvbnB7Cu0LxRdabpcfsFMYRbVkIyJbxifnSW4Q626cHxd/1u6H5pd
Efat60oguOFWIEulSnVpDQZ5BwrEIfHLPPOm6FRD6uTV0V1sH8374fOknYFHlp9b60mlIgprwO0D
3nTgN+bFZrypPaSWEywGSou++qTPSMAwHlk8WdZfpAKVabj1nj9tRaq3y13dzslkj0pKr8AvWu01
SaxzUeX3nf0clKYXGPfB9C7UXDXby0J2dtlWL5epDkO1DC3LDNPYlaXvw/C+qXey202/4XahTCWI
rOyV38h6KbRM58RPy3Ouf1jAcTrtR218Mub3AKG92we3dWGKCff/tbY6uGWszSKzWVGg5/0xNayG
ONjvVTW3rAjss2AcE/65Oq62img9ILnpowDniUn6PybJEuGcrgYUBEg9C2rby5MxEDbR9dghnOmv
ffasVb/yvWxp88p4a2N9ZWgNBLBtwOnbCA/1lYcQ+akMsnMXzndVsDxIfXsXj90HxOPe2070bhgR
ssqmg7TMZ02pj6Fivyz9e2kvz99yS4Y3NIoLkDJesZ61aSvPUh6mzPg3h0Y551bpJXuDp1cKjb+3
+F8rv2/yN9+4PgStAaVO6ivNfZz8UqbozrLvHL73aR6eJ6iWItPx1KHykgKskDbeRYqXBzMKo5Wb
Lflfo2S5Rd+dtaA8LVXHu02/S2vpGCbNsbO0947cPAV19slJA3do6+NtT9/I25g9YbqPvJBHxJrT
pFJGWkN5BzVctQAWhjdFizyV4dI9Br+tlIZpYXp83Oe0Stepbt5N+jRB2OTLXX1X2tn7tkEW7uhA
8ZC+9NqhHRBJyazD7fVtOAH+z/Q9s0ZMrF19Y3PWqGbexn5IRbsZopNmgugol50q1o6ZdYY9h3ra
9nnHi6V7iIbkIPBFHYTqf74Y+hK88yC8QRxHBJQ3vsZB9koCzNlv8Z9jL7/uvr433IG2x78WxDrf
WKglp+z0lrdxthSP8BM/5PZ0apr589LLp9uL2YjoKBXCw0pNl1R3zYIdNAtTsyoPfTU7pkN8sGdF
O2bTcuiT42S22XlAceu2yY2XHSZ5WoqZQtKt1TsoHmHZUxz2b5yOBUipJh2PSQ82yynuKP7sXCJ7
1lbXIt0TtPUkNfY7a5nOQWg5Byl3QOjn02tvoBuLJO/e03kj4xBzyOD1SGAFgfHl+bWVXqlhycu5
btSPxRidlDDwpE66mxblWFdSLMqD0rRH1rHpNkyEctOImb4131Om5k1gtAZVoWT8ORnL2VGjw5hm
pZfSy799iFufGhPCTI3jPFRXVm9Amcqjbqe8NI1EPiflQ7ekx7zeaW1u5cYMdPxrZfWpjfUAVHZh
IyO9PzMpeSr/joazafuK9j3Lz4WFUpAZuWE7e+2f6ndwpUCsIFhWEEPlalm5KUIhkmnUtOG05XUJ
P/w5/mj191e5lKUFbTeM/P0w/mXI33eDiNib1YOZrxpAJzBzbt81fc9gt5YzI6Dtt1X9dx4xvjqp
zh6J/pbLvTWyStE6I89KowI+Fyv3lFTTSOd7erb7X7e9besjphsKew+kdozBr8zM6GMWWc9apsQ3
m/ksh5KrAqhi2k9K9jKW3/i2q517Y22VEUap1Qd2SnktiUY4YpSg7A5zFCrMMHZIm/bqcMzltPur
ZMxqsZpBIBvGd31fGIdRydvDWIwvdoqc+O1N2DzQf3/WGiJnL01pARWk6heHkjcyDHlKG7nZsbIV
u0DGwMtM5GKzV2459MXUdX3NiVb6pzJLT9IUuLE6umYPL7PuVqr+0O2xSG6cL2IPTC+RJ0KHt55m
V7pIESUIIhdqD92QPrZt9dz3jEN0AtIQhXe3t3Ijel3YW10Klp1PdV1jj1N2I7rdVvg01/8hHl9Y
WcXIiIHGMlKwUjlP+oTw8C/Yk3pz5022uRZCFGgmsXNrzjEdZtdUrileInN3lxnJverK9o5TXM8G
KRBaIwAEm7UMN5yz2rAe5nAz1QnEbdInpyKM71spCp/brjzOSay4cVqUp9Iqf6VDmvqJWVMp1sIv
c6Mt9+3U72EMf+MFVp8ovwc+SOjDGAJYFzDM0Ij1POP6CZ3ssTDrBzn8u0qDL3GcnpzIdM1KO6da
cc/MHeM9Lo8i185OcMKcrTQVhP/f5MT8cdupNp2YGi5C6oaYxVyFDaQyq06eHS6rqnwYMvVOXga3
jox7Bfr2JinPt82Z1/GdW0nwZQFTEb2HyyRDSYwuQIGDzA3teeZmxkOmfdWGD7etbAQdrJCngSoD
VbDW7K5bXU/6hRIoWt09ajeG5TFguVdj3MhCL6ys4jvAFLvQVQhVGufBskdPb7VzsDy3cuIacG92
8U5isX1U/65qdVSa9T+knddu3EjXrq+IAHM4JTtJblmSbTmdEPaMzJwzr/5/ysD+ppsimrD3YM4M
aHUVK6xa6w1NTI4dUaIx2nexWb4k6fcyfZJNZJ/DeiMDvTk4qLqLRCJTap2HOdXMWFNh3iduBK5c
/toVj4kaeptPvN+qAW/2BuAXrn7spqhEXS+MXrfHoq6I57RBtI8zq8I2JSy8qUokd+rz+FOHdgg+
UEm6r2KA7YFdfR21ZsBKO9JR9Gp8dHaZer2tfk0jFc8gRJhijvrMY9E53jwOP4y0wbhKyT+HKC/t
rCz231Eust0m1BBESiafStscTZ+drvS9XgnCx3kIlB3Gz4lXVinylVUPecYZC08fzfGshGBedYTf
90owSG6u1yZYU03bOMhWNw2oDoqewGTQDbieGzaT3VEmiCFwPivBWZtOqdzj2PQ3e/MizGI9m31b
m8VEmCD297X2Ug+WF6hPY/z59u5cPfv/i7M0GlADbdJ8lTgW3iFjhM/zQ0FN7naQ1c1CTcLgYANg
uDxr9WboWgi9lOHqD04qY6rRwVSwXevV3IJTroay4MyLdzVqR4vPkwIDlCIsUc5ormggDfLGcjML
67fyvjL/5mTjqcQ7FM44qLTrpaDOfebrA2X/riNrbRLdwtrZf7k9d6sf6CLIYiFgTZ/VlkySn4/v
W+PVKO7LKNw4X1YnDU8mYWtpQyhdTFrAS5vEgMwYglo41+6cKi6UZLeQz8OWt9ta/QijKWDFGJ+Q
EBiLWyco0YyZOV1g2Mc6+kbze2uo5GOA78oumLrIoxH+oNuTvpu6sXRHWyn/Ys2LWiKwHoqp1JOu
v5tph2We1PRLqqDd5YnpWvnPStv4bmvNb7hOzCY2VDT+ls1vrQJVGyKSdy6Hd6kM54/X7rltn8Yu
dTO1Qn0X7lOhexoTnmTPcWcfBqN1R+PJwn/uzxcRBy69Z4CpYm9cj7grYtMfQ36LgvzjjrS48oo0
feybLWWMtdUKiR48kQPvnGfjdSDkCn0VFnh07mf1dfZzZ69FUreL2Bf720NaeWVwOQlBCAe9trcw
26Idw9JCaswvkpe+7M7l9JjLd+Gsek3ztQifpHnLiG3tGmYGfxsZCxHQxSwaY5eMdTPysEmCQ3aq
ndyFGjgFqudPgetvgQjXbprLcItlGmZtodaKwhMjsu4UJ/uEKQzVaaVyazm6+4vZ/G9oS9H/Xi3A
1fUMzS4+A3pzwwH1CQeDNiQwnrVw3slbDcS1pingWnIMCkAAlZdrMm+rKJ4jmVfHeDCUBBt3Wncf
bGXc207mpvEuxKP6sYq2uIFr+SjEaWQEaSgIrN31Es0V1exxIiHJrqLgFwWD1hP2SH9xxlxGWTyC
UfiZh35gdGiWnEptV4bxYW63JOPWlshllMWjKksReegwQD9b6vRdbVxNne+haHiRvtUfWdvYdP6h
KHCp8mpa3HUNiyPUZfJdn5z41GTZT0BLsof07V8UKWAikF8BcOG2XopIjJWd9b7IfMzZbvfZnIS7
tKm2yPurq+C/KMsSsjoFlqTpvEok7RWxMs8ypI0zd/WFScsC+C+NEvuNanib+4mitVS2jGrv2Meg
PRQvsvS+CpCFeOe0r914N/0LMs6YvsZB7qWzlxV3avN0e2ev3e2IsXNI0mxgtYsldNEJ0Gapa62q
BAWV3EVDcAiLuyp635vTQQu38ElryxGEByck1CEgwIsTS7Lqui1rWgG9nx37xvuWpYEX9ebGzK4O
CVVpGOcwTJWl5lNdtWaKuzRAHmr9s3y2jK9JTQXG+Fb7p9uzt7bssZBE+QLlR5G9Xs9ehstXmAjE
VT7WH8zK+BAW7cmQXv8iCnUIIBzAoiCvXUeZQv5qCyr8nLXoR/CwGj5a05Zz/WoFBnYjXaffgsXO
4vrqhkRuxpQ+xljvK0oaWtXtDOdTYtpeljtuOp2c7GiGR6Cvbq7dS7J1uD3MteWBCgoKpEBzbMSG
r4eZyHWs9hOTadVxB+jLOWAxM+0gwNduIAXhBsX9bTihakUqIjB59OUXszp3kp+VDplzO1Ze38Lh
qgZsZx9ko9y4PVcjcQ7TaLCxmbLEKrrYY3PnWEFVg9foByopaQf2WI7q/QgQxv9ThxGqQzI2JlBh
QJVBB1we+bZU5o1Brp4M9KRjRYtPeZEhymdGjmtbiX380492HW+R0c1Cx7vpO5oYEiAy55eW/2L9
b0Jt3240EQYhN/gDvA2WkmptXQVFr4MLYXw/6LA/5U36XgrSLcj7SkMIsTqqxNxjHCH6kkfk53Zm
5wHjUdLcVYPQszLZNUmEqyAmZ0QayYlPaQOIo/nRlXdtae1vT+hK4sMvEKpMqD+b2hs1HTlvdMzV
WC1ptG/rEgtU0q14F1QZWzJ0fT30eixq9GpvbDbv16YZKwZeemKS3xgzGxajLceWSlIn7Y36ZH8r
AcdR1QG+ugunf8ZpVxm9B8laYya6BF6Ffx9n6peNORBJ1nWFiSowD01wkYJ3uPSAlZ2sGPycrxDk
LZA43WsQqR6TvWgCmv591+NO3Z3DeeOhu/r1qXQi2ICQL6jMxUsXw3bQkhK7R5cMV67/QfxlH4bj
UXXGQxcWD3GbP6XRQVV6gqffjXzact54e3kxcp5IAitI/3qJCK3L3q/iUObxOQ3vUYs9qE7zkxvt
C2rJD02vf9uYaXHKvZlpyhP0QBFq1dTFodvNKCg5eDuea7nYga+4j6QhcKfS/mC82LHXyF/q8c6A
Hugm8s/bsVeHKjqgIPbY10taoMWR7vuWwlYLdzau1SiOYAbuSlHnVVttxLf5nGgr/BdLHNEXR3Bm
zlowWTrE887+p3V0N1KkD7eHI2bqzUyCdBQyiUzmsrQ05XXPM5YvN3NBaq20t8dj0cOeUF4j6cGW
Orco/jj9YFRMH/ZY8E5YsNej0sx5ksPZ5GIx2B/md+Dritrtbo9r9TNdBBH/fjF1cV2Us15apMKZ
U+xjxwz2vSO7c5PEbmm1oVtXm8JIazcmPXH5N2RVBQF+HbOOMbqTMiM+j+rnXA5dO/lsjd8L+p9/
PjaIuNR5NFT3yBiv40TQQ0q1ZvWPjGRHg7g/T77R4zPXR546JP8CLVU2Yq5UuChvURuGXyFumjfp
gB/2U+aAOhywV/kyTk9mCEYlCjwtd7wxvber58zaoCatTahOgxOPIpYJq/N6oKi/9b1mq/EZaQdJ
8vyY4pL0pBdb5llri+UyzmKxzImJ3DNCied+rH/KxccmCY/OF8hdh0nynY1EX6yC5Y6DhEorWRR6
THvx9fASVsd8yJJzNX8fAh+R3NEtpY+ddK+2oTeNr7cXy9rleBluMYcldyKN8RwI4GC4xfBsQxPZ
ZKmtnSKXQRYT2Dh4yKS1aHH2DmD8J39Id8r4bIw7x94neHrKmxiYtcv2MuRis+VSO451TsigOOb1
KQ4+wwp1e8o7Uv2lbY6K8TWe9efbk7m6IC++3eLeKWGYjVmbJjzSIB0oHyxueEV5nLut5sJb1Qhh
k+zQxRVKiGT6i4JO16iJ385FAmXlWJuQK9rUDQancrncHycpOkaGuR/x5a2TO6waD0o274uPBnyI
WS7eyX63kWSsLSOYWXi0C1DcG6+FUUlbQzLq5DzJD5b+QsK8ifxZm9zfr3mq2FitLYes4w0djamR
nHk/uUr/S1C1g8Z0VWVrdteWK1VsatgWjqXwda7PFUTNHamazeRcpK4e3gW98q7NA2ypU7fO77U5
+bQp4S/+5HLXCyKx+E9YOyxeHL2lTXKj6cm51kY3JkPfbHCu4HMEf1Pc5TwMOS8XB0tdO/4QVdTj
7eDRxNs0lh4EsnfYYR4xv1PK1pM1qoIvQB73zXDozI3u8eoQudh/yzQIoOb1rFahNJZZwA2RdHZ+
CEvpJXf8LfD72jrkffG/IIsdqIfRFEACItf384NWJ25tjd42DXMjzO/b8CJ9CJrKaW2NVD5t1Ltg
fKaOctpeh6tRaOILRj1gtGXyVZbOYCuZxmBmQFy5YiMolCs/JKfbInusXTo8rAE4w/IV+Mvrb1M6
HT0Hm9SklFJvQAg5dGhD6UbIk8xRjl0TyG5QhhuyW6s7GqkAKIQsR4Qar6MGkUF1WBb3d303SRbe
Kc9zx+eq/mp4QkUDKpwMMWJRP9D4XHUuhgfk5xRr1glGjRHzNIi0Q1ZMSF1s5UOrn+4i4mI/y0Cd
cYMgia2S6U6rjt2Ero2xkf+sfjWLFwAEASHdvbgEhAuR3/asj8T8Cq6uORj+nTJ8rkoun/rp9tW2
untFUVejmmZzLF5/qzZM64yKKy1Za2ifgkyVHous6va3o6yuCNBfGImwFN/o9/cGeqtVaFO+UiuP
wr4H8B5pqadiy7ZcWzvjoehibIfohyCxXI9HZsHPKgn52W4G+1srJcZu8lGtpSMb3vsCZRzPAe/V
YD7HVax6kFFCV9c7813ZS3tKbOZOTjP9VI3KSygpFuwoNT3g9pHeKZMGNcAv5x3eK/jMtKNxgE8i
u3ZEqaWY0w99Vg+ulXThTg/V8rGP+R3B2Cnou5TRaUyHyCtMgAlyYU57esrJsS+y8F3AX3a1mJa7
A1l24wYXm215Awn1Jx5fcM1IKa4nBGJ0ZRfGLLxFk49Tq3/kDW0+pwnusFUZhN9Cqd6y810PKQwF
eDcA0Vys3yhTElmLccopd4XT3I/Wt6B+lbTgbjBebq+rtdWLXoADopeKG0SO68ElBlD2pmBwemVH
tBKTT7VfbUzg6hOIrsNvCgKElGU5jypHrXTShPGPrZ7G9kvi1E8y3W1nPFbOKcsHV04rt4s+3R7b
So2bs/ki7uLOi/irUu+QO4SFVLqDnLzMmNI8lgYK5NkY5M9BHsSoKA7TbrAN6c5Xla95oGi7ccrK
OzpOfy45ww9CeQWAO9U2tAWvZ1tqGqXFfYs1HQNDre/SDDR4tu8Y/e2hrx0XpNvYTssYT/Nkug4U
hfqUOI2VnNEGkikjKm3rWj/C19tRVjMngRKB+SN8xJbScKlhJXE/9Mm5t/6p9xRCUr37JuXtCd8H
VHwo70z2g9Ej+IlSgpW6fb6lHrR20vNQp57PGQvaarE5e62H96L6nFa4cMaQr2p0Ucrq84RxZWOS
LBYbM7t2f3Er87CGGE8ivDjuKS1EupJh6qREaGU4cvQv6NX3WbL1tF6Jo3Aj475AWwuf2UWcRu+t
3HT69JyVv4D5wBgoh41bcmWR0GICBU8A8L5LbcggShJbMoVdUGodpv5BAF0b+XUb5COujMUJKhqA
eMBhZEYbd7EaqY70WtjQ0YrjF2u414bJm+nqOyjByuEuN3dp5NXFfkixnf3nLxLfq+Bioi8yUnRB
5rhk35/TwT/Wxn6Q1aM9H27vhJUD+yrI4muNHfKaZkkQo/zEsZ1JH+TxC6LezsY7eq1dQPORdc5j
w8CZcDGVoS93VirBni8BKGsuSu9+Ar61/dyk+6Byy9S1zOwxszZA4WtL5TLsIilQTalJjYgGuRVb
h3YEDZaM6lkxux9mH24JyK3sacaImKZ4wwuS9/UXM/lggWYwxkQ17+LmSK6t5MEhPTnGobGOf/7l
uGdJ7dnUqAMs+oJ65PtGKRCcDY7vMRY3vHD3TfEcySOU5I0dtzqyi2CLr5elyAH4PbgJLZzeG1bz
EHTfTKvfRXWFc1ZyGPQtZZ/VD4dsJbB90V9YFs3sgMy/zEElxg3NyKms2mNnAujLa11xY8BZp9vT
uR6PZxlOuODIlyhIBwdu3enB8wXK3fe7OOaIHLfMWdbudao8dDtFOZWceLHb5GgM1MYqeJQpn+Wy
xPsBk4Xoo1p9DfW7obsL1NBNU59E8rXST1n95fYY147my/CLnGnKo2lO/RK1A0wlXFB7WF/MH+n5
frgdZyUTZ5jC/4bHJ4nrYtOV2I4HYAHARmrfdNl4p8Xtqc5Qsf5RKU9pnO379o+tHRREKi9CLrZe
AL6BPg1gSABLzQ6a36ve0vfMzGpjbGsH5mWgxakcaJk0KxmfcIrrIw4WuxKztdbGD00zK1dC1+D2
XIofvryCLuMtlswcST6oTLEu4TpF+ofO/vd2gPVF8d/HWiwKeegcxRcByk9GF3pl8VE3Ng7hrfUg
TpeLm6yKwUj1Fesu7xBISqNnvWt2svwE+VNLUiRkfmnhVsVvdVg8QnhxmogOGIsF4Vdy4s+KKBs1
1s/J7xPPV/yHcdwiQa9+H40sRLAjBTj8emxGlRp23opW7PhidifJ+PgXnwf6Ap6P6CWhTnr996Ow
K0j2adcN0NAyg8YPjXa5Lw63w6yVn4EM/hdnkeH78pRI5kDlQVII5R+yBHowWP1fPDCOg6XSdap0
L63tb8AOWzdvnowEfIg6njNB3QTWffsHrZ3HFJ1F2UAwT5ddVwkxScmY+T2x89KUP1tSPH140pON
vGR1mVyEWWyvLDCHFmIVBZd8DybWwzPNS9OtbvlWlMUes0Z9ysOCwWiI7+0iyXzuorx3N+mhqxsN
UT/WCm8ais/Xi4UV6s8zewmBGd95F0+O7WkZ4qtVgkNF0Q31sXYa+65Qq52k1FujXEsSuNuoagJ7
RIp5kSTEIR0MLaNLmabTvrbau8hovaHpD1n5SW2OxZ8T/kSF7L94i2vGGeHrWBLxLPSKdCnxCspk
Zvnl9kIUc7Y8gC+jLA6SomyUHAk9LjNzZA6dh7lxHs22ve+d8hQnf16UozMPhwHZWgHuXRwnYPec
Keb/c63PsldkwehpozLvbo9prbBBXQg+BCrHDsZTizBlUdDUkjlVKqPAZfckFbta9Wp7OM5mvpvS
dAevfgc5bOOYWdvVl3EX261EY0YCDgAqNnvv9Mc2aw4OBFcKa7cHuLbhLuMsTk3JGfK2F+NTm9SN
pR9yIO/tRHH/Ioou3u8sEOgRiwU/lIi8j4ZEF9kpjwPAZTPTt1utqwvwIspymTuIM8gzwjGG8tlE
lqfFwnBI5X0xvTbay+0RrcZCRxXBNYhHAKSvDxAJaKU+UUw70xY0UIpH5EVLInmHe218JO0xyMST
5ng76NrHgiUqDi1uIGUJZQ9yX2EhYEuu6K9Umby0hwv3Nwe9Tmov9AAR519CtXyGi6M2XfFRV973
hvw+aI334+RspIerYwESJ+SNqF4tX2XBoI1d2Zb0+uVMIGtQqETrf6PvthoE7XmIR8jBM6Trr6T1
Oh1LeWAs1K6q93GW4/URebe/ym+tneXBhx46ly/SCQjkLNaCPDV6Y2lRepZrLM/Tfh68ela+KVMh
N+7smz4JQkYp2WzC/eh3tgdCu/QKHQSR3Pr3dGFKT7Om/BjrgwRE0HTcgAfQrtdmVEfGHtbUpM2f
bv/qtTsIHjA4MZlrEHja9dS0fRwHfU3aF5jvuu4FOvij2vSu0wtVo9dBq/e34619CkjOsCiFXD0n
6XW8Sg6KolNogWb4B+56HFjeaYAUXKeOtyxR1kNBDxZ0VhnY7HWoOR06BWQ61yuedU1meSEaSc4W
tnLthEYv/n9RxAlxkavXGv2RVCdKo+Y7O0Fse0o9p/sxm93Hv5g6vpTJ5BFwCZ5qVAXlcKGG10Y/
DATag+fNAt7qYKAMULtDxYRe+fVgzLSrprTlNjXilwlJTguVTtN53sxE1vIuNAT/F2exIXWnSSR1
5lrLOm1vlJGnS5VXSYixjLYXTrLnIMA0hhsTuHqLw2MBQgEzQ3hoXg9vigKjmQZuuQkF5zB9HJAV
C0pv7IeTmUdouP2jBpaH7M+WvKr4w2+OBlI84Kek53hjXQcuCzXGp4YTO41jnBJ+YejyF1ercIj5
fxHEZrhYhqCe9TpsyGRH/wVOv4/zztB9vr0A1y47EC60qwF2AjFYjKKh/j9FEojBpLQPczG4o/7o
B0dLB82KI/ztYKtTBo6G2gccDECs1wMKTUjgwcT9YwcyjtRZ/lQU6QZV4LeywvK78KdJ6Wi1ciot
glijWQ9tHdOmMZ4dfBiRkGyi+8No/5DUfVt81j/GuienX/x6H0+u0dB7ZLmMuxJ1l0TND7eHvDa/
kDRZoMjB46qx2H2d1M7TmIJ76+V8n2fPal/sJidx7ex52HQTXTsd0XPTQAdieEFH8Hp+Cx9RFeRZ
WZJ3+Ki7lfMArWbjG65tc7HZhFUS6m3L5HxSnNIfobOfuxZzqBige5buy1p2k16pGVa60zLawYY0
bgReWzzAl4Q/G/NI1fd6cK2ZtEpFY/UsD/nHnG82jMndX3ysixCLIyzpUHOTfB7Csu0hSPtRMR5i
rT7kGEiPlub9/wVb7LzMhuQlGaA3tPSQDOW5Dlytjg6BPp5RbdgItpYSXE7e4iiRulFpYl9AReDW
Gum8MxF3SIdsb/nvmzTfp6q6vz283wvhzT6kKE8t+TenfpGFZIVTgwJo6Kc0POPcfMqKzmukjPxI
DlXpS27mdeymNrZirtwpgPxipWl3xVSoP/WsRQg+QgaxhNARdv9AnG+esimJYpgUU3QoZzh2hV8P
r4FTZ5FrNb78KRytyBdUB/+pSxXbZ3P3dfQgJem48UJd3Wh4vYN6Bs1tLtMQIEtJ0uEWfQ4wlOdJ
FbSnQdkqJawG0RHrorkPunqprO0HcyBPE0eH5CeuOgNQr1xZ/3H7M63uKsDNonpHLv27SXxxx2RS
mptGAqBUHfzoXWTN074YjT8XiAMeZ8mEsSGDYix0vXdj20kinDt5vjkvSfzeCmu3DTdustWRXMRY
HH4yLoN6HvHqaIYMYd0il9wqspvd7flaO8+Fyh0mIgAB3ugrjNMUTmYKiDKNsgkD9K7xUiuf76R+
Lt5Jg3xWDZjyt2OuLYTLmOLfL76R0sl53LQgIap8OMxy+ZBRW2rq8a+GBoUbtj+NhGXTWomaph4G
YAehru18O95Vsb5T5fzJ6WSMdTaEH9cGReUFa3nQqKiJLAZljXkQpC0vq6p4AoVOgcLYS3Gxvz11
a58LpRna8CCiuIAXUcpIy42sl5g6A3YiZBnMDHPnXS9n57LYMjReHRKINVpnArz85vqdI94LMwAR
HwNeBR/zwXI7829GdBFkcQ1KpunzJFW5f4vRi3usUaLDrMFO9O2d1j3fnr71EdG+AmMoOBfibXGx
8ooJLkIVsiR6uRYw+jGq3X78i5c8LLb/BRHf8CJIXDjJgNYPosDIacSzf4x6Y2fI0cby3hrL4j7q
s3lqghqg9WDEXgnZx86aY7RF3lg7hS4G81Z11sAguWIwttF4fdegjr/RSFodh9CoYfPIKlv1erqM
wTcK3xJLOkbuxPkZxwnKJ1tp3moUE24UBGOBmFm86ZW8arHxYhyG/CuvHwKIXuTrGyndVpDFJymj
FG3F1AbuL7DvxoMw89hkaYg1usxDwBnD1APjpL71ocfKw24yQEZZ+EXrfuXaEUO/asubfSvK4vZR
JjsKwyHkOFMe8l0dK2Q2T32/sR/Xo0C2AoZDBWTJg657HhN4IaTnxshPaniftM5BS49O8eP2vhcT
/3bO/ouzWGOBHSEUVibpWbi5qY4nlzg7DMjmWVhQaD9T5CI27+81QqdQNeDiUcTdKi+ShDZDZBVj
1PScz0+zwBqikCY1d2nr/Sawym6jv5bzpwqRnUrT97dHvFpH4KENnAmALqBNsVYvTiEzkZXGian6
lrqP3LacHvVoem/1zT4D2TQ9dkbgAsUgp8w3DqaVj0rLFGcirihgM8sK+hwq4TSOVXqOB+PEO1/v
qkOanPL4eHuI63FsGsFIf6BXvRhhNUtlXCl1erZ16WXUmx/9YN3lU3BfkOdu7OyVe5cx/Rdrcaar
VWJMhUWsvuIczKK2d1UtfqrT5DkZwQJVW4I+K+cuCAHBBxdVZxpi158v07SqKXQ+nxx+ma3OtePD
7dlb2RJXARYjSu200caWy31GHL7bYyF1DLI7+wnUxcGsm6O+5YK+PiKKPNCPqNwtJXvLujWUVBX3
VWC+SqrxBAHz0+0xrYaAPw2QEPMe+pXXkzY2sl9JMts8H7NTbxuHcNzATG1FEP9+savwTnT8ConD
s03vmgJn65cbK23lDuEo/G8Mi1UdRqaWgehJz6b6XNEuTOt/qdhvBFn7+NROAbZRRRXw+uthyLXc
65TywXPKvSCQ4Pc9OSdhPSssgPThWZnkj4Yanm5/n7Udexl2sebGqU2HHADYOfQf5OZV0qnnIOkW
bJUy1w4/0tb/xre47UfKPbGpMr5YyKj6uYrwbgubsTeip9R4TCflcYqc7/mgmzQ8/GzjLbBSnbgK
v8gDAqXvdLUkfO0/zumnfhjc2e2mEpNkLHb9jWjrs0qBjPebkIJZrPqob8K01IimI441N66q76T0
Pje2YNxrK5MDHesmwMY8qBajSkOrsQJxrsOv4EBKrC8WxRc73zooVuMIVp/g1jKe5eIsaWIjWZKe
W/vFDuxd59wN5RYNYG0jCwt6zJdhlUBNvt4ByiTVvtQyGE2S8l1WUa2SYmPLtmbt2kBXlnwT+xKK
+YvNPLW5Wigogp4bxdz5w7MvP1XKfZ31O3ULW7k2IA4OimyWjBnLUqA3k4bcylolPTtlUe/At6Mv
XSTTRt1t7dsA0MB7GFgRO2yx1qRZNfrIB6UdR+noav63WY12qQNN/vZJsTZxIPm135UcPA4XudOk
pWbYqowmU+7LOj4BCDeDoyJbnpNsvanXZg6yJeAHvhN52nJda1FSzUafnZsqONDeFdWI26NZjcB7
nTlTVXgBi9GkqkQGGnKmC6EaqZzcfKt7vHYGYIz8vwiLdD0r+9HQkoy+bvOjSbL7vPslpy+BlW6c
4Gvf/zLO4vvHneYMtbidxEhED6dGL2DjQbg2FhCkoMTw1GahLWbLTrqpS2BKn1VfO0o1tuBNeJjb
736xRThcjYTQJwB2ap76b+Odi9u8yora6hROGk3+XFRPDnl5pEWuk1kby3lt2gDJA5H/rWW+7CiH
Tuvj4TmmZ6u9byLtjm+TbJ6ba6vsMshiHRd1m5Rxy94MTIPU/r5pt9TNVoehoZ/Gf5hHL9UjYr3z
+64nwoCqUwv/szFeN+mSW0EWx78WKJKpZsyVHuFU2f0S+8UZht3tLbkVZZGKDHofJA1E9XOZB8Uu
7W3LG+2qQZ0idjbOzLWzDPaTIXwPhQ6M+CkXqyyVfUfK5zg7O/Vs4ilZD/82QWm7YShLz1Oe/+jN
Tt1YcKsrG/wCim1C6nRZJ0RmGupbmmSc05gmw9atEyQY835nDq+3J3ItEmJ3KqsCd6c3ThyRFEpV
kcMdUwzMOHLUJJ8RdEG+YYOFLFbv4gkP9lEQEEHkCj+fxSz205iXRpaJB9E4vEt+FMM7UCFepwnP
VG+zzLK2m8C60/9HmA5BpMWJihLDlGt2lbEMJ3c2dbfbalWvZYl0Hjl3aCpx1y3OObVBsDWoGVFS
+W6XVPvc/Bp9Q3bJxkVsm8O1mhTTMxPdK0Qy2cTXM5jN5ARlVhDPb56aLHwuKOkEMhrxsSm5Y/oz
yH8N0UFBm/7Pl8hl4MVU1j1UxqwhcBPWRyzZ3CnqD372nG7hXNY2NfIMAlmMdAJzuhihXM5jAwwS
6DIjibypu++DX7cHsx5D9HwocWjEuY6hGXFoA7PN4EEE80HYCHq1Zv0yJiXY3460tuKFZg4rhEIK
OiLXkRDeLJW8J5I9tgOYMKUnczTAfTj1KCOhE7QPnW9Wp7lqle9zr25V5ldHKhQNWDIklMv10gZS
alNR5bPZpWejUVLMnr4FgFo7PqAx/y/IYm1I9sCZiWXJOQqGYxCMu6F/jmz1aZNfuHYKm7hWQV1B
31tZwobSBMG9yvDhuIaY69YPjY2MsCy5+42LZS0OZ4YoZyKlZy7xO0ZrNrnd65xTarAL8xe/+qWn
/aFt0AjqN7KxFSFvVUV/S7QyLAASSwBkn0V9hFeGIO52Z6s3UZ6oC8/O8Qhpw/0EhggIw3gcnNek
SQ7hoN63nfHVUUevSraEQ1YHjjqFzaUD0dlYbAzZ74dOjcP83Mn3Q6gdOpwWrPxda3z0B/3u9tZY
iUUaQl0VlWT6Ussub2SMk13J6NdKpWM+VpOM6lmQZXjKgmq0mqxARatIN/ajshoVDI44PCGnG4s3
o5FZbaQFdXQG4eb5nwvjkJnu6LiV+giXbe9o0ZMSP6RSD4P8+zjw5Fe+KEW3b+HC5Fs+yisbR6My
iHMQag/Q6RYbxxwcqTN6xHNVpz3kB6MJXVM6RtUWxXg9jijmcgJxti5ujdwwQjlXETMf/bg6AL1r
XPw+xz24yeEEVrTa2D8r9y7aFXB8UCXmhbm8FSWpGWaHiT5PHcj/OfHzXTca6kaUlbPtKspi9mAn
RhYMNqyPp48DZqJhdMjNdGOVrgZBkVr0zwD1LqtsQ2k1oV4PuPPV+dFSn7ISVv+Waujq97kIIhbt
RXZZZjl5vt1T5QKUHH/ytVfMEbQ/f5JR8xH6rsDcUDVerHz08OZSsRhJr2r3ibx/nSfPrpONQtbv
nGqR412FWRwh0WTg1ugj9R4koZco94n5GOnSsTQmb2j1j2jiIIv6rOQvk3znQKh3mnHnV81OV9+j
zunWe2eEE/wD53n8UWvtxF4+S0lzVwwxYJxH4w6ww74rpb3fPNhb9h5rXxspOGFLA7wafYnrD5EV
atC3OhLCUnfkUveShJyx1f/8MaEJbjDCDaDi3hRGxkyhvi2i5Jrnp/fOjLrWk99+0a1Pf37EcpCD
A6WqQsNErLuLdaWMFurcHdVTw5hBNNjBv3UbqbvZz6SjgUzKzhZWOrdjrk7hRczFWp5DaUibjsFx
mHtm9mNU7qO/0K6BwIrkp1AdN0D9XY/LaMdBVVNYz5QZ3TZ7gElYWMfgcHska6cYyEWOZl7KlDJE
7n8xe/2E7GBkQVGPct9Nm5+hdrwdYK27qF1GWGSH0tg3qeoL9raZHKmmHsyxdXv5U6pW+zHTaBjd
18az3u8sq3Dz/s/7IES3f9MIAIwtKyeBXvdynMKYtaoAHkGal7sQQZeN9bBi/Cz+OG8+Tk+gac7i
mDb9vOKOqCEMSgcj/o4y2h5e36ns3MTVmwjDKculpppPO2QAPujDiTKumfQHkMXYOu2mzfrXWgpw
+YMWq8fJRr8JApD0FjoANcioUfFG1fJ0LKHmceP+WB++4LawhlB2NRd70AjDTA67nG+MB2jpJ7sZ
Lnnifw1tjBoftIf856giZ9IfkGw+jA/KB3k6BIqQYUqxs7q94FZHfvFbFnuziicJ11e+uGnurPmf
QYLAX5wK0y2Tre7UmpILyF50XCiaIzmyJA+lGiVuY4CA4cvPeWyDrWvdRHmQqnt/sg5+EOFosrOc
T2W0H8vTJAj3Q79Rb1g7iy5/w+JLh3Sl9Exox01BthP6tobpbdqwik26vPB43YHspv7sAOm4Piac
qJ6qcYYugfoO2Y6q3jf5/ZD9lLVz3/8w/a0mgfh7b+KRM3PGikfdUqDGmMvcyQ0mljpkFVEmTrG7
xGECZsPt1bJWbEAKD+MAUd8gF9SuRxbEpS/R8oUenvTYzn2oFMsTtVw/Kj2nB9nFYcXL4MNGWHEg
vBkg4gS8/XkVkEdeh820JLawNhKius6hmlMPo1K//neoXeWcxM6DM78o+Xwfb+RHayIQaJQh/mCK
FICq23VcRQ5LLR3QyHPUf2JsnyOt2BsG1oXFuzwMdnWo02Gd3DZAlWieXTNqTiTWG8/B1a978SMW
q2n08yhuDKgjsvWFNrI3QFABWHwXb+nEr91uVMSAuAlpFLQ3F6MdTQQThHOxHxmvRVkPXijF1sYS
WimPUT2h0qzw0hIacNdBrLj4P9LObDluHtnWT8QIzsMtWZNGS7blQTcMt21xnmc+/fngPru7iuIu
nt8nfOeKUBJAIgFkrlzLju0gJghY8s2ki5S2Oz4Ho0LHT+/6zcbkre13CP4tAQzEgZbXN8uOYlE+
YysOWuTllf/gpOmbX/tbQX0tkMIsD/klOWF2/eJMm8wgcBKZ/qVWq0+G0u+y7G6GCKXylPAune6D
Kncj81F1vsBXUg+HVDZPTY/42edA2SrnrS0k+itkpfkiIu3CbcdikGtIb2h21crkxrbaeB8FjbJx
r1+LcrgJ8m0w24OFWvhlXszaVI467OS9fwxTaZ9HIILCZodOutvmt03VP8dW+RcBHHQcUmq0gXIL
W/gPrXVAskjX3Ye97dGpYpUJTH/H6wFnbQLPjYjfz+55ilLoygAS6H6un8v5ix5uUYr94ahZRrRz
C4sl8mfefkbB5IXOh8Lsdj5NBkZW3Mo0xOTW7GaBeAdkEE+H2Yc4eZC4icAFhvTlsczaAbym7vIs
gc8qujUK6zEe9kE6H3Tt2EC8o9SnVj1Y0RbWf83Jz796seTJVEuA18WSwzVc7IPRdv30NUq9NvmL
2hrPEyiTYJYA9bOEJdDgYiSFQ+ili2En7gYS2YlUOfzFQoMrIlfJ2QIs63KhZ3o/+sT/Q4Jqg8mJ
PCnZyJKvBSA4Nf9jYbHQUqPM49gyZYUCumIwPTu8L5CfuT6OdStQC/N0FBf4xTi6QE+zrmFXWKO1
6+k6F8/hcdrYFmuxG9rr/1hZjCWL/Cp0DLZFNj+ovrFzht+kp3tEFlR1l8vBP+cVQWgP7D3Fdej3
rIW3FcM06plDn1OUP5IayMbkoYMAgWJ88DfTR6mWTBhsmNQYLt0gqv0kb3yYYQQHwcSZ5wwv24zC
4nvf7fkzK4vxMNS5sATpRtiV+7Sbnu1e5Ptv52YLFr0WmkW2gtSxoN3VxT4+i1+WmdSt5bNQKezk
OXWnyvCM9BuotlJP9kq/J9ly3QFXI8OZReE6Zxaj3AqkMGIjNUW/81X1MDnIjtl9cCra8Gvtb2Vt
V10RcTiEV4W257sVK5KsSgTnTJLXjjuGtXEazeYmz5PSrdIg2g340zEd460r8OpOOzO8WMQQCoQx
yjnnTdHN0D2o+m/gon/jj5Ayw5co5HqWWNuIQrw/+xCZ+I52BPSR8DpuzOe/WDI6kSmaEP3eKdME
ftiAeCVmUNtwOy2+Gb86/cypUhydZIuifq2mAU8ymV/4bXUB1r90ED33+6aViIN2iXy9Mp/gXHC4
v/eUh1IXPbzwQb7NXHhK06Nl7q0tMrCVzQf6BHQTI+Vd9odC4cxBw0CTFCNFHSCWUh7XQfmtCiso
tFA59oNi45KyagzIFmBVsmyI/1wO1urqMU0k2tUGecp3Y532XtFm2s6mERt1a5TBri/lqj0YG8HW
ivVcXviixDYGY2jpthk1YOe9cptNjSfP+V6Nwp/Xba1sAMBUSO79EXK3/5RTziYyq2y1lNl8VMIA
1gXpSLqATo+dXvrxxlthy9QiqDRTEYcSbX/3is+7MupcZYzdWkn210ckXG8RlxFNEbcNussFJ+Tl
aknp1GedBSi7HvqJZJt9qMLh+3UbKxGZyE9DlO7wHEEH4NJGOAS5VRrApPUKaRb6su7kINnPxV5r
lH0RZd/pDm2lt+tG1+aPiiUk9hDL01Oy2HMTStGIl9tc14CqJvVrSi5Rkm6uG1mJxEJ6RrzLSekB
u7ocWWbWVtzyzrhvg8ZLHPUgBx+N2xBOYOll3kpQrhwz4CrEnqJBE3bcxTRmU2dK8oyxIv+SQdUZ
vWqx7w5x5gE8uD6u1ckDRwpYTTCUvGvkLstapuGLccWF5ga+JB+p6mdeWU/T7rqp1VGdmVq8aaQ5
5SlQ4ucRZTi5fR2Gj5P9oe4styq3zq81ZweCKQTJoFMgl325XF1fdmk2MCwn+NibIFKglrw+mrUk
ERFekGzYqHjTA39pIk6G0Bo0Qi0tA27gVFwNJyrYk5ekkhs18zHKfhnk/hx5C2W/FgcRm4ZCBNd4
r4NELStETYq212ZKP6fdiD5WcRvFzj76i7IQVdr/WhJfchYFe6Quutik2TVo69JTIhNlRH9UPdtI
5Q3vWHPEc1OL8KTNdjwWBT1uVfhWZm+on9j67fUlW583Tmc2FnnLJRlFbWZOWliMRtZjr4BM0Cpu
8yI4RN1GsFjzPpqrBRUSTLGIGVxOW60lXZzksBf3sGLBdyHF2fH6UP7g4pfRHHIfXo0OKR+uT5cm
nHKQ4OoWDSmp22jNXt0XhQfGJThZ86chepvzm5h6CpI8AwIs5dcWnpnZq9JXFLTc+DYObiDED4GN
b3zY2jJCngOKG7AgVerFMk6T1NaNzXdZNgwe0u/x/4Fte216ycuSCqZ3isC18Mqh0kartxwCST6R
wVcA9mylRNfC/bmJxTD8QEWzDZnM+zaLT4H6MMWDZyIllWcf/Di49TVfdhUwG2P1ua1tt/qUFDtj
so6Fkuy08KMR3dXlVvFv9ZsIN6w6FSUueJdLPmlln6CUB0TWKh5U81M4/VLi6k7Ntcda02/g79sC
cYlRvnMyioDiriUws4uJTuVZ7Wnip52neFKU6lBavzqRBcvuzOzlukOvlU10ARXDmUlGc4xfjm6U
MsUMEtpPfRV/1eMT1wUPyYFTJNvHZGp2bUnip3sYJ92zo+g5b8Ynu7W/ggk6XP+UtTDBcEFU010B
rcpi9+p+UqqjRHjttGcjHFx1/NqXcP58vG5mjYBcJ79H9oenK6FPbKWz4KrUOroqFonortI/OUb9
ywnaOz1FzWGOPtv6Lkn2eeBGfm3tlNo8Xbe+tk+53XLJEO3rxJBL400nZWoFRcd9oh392fKqNjyM
RbZxSK450B/GbO6dBq909dJKoE2aAdku0Iukd824ksA25GDUgcyVvf4zbKSNbO3qsGCEgHeH9SPI
XxpU1CGAAkWnCE8mUXR8V86ram84yHUjxrI85EiJT+QxIqqJd3J2O5gnxd7Ip62FOJDC/3ccTN3l
OCRz7oZUgAmk/hbxCXdbXmp1ac4sLLxvDv2QdAbeZyImodHxDQ3Sr6S7hXd3wwm2xrKIpbHsoy5D
XeJ+th8KKMyncCNar706zibrD9rgbCPpfQja02coc+eSqy2iQ2O4/S6f3jT7U9htWNtY/WUydQwl
fYxUsTTSrgrLA+o1+8rcgCisJhLAzwq4EomEd/QVdZiHZhCzP2WJ7POous6souRrHXuHFHk9Qer0
DQHAMM2eo86iqJ0e0Xk82mbWu22yVcxfXcKzr1nsY3tUw3ay8Xgr6pGGH62PeqltVc63jCw8shgS
xRllhlzkyn6qXqZM2l8PelsWFudZpxttlTlYcPLXbLgr5K2M5HpMP5uoha8DKwqNocOCpH2JO33v
xzdT3MFdvSfXGg23Stjviiz2bHjHr4/tf/GYP7U5Udhc7oI6QhbdEQLcg5q0spd3hql6UZd0kVeO
Wa7sbLmYDKJwMg0ujM/Dc6zYcBQnZWWAIpKVp05V8ujo53DU7502Ig/t5NpWc9za6QpqgPwzrxc6
fhbnvKnMqqkJ6E+d+B44HNefDv5Q7Xrp98aECKdc3l7OLS3OcbmPNDuYAirKTerFJuAa5yGWPo8f
WyB2L7rjKiZ7Bdo5Tfl03fTqGOG7Rs8YICi5kMvobTROKuWaYCFXMzeKNcXtbQf9be2W2Q820kdr
10LzzJj4/Sz6aYht9t0ItiWM5tdpCLQbKx/FKzSUvaqHxGOC6e9gT/XWVX817EK7C0Uu2R7dWBhG
bKE2woyic+v/y+HeGw0fJvU+GA518CEmN02K8/q0ro70zODixZ0aioQEMAanZjjCAED2+3GkuSVU
eM4Zxi6cNx6Mq6HeBgpC6hg01nId5wrKIhLFbKm3WMtvJ6X5Yiqghq4PazWTAL+xmEmw2dBsX67g
QFlosgrM5GDg0aEJ1Z9FdJyk1FXqJwCTblFRMd0qPa45KZ3QrBt4TBJbi43o16qfJQ5OSlNG3T6X
5a1SBG43fNkYnXiWLLfhuZ3FsyWeUWWvY+xM+Zea5PCD7pWhG6UwQHnRY76TrX9BDW9yrF03vDo+
MDzi7WLwqljMqjNHcmzNzKpTPwOBcsZXyKmtbuOgFlv53eiASOtQg4JxW4KSJhAIgZ+1VIQMhDM7
z4SH0dnNAQqXG5m61QAPmgQ8IRhQxrSIKgUNanmmUb7TPllQENiHgZK0HX0ZFeXQ26rH48ntKIpa
nU4vgecnD0b2IwNlfH1eV19qFs1ypAuBJii2iLtnASeWM3OMfYasQKZf/grMQ1Xu+87Lv0Xya027
hDmProOoSmbcz9rtViZ2DTwKOx7FFZi5URp593TJotQ2RlE2KnWvS37q0+jqdNHlw2l4y+LDAL/h
cKOMt6Pza2Poq6tNF45A9JDdXnZby3aIBlBIeUe1exdnHovvEZpwgAQk/VR08qHNjuBmBJqSje61
+rPcVu48la4gX9libFoLwEDUBPknvdOgdS8XIne01ChTARJJcttNaxS8C+dT1MKp5iTJsI9TtPEG
yjK00STfN6ZCnJ7vHP/M+OJ0TdqyrqWSUih0V7uwVj7r2vc+uKf4fDPH+mPTVW6YBfviLdyicljd
2DQkoEgKmpz2w8thc70KirajYA6zTGs/RDbyIB/GrVa5tckVlWUU+cju8pq8tJIXUW2ipkN4rPu7
IMpv1bJjZNXnKlQ5eNofc618k7Ts5/V5XfOwc7OLaOk3M4X/GbPqsaViGJTZXvJz17eqh3bqNrby
2vlGNQ1PhrxbgDcuxziZmlS2MzOZlG8QyhVQW1rRRvxfO7TpbaAJVexZdXlLaPQ0DCVu2nhG4BXa
d44avch3SbyfYGhPii0JhDXdGHrigRyDwhWNbIswKatV8e+aeWlUXtT8CCoIK6oGna5n59Sl0qEM
efFWe1jN3WaKTpXK66qd93Zp/yhDeeMhvzrFlLhBu8PUQVbpcoo7SU51KWQ9Nb12JeUl0YDKWVvA
mNV3B30BSP4A/iM6Lq5GwxSXKhKE7ImIIvdN1yaunFgAlvpdH+9BueulF+VIb28csqvDA+Au+oyp
jC3pWxB3MbKwhXs1623BEWKM5m7wN9x0dXQAjBFwpn0NK4vRqUqrplrZUQ+LouLOzhERTzRI/h1f
jm/aWW0PPLy0u6nkvwr7uzZUcO3zJP50fW+u9dCRoqR6IPLbVOZEZDo7+dq6jx2JJ9V9Pz0Fya6O
BuT0KlQpTpa1L+a9IWkP8FBVc7ML8vC7qp98/UGCzbcQBLltcLr+PWuTf/45C0+HcNeoqYTDgmXF
pw6U/Ty+5NKWb60FQjpCwZaCEAbMugj0cyvlw1BxymSNtbec12ms7woL1J5Jo2YTPFpq5VbFX/SX
iz7U/1hdhN80NdMpgRzyvrTeMrX3bMAF8xdr1Nwsmz0ipHd9LtcOFaBJZNxgAuBYWZylUzPabaBC
ve4kLzRnH1ACs6vQ6+yNW9zqmkHUAmT1D4JtsWZB1PiBPREPJP0tlOAHgsSvVbcSHatWyCqDW4WB
jevvpaMG5NvavqX8WTTpg9H9JpN0CObf16ds7ahC6/Q/RsRHnO2GqcqqqhNVat1qvKl6k6GH0p/m
bJcP9UYEWPXBM1OLWcubJOrkuECEd9C+KvRAZ2a3H2v9xkrRGZD1G9sf91G8GVdXveLM7uKAhFsd
TSfQVvdB4/9qycMa0fhrNqW7WSaOX5/O1YPr33KPFoRL1P8v57OmH8sKhCBM3+718FkePdl8yrOD
3X/Igx825PH2/GBZIWLAD4H8LSDTV3DPH9Oth/2q9/AsBGb550MWO94oHXXQRfG8jGJPUV9UM3HL
+Xh9uMIFl/dHtgB9bLxpDJ7Xl6N1EkBJQY/3KEGwo+2BVKa54TWrq3dmYrF609xPptTjNUETPtam
sbPq5hBa+i+hZ3x9NKtTdmZqcUL5VaEPvRhN1LzJJQDE8He51biwboNOf2jMaGxcNhcbJWhtWcCf
ajn3bOl3bRcuZ/rfDOS/RhZrnzptVnbst3t7fhZU53L/0E9b3RGrkcP8r5FFcB+yadIjJEruqbKi
kXYspc8K5esZmaUi+P43A4Iei0cbGZYlfl+V+wnwAk5QK2DG6pfS0t062fC01aWxoUIRbCgA1ISz
n4XCPsqGPhQXFKjvB5cmpf5kj4V/QHfJ+f80JT7lzNRQpIriF8ydn3/Ju2w3VM8TkPnrkya+993m
pLgOhMYEx7XsCJrqKO98bQBhUlsvw2z/ljbbZVfTGY4o9P6hW6WP43IgmRWaetagXZFZAS2RYf+o
6NldjmZF0HaHKGufWrYpzYEPUpmQydybyIODpgh3iRbcD6a/kclZXcOz71msIUDo3g9NQBuNqK4M
z9BDlcmX6/O6EpEop2u815FPI9m3CHp13jPODj/Ju+40ynZ8hOix2IWpNbmDvMXkuNbYdWFuEQBL
1Sn6YGQZs3I45DXhYviXMssvtjx8FXoPYXqTWDdSg+pKlu0ht9xFykY8ESYWnkTDAR0sdCWZAGIW
qyyNvm7mE7r2RYw4J4TvhtR5tTzv0WZ8isfncPzn58qFwcUyJmYoT3BVAWiDrht8hjXtdT+3N6ys
RLALK4td2KCzouc6w5qKN8j5y4OCJiklhnILtbmW7bqwJFzqbL9zz+jiltoYlBIfQ/O5jIZdpz3M
p8R4gjJvpxdo6jy0wG+7fiMI/C+mgS+Jlys8zIu1g4PLlpMGlt3I/JRwOgclzTa8K4+JEu1teA3g
Pn+wp4+jqT5m1Rbad2U/MnCTVjMQkM67nrZ8jEEVJ3Drz322S9rbBKCblH68viFXLpbU78GFg/CF
V0pbnNt2mYKltimaRW/QodTPvn6XGkhez/cqt73M/H3d3B+Y6Lvt8F97+uKOBy1yUMs9PbNhdhjy
m/A+OYXPXbrrhg9ynbiowVvkqdXPE/2CCq1HwO6bX4rxwU+93NgFg1uOe+WDdFS22txWIj4oAzaq
KMmJRMKlm42gW5Gkm3hv6W9kywt7Y+SrG4Y2DSoNKjIq79Rz4461DkUaaFTuwuFLBAd1uAuMN5DK
G7D0tc5zxsLVFfQOXVXOwm9LNSBhEPF2VBQgaF+HbKfoX9R2dqcaHrnsM9Qtu1S37u0i8HrzkI8f
QuNQ1d1O4rZtmq9bAjXrH2TQJi3om6i4LD4o4kPD0eGDYBdCZNQsd8kjnaeHQH3t8o9peldZDiXC
HayKkf6i7sruddZPIQTnTvYXsl/UDpDhYCUcGjnFQp3FE0sOk3mKaM8ZgcUaxndnK+G3uqXODCwO
nbnWlNwZ8SS/+dLZ03GoxhvNvjWqn7Vufx+1LykNEde31WqoODO52MVKjB+UPSbz9EWPboO4p76k
7a4bWSvTsTXQurIoO1DjF19xNnOEqEKJM3DmeYk0SkridJ84jnVQZRR0ZKdtD8CCZjeQR2qhuuQf
eyXqN86d1cmFFhGmKkr80NlcfkNmDtVAPpV4Vf7QvuJFe56JuQxASJs923q+PuTVw5t9RKkFQdl3
tGO9rPlBhvjMPR3MHxKj26G44zbDyejz2+RplNtuYyFXo9CZwcVG8eUirLWR7EjfPgRCWkDZcv/V
CRQJfZpkyOAtE6VJVCpGYiMUKDhg4/RH1nlK4+X/MpO9n5ceGmAbQ1o3aABCJ7UEhHIR8eMy5l0i
OnktAyHZUr+Px3mvx+k+yCQvNna6vA/1LUzAWsYUoXmVnCwdnzQCLXZ51cZhFwch8kGCObzKlMiz
xtLcdWrqH7MO3q921maotq1jbTjxSbWm+uPkBNGGv65uGjDq0McC1eV8WVxfLDltqEIx35yq5lEp
5L2ivfXGcMjq57p7Vfz7MN24ZK85ERT94iVGagHG78s9MvhOq4/wh97D8u2G1Ztqfr++LdYqoDA0
/I8FyF0uLbST3NV2QydD2buxnv9Qh/14J3f997zob8b2g0rhZvwS5C8BnQ6zDAbc3NiZq3czOkbJ
igMAJ3uy+AS9aohFQtbXbMvfSZ+XrjUpBzphPKkdP6RWiu7mzghp9Q1OTaDeqrl62pgFEWuWdxmg
qzSnI7pGPnzhY1OcjmXQkDKVlPBLjvgg4Ja9P0teZqontZY9GS4JI4flFAKcEQ6E6/bXNta5+cUy
I3vCBNjECqhYoLAp6f6sXPWXAlsF9QG53mlWvHEErJ0z5ybFJ52dAEocG9VYiujb/cgjaycKZsEm
XnJ1YOxcIFwIV4HRvbQS5W0hT4oPemhO3VamjTXc18M3LXiVi/vMqA6UkjbevqvbVKO/VLQrQMK/
BDUmiZMYYSOzTa2Gs+RbOzqU6L5FmQ/n7+zxxPCH+TnrB+/6Iq7tVdFNJYDQtKYt7Vphr1aTRddH
kJiC7DHSt54Ra09uqMAElRW3L3mZNesHZUILl2hQOg+aFLtZ9KUbK3ezXiy8fbkbzu0sT+ZQbUMp
IGma6+Mubf3I01KNG5bazfuJUMzFM9mqvq2dz+c21UtPaWeat+yS3NacHOzqy/jLLl47pNEHN+2b
v1gpzhHEE2h34jm/CDhw/WryEFNs6oo3ya9cc6vnYm1zcUHmH6IedCkuBuOMYy1ZM+nN+VPcPEjo
ckdtsxEz1iTEAeWB4AC5oCDctAgasYzQnZPyqGyjVj1Fvj3tpqhod7nTS+hhasoJBB2cAnnkeFqf
djtraOHINSrDVe26fE17NHMce1cEvu/R/yWO1anej0Vtez56mp6TBlvapGsTw+HJ5YGvplK/mJik
08I4ktEYo6PWgxDQtl2z3wKhrW1EThM2CG3mdLUt3DfqfEBOYZTep6RJlf4tL7a6vdeclbcY25yW
HfxncVyMTVPqoYycBA9sT+IGmTWB15gPxFKBWtrkzF2dtjN7i6XWc14hNu9oQJjPdaYf+mLwNhN6
a4Pi/ga7JFl5GGIWuyI0eiNXrQZJCdV0p4T9rlAGlse9I9eHrohPelOc/nnIPDe5WCmjl5oCqUHI
34MfJPd2MuzG1y2sXi7OTSw8zpFpQqn9IaUzpbeOZj0AJJbD4c6pquCYcz+HTrmdj6VMA50UlTyh
NdwlC1PlGaU6eatBes03zz9n8SpI51TqLIMRh9zZBcpt+IuqrChBwUHg0Dj5jqsODlI/zXpUaIz+
TlWflQ5SNunl+qyuHUTwEICco2iKCIkY5dnlIQmNuvYVMamF4/X54MbgNBQHqeuNw3zt/gDWBrJT
+rx5WixWr6u1cupzHTkNFEfmcT7q8mtsvIa5ceuHxa6erH2YbL2rVn2GwEo7PCctdCaL4QERliRo
VhG+gFxEHoznIh+8KNURNPs89PNem75mVuJZKBQU4bDzHXBz1yd47QR2ALM65AxhW1zSERC4e1+Z
fTFumIxE4puWxzz22tG+nax8L22Kxa3sfhOaNiHWZKMMbC9CzKwPRaGOiALXkuitvLPKXa9/mObE
M+EL2jogV8YHWQb9f0B24WpbNvD7eUfDfsq6huq9mnzNx5/1j7J4nLeKFGt2LIG8UEhWmUAVFo6a
JxYFLROhjPxO9+8T0/gwNc2L0UH9pio/ri/a2kuVoxjskJD6e8/ilTiRbfXCWmNlqjv3SrkrG9Sm
kjp2KNQ5n1Mn62+H1Gq9AhQuctX6cEwAOx6vf8jK9oRmBRgvECpxMViMuiqVWlY6BA2kuvL68ufc
7Wzub91WS9zK7gStT5JVUD6RWl+8IVp0jfJxLLP7Wid/NLRuY99UN5rjKTPc1L/z5C8uwEBE0Sgl
wIkazCIclHGUjZHQnohNLqHyJ6mMdoojOh+26L7WtoNNol4Is1mEuMUUIn4yWHlvpPeFv5fk+JDE
au4aZngYCgcFxSojS6Zu+Y8I/ot79x9aK5ILIFEAYV96q5pLYWD7CA1YyhA/oqL3XfHp3fQdP3Tc
IS1g/y+T7OCDGX7sgrk8qvaYv4xJHsI4Pcz7UlN4xV33pZWrBz0Rgv4F/KiQmrr8Jn1AtM32ETDJ
gz47zFnaeVHIPrV6datev7ZZuVD9iQnUapcwijpBYAo2AMR55t9mPd328NfveBUce2mr8rwGUCG0
CsEhA2CIoy+GVSpapPRRjlpKXQ+PfWj5ex+AONifMNgbqhKdiryw9xElP29SBoq6BM/9OAgeqKFu
9sqAhkuYysPdOOfjQW42+d5XZwOUII2fjuAfEb+fnbGtlmeotNcZ5ZWiOCZFqR2NPHQOSWGm+9nQ
oyfd9/Ob66u9FjkAWgnADODEd2/nBl79uQUNBQyvewws7WmavtWmXLiyv8Vnv3ITMjniIM0DkCzY
Jy7Hp6QRShM5zl7Wt4b5nBZbW3hlLCjXgbT8o0LJHeLSQK4FdjsHLHFpfOyjjxKsI4riVfrp+pSt
rJNF9srUYTik6raEOrURDZuJMrFOIceM/Zjas2uMkjup7U01/rxubGXSINjjskPZCUICeeG2Sp45
gRkq7Mb8Q9w+ZPmWvuqaAdQMeKFx/hFpF5M2NnmSKjGjaYrS3ieaIrlt01rH68NYCSqWBkfgH8Ud
mOYXvj2x8hN0atl91ySuNs6eMr6QPNoIXatjoRxKjQjuGcqBlw5AvxhtbTn92Y5O+ammXLgnNaxu
WFlzMwTMyTVRgqINcHEINtnYFdSgClrz/B+O/+SH1mFI7FOQ/oUeI6VdMj9c0GBkXXYBQVMaadWM
oolUVtZdrTeNa4V6dor0QNtfX6CVQVFWw4QAdpJMWzxTqtoew1xykLyR0h39q7CYaHDewWRy3c7a
VZsKBkhcsq6Cp3jhb0aWlxYcBdm9yJF8lPQvnfmver7PDdkdpDvbm2HPbZ+kdrdhVzxmF0ctvUdC
51zg67m8XPpGOPriANNQhyna0xQme73/6OTD3aDQWzkGD36peLb8YJnShuW1mRX6WdTp0fOBl+PS
cNA5Pul2nFK8LVodnqLi+wi/lPpyfYQrW4ybHyS6AIDRJ1+GpaABd1d2UX6fqm/V8EDLmBL+85ZC
TFBRc6CSNd6JanYzdxXZyvL7UXrNrdeQov9mp9jKHgaSLxikIYl9X3MJs9EOY7P4MwyDWkSzRdax
uh5nBhahqCjlsYbNIb+vnQfgezPyFVX9sJlSXTPDgwdhWETMTEAJl8sOn1Jfm0qc3yv9XWkj7Zv8
qw++RcW366u+aoZEESk28lJgBi7NSJMq11XX5Uhxa8ds3wSMRm09Z6tvaa19gG6i/xj6k4Q/u51M
VpLUUtGz9p3jana7xyDi4tEzR3nT34nbaDRUbmp8jtNddJgD895unNsZPrP+t+x8/sfDpqz759JC
PZvj8XLYxqyUUxuSGM/zV73/7psfJfMp2pLIWtlSF1YWb4Kg7IZCyalTpc5w6+yNBKmBcos7aq18
QVMegFIOEyEkugi94O3VyNJJTlNlLCbLHY7MZSXLgl3YMI5zZLqqlt9fn8DVoZGTNciWUh1fdqXE
WalUMcS695F8DMvKjaUnpd2I9Su+CTMmnOyc5JAsLmnnqMZYVt4BktT1adcPgTcVxSEB5+4n4UaQ
FW6+iO4Xpha7zalBBVY2pib5wYz7uyhtOf9veKB7Uv47bPJTsMXoL1zsmkkx+rMN4Wu53IwtkEt7
fIE/rbizLNNtjHmn0DF5fbG2Rrfw9rCeZVWyMFUae//LVBVPsXmXd6+1+VQl332n3JjNtbwG3HPA
W7noOg6okcuxsSn8elLAIc7Ncyyrbi3RJ4rQ1qxruykMXV3w63uqFVCSquwNTuE11zw3vtgPvBwy
RS1ZSxUtQVVxFe3Z7H5dn1F9ZfHObSz8hRdEMA05NpS+2MG3twvMamMY6yY4jblba4DzFheOGLLn
ctB5zQtSsccm8Ju9r0jWzfWBrLmGwNKgBwOnGP33lytFsk3L686ASk3okTiDF4Q2jEtkSdRvTXuT
dB/zaesht2VT/H7m+ZI81XVTYbOgTABPPsV8t44PzdSd6N7t5N/OVtv02l4Dbs2rEZotHl6LDaBG
3Cgl3QEwoH5XigekC06QeHH3SOOnv5jPM0uLsXHz6HEJH8+PRm8YSm807ubmLkhe1FwBrSoKJf/8
2cIDj3q5wcWHS9qyyzRXg8iWDMpXDRWLg6IMz0MtR/98TwsrPFgh9RCFsoU/mlNajVqKgHRdjWhh
SIe49yrNOKq94jbBz6kD+z9Gd/0X37i5PqfvzwEsk1v488Ik2byoM5lNGXHSUKDQ1YchTcV1q9Fe
6C68bmYFlH9pZzHCdIzkdFYpmqWVfCqCbzE8NTpEZAl4irr9qlYvCldwlMqmz3Aa9rlFGUNBxUYq
N4i83m99PoTnIal15HLotr/cILZUa2adMWAze9Ta0DPml+tD3TCwROJqmVOjbV9QjrEq189f4y0g
+sqlhCGIZkKBbRDZ7cshJLbWZbXFXKqhfkoa41A2T7n80OdP8dShv3SbjhCHTlscRCJcXR6qmBXI
J8q4xLNlOJsMxOV6BXFoNd1zOal/qdJTFmX7VrZ3m0X71VlENkZUfsTOWPjLGCtI5IzCWGi5lvTE
NXPj4H5/lDEckSwCystla9lhHPuGGs4hFpIQnUzANh3A7KLYupxvmREDPQvIPPrANwgzGeVL0cHV
5A+T0f3VYARkQzDu8p69tBLXimp0/vxvDXJ6TMB3w4x/3bFXuj4gV8LlDPFUpoKzOPzjlDStLsPa
mD3qmTuxXRsuVI9xd9TVV6PRvMBvvXBKaJgMwGht7KvVEHJufjGTCYibyM/YWPbkcXt9zMxPKnLG
JAakVHGzfieV9G92r3Zs7Fu1OlnQkGYShPbmZo/h+zNP0EyR/uFtB0vqkr/Hbgrbz3R2oH6s6p9B
VNPf8jum1WV70t/nRi5NLS4RY5AaUlwx6hi5TL86hMHjFCUH1B28LNoVduYqg5f/vL7Ua7vvfHyL
CFP6ZttPU5aKZIKlvxT91rEq/sAyllDHAd7HlYHjdTGqqpYLWZ6pvMsyK2jtq+hjELwE+sk8ji+S
tLE71iIX3f3Ee6SMaAxdDCed5TLXJ6xFQR8elJJ2QH+SEOu0muTG7CxoGzo6hiwr3V2fxw3DSzCl
VWu5YQcYzkTy7BQMu1T5ORpHI/kUgrC4bmztKD8b5RLnFKeAKJoMHExf2K6hvwRG4E55DpPA4bqh
9UCgUg8Xj1TIBBdXPot2V0se+/R+4v07tG9Z0D6W4UPzs5BuVe2npCH16e9lRM16mMm2cCprEZUq
BS9X0q+QZC/igFpZcamV4B3G7JWOkqh5yMO36yNcNUGqlYOHQgJ+ehlO5RmGG21S03vNuInbR3k4
yNWn6yZWXYOageiUICG+vFiasRyoQaVx/MB4ED5ow1tNV1l+0qpflK2968ZWx3NmbLEB5rG2Z18g
N4wxcFsfMYDQG7bkcNeN0EEAK4mBDPxi0nQfcjq7w4gVvghSElP60tT9lu+J5+27yAGr7f9YWfge
3MhKFKvAQSyE5KJu1/knTb8fjO+99apZu6q1PTrok/SjkLq8PotiAO9MozoJ0RIIBtokLr1CK5CS
k3yWLFK68RjMmu5Odq3slKyGgqmyta0K+woenOBPQpd76p+dtnB1iJfbIcptbs36vIP4SOld6M26
naE9DMh9ci54qAc5xnMSkHBISJZvKeuuuunZF4hFP7u+KPRTB1LHF8jeYHytk8CN82N6S47eirfC
9Pr8/ne0CwdyzHDgjPd5Bc30V4W/x+ST5NO/FH+5vo5rhw9NSlCgAjDnLrPcDZZBlbCNs3vjW1jd
FNausb7m0fRkBB/+D2lntiS11XTtK1KE5uFUqqmrq4GGbgycKMA0mudZV/8/my9e0yX0l8I47DAH
FSa1p9y5M1eupbbtXq2kw22DPwt1y50DBQiLCQhSNOhez+KoGrRUpiF1BqfWz82gZW6rCVm5vh/o
PE4yWknN+UDwHd11UxHuwZNKJ6dturdDUmqeUvTleWh96alw/K+5lXWkeEkmGBU6JTlQZzenKWUv
dDiOZt7Z5ySsIbjWR+fBViLnnoJ4cHd7TGuLBcOzSJ5YvMmXJY00KKSGYnR6kezmYGngLNvIa+Vk
X9v/vgsLWn1YH3+C6Ig/hUt4tQd7IxoSE96Wi9GMrlrDOlS5kryxRquvKhoIBQ06bDRUBa6tyDqa
coGAs8yB6nvzMAW70u4/6/kceU4xfI2TLj0oderpegbRQz/tb0/o+gdQ6KdNCRAx8hLXHxDpZtlU
g8T2r3f0Fc/3bXZI9YdQe7T/SnK3/3zb3loMK3AF/zO3cKTxmEaADjht5Cy/1+mz4qMlpJZ7M4t3
bbvROikm77cDACOHAkxRhuJvYWxsYXVzLIArmuTN+UH6O23GN7F9Z9jx2ynz/xqLLbL11eGBOybL
RqmHu/x6NieIzfom7LNLkrW7oLoXIoEOOKV8J4XJH1yvEFUJska6guSfL5dXG7TuEnVSEoAaRVUf
Kqncy4VzLsqt62B9SL/MLDaINfMUyeJOmAHdVYTHnlYnCi071Z/P0WxvyRWupJqpNgt8AwVFSyT3
rudQDn0YJywgZWrxcWxPMTQKdV6f9ABQhezVeXEkzRdWn9pmSwRl7dp5bXlx7ahpSOLULLJLH+wa
I93J2c4IxmPbSGe2Hfpyj7cPw1rsQmuvSqKWu1ZdyqoqqRSrlQ6+R2kecxOl0+ghKraIeNbW77WR
xXSaI3kpy2ebpNYphJ8ujovd0HlOcuyyfw9PYOnwzDo4S+AwS0iVYtaF3oUGmAEz071emXJvliBh
gOxxa1irc2dC8/eTjOG3rmhrbhSr6we2pdab97EyT7tCtu/U3NgK/tbuHLA2Aj1K+AdN5/V+LDQY
h6fSBydgl67Ujbsu/CjTmZuUG754bfux6RkLewGvtdh+cSL3NPaD7ImMgzQnu6F/L+tu9Wz7+d7u
+qfbm291WK+sLc51CBMWpHJASYjOx/0caYBDO8sbSys86BYx7m1zK4Nj/hSyzACa0RhamDPjwchj
HV/cIKU1zcgMfIOiQG3PefUmSzYO1srYyJBQBqYEyDt/2TPpFF1RDp04yNVpai5g4EMTem57Y8FW
9iBpL25NyrQ/T/H1zkgAHgU5xamLDALcsL2qOxub8t0r5xcEKt6QEIQRLcWQtcmYJydh+5H9DAN9
L41fTLiUO/MLWIKNRVrBRIr8COBTFKAwuMyQdFJFc1Cd5JdMJZmrPdl2ccg6HcdvFRen0S9a80MC
0yuTww50+0ci68fw6JPKCJV7LZ+2vmfl3UXzFCUQuumE4OEiCGvzqc11gJbkofbhGLq2TWFVqh8E
t3MYvNNTT3N2Xf8pcCAVTZWX23v2Z//UIoDAPJVqyvHAqQ39eoF1qZ3GoAHikCfRsfTPw3BXSfd1
KJHq6x9xPIegmXj9NV49drJn5M+DXEFj9jCa9ETcG9KLbx265Dh0b3Kq3INy7rWXnCeTpN5H6jFr
7+ytxraVnjC6MUSRAQQnJKhLGco6k6UunJv8Ulm7NCInYwan1NE9UGKhZ33PDLcMpr2kzMiY9i5f
1ctoTLxJhgch1NfM1pFg+O3QbMXTYq5+m0v0H4D862izLeHU8mj2RNTAFiS1CPYjcdKx1Kt2K128
4mfIz4h4HSdDbUscp1dRUaf4jW7UNDE4H8Lh3Id/W/lnpJXdQos9VL7qYb4fm+Ct8zWuX9rsJYz6
D51au7hXxARPfe1vRGkrrkjki4A0U2cDs7f4noElsgA9CMKuxGvT7kc3q8c5tt4P5daVuGYKvkfw
tKTIBKvn9dB7P5r9SpCdZVGys8M71YjdYow9J9+qYvxUg1ssJv3/BJ2gvvAUy9Ih6U4pHzr0JCPV
3qW+40npN8nOPSMw3ljj9+YYGzxZpv5ga+2H0G92oX9qtf4QkKFhqiloSkj0vbt9XNfG/xOxSnZO
gJ8WUx1LtlmXMwQ/c/1J8Q/oU5jl53ELN7ji9DlY4KKJTMGtLvMxE01yZJHp8SURaM+lS9XQ9d/f
HsmqDRwwNLSaTZuDdr2SZg3aAqpGcj7qkzFfsiCDOnnDt67NlgDF/s/GwrdNcpr5VY0NkhWuTrgW
Jwd2sRtNW0j7lZNvA0Dk6qd2SAVvsS4cgb40Q2r1UfFGj2D0hQn69nytHfrXFsTvrw697wDeyDIs
TPNJHindOQd6+TTZBZyCksIfGKN4RxaCzAoMKtfGrJwg0epEIfSLRJ3cNVFoNuQn2XrfbDnzlQcs
rhyiTFEWoVq+WKNCzQN7zsFV5Gnz1tKbD04gv0lNknB2bD4pqFsCBQd5k40/bo9xZXNcGRYb9NWE
orZbplHJUVKDcdfoKkmeBoERw9XlesNBro2RaAMCYqR3BZb02lSgz6hQ9/AuzFzts3LnDN/Lt5CQ
Kc+a3HipqR5uD20Ft0grxS+Dy4CqjhOyyELpUm21S92N86lLFMmbUHHxEoO8V+NUECvNYXYOanty
o7KArBea21PUy4Znt9aQ7CQnh5ufn/6eg0g7wbCzJVK09g6++s7Fu0ODDQLFFxgh7Ey7hM5zWEXv
Yt/Za/59BNc3mbs4C3bdOLm28e/jZ9iDibcAqrKZl3CFBCxlooZcokaS71sF7THlmy2TXDelDU+n
Cle2uEkEzSRXow09BEji6+X387yySpVLCwbsw1jt7bh1R8Pewd5w0pp7LbsP4BQmI+w1dn5EAUCx
Dnn1dx6dWt/ZyeXRMb1iJMMDvc7UurFTftK6LXzTCkadPfPPV/5GF9BOTZD6BUyHTbbvm888at1p
ettr3UGCtQPszF/hMH/K67umf6N1ycbFtuLegAGhvAPMDvKZZUFPnUupChPwoKlozHw0fajP0S9F
9zjwtR1wg/9ob7Hz0nJIpHlgTdro4qeqq6GCETh3ZZu5Palf6Y/MUSWF24fswc9HyStnE0khgg4W
kwtngivZz5LWuCZQHAl2OEl96oJmw4P/FG7+bdP9bKARGHxuwetNV+LFcmOChdAYyPn3CSDKGIFz
rT3Xkrkr6WbW8tOUP9dxfUoH+RD5lmdX83M2+Xe+8j6bL+iFwdISv22LQ+EcAs3+eNtLrTlgoSfF
tSmYf5aFOtusAquOdJxU31Odk1DFVa32UKrT3py1aQOZuOaDmXox/YR1lAav5yMsrU4tIPq6JEWx
11MNzlcOe/aSacG7CimYplFf5tw83R7jSpQj1hzgiKCGYR2urbZtTlcfyA0a8J4kK0dm5GTNn27b
WJ1HgMYCDQlmafmgLeQKbH9FtGbFX9vWFEgzQc8QbXGLrdkh6KTjVlQJYQe9HoufBfX/sVqo8blE
/EfWAjTLDmaw9URf8wWvDS38paQ2Wh6YhG1NiBBbFTyN9iPce73eHsfa32tNcLw9gyI6W54VmlER
YSMhADBqsTcobRZ9+xOV4T+Pgf6Q6w9y75W2dc6QA/sDWzBP0EsnRI6W/DmFPPRBqwCTsyMd0qmh
2xdQNJTOmzaJTlC8bhGorN6xFPX/MbjYgrXfplNmgnNB3XqWDmmoPyvyN7jGdkXnIfaL9svO55hD
j3J7pGtoBtTUKPYjlEWWavmCgrbFaGIdhFZtOcGplwSSqKlmpA87neSsLR1z00/v86QK7k2zGvex
3T+GSoAiTqUaDwqNFhtece04IoqgizYbeHGWuZbG6kOnSgfgRQ2wNOeHjdBUsBXtrc44yW6RB+AP
ILzXB6VqLbPvNIXSrj68GSCVLkZrZ/TZWQlM/myPauTsGkk/G91j0s6HP5l2UV8Asoaj0xdvkXzW
cmscLIL3IIW911f7XTVF6V5GK8XVh6r38Eqtpye5v4u70QYmOuZea/IC67tSuggN4Y2tsDrv4MFJ
A5iQbi+fR3I2FmlkiAJ/l7pJbCGw9CXpthhx1o4xK4vIOrsdwubFU8J28qYrBkG30FS7mULjXo5L
x/WjLj5WXfamyTZiyDWD5CHYR4LAgkv2eqEdE+6Uvgdd3MTmQzZ8VuQziTF9rs9mlNzdXlbx8Usf
9drWYlPNjumPs8CmNqEg91d9aR9MurVxX63uXUum9AynCgzCy07FQrfTIXA4s7FTlQf60uJ9GNr+
gbZf2PinYTwZcjfttVHJ92Y6O4qb5359mezMPN4e8NotIFCkcI2Re2Y9rydXK+rJ7FMgXvpcwkAi
xLgCeHoOfZCMXqqFLXRnztMQtf2Gk1i754jQaEAFc2/xQLg2nAcVemE+M91rP2pynY7+0HTxzv73
ysfcNbDKCGZxRSg7X9tB/qcZdZ8B9u1M/GHryYkUa7Vrp2Drkb06JBpP0VeCEJVH1bWpqefx1pRc
OoYWuUbdPiSohIbJD57kG95n7aSTM6P/SXCe4vWvLeml7g9Nx/7J6vf0gLgR1LFqNv2BP4ENVIPz
hJ1BOvDaCm0YTV71VFoKAugHIvnnVgut0+wE/sZ1vTZzhG+kG9WfWInFEVeL0AkMmzJLLNx55VrF
mzH92wg3wPOr0/bKzOJ0T3Peo5FHFz91HDX6EQyG62zBjFeHIhK15M2FfNhiacZCS9qfwBLkFUO/
3On2nQVZcZh9vX1wV8fyy87yKUedI6/tnOsvamohRhJCFFgmG95hzR3ymqZqJAigjGWXOI6pTLhI
cIeKRt9ltvPZbLfHsT5fv0yI31+92YZJyqU2Bx1T+sfct3e6+g7stfwH6D5i9l9mFnvZJjSr1ZqR
pP5drjx3zl3tv9weydZkLVzpWNddEQDCvSih7UpV5QWyteE01xf91ygWm8tPw07SK0EKpFiFF9Xh
zgafC2PWnzgYh+CGKxepJCpm16sCLNAJLB9DnZ4cNPWrlpR3iv3j9oStLT3lTnr2YVQgIyEm9NXS
F2aYB8kAoIDj6FhfGkNyw7HcjXG7sY3FtCxvddHCzLvUAcK2dJeRWU7+7NCgbxIZpo9R/1VxKK5l
Xij9VY/BXhn/dcgCQA88AbAT/iV0uR5ZlVDrtQYOZzKad9b0brYbV0ZtrlKTu6H+/G+nkWYa+Mx+
UkaQ11msVTJWNOnllFqbHPb0H1NxKYcvAY23t838Pomw9hBpAx2FivI3JTC5sDLHqakdD/ohMmVk
s7ND3ZfcPZNnBaaHc0fEYjrdtroSKgmyIEgOYPhALnfZTWxowzRkIZlriEPi6GhoP7TBj11QG55E
82OiJ+4YFV4yTxd5S2Dv9+OGbdJ1HDiIc+hBuV7GKJXJnaRUA7j37koNkp5hBAi/tT1/PwfXZhYu
UC+iVrdLGgNhL3bjDLFU0lbKe9M+3J5L4eOuj8G1nYUPNI1KyWdaSi72kO2TClzZ8DBorTdOT4O8
RQu/PncU9MC7oNq1lLFRqjmOpSEkGMrfpulbpWnp6frXneZiQEhsg68Uz8CFO5zkei5tJeDuiOX3
WuW4dls9qMNWlm99KP+YMRfRSdVLfibLmDF5V6XNQ6k8mtb322uztgdwtzCZ6gBOiB6vt1pnWvIQ
woh1keOT/LX54nQBHfsv/83IYr7aZtD7VMNIpvWuObxXMhj59MTbLNSt+QqT5nwy/tRi4Gy+Hk3F
cMpeNBEOYisndyPogf5lUIyzJdHvl6lemmUbd+PaDAL040GugvH4jW1IqU1rnAVXpRXLLrd8aQeH
qI93UKnensW17fDa0OIYaeagDmrWkFtqUi/hMRp9pyixMZpVI9SFLfjxiYqXYtKOMdMlJ4yoIfT4
2UurHjdD1RUbSC2RQLH5r8DbXa9SoyHwIjcyFHF6TCnkDDrIzXgk3Z6ulXVRKKYL+kCZK3hJgFmj
xk3vJfCwfJAezbHY2Y0Nju/zZmOpCBcW7g1DQrMGYAjN3ItN5/d2l0sWIKq2G8VwKAdtxBErDlTg
mehe5T0Je8Hi/EBRU8dDCa4OmGVCAzexl5dGD5UTHJotVsu1xfnHlpi668UZJzPpY5nFyVNnP8T7
Vte3KVHXjQj1GVEghE7m2kiQhkrvlwRGjWm1F9hq04NU9zKJuz7YuHxWTeGpQamQwgEPf20qzmkJ
UPs0F6wgbZvtiMCjeusxsWYErDTN/KIIROvttZGIPiWtzWHGCaLHtoKwuW1dOND+9buYegp8Y4KB
B+GaZSK7tWJ9SgTND2QqOsW69Gx3P24fmtWBkK2AxQr9Fl7g1wNJYkmWSw0TUTl7EjommaD4NDY8
2drRNEQKiusZNOWyphHnSuanpHx4TiBPHGmgyR6RvrHiaGPG1g4OpFwgiTg/gqvqejhW31R6mqj5
xQne09rXwA0guGdk2pZhx93fnru1UYkhEfGzQM7S4aQWrxerdqATivK7WI89tpqCtHY4bwF6V4al
irYY8q0MC/jz9bBo8oYbvKTlYU6R/+3ulPw0y9EpSw26/zdyFyujurK12BHyZNpSKGFrOOtTtGtl
r4GTfGuh1qzg4Miy4rDhUVyMqFYbqYCDHCBqmwduJQWR21Z/z8TlO0vO/I2VWoEYQlr2ytxiUPMU
h4klcPLylyZEYKF532T1QSe/1NZHvXoyxu/UD7XJBSJhB7QrQ6HWDBeHmhgnZCdPJ2lrBlZO3tUn
LQKxLCjiLAaTcQn7e7iv5uFtuFWuXLmoMAETLBU+LpNl5WJOa82ZbdGXMGVuErxX6ufbJ2B9DL8M
LG7CIkVIJhQGLFQroNPO63eDc/hvNsQgXz3eK5qDp0ai5aCzP/TB82D7bpNt+KeVBkKxP34NRAz0
lRGl0/uYRkVmyjA7DybV9gPMX4KvYQy8kT6St1oZQPxkIgUyp0kBO7msHCK9Te7a0UndOFQNr0Nd
8v3twW+t4OKYBFlgW4mYYNv+kE/fpf7bf/v7F+cikttJ95GWuJD83ztGc98hWfQHJsgWEC4RZMrL
/HsPUCKQEkEiR71KDc9js3WSVifplYXFJPValFv+BGtg0dU0+8tIQhxvj2F1nxOGgZIU8esyfNHm
oAtMaYbEMv4ajWc5/wIb120T4iMXQSVSSb9MLAYxaSMynTUmuhJCqtLr1IP8YSKdc9vM2lyRw6Gh
k0SH8xutiy43fVx1omOj+yq3X5rNXty1qXplYEnrMvndoMgRUbijl0dp6B4yU36Ig+TH7XFsmVk+
KcwkiAf0ay96b7mt9aCEkreVBN2YK129dgrToGvSOKsMBX1cxX5S7e+3B7G25lDXidYjVajvLE5f
3neG3Iu5ygf1BIPZiym9KS26xtp5Czu7OhbqxyAe6Sz8TSdDyXUrDGXG0pQfR8RLCmOLc1vcV8sN
LNp2/2dhsSJSaTijYHa9+HP1I4dq0aX3oKiaJ0v/NCYPsxVuWdwa02J96qyfO0sVY0rRyU6f027r
WhDf/PuYNMHjo5PVdxaHsstipdIGS7TXpf2uVsIXR613c9Ig2Gt6yAnBw7KLZ+MTglF3sv8HeTTa
D0BTA0ZGR24JLsmncp5GehkJ+8rB9cPwXPX62co/zoN+rGXK/Lf34/qE/rK3uAUhZyd0N7kFe+M5
Ll/6/vH23796aAW5P49mZPGWUAajgzqWZAC8udLBgE90ku/TTZkbcWh+WzPx8IP4SSjpLHaFFhDw
F1ZAQ9AUf6vS2Z1pFjObU6rqu61k2oqwqA5ZN7hTGsVIDS6TxkrSBUMb8dgc0p6uIn0KwBsG82m2
p95TDMn3ZHquPtgtjQ2hVsSHuKkeyzj+3NtS64H9p+cwCAL0AGLnlIDtoSWrhKzH6catN8Tq5PMi
tsUXc9Es4s0xLXSrznLu4cBH60DU4A133OIMuGUFxMGylwemaV0KQqxU3bepfO7rN139B5cxzb0w
L5N8A367cDR6XhSxHdb5xbf9NzSbRfBeySEkD1vAtVX37BA5g56lGWb5mASpWs1STmw+6PVBGSM3
DxUAxf4e9O7tg7GSxlTFO0h0tPM8Xl4EctzSitCyjawWoGxwsIed7X+Xpr8HOz5R0Z2srYrD2lF/
bXGxG1J7GuaygQbZliU3cT76m1IAW2Na5rD6cqgzCQsSKJO6f1fBOtWa58pW3aa+6O0+iT/fnsW1
MYnaDb1UFFP4Z3FfZxmElbOeX0rrRYtpE4v3tw2sbW4e4JCg4ZRNZ1msbDrFjK0S1wLPePbZSqva
M60svMQ90iy3Ta2wHADxA26H7tL/0btdD8bSWr+VZg6SMdOOXzw2uXwI4mgvq5dSVh5nQQ5rvGT2
VjC9NkYGRz2WnBN8h+L3Vy+hKi6ssgnpX7SqaV/GoedEL/G80fO2YoT+U5pEIJsiGFmqdllhPIxq
CHrXMlLzQ10G40EbtfFctr2/dYevxCVc4OB/REoINcfFG7WM6m6gFQKmz8g/VGH0VgtBHantbq6O
o3X2ixFHLQ8QjTyrNEFaTv8I3s/NH2wIqNtEyVzViaiR+N0G18OKe7n6MLGdX820OfTQgDjUORXF
+RwiCBNRSjWj+BRbG+5lBboJTOPVHCwWtZ1yKzQ68OpJNx2QX6hCeBCeOxsWbO2top388mKO6c6M
9mMSn+d5C6i5PlRQRJB7c4CWRFiF0cupz0vwkuSNOwU/1IQOTuNOTT/dPjWr+4oc///sLLwaiewJ
8kVquNkw+W/bIcvujGh6oh92i/Nh1RIsFrSHC2W0JZzNNmbJGErYhTXw0gbiXkhQF6N5uD2ele5m
Fu6VmYVL6ysQtaWKXKI5e3T2RUi7yu6c+4dZ6b8lvY4PqPbggB76QH8jF8OhKftDP6C8k8nz3g46
Tx626HpXAiyQboDfRasNUL7FgUIMrpioj3CgZDs6QXSxS43x2ayrx0zuPo72uMUuvmoQpD+XvchQ
L4XbRn+oQlOitSugaaUwdvLsFp+7ZNglW01kq77ilaXFOUElmux1haVpelKVJylOXAXJUtMmEzgd
pOFpY3lXbiwAxVBXAUohtbAcWZw4cVjFFMqHWJ49ucrivVEO4S7V5MBrx9R3xyppd0rojy60Ov1d
3gfVSS+h8Z3D5JtftuMurEt74/JZ3dy0aon2Fjqfl8xx9qCOvSEEL5v8DDbXrebaVbsPtwe/4hOA
bXN0kDKCF2lJjARbV1/GCn0O8VQ7O3167MQrOygfQ7L1+9u2Vub5pxIDmVChrLMELOc+5scSv2Dk
2pe6bk9h12y0BK006fHkoFZKJzF5HMxcu/O46HvZygFXtHN1h4CL6/eE+ybkn4mXqxRwq49F8nHO
Chdc1Wd1iL1gHHcWycNBKbx8IuXcbn3TykJefdPiLQTsniS7bdNanmif5mg+pVTC9CyCNNkdxg+Z
ari50u/69k1dN+w1+WusFl90/EyiRxsX8copvvqWhdto/Vid5ABwQxCm+h1YYMuVk6k8W13pu+ks
ZYcxm4eNt8LqwqO8JjAbOA97sSh5FJZDO7AolRE3Xhk2BLuKPN/d3l5rwRpKSr/MLMY2RI2T2iVj
y4ZnFKJclaBCrn/YwQ9ftr2aDrTQ0k5StdmTsT4+G/wnwZRMa+/1piuLsJpnHT5bKTJUqmpju0/T
CORx2SpIWPTKfA/NZ/1XjHLwXdmN0hveo8lekqrAUyQ/9uy46dwi9v2NkGN156m/PmwxI2bXTD7n
G5iJnKMoUO2m8eUPWpg4cq+MiNl5FUENeqI1tc20d0GwDwLL7aYfTQjW1g7/vUe8siSc2StLbZMM
tNhAbz5254rGdtO/s9MteqzVE0LIjTghUCaeuNdGkq4i+yLgP23se0Z34JDGzTcnPefF19sbdnXb
/LK05F1Qs3ZmXXDwijWc5+59HJkbR0J86yILQwLmn7EsS09B1sdxGzMWBexzopwz1EYz610sP4nL
RJAq0Pp6e1Dr00c/EE3Z4D+WiR+zQLI9nECyzLR+H+fGDx6bzD8Gju9m3RAddbWLn2+bXN3lBs8K
cmYOt9ji+BVqnbNehGeV/jmBPtCMQSZuYQ1WGo7Z5q+sLLz4bNrTmI0mr6UhvOijV8S7IU/dUZdp
HBnpQtQbV5qbDx1Bw2DXoTskjYvIJUwPY3l2smYPS5Q7GIGn1+NOo0LdGru883m8dh8sJd/qPV6J
ovheUe8B00839mJW+rEX5V2+NypD14RuZgj/1rRzKn9qH0xr622xugYmAQQqMAL7s3ACURszlE7E
UHb9IOfdcGw7FcW8wdkojG8ZEr+/8gG9NcptVnCZUmvyDOvRaokOg2ljF6/hUHUwqFxXqCkoDOza
DCK5thPXmKnys1LlnpLfJXnnwfzC4ckjcxe0+w9WvhVkr7oEHv0/23fBHYnT9Wp0RZqVDdEC7bvq
o24FD1bvbFwJq9vilYXF4yy1aGPT6Yu4dE7hjprlqpH8JQruEYZLXTu8jPpW+CM22m9O6JXFhUOd
cj8qJwHbTEPpBKEHHXH9HiIM4rHAbULnZA53sSLv5jD9q6n8p9vO4faMwvp2PaOxrqZyYjHe2szv
1DY7FdVGGmU1hP5nfOggX1ugu5SQQJCuVIPmdnPwjibUt61uunq8BRNc35bgA6GxJk/5m/RGH0nF
MCfYKqrOq+P+2BfmLpzmOxgwkATTBo/09Yfa6T6EdXgJuy2Y2upsQsRGLgYeG2tJumEPkiUpAunZ
TGnjquAv3+dVPX67vWZrQBHyXlSNYGIS1G+L0+fAIaGlMd1iZEy8mRrFmCm72SBiDlSvKO8p/bco
RuhnfXiK2nmf9DLStuGpTTSXQvdhUqq7OlbghYguQ2h+vf15a5Pw+usWYUjZQuERjXydjAhI0Ng0
4ny8bWHt3lZQJxAwdJtwY+EGtA6K2rIC3JqldwGSsXFUkU+gO/zEJchbpj/lery7bXPt4n5tc+EY
EtPOC7rpmfPga9zrXpB0XlY++Uxn0vy4bWt1H9MHB3iPEgI94ovAtNfTOrbQULlY2scM4ENWOXdF
MH5OegPGVfNB7/dKDdtXaHyJkmIrRlmhoQIq9sq8WOFXbtYu4jCzgwnG9N6FsSc5UpQBf10d+0p+
aNv3gRTuRhPAUX1fkVnOh7B3ax5OUDjuwq4+AD45OIQYsz97ei5tuOjVhwx8HfSXC80GgI3Xn5ck
plYXDu+Jokq91A+9vnmvGIWXBfL7xla82vf3EMD58LBtrIuY96Wvfm154cuUtKGzWZVpMxtmN6Kf
Oxze5O3LWL5U44umza6cUxev7iViG8XX983W0f//jB0wOUSu8NEtWXZkNYA3gDaMSyeXnlU9FnYu
YD5eP83erIKEc6DXae/rqD/dHvvq/udtKpgYqM4vE2ptZgx9HwxCtlu9ZEZ+1NEI6YratezmWNFc
ftvcWhwjnsL/M7fYgqlCh1oklFbS4D1dUUcpfHT+BIhJeemXkYUfnaPaVGBW5WGqQXNTOQ+18lXJ
zplDexc03rdHtDqBQH5/Ej4AplicabsYKkDZ7B21drxo2NdG7MXyl5IUwxxt3BBbthazR+Oyndfi
xR3l+7jhUdF8myS3IwQ39WpLNG/tgkfQ+J+BLWaxTEY8vjAWZv1Bss62oh4AKXkpZ+H2FK77xVem
FleLBlNUIEsqj09oTuviPlHvfYOm9LjwJusb4Vkfg8CrLmXZb0Qxq/uRtmkevUKPdcmzOkuQxzk5
LlGxQ69F3yGqvKHcMLJ6r/FEABRM/EAV4tqx2alTKG3HTNIzebSDcxNnu6TH1fqHtn/q1NptFdm7
Paerq/fKpthKr3y9ZZZoDQzYdOq7TP2CroRLU8yRHrT3f2CIqaNSaHG7/PRsrwyBErehgKi4QNNx
OhZT3xOklDOMVIHjtl2xEVevLhgiugjciqLSkusvbIO6ageu0BSOCTqC+wjqnS16mp+R1m8XApAb
Ik6diHNJWmfKcV+0Qr5kcNJdazfdnW9RZDHQOM46GzaxFLIjRN7nv+MmhXEldHvlAAPYaYYKZbK3
cuKri+lwNSICR9jwM/37ao7rVk67zmGX1t2bqslm1y46V9fnvRZzRd9ez7UJhlubpIIgqqQWe71x
AgPiLl8VCiHqDx1Tff/cb5544aiW8/vayGJ3QrnRNtFo0GwWljvE0DLADbeHseYqX1tYxHXKEA9q
G9LbOxSpp3bflf5ohprbUiBSAeTfNra2PhDACaEbChbAi67nbHJ4TQYEV5SUC6/K4TQap7smhNuM
03Db1Ory0HWvwXQJLktVr02VFIYJAmyabs3Yq9Vd3tg7CLj+m5HFnZZZMBiFJpNnOM9537hRtE9p
7/9vRhaXme4rgxVpFn2N/dmWFM/MH6R66+SIZf5to4GfEwJyBFZLSuK5i2PDmWko6M3qiSScV8/J
c9fp51GVj01R/h1Qrrw9rtWdB8DsJ2cOCiaLzdCrvZRoPOUuUVRdDJOKtnYXlRQdgGeRCrttbPUg
0Q0N5RQ1M/z9Yjtoul81LewVitxyWcrWcLRjrdy4TFY3HdS1gnMHGPVy0/WZlofSmNEukDi5J1j4
Pd3sFC7MIT/eHtDqUaKXVhDviP6jRdpklGLHqGU6Exw6sEv9Yx0Gh7FLXCveIHFbH9M/hpYlwBZs
leUXoNtL9Ljrftw7w3OyySO0MZxl9yFc1zxqZrr/DcuHeNT+VtvvwrTaZ2awvz1xazsBFmOQLaTR
YORYvp6mIm10iJcuQTsDdDD1Lvm7MKWtDbe2u3Xu3p+MNiBuF2bSXtO7zuR6GKb+fpK4A8ugfAk7
5b2ONhbdMx9uD2ttAnGpUBrQvAUebrHBaeIOgkqmeaaqay+3X2Ik7QOpOeTD421Da20YDOqXpYU/
yiywk4PcQM9iF7anTjDFWk5jPDa6DXG5bCdeOdXtnR4kPeBR56Uz/cDrNFnyYDm6xFJleg0MgH9w
Hl5/1cKbSFEcIbHJeSi1j5b9XZG/UpMJs+4PTjgycYKfmtZFJNOv/Yg65BnCTi1+BJ0Gsz0Ldz+0
wYa3WvPGtCwKlV4TzZdlIGymNvpbKn0GagETsI1qdFd8sdrq3KjSPu5IjEZbKuNr+4czARwUqjB2
0eJpXxtBm9sTOO2imzU37N+pmu0pXSq7Y7flJrdsqdeTCFSktQ2BQqdQ/ymP9l0a7wJe7L4/725v
1rVTSJaMZjxq/SqMT9eWCG0KWZpQDtHU8RIbysWPpT3sA8c0NQ9lmmyUz9ceMKBEYIkHe6iry3BY
V2q9zFqwh1PmZK7ZmW+aEd5Y5z40hIzBkf/r7IzmhodeoZEFqy30DABtQ0q5fFrrYWqOUkj3jhGS
9gnbRz9q3ua84jNbO2oGCc8597IifpCr4d6cfTcamj9wPw6ClMjO0MIHBeH1RKtTHE2qRXuPM1Xn
obL+ymLNK5P+ZFVbJYrV3UPiF6wgSwta5NoUezIpFAMcbg7Lx+gMbyxgP/1kPNibwfGKKSHco8MZ
CQ8Duh/XpnKoiBwH2cmLnX+069mD1nlX5RZF3+fb+3TVEE81kJZQPgC9vzakKqUBYTErWCkPCDC8
y7Mf+XSWTOvfvwrhlQCrSNYcTtYlWtpo7IS8FXhfXZLvAgBLmdwc/6QT68rK4tRV+hg2dl+A8SWv
FFuPEeKdcbHF6rniJK+sLLyINrdhGQrwbd9Lb3vQVqb0QZVaUaXK22jnW+2G7187Z/+PszPrjRtJ
uvYvIsB9uWVtWijZ8iJ3+4awu23uTO7br/+e9Ae8o2IVilADPXMxPVBUJiMzIiPOOYFFeEAM7pAx
YPWVqnkcraSSWHPH7n2GuKGo+WJbrzNiN2p1EI3wRTT4tfotGiMfKPn9bS+5kopZOAcVcQjGnPeV
5wuvVIZRqJxzc/Kr4jcvAVNs1GC2bKzeg61NY0HvsVGY6M87L4Zr+tb75cqkdhDtBJ7pxJw1CiDJ
cxpiFQzwVP/tlNQKmpcU0brbu3XtTOlI6XMhM3MS2P75meqXWh1qkYtgSUxx6me78sPC+FWp9QcU
FpqNSHPVGnPYIU/SgMPcyhqiqxb6qkCyo+W+0dG3qevPvRHvy7LfWNi1T6QTXqhyUHrx1sDsWtWr
yg6VMrBrcSjD7oG66lM2GJ9u75/05tWTEEbT/8yszpfutlNpGakIxiFnWOfvvt4Skbq+EBQgpK4g
rya5p2/KNX0boyPVZ4KFvGLA9r6qw+/bi7gSkSUt6/9MrJzAmTp3SaDVBBpMI4ZQDI3vdQt95UOW
TI/OZO6VunpUCvv1tt1rWTKFTODszHMA97XGCVUlCVXnWPBdRWOcvIqhaFVi9H4SdiW3rst1RXJy
mibdeh0NB65R5eyyMjWQqnfMe7ptcsL6jPDP7R92zU/hXKELy4+S5J/zPa+aMR49SpGBXs8nRPpJ
4JfjbDyJZavYcw1siR4lOiIyFSKsyc//5vNO2tCSROOnWmrdz259XLJ7o3YPzugx7mCn0r0bE+8O
Uvwu+uh11jF0xv0sko+jO+305rNtbsFQrrk0HEFmfLJ8yoOrwNTMEDmjRIigrK3adxsz2sVm+H7l
Xd6Wb6ysDk4zjroYDHxumtqGO6exdjpzSnw3nKvj7a95NSQRk+C7GIxup7pxvseGEHqiLaWggPLb
qbXdCICnSmTnbVQh+z9W2t2kP84luErPuUfweePau3aEeaeg3QpNmRRptaPzWNZF19fsaKvsk/y0
NOE+njbS6i0jqw21pgKGpdOIQADqIZ9w59pHrPr2Vl41wuOZwUPIElE9Pt9JTw1bI3cmjMQvvHF3
dfNUDu8fa064k3wEwrecFr9KKL2xWAQhvAqqqBW+kz9VQ/pLtyC25P8l/AE7QX6WxyLysPIieHP6
2jTq7a6rK2acMTepVH7O+j9akTxysG5vnHSxVZzg9jZhDXKfoHBonBuaUzVR2qxjkJvJNG6vUo5K
Fz24DqlyOu6t4tttc1e+05k5ecbfrMvpwoK6TisCt5/9UPzQMhobm+Mtr1lhKp7sbLgkKmvQYDgV
NRNDVfwaJGTZtafoLrGyDXLRNcoP09J5w/B9TAgx8le8WUuoxnj0VFVBq7in0TM/xtHXqk+ebFhQ
S1vthfgBgHBXpo3fhsUJLAHDwLsNx79yKbLKP+PT4JyCKDj/EaCWyzzp2ypwRXUvmuah3FLBveIh
UFFUOR+eCizNr3MLlMn7vE/zKmgY+lCHz7F5itC/NIrYD5kzc9s/riyH4ishn8aMwTzg1XIcZiO4
Tj5XPPU1Y9nj/fV3K455gty2c21RtHGZpAVVAQzS6lIazT5cllnnvvC6nJEJenlvj2V6HJgs6IcV
jBR3ibcmmF9ZHLklLQ1WhzCguzrUBY2mcUBrJLDy6pBJTf821f8Dg5KtY8S3KYk8cNvPP1enuZbi
TV4FYttzT12lZA9J7CkPppjajRNwZRPlV0IDipzZsdY6YGWj9hQpqf8n/B+OkzUYD2bdJ7692Max
LBlI5IjO2HgEX9tEDFIVQsoTfe7VJk6d1ytFWNao/zY/lFgCc73wdNs7rtwfQI3hTVJ5gqOzhlYn
oaU2U2zW6OI/uZCeG6+CM/wfBCPguaIoy4gQ3WMM4OpLDbPeumPSEE7SO3dpfhXpfyHRIW0Ac8Hl
S8nm/7kNo9OspjeqJkgG+xQ5yl6ro0Pfh3e3N0xu+nkUYRFoftMQIl9GSO3cTCmaFlHeiNeaHQWN
+d1muGJTdP6QbAkubVlab1pa5YTFWIDU/uykfxchVBD7Q6b8fXtBl17GgjhAfBpeIJzX8wVVyAZE
PbE+UDImUTj7MrP3ty1c+hg5LGKSxHZuPBTHzi3Qnp27ysZCE54cJpV23asbbxzQqzYofMnpwXyc
NXpVrUuqbJFDcG9e3OQV8TT0uG8v49pGARj9PxMrB7P0po3qyebLMxWtHOQQ5NsGLj84igqcdula
3NZr1zJLNZ5zUxNB1jIJKrbVnqmZFS3Oqkp3kzIuG3WiLXurLx+VpTmp9GICW4TGzjXr8H4qlL9L
FVSc0RTNRsXm8okrlwexFAICIyR0ub9vkogiVOKyNxbcQDHGfclgEd8kJmhjc9CHf2uj20+aUPxw
HjeO7OXlLQ1LkX5CLTMOpO+8MTyES+IYIRkzmIGCwRVlxGTYp7CNd0n2cvsTXlujrI1KBUQoBGtt
QsgTaV/qBFvPaYICORLmMIbolLrFUUf/WbiOb28F+Eu/lGLnclIECTRo5tW+ikwYBDy1DQzjV2c+
tVvzB65s39nfX21fqadM/DP4++OU8EB8Dv00+iASP3M3Nu+KP3J3s21EI4AqawKrVDXyjEVvSfD+
HfNnfIGJLmi7bmVeVxckzaAXSMxb6/wWRWs5yxS2QWxbd5UD1fpLr4jdUg8PubXR85Cbcx4u+DhU
DtH2ZG7KBQZWIAO+6GrSES4SX8CUN2Myy40r/KoRNHdlfUrSx1epZCMU5jOaGInYL5G+Dv0xb1/f
7dlMIvifjVVurGjIVDC5tIOjru7cPH2oQdZNSKLOiXqIq1/GiKR5pycb2etV52YyIvKbf/KUlfM1
gxna81x0cKY/leXLOG7V9q46HS8bgz9PLWQ9aS53BWwV0XaBWn/Mp5D3+rTnRpp0/XB7A6+shN6X
Q8tJVnQQfju/hZqyVg1m5PRBArP1YDBr6b7tEm/jTr/yVKPVI/H2dPVAd6yDSKd0cej1Zh/M5bLL
vfxVxO7ToGnHMeuYaTd+mvvik7mUD1ZysrMHzX21h++3V3p5CQIpAbogBbx4A6wvesIVXRvbGGB8
h+Uhpmt6TBWd6p0+hn6jZ/khjmg7IuN7b01zcX/b+uUHxToIGoYGatQV1qe7q8h0utodAhgtu8Fb
/Fw9EW39yt5Iz69gvGnuEU9ocKC6Rjp4/kXbJGzc1h7GoBvTOkOOMK8fVKN0DyUSYLtk6byj5xXh
DkRq41dTpB0VtRWn28uVRs4vGH4ECHveJOS9tCrOf0SiFXba4VhBsYT7KYK3m06+0pgb5/DKrlI6
o5mE/9KnWNfvpjAsZ2tEq8gdD+nHNpIUoSCuyg0zl64jn1foSqFPS5ptyZ/xJlS3lJ5zJ2vUQLNq
9bEy+uUpVmAnGEP+o3PQF7Rntb0z8/kz4FRjI0+4MhfTxXPoo8qSs+GsF1ktw+JOwtECCxWE2USP
fflS5U/5v2O6zx695dOspz7T/8L+aGUP3Sf+0GkOvwy/S/NzFt6rdrLbUlu53HdX0vc8PixhkYN9
viGFXlow6WI9SKa2OsyN2jgvXpkO9c6KLQGVpqIgvnFTXXFsZHSQHZAgaj71uiM19Ho+dPmCorYz
+AZkkcLrISS5PnJcvll7e5E7h3lJD439/lsSGCTqxJCFqFXAqzlfb6SluWhzTQuMQmEyQmZbQZt0
9Zfbh+bKroI/ADxCki1HLa5Obp03A5jYiF0tE+1eHexG8QUEGr83eNKNcGQ37orLU0po+ZMJ0Ohj
hTIleePXdbpMrlPNegAfSkecx0aY42feWE3xlE4icTc8+U+l6vxWoHng/REfoal40T0RDG5GfKnV
AtXeF/XOdBgo4FfGHiFQZgx4zwXQ/K2Jzdc29a3NVYagpqHVjK7Q/rC0q/FjvxdWvUNN8fa3u3JF
IKGGVwL/gd3u6udbmdXk+hRjtMApzKHZLVanFbtcNCXPiTyrxQ6IIArFbtUt+yheoKUUCiJNt3/E
ZQpJSqz9KbtCTqaVev4j0M53lUkZ+BGKpp+oZrj7CQGVo5Y2zr21JMexN5ONY3nNpkyNUXjhpQ6F
+9wmkp/LZNAUCKbZDWY7fpppoPjC8BpEhdWAUdkbi7y20zSIPRIJEDsXo09zBhGbHapFQVmO/8Qx
BCZ0pfQCVBcCU3dlmu0U0fp11mx475XDQhTg+BNd6byvIYJaE+tNMnHnAUxSDu40dj+EXni7Lm2H
eSNfuuK0MMvl4DtNIr3XKpJeUZD/ocsamGr0qRsgnmb1obeRlyBluO0zlwkgUc0Es0wNXYbSlc9k
o1I1A/I1aJqa8Y/aboajrjTqxuZdt0ItDxwZ534NBYqsRCwaN1AAlDPxi7nq77Jq3AKnXvtEPKr5
Q7gFvRu5rW/us3HsxJg7qRG4OdOgVaP/bcZRt6sBb93f3rXrliR9ELQf1evVrlWctCzNcoNJ3NbP
abQ+z1b3rAxbY9CumiHqk3yQOaPwcr4gOoZ0uHImzbeLjrLEFHknWcS4q2p12ShVyRC2uptZi5wK
SnZMYF+Vw5ZYtZQ2svXAGvIHsBg7o/5WN+quGD4ainLin3fvIE0Tbg0NJgNDEVdLqx1Hj3tYykE/
/V0uue9BeNG39Awu3Y5GIR4H6IsKn+OujKgmM1xRz7SRS2T2mlfNf6f2lG1cSFeNgCahFi4lX91V
hBFJgz9PEUbMtlf3dS3ozIxu5Sb/xRDKmRxyi4L/GoXv9VklSqu2pVJXvdPLgrwnWsru3/d+GT4/
LS1Em7nW4QKdO526NGbKnBmbmTxtoR5azxnqu2EmBfL7stbST+83h9+ptEuowfPePTfXd2HTijh2
gtxpen9whs9m7N7Z7yfXA1v4/4mAZJAZKzNLX4/ITSZOECt1IK2gq/PuqooHvIyCF7rjchTfytu8
XA6tViKH8ajJVx4tIY0Y5986d7fYOZfhQRpCWvJP7ZBL+3zLTKZIzqGbOfR9vreZ8kUg1l4wSU7b
erdfM2TRciQyMDfOXQ/pacZeDasYsUZbeLtoRIsvguqqouG49XluW7qYNjOCClN7lc+DnstB774b
brUfe7S73K3YepmwkKj835ouZnzHXe3xIMWSET5ponlGg6RS2mctqnmkbuipXF8VlwJDPRDmXL/F
x5pjvNTsn54m8a6M9PjYVMlHUYjysXTbjYN75SICmyPnAQHco6S8Org9Eq19oY5kDTHNU1/RolcH
cOU/t8/rVSuyJ0OeSQa2ZmImmW6FpV7rKHKkVe2Xht6cNJK/X7fNyMNyHo8Ya/8HKcr2kVuufLyu
tC6qCqRgOyfP96kHUyBXVGNX29p0uG3q6opAnSOWAPQceO/5cRKJrpVj25HZmcmwQ3BwQBPAcTca
DdetyPljXA9c4PLfv0lOEAlcXDceoL+nhfcJ+ZH0aJexu7+9lgvvRmeQSxslZ8bM8p9V0VUZUYiK
kCkJ+iLym9D81NI4aw3CuWN+NkS7sXUXDo45HqyI+IKJJkuRX/HNoiyxdNMcdn2QobGcc/94pbcr
mDqzdWovdg/MrlRS9IDD/eElnhsKJ8Bwqab3DCQbXtG6LShiKVvDqP7cZ2dOJ63IHBV1CJLitdP1
+lyJqG+XoJGqgjvbmPMIJvpg/swRKe32VqqUxvOkuEP+mKZp/8kzYtc7ZYOdO08iFKYFLM5wF598
J+73rTnZ/xpdZVWH0HKS7y7im19EqGqM6J4kkHJqe/PZGMes39eKVn8qmjJDkbcS3quYYuO3mEX9
j9Xpy4c8dbMvZaY3L3k3K4c8CouUB7RRfR5QsqTuxbwxsa+WfvyUUkv9MBbp0oEe95T+MFDW/Ucv
RfazmMPkSxrGeelbZSVewmwx8121WPaTAbI3PoDwjDljiCf8FWc6F304jCq9iHicj/rSDt4JHF1u
HYtBZMkXU5Sx8I3cm58as1HMY5zoCpxHy/hph6na+THwA/VJq5P8ZSiQen4uE4V38aLOKDzFdUhj
IC9G5UukJtlfizOI76PTOvepWs9/4eVZ7g8VT6GdMcML9BOWWOzbQgzaXglFDl106PvPEbUL9Ti5
RqrtC0ur013Xlbwy8rhrC7/udftruxhTf2jLVIQ+59/7ESdMh7jrpzn1qJstyktTKTHWejtp95HV
OA1DPVNk1RbG//ydlJFY7ns2z2b24mh09/MUFdrGo8+8SMFxO1lgolFHwACpcu7jiZ7GrT5OY8Aw
sxLJ5nngIWsKe4yP6uKN+T5MHfVT3yCw4he5l3zuROckB+hgpclPF3wLrfaGlu3Sih9hlU8AQLJU
B6yasuuWVjYpu0J9ba8zBmE45KprwTezk8LxtczpnsgpVPZ5hgSxCw3yvh2SgeoT9cnigJJ//Q+o
nabee9rS/VJQCc/25eAiBmlZyI8elKbTvjBWuT3Z7dj/aoTWK3cQTor+6LRDM506r+nnvQF+vfRB
tTifpnZU1T0Uoyg/DNMyC/5Uy4wGv68NJ9mVDRWjjSTtyo3Fg4pChcQWy4zzfJPTeaji0qYyPdoV
zNKTbcTHof6l5FvS+pc9D2Cl8B2gitDBoaW3eiO6SjlM6NVRnE4j7RMaEJPvId18nNNKPZQFShpJ
P3WpX5cu83wU7os+dJSjcMBn8vCMDqNZp1vqPFfuUVd2IQgRPIlADZwvHwXyzO7MYgp4QswEBQUN
HNv+/d4gBLWP7WUyBa25i3r51Pet6BNzCXjYHqGyIA3aPfStXcgxrB6SO+83RzWRpwP1YamNf76m
ZbEHUyyRGgjggh962dl2Kjy4ALFMrrU4OyOZ1HdHPgIRfC0IhvRYnHWoyN3WGdtJWVAATL0DyuPF
XduI/sFqTUGJ0dpSGpCR9Dw0SXt8MnJx3i9rnOjQToKPGqtBnCbOLorM6skblGFvzYOykalc3kMy
xlLO5KJGQWotN+iMBtU7PVUD1Qrne8suf+idO56mxCPkANt7Lm2t2+WaUh9vf8grR0biYCmhEueB
+q4JVqpSJpHQjQXsd73zav2gusPd2HsvvdRoQZVLn74MXcbc6PtEtJOfyMEBVZi+3P4dfz7earOB
H5HOIFMIN3DtUaBhWm/oSi0wSbZ2g6B87jujPfjpVNaHmE7qoa8ae8d9Oe3mJal2Xjq0xyLpGTzN
PDW/GIdfdeKYu17ryseiV5UnVV2Wr2iKjEdY+82evm/OMLnJuyvruPpcznXnz+UcHtE/q5/dSHSf
by/q8uQb8HhIcaGnUu+z5Vd/k6qpVaJXLdykwJjm50qvv3WVsdWPu+KksHqB5Kp8O8Afq5NYzUwi
IK+ZggX6xpOuT+Eef05+Onrv3d1ezqUpOf3G4m3KYE9ajKuLjKnLiYiNSg9EVpu+Z3XzHZIlxc6c
umnjPMg/de4NrIeIDIyFwIfy9fnOUbyKWbNnBI2a1I96184HdbDsT2VhtI/EbFtyVbudNdnRzlvm
YUuZ95KmQBTh6mIgM/+AE19FksajJ2OEhhFoEy0+pOpCD33U7KfCHFtvPrRudTKX1q/U8ThEUmj7
/vZeX/8BHrUtjifLXVONXJiwXkHFCGgh02an6JD10y5Xa6TTl1dN/VojCVg6BvR094M6tsAOtx4a
Vz637GfjvHSV5Tyi829Q99ifB407SRTD10aDuUcVxDV3cRiCdby93isfXIZu3uvSl+nmnBuDUISw
r9mpQaGiFUcWvaCFM5jm0cna8XVUkvDQ6kN2LJ202BmLJw637V/mKJSP5BQ+JgnjdGuKmhtPSog3
qcHQat6jNSfDwRZpS9Zp59/LUhEbV8PlhY89S0r+MEKEl+cqJwo1RV1qOgQ0HlP7Drnc8iEK3Zwx
ofrwMc/C4lkJR/ODK5CMu73Sy6auzv6yz/Q9YTldpAp6HrqjO7DUXI93ofBe5nR+Faj/pf24s1Lv
JRbxlzZFuNDcwthcWTWmpd60K6PNOswlkRlPrsKqa7WUEXsXDn+LNDDtzK+cape0p/+01v8ZlD7+
5gY2kpAiUY9Brx59pf47c7MjdOIPbqUgZ9oCE08eyrou/dHRNmxfOT4gB0ARsE7i+npm1UKrgvkS
FG3swi32ehZpu6wY6EcOVrZh6lJfFAI20CjKQ7IXg0edLxOKrz3xcNaDSaAkWvklguIuspNLmP+r
Ju0zo1r2SlbfV3XyaVzig/5zHIdvqdceUGc7hMxNiRl/saS/4dgdonELIHPlcIFLoUACnkIOGl7d
JC4VsSoFExZYBtqPttgl9fe0pMXWbF0jW5bkv3/zvel02WptUY/LkGFTh6fO7o6hRaN7a4rjVUO0
obgfpXrAOhZCOvbaKWx0aGTe89h8T7uK+VqWb20NTr5yZJAhIacH0A45cU3T7eCmp/1Ms7AvflmM
ZvI0ChnDPokPhjEelm4DsnWZsqAdQJOIm182mI3VveSFjjNYZmQEVtqVd5FTfCUUb0lTXglu9K1Z
lMPmsaZ1A0LLFBsB5QxwB3rqqIv34z1YD0ZUgiNhcEBiLQfbntq7BqzEPZ3L/jCTZj2Nrtd9pXU7
bNSMLxcN81VehnI0iZR7PPeaLlbMIW4yNWhbHV20dmlPej1k+9uX0eWFwFwb0CaSB0NFch3iMnAz
hjFNWoCK/f1ihwiz9veRvZE5XfoLCRq3jQENhlf3GpCAvpeSqfGiBZneHlAWP9aVJTFaj7M6/Qhr
/cXYGmN7eRToX9KzkrQiUss1J6wwvdEb4FAFJtD7F61qh31WhvaDa4MMU0Z72t3exytfi94sIoHA
3OQgy1VuqHKdGh01v8DMMg3hVKf6gHizNm1kJJdmaMGTg1ryNHh8sXOnyJUmG+J2MgN0XyyGAlFL
EH3hbizm0imw4mFDIuJJNVcFqMUpynDqDDNwp7BGI1bRfnIqvZe6bY3D7X2TKet5To2DYY0KE+Iy
F+yLttCWJM1TK1CqLj1ZVcFVr5Yq89514zSnw/waK/1WaLq2PkbZg/0kzaF1IXf5zYU8hU5YlKKz
gqQxhwKx4TQFq0aF0/TNVkRbIlbXPhoPdlrQeAjV8ZVviHLuq2WsrWApamvnMsr12Ledcry9k9cW
Bc9MilbxUgUxfL4oD5mYpUY5E+mE0hfLBy+L7rRU39+2cu178W4Eyo2TQ81a9ZaQs+gsBN7tIHET
AKyDmd/buTHeuaGI77yOYjTg1nfjOThP7BuJKR07eNKrpQnTngZQwxYqhNWwd+N4euT5U/mz5nUb
/nglEZW2QCOwOkk7W30sY7ayxgw9K6jhP55EMSuPOaSjO5hUfdA7TXRfUtq8mxXb2Jmjnj4W06xt
aVNciUV08BB41OgjQyFcw8iSaYjUISxp8aslKe/00JnRwSz/RiTRRqMFgVc/sqmcw/787GxmxFdc
iboAlUoKpBLOIP/9m/NRNZ4ahYtqIcDnJAxmiae9Gc+xT2JZbez3VVM8JOkfAVgjAT83FU1o3fe9
C8jAjl310TKg3H9M5yTXfU8ZJmND9fvyKLpkekCcmDSHguwa3VLkeVwj3WMHigjDL03utL+qKVQ3
Ut/LRUkrxG0pBCaZHOeLahdb4XZVbUSa3eaHPnjGMTdot/hJ1vYbB/LqikjDIKSgUEs98dyWcBQr
z5XcCbwuHhufitUojqOANb8RFK4aotMrlRJ5QjirQ6jVrlW2A1+KMFq+5qFT3KmKWm3QqC9RzhIw
ISvSktHNEVytp03pNwiY24EVeeIvFD/A2aat8qEZm+GhHy31MZoW7aGclPmQwmA+ZqlanNqi6D/V
Wn5vpmnOIOIwPzhpHZ5cZTC/q13WfUurufrgxKO9H5ou+9ehtbURm698dWR8EPXjU0iWtrw635wa
Z2x41yZtCPSTscMiopBnF9ZnK583PvmVO4rDiXdJVr3Fo3mVD/fORAfQ0sOgI3xpvqbG8V82sTo/
UBRI/qmFVB+N+3rYG/YQl0c3G8XrkFna1pIvlYt1l9SRRBWPoCW7biOIHIk/NY1dBhSn6b5K1elL
o8Ret3ej7AjgIbwbmL21zwoSrmZUmkM3h89J4TUfEFDJnvLMfTUbBDZyLv6PtyPVlc9B+kITF7Yb
DruWbla1fvC6PnJROLDnL3ZEV0wUUfWyUEnYOBqXQZHHFkgpACVy2sKa3Nv1soRTVtnT6BU7u/jH
QMqwQUVUVB4c9ndfLkBBeVAjjUpGzX+fu9lsRG1vCad4Eu6zpG5oC4rUGw+uy72TxW5KX9RvuafW
lU6WQl8n0xllX9IYLCbtX1Mblp0dbU58usjTEYmiM4aMB+fmUv/ZQOHViCORP4UE0w95lsi6Yuww
kMFKHzg6W6PBL0p6vB/p1cjXsdSwXdMRY9UpRF934qksVPPzTH1iP5g94vnx+GsJO2s3miCztdjw
PulMnd/I0eQdeZbtYp3EnSou9wN18VVg6OuwM5puEE9DFplPabksB8ZaTac27n5lCgN7Raw2O1Ru
tM+3D8OFh0rDUsWcbIJYse4aGT1SoUvhiaeplqQjw4gqNJvCMNL8WadTcSyWrvmVVtO7qQUY5oKi
jMorTMqqnntrooCKLrW4euoXZL3hrakH3Cnx3XzsNg7G5bUobQF3AhTJDQzD9dxWapXItRpF9WTV
Y7gvm8qDRkCapglN+wiwNf7tDqn5EHZTmvtOlOgfNW8q727v9J8X8/obE9wpVSCfAQFgdT5HN4rp
pFfV06I19me4ZqjaWZNsnjsGGwBnKB3n8qiqov9cWD2qNUmezS+z6HJ/8TL7oVMs59iF3k8dUOdx
8ebjBANkF2Zd9eP2b7045nLDJA2PrgK1sPXtXSWD5TE0unrKwtQ85Lr7XJJln6rSNX7etnSRPGBJ
so4JjIacWreqBdLTyDTUgcXT4mnJvmYkJqK2U7FxD19eJvJ0SXK6a+myAXXuAInbhnVi1zzCrbDL
9vVQ6pQ2G7t46Vo1HdH87qwtXsnlHoKPNYBhksDKgsPqrcxbfM451TZz8ZZo+VzW2RT7aG4o9Ydq
EukW++nSHEwrYFakrqbremueptUb44IOjBswpRGgj0O/0H1SPZDCfqLGUftunICEP3Gi+AseUWxd
harMpq2V2XWCSM+MxGfGZzoc0fOMo43M/NrC6CpJYh3l2As8Bi6zNFmZuMEExGyHui6CyECVss9j
GDOT6r3uCAjzjTHprm9SNWprscV8YTfoQZb4vKiEb0+p++7bnqcbIDJgOuA+kEo7t+ICZ16KQQGe
Ww/6yVgalJzxIghWZpz64+iQLFidKfzGsLMNeMvlhU8aSi2KLoPs4a8xyG3IqOHRij3kIKZ9NYSP
yZTQl26/LIN2qpUv795PphHagBrBByPWsXobRN0sxpQMMejrfHb82VJzZde5dua9N8dm5A1vHPTA
AQHKktH5lppurfEGqQTMsewucYjXeq8pB0/fagpduOPK0CpS27VrhKWFxl1uD3u9/C3GF6dKNmLF
xa2IEV6IUK6lrh9ucr6aMJzbOJHSD8LuYCEL8aVU+2Kj9nrVyB+gDyVtVPtXvt7ESq6ELtoj/ZAA
pLOiPnlWUdco33um5GJQY+PbSDGdi5vJyykZeS56fVES3o8Fk5VpmrYbVtZ+TVTHp0ljgBOp9JRW
123cFW7T8zR6tOddpWW7vk/9EKqnM5+m6P62V699AFsAxCCM/BmQB9/r/POM9uxYFYi2x1z96HbT
rt47Xbe/beNPT+ZtuvDHCARt2ukUQAAwnBuZIVhQqfDsx8iI8r0ap9HBEF54WEynfB14Fz3Usxf9
1fFgfViAiJ0iY0l2LuS3b2pvRy/21OSncnT1vZqCOLImR9lNhfmPEJ6BLn9qRluT+f7cHaufTBGa
tAE5MrZn/USvjGVu3CJ3H4F9FbvQLMW9hrLVjm5Jc0ISatqXc1Mfuql296mbZM92204npbPLiJJd
Hz4I3a0PoSPiZ6dtwydHScSXThXdJ4+BqndYVu+XJQ7TPZo26r7roFRCre6t9mA64H/9WAPwuXGz
rHMHvgOMVMnbBA1IXXN14AHfFsu02O4j9G0ebidNb++V/ntG/eH2F98ytMoPK3UGVACs/HFYHumr
74zR8IvkQza8/gc7hDmJ0JeRe+W9i152XWJix7FmZubaB69MvldmfZgW53jb1JVDyfPtf6ZWt/Js
90ItYtd9RBPsY4gKrFMfu/mps1Rf18eN++za/nnEEgiYJNlUeM4PjJ73iQELyXvMB/TYR2S471sY
xXfu3D+bzqxtbKPcppWzwzWXo/LYRRKTlTl1MOJQE5gbG2/yM7vs942ebCkLXJ4pyvYS8qvBvsYH
17iWjHJR6jl1HIx6UtU7tL7D6jDE3fCtjQaHKSjOqP9oYSdwDc15PO2mdu77nTrp3bzLhNd/6V21
jPcNmtmRT0naQARhFplp+EY0Lz8rPRZfRqGn+mHJE8BsNtPUw0MhtLx67E0UnTu9Sgplr8/wSo4i
SQ194+q+EPMlwqFszzNfzo+WSlXnX06b+yR0tCkKvBRsw+C+gF2+MxsrZuChwlCy70PNPCuDkaNt
8W3hf0rxXLMfDrOyBVC78Njzn+Ks3iMFlQFNJGMUdMpDoaZkEfUp10/O6PpI7Z7eeTz+GENfxwIJ
613gUmGjzlbczVGQ5N8SQzkM8+8h/sKA18dh+uu2qYuQJU3JHglUSkSD1z1shdmsYG6XCLHgeq+H
DxOI7nlLzeziBKJfwgObm5Knlsxezr+jZwmmVwonCZrCferD11DLTiMTh81+I4m9gJDgMViStFBq
FqDh5S95k6cPnheGcTEBxtGUR8sR48Egpe1qQ3wea2M+ZZOYDrnGbAY70rKPU+y2xzlGKWGM3eEE
9UB/UUewuUIji6vNqP0YkkF+6Evjkxg85xMoTCTmb3+Ci94NP1pSDGUeLCW91tSbOQG9WhtpGtTp
v3FUM41p3uuLeYLfdHRQlqnnR8Qn9+W3In/JnWWj7HnVPN05QMC0Y2jVrVy7Bv7fzKqVotXN3NUa
qg8TCh46a/ChKkDam7hcrI+W9XfUfOtbcx+n4H9ub8GV0wVr9H8/YeUgQssyK7NspijOP6IU8lnn
h8p+6NSd8V4kitxsvJCWOI0W+c4695B4ckzEuFltON+N9e8pXPxo+F4wVVSPvlpM1729skvXh2vJ
zsoSLPFnTcgfSwOJYb2PAy0J6IXsGjfZl551sIqftw1dHmRqCTRzqVDSGqeqfL4u2PiqK0wj5p2v
SwS0Xyhfi3YDYnJtNfK+kA9UKheq/I5vjleal10/5FES1OKXouyil9J77Jof718JsD4XVAQRjkl/
50ayerb0tG8TDmG7y6t9zmRDbd6qi1wJLqBBoQ1z5qCvw3g6N6M4keGEtpX8P86+rLdtXmv3FwnQ
PNxKsh0ndtLMaW+EtmkpkZREkRoo/frzqAf43lo2LHRvYE8IXiyT4rC41jMA1vweOOUXk9S7Osif
Qsm2YoJXKsS7pfsREaHjsJUP02j8nhmsRrfyqLs0qfhsIR4PaDPiR53+kEmPIpohDdCXuhX2H0tR
2XTxoNekRi4tEawOHI3ITJCwLh7dvGhycIoHevANmlRDEXeejgld0QO4NBxgdkBXBDgTrMjlBnNr
I59clx6I2cUGTktwy2K8RXp35bA/S7TQawYACTB7NLVQDF0cGqbV2znJALxUtP1SW+UQzydsen0x
XhrN30Hs048DtLrlT1rSw6xk7Iv2QTh1zKJHIsP/ZTizq3iEnGcWKT+NZLuNjiLW0QMNShpLgz6Y
xrBWnTsreYMbAWoGCAoWtJBQfllE0U0tpORYA6Pd653MrWGjo8lLJSBXKCuFP0fDMVHr9vimrXS0
yYaI/vNhj8sO0IxZ5nhW91vcN66daQgMmvQQFF6eGlF4J8Fe2+Sm83tUwku1i4v6+le8tPJhfolK
P3opOBsXWwwKJVJnbF6TNNrhpTDdIJNkCYV52crgLqwXnL9oTwGHAfbWsn3hC7NrhoowKH79rjF/
OCAdJpOZevPPQzoJtPiQJO864VKDHjybb4D6u80G7wAi7eZ6mGX7C+tlTtwAyYU4ykyaOF2VBOS+
viwYg/V41GxEVpEhHqfoh09LlaCInMc0zKwYJmYDSW0xrLauL3y6kx+w+HSTUcBisanZQVnmByzH
d53pPfDRuMlMf4h16N5T33lvSHMzdjBtQ2kauBcKh/aSQulL89KMIX7jpNen5dKvwgMPxw7aE2D7
LH5VVQNDAVIoO+TSiwNNN3x6CoT3ry9XTD7KpOgWoNZge0toUUMd2Nq3mHxlqWPTfM+dB8subiK8
ev59OH/cWsCbx1tryRsohPILM+IYjiM3lgtCUfBDNf9cipuHg1cNltOfKMsDu3OCIVMlO3QbH72r
vHq11K8arKzX66OZ1+TJCxxxUGia4VCAw4IccLpmB6eP6CDhLW3YsAOVvaiRyQ6b60EurQA4lCFF
mTWOz4zpSyIdpTyB41p92PyN2jeS/r4e4tJZMstVgQ4FxAQqfqfjsJoyA0W0QQhyX2ZPmu27LPXX
BCYvzRbARbgM0KwBKX/xVZoOOmfaw4nl1JP4BTS9SmBN4NcrB+MZRW8+Sf6Os7hJpRI1RAZydhAf
nFWxARMCqwJNPItNSC3JxtxlJb/loonhL8eD/L6y3JX9dP7MwE9AbjLrVqHLskyAVFEXyhsoO9TG
YSzKB83bxFc3A8sh+boGD7+wQPB+R/Y/6+ShIrzItjoJz5uAWuxQ6ilu/d9EVTEPvJVleGGNAEYM
nBC6G/PjcbFGeqPJh0yOmNXwh8nb2CBbEL4xrWvInYvDQS0CCHX05v2lEBclYdcobeNi62Rs1ySZ
ptuxWmM+XFiMOOawb10sR0zeYjhDUxWKBgEOotDH+iCJqeT/MGP49KjOo0sJU7nFOuQDLFpge8vg
2PqzmB77vsCF1sRMPv/z7p3JAWA/Yakh1VkUr3yauUBARRgKMkdnyEHIJ4nDdxDFWNlalz4Ntu6M
UkF5Fj4Vp+eERxypAVyCHXYJpSX3PQIbPvhXRRps3/mQmBFLM5l4ieZjfdNnZQ9jew/KzyTcROTB
yo8NX+ujXUg4gCOfe9ZzpwBYosVggJ/VqkQcxWCYWbCNlMWe+U3aqkNfk9u8C28B+dxd/1jzZlxc
GTPGB6kxPhR20mKzMm8yy7KHg/1kfWE6hj2XAARg++mK9+uBLu1XnOd4PAP5dy4GWJmiMfCKxzT2
BMivHzAriHtTJatP9UuLYhaaBoB7JgAs2xO9KfMuGnl5UC39rAHuVBPQsr7698wB9/l/YRYb1lCm
zkcD1ttCeTdVle8nPn4LXLp2fVwaDq7CP2AoZEPL5YdWauZUE4zEB/Bf4g7wzS0byFxH8bqVIsel
Mwi7Fk20WTcGKcTpCkTXAw02a7b4dqifWBnIq36wVvG6sA4A6ULmCJwCHrDLc1sTGUXDhAWnVJHk
XhAbyk5QD0XPdeV0uFTogEHUDF6GOM1sjnE6niBsQt6Fmh9odwvvvxiCgzZ/b+DNKNCe+Gn2t2Px
oyTfUW9uLC8Z27VD/eJYZwY0Hp0zCXmRYdBM1o4eHH6ozZsAyaWAnmhWJOR/uKKg1QdKTYR8CcWp
+cP+VZ2yrNqLekj3QVux3NUQAUAJzMhXyqXzgl6cFOB9urNixDyUJaO58wUgd23GD8yBWum0m7iV
SOexzd6MNZeeC4cS7lmwDeGkjDrVEpLRNujveAwLsQKpNu5LQqEDQstdObp6LzqknCXg78cC4Pd/
39UzDBZyCqisIFtfHId4b9l2iX8dAhc2r7+6A+3/vaECpC+gQtBkmtWmluUOp4e5fU7y/NC1PwQQ
UKYHFHp3W4I1EK2qTV04PVBUQSMFrc0Z2bvYAhAuUL4xjcVhykVSwc+bQJFufPznox3X1R8hTOAM
kO2eLj/I+5Q289wCiviP5dSlpvfbhz3M/9BNmSG2/8WZB/vXMi+CfJwGF4XLwHvysyDtjO+0fgKe
ZuXguLDScfyhQjqfGliDiwQGOpJaQrGqgEAv3YTIYNLCs1CUt1g8luzb1It/NUNHjvFXRMA1Tkfm
KssRQGEVUN3kiYsXgk2fYHQY+yZfGdvFBfF/YztTvMu5oJVVZSj+qgytxcHEAP3vugtW7pK1OMu7
pIPDDma2OJRQch4dCl8+5LVrbMkzVD0mDpc8nnAuqFx4ZC+WHrDDGfPCih4mvKzgFnBvAZPQsWJr
KDdhebnpqxEdYSg0AZKn/N+RQFc/05+a6Fc5ruUEFxYOfg164EBUov+9/IxsUJ4JiT86V9bV+AgN
nY9RPQJ09tCGeuVDXjgjT2It7paeENZxC7GYqTbc/e5UMpFmcGNYR9DMUuSnyfVdfikg0nn0Jv68
U5Z8ti6iYGz4CCiNKSlotqlAZkOnEA+IBkLSPI2aaWWM54vIgc2QBcDXDCjAtJ5uCzCqM22VuAcM
ESZ1zuK2/aHXSqTn45qDQLZi1hIDtGgRBLqF8LVDuexQi2zLI++eOq+F797lWj/kZQsebHBzfSbP
0wIgs3DJoF2LbY9z+XRYMjPcCBCf8gCOTdzjMtNfSPjSr9nqrYVZnP2FyNpcVgK3qL/h3CviQqHE
UDY8ltGv6yM6X/gY0Vz5RXk9AG1zsdvtyOAhNYcSnb6HrBBvbT0bZaj7SQBhka/5kF36YuBwocKF
DHImqJ3OX2Z2Bip5SCFzinZOgbe4od8aF7LVsv0NIOn6G/BsIc57GjVtpHEz+nspHwuF2labk+gO
LqcyVQAkpFAoqG+cTq/Roy+EQmYAShyaVbMr7DzVf11yAXqm9Zhb/YEVmXssNf/QlNjbKfC63fWP
Np+NJwkduiHohc3cyRkjuixsyMy3jabp+wN6HqkRiDTn++sRzp60pxH+9GT+GkuZcV9JgbFgHxlx
15ndBhHldqpYe4OmPE0MU9pb11NRqpm2Xq+HP1uVc3hYLgJ3gWYVitanU9k3WQ7Iud1DG2tL4L8c
2C8klc49zNKvBzrbaXMgiMTh8Y5WAeSzTwPVgkLlJ8Q4lX/HIX+TwXaUBpC5+nk9zsW18VecxYCm
tmFWbmFArfnGnKNL3rizwipcC7HYW3VWmGNBXXwy50uvfwzhsXa+XR/FpXUHZQrQD2ZNZizB09mC
Ght1ICPTH8xCxybcELUjVj7IWoj5BPlr4UGZsVK5gxAt/Wa3D7R/uj6ES7P01xCWqmu8JaMqAjIc
eNWktdUkNZrKlb/SGD0757CsQI7FsQMMRQD24OkoQP4buGrZcKg+0btIqPeiyl3fb2Sxw7X7zyMC
/xBZC1A4ODyXJ3jYBQOAcBiRkI8VhSblcaQv10NcGM5JiMV9VNdCBAzqHwfb+lrzT3yXpn5QgN1/
seqV73NhQ56EmtfHX9/f7kRnhBD2PJRcIcn97oRfNSQjrbXc4XIcVB5RF/wjangaBxQNOvROgVlz
kmgIkyrEIw56oG40pdcn78JZhhH9F2mxomfiiTUGWAttTRMGlVZ4M2+YkxgZvJRWZu/C7oEOEYwI
oUw7uzzap6Mi5miPoeDDoQCAoXKneMDL5/pwLk4cFFv/pD+QEVicZB6cklto80NT1LwtG7KFUkHs
+jeuLm+uB7o0byhWgG4xk51wGZyOJWy0N7i808Dad3Gh91y8h9XX+W1ldSu33aVpi4BA+iMYiFLq
IpRNazKYrtIHaNuBlunQPOlk9c/JD7jrM30W/0b5EdItpwMawjKoDY0B5Q678z8Nm6TF+G6TjWXt
AKX4R64RDDROoi327IiXW6RZr1G1pWlZw8Uxe+zXiPkX0gQEQWaFCj7W+BKQJC2UhFUr9WFs7uDF
Bk9WEofNVzwrnOwTomput1Ywu/CpUHpBWQTEYKhuLavekDXoDaPQ+jA4xxqtfLnmLnxhSCcB5r//
dQA5dchNtxuwFpjeDIwmKDlmEAGElg+3g5jGYtWb+cKd9HfIZbKlh2ZinYGQVoPDyDvmyI3x5r6+
nc5hNLMcA0z/UMJHfeTMdYBC3SYUyHoPjO77kcST4yPtVpu+82NGUxO7LIDNm+m/rQS+/Mn+C7xY
94BbUdBysbtCdeAqhZCIPRRzFv6t6T6cot6Y2ovr6IfLvHjswzi044GtaXCcg88Xw1/s8ayupB36
2H3EdoHxCo8us1NYOLX4ORS8DnDkpiDNyicogzv6BaxUJWJ0dnmUmDxtul3fbOs+27tMoI+4C6dt
G92rVfGjy58JNANUnoGjgALm6foLLdK5APXqQ4FWs+YilihucxQ0Sy8JdNxn97TddrA7v/6VLhzr
gOb/F3ax7CefjF6ZjzhtzeeI1DF/J26G1uzKoX5e9pk/w//FATHsdHg5NDFM6SKOE30P+Y5/Mfrd
+Aq74/kj5F978k2lonfiqbXx30UyrIzz4vae9VpRtQPmaZn/2cIjlPuY3rCAOmxhbAbxG+5U28lQ
iV30W0O/Gtn++tye4wjmQf8VdFE24N0A3RKOoODqPoYwuvVAbqD1rQOqmndH+iS039yA700suRx+
nVO9UtM7B5nPvwAbHGLDwVzhWqx+awqbwZ4sbH6vrHZO+9I5bNNm6pvVbF2z33TBuG+GJiZOmrMW
YuTiDvz8PjdgN1zvGbmT07cgOnY8uy3J2gExD3/xnD35cYuUYpAUZnIOfhzxva2XlWkbfcm6naPT
TB4hgZQ/WeNeZGu4t3knnYWFpseMqsDsLPkRVVmX2TTMYSGFN5Fd6yS8JEdpRN8n7W3C0Fh5Ffx5
H12LuPgKsE9g8MFGRFF5YH91N6RJHM+OvYNPd3l+VK6FP705JnRtkbgRI5Zs30/mTsl/RoPNCwKN
PIwemYLpLpYkzHqMWhAbP6Xb2f3Rs1+EszLc860GAB6a/BDxxv+ALN7pVp9G5RSjsMZZrOvFkInC
W76cQAzewDYK2elXW/Sf13fa+SmGSDOIFyJrkCRaisZEWaMqn/vjAXJxGbIdUPAsmqpVWPL50jmN
s/iQDAT1SbreeKAvph9XcmcAifouzccOYOjrQzpPDk5DzUP+Kx9pWFQzqwzHP2kwfHwzX8HS/H8K
AiQvDim8Vp1lEN1zhwwI4rtbqJg244RJW6WBzmf76fKfh/JflDnj/2so0VQ3wjcQxaXvFYgpuwru
KTh3ufMN9ngReJaO9lZGdv6KAHkCWrDoBqFzDVXw05hwBxp7Gx4qh4BtafRzoLugvRfwbimdlZvl
wocC0RlMdGA/ZwXIxc3WWuEYMcWmAxSCMJjuAdIcU9Fsri+HM19RuPChAxlCTQy8VKA+Fhd1J9pW
DxOdDkH9UD/Jg8hYXArUM6GN8KDDuIWXC8f/ux72fMEjKkyH0UBGKRWiaafT6Jf1NAgPg1Mu6Oj1
XQUCm04854WgkNsWN9ejXbgwT8MtBgnaF8pPLcJNbJvlR1fyeJAv/XCbPTG+6wJj4zobwx1vxlzj
0fHjevjzNXMSfcn9bRu0XGtIah4qiN275kfjv48f6NMmw/D7f4mEJokLOBzeuIt9Bw89jpPEGIFQ
e6bGq5l9y+VvJ/uF59r1QJdnFMAawAw8fMFluy2M+g4crXwCoiJIG1rA8qWIcTYbeHWofotWn8gg
EwSQoWU8im89oEvXf8H5bYBJndWIgCxEQXd5xNil2ZoRwScdISHvx529s6at66IxxJMmuLWfroe7
kEefxlscNnbZtaUMsU9G82hMz+o7nHU+HDP1ixD0jr0GK/l6xPlbnZ5uCIjHMETUZwOUJck9GIFl
ZCZWTTuB2wq9QjXJ2HYe8lWF+vOT5jSSfboZ7chvLa9GJNfcuagi+OWUetOWmS81/6iyF5F7G9nv
bJMkQlh7FNiTUe3bbmWbzJfctQE7pz9DKri66aieDlH2tYh+ML3yCS9uw78mdHHJhpND2zxvJmCv
S/EUZiiZP9hNytx8d/3LndMJcaaiCwbphlm/B0+Q05EIVXEI2U6wUSX8CK/vMmkdFd4YpsmhXTUZ
x3LoVOxAGjCpfbHhQd3sS9lRvFyJs73+Yy7NKtB0M0kHgF+c86e/pTV7a2wKG14rzc8gf6jWOjvn
Jzm4R7CYg7qIi6zbX+yLMLeyTNh+diAlS0MDd/0Xz/hCGUyR4uFfvcRR68JWRwoLdQmUppcpdpRP
LKgZyQ551cRuC1upf14js4YbQE3QaYDK+VKPMBwEqLMhji1tgxvW3Jcbhz260MxYE95aLsZZ5HKu
dvoQPgQCd9n5tUq/141wjIOBOgkpPivRxxzu74DUJ3WzsiAvBQN6CpkYentoTy2SlgxlXL+eKDm2
al99wQq8KSHRHaJjkU8r+PLlcpjH9XeoxVnSjlLagjNydLJsX+gQ/LfG2DYKyRghZUwhy22CP3N9
jZ8dzv8/KhrBgHmi1L5chD6s4GjXGQbwijruyIs/7YbhhhyLvRa/yWQBb/d5PeTy+vkTERqJs0Ib
Foy32OJjbWeBMjClVruzvbTRZmx+oO4bB9nTuA+KlQf3meTJn3hY8CgyYP1jx51u4xqUVj4xzOtU
8Geu61moK7YUQc60d17z8tkuXkkGMtAdWil0JkmLRPW7vsrjfIx78cue1lCVywsKPwl9fhTTHVSG
ccrN18pf6XftYgF3g0uOpNqV3YPKH3X2Bb2JlY+7PMD+hAF0cy6mg7OwNB1DS7eocMhg8Yb916yQ
ewKjoOsf808r/e+rZ44BVTf4J2Erggq7WLW8CpvOtzq8mOVbH37DcxAS4Wk7/pRfw+YV6CAvhxQn
TNo+1YEBrdzERfnqrWoIX9g8Jz9jcQOGUQFZF7vPjzzL4gi07Mh5dI2UdbcO29E1zPxZ6o9RQ+IE
YA0XJ5HjLmtXA5xw4WwxFMdIP9uwi3XuByKTAL3Y/IY9IK05emuCR2dKf3NMtGCANAepDljmxRAt
DRK8jsbiWKpDsG10HQdbGdxSOPA+QlfQibZuk/rZCy8+ybaMoZJqZmkdrqyps/R1+TMWuYDBS0Cn
/ak4OuT7AI41fDfQq38oocTyMei7TrzYIhXVxne7xPDery+3C2cHmARzxwHAlZmLc7pxNNh8TIAY
c2T+e5gHcebBXzCL2bc6oHFhAU8F9YPrIZcpHu5+CEzhJQmCPNTAlqSSSYBW26FmfuzFSwHrayFR
M7y5HuNso84xZsF2dG5mEeLFsHie9+Ai9/rYBSIeQPVhdO3ZeDZzCAFFi1lsaDbRWBJKQmna/TCS
8TjuJvXiGan5U1cqVrDCDPZRtfY2Xgm3lMPtc7+g0YBwrdxDfQ7On+Pv7pfx0+82dRlXeWLvp426
cx948WiI2Eyrj9V2/PnZdDrmZd9ShWFhoTE6HmvxxUSFexvENothbhjlEHh6yT+N7K4GpksZdwS1
IzwvAYDsxMq9fr5xwbMDKmD2NkfKcuZvkPV9NEL8kh9LG9WVvVKvqq7S5ltRvVvwJlRoCpoHAmWH
8Thk4CyhxaHiVsXo0ESQDr2+1C78GjCwIGqGjBY63iDZn24h5BSVsqocyO+qRoG7bsgRy5ulmYAw
eWRn7cb2SLOzRt1uWjm1P93KjvZVVJf3bPZE5mOVb6vQLsBOHsvdoGqYzAU+2UyFaa7si/O9h9/q
glk4p8jwhlicNdp2pwAiQuoo6q+do9K+fKZ6jVgKlf356Dy5xOb0HvI1EFLAixyf63ROdG3XjSMN
/eIEQe7GHAXFKe6ywn50O2J9J25Pf0655tAxMt3+mBlG+2scQ5/v2tKF0PowltVBDlAQSAtZWt8k
DOvvx9Eoftec+V6MJn10Ozlwg91yoQsIN9fZwzS0wZusBsD72OAxO+5lDxemXho9uXHwptkNaEzr
nQUt25e8c+BGRf1cO3GTcVRhPJN1u3HCJ46h6WdYe+71IGb0Q1ilHJwucKsHt/1sIDT5Jusmd/ai
Mpwusdq+gKNhwKc3s1FKsSRoynoUB08o3ZC4KiyT/s4hb0HQQQ6zKOhjTdUwbeEzDO21Ap5o47Zg
IdwIYvDI6Y+xMyDbzBxoDafU6yf0DovRADmStJBui0coeUrkUcxVseXnIGNxVVDv3q3DutyrqEI/
1xKFYHGFhH9IaxRFrS+90flNEmAmeew0LCx39uR3xQ1+BEpBBowKP1uCrB2lebfmiZcpCz0RE7VE
UBIqL+6p377XYaZpyry28O9cKPNAhllZ+T6Hz+1Tw5ks4672xCHnftunQKSrR12a5H2iZfsDaDTb
BCZJekebsqhFcWsKn2F5ETU7CjldGE+Pbjuk8Mv1Uq9mPUuIUFTttAgZSWg3yF/aAmM2hZKQ5GkY
mg0OQmekdDsWDoNMOcjoe9GW9q/GizJjVwGOcuvRymCbog71BKO3+UNrpwtg8MzLNk9UZ7RkB92n
8iULTPQ/u9YDGdpnpr8LKmlFKXqHaopVV6KbOrCAVtvGIdaRqygkqNwx8QCeFX/GP1XzmLiAdG9L
CZQreLNcPgK6ZtG7KXclBibydlcMIrOS2jDt8SZoovZu0OZoJRrN0V/Mrwtj79RZifeKbG21hS83
FsVYm94nrWUAH66h5tHGNhzuxFKbzqN0howmeQ9Q8k0nuwDiHo0yLfg1svxnXYbdz8jpB2hxGapt
ZokRNEDrKmzBj7F6Gmt/wkcjpO3MhPi2LJC2T3254SLvptR3+whvQJfJV8aAGo4bkEXH1ChV4aQy
8kkfgyEFyL4euuZx0I794anG3dFZrNlDox+MUTlCkZjCazPxalW9eyNEAeOwwGfZCret8xQSOoYd
O5PVjbcDjCeNYwDwRXhUhgePJqsqarltvcmFjk7g9981hNxe4PngPw6YysfObKMdx5cak4r2+rMH
CI7GdoEHaGLBqhNZDMyr3ya3oK8lJLpfiefnWWxruK7ixxPMQZ1hrUE2oPPfzXII8FWtoPnljHk1
xFQ60y2hBXZ/i0Ini50WHWD0rlrFkymr6zbG0yOCHjXwt+j06oG9WR0Di16PRP7QldZ7yyhHkDRL
L7+rgnzWbQh7EiUAmPs3A60oAqKJCs/JIjMTFni5isloZDYgoYPgcVlVobGZsjLfmI2cL7jaMwCE
gyNpzFjZvArhlR1AzjbHRLHCwIEW2eUnb4emgMBmh99YTD4Pk9YrrSIx4CBKErc2oxEV9TB7gSxI
Y8Zuhq4Z4LAeUrIA7kSfnswGlVZDHmG8vl+iTp1J6zUArGFMkbD7P2QAW5N4UjWbkhzW3y9VUerv
YmhYnoTF6Hg37kjD5gh1D/MeJotCwVAVxuTzGsOhENmtvDUyCTwXq3wcV63NvWozBZPp3FBTsh+d
FhG4eCQzvY1jNVA6QpNC3ZpszLKbHGnfEA+mw6zEdUd8g36IBh+QIzp6Ker9A/Qz3akViZmVzodv
tbULblhX93EEhS2IgWhiS5BaVQhf2gr5DGWk21d+Tt/ysgmMXdBV5TsE7g25DyNV7yZTd2JXek1t
xTSbDLaFkXkUHvMcikGPQPwSOzVUObuNTXS40x2BUN44ovceS+7zo5pg7bCbtNE+w+7HuEcxmfHn
wTYUPRhmV1uoXLvODq1uAlwEzvwPMB9hE+rAp/uH6gK45aBMW3zX6Fg8j3CSdGK7D73HrgvaJgmr
QL5MLWc0doSGD2IkXAcN56A0+12InGna8KibnG1BdFfuXXcGBOuQiGpnFJDJjSmIZi/QLnHMG8vv
DH+nvDF70BbumcQHsNyKDbcMfmgFkeyHyWv6NoGKqOM8m55ErcN1skYctRLhUYCRga5hA4nQ1JSQ
c0qkgspcag8eGe+MdsjzNDet3o/V6FTVpiJtZMEzAL8+sbA+ReKjPIpphBtI9qWD4dML8ozBinkR
etNdmTcj4kk3HAFcaolILBuP/yR3pPqKZlXwBG3A/Csth4HierbAsvGiQsuDGrKmu2GloR8ZmgZ0
2xQmaubci2o/hm+5sTHNroXg1BwslXkIULZmobe3SSuGxIGZcvQ2QcHViGdPTZJ6lez6ODTa6RuB
6reOM0w0BOONAdyXXhgOwJeBc8x7UdrbvMpdGzR6M9N7r5FRn6DuVhRIULuRPAtBIpaWoIQOSZ9D
5gQnUu3zWzIyEjz2RYRVJEozaJNemD2OiLmDluI497KZYpNXgFdgcSdZpMRbSHxTAJEJY+utxQms
udxWuNXGJJL81h7TYlNSL3iAMtH8QIISCEv5YECxQPlDgw1aoBSdZugIytSA7GTH4aVpmG1CHETZ
daSBJpxtIKHRUubtLb6F+WD4dMzulNWV+Y3X4a87nUW9v+utun0JChCikj4Tytw2fsmaO1IUxp2R
EfFZUY8/jV4/6rTNOeq1U47++kZNtePgDV67ah9BwwpkGEiZA3lHqiDCitQoFNSO3Vtboq3+kbtt
T55rhzUSVpwqJy9e29qvZVuHUQw3ekvd+a099jAEHKGnBlhEYxZvFTgUdTy4GYpUyD5w3ED3dhxS
F/Z9FOzbqW1jsxXdez1Y5u+p56JKRnTphxtBfIabTObC3mZtw5HpIQNFGR2expCQz2u/33bMKqDd
Z1bRBqaroYAyTzt4N8S2G/I0VZGdp6GAykJasc7iz5mGyEJqjhl9bU3IJabEzLh7CPpgoumkOkF2
Uy5rbw9dsSra45WBB5cFKGT13SBRQJ4z7KEyNgxA+tKhCwcTWRZDDoVkIQyG8blm0H68r/Cr6rQP
tPPeYnV8szPfEttswn8MeUvKx7rACwuY4db8cCxD54mD5v+TMsj002vNMN9YWVg+lqg73tZ9iAdE
X3D2TOD50exlV5pPgNKjujrft0gtYUzwicdr/q3L2Tg+lRkLCeyxSdPHQwf50K2ZV5NI8s7Ki8QT
NaFQe+ubPK7BZz9GxNQ/Xd6HYTyAKxSlrC0ytTF8nCtY+NHoxDCmcfFXm5SfEHsFmA0eIfJ3yevs
tQl6S20aHI0c7vFe2MZOCKAKioSSFJusDJw87qHyfrDHqi+3OMjA/i9oQO5pYSsLmMHG/oI7xOcx
C8fqaz2OYx/DVRxPirEYsI80m6YxLglmOQ6HIo/w+uD9+MtqA/posWwCyqUtf8KoQWSbRvU4GAva
4I5HlhG925Xn4/43oEuLrrMzHqNC5Xi5mM5UbmyK20C0OXzTdVC+CW1lO1bZ/BjBn2rHJjN8JwZI
+L1R9Y+mNLMs4W5muRunl9a3KDdRJYCNEMXnaEMXAtOey25CJw/wQevOz3cBMZsWNmSdrm7tzhT9
pvCGzIxBKwK6FQV0GFMrt5XDPaYIOXgRShSheCQNfhs1wrglHl6rG0+z5i2zO5SM8hCpfgwWduRB
U0YPOlatHWqISbMo2DBZA1I9NGVvIxnJ3CL1ID1cp3jKTBXS9wnVTJSfgDiB4ozIE4MGUfNrHALM
uaMgspVIWpR010MXp8WxhevniMdXLXeSeuXeI7JgN2BYuHZqm1Kox0A1U4mNiTuLg55gAC8MgF6/
VQF3eAK1dvpQ9y4qCSaZMw3b4UjPTA0zALyUUC6DU1uoixh3p//RVZX37rQUjw7hDlCsN0La4I3V
9sO90Ukogw4+hDNRMUOfC/3nXstkrEnI45qIaePhpLYSW6JcH/uwL0CqNzRIhaFl1N0RDxC5Ei8N
lFLcoT7YHXgWyKys8LYpOl0kka+4jKfQEFPMzEijAl0EH8QuoH+nYFCowWwbS+TYbhU9aKd2Rcwb
4sOyrPOYPyvyMpaEvLABzHe78WdGAm7GkGbiNM1bv6+B2RPVIwwbjE8TvAvUc6K+HMEvlrxKOj+s
IixKXtXIUov8WXvSfVTwgAk3rpKBihuDaJgmlTBUhX8UDB9GF2XFGCg7VBObtkAmOigy/JYodAJ7
6vbuXYO/TYnZe/wBAB082kuHlb96e2D3FstJtQmFxJakfhUWCUfWRBJeMCdIiR146OnTCr/Jc/vx
iwnZdbk1bRw0OFGa4AUrL3/uISJbx/gbMVIr4nWOopktH7SuiYRAWN7oVENFFg9/tx6+lAQaeBvS
sAIvqD6kt85kM1iR+QKewv7Q/T+Kzqy7UhwJwr+IcxA7r8BdbJfLLttll+uFU1uzikWAkPj1/d2n
eZjpnmtAysyIyIjh6xaBIVaiJfGFxu2oGGWNDrOa3ElcHODkP1a/b1+IX4sAf/BKeXPHzh0v7GBF
XlZP7mwzj9NACkeAi3Imvan710olXHbNKq7BWiekwKfRUf/BPO14WZs9sIVfAnDwj7TtA09WYV4j
ovErPhvOylOPnVfrsWgrRn90T65qIzRhovOjwsOZocqErkh2LxMji65qWXAr2VePioTB7jPpy8A9
7W0kn2RzGBzGnb7+tAyrSRZt4RpmM/55a9bXfYLf5jIgISUeAmtW5TTpy06YyXgJmq7G9541ke20
b2FzwlBQ6KsE7oe2V2MvMsxFq08RBHq4Z5gYRcHlA2zXJA7T6kA6rscI1s/jCffvSpwqn2yIaW9t
fNr3vv4z91o+j2Cf9dWbO3++znKZp9cprfqY/rHDOTDVE0la/Sxl9TaKQTWsbhxrUCQj6dh3q5Dq
h+nGhMq4hOl7JeV05LcSGmfB4U5Mwe7EyFKRjimuR2/m7jKW4eqfRU2/mzRG9OTB6Y3gJUDtMF8c
IZ6iquXmNoO7PClPjDTXneNx7iU1NitHx6u/jEqo7SFUG7MioRhAw0EdpvT6QVBdo30tbb53uH1x
U3oo+qY6GGhiV+lPWcQnCKxr2pLH5QXEZpLiGCS5apgDCqDRd/515oLoBLyprsLt40jG0eTrrEaG
MQdg/0k6LrG5mrxearmpj+neDwUxIsG8qqTAvRbNdcOX4OVCBSRJLR2ihyyO2wWHNibnmRtq8YaH
qPVKtxjdvf/qpzKdMoYjbrvDHQIfA/cqaHM/rjybdUs1xqdyPMgNWeXA5nVT2k1w9TX+aRdtR77O
PtJLDptvlsz6pTOTOhCBVweVhV1KGE/+ucfofB5zuIpzRHe9UjRvNugl3zrSymhb0yesKtISYLmL
nyYc01NAQiMGuksC0WkJayTko6q85Nr7ofyZivl49xzPIifRjvnPIymAWcbfmEiCwCR5UtryJZ0d
vvjd66h/sV9Rxjdorw+nTTTzBcYfYZYCW7FVPg32PCVc0VmK6J5b70ALd2aenpo86oMletxYHikv
m+3jPnO8hjt263ijpx6HSBgtG29LvrfGTfK2RLCd1yZaP/1lMOOJAAkVkByPECOr9+34leyb/3ew
fgR6M4Teq57tsmf1Qm+Ux0PAYcYmd8QsPho7amjqyz+6w+kCOyM6fKBBJbnAl4pgb0eN25CTxzA8
7H3ac4/tDcNTicmTw9ylb4GpXjc+lbtNjlPimqkq+lb6+BxiT7DmHdfBv37qUjfTgTs+jmrwgQeb
cfnwRNj7l8E91sckmcemsCMQTdbUizs8pl0X1dco1os4e3b3vXPraGifupMDhwxPH32GV9gRj4f+
ipDbU25VOFr47VVztz+nYdtjbd9EDf2bE8dNPh/h2DyF1mmbh91vSaZYhEDyrvZx8rLOJk2Q23lb
//j1KqYinEh4JmZmXPd8ErJJTnoOvN84Ssa8m6Obdd7Q7WCuTzyfyrXy9o9Ex/qrtKOmCnjTuOFI
PaufzuakdK9k+G2FHvqQBqBue6qbmKIfe3iDIQ0Sg7sxdcb9bhrdes4n7PzHkzNs4TWNSfYpJJoc
kQ0Yel/jjQHklKa9bC6DlTLJbvuQ3KWVk3ydV4fojLmmqxozbbgaihi5D9JBS8F2LPjMVqn+ZZZd
D2C8j1F8aVc81lnL3GAqtU0Mbs0dhj9n67rNiLcaRyIXsnKBlqUe93M6KzTEM3NZXfQVyY7dHDpd
gUpC2tyqOnhYgjlW14pIWczPO8MRY4U5KYsDPLMGHZZqzcVs4rnYBs/8bPnKxlz3fUfTO2GwLaa0
nopde+09GLR0kEk7PiAMD7G7XzoqIG1WMD2Mmuzt3ICVfg3cYFd5ytR2VcTSLEU3Gher006OX9Z6
c/kJ4QZviDybfYpjbP4kdcIdWFn3HVCns4UYrU/DNCBCpJWZR8x6kP+tuUfS5QxStCb/iSaN2NIf
9eJevIlo4Ky1tasL1OvucKURkWOOQyLniddFV2CDOr7ELJ/VPzZflb/oyGyd161pMM+f5slbriPZ
eA24riud+1YM834+NP+RQe9AQSX+NrM0T5lIbwsKCbCQ3Wxc+Ixq6kw8a/TazaK736uevM2QsI+w
B5Dm9qq06aZvTq8r4Wb74TYeqaoplmymQxk0G2MtPNJWPrQHqEoOvuKHmduP+ihUV5qpiEGIf9jG
0CGNY7u/VJEsf4T1Ef6Zy/YYfhDdtZnnhRISvnkUbXt3lKx1P/MrTV0c7hJS2sp08h7csPTKn/uo
Dl7YME9fxLRLnQ9pX40550uz9OTHc1dUxq8+lSsSPoZgSN7mPUGHVbpa0py4phxe7dTtXGtSLsCr
3mKrZM/7dZTdZUqWmycpcWXB+LQHZhnvKm8dBTalhKMOrzjOCt7FpCOSV9q2dQoS6iLetBqbl74f
m4A+T5T6L7awawI+DmHAmA+bS/S18gcSE8sak7kz+QROmlP3dnT7myZd6X5tndjjwh5qp3DoVvd7
vR7iO+D4+jjHDHCXji6iPlVKt+Ej5j/qd9UnyqIVHoL1q9+7SMz92krAa6ZFRu90TOJ84d8k72Sn
9XxdI2P6Yltio+81XBXXtCP6hs5NbI9yUXZ6X2zUNyAPY1QXNwA+KOJlCq692Vx5JYKydhy8z4fa
I85kB4eXvuPwv5w2ZE5oyWR9P3UHL23TjvtJxxu1WAN3pFMGiQz3gjiT4/bLAl5a1dUMQzAcUfwA
Yrcsp3JrD1tUXeIg9QRUXa5pcgwi71YdTS+KIak/NQkXaeFXXTmfw1ZU5QXlnf89iGlTeG5J4xTN
ivtczdYoTeQ2laU+HUgu1ovYdd/erekSDA9GkO9KiEFM/mzUrbL52A/uxLu2pL8pAfks5gJg4P4a
/vMxwrQP7iGiu7UK1ghrqtsONQjQD+ksk/3brFVc/gGqM/E36qvPFGKHm35GSbqkWsz3RzCOMQRW
09PGDkA19Pa1c12CYATpUvVI8kYJtgUjgKTGGtAxxd70latKufmRDqP9T+nxkA9OWMv9XE/x8LQ0
Ym4ey8juLi1MB2ODj6CA36iV1+fNPA3HS0c78u609Hm5jaL+DU0GhE7eOaN17tMm1cnH1HvHpZ8P
WoqDhab+DmdnUM0pceVUVAuRHZdI7mP4lO6iYZ9v6pbfovEjB7p077tsEoEbXZOtX59ibDWjzC6r
OBEhdTyWRN54+EXT+Z2YzuSDmqMZqq9MkfIEg2r/enXnxo96nDf+hgk8jF41MlHOvbPU976vlXoJ
R8/AdIzSrc9N29HzVp0MQKZNIgE616RmIvEmuoNBHnfenLRvdcNne+qdCKkSWQXry4yRyIumyW7u
IPZBGQZKZJRN08hgVJeu984jTZ4ZNMxjt+7RT53yyrIxqPUlbo6SgJdILp9HmK7kLoW46J/rOfIr
voV49hAFNys46a6ibwI4UwIbRLHNynnG6wgswI6Z2CPnrQN5d7JqNDg9tENJSdgB/02WTjaWYNNN
oPg1JGHkMaWaYzR79hRzab/tdhp+KVC851avtGOYhYx5cBzhXdMDQZ0my8CXi27lNzVBr+ZCBtr9
b5DCX7NgmsWPvnbGX+QxOls2aSNfAvqsoNiYvc1p8ZT6trPBUWasAx8fW0/Q2zolQ3g6ajubfLz1
mdAYUfdeRwezuYxqGJ/Iq8v3rl9CVAg3vH5l/j4ZBAkNLe3c7kVtdLMXuuujlFMRqNcUIhqoam1s
lC/gKUO+1FP6w9bIke56ZoCvB0Le16rRsHilmIkOLndtn3pHgUQLW+tfVRnT9ddNP5hMAKDdL0Pb
ReddDO1duewWUg1qiC0GEE3eI/M83yg2Q1eYoJC+ppXR8z6v5W/db9sH0hIIIlLKR1g2POLfnJYi
z+C0Te8+D7LPXElpzxwlHQvy3ni/om1Jvi79PEFkiHnucidZNVet76n3NXXLbyJgLSBZj/TNJmXn
wvBo62SiUeD9/dYD3JlGqG/IhkNM1TrKNkheFX5s3l43lzk29aUmyq7JFHTUF7PjeZk5nW3ufZOu
kDRj0GqVRzSCdyYN8Hs9IGn+VjFUSAYGKr+TazOAh4EdvrChMOwnNl+WlMQn67KOKMC587Cnl2aU
0CVvurb+fcyqXpvNptF/andYA9yENvBaEe7zfqWV1AFYPax2jiJfwp1NgWnP01K6z3M5E1e7G+Cu
PBkN73cLXIJ61TSCVKwNmluze+QZWN2b750u2//2KZ2HvBrWGDKpXaO3wRlG/8si/fEd4v8YsnRn
FM6HpU/GC3+197WqgwZGfG/SS+vTOEBFlOt5kU3zouaD3LW5W/mogsYyCcu56W+H3I7XaW57GA5b
dq/1vBySmGbye0/hxl5b7vo2+XO0PoLqTZb7C1qB7lnyM5+2Ktz5IpYbucFsvP4YnXX8Aj5Q/bW6
Xpggad5+ESp0PMrOA8lJbHQvxU0Aq9c0fPXrOnQzZ+ij/wZzeOlJt1s0vBofxo1v0E5328pnpdzA
+2DEuCHnOkbWpKthfJi3GrOOI/EW2iLXu6t7W8anxQ8t4qeoq3+lvVm/dRPwQrYyNNszMKUpcww2
zS8nIKbxbDc1/UAwQfOTVGETFXSXTohIYFvud8+yCk2IkZ5BI5t5vuuk3adzS+f7Gtf+MX/WNXIQ
xNiw5/LiOyjmchk789nBtHR+2JYUrjny7e0ra2d9gCt4dXCFtvBqCHN8dO+2SRNYbCLj+5d6dQ7v
2vap/Gg5agGArQr930Cyq/jex7uvPmkxK4QWOwtXQMz8k0fbtcSWwU9+gsMP0WU1S+Oe+pFkrIzp
ISISC8sm5BUyRmK1bYLtEHSDa/js6rihK2zKab4PDxrawtum9jMaIMeLkjvKPQ19FyCcgOBHf8kQ
0lwZz8o9T8xepufjWNluCzpQqkvain5Gv21nsIp4H/8lKTwUAFy7vsfMZglfe8SD1GjlupwDsf7p
k0RKFJUHmuh02x1BGmPtqrMvN7DwTLbz8H2o4Gr+JPzX8cPUuE6Tq8lPKZxoCDZYiUr6xaGaycGZ
GgYkLhSeW+xT2DJIH6Zyab/3GzA690kZP4c2Cv7bZuuWpzURk4DJb+KfySAWIAl3cyGFIeTPUdg6
+7Wt0RAjfmQuRdHkYl5gl0B3MKfrCHKQ1J2znMLdcMkaB5TyTMJDtJz47AAHoKyDNUMQNOA5qR0O
6oDz77M/dk3ztIQjEGkEiIIWIkBoc0/7GmzwpyPWLLoJkBGVlFyZ91hkDrmvPEsDOyfhqyvSQ8Md
WyZKxByd89jLeN6Z+dIaRM13u/7sd3sfZDZAdwT5GQ8deGEivneeuNEdPatfd8buZZyNiY4E93Ya
rnlfp8xAG419kjkxSOmeQvXmoPLJb86xWbN22laISbMuhFewfmG/e52i4idyX50T+qmpvVeN2yZZ
fdSwYxohRXTSEcNrzoUab2dYP+sXWHMw6m62lWPRSc83T9W+CIheBU13nBxvaY/TNmFu+mxUFVXn
dYGIeg59RHk196mOt+cdUG0viJA96vtx0rJ7UpFbuxcd9N5+l6od1F4ures8H60x9bWJ+jRm6jTD
I8HB1SqywEl1+x0cryOB1p3U+OIri5EVxE8wNW+iDLv0LhljuJetd8KQJwza/EH8uJgvg5BA9enh
7m8+U9otM1PZm2lCvfSFseluL2k5xsB4rdPz1zuT+YtgDFTM9dtYn4H0Y/XZuQfWG9p3tu0snHIY
i2FMrMmdQ5V1vgcjqjzL76DKYs14hXClSyJkg9FAs25PVRr20jyguVtljjwPsKjGcwVUHfwJ2FLu
Q5pvhExgMtQFuE310muwY1kPNgKSVU3TSyVrYHrK636cRBciMZ6b9CYqcveIALg5WT8Zcapvsakg
Q7y4wXh5QcQwA3uwlnlau0E/Kkj+4yyduapYX6Kd+DF05Qh+FdXSOfNq0cANPdRvJlEzr8W0T2OK
pMI70jPatHImsrBuuizAN7U9NeR6J/xI38AoaHpFBmEZ8ySQxm3vnO1p/qZvTCweL4E/f99SPH0v
6FCb47LVTFGFaVPvKLha/PkuwaVRPykkwo+zI5v1Q3h4sRYjujxOmqbw5qSas/BfiQX7gamaGx5I
aae2eZUSkoYEVmdn/lLwu+Ba9VE+2mEMYIxw3mdlAqvC4Q6xpAnuhyV0jhOYdWPO05ayTALwbcSZ
7jSJTuA4g87qrjvKO9tU6smBxxqvZFa77euWgme9u8lUe/cDZaf+uw1xsj4Iy0oQvnBuaK5276Iv
YozX+kLmnDzyobaCDf0ILcpjaXr2j5BVsj65HQcAXe0kByM3vELz3XFjf/niIVFLv66pk2yfweRT
NZyg2r37gx4nKiD8FHag/LGyONa9hZFEM7KxItkLKlZXxskXtCJxetkMFOO179e0Ay6N6OTydeHs
XCCDly3D2TcQZ0zDiGefseNM+dbWGE1GuAT1Pdk3fJs7EitzmUc3Gv6J2SVz9yh9pG7rlKYSWmwZ
jfM9CToZntrNKdsLQg3TFU6oxfTEjdw/T1JQAkcRT/tzz5+XXgdl+vJ92ByjX1ysX/jplKrysdtL
WlsjdfVHOOw8fblZvYHSA1M7DxCI2Oz0QL4oMadatH93E3l4Ci0j6S6VGQMIVKD48o74I6pXtxwG
UopL2/Snw+y9OLvcy+ubA6uz3pgbKD96zQRVIjh1Wd9tlVf9AYzYidxEd+PbYlC2xMQTGq+/2yAD
IJRTiaehM6TOfg7dEOcX67VJdR854+pdwkMcbzEGvMfVdPzsS2hqD2U+n84Hq8qLOW1sdPUQJZTs
MQOOAdtF9cKgwYRMjinY/LQVkOOIvx29RpSOlEKNPk15NzXJEq9XZ9wc9cBhR8uQHDLofg89sxiZ
6vicn/ZUe1ERaMKh32bhTRGbvGZoH6Ix1g+krjD+2dVh7XMNDvy2tWkF518GDq66tkMz4odjEOTe
EiL5pUJSUt3JMhKokj56JqA1uYyIj00maXhU5upkdQq0dRiVbCXRZbD+TgyTgUYryKg+iCDbYY7a
z25c3Z9DMOsZ1EGVR4H0ArZJ7XH8CUkcxJcwGcUrs1FIYz23ARdgu8zNV3gTuV/MANtz1w7+7Syv
ruHst9JE2bpFhhKtAlS5c6dU+OAcrrsytLFCdu9UjsdHcITg217YtUdGvBSzldo83+L/MNjozkOh
4l6dY2xhZWVFM+YEoX/rHhbm0JtFRloMJcoJRsA+me687cBom3Sh5T85esd/VdS20UlCr3w7xgi8
Jt0Gdz7Rxhzv3BzRUzAzg37zU/jQy1wu5vvu1CzPpeOwvIDpT09pMjcl489iXxtWM/dLMw/qOPcM
9geCwtn/N7ReHWYAPXQ1jfBtAGtKSjNr0oTPFGWarP+FzmKDaxVtgj8+jMsOfAi3R0ap0PkFj7I2
CO+m6GWxkG05jr+K0Oph9Xi1lasfDWXW3gV0J+IqbJoSXrNaS4KIWesPt0m9Tyaz6avG91Nl2566
Xa4RHYurEluIU1nQTijHI6ly14ZdVUC9krkzxe38OApbmTzBG5Lga7iD7zFawPEaW2RCvxWI94Y6
kJSOAgG5bO6BKIIZgwKp3WwzY4KwrOKbPyEbIzmO6YEPriNZB2Rhicy/WPfHzPbLMjnntdIIK0y9
iIOg7cP9ojk9XUE05U77ejN/zdLQp3FVS+Nd8GlIUQcMifTwOwZdKzZEu9SZwLcNSVwjbp9N0K3D
ZRibtS44ruzExYTUA+ckNencfuLsWRD7vWYVkjR2171l+qqp6ktqAUULkYGpiWXdWjwetUfDwQFb
hum0uh6KRBPB4TJe3SSEkYdRcb6PFEyIhV1Y/LbIlCP0xjLs0Be55rrIVn+tEYwPgHH0EZnXt2yZ
KtDl/URb3F4dTHWnR1j09C1FAtCf4mBzEMovMgrzzekP/65FkWruIQ84Dc6BsPokiQCuoCDnASlr
CySUR001ozacYvM9iZiNciBOUV32qIfG75ZUNScVyUDk7qFdiD65zS+qdWk3whgLvj0KJ1S1VpfR
1dsSfrPCMNhfu+RfOLbOK6qc+FmXCrnBhK22f8+PAfsyrdf3+RTtGtH5nLBLzQhg/6wEBgw/jJrc
KYsH6y1ZF7VV+Axf4ddjQVwzFvUF7vfCu+uh6fjs4JcFYnyUxiflLuHxvU7AbjPQp4YU8NX367wL
pq0/L9ERfhW8nTRn/Ki2U7n08WO7JKvJbsqaXwDkkti1Y26W3B/G6qVsFY295CO7hzbhGPgho+WZ
iJ/ltcZvLshCC7V4WdcK2NcubvkjqoYjOdOJHmUhywmETi0c9jzGK9d9HGLfXv1jqVDe2nWg425W
YGYeQuf8iONDMYB2DXsteveD8ucKL3S9eYCFyDb4mu0ldOWC6l915tVxAoKwdQLy8XNYfcXYMs3s
+uM84gjMk7iUQTQ6+02WdkDxFSnsw+KJHZMz4S7K3EtuuzdYmeSPCtE63vXJsv2cUVTUxRwGHDQP
tfF+bVQsWS+MF6u/jTjumS9ebZf6Iw72ej/zmLGlpjN03vUyx9GprbiS87lfQ3O/j1WpYpQegf9l
Z7NDI81SPrteDbnRGWDCoc9xV6bRWTfdeENnuvRnPInk97B5ZkITPPhvjlTLj2B2XPaVoKna0xCV
m8235ki+LVPX1qglmY3PfdQKh53Laqppm318L+GQOr/8ijyzWYpVJxqPhHYL51e4lagv4pH1mjze
I5yV3GkC3iZC0v25Bbp+bpfaJzrYtyCOfc/U9tVLj0kVU9UYtDG7M6siHdbEK267HzNAhlHv3j54
7IvUtnzb9xIOVdVNU1EduNNODMjyQcZrQn0LKsBoWixWMszo9h+E6qx/WfvpzOPYKaCbeNdbcnKU
N9Z3DW/h3xpOXfczcFkQAZriEir0tgNa+EpRTdPJOUyxhFW9nqJ6qbpfvEBCZxsG1a0wrI9ik0Jh
lkXkB92viUr55O6u+Ykitwvz5AhRM81Ch0t+LG70azP+HJ5XLtGG+TCane+iu62MQURTsIexTO1v
n4WGp25CefZbqdY4dwsaabdAvdfMD63mxnk9KojNvIlawAU4X2DhU2s62d8BKpfLXzqiwD2vSWS8
+86YYXpyhFJccebYb9PUDlkSKuULdA+i7PyH1YZLWSAX3CLW0FcdvISTCZy7tuU+uKKAjfBOq/YG
Zd7k6fqijmXvznWwzP01XCoZ32uqtXMHVAwdKsYZVp5E21UUFMraPVdeCFteMZ0BfSTV+tIsKUO7
Gwbz+15Pkc2mKIH/FSioXqN0bQiToBPHSsRjJRShRQ05uspk5p4/ounrZB2U5RFMlD4jyBb86tIi
ksdEzSC3O3wuDahxPVxm5YzBFz7HuDqZlXE+rwR4eIb1rRNcuBKPLZeCFYdr6go0fSsaMR5vN215
Rdz3T/aO59derWr7li69H5zG3S1/Rwv6k6YP+7LYh7L+W5mg9LNq9Zvm0cTWAZdhPav+4uGd8xuA
I/2tx5hJuDNumLz0DP3EVgzo27pLB3mG4BjecHstNat9p76WC51oGBrO4hGX7nlpVlvf7SFiYO4p
t94RsvuzPRNYlpRfXLekP/b2xJuecberm2JTJDTCJUTxkvwMHMYGPtLefuwkKoqLEGrFsqucUvFF
RwckkBkO6z+WAXKYs4i9g54DzwwdT6eBlYt5Q+/TI3cDDBvMrSFvbDghbxjFBCyAMfOW0xRa/p8c
JMeDTAPnUQjQ2YrTK0JSfaClpzcJATmcJbjAkc9L6XE3pLL72/C91XkC9zy9qzBuohx/dwwgW7fd
/V9hq3X/NsywmnmNuR5kekgrtu9a/Z4gwv6lNhiijhqOSM0xdiA6aHKSHgRjsuqta1eXoJXI8Zzx
YXW7jmupr6YPxdIbvJF2x89jMvpNuXbzX1JTYUAJbzn88JTcglzLdXezcBhE9AMftAntaIOeN/Nq
I/nojn0GRWzppbx8N6FNzn7C4jiLOvExno1dzIMX4CKfIVQ76qcdkEqcktRgjLBJZ2/+BNMBZrwm
40pYGvsbvjwte3K82zpNniWbSop22WvjRxekUt6XQblWX8g2bpMTOq6mewxcNVTfDPlXvqJ7ShuJ
loHuikgP6PPkm0XkrL9DjYvPxYUcOrHz7vSnekXtwtVcxxTXI8J4ohq2A2hchPUbTiOdvmqBzhqG
xxj55JfebeOGzbud+Q8fulPZO1SKsq/bP1DrLsgesoEtfY6UO+HDkODXkvP1UVMQWCef69LKty6G
3mGXRkoQWcZXcV66NOILKuuVgCtWUr+Me8zwuoyB/IoC+rbIa8j/JbnVhp8qdg/5DAFK82SwHKqK
WCzyJ5CVT+WChkT9s4UjuxMCzF1HLenE4dFEbE0MN4mz24g9+YIiAZat32KytSJmsB7GuelSavEE
+1+G/Lf/gfxW1V0ElDSemwixEp0GUnturlXMBYufQj6Woq/FqaHhRQaT9BpZZO/6cn+qaBibuz1u
j+3iuoP62U6M8UV0+FYz9gtCvOK2nv+Z0EQ/a3eeuBoG0eatTrrnsdyTH4JlkJ+x0yqkiJVgxRAH
/yUshm1kPVSJsfup9s0RD0TusCmBmL3RJ69Kl7tuX8MkK1HLhV/8dW+2H60KtzLj2MYiQ8BZqiIm
zXUstsBB/zulPr5p7dD7kOGzST7oqomliFhLqDOWIVhKQ/OPIjItreENxVtpblsb5DDx6OmxdLeG
c87+8+rSo4fKFtMixf65LT7IYC9HU12TYArYGU1va3fwSPTzuQN7VLMFaaXHclyivoVK+4+AFesG
vNqvfwaTxGzchICgoE0s0hz/6JHMu4Fn287VNNGNnqsYBe2A3XK/F15U9xioMN4xewed2Vj5KnHv
W+Zx8IqyVixaDEEtX8c0qifEIzJS+arb2T2NQjsjio1y+Mb2Jh9b6mn3nj69TAqXCM1XfOgC5+Hw
pFBFa7bSfl1A+mh91ZQGRQq+X9F2RRiOcyiQdygl1g/cT5co32LIvhJrBw05l5iPstnq/eMwBzi0
8qJmQ9x1+0z3qgv+gdbwHloWMMuru20zrTfHmrdkDt/L4Q1D3mSg8UAM0GYV8Rw4CbuON3yjPG7t
0Vz5bOouKYQmkvrGfbBNWsrMk03wRgjyXLIQ5CHFiapqAU6rHGcr7LFtb3C+A6qcni0EoP+mLIvY
U/vDiggZbJQn+cRw3j1Fa8lSEUDUKPMQ1ex2So7WZetyuW1Jh44Lm9uw70l+1hh5D0Aj20/dCb1n
Rrf2UTLzEQHQlaW5DPom2oSAdr8Zl4fyVa+QFXcwanrCf2cZ/iCfn5jSiZv9ygNsDSAd6lYYkMZX
Z5H+T9p77TaOtOG6V0SArGI8VZZtBdvtdrtPiI7MOfPq98PewIJNa0mYf51M6oGKRVb4whuijBZD
q2tQjAA2wpLIxvJcKU0er7w4I+FXHB5ibeil/UPKBsIBlVBw6IkuGsJvD+0nhKdHON9sh6QAmDCB
OzsFN5GlaqcqJF5ggkuqms6riQX2z1QNM/6dgvZrHasqfnWEycuMhtNXzyVMXurdmEEeaNzosYLG
pi1scIuUeqnNLQCUU17hUgL1m1Nr/sXpi6Q7WHpIg3ySXm76wO21hSHjgf3uOSiNESE11iEY1frs
Bcpw9oWWqisQTEmxNROn/4tvlFItQqOmdYgQevNCCyN/gYTENWXLODJ2WgUO/76kafkriVx4C2Mk
W2Ptm370hGJVS8ZfyOZo5HToJyRAQ7+jKpJnvS9jsUbeBuykN/bhnYu0Lpy8VI32sZkbFrm/Jt00
5QgOcufAGawA/3INAeCHrnqQf9dBJCF1Ac+nCn8EYCKBLLIikjtNV4puVRqGA3XEQwHwUVVJw896
kdrlHWdX+xcxAGTaSa4af1skRvqKv4tigPAKs+pLmOuZsgnS2D4GlCe5WwOVD8tEgNW1KpWRBVQt
UAh5qNPLI0ut9XsNVmQB4Snu9W6dpBQyv46J4Z27np4eNnaF+hSpdlzehw5mcOta5jI4dlZllPdu
KidoduNo/jruidihIkXjLzjEtI7IbQhmSP3oOdMj9t7siniJ/8M1/kqLsu5CUWPoBniLRpgK1cAO
d+XY2c4yjYV7QhMmaNZt71SPndJrcm/QKNa+uaUrv+h1WP0Yda0rACo1OeL/cU6aClbBqS2wE0mE
CVoTOUhHWxZwn32pxup4Dx8msx8hWA/PMo3AQvRh0XSrKRir76rc8ns+YwzRD74HjbQ+Dm1lFeZl
AYQy6KS7FmrCZQGSyt3RKWhfapHKVyovYbgACoViP5hi28ah0Su/j9gpA/Nu1UFdQPsIfpSjU785
aaSwAXsdQkoP/PS3IEKig1hRxlkCkO7b106JGrp4DafihiaQ1LEx78mFYRXVOIaoMSQ5x+M4InGP
Vs6Q9TrGsgmg6ZY6RMadMNIdbLAEhTeR5r650VVi+0en6xznbMEbAudndd6TQtGwPfVm5yDOIEln
8ECjeWqvoXS69bJXUvA0CTTVeqkWWSl3uvRBoUXkEdZqoKfnLDHwqr6kkdHCoGsgCtH0tdx1q0tV
3xdVlqMG4NPeykulqrZtEsNm9ZsmXmllYJqc3m5agM9HAppwS33LkRmmFZ3mGfXWUCY7jXLvRGQr
kzXVCKNi//RjsmxDQe7W6MLfdVioeHcQ4l0Q7kGkdN+IdhJJ8t+lwTECO1P/IXVLnXERuwkqRZRI
Y4t73R+OOTyCr52ogc+mNbHEQgrRFc8D6kcg+kZQpTyubcRfA8dqgn2RR+3vyIeitACrVHA+5JZ8
M1JlOEbqwCLMgiyPNm3R5C992CfPVhCPlCG6YvjecFn/bkGomBNVqjmnfqDkK+xUBgG+XwXXa9m9
8Wy4AyhCo7Tla+zn01EwWG6yhHaXxnwPQr1ll4OuXARFjW5LrYMIWzk8p7UYOIu+GmhNALYqA+9r
7fpR8CyBctH651yNnwvR+y9RYvcDaMW6OVMcLnOW4gidpvFUu93RD6IOb3h1YmxUDcLuIqf++Mca
iDNXlRzDYz24cHTHxscfL4Uc9yVGs8kFpStQVEEdfoBmg63m93rMbW+RdQqAVa7GHyrbu1wBI02/
W5Tfkd6BjdiuoHMgZJB2qrWkO929oqg06LARw/CUpK6D7rStKuq2JsQ8AIvwXwEigak38jFEng3p
jldIXm25QX3PK7YugCcPqHgVFT9G7nFiMDWSz+SWtr9MZAq6Xw2q8hHYSR/cAVny+M9m16d7E82X
7GGMk2ZXjGXJKqGjFLB2dRMoNH2B16ECOrS0qro9RmOmfy8FsNOFRT0Pfbqyo9KtOFB6wBKZAKao
DFdfdBLzX3A9knqbuKX2F/UOvFV7FHqRjKU9j9B5601foxEBGHv0i8aGBp86GtBF8pxeb5GLTC6t
KB/8DflPqhytcsy+UhQTU+OvS185dNNjT0ygLinT2kRLVYDPuKX7wS9OgEZbQAvrnYcB2Qo4eSJ0
7igXw/cHDJtETzq6AC3TzKgAlk1tEyY6UXewdIBZHHl5R5RREFItgijmwGljozJfWk3o/g+IK56/
Tc02fAA5JR1qikj7sGiBZeQUKfsdBZWCVrXfoKlghOAnl6YIXTovumqJ5ZhbHewAI3V+T+CqQ0sT
Qd2Old0ZBOzFUN5PpeQfgUCvHHSCJV8iQziUznvYYqdM66riiWYVLLPEnsQNlCDSymMs0zpaN1Zq
fKtDbwgXUJ3Dk0vjiVgezNO3XBugtbQiHb1dqwRDirHCQIrstFFLAyDz4pRq0QTboAjPQmArYPYS
q21JvG8Vg3ZMq9E7qZBvHhrNhIm94IAro+cE4p5zNK0u1YjS6hDu91LVVUVTj0ixkEZssrAwXHsJ
VsWofo4J6uHliooteNlFYutW12+Q6Ef85RFAvlZoZ3toYFhtNV8ECaweGIGJ9+QMaCwU97YEFUym
SL4lvbUJp96woKjADw/2aI/bCm4RhhYrxKmlX/wwc3NUyQABPK2ioM2hpqem5W4CFyXZdJWVQmQB
sGOi72hZtGr6N6+8AlAmTeuuOygZfnrPoNRHey2yriPyUgOEFGRWW+6ikdrwR6Lgkt2NLgEHHQY9
T790gZvkdz4nIQl9bKffHTSV1HNFU3/ia3PI27+VNum8s7AGh8aNLSIHRbc+iJt9pNDn32IRWafI
WJstxZbOw2t5HMwy2Q9558tdTZ3TOzidUM272PE5M0U1+smqU0Orf67Z03hHpJZpws5AE+Fr0Yhw
vK/syHAPcIxgXAkSVHhctERBRGjs/loswOJBzFqk7C6DuBUSyZrKR6k8UTyBvNNH9G/vFCTpMB9D
BIbdM6JSgI5RDC7Hq52Bn6WT3i7IvLupuFegNd8lKWg4rCrPzWBHYOubXhshEzt0CQBfhC9GW5o/
BDQa7ou8c560fEzxoBCUOQf6i9CF4iQksuHeSUnEHddYRJY7nHXX0NsT/SnuMHak/lJJG3l7jz1+
bJW2RfKAz+3cKUbp/Or9wvsZ8QLGtQ8yXKXQQGVn3ZRm9SvxO8LHTg8oflo4hy1c2fGbgTt2cOd0
Mb7lo6e4OxHlSrmjh9d/bVOr26SmKaptXbl9e0z7Et0VG1DBc+tQ3AM7ARd417s5vFM0gDrWihWh
FtiyAo9jxg1771tgf8BNcjogG4QtKN3ucjcmY12ss7rInobh330ntf6lkHTiQNH7tDKh0KTm0mdc
a+l3jtZTHTci2CZFo/c7N4v8V2RHArKGJnEeILSieYKTU4bXqYZrOHALYKqBARp9QdG2yXYc7zln
lt4i/zP6/iPFLq1ckLZToqtUMrCpcKXJdQUX85k+Pv1pWcTKafB9irWll0Bed1un+dt1Zk16ygbK
1yGgClJ1asQZhUGYaUcPkqiL9EOGf1RPDeXeHmtQ0z3OMJgTIOIj7huZ2+CsvQoAhUp/tmBDJX24
9mVeMTXPrccHYVEAhZ5euu2yq6hHL0SrjSQklS60c1zKPtjale1PRK2iUB9EC7OApoFC3S4v+7Zf
qQkZ15L8VwVAMYSAsaysglLitUgt0JYLF14lZLYSkdf9AXZD7ueCOHUWmm81+jarLA8qCff1NkND
cFyjDmY8+QWqCSu0O9pHtbPpczeuS+IEQI91FgN4e6ndQqdj7FTVytKpMoOdU8tHJGAC6lmoNZQP
FkJjX4es691jhqPDq60O5SoSomnfBknfmwr64ITEvTTt2d80ayHMov0HwLFsnQUNHTVdogiIxIsW
UopcAzwB5CoRGQB1QWqmwdksjdd8SntWrmEVHk9s5sne0Uf3pVQteM90b41nK1eHFeTy9lS0ZbwZ
Qbp6AOnN+jc0fgA8MESovCNUR7IxUvBV12Tx6gnBGWdiLNMsXVCBjOCsQ+LW1go8J8Q7ACIDIgQ4
Ab00H+m2i6SMX6Oki917O46VHpB3rK6S0EQwwNFs/tnJDVTOOqMbDwVJ+68MngFkdaULn/yxNARk
OugxCyDIjaRZCbh4E6KiL1lnTnWfqZorcqpMZfqU6x51lFRNq7+p1uY/M0rDPEGZ2iTpVAyGn62R
lBZ12KI/JZS2ukWQutL5Y6oKzSNJg37raZGTLAEc1c/ISJj5ovXthKyozlMsp81C3vV6SfekSg3f
22dmZY8rh+ZTvrYbgay1Dez+XpukhtZD5rcnDtY2WtNiApCmcRwoW5lkljzmSTN091ABYEx0aJBo
+yKAI+aQVAMEVKvqZ8PZ3zw09ETdc1YpgUGeMoqVShsgXgDtRDkOtqGvhDszaSCDBbrl/4AyEAIJ
rpyuPvleb1Z8nh68V1g15qbOoeWeajpq3UFt3Z5WCYyWINoAZrBZuF0ENVCDBfwroAb8Ax2d5idK
fVW0JqBoLYSCHDiP/LPIDhbcBmVP1tIK+MF1Fq8L+k8ZmhAwaShKBC1wI5dYSlk6SJhHmzImcWJn
BfQDl0EpFbyhYtd27zjl0I00pDIhiRDXQ4+mHbvmDDkffVsWfm4jauKNgP/qpRHojTx5lZKCY4FR
HHRcaj7kjHKpcVgnT9SARjiaKJsbm67GZ2nnGBEERdpsjdyMKEHq90NHu22qBAveDtfvitR09JdB
rNW/u6aQ50RHBzZeOg1VnsOA5D5iVKmpYr+GcFBd3IO0SfRvGpIStH8NRekeKVH55Vfgkr4Htx0o
gb4KwbwAiRE0BqkNoqySfg2s1vwVc9AAAZH0KKyx1en0dCaajODarHjVleDQgYPTct0keVS7+7gD
Q7lFraestk5HwMKFCJADz6ywjHLAzqaDpGRfhs1dliawkv22lIe+91TPoUrta/LnmOrlg0ip7n+z
QHVp5xoUorosx6G2n8K8LtwHB7Ik1YtcUZDzBa3ZbQuIt8o3Ta/aDDsUfu05tqj375yipI0P/UWA
wYMmHunJSrhe8VgrdSr2DbUFGxEmIZ5DEXjOalQFwXURdcB7lIkSWWherd4pAG2ifQ9r29twIAMJ
qEuNNNMpa9QGEsv2v5Nh9tUWOcvm3AqrqNZBZzYtQOVa8faQiz11mbfZAKsLGoKm3NtU79Htch3f
fXSjXPwKc8Ur9rld4JBtSoc0BI6v+Z0zpUZiqKZPh6CTZ7cR1QZL2vTNKoAxxbds5AbMIdIlfnTn
+6Faf7dVAm6KA1Dh11kwFPJooE/n77IQEAIK1whILQwqeRisxKEXvaLV0nkTStdQn7KiyrMTHipo
VJdSr6pz5RSA3ka+mbqHKeQRtAvFkMUXvclNutNNRdWj7cKgXyWVrydn6uZ9fydNwD9KK024AJae
udDZmlYnVMTH8YC87Phbt1sjAJhbhz9vyIt+lrIVKBmCJTFUvMANMRNMj9pEs8E/1QeQw03wLOJk
nYDEY0AgTupiVLwv3hhvmkzb27t6ueRL3dKenRRM52qethRI3aP4DXlwphqqMEYbW15z6OJiWLcl
euYlqCj6sl2+IyenFkgoL7dRXzQbxbTeUhhke7X1xcmDMeDeUFz9JPatCQeAp67Sup5UTCeJ+Xdi
30aDuo2fZc2BZsS6HXZh8sfxviGbdePNf5Kq/zcOhjfAq9DisWdvHv+sRkAVag72Y19/yZZDv7cO
hrKul5b2JUgP5Up62wR5hGWGdcMpuaWzfnF8CnuTm7jgCebjW4EF56RuDtCnl2NzHNGSIAHw1C28
fIfLw8iB2f8lFaMUu84nLG69H+Rf0SmbPIturILP0rEUpVR1eumY5HzyAClruI8tel4HOh4nr9jQ
VjqExdP1d35xEA0BcFaZZWrzT0vfUvYxqP6DpiePgNzuZfMU6s//wyCkb5TGiVaEPhOnjVJP1qbu
tgcEXr86pvYHRvej7csbMsXzubA4uZbhyFkOtTZjLpZsKk6l2kaOwlDwWmpPwnqxixtDzHcCQ2gq
UAtT0wziKG22Qoj2jNomgDiF+WMdPUXuX+H8LJvTf3tf81Gm4+HdfgvQ0R7jUgtPVflTBL9t5zTe
smq48K4+TGR2wuRK7/p9IMOTFby4xtHVf+vZDenjW+9qeoR3s0DOq9edlll07tnwjrwrNXwaqv+4
tubvanqKd6P4rYSnozIKanTLWMtQjPmmm4//bx9kdgAGwM25vY3wJOExRMofG9S1CG989fm98//P
hNBETlaSqjabCR3mXMlVMzxNelYLWi93ag2X8/pMLn4Um3auwUFugpD6+LpIBYDFIkF/8vOTjSpp
iGylFvwuu1ve69r8MJ2mIwy2o7RIxaWcLWKrTTXVH6L4FNQP5MdB9QBTex2APRvzt8Gg7kOnBKXF
zShOrvUtQiJa4rTXU9v3we05CEpdn/okQf/+Up0/kPw49b4edUReeSB/FOsYIa3AEDQLvVWp5LCy
ukX0en3AS+/6/RuY7TGlzVyzoqxwap2t+JGiUZjYdMZuvum5Fd58YrONNloFZTfAQ6cIJcwE6Ctk
LfAlCIc5W4TZHNh7Ub+xgNBfn9+/FTl/o7a0uCOkBlp4vmIbO9JU6AXxyUmVE9w70FhnZNoAlCMB
pzxHT9ZPco32IbkzHxKEfyik3pLpv/SObd2mqzMFKLo5e8eh9I1mAPd1yld+s/YVYwEND5XvW1Od
DvZPUzU0UwBUN4QlZ+940GwXwFodn4r6iaLhAt2tmDBfe3MX1qO+QZoJGFi8vPGC5x4ElsArg8vf
VAlHTGHOjoQIkFBJiWI4C+wxVDKhCmEBfZWH7ZPZfdGye0pLISl/Y21t8bMv4vP0LYBQDAhN5TtK
VRujTW481aeNPXuo2WFYB8HQIx42nBu4e0P/JYBL7yBS1ZD/atnm+iv4dChOgxEPSiRaHIH9wMdN
m6MjaSQub8DynqgdLMryz38fwOT3JzMOpHz02Y1O0QuQipEP544+kJSIPStv10f4ZFA0fcX3Q8zm
oLS9YZPbDeecupZpP/j6b+Z81KN1hwA0jdU9KhJt4dz4Tv+XcckeLMsgXHFme4OqISp6aTuco/TY
5m8I662Uif3lnBQbQZ2ffYNwYXFjp3zakEyW12hhDoRXBAHfxw9WwYgo6AqPZwVZ4joBYc+eBPtw
0G+5t18aCW8zjQxJp36mzs5zu3DdsvMK9ax7gvSwXLrhHgVqoDaH6x/w1kDz9+ikfaR7sXpuIKgf
4SkqFLzQYGXjxvt6cOzV/zCeJajw/gv97dkdPZCdksX16llU0SKunx3iJyTWi2R/fZxPF6LAUNcw
dSFMlr4Qs09leKBbQE6ocKitU21E27r44hUl4jw6BX5xbjP1+fqI4vPZwZAWsQ2qC4To8wMtgR5d
6d2gnq0Mhc5YV35Wrmm/JCPNggTlqHtDl9ldRePnTq9G7bdo+2Fj1o6N4G1YHZOQpsioQTZduF6Y
3Pc1CGl0wIw7xCgWTZ1/r2FLwO416l2LtsGipni+VDrlmNhGuEcd0n+Dpezf2GmXXqScnI81mxUv
jNlKBI6RQV4Q6lnrntO3EHlEbTm2q7o85jeW4oU9TSaI2iC1AY5DbW4FRv1IyarcYXuhPx3l2iY3
zXUw3km7X+YItPTwO7oRgaBxWF//dp8/3XSMOGhcc0haBHYfN3ZWRQL7h348W6aygUCPgISyaZM7
HwRUJb9fH+xfIvXhvhWMpksb0z+Dv4hpT74L6yO0ZUBZWuPZq1DAgZly75uo24fJNy2hf4ZmLjpb
9c8MyimMm1Utx2//yxM41Kr4skKSVH58gl4YIIoRbzhXlcLyKr9S+tq7/aoLjT2M3+/wTcEzm3a0
aIjsrg9+6V1z5+MMaOAlSXD1cewm8MawonN6lmn1xb6rrKWTps/J+NfOt/9PI81twHw6l8D+zX9f
NVvokI/pad4lY7xXOvghdvr1+nifz9KpzEBUTHnK4IKYfddUAh1xIk89M8O7xnQ3COpCrM+f7PbG
SBe3ikkZj1ULVZxs5+NLpG7nj7qasCtPhZkBnv8VVl9wcgqhCikuxtSxui4y69YOvTjDd8PO1g06
bTKJSoZVrGpTttugLpeKmR/i0P3iugJc7tr3qoOXl+jtrpBKapTuLnCidU6Bs7zljjjFpfN9xHlL
RcsyULgyZyupF1mboXWpntMuDrZO2//FuKWDdAzT+vqXvbRmyQEM1dGwhDHmKykRqQEikHnr9DCi
EbHbHeCzvHsxoIFeH+qf/e18Vu/HmgVtY9nnhR5H6rkzGtgy+HMsaeHtdCV9oTF97IRUlqHeP4xF
+Uhj4D4Z9eckxq8YSaAlar3hukoAlBpIlS8sBzGGVJNQYdSTh+SuP9aPXqChBaeU4yqj4oRIALVt
V/vt28ZWABFbFsJdm20HsFVUt46+zyGvZXGNmOAlBdUyZzY5C0NlIHwl17IwUIeV9bGJmlfVGMNl
EqcY5sj0J7Ky+6zQv9NfOQS2fxeXmYCKKXdgW8cbt9vF55GGYVJcMxye6uM+IviiYuo26rnmNl10
hgiX4BP1G6N83jY2N6Rh0wom37HtWYJVQk9WpPTE2S5BhefiIbGOI8ZR4FHV3fXlc3EoA99aoRJi
OepsKICXY9BQ5WP1kLUg2+aj1EhDE8j/9YE+bz7mRKDDaedQy5/HBaiXxKM5MNDYVIhDiGLc1ljo
bL1MejdiuYtDmSoNOgd1BlNMIcq7+1LRhiRvCJPPJX22v1BTgqUXdOkvMzB/XZ/U533OpKagEUiR
cFR7dr5JBHANx2OklMYvrWEUPe7MMzqCuCbFN8qt2hQ5fdzoDIbtr42PMp7x82wiivWowiBBnHMq
8vAJaSy/YGOz060vtfU9oVkZBF9hWCHtuIvgkEn/hjvo58UPJM0kVuVIs2l+zNZK6sNUKjosCewB
yCxhQLJK1cT8HxYKsb6lc91rYMRmo6CipNEB68SZ0E+lA6+DWxLpUjxd/3SXFv77YaY/f7dI9BKy
L16Q4pzFHBR3SvCIfCSYk+ujXIjdeGfTNc+MWPfz7lVejbnionp1DuWfAQyWEn2pUW5Mk10U/wEY
sdCT1zoFS/p4feBLe+D9uLO3OORUaaU1iLNHa0pP9Hur22l5vbk+iiYurMn3w8zeojRz2Y2JJs5p
BmvadiV+bwBnqpIa8YQ+wzugbvfEyuUR2eDgDo275BBZUfAwQH++8TTTYLMNYnP86jrnM2fn3PxY
r1MoxZ1nnQcQAmSk5EeIeSy80pJrxE6b9fXJT+HCbDjHIoNzOKP5svPhXIrtZqSjM9aG3yX6xVRU
ll7/KHJWbA2DwGvu/aK6sQc/D+qokHkN3TYpAhGKf1y2QPZb6DKRdQ4Kbaeki/E5ludu0B6i8Mk2
7xzzxngXvjBseN0hXMLg2Ma18eOA0g17sFudcxZasy4QGqiCxyLaIxmN6lW5KFq6282LLrWlBbeQ
w+PGW/4XK318zYAhbahf08lH7DYtwXcb1QGqb4f64D8mzQ/DOUGNW+jhVgN6E/XLpt35PUJvvHL0
1JXkEZzUOBws2BnozhRoFDVmggPeb8coblQmLr0ZyyZyd6S0zcmQ+eODZTA0QQxo7jkC2g9kQ62I
se4AwLYAcH0cHCkfQGr8Zm6Cmyak01ufvRS+xtR0M4jmbWt2xbWjrEH4ed5j14ivebnPMWZvNpSh
0Ns+WE2/dtCALBW0bpxxmyUHIzhrys4Lqhtb7sKlRGuaQJcEBlcVEtWPLwGUP2QMLfIe4WatpPFV
Hcm9y+fsl6ArfQAoqGbeEkmPVZe/Wd6N63ea5fwtvB989hby1IC5HsCHjVJ7UwwIKkPodvTvyEsv
c9BFmpvd+OiX3jstTym5n1QHA+GP0w0GFfSdIb1HlGIgOAWgZ1Csc3YIMtyq5l/Y6VNwwbYDwaRb
82o+TkHjYA2W92ge0K/Tg33aH63OWcRmtM6KN8W+tdE+BTOS/jrABmoMpInqvAQGjEeYyB6Ej+Nw
9Haxvh+8gx7+bXmnUfil0WmPIoqdbwbTO8Ydtb+l1v8KV6iyKEuhbB3lvkIK1UU9sciVZdFtIQn5
qBnHYXAjPv4UiHx80n8p0bsjocPAERuxLnysujeJ4W3z5/rJ/ukimf3+7MhB4smqTJff11v4/nax
hK9XBD/a5u2/j2MLk1KZyfUh5xGd3ZZ1OoxD+Fh3r3pZHe2cHZuYw2PgdcqNd3bp69o6y4m4imtL
nWUuaWF0tRK5zMlK0q3aZzEigAVp1Jhnu2po2j30qxtBiPb5Q9EhIlJ1aBU5hm7MXmRdcd3XVaQd
kgTwqD/pez0a4cr7NnaPhndXJY+Cupn8gvkH/o7KwlLMG9O+8ARCU6eHMC3i9PkhXQVRLZy+EPA/
mmNSlC94FWz/61fkd/GmJgpw2Dnq9AjvVmODd0PTaKU4hCaej2iNqG9W8te0bvXdLk1FqBz7nAgS
MNTs7JHQqxUY7AKRZUDn0aYybiz7f7/w4TwFn/d+hNmNBhPZs/SIERQwfhPOftL5vlddKL/ZOm2P
Vbst859Nquxz49UuVrjeWDfijYuT5EyfoLyWKue4FaErVpAEhjgYaNqOKrbC4er65/pcC5tmSU0B
t1jV1ECofPxeMgZfmBmhPCShu2n9B25sp01xoMsgd/92gqONPYXMkxtX5afzfBqWG5L2k8B8ft6i
qXBIs0eZwApKlmGQAuH+A+m3tveF/6CE90X2en2eny5HUjWATCalLpUjxphteL8bI6wlbeeA/doy
jKCnxfla5Fi0I5VSoMJR3Jjg51hAmo6t6zr9WVy5rX+50LuNEBVhbms0+g8GXH6lxDvHtfephib0
0KxSvDKs9A6qyUJBME8r6SApaCvoweL6vKdt8HERf3yK2ZnDEdp4SOS7B0v8GfBSSk+FdWPH3xpC
flxBirAgVg2xe4CuuQnjvdPddSio/Q/zmLSw+H7UTebtIaL/gZJN6x4qr0Jp81wXD41zA+X3eU1a
2rQZjCml0ADafJyIjoWNFo+jf7SjO+ObdsrlWg1/V84pTnFHLf/z3v442ix3GXDtmMql/tHD4WjZ
JHDmlQoI9/X3pn1e+FNoTEQupcmU5jU6v/OTMLcCiJ1juk+y5wALeHeJP/ZQDDCfvyZ4rUCIX0Of
Lcd9JzFVsvKJDXiC4LYOzXbtDvaNh/ocUXx8ptnUC5ErddR54THUnTssRGTn7L34sUW//Mbsp7X3
cfnbsCqZt25xTRA7fvykMdLStt5F4dEO6lVhvea45vkL9+T5K+eRgOyIjlr/xzHO18eVF2aoWQC8
QWeQZpAKfBx3dMIas6o2PsboffqozC0w4FiYKGGkzX2r/dSidJn+lsY2xI4EkToENRdKvEN5SCgI
lC+i79C07OZeUdYdenjha0yTx4fuAmnnhI9BWJwg4sbfZUnHaWmrrw4CINfn8PnuATsz1UAlautU
2Ga7IaRCIYrSjI9FnP22gW/ocO6uD/H55Pg4xGwd4MPn6DXGXEcPkEzW7ntzNZQ3CoW3xphWyLtj
WLaBMYiBMQwUH9X7KlgLcQOe97msxc0Mdt6CBoURpT4/OFSUDw23wqZBKYtNZZ218lknIYKtDn9z
FRt7uCWLroq2/i086Oc49uPIszfodn0jx6zGhNB+/i4zGkcxJq+7CkbI9U91IU74ONJsRVc0YtPc
a7IjBHhLW3n2GvPNgJayva0PCGn7N+7PizMjrbRtwtRpH338brlMktCBOHdM9DelLhctosIifyvg
pwXo2F6f3YXtqhMf/J/BZseE2uvJZHnB5OBWQCeWzQ8r2wKuvxVtTW9pdh4xENQBXaNy9Qm2hZLp
WEYN38vvMEvQ9qZ/B6XbqgHFhQek13rzjP8BDfysPV6f4uUPSG0EvBQRJUSGjy8U+4hGy5QiO6IL
X/ro7b7gOlpmMDtfLPVcug99eOMUvHT3UAgBEk0/l2jImb7xu72nVgG6ZqGVH4fmh/4nwd3Qd3Hh
q9aV8jBmO7Nbu78Eftj2oTsNkYNA+7Lv36x2bZre+vr0L1yDPIRJv15wt1vqbPYhDjiqlab5Mcth
DxjtMhq8JdjHUOyEly88OdxYUhcHNHUL4AfximXMBuyG2vMpWObHyvgGgn+pdofQ9VaheaxQS0/U
G8NdWMFAd4k1SWrBRcypKYU1KgjGiByXPB9ANT7ylLxQKgqbW+CxC/eCweo1Ubab+nHzQi8i3rTJ
i6Q4wmpGIC1cdtWN8ODSCMRf1JNYrFRbpz9/t2xE3sAol2lxrIJEu++hQa1R1Lh1wFwehXIlRzYx
pT7b85MpYJ4ih3TM7apEFSfXzvCOb2FjLo4CXGNaApQ05GwuYDSTuIqGAk0JZDuT+0lF/frKvrSx
KXtSdnWMqcOnznZZgOZ75TtBccSuZyGB1Z3QZVTrrbNNvYPGzWpjH3p9zE+XKqJftGMNCnFsbvKq
j18IY/Amr1LWAEyZbFmiVrYzsWFZl7rVrq4PJaYL+sORORtrtpFwEUcP2YuKY9J/ScLff7Axgye3
Uur7AWNQWz9VMPzzRzdd4XZt1KfwO38ffqJD2754+wqZSE/cmP7n0sDsmaZM4t0K7dCU0gqbZzLl
t95DoW7va8+K/4ZlAMXuBaom0RYyv4dmyLAdO0hKm+tv5XPI8eEJSIo+PoF0ZA/Qkieou7/uznX/
ThI3xWmUyLiMG8P6mo1ftcK5cYp+upSnaNZgtRG/C0622XeXuVrjQdU0R7tL1rn52Gp3wkqXcT85
7vy+PsVPa4xGi8U5AxKIngsFkI8zDCzZFIVplsciib/lkbdJc+womubr9WE+HZxTP8f5BzqCrkll
4OMwKbRBg158ecTzcJ3J58DIt1126HD1vD7Qpfm8H2h23kQVrzZpGAicxBccvmFJO4dRz268tgvz
Mag4kHTAlCP3n0WECLvk8LsD5oNOLF6Otv9i5ZsMFdD/PB0WAicnlxdp+fxCzRHYtnHGKI8WTaYq
PAfrkSz5+hifV7nBaoOT4kwVeFIQ8fHj1CGiX4YGvFMzleGQtYWkx6eVEEUGbD1CtJaiysVfqI3Q
YURTZgI5QjRH3nNz/UkuLHyQ4HS36F/zlzlYSk1gWuaQU4+q1S7w6dmqwa9IT5euFax051ba+vnM
Y94wcPSJ30fxaH6bh2k42QR4tInzt9H7lRVwNfyVFJTGluOD7LKd8v9xdl67kSNBFv0iAvTmleVV
EqVWS+1eiLb03vPr97CxO1vFIoqYeZgZYBroKGZGRmRG3Lg3f0FG/b3P99a3rvYOyNHCXOOLR01u
N1RfdKOxgZDH7bOFGuzKvtx2If/+Ph6HE1qXjtvMyaIygvCYVoDTlNaxRhZP/4luJSD5b9IDpInR
W27Y8LcI4kMcIQCunPL+qfIZRYD9Q30qLduPP93foCmPXmWJ6RfBHiGpQGpoIcw8pUE4uIY2k2w+
FJ+Zetkwk71SHlo4wECvGbzUVRBCJNtrZ2TSxe/TrqidXBoRQH7o4eeK9JXju+Bo01AASFpFp7p9
k8ybyijGqKqdLHqQxj+FZW3D0NrI/qQwsgaiWYgVV8ZmqTWGbU9P9bJ24CPbyA2TXz/b/Hegr+DW
bq7CmsKekDAUxr0scsf1wlFT6lvkPBtHr38ICAOZzBtJIPOpa8viu0bx6b4vyNNmz5zBZIiN55xC
DQaHuDaodF6uqHrXOL55UOpwx3MV0pvqSw37j2I51SmFGcbYDT+zN/EcnbI3q323ogc81dHPlXq8
/3Nu/WbqTHPDZJgWCI82ue7FZSFOUMiN1YCGS/pS67/N5DGEfOrf2+BNKeEy8PLetJZ8NYsF6MMa
p0QRKvCe0yze1O1KneP2jKngczkB1IXAeP1d9osP8ZVOzSlsNU6jQA5aS/2zjKjFypf8xW9fb54q
80o1ifbwidJFul6uwLCyElqP1onV5Kl70ztucDUqX8XGD94T/8PY5F/EHoqoyn1AQWxwkUNS0WBQ
gT/uvDc/33UQ2MVPGVJqxUcY+x7R5twjoCW4r/cXfWE9+KX08pi/IvLM/Rr2LonLadE6rlkJpzpu
kVeoht/3jfztyd2ux/9bmcXavCxRrYDLyknGpwZGHhX1NrKA+t1/UROkqRFUQ9Xayl56Mf2U/9H9
PYpqnhyvePHCxzLFgHdNhWTGwWc/o810F+nTanBCGbHfFs6jlQ9dOCaoHXGVUKZUr81LpoIPO4ZQ
yYNToSCvwzDMEFtc1dv7y3kb8tAI1bnzwbxIeP2beS98WIdlPBt7WIyltD/CQGlrnbFJ089yvmLo
b46+3jdSN2QB1ACYxsA9rv14NEcD0fFMdpDfizapEdiu8DlEv1T9rYm7BKEm4N+G29nxayZ/Kqs9
FH37KO2eAxfoMc9EGN2OLZyFw05eQ2TfRmQ6UxN/ADUDLonz3lTpJ4EOWEd1Rij4NtkoqdsREmkk
rXNkEtREhzpCBK0Swk53f/2XLZNHDa7dpIXZC8IwM97IFZZLKu8d1XGUc2wROsRTVn0JUOu9b+7W
ayn7K6AK6IBwP7BmwcQ0xFAYw1B1ghLgiJDvayFYiYoL2QbAE5AfZk2JjeS6642WUCmmxmWpTu3v
8peQsc/6NKKUeEh+x07ymDtQ/Uey3T2CEFXUfQ07nPQi7YOttIFi/P73LkSL6x8z87rQtVK4jk3V
GT6IcGLrZ0nd0HsH9Bv0pwrRl31SvI2fmJwZ6qO8t5rTyg+4vcBM8C/gaUCOeRXMCx7ZJFIAOEp1
IOimjbtRpA/B2TXS9zyUbb15iP0nuXmIzAdNgt7WhBZ6H2o/wua1+3H/lyjTtWJ2APklBE4Z7TrG
r6aAc3HUBa0wCh0yeMf4aca0sG21Rvr7WdgEL1rwjNhcIxyS4qk4yw/+g+qEH/Tn8iF+HX8zhyHb
8mfJONKQshh12eSckZX4MHne/NfxtqE6ahFS6e1f/7qorOQsD/l1Q/2zgV2/tj4kyp8/arstIVnO
8s8rqyEv2ZuGXuAwARaqzeK3xwydjOSG5ijP3cRGbNcv/bj3XoNdpO0hOYsPUBZ1/Su9SCSrvHPx
yZL28lP7dYTP9UnYj+pOrvej8UHTjykUZrk37lC+PQTq2gzHbSKYZmL//5dOX3Kxb3VUIhytJxo9
jdbWYWmG4kJT12rT0/ferD81OVWnYUP/ZlZekH2p94yqg+ACSqMS0jGVG81rICNfjewEI6mqWtso
q+313f2duEVKTjO/3BtMUCsq1eiZZQuVgSERWs0Jip/aWXC3qbSFCrJFIH041sHzAMlsI76Owcon
L67rhd0pVl6sqza4UqNVtUY8+lQGbyk7nv+nvTNBAPF5FNT/nskLG2XdQcSajZqD/pQzGtGxNesD
DO8rT7GlIEOR+x8zM2emiIoSZd9rjhZrB62L9Y0x5D9LCh3xJBYIv2i+kkgW8taUPqhDsXcyONfr
xZOg3Itp6WhOnH+NynOAyHakIVfmwvEZgLoVVrxk6Qt1pjWoAPCSAbF1bS/TIzRTPF1zIC8GPP1Z
k7tD6H6cBNl7qIjvu+RSlpzAATyeuRLdzt4GZR+IzBQ5JlUl9NwsY5elTDHet7JQ1aABT7mAGjVx
j1v+9Tf5jTDpi8uqo0O+nZrdRotek/iTCmWKqO50HAWkrmj3uw4Cw0kE9keU7gvrVE96FntL+QrZ
m12Lmt0kO7NccanFNP4XKE+z0VJuVlxD0KCRI1110jB+QH7ZdoHpwevfIcTg67INd/xGc4WN68Ku
Pn6PwdM31SGRNory5llHMGCWarsf0bNom0fEaVYc4rbmTNhg+smgsmeQWefzJuUw1grU+aojATTX
FOQ17a6sju4WjsHv7hYYR6O9Bi+dYG4H8R0et/u7t+iQF+ZnDtmrPLVxd66MfYIsmT90uyAsCiTz
gsRmNQte1oOy8tFLjglKxgCDaxGj58BuqNaMzhhIWq4MuzzNr3CLmlS8//efBlKRZMzTYEIAXfsl
eP62rhALByIDJ374bgznzij2rfQsBeHKMt6CQNnGS2Oz6O8m3liZg6o6UPPv8vKBXq9svKvpXvqB
kryq7pJ35cF8DPOzC4fk/Q+dgtQ8513anmUA6ptKhfoptuOvKtytXblt/su9Bk4ydo1+F+xh02+4
yAAR1JSIbxAoveFb1h/bKdEghDU+B9VZ1PYlDKL3P2rJRyjHASYkfE1Y7WuDRW0WsMLTVy1ctKqi
B89fKV/dPhmp99I7pijHvZXCxLUBRLohR24nA9p5cGBN5jb9jZbUSnhc2hwLaCKTlEB0b+afx8I3
0wB6fKdFS60ZHlrlmCFndX+xFr/lwsgsBAtaXVq+XOlOj9+ZdIklEyZD28i+37ezuCkXdma328qg
MoICge6g8ptCQlMBfCqiYSVvLS+ZMYG7EODmSXu9M2JpovrQ9rqjaKg0qY8QEErK2pNqKfMzaSNa
FrlLB895bQSNiNZDnUF3BhhMs09Ae/J3o0e9jadc9uP+si1uz4WtWXCQGZNWSxQQHM86jz9FxgmY
mpGqtcvM0tuDGc2/RfxppnB2RqW2gbjWL3Qnz6ENVU5VJTLiWmz7/gNJDsFv27Je73/ZQvpgn3h2
EF+Z2px32808DT2UMHXHQtn0bEp+gZacdBhz/aniTc0cdbBiccEFGRtGdQmxAQ7wHICBMJ6ReALH
Vimlz1LIe7it3u5/1MJ2XZmYVReMIJNTsYl1R4pUG8Y8AfZNddwnyb8etIE5B9gOlzOIDGVQcdc+
GI+oBEYShoriF702v2Cktl/Boy4cpisbM6cYa9HwjBIbdfSNb2mMo9SvMCAsrhelH5XZNTZ1Dh2x
9KGNkUIl+sR6ipTl8KbrPL1UoYrtCDTU/d1ZcjnAi4AUNN0QudJdL5rspUlWjZ3uCKid7tqJ218a
IeVwK188aEngH6CpWjnAizYBATLaCtyWdvK1zQSJkBREPRtl1W910JubyGzQl6XCqFqD3WqMQ97/
yqVt4xP/sShfW4S0WpcAUuqOCY62fA2RLw5WoGOLJji5TMvggizntYku7RMYNCXdUcfnzvs4Avzr
zJWjtHRa6Vv/Y2NynYtrg+VVpRDUKiFp7H72Uv0TMpvd/ZVa2htUC6dHFfJawPCuTbQVGotDZrBS
mqfuZS/WD16Sfckn+fZGTp51IHLb+yaXHJ5KBkxtNOOZJpuZ5JoUSZ0RG45mvA/xiVtfFoYbOYv+
fSJktIGpKQhxQGXMy5zJAI96KQUG6RaclJjC6h+3dEQ6xFZW/G1xFf8xRQn9ehXjVCsLTRNwhqr8
GKrtJ7WXPxuBVCOsN2go1PXt/v4iLrkfqZeBV2o1t9C9FH2DPlZLw7EEGLM/iOJvi8x438biV9HY
mgYMyfNzWh3BiLSh9TLDKXzINKgnv1RZw4NKoxKkvIzh4b65xU8ypxaXAokQdZLrRaTNMsqBW8P0
lqDSOaCjZH6vx/f7RhY6aeDzqH7CE6QAW9BnwcgYfBX9m8ZwSnew/e6M8n1LVB/+9PUL9PmtubdM
EKjiS4E8To0ccLNBoSAdKzs9BsJr30Z20SEoCpfC4HZPHtKRbrytmhdxDYRzi2EjwQFW4eoj02C/
GeTu+rqsynowHNdPAE0pe78+w6GCDiniD2h16tUAXla2/sM+GGyCCmsWxCLzKkvZKSZzQYrhSN0k
TGrUHwQhTQ4uJYKVLsHSjjMqy/wFeDkZ3sLrHaeglGox0z9OMOpvJJ83vTQKpI5kccWT/96kZo+8
v5Rt8N+Bg7ghv5MKBOFyzzKcGF1ptdlaX4bsl9AdtPrgpmc9cUIfgUydl64FSvCHIAGqyuyyOg3Z
Tu3kTTv2+6AybakA0iOcLeUE5mWb6+ehOirh2Qx5ODBfXSM1ypCM/5Cg/dpEz1WzrwRIfbjnQzZg
i06gU0NNqm2nuzakJlo+bJDRvu/iS1ljoqf7v2+d/vwiawhhX/djb+DhrWSHAVNkaw2kpQhOC4E+
xnR7pURwbaGKohx/9UzH6F9qtGDj4M1U0k3WrAS5hVcG3D4SAY7SsK7oswdTW8i1oSBs7Cjed3H4
PknQIYZUpN8Z1d+pZrK7v3C3AyocuEt7s6trWPSFUufYM8wfovfkMtIbH/WqcwwflHZe2GKxSTpU
F7fWOQg79Cv2bnry0SBhILeWI+ahekiVd8qAbGN+5n6/cRkMSD5WxTaWvg7Q3LneJkGPpXiN209m
+zFykcmJjhE0Dfe/ZTF4TOs2gd7ows1pkfqmy7xCS0wnPpn9V+j/bJ9C4kk9ttF5VJ1+pY6+VMIx
Lu3Nrly+EemWX2CvrevNmCWfNeuz2Pgb/RmGWc/6kJuFnTGnMAY7PfqAGo2rrQ3n/E1I81N++Rvm
GcRnZmDCiDF4/iz6CPd8NGTkghCGk6BcPYDJk9UP5LmNAo0yWi5dvzPE72JQvpb+MfddW1qFbS+8
KulpgNKjqQLq35iO0sVhrCE1KoMIl+rYf0cpeEVmP/N8oyPe5R0Zrl7Z9uno3SwB5ug2ciugYnJt
D0EJBMm83HQSDdjzTnvRRodZ/f4rkuJJZUN1WGUrT4rboU6OzTSj/r8252+KQS8qv/Iy09H6fV3p
5xaOHD1pN8Bu9ergD9WmrqACB05+hl+5ytaA10v3lEv7M9drei+stQ77hZU/KMIXFIAM8SQiTKz5
axxVi/vJ/QTFA2qvVL6u1zdUfSTd3ZJjNUg2U4Qbq9rG3BtC4yzoL7JSbKK14uHyUb6wOQvosZIr
pQLQxFGUnXrojGRjsLgU2ekqIanwOX+X3D/3/WgpM9PX4OrMlBtosdlnwv5ZKILZoaerids6/SLS
6cyit/tGFveNegucbXDH0EC6Xktm4iU1K03DCcNkE8hHt4u3yKjWarURvJWJt8V94x7LUwdzNzd0
X0CvLe0IT5qfokyIXwzROWq23MD20dB/i0p0KdMv9z9wKX9R2JZp+U0AHm1agIvDL0pZQwUfo2al
oHKd2HB7HxqLwdYM8UPp/b61xT27sDbLlkVdRmGh4SY6Bz2Xf6jyr4Gb6n0ji/dnsiQgZzRO8I6Z
ZwxWEqWy4BPQhE9Jg8CQ/qOtTk335nlf4vqIfE4DQEAMiLFPYeok0rFHeC4RYQcwfoTW0zCNfDQj
0wj5rlTyz7VXH8rgkJuHvDve/62LB2dq7DOoKfHCnTPXedJYwzPSmo7k7Xxtl2WH5BXiY433hQ/a
SHqt1uLv0o5fWpyFeyNRvTCEBM0JAq7s3ih89VK4WBDkCYyfZdR96cg5979yzeTMyRo3a8J4wOQQ
RTs4+6HTeuvj5wzYvhd3O1XQVo7SmsHpzy+8GslEc6zafjL44D4kVfAYub8K79UI9G0atMf7n7d0
cCnLctOkbzJxB1xb0xpZqWDnAvig8wYqz5J57ARbB4KQ2RK83GskKNMOzRKoyevQwhRQbuagru1J
XjtYskRBBOfZGd4POa+OtWEi6lutHKWF8HdlabaOsZAjBldgKXa/1WJpTxdMJNK2ccTDVFhZxsXP
AvhjgTYmov+9vl1smtf6HpLBvoFUKw0hP9yrMqJWOhx94loxZAnkZ06xgRfrRBtgTYHqwlaEnrVX
FBRe6HYF4Qk822ic9OznuG2Fr1G/i/x8G703gl3/gJUsqBAQlTdy/dCclP5t0A9ytFYqXooE/CR6
xTw2uQv//ckXP6mIUAEUEjgyE7R91fG9lF5VE9H7b7mQnIzsRfGyT4ry+b7rLm7whdHZvSSimKb3
KUYR2UVw+jet/m2d/W6AO1JYXvGm6Rzc+C3xmEo4CYeizfWii6iap0GDMTFI5E0c03IX4mJt8GzR
jS6szE5HMwZoAo85L3bpAQpNiM8Ds2Xgo4vsACHY++u3aIyPmQSKaGXNxQxGqQjjNKyocYVfzZpQ
pv6oqs+ysNb/W1o6nRRNj3EC4t/cQyCtUtqEOktvvgWjY9a/7n/Hkh9MIBGuOnC/qvMxjNJo3RrY
neFAfWJrxddejW0r/YSIPPSw3+/bmoLG3A0AcE7LBcbzZh6jULowDEWZQoe6G+XSzuSP8SjY7YeK
Wk68knr+9q3vWJvTIVAcjGUgQAbq0OZJyZ7ETNqo4ddSOEnpd1/ZR+6m1Ig1fnwOY3+bl9IuFseH
Pi538EGhJvO5r7qNWJ1M/5PRJ7ZrPbvdBz/bte4GHYSgR4Q3OEfFgySeJlT9WD0w9HSCGseELz57
BXHP0JidCkAS00c4Y5rBFpJXA11BedjeX9mFRATS45+VnRcOYVpxAyavDAcV8teuPpi6sAHVBUT3
DJa0O9XSWv11yS9NBvCnwTW6UPOqcmchaBtRuHcSI9yEqfhkCvnp/kctHTFcEiT2pEMB8fV11ICn
uBkYjDecKFMRFoxla2PAKmyLCQ/n3POMlTR0O/1OSZEZFEqvlPuovs7ClA/1itLJLkXefqc0NuT0
iX6O/KPenMTx1PbRpnPqCjabB5Fm/AgfGPAI+oiDXa8NbC0dy4l5G3zXNAA/13aKVGX0u4HbuVcN
tt5/Vd1XhtiQtH4p0aO+v85LEGR6EExuTChHZoPnOdEyhoz95N1I3ZBiTHH0/cNoHAc+DuF1oPDk
hGgbNcjr2v3I/4SVNHzTureVHzIZmh/Zyx8y2wDLRDldMgvTEYqjXgdHodjpfPjwmsFcYR14wKbh
H1fZlFztfzMzN6y1ZZbKBVdLMcshhdT3MRqnpuPH3zJjX1XNqUWxWtD2hma33YcJKDn+zpG/TbJT
v9a3W3rATFg7IP7UY3D92U6YTdwKWVubsNww+FTK+yYZP6o0Q+v4Y6g8y+6TjNxx+LNO/mgK2uCn
4ecIvZJGkT/8KgbDps9tSansUtboBFS2JP+qvyYfe2MluC65DIVx8DvUckXgUbOz2aioWnpFZTqu
9YUnlJe42xa0vAmHuTagJ6xGiDCfkb71XxQr3eTucRi3gE230tqaLQQiyNW59PIv4KX67M3XelIS
5J3Emw8NRxi64jUisoWZ1r/07ZNu0ZQj/27axf3M95Qs1yvNdGrz0Bhb6yjUHyTtaRqbLD7kumoX
1TlYQzcuHIWJM/4fozNH7JqgKtxUNR0rfdOsH1NNvlb2K+dtWpvZeZuYcXmhgNZj7mVa24svw0va
3MwEoowYFltTb0Yb9h3ZRrvOP6S1a2xavw/3I2ArW4lqYa9biXEWw8b8oMN1aEu59R/qZYRgQFXs
KGJzc/LzSi7SRKrZzlp4koqD+yJo55iiaPJ6/9sX7iJUdgCawG1Nh3w+tlnVRagWEesbUZAQufTL
0RnicYrA3ujRe1sJbUvbeWlu+jkXKz0g4+1WpUK1JXiq5e95AKVttBLH1z5pdiYtIcqbceCTwoZ6
amab+V4qFVsudsZj+B8u2wxJsU0IG/H0nbNGmogRR42aWU7CSEwkvSmNbufCl0Zec4gl9P2VpVlM
VBnjzqI0ZQpUzj/HIGaH2E5L9VC5e6NDSt2yjeJ71fCO29ZrULLFOAdHMezR6G7QU5p1k6RMqawm
KCxHPqjjIYpeYuM1RXhLkZ8jyaJXctKa19p6yJU3Aa6Y8F1hWKhZuZgsXIT+PuupREJvCaT92nnU
QVWCSqssp2UurWakcEQUzyy9TWWulE8Wrh205oDgTLPzOsDva0tpJgd1OAoW8N10q3mPQ9LYdXiS
gg9m9+n+AVw6Ef9v6oYPI4Vvrbdaz3USETF1huwYe6KJed/IwpWOwCZzpWG6gfmmOYQkc4NwEEKc
J4g/Fto2jTda80WqeHsET153iumaBqcu+WYItMoLaKePbnMA7VELxzVq0NtdpL4hcbfkP2SSeZUj
BlZStzonJs7Fr5lUfBFCBZ5Jo9vHSrX24l4oKjClxLQM1UVIlEBkX++kWEiAczqJnZS0DVPUeTnd
6DReA2aQb4Z4L9pqvru/2rdbik1wvTxWUf6VdfnaZhdRZ+7r0HVq7sNevW9kf9OttOWXP+zCyCzf
V7U8iMikuE4V/wnDV2ufpjaULfqpHH8KirhNx7Un+G1chSgOvkqmHymYw5h//VkMgw2iS/ne8RXQ
Wu7XLNCd0lMPrf8rTh/pof/7VZx2jcFt+OkQxLs216q5z+BiaDkiUw3D+FBM+gMrsxOLq3hpZBZU
K4VJvlLxLUfVmp2kPKIiURmWLdfyIQ0/9NZn3f01CPnKmV+4SrGU5Avg2YjH8Xi8/raUfFxFI2eg
S51MDh9cq9hC+GeXp2aCNBj7zoej1wtgrV5JwAvTGNemZ8tqJVltmUJpOSWNqT56/9Cj33TskRq1
3fCQbs1fFoSPZrs3sp2grVm/bX1O1hlco9XKd8/jkKFCrBb703pLaWOn3e8Q9MWTIh/TkWw2Uunc
KJ73Xq1q8Sw5L2VVatMTg/UNKU9YJErrpeQO/V3r1B3JQ9Z3LYVGSf66KhO9MJKDRCXkWRAA0lHm
Xnm9vxD0N5lu1viuCVVcwAMk0A6F+KVzrX1Z+huz3LsqsUEyN6XL23Kwe+XJ6EeeU1q1GYKt2PwS
y70RUxWCRaU6GGszddM2X195p18IBxazaBDciVOUvriImZISebo/Wk6q6y++4Ht2WXord8vbLIoN
OPbhd2CM+YahOZPiukLTwnIsCPsqhkPD/rXKWrvgLbnKbLW4wVQJph4EQ7zG7IbCNFpmwmaJX1fK
JpJOvMA8cGOmmdmVnNohw0aK8CxGhwC1FkHuN6Z+QLAR3Hi0q0x0Psw3b1jj0lvIdUDvFYtJegY9
QGtdr7Ial75qBC7ZR9nr2tmlZCbJp6CqV2Llmp1ZaG7kshoLkfuK0KhPVZAemZV4UHkqhSuI2kW3
ufig2cUokLIktyqyjt5G300/goQWGsb7gX/JbWBsmIDI6B/fTDXFaq9OqBjXMTTfTrkXMOehpJ/F
Srb9dgXYvZSqL23NAjHTU5LQJimpujsY6rci+VBoKyaWHHPihzC4C1DImtckg8qNXavmc/weqMvW
ChEz6c+ucpKUB93Y31+7af3nxxrYLpZAqiNuNtsfvUjBVI+V6wyJ+Eji2oDh3Qq+8FunHlua8qPc
/Sy7ldvyitE5nUgd1EGuI1XkNEMK+o5CoXUuRV4FcHfVY5zYg2FtfNlfu5Asbh5011CxQ7YGa//1
6WrUNE9CkY/10j959Gaqvwrhv1wQJkrt/7MxO8GJW3mCGpauo6EKkDzIp3KnIkk6fAujJ+hKMk9b
u6pPt8ObLbywODvLilJDJCNjUXf757ZGu8OwRRNVsP7Jy15zioBQ/+jSY98l+1L2j/cdaKHyxysB
hjwZfrKpHz/zoCzR83FIMG/SpLAlfTckP3LpO1opVv5RSo5WrdiiYsfRQzQo2/Q/pIwL63/vaxdp
aRynNnleuyAXJLsAkKD1xtHotskT75qVoLnotox6gd63dFg2ZoDwgdOjNRpnPyBfb4y62vaBZmyy
1j207a7/Uk+q69JhZX2XQrU2/dUgavnN85RQdYVl5onE9gb1JksO1M0i4diP2xh+V7X4Upt7xBgD
71sAMH0fZpui+NxIq+zqS4H88mfMvEwUM8CAHT8jahToVtFX+jjmO2837LVDv4X+wqV1D/9HwaoI
K5u8FBHRUgP7CuhxytXX57YyA6/PAiLiEB7r6Cs0tMDg7BxNzUraZNranOWiS/+lSjWm2w5FlGt7
qJFDSyey0TTCN72evLfqCWly1dU3WfpY1wG6v9y9RfRKqW6L6ildk9te/GJmuWSmN+CfmrMLpPkQ
isJIhGTmYiOFeys/gEt2i60sP5prqlJLYXEaHPs/Y7ObkImiVKdJk7HxfYKil08w+v6XKHVpZIpi
FwfVjMfBSwRiLznaLcttJH+LFVi8pM+Bm2ykzjsmDPfYTTfu0WhP+3jtHE2bNg+TOA/rKRpcFeaZ
zm2UKvYTw3VCikGxugHOsAWmCwaECkZyrtt9E/8w86c0sI5ysDeET/cP8lL0uLA/T3oQDDHyEesu
1Om7uOI50cevxWYQ97nWfhR5TQWrcOGlM0trmqMD8gVY42xjBzEMhVa2ODedfkgiR5N/juXn0j2L
WXxw1Y7QZWyjeCPVPwov3MHX86Rbq6XApSccRQDyLROYlKZnGVGuxTqHxkwgbAJWHj76zcks4DyA
88Sr4ZvpW9tgLK5QQifLpI/3V33pwW6SjCnJMTPN02K2Bn7TVWUkq8Lkd3ocbf1gn6iv7S56tiIb
yQd5DTM9ZYGZn2EQyiemH5Ctm79Ye9dI4iiWBacyxE1dCDvwAc2A+kuFTuLByP+IVrdRVt17YZWv
zE4R5eJ8SYmk5iyf4GTxxx6CZ4SCIgPddwgIY0iu+g23rWpb+mssdssLDA6HdiviPTflOckPfGXM
GxcBCKRJAxssfTLuahMspl2fGxUupDUWj4WUCC3vpIkOPx+kobNYEuDrvVlichDgg1M2oQ8jp6ed
mXI83XefhThscqthEhCCPp3R1OtVrbOm00OBrNdm5snkIWgG5yQxj6YebCTlswGT0H2DC3B3SEYZ
wWYGFiZF9J6uLeZhXxWDKhMnBQq7lMqhnwDE3uunwEwYNfiANswGmsWdlMGDYUCsBkxH5ZHMvXMb
yl9S76PsvStrKXihm8DvQjcAqmIW42Y8xPe0QFbSUHDaGPZnYael/PMYKkQOXipSaqMldvCqg5x0
KIr/+7b+tfXZPmiS5zVV4wuO4Y6JXVVgMzRHR7+81SB3WEOWLe46I5rUOwD4wHl4vQdBXMpQvuZY
gzbfD3HrpDkOClJ8DXjfOIdrWFqtLC4Ea8YcIHWlVjrVJGaPk7RuhIb9FGhhDyBdZKSTnq16n7nP
KULtgI6hsqI04cOglJ3l4jlNzlm/kqMWP1yfyHEQyKLqP1tmVNHjRghSwen1g1nUe6MItgZNME5z
qfyCAHvF2xduHvDjwH0PFQ/0uurs7VDpsPL1KOUitaGLWyunJB0IUrptjWxtengxTkksLiIvnGOK
LNebWvei60VehS1e2Bt8+Sj4Yn9q/Yj2e5w9eRbTf1GcaQ9d5g8bX9LXMuHi6lK95e1A75SS//Uv
EAY/HhpfFBwXz7Vi3ro+Rfhzw7h0WH/1488roWQpE2ENiTpY+YH9z0LJaHVD7ybsZpWc3TDaVn9U
faPV2jMsmoYW2TxQxbX+yXQVn2e/S5uzHY2gKWgUCZtJaetjbue7BuhL/MPd3P+4pbVE2WOilaMF
ps6/rSvbthY0S3BK3f2aFtk+j6HMYcQ+/gb+W629Fc6AJXu092h68/gj2c3eflkkyU0SsXeNsQnr
4CA8VwepkTdi8dYnx/vfthQJLm3N/CQKAtHNJj/p+tEOGgDEa+F0KYFeWpid8wKd4rTOB8H55Nfy
TkfbV9hN6mz3v2PhxmtO6rATITCXrzmvvV7qtZRYXL30Qn/qzaPXv5nuKS9ghZQKEsjO/3Df4OJn
AaxhZoniMWXd6wOmIRpYTW1YJx0hkxYs1Hkh11XEg7gmqbEUuGgRgiSH/ECBu/zaUtFIuZwmXPJy
7VOnP6bGF39tWmcx417amB2lIsYbS8qNjgt/nburPo3m0UACyz2ltrENlN/Wb9Pc31/Ble8yZm7e
m3Xsji02LflP3Pwxree8/XrfxGIgvviueRjUFYFKho57K8QgMT5LEKApjugeqXKWv73PY7nGBrV0
oBjrAnUJQoa5p1n9wCq6OmhM0Xs24k7cjoo22GOargn3LXkfVT94/Hmwyzcj1kXl5q6k0DJHuQm2
tF1r/WhLCa5Fa8XNl1pyJnPcoC2p3II5mH2Pmfu1aQY6vSmr2UaMTQTj9+KBmf60Aw+cI7b45Fv7
kZA/SFRx3Uc9/JqMryv7uBTqL3/F7AxomW+Ngm8A8Uh+NwzWPtRfSuudxwDw3d6GnFCEWxf5V6cP
Nq78yC8RmscxWoPULS37RH0Dk7IuA4CaHZNYhOWvk3vXgR3AziNwZuFTMVp2G9Ur8WypLkSZ5B9T
8ySge6OZxOZICx0FDVO10UU2H1I9PDKi9dxZLdWZ1yiF18+UnjT1tVzTQFvyY0hUpxn+iZl6/rSs
wrzS0pTXSCU+DYLP8O/K2VzYUo7JhGKZMCyku+uw1upGZphj6j1XFuQdgcfxJANF3/yCB1a1diWb
dubqroCYxsQJO+nZQ0Uxrxx7QxwqRWv4SJPSztxO7U4VkXe0bYLH3NgX3UoOX7H3NzBdPJGLYUy7
OsOeFKRIM3zzZSS6hmer+gSj/7ZMH8o1XbCb9eQLDWpOfJ+FFLE6OyKNVHtZ56rec1vFuyJVj2V3
iKMPhaW+u8L2/nm8OQeTLfABk1TRX+zz9d4lRf6/tkBb0BI/FNB61IZwWG1WrxmaPVTMPmm8MDK9
58Z9KToFliE0cRLZLtZGSRcN8QiR8Y2JzXVuiLpNyT3ae+5bZRsydmCqL+FonTL5x/2luz3Y09pZ
bBBhWwQ+Ph28C8+IQxHis873nyGNKDtkFMJhy9N/qybZQ68E5zgGw4K+JdMB+IiYfVv91iXfvPwF
s2+dJk2zpo/8Zxq/vRudhPah0oOTqSbbqIo2bZxsJe/3/c9eWl9YMwyJhxdF9Xk/w1DyKlasxH8W
eXIxD6yi1Ke7p9We2LIdA85JgDmchenPL1a3rZhm1Prcf1bjo+j9nkbWGTv2/zXxGpvIo/UfM7Pg
FRbMw+k1Zlpv2OUBvP2RZndRtakKcX3O+fYaM5mbYIW0namwzgeM8gL1Id4mmKuHjUQM+xoGne2i
cmu2O+19EL5EobRyxqd4MY+Y5qSrzqwzHEvGzE+LvG57X+p8+NdAiD96OOeTG7wL8sFfc47pr7ox
NW0XA+MTGm5y2ItNi5QxUNqs9589LyTT6Y1OWvfWUsCtvs60ioCogb5xcec6fW0Gohu9jKByepa0
0Naz7y260H4EuGT4iabOqAYbOekP6PNSEym6Yz2WG9iXNmL0VuqvKeTHnZAxX6BsgTQc7h+PxRWA
I4nHBOLWwDuvf5ou9HEQSqP/HEEmE8WMcq7coJYMMBGlitCtQI4+r/g0XaS2XWaxm7H2P5yd147c
5raEn4gAc7hls8OE5iRpFG4IS7KYc+bTn486wMY0m2hCNiDD1gCz+OeVqoojXrJlgxHJ29vDWJti
OrXn/CycxDgNy3DSC0lHNGbwNCOOpiCFDVPaG80T+U7bOP1bGJ9MydHDdyFNYMSzB9UpRjsu7kTp
d5AkXO//oZmIKurHT1pMbde0WmmOjLzrUvXJLDTpTvH677cHvnZCSaGSSGV8IDathZWgy7qQHD13
ahzQzQ3r+Ak9kUh5QZkntnFTt7CN1zCUeVwfLM4r/uHQgKFu4kDxgiclfhTNARcKmCwJkDlPXSY6
XXJndYycBMkqozUfJCU4Dg3NRw+C+atBX1AbfxTyt8D/1A9gVo5d5LQaNBRBuGOHc3qeb8/QynVy
8bmLRydK+77zdYGdUcJrIzoRjTMtoGUr+ZInJcC9fH/b4Io/dGFw8RLEqV+Lqcr8UBp4DizPqcUH
ywscId9Y+5XnFEMoEJGpBiC8ZExR+loOgzaGYl78VnaNrWaOIo3sZSdVoFDXvmnT19tDu+bKmdee
jTbTAc9N4IvQWdWrLKryJHxSqq+Sya0kNSjsBvJRFvKd4Fl3UG/sLWG408PPqiDs2uZ5kqno91sM
CSvXCg3vyEHAnD13by82YR1WYp37jH0wpACKohE6orT4a6D7PNwPVhZ7p8nEMWugxH7qou/qMdKO
bfDeZHuo8m7P69pKgt/FGh29oPcXLnTY4rU1aOs+NRP97m7u33tdBilT9yNLA9tKrWmHZ3jb5tq5
+Ghz8fZ5uhcKqYBN69S/gP/Zq3u/PeeBtoM09O9N0U8GDgshAVBhC6dFL8cQHzqPnqRm1836T/uG
qob67DVnYTOA/QOuXjzqtJSBCQWsSDVn+ah3XSeBDm2wlop7AemHLpprCv0noTh6vnQOO5RU0MXR
X4TgUMZHs6JH3Ao/DRFT3vdu2f3bC8rP9If6iIB7NfyDXk8ZfmkpUAw83FF9F+gnA/h/cxfJ3yN1
i4Vg7f5AIZP5wgfCuVrcH6E+tZMQldFTODVHEuh0oOjpYyrBg7RV+Vs7RTALoE4HnyoIiMXCeE0Y
J4KVRE9y+IvEVLSV3lvb1zqlHnpq/gT0i99fl+GoWTFLYeFUCd10F03nMnmEG9ummahvenrK/1qz
glNEwA3ukLoWnsDiQYyMGmIRCL6fMp3maaWzo+ieFM7G6VmduQ9WFi6din9KLrln5vTIstPG/EWG
b0skYHX6PhhZXHJMWqZLVhs9ifnvIT1rliNl76J5CnRU9/Jv0RYObSWGgXpL/FMGnrVNF4OSemXE
j2LqJN8J4sdERMtchQAi2+I7W9viHw0tBtYMWo1ABYZk403U6r1k8P4/hUZ9yFTn9t2zaor0NQ7L
nOxZNhmBlxpCYao5TU3lyN2r1VIgEnZW9R4JG6HmNYCBnAQJeSZuVggjUXfpGYmxZaD0gZ8v+9pz
OmYnsxLtmavai8d97E2OokGatzOFz2G41SG5snbYntkT8Qlm+qtL22qi9okgY7tTXovilEF1ypW+
pfe1MpsXVhZ3k+4PgkXOMXhqTSm3C1rG9OhRQX5qmPTXWL27vXbSmrl5ODNbLLgBa2EOAiRVQk0p
fNL6fjoOUom0u9B5dxKUCztZGlUnGePmEOiGd6DNPaMekufvY0+YNIijYddZSw9QnJSOmBjjDoXw
du+LyRabxMo5hc6bhCW39RyCLK6cWvclD6cYR8zyjzXoXyg7fjVqag8p8DjFc6S6+Y5M2j+3p2de
0sVDJ/9hyuAZp0KzbJrUBXTK1IFntR+KT3GcvmUw5CjKlj+7FmIoRHBzrzZFZWWZUtTk2m8iI06e
UOIbj2NqlXY7RaiW+C4Ctqrc+Lh+uQ0/d4sPWmxp56wME90JTtP/M50s38MOUfm0TLvkqYKrNB52
+rcJyavbU7my0bABCgd4CnwKywg9ErPQ8+jKfqoqM96zdOK5NiWLFpgs+GpIdfnsq+kWtcLSKIkV
uolmekWKyTxai+si0EUvDQHmPvVyR2Pc0fBdjaaSUjeOkbLVsj3f3R83y2yMhm2Iq4H7za1il/eD
IgT61CgY88VvRTscREmw5QLdOAD45pNlOJ30ra2cPhVtz5B2sb4BzVuu4mxfgxMYtd1Z13cpkDbo
njVklZc8KV5ik4cbKPvG2n8xMuPDWUYIRJfF2JS0rRXTgvlUabWta1+GqrGFTdGX1aF8sLJ4vfwp
5c2Ow/RpJPPcM3/5jC6GLPL2nrwKtuYp4w+9nHNQwPJdLtmg9nXUN1LyFMfSoTYRqQjQ3Ys/qd5J
ujeko6hld1JqHlShsQOrhv4Haam/PBjzN8w8tjhwMzx1WQ2iROKnZsKy5U3wCgEOaSx2ineQkn0u
btXSr1LUf6zNTyh9olT8lmUuI5YDUalYv3SCgbhwOhwQEkZzwSshbK/j4S60BrvEa58guC2C3yl8
fLenfe1UkrCaz4oCucoyqobW2SsreKufRO7WndnL4oOPA7EfDYBTXlF7dpIP4em20SsoOSNHvpPQ
iDQksKhlohXU6OT1JlY1kNuC9z2fTvKQf0vkndWDA4ZztXeg/lKsH6KWOqg9RoBYuOy1jZzC1ejn
khhtBbOoh0kUMv/8Q3JHbHMvCegCe9FEXzxUEE/DPIs+++STwdEgzMrT+nh77PNxubiZMInSMSlt
2hypOy68TkELhCFWrPAlb8bAqQNZomFVnva3rVzvrdkMjEA8I+h9X9XH1Wom70Dc/QWMd9P/2xTl
ThmlQ9aEB72wnL7/UjYPQdjB2YWUn9skzcbldJWjhD3n4gsW9/1Aq4jWN2b4oieA2hNHGB+6+FFT
i28k1NtOsqlQJDg2tfxz2AsE/tl9W0CMotuNfBa8E43jytY3XT0Lf+JynjzcFjRclw3jxSR0Rtqy
3n0q5XdhHvXHOJGke8UDwVb6lWJPUS3RLYYiQNxr+jku8sZp6lA+iEjbPKuBOUO3mqa/nxoJ3cXY
S3ZCgaqJyCvqFGnzHmjqD6FFdg0d92gfBGSLbi/t0vWdsex8PyUK7gzI+xZ7FjWfMhn1pDkj4Nzu
M1XUUV80h2M0RL6TIgK05ZauGqTTAkFymuzZN5eHRJuCQBCasjkHvqtm6avZvMolciDVa1cNttF9
r3rpTsj6o/elvuuDh1b7we01BcbGC/EncfLx6MwjBzJsUbqliMHVcfkhvtWhu5fXzRmO4ztfum/6
L7CZIwNWBjvfD/dqCf2P92B1hl0KkFt3z36w956T9oevdYfCP2eqfsqrb6BqAv7Cp0O9q5/Gd12Q
jv0WDdmfg3z1tYi38DG48tAOXH7tEJLUapKhOZPzuB9y22pVKBYNe0xQBGw++XGLONK/Ot3c5E/v
lWza143mQLyc6nd9cZ9WMwGqG9TaLoPrTrPetHGYmdY2Kuh/QsLld9IE/KfXAn93SUAuVlUDD13S
nhMjLSa76rXiJZNmVSV5ClraIXwxJPKo9MSyW98IHuQxCT27HFB4E0OKZSZoLSiOVESRP5UF/Ym2
3qrmfVR6Q7Zv00pyo7gFvVR6UUaDg2CmP6fIpy+08NvoZ1lqvQ+fZlWcB/zs70FciWQ35SoaHDVr
zOmQKbFCkXFKt3hb5hvoauQkhHjsaXYHHXS5QqoawlChkZar4VQrvNDRut+Z9B15QIDQj+bftiDz
1PDU0zMA0y3hxZImRpcG2CSDXDj7oXdOE4+NUd0b2vQQC2c1bvD2PenLX94VmKRMJOGhGQp0oovH
Jph8paKSJpz16J4a213fnAeCmlD9/Ld2yDeAVUCvgzuJuPByJtvBgh91xKMXJsR4zepUlfdw2u+7
YtxwHZbe6PymfLS0qHylRZ9VdaL7LhLlO1mYRFvom19CY27UUeZb9GJvLOwsTm9Sl51PJQI7avuI
m+YUmf+g+SkYsehnUv1tepphzS7YTKuDbwTXxeUEdkqutEHLBAaJd9+/KuXea89x+h2nhRdxY1dc
7fuFsUVwJEi5oVKrYmxZeG/C8wwPrF2kGhA4WiTqyYbE6/b+WJnNj8NbpqV0v53gIsGimr6FMWlx
03Mm0KRApQL/921bV8/V5eiWCKlObwU1LizfFakkh/1O7R4znOdR30i1rezEizEtdsgQ1kanJtiZ
8m/UYuGYlA9Scbg9mKuO0cXGWJ5g/MNBzWKs9MKXUDe/dF76nnnyg/wpeSlVR/DDVzkDMKFNLWIl
G6Dupa+6NL4I/aa8sJRK8tiVxmer/3dM/9L9/vP75740UCh4Y38Yiz6433rueX06Cb6bWABtB0kL
31pd7ne+VBWHrixyt2yHrdTh2roBAaWGTBcStF2Lu6pLhWnswyZw+0Ts7YjGy/vUGDOeGXHL1DJT
No+P2Hx2WAjPKXFcnmr04UIc3TpwG7WMhD1IYjy0vE5phyNAeE7q1K+gVyrz4VhOZbv3RL/botBZ
OQ5zBIBaFygJFaDk5TekCVeLP4ax6/d9+FUJLdpJW6/fS0Mj7MaiqjeqX1f5MwaNKhRioOhMAJlb
luhzI7GmwWpid+jQ8ZA9qI/IYiG44lf9Pp5ilKC9XauHrgwJysZpmdducWtDcQUxEakE5N6WbABl
ParapEmxC79f8h5ZuXgclRI5C0uJd0NSSCB7JWFfWsLXRup7pyxzf+OBWrlccU1JdZEghcV7WZBp
jCKShUGJ3dzqyvQwTJP2VncVXRemFeQl2VtVTHZKVmah44VxsNXuvWaftwv+bD4DGM5ivRvDywQ9
myJXHBVEKKIyOWpt3X0WZb/YxcScD2IgNEc06uWtnuyVrUarNIW82YtU2QCXW62cxFGK2zaFGFby
n3IYVY5WUyERn5uHrirV4+3VXjNHJMfhAokKAefidI1RK9dGVWauP2VQkBCi5Wm7Q1J3RzP6lpTS
VXqKbQ3gBnEj1mfG3szz/uGuyjrRrPpgyl25MR3Db+0+0e+8MDzF8hlZ5B0sDahX262k71JJeFIp
MNap8tAi63572CsLDEm1xj9QDeP3L2Y5roMmUPWycEuSJoUBAjXIj1Zs3hfV0O6iqH2VhXB/2+ZV
rYfR/8Ecg9WfKU6XibFojnZruS3dKjdPnf+PUL6U6RfDe7JQ4KJMrEXNKRzffHmLhXbltqZN1CCZ
KrPSV46ROeZgFKWsdCU1+90Y/j7SemBI0ZaM9podyudzOhziC7osLpe3j72480yrcOOYG1JNUt3W
371E0zdWb/49ixuKCHpGcHNEFHBcl3YiqoyIV+WlO9bhPq2AHZJr0vrwoCafFO359rKtvN8mUTvA
OOS/qBLPJ+jDnvXD1hMA35HeQSvyRRKy7OjDSLXhCK0NiZQW8rhz0QL3/9JKTvOnZ1hh5RbKjtv5
ZI7SsYz8c1d/7sWtfqyVc8gOnDXoeE7nZ3xhjY0qWD1CpS7yf8iaCGAo78eW4Kl50o7pXi++e9Nj
hpZUanyPrK3teD1WwigQs9Qv5qOw7CoWxT4fdSUq3KQDcOd/FxWfvNodj4FjhYr9t8t3aWzesx+W
r41zYYyLuHCzBo71is7XLZqIebIud6MCNRm5bhWkBXHp4gqNTb2HWdmMXUlM9gPMGzHggKj2HlOj
2EC4XB+wS1OLULRF2Gem247dAn7mED2f1zjZ6iXZsrHwV4UqEiq4thJAMxlIyK4IE7hlU9PR86Z5
v704KzvhYuoWi0OZoE8L0Yrd1C/tKb8rE3aC+SAq+W4yN+ijtmwt9jy5XC0LDZZJfMn1gza8Nz+Q
8dol6RbwZiXcuFyl+Us+bDmNwnYRpVgCAZNPuwEUvpWQvBqV4C0IKqcQ3tLosU+Q0qVBqJe2vJfV
kfK80eBHq5uiLFbQarw2IK/MhuyzXeZXX6K6P4hjYCe+h5DA59treO2fk5DhWWHfEXwDJrocbWOM
kz6IceImJRpI57Y4qrHTaCchPnv1iyr+um1u5RW9sKcunm55qhOrikEeNP5ezB/SADFTdKbGHQyI
fgU5Xd3YFgnBYtjSmlybV3JPtArNswok4nKkcTWayqTQDVwNghPavuqaJlmu7Ge8BaO8QrIB/ZnT
XP8ztdisQVwaapVjapi+IEc7SZ4ty93By5FiPOXxeFQMx596+PfQG0djLvQOej3YNeJst6d7dXU/
fMhideFdL31UvRJX9b9KD+r0FaIYSDPaT+lPMduIlLdszT//cG68BLehN4vENfxjhtQsKURVOJSl
nf6C303rtjDZVxW0P7M8N9hT3wY3sORAmQHinmS0iTsJh+lQo78h/EjpXEqnkzS9Cu0v5b6bzqGO
9lfqTNV+bA/6VtJqJdTjhHJ8oOjnFLGxLkddCUKcGk2SQuNbKZJNVDj4dhZBt7vzo06aMxJG2VAi
aPPfKSlfpApEkR6/EvnY/3Ad0xCOfzHHXleAlDoahkYs88TV1PogpieZ7T0mD2n+NCTDxsZae2Y+
2lpckqUY6b7BO+uSKffrz4nwLFgbWflrJ5+ZhUqeiiyvInHk5czGil60bc3NZMW9g+oecaoTmBCw
wPcyfDOjrUzFmj040Jg/6Mthp1o4AnojqlPWlYnrTWd/1ib6V9fv/O5h1L/31un2uVx9ZKBFNuDE
VGhcXUYwYRCa+SgKGKvfx8hO0duDFCXqBigeJVsU7MzXd0Kp7eXp57iV01obKdxJCgUPpMbJn17O
bK5UWRh0ceoKKI+maXAW/ENqoPDTxjvB3KN2d3u0a/bmqIJ6L8+atkxHVr6ihIM0AEILxXtNeJAq
Yed5r77qGBlo9hYugNsG164iOA3mc8DUwtN8OUA16cSyTdXUje1Cj+zGe/l3DPjvd7/+5Ctb/QNr
wzNnAmP2DoHGEr40GO0ECttKuYc824cGQPeBK2c7LSQkzt7ywNuIaa7qyqwdiTL0IaGeAmS0xLMb
iS9JVS1k7jRRWyaT1eaKO5aflfahUT51Vv+SmN4ZEGOhKXs62nfyo08lkB6nYuoAjmnOFP4Uwvv2
y+15v6L5+fNhpIQ5QWCrgOBdTrzlF6gGe0numll0F3baQ9WUPxSr+KXRGglVVc+G08ACqrV4LAV5
VxGxBLYf4F6hr3nwKn0nVtOzEB1Jhm5828r7ryIxDEcJXzdLxV9+m6JXvaIPQu4a+r+DNz5NcmSb
EAvnk+MLrxmw8upFn2Kn7QJ78E6q2e4E0pRCdzd5gz2RKL39QbO9ReABppWECiHU3Hay+J4orVRP
6P3U9Uxvp6mAvlQjO4d9JDuF/3bb1urYP9haXNdVl4m6N6nz2+wI7ZEy1q5k4uvESY0tPsmtcS0O
X+qHiUnei6dBCfYKEDf5TRCbQ9ZvRFNrTy/bHziMibPFA7xwOCKSC2ZucY1VPTTlsVpQRc4RBoIf
IBZ3bSw6QaIcJoA4RroF4l15/7CNPhRtWuSVlyll0KdjlHZh6vqIdOahcReP1Wdrk2vkqodlPlCz
fCmJepiTuV8uN60Ud4JRe3XqKmF0ruphL4b9Y+u/tcaPxLecRrcnXXV6Lzz5df+Pqn5ONiVY5jO7
3Kfw0YhzPyhwvqUcVNlWyjR5WepmohTu2iFodmMT/4crGzdq5mqksUGnFn850C6s6S5rGGgw6b9E
qXyrxwbBoE8j4mjhKJ41X/6mZNrh9rlY26u8gryE9D+pV6x2ctFpapmUKQCcbGc0dCfAPu8DI6j9
cePSXtsxbFRo/GfgHoWIywHKmcIK9c3cziBKttlaAnyJlryXPLTWb49q1dSfpwEdP3IaiwJxTcO6
Dk5sNpXtB1/BDazrx5BI9j8ZmpcNaTcI6xZjIpIrm9DoUzdUVFgPP4c9bZHxRjVlbTT08dOhBloV
Vq1FxKgA6ElzC+9BgL5s3xnyr77KRVtv9K1+lbWdPperSILSfknj7OUSeWleiIWH21AJPRmMlzwc
NiZsxTHR5qMMaFVEKEJd7HKt60xrKPPMraYuR5B2aMjSe6T2j4UwNt5dICjEioI3WpEjUF868jqJ
6f6vtwd5SpLZyADMJaLFR8BIOVZB02X0pKAsah1o4rZQr7ttZC1JCacURU2E3U0O12LZrMJM1Sgt
czeuKweaWfiwB4jlx7zeV9FdY+2GDk6Tvaeeivi9Cu8FaAhvf8KKX6bJUI2rMq2NsrgcZ5cn4AyU
OHNpp9EPRhh4+4r2eagcwUmYSnGodCQmJqXYypCu3dqQQwGxmpv0afFcnIs0HHI54F8uL0fxTyk2
PZqyg7qDbri/CxtzXlwpOhZjiO57Wuq73qLkG0pR+gL+R9glSlZv3HRrk0FBDM0JJBrpgplvwg/R
+YC6TFLAqO2WQmw+VLkl7Wv8knu5KMV7v7T8fdUXo6Opgfh6exlWzi+NtbNMMdl31mP++QfLYjB2
cEtmhSto08ErulMW7cZSPN62suLhkN6fO1aYcKK3xXYTrWAaminP3dbbl+U/cnf60mu/N9Nla2bo
UkbKgjuPpMNiZSmvDTxUFdNYxKxiEuG6DeJdPylPeTdpDkmALUjqyp1Bsh8vYw4vOLULN2dKgyHN
4ryAm1+5lzJAjhCTJMY5VyRHS07dUYRf/vZkrh3ejzaXbWFZoTSQMlBga/o30z+H4vfOfG0T8S7N
Bnbnk4raXS0/T3TFpdmnys+PxVYeduUynmscM3oAVlRu48ttY0meUIHqK4hrpp0wfK/zLf9xvucW
jg3c28B9qSTy9C+ve5Hehzgre6qI8UmK9iItwQVB277r3vvkXRpb208+JfF+S7Noxemgb5VnmawR
1/AS49SN+uB5CtFbm8j1PlWbfxTYx3exEYp2WpiFc3sx1/YPbAwz8ISkJw7I5USKQpy36Tjm+Djt
VNp6KIKpgonvReqoD3TWXYlw613VRSXCbYK44fas3Ds4jbhYNOHC/7lEoeTkWI0oFKgWWXSm1sEO
vYA4OVTKqRey+Sre6G9e2TbgDHFJ6GZHF2lZgFe8Me6UoqJg1H6R2saOtlQeVgZEtlGaMbR0ltOx
czmdUULXQEdbkBspanXyR2hTc20Yn2sliV0rl2lvEWQfnlHf2CiBrFykc6YIBRmTStVVE3KvDH1t
VlPhQvVDvshqHrt2PEXTf6i5cdfMrGN4QgAbF8Eirbyt1I8x9dlp2AW+bvvK/vaWXEt/Uc+m2Y+S
w1xGXLxGQN3TXLaopfuZcI9e9ls3NbvScEyvsv0ufw2MGjIL5Gf70rS9Jjk06Zai5tpGkYmuUCwE
uwlY+XIdR131kfKjqu7FIWWWT3X77+1BbhlYTGNXmxP4j6R06+xhEL8MubdxS6+8RWgX4RnTCU/O
dwnezYIyjcLRL9105oMMxLMBIaq6zxXY6Q5/PxYAFDNcg1XDG7+crHQqRLPI69LNDXSx83oSd34S
bhQQ1saDoyBBPKQS6y5XRBdjOa8LtXTVotq1k+yIcEHrdWRDovICidSGL75yDRPP0kmrosTFtbjw
GCDEGsyxyyuU4xDZ8Id7o1WPCtelHWwMbO3gMncEFHPOlSdnMXtpIOLtx5UbR2a5V63yqY/b/JSF
GztubQJnRY2512EGCcwP3gdPa4KHd6hbtcLTSg69ELhScQTERE22eN3kCl3Z3jD749rTlzILfy62
t15UQRzpSY0+S/4+WQNazOVGBWDNBC4PjQ7Qj5A4Xng+cdqPPQUsOm7qDmS/4UX7rk228v4r+8DE
x2AUZFlwAxYXgeVxGSUS7ShyZT50RmQLE2wmeup04fH2KVqxhOeIRA/Amz+Z/8v1EfQ8SRTQNC7s
AY4a/mrydxEWqk1msut5o4NnJtumwYaczbLBRhbSIlM7Wkf1STSfBs3svyPOnDi3R3PtV2CF2hvN
E2SouBcuRyOGctRLPn5FFnSPap9lgO09yVH8xrrzIiDCw2AWaJ3Vwt5sRmt/2/r1XOLS4CDS1smF
QSvrpXVwnkXO85W7dV/A0p5E2ovqGYnj5cNwj1pOsDHalcL13PRGrpGyPOm9pdc2yDCeBmpRuErv
00Q5CY30WIuRaSeSYDwOdRY9TTXvslmlNHfqtad/1bsClYQMNMnh9uCvDzqLy43PF7GRWIbLwYd6
2ge6R0gVSuM7JFyPivgNOYS2LneGsXUtr0SzWIPUA7bCmdZy2WTY1HHQQx0/94XJeerUdVF+44bR
elvtEvllyHMSvUJWwlaRCaH6FUYYVX7sAVKi9xlXEJkpnVCiiDEZxV8/gbiUM/kXBLVzlnQxEVHl
a1GXerhEda2fRj/3jpoXSvskjjRH8MI3aFXkDTdsbefNGTwOF63E5jI26kYxi9QI96ipgoMoCOms
1XNvlFGxK/X6n9srfe1tzulCCsu4KfizS7yXlDZanskYq/PRntP2FvRe07gbPXSFY2tPYnbjWVw7
1ni1AP8JULgSF89ijpfJ68x1WMdvsvi9kPaBca/4dnNfq78ifev2vX4bGeAHc4sV7NvaEqFvKd0+
ap7RCTgN+jf6QLb0PNZODMwpM++fSRf4MvuqRn5RGhlhAT8+9ol/qIfxPHS40XJCm3D0H/alzktM
FMINfJV6agchbItRLFwzlo5hQG/sZLX/Tor5Qxx/BoDwb++StUmkGDin5ykG0sF5eR/EcSvUXa0W
9LCBRqxpvwUWbo1btIZrOx9aH4hauPCZy4V/EfheaRntiMuM0FBWi4Uzav63YVLfBFV/vz2kle4O
EHmgPOmhpm8f7MDlmKTa8AIhljFG/hCNhlPQ54dB3gF3ChUkrwlNioM8vhvWmxirCGfg5/RPonEe
w/9w23LMwTHOekNX+dKsGXIlKc3SLce9rLt1+FBXnwz/pIkbhlYqWoyZVCnJMrBq0Ahfjjlsprjg
ySvdCYUuiawhhF13SdXfiZ5mJ5ZEMWv4HBXJ56nYCmtXepZIBSMKQiQ0d5UusyFVCvVQEk2l29Gs
hENMb35VnpvqW2qodh6dE+lVk/8RgUc23kOcw+GXCs8IP/y1r8yJmbu6Zyanubp9OQUwNU9J4Aml
28qG24ihHcoPCFx9ur275om8TP1cWlkcmDEvJzkEeeJGSXKv6zuY2myi6n2TbSzpysn8E2DyVFMs
5PW8HE7v56GmhWXlml27F80EfLd81yjDr9vjWTVj6BD1zRhlGlkvzQitXw7exHgSQbFAy8m0sZZJ
cwxIjW/cNSvvw+xU/s/Uwu8XRIS9oOGr3KDrbTM+a5G/CyLhLWwgByytyI5L+DG8rcrJ6orRZ0Xm
Goo0Cr6XI9S8HA+rDObYJrJpQd7nODpqZO3jfGMHrlmilIUCB8Eah36e6w9RVFvW9ThGVeX6VJTD
RHeU+B6U4KFs/r29aGvHHVl0XEk6x2kFWFa2rBplwcHvK1fKpfYlzsfqIBXj9CPT5OZYFXlkF5L6
0IXGdJhE+b4J8y3m3ZVnccaqILkwq5njaVyONYJ5rgIEVLmQ/Th6imzc8MkXDqGgHsr2cHu4a/NK
GQCdESyBj1m8HkJeGJ4XT5WbxZ/9BALv77SMedLn21ZWHCawVzR6yMD0oatc+BO6VQt6E/NGwX+T
PgV8x7dUyO/FiP8rzdDcJw0qzEg5/T0WksoKWV0qlOA0gDdcTqXf1cKg9wANknZfWN+04MWsN3Kp
a0fvo4nFzqy6pM0CTSzdOCFZm0EHIlJEysZX1Wr2oviciHu5PN6ez7UdMict8K0Nco/LML+tSRTy
s9JlA3Za53SoA1v21LU7tfI3ILKrBwJyT3wY3E8KyovtKHZ+KHWmXrlVIf8jhKJ06AzT31WqVjo0
6ksH5LpntVA/c2qfPpk26a0Nh3ttvAiwUQIm1KNetvgEK+18SCTIoTT1fRFajziUb34YHiVfemr0
jQTHvGDLZwhkD5kh6NnZOosjEZHjrbowbFAaS/ZcpTCAJJ60cWGvnbuPRhY3p19n9NvJQeM2SDH2
0XGynoXeLqb/cG0iQ0nFhqQ4Ne6FGQHkUOC1Bf6aNYhnWUp36Wjc15GlOkGuRM7tbbk2KIuGO32m
Rkf2cl7GD5e012T0TaMp57INSvDokOE2UtU7iVaePL1pNsytLBTFmrmc8Kdivsx/ipFBCS7xardq
GvaebpY7MtgxjTfBluDBWrhNbdECY8emQAZw6fgqXmwFVdu4RlAU9E//zhBNtUNfVZxxQKm+oWH/
YE6CekpaUTnUcpo99Wi7HoI0MGmfK7qNlV0ZPClZWA3oGGCql0SDZWiOtTFENY8EjSu+aStd6+jK
xkWzdvhJZYMunCNd/N9F4GnJQ9kGVdC6+tEq7z1zH5YPjVFTD7jL8/wgGyEn/+72NloZGukRkRAD
wRk878Vpz7x04A6ouz/OTKu9FpJiR624u21lZbNeWFls1jrxS6Waqs7tJ7sY39vGyaXnnurbbTNr
g8E3mtvFiJiYwsszIQ+RlzRZ2Lt6/qsP7gNppzQ/b5tYGQnZL6oN81bAR19cWADhc5EUae+m0zkK
Pxe0SnqxvLdgWbxtSJ2vi8XVSFaPij4ZxjkUWDjO9SgOEK7WvTtzsNyHovJrDIrHqvxCjg/SKKVP
QeXQTE/GLXHy9NRK0U5Xh5MSvRXRs2p96/xdK8Ol/4NLVetfUqQlCyfP4Bej79HbpfHXSnWLyBHF
fYhwUnPUu896qO98i4j2q/Ksauc+SPamOD0046fbo1ubRrp/yJojoAKt9mJwYQpsevKk3jXCyMks
B9Z4u9Y+h3q4cW+tZS3nVBXXMlcK7/TCHRrHpEh0o+0JDBIylT2SRQ9dqbz6Yf7cFL8hNjgPinHI
TQUN0HjjSM8b7moNieGg4CJTBq3n5YYcJnEY4ljp3fHoR3e9rh3JVkV6b1ebOMFrtw+JE46wBqqd
ks7STQm7ZBjECOyq3lG25x1oHiInDH6W0u9C+H179dSrYQE8hql5Xj1qb0ucrIKM40T2m+BRG+yB
u3nYAq1en2TUtmj3MEkhka5a7o9qKnW/TuesH5qdDrkRu1dRZZLUv9UOYvsBoEGlAVYrqr3LZzSq
Jx2nLqKEmOiNLQaI+bbmUQzhiIqRZU1Et3/q4mTDz1uZQHIMCCfTtctVtcygeoOR1NNILCep5RlW
pe+SlW3cHysbn+ryrPqkzLN4xQEwiLWpxyGuZAv9gJNMEor2RvqkN0HiWCVkekhyINddkauXAxN1
9yndeUCtNw7g2lD/tNqBF+dpsxYnvS2SwsxF4n+kFvexkO1V78ft3Tj/hstDRuUKiAzJRvY+TUmX
h4wEtdcFtVG6RVHYaaigYR93cOVW3rlQpcbxTfW3J9NiJpYbz9r18cZFpzQwD4x+hCUjv9BpGlkj
o0IBOzlpZAP04OzPvTSx/6iob7eHeX1l0goE1h/+NQo+4IEuhymr9EqCZOsQ/Z6Uu0KBNlo2g8gJ
mma8M5Rc3Fi4lcExnXRc0XKFS6ItvDB4lXMp7XLs5c2JFpYvhQdZhIAMga2O3b0aq4fbA7y+wRjg
B4OLnVLF/8fZee3IbXTt+ooIMIdTkh0mcJRG8YSQLZk5F+PV74fzH2w1u9GEPsOwBRhwdRUrrPCG
uYhqtRleSsc6q1A44sa3AHss7NAsVE+QS073R9wsKXECkBwSVRJl3Heusg9Fj7Rxwn03aFIFTTZz
Kh+MMbc9XUmXp1wYey27za32Nh51ReDyCpEDMO/LT4jDj22EclUHFoQfnfZRQt22sX7cn9UWW/I2
DEpmULnQ96VIvU77j9TA0js7p0HDMGnFEnJyHlEJRII2rWtvsUbtXzHn2cdhRAxMmWfrKVT0yVfL
cXyck7DYSfE2+2j9NcAlAHnhTEDAtK1nOjV9oURVu0DS5+6oLMnn0kpfTQPSvhMV+oMUIglzfwVu
rDPPLX1ROg+s87YSURZdhMuR1gUaOxguohQjExiPKMAs8c4W2hJ+3qbHC0hpE1Vj3pHNYutVoaFY
qWLrECuZdUT8PwQK2MNnc7JEInhPTKgCRte2X+MqG+yDpCDJ7VaaFP0b4mT1re8G6UPWz63tFv3S
IpyHU5+GCGxetYcWzZjJRSdPjl0Ih/VOPWXbY3j79RhtaKu5Fu/tVTg78m5Yjd0FrZLXo5tFaXOO
rKXwq8rCM6gbRolqd1Qeu96sTpk0yT9BYAnVjftGOkpNimSSLPWPaYLbnh4i3TnUYbvzObeJ0duv
XKvyq5oOlZjt98yyJZ7j0uoCCxo6PO20/dBJEfCYKV+8yM6bo9T1uWeYsUPTAH/nCCuknQ/9dmr+
eGb4EWvyS53ijVQHXfzyVFVzWFsRRa5gCTOMlQo1NCJfnZaVLxhaE2KXVdJ94XyH/TEG+9QfW6Bq
wi3nKfpnHEINiM0oGiIzZWje2cVseK1hpI9oCJQRRX57rsktJyQR7Tg2y3+SeRqEV6LNS4oxRNqr
gbCT5MpauCyHfOrDDp2ZSX7926Oz+tOj3aThHLeiJS9n2SbLbGbjLIJKVapD2XYKLEUyjsFwdqu/
a+i9XVHeFeJjbmBK9psV7RvLSulUMhaKrH4Y5armiS7FNsgJbb+KwvDzZFWhr0vxfG61noOgLt+x
tkt3Ntg60PaHcFugN7CKqSJfcjnpqGqTWjLYX5U1OQeEWF5DM8/OuK5SwkkxSUu7v3tc3zYThWCo
b6vTHDZzlyNanW60mb6IwFxqVEEtwi6x6Agc92Z0YJ+NJ8BA4uH+t90ESv83KEgvkgNz1SPfBErJ
EOHNlSoiwD+r/QCiJEGFo6x8q+nnA9Fgd+qVWD/F8xx74WKW/8vwhNuc45Wutu1Ayyh+FH3P5zZr
s/V0oxi/ozutoOOt/8qKrngwdanzsqFVPWque139bXtvnT1dBmI1XsQVHLtJBA2ZLqYdSkNgyl3y
KTe72m11GZ1DezJPCUpcB21K5sPUV70XEb0fO9FIHmHORw2AhScatSF7HqOv1iD2Wkqb0Oftt5Hk
g8MDtKReOWrL/QRTRBnrIIooWtgCUPmgY0jeLYrbUJD7YA9W+L7OHW0ngr1+KXkjKfTCsoMRc6V4
RIulHuhntcGAE9DktlEHDcyRzF4+YW+qWztb4Drggp6AIBkFLorVfIrLbb9YfTymwNqDir72h1yH
gqKb3ezZRg3YPKuN5Ov9Lb/+DzcnG9Q3N+Ob0jhCdJcDJlEap0vitIGkpstRWjceNe29JtLNaa11
J8o01GO3XEiaMWPnDFEX9FNoFjhDD1qbeVS8aul9EuYLkZ4UauOyk0XeGJY+MdK1q04KYg+b1TST
BRTUOjl1/qEYwH2AvxbSgB6k2EmxbuxPwihj3Z0AriiFXi6jVStOSzbZBQ2OMiI3PMsUBxPHux5c
TG1Vp67cIwffiGIJSqgw0FyBM0Px5HLMemzLbOj7IeBmcr5GRv51MvPqUOeF4ccG7jLOpOXeQNjq
ZnigeJTS6BcmuoFn1RDuSXbd2EhIw0NfJJXmvt6Suaa0qsMO+dIAop/+MZ6i5ZgP3V6V/cYNTVUR
TTd8DcGIbTmgNY2DJknUIcj04l3vhMfMkv1ZQjxkeahaFHAs7XXU450I/cY+omoEhxGMG6u9vZgn
BdN0a2yHoI36wY2rEYu74ofcxedGP98/jzfCZRDvq8wOZhW8tVvtrKIiC+9CYwhkRSSftFDqzXMh
pYPjpSJM35lpX37MQrt23FjjnvblugM5J9qm+KVFenYc5cpyM56xd1GdTO9pFn5vsk45E+N2D20m
Ke8HDT+3+7/61gJh6EU1Fp+CFaB9uRUjYD/9VEdjIADpj4YzAJUYfmpTU3t1m5/uD3bjrFH8XLXC
icnXct7lYLU5akVbru/U1A7e3C6Wm+f5LxGpP+JB+F0N+E0Xe3HfrVFXz2A4wHwVMv7LUdPe7K2+
TsagNY1PXfG8NP8O+SkLiUPEYXXDvT/JGxudO2stub0RkLZJoT2mtTSJagy6wTxPkYUk3ZcSPb86
OzhaeSp/heO80xzYtpXWR5Yex9t7R3OVst/lFO0ZAkIm52NgLTZSGMVsPwy5iQQ8IosnocvDCRHD
6hwlc+YXhv2NOFMcFGqdbuHEJ2O29xiiN7bV+ghyza1/X+GHlcgKo7ToxgAXjPQJXT1xmqlVn1Qu
hgcpX/Y4DLfGQwgQrAPnjzdx3QN/1AWWflKknmc+UPTFr8AJu5y8n5FWfSMWFX9/ZgCtEc1QkqMK
IW82VCEcYeKYNAWYin9vKOE4y3+1MX+OzGYHjvqmS7N55Km9wSOjf0XGv9ULS3mEUtlJ+mA21fkV
+bfPfZd+l5uh9uV0WZ4iNXf8uNWsV5D6lZePXfsOf5PsYMlJgtdkYqSFO9flb8yQ5wbUtlN/6pjY
MaSC68ZpqLpplU0nxBTU40jVYefEvzU0LyfAGwckZMVWk4Vs44eukiy77bIxSHUrhYss9fkDqYP9
KYq0YzYM6TkqRPshT+zoHFsIeyoq6N7RLMl0k8I61rE2oc5mar6gkXJqm9Q59o4hztVQzljJKALD
HDN05dz+GBep5MdOT56DILNXcAv5WZ0/JsMAqHAQewz5G18Hw1K6LzbRFziKLTRzgtHitIUYgybD
3ga8TfIpHbroNaFddxjHoS3cuNM+w3ScPbFo47G05umgzm3qD/24HPo57N2pG8Qj0qvho80F5bX0
xk6OEZmncjZCt5QTvHk07MDTvtJ3NvL1y8/vXwVfV/o9d9YaQv9xalpZzfrQMMYgXOoQNp1UI9qC
69j9C/H6bDIKASSPPtci6smXo9hQXOWs5C7QhST8MlOW50itxmNuyYNvTb26M6vr+55yPMCVtUZI
OLNlSChmp3XLEk+BWQyql9nW+IyezeLqsTYcrKyKfSHsCnlsY08l7dbIiM9QRUFkFdjVJq7LBrQ1
w5pbqJvq8JSo0ed0QWFwHAyUQ2V1fhZCO9XdtFfPvn5yaLhoK1+R2g1GF5vvaBa9iVNvuwSDOBGB
+QiGTB8Ms3tUpNNce92eKNJaNNgcasZDueCtEGnY63//Y99YNJXmMk2WYKzHk5okrqbgXhR9aBTd
W0pzZ//cnB0dEAWKFZO7anP264Ib/RJANu/91mnAZziSxkk3HFeZrRcJXKE/N2vVyTSXnd10Y/dS
SCcBghSKFMwW2SZqLa/KGa25VhE/OqXwk/zHaP6OMWG5f0xuLCoDOYgFoXkMWmHzhsOqsZRR7pYA
xkPcvpPTF6P/LGezh5bP/ZFu5B8rMpHJsDAr3lO9/H7xFEqmnDtzELWkFRr41UMS+2nmddQHdE98
FSJ3W/U0mIa/M/R6BDZbZ7XvXDlMJHjwLC6HDsNqEGq0LAFN0MGjgiZGj+fBPvIhjSdnihtXMhLq
ZkZc+LOFqkncDMlOVnBrqaFpAc5kCYh6N3Fo1PWx3ej8iD5ZfD13F2ogyqORxx438s5i37gTSCop
qlAJJJ/d6qMtyqROU6XLAVWKZ8rl9kgUZPBvDcUs8U2t253487ruQRWCm2BF8RKCbiFGVKqnKmtm
nJGN/EEixn7FyTFx61LagyxeLyMjIeSPuxt4B5bz8luadVx33RgqQYcuo/rBbn4N5iN6GC7E1Z1V
vDUprjYqbMRAND428Z3aaq3l5Ika4JAknsrWBvdhS9qxr4X0/f4WvX4U0fT/v4eDovyVtaJolNaK
jFkL0qGsD/RGem9a7L0JXV8roK2oRIPbWM/hFpE/WWVZyKOsBv2gf1JROJdbx02wk23zPR359TNc
HjmG4pRr3CsqafDm/SUON805sdQANaL3muwr8jNS9sdolk+wpE8tNQ7YsTsFnOsPtgL3SIQowYEt
tTd5JaItY+aIQUOfOEQPkNK/hAj4gIjczs64kfsw0iolyd1M4LgFopTtEuVpwfRqUyiBMYgfg4Bi
1JdmfSyq6L2i4wfXSCivDBb+FJnSLC5V3NhdluZdk4i/FBoiF6PkD1iFjiBxAHWzy1NBYWwYtVDW
gjor3bb4rYVf7m/QG+Xet6bCGnGyxFdi9bYRtfbSKRq+TnKaukqvdUgShKjP6jP3l9yp7ZekScbS
JyonC9CMNgdPC1RNeF0i9dNh7MUkebFqVLGXyzGiLU4vip2DdKO3hS4k0f/qDgLvYwu2d5oprtPJ
1AKr7nQ3z3Lr1Gft8FRFTuPPsAE8Y2HXa1qIVVhj/9NL/byzDW8cMxSC2II0Y9YGyOaKGo3M6se2
14PU/qn1qxbOuXSKYxGqO7fujUOGmAluaBxqyMbb4s8cYkKS9p2OyPIMEGTAey23JNNt67w6GXKd
Hupmyo9SLuLTMGm7UrXXtxaxNUVMRCTwfoc7e7nrIqlOW2WY9ABOypNeYWwvp+9n0Z0nOXmKMgjP
2oOe/EyUhKo78rWGgpvf+wFXnfub88a5B6RFpESEYbEa29AwNKaePF0PuK6hGSiFi3T+E8TT1/vj
3Pqwq9vLGmobACM3IYyDnlybqrUROKjHOt1ymlF4H4cIy7adkW7O6I+RNtenmrR2FdmVEWRtC/Ts
a1Ikj5388/50rp9Ssi/IRPQr6FgQbF5+vrauablipB4YOpVBY5xGDyOzz6hkwEHuITHNCna+98e8
NTEkHwD/YpV8DSnVy7DjHbGNYBopho6zBVDCzvVjLZo994kbX4tOBX050kAIcNsGVR5rZsc/9CCq
6/emA/oslp+N9leDMO39SV2HW5hLQ7EDIkIfjiTsciHnOomdCs+9AGuLR8l6rLXEj2UkmZV/tPZ3
qR7vD3ejBMB4lGjQUqOryNCX4wFQG+pezEZQGIuMmS6Rg8qWV+aT0i9T601N7DxFKFl+s4sSFWBB
C+9kSSWE4llvqu48KrPx0ihOIruDOWSLlxvaapsB4wsJHUPEv3S1iEGjW/lYuVK0yM+zZdWmq6VW
8s/92dxIDJgNUTFTIi6mVLuZTaiYuIeqRoCvhdokrhXObi5lpxomqC17qYJCvvyuByo+j5PLzHe+
3hbZtz6e3NVU1xidP2xLa7pG9LWWQQIrwou8Cj+OOUSp7qsWpy/iqyU/Fv3oCnHMY3UP8XbruaJ+
yHckZuYG37bKpyYDnoasS6BOP5PF8EDZ/ci696ha0liDeqsBQlanGg7u6f6y33g7SHQol4LsJp7e
YqeKbEXgG40ZhAPAlHCKhkNcCOlcDg5q56pcHezWVjJXqifEh+kNHe6Pf+MiwMobmBjaalDtt2Wg
BglQ4quBWBQ5UD+aqtw3gNt6TaLtuWC/zWUTjPI2oOUG8R1K1RYYEcaLoc0x0Vq6pAfkH/3U+d4k
4bsMgGOoeXPcQfrDfCgajmb7GumrRu95Ls+18VJHv/P55MSJq6DZ21FyyGP4CsrREjDntYf7i3Jr
O5C30bdeQccovGxestCi1qKZuRboyvewSfymc37Rt/Nt9XktA/T1cGwn7dxle2p+N5BLaz/ujVOK
njZLdXkKw6WS7JTAiYg2OqtadApxC9aNb3Y9editm/azjF22nhknSxN+2J/jRJzDcjq2RnzOY/Pj
/ZW4fpv4OexyigU0ba6rhFa2GDEqiwF2kZWHx3DymKWtfiCtJIsAvUrZwP7rR3fVBAVMuFrucLtu
0odZS+06DBOE8LoF490urP1UVQu3GOb0fH9616dvVaAhipYRQCK53LzvrVybZit0vJBbx6tz7UOb
dN5YVC/LpB3tqCcjM3n3xfv7w14/iQyrAWxf41LO3noo/6ih1bERg8gyzUAqX+f2fTz9m0fUDffe
w5uz+2OYzY2uSmU+y5FtBlpaHalX/1bAXWhl/y4d9ZeQGBENMH+UdlhFN7YMk0NAmUgPKP22wDLE
fdtYJjqGTbuWO2IzeoqnunnI87LwbakWB7tGLu7+il5fY+uK/v9BNysqEBe24gxltgEmm08rgpLv
UH2LmlAc7o90425gKOgBZJsUs65KkqUIZ2PM2DOl8zNB7d5yzpxnT83lc6k+Ze3jEJ/jeu9b3pwg
ESKiamD6r1RqzFoHUDLg2k1O4eZYLCtfzHBP3WJvkM21p+ZtV0r9umEmxW8t0w1T47nW/zr2ZAGB
S9FCwy3Y3paOIic1UUxyuFOcKDp0lKu8vih/UW4adiK09bK8fHAYieeNiIYvRo50ec6ioZ4aVYqt
IDXAvZlK2ng1vfT/YRTEv9ZmENkuYi6Xo9iN3Garfkcwlhiv2yN0JMoD6c4Ovw5uET6kn0qouaLM
tM0Oz8wFHGgo7KCUC5R2i0b2cie38UZxukcELhZ3rJp/8tjaE/C+NTCIPppcyC9Ss1pvmT8uK3Tk
51mSJzsIxwXnF7Mwj7DFCnwCk+UwpVZ+VoTanYysrHaO2pvRy+b7Qf6B5sSTyFu8lQrRtBGAsDTa
gVG/LvIXzAGPRTKelwLRsOTHBGAyU866IR0G43FYCwn0r2AZu6k+u05XneF/PNrowiRy8mh1K+Zs
tw24Pkbbn8gWW2MEinlIN12uTlTkaW0lkhmYIk9/IwtRv/aSHBIphM07XdIrz260zCdv10+1uVB9
Q9YdtbjYQ1NL8u1Y64+NMhrvaFPJXpvq9ufUGWGrmWbj94r0z1Qs2cdElsadXXvjcQCyj8Ab0TZx
99bLs+5r3c5nrjFrUbx0Nny59Kvhayw/LNW/onmvGN/vX5w3DiMPLS87SEWw81uY5pzMTj2HJTou
htQflNz6EQowT/cHudFzJvnjqK8WkpyTrQCl1QwVcoahGeRzE1TOobCeqByLIi7cbHEjJz4u8z9m
+LtMY7eI30XwQELxFJkvGq0XpRyPiT0+dcTfrZuNh9Z+7e1zoz5XHXS+QxbT7xrMdicceLMt2Wwi
FoUmP8gwSFtbSVxJp5YecisG8qJU7G08uD8pZuu8JsIUhTdlmnxSe2sosMvROeC6GjsR0M1y/q/X
E4hxDb2e5YhIUELXOW6q72HrJJFrqaGMMKyVl4BQR7RfYitTha8WyLDERiH+nRZjwZJmzBLNV7JF
/zelvx77qpaUstfFOZY8QxIO8Kkq0ecHyUC6z6/jtC+AAaarEUM5Oz+MprNs15CKJlhtJjPwliHk
bTU3kEwQtbrk9Ovm7pFQKPyIkZTyTY+zkJy3U0mYKyNTeu6yULLcPley1EO3zznl9qh/jRatHV1n
MtrPIi7k1G2HrvyaI+gv3KirIqJkw+nhP0Z15gOto98eqlLkSU7C49gVc9f784gs1KM5WCQ0bUtV
8GD0lZmcUIkx64dOdP0PeZAU9SChw6GfTGNuflQUX7+b0VCUmNwaYeRZfbmMZ4zpLM3NF9WoDwj+
lZ/knt7ETh68jZ8AqiOHD1OcJ3LlRG2iNqy3HbF0EqWZRK5PlYLqnlJPqe9UQ/iUjKo4hLG8h5W7
PShAQNJ/QzGsTSAst0oiV0NiBnN27r/Yle4v1UHpjiL524RznR4ilryWxL/wHjbTa+UYBpFWE/s6
mhvG5hen6R/I7Hei0PV/8+eRosXIXUN8DVdw5Y9uHuUiqfVaLmQSeokTYPhqiBjQeNK0Pcj7Vdli
HYkzy/1MzgLzUb18AfKyDpdhEEYwp7+mrnunpc1pHJ6TsnDFYLybbO0klx9E5vzMxj31s+0lztir
tiVEXPYKM92MbTTOIi0hoVQ4r5pA6ZFemVuWxqOVtq4CpU3BT7bfiUS2UeI6KDuTKaMXxx82eyV3
zC4DmGQGfZO6sUj9Fnx7hP7+zlW+fVoZB09coG3o6JAHbjvVfR+HitoqdqBUpX3KOxvSKkhWD4qM
clR7ofpRbkYe8gLdQxrby7fO7OqjPTjfMkvtn+ZiVII5JCzIW4QaZ0NogWTiGiWJLH3QB4SHQ6M0
j6ES72lKbn2cYIShhUO/DSVHaODsi8s9kSz4NuldGgZJHrlahodzLBWfh0g+yuFzaJ8a/clpLU9e
VRBC6Xmc20NZzwB+eq8ufEP6ZI3RoY0Ut6UJntp7v++q1kdxjSIMimP8NPATV0babRbJVCvDQFF+
x3zEtDkq3YfsoDeRX8oLlgGUGjQucqV7rtq9L7uNBNbRAR7hkbAm38YWDqwKvBC0Lg+DAvqNWyWS
7MahuRNu3Jwjum5UZtfzQZv68htISmzVyEjyqI7Nf5pFOzdVz+FvKfQ0KUjC7tWIxqMRKUeEJrH0
20OeXp8SDWV2DQMVqgtIw27i9bhSKa0TtwW2XrqRXBxlSK0d+Pn7p2RvmM11qplhHNnDLAUqYgfC
OEn1LyWxdga5ynn5Ym84ajSpSd2IsC7XsssR1c5CRwpaOzup4+AisGiONHeN7+2ATGuO8IJdCy+f
8x24xhWyeh16NZkg6wGiDP/zcugiFRJg+DR6CRWksyxf0q0zoxvm+1DBsAhd8UUz/sm14ZPUi/eY
w/07omkpdOKR6VEtTcqD75Pcs+eP9xf+KtJ8+2HgWCiPsjh04C5/WEwBMjObInoZugNSCAibe5qZ
vDTVMTceLHi3UBai8mOBFSiqzQIBNbX6uPor4BXjK8VZASHYp5/T6uA4H/v2qKbloZ7OaTpQ5Wu9
pH60O33Hcuf6vSA2JqPixWItr9QUwN+kWqjW/GbpOIMtZSQaC32C6lpqebbM0tU2pA5Im/dX6/o5
XgdeVT948mkObhcrTnUDNmn04iTqy2iN7gyxHb+oQ1bED3871FsXDaEnzNO539bb5498NVesSMlx
QXxpQtv2hZUeO11ZDlH5A9D58f5Yb/ITl2HGOhiwLYIAsA5bwDcQG02SSALxnk0X4ZpZ1OZu2EH8
8VQ1VSY362mzakjoTa4kEYfosZO/tyR8qd14ceanqkE6Q15s9agNoMddZVDGX06bR1+Koup2DtP1
V0AUAjsnogWUqagmbJaGqoJS6EuOyQk9apo956gMH2n8rLS1nfNxvdUux9pUcS01rxv4IJi4zvlK
/g1Hv5pn34HFfSxj+1sq6csxlrPkIZLT7nz/u9ycqEPcBxSTWv02hm5Cdj9VhfxFSp/l6GhWz3mb
+E6/19K4EfwBhlwLWQp495WydLmiFFDbwinS4oW8yesjBDXbz7X+H0WBw0LbLx/cMT41peQblbUT
4V6/ogaC429MgzXf3bogafaUh47AZpBfJj7lja48FUamfbi/ktvqD+IuDtEz7yiSe6gibw5ug0qB
bU148RlDmDxOtGs84I816JJJTZicrH0uqPHh0du24c7pujX2KlzKdYGTA+2py8XN0SQqJwnruBCp
nxEjF73JvFhC4gORoEzVPtRa/e3vpwvYk5ITe2e1ArkcslF6VXJ6Dfs/fCqThT2rnaz0G+t8zDoB
i/PL/fGu8y4ADLTf4D5wXaEDfTmerc5VqU0GHnwDnGFKEmMcSX5dTWP5vp2qVD05mb20Z6Anmf3r
/ti3NtCqHYQpH7uX6t7l2GKu8qbrFuxNCyhYyyxopWl66f/9KCsiEXYGFwJo88tRVFxqAKjIWLaK
suAqlpV3Tq3Mh/uj3Ij2ADKAsoTmhXQ6T9vlMFExykUmwuKFZpZrGbEnRlgnw1kGfh3H01EyogOm
inFhf5LCPsjtvUDsRswPbQKkJzH1qmS63a2yFRUcpRnPPBDurmym4thYxYtsFT9Vow+P6NXEblZZ
XEeTCL1SX35ajTinrTwfQ1TOT6XIX9FVKryMvM5dAWteJNT+YGmFfkyU/+WhBCpBeZycHzTulv7V
LLgFZ6iTvAhHOqKp824iIOna922455t+6yADyFjpjshl0Gi+/DhpF+Y2Zs/Fi1716dFQG7xhoAH6
GLlN76NhVN7V1oSiTZbvbPFbx4usmAOGJIqKJevlwFavOaVZsMXl/LfjZC4ojYLAYHwsoz1vxjej
tU0o4DgALUn9yIuveOAmSn3giiW+P65IH7IBYQ41UuSzgYPwcwwP2R8ENB25kNqDU0hcoah++iCD
0lNqttVR0wrnmawh9YCGap41JoOfR630oYgiSMRKZ59nR1h+18XGU2Q02Yl23ruoqaWDnpb1aUy1
6FHWRtNVRTP81m182iVR5R62Zg2ykFr7MKsdSXNl2UfKYSGUsEyc75/Dm18aPAOsWgQliDQuF3zI
QR5Si8MCS1p+k0i8xnLoKkp2ZIN7ehd5swz68v6Ytx57etRIDGKdDCFyc48Vkh2q7dSWLzCgn1oF
zTfpWY/LwBLf7w90vZu4XrgsyVsh3bGRLyeXCZFImD5gKkpEg/NtoeS+4GRni/WuGJbX+6NdB1C8
uEhTwn2gtIOayeVo4UJ+6ph1+aKZ/w7WeWU+FK3bjv/pUf4EqvgjprD3R7wCNAFDodsCVWu1TSNs
2kwwmkQyygpi+kaMrw3g0llUbiYlzi+ByMviVtAGSfo0p6086hegvUc8dt5p2Dx/lbPK+KwiujK7
1lAvvWtVpta7tZxpD4so1e9VH9afnNhofkagCgY/zbVEuEVpxv9BYkf24/5kbn0sANxgI96wC9t3
Z4jKBvTSWL5IAl5KLbsUkUETza+ZPXpGn+6Nd+tzkQ3SIGP5+Gtz1Uxx1GWkcBWNdfNhhm8aROV8
zLHwi0P57GgZ1LU9O7/r0wZrBPQe8lI23JEtP2UeTJxT56h8MZFBqp1jaf5o7OqRNngXxweHpPz+
mt4IdxlwZdLCMFghdptw1y7UxAJHiwGtLAkK+HCevxXAqB+jsQ4/w0qwB6/QMvtTDCbYJHjKKXlO
Q4XkVWxMIFPv/56b80eggMMBZwYQ+OURWZbcIeFqyhe1zzJPT2mtxeWATdaQlfTdnOpDpKNYhOOg
szPyeo9dXvYsxOrKwLVDIWs7ck9rQZYzDqc96f5gSl6WnbRY/ut0nWUmAqd7w9LxplzOL1QmfJ/C
uXwZlTMMcTdPPw70R8Zq8Sx5BL2fHSiP7MCm13tlOzXibRgXAOrXrXw5qOpkQy7PC/fOiPaC/o4s
27//2W4tHvJrK6cLti410ssRmjJywshZzXIhvlcEZVmQ7/bLb51/bcXU0pWnObvNdWMrVDSCqfIl
wmYyAwnfSB+n8FMIDjNaPt6f0PULtLK+0WFZoe7k1pvgU0RTo82TxpJp+WEZdCLP3tPK5aAO3Z4K
2vrNt58HbBDKQuR16zncLF4ytyJuVvtdqXoKo09y/VnWXT3CUIGw5uds/+icPaWqW1sCpNL6PKBb
AVrxckyolB2YNTxYaf+Fx84yFj9F8OB4fxVvVBkhsiPwxpGCyk0wfTnMPEwdPI+uelHiGpsDWq3v
47Lxwvm1POO369e24WZ70cOtzQghjiMMRYCndnOlDZrIrEWFE6pbT3XxmhuPrbxXJrh1T/05xuZt
oMBSDvGAR2+XzohxPiw1BF/0j5HE0qCd7ezGWzv/z9HWX/NHAQzpz9bS2ghLHCM/9JnqlVbtavWX
tBNnQ9tzVbi1N8CkgLBBPJi3YXOY5bFPU2kg8TIMEBapIMZDSnqvy3bjhMFiQhDVIUABvrWZUz4p
jVjKrH6JzLI8dIulNQCUe/U0T0VyLpHc2VnEG9NiTqSt0MBgGGyJU4uT5nWZ95gbV3V8jGgWuyiY
/KUjJ30i+lqAPNecwab1vzlYk20n6WwP7Ys+qeG7oUd+xq4ly985WDd2xMoPhpiM2gcjbYaRgB5n
qKqvDg1Ud8fXeoqfM/lVb0cyz/p9TndZaPPD+m90hQ4aig0xThWo5btVMRxpCfhhrO/Ur97QVxc3
GeU/yiwU4vhR0Hs337RBbtPomPPLYPXT93zOktSrUyii/jjr1Vk0WiJ7Pe2F1NeSTPKH1DBPugbR
yVf6ojFc3HatnxmAgp9iDnExiBqhuuzCtvPmdNY/IJHUgiRvnfgQ4ixiHXQRj5PXtB3wwNloBDB2
hFB/Sb2qR0cJFq7pQb4ff6e9PU3H3AzH/mNVmmI8t3WbaW6DJkvnWqOjJofIGtaSYhlm/DGaTUAI
NUKiO19uvfKu1ojaF2VzNv2Va46aOfXo1LFJFNtoD2ZRP4RyQfW8G+WHEiigZy3Cmt0kjjvV7Vp0
FQZHXk2pxuTZrpp8R5PiOgDk1V45I+BUQKNRz7i8WzBqIQ8FqvLCZxJulWsPVSF8zTkpuYYkZ/SI
IO9xgZITZemHZQx3AqKry/pteKpQpJYgMLfirUmZK3Zv5ebL2EXHsjEVcpTEi8Mq2Yl0r27sdSAq
BqsXHB28LSG7adI+HZbafKnsEgQJOhp5SwZRuK2ArSyex3DnjO4MuJWichpHAxtVmS/g8d0ejUIH
ndOu9hVDd63st+R82dlZa0yy2Vk86ADcgR/z2G7bV4ltxWKUOX2AhIcDN1X1pCX6f0sP+r6Ic3zG
kmrRX7sGXPlQatWxHkfzJK0uJfd/ya1vCkqYj8pdyDibLVUUsT5gkQMCq1X83jnpyoEq2s73vD0I
8BY+KkHtNrQgQCtMhPLMFwEasKNTSm+de3/nuO6NsslHCodyTRSWjNI9CqqNVnnSjZ0A8HqjsPWp
UNNwpNbBHy9PIKKVkOIrXcPeuPBhbKnKOcwe0GvyNLzNE3tnX761Si73CScNEgDtjfU0bIsesYy7
SGuk+gshVOEBnl1Q250N+VAkH9Ts/ax/l9UvMrVjWS89Qc2qHeYj/qRBpEPyyPdezFvT/+PnbFMi
YUaTFnX8HE171kOkC81n4XwR6nFKn8Zyp/lxHZECRSLoAI6wqvqz2peLzd7PUsuQLIxdZfN5ykrL
jWowhCHR3BGIZvuiFhFvAU/K/yPtvHYdt5Zu/UQEmMMtqbC0gqju1fmG6MicM5/+fOwfOHuJFET0
3oZhGzas4kw1a1aNGuNdpxWjU6Jle7h/PlaRCN+AXgzkEJTnIOlaJGVkJYiBUxrGOeF+pAS1i9Mv
/26B1Dx3MHgzaI3mOX8TMJozPY811ea5EAXViTnsOzEptsQybqwcKQowmeRj4J1ZutQ6r9scoURc
atsfBOU3qNlnIXxRT3KY7Him/7NbISNCaQMACHA2ZclT0oVoDHZCzLSZ4qMmk9vOkBZUc31LPHF9
6Cm/8XDhr8BNAZ5ezx4inoUkQ9SO2mT3lNVNSJ0/fCd51sZJXIXAAObf2lkefLmmgiBiJ+4n24Sv
Ig4/geDdF/2/X/KzJaArVAX4p7+1ljf7IWSLm91MrpLhFA5mWyu26PuJ3QLg3XmJJ5y6ZvIeIFqF
rckbhEPbZhruJzP39zfmqtud57SK5BfvC02Zg/BF4CpCnicYvoc24yjYPRJRafopkPdZqn7waAos
j8a0K4vBjbTstRiGDxTuZpRoEpcbX7LK7s1dQlyWc+iBE1x2Euh+CYy0lq0zbxQKvVJWn8rE6B9G
JYv3BN4dLYKedCgb3zh5oyyd7k/ELfO068JmyooopBmu91igl0VkZZgXeguaSL/eFQZhYBYZKARb
pwkCZT1D3VHbGPbq4cDThCIztUlUMkk2LPxfxE0D6F9rz+roeuEXjSxbOP02s5OnbbwG1iNUSTjB
qAEmDF6WJSLNG4UYmp9qOE8WnJdCi9jB4AjeZ3KGZa+SzBMcCG437uv1kcLoDGlCbApF3GVrw9gr
Qa/58nCWtPcAqbhOoeK+ZPq4EX3cmEYed7Mt6hQzffv18tWtiOxNYAznktYySEbs1szoDgagLb1K
YbkRIcwO5/rGVukqo3lxRoWya+YL5c3xLXyxrb0+Gs80hDz3VOkLAZ2WbIt5+NagSHvRP4HQ7/op
MJhRJVDRGs91TXtqfwkCsNKZ3UBF+++9wfNT8a2xhfNrTQDv6BiMZ2MK2AiOmFc7S/RflCT9k6nf
q/q5E4rnvHgIhY21uzWb3Fdzk/yMQFt2I4qCqHZe3IznQD+FhnDKYlsHVXL/fN+cyzdGFudsynJa
EcVyPJP4OxpqaCf9+NQ++8F+ErbW7camR7WAP0mlQCGypEgb6COzjLiazkoE7jL8qtSyI4o/DGXj
vroRPNEYzwUCBT8IHEr/1/uwMtjhmd5OZ6EC4mQczS9iQ//QLic8hG13nyUbV/4aBAC/7FuLCzcZ
93IMCQAWjXY6mGr+vr1MsC05pDJQ2BzyZ4TrH7LBlrv/yjLlAHLmvGM4fddjjeJq0HW/n86a62Xp
viqOKe/zAwlLPf5evQMEVE/v03/N1M/1LbrCwBnTKLu6lKAH7sdSQssnikj0hcI+LuINt7ySB+Dg
0bBDzpcmcYLMZcVHGqM4NKRcpIKu7DWhOIup+W6cexD7T7Dv7GShdTyj37XBdwsmGuuhLql7a08V
5DRTf2gNAThhyBUJOM46wwNhU5i2KVw5Mts8DPV90XUbbn0dafLNABzRr1AAkC+BDTxm1A7QjHjO
o0ejay9d/pClp9r8UdYv6uhtPBLWN9dfgSoaqea9Dsfx9dKDi6rGKvKlM4yGdfNsFZ2dFqiU7ka5
czJJ2Rv1r/ve4sabjEZABfUvGlEpfS3bltNJTRop1jF5HCxbnVI7qhEGzj/Xv4PGt2FQyJ709tGc
DooH6zHvXQ2X7KX5w8aHzGO7vmrmjkSaAEhPzQxni22vaK1JQK1J5+xZMB8mVSJTB9f8+BMqYfrJ
muy11LO9ZPxzWDKb5XYDTkLWfpmzj5KWk9ia0jmqYQ6In2LhW4NQZOiGwpf7I1xvpWtLi5u7K+RG
igaDmW4iu/0u+h9k8VNWxrvg0YNY7b6xGx5ztkbNGmYnHpzi/DVvbm6xMxpIWxlXPe4n1+KA0PLv
aeiqRRIkbh5MJr98TtJ9s7fGyHxRuaKmpBJvX1sNLahzNDWTz6ZBh5R1CJqLgcSg57Thd0HcmNBb
Y2TPUpSb6c+hOJjv2zdjrMQwniIzl88pGNm+34W1jRwzFFD7tLTD8kXoYjtBM+T+GNeX3tw9O5NO
kDFRcNDXVosm0McpSuRzKb6ADGvjep+NH/y234gWbswldubhzah/ArBrO6UHqKHUK/k8FLVj5t8D
BJiisACSg2qdpT3CMX9/YDcc9Dyy/1hcrF6SDd2kGTWrl8d2nMBznttZ94WKu6A45VAeO2Gn1hZi
aIZNCsAWAgsw+i7nH5vhZ62VT551bFK7LxGpYJvVoXHMfP2YyIajKaDot8BgN3cAGDDcxcwLxq67
nqM8SuVWb0v5XAiHyIttOap22QEIqVRCTFfankHT7BYV443MNXQEBCJzQX1ONy5cVTBKBeXujn0X
aL8QZXEGK9yLyq7grSH+4hEAYXJltwZ8vKn1cH+R5t9euEnuCHY7eXMgyctmNEmr+qmtWpmQy9Tg
majzw+Ql8eG+lRsXEfo2hB9Q2EC8YC0uor4qJzMNPHZClL16w3QuJ8XJw3Yn6BmNxiLLqZAmqzec
8a2ZnTk9eauDi2I5F+upB1VfCaTQznn3E2a5HgujgGCvrQy70bQRJ1Z+14K8uz/am2ZnUpK/xwwo
gXy9jYKulIu6EkhMgqJHYb0Wxt2gp7Y5nHTpSxEXH3XhIIfPsIX9c9wFF+Uby8q15RzQc2zEvnbO
h7Kim7avHdAw04bLurWcXAP03SNpgxDgYlqVJFSyyAu0c+RRmotpg23+jOVJgAna77p9/66MjOPG
nM4h+WKjUgefyZ+AMtKvsQjZxUmjfMSRPfu1Le6b8VWGNrCMjn3+UUyMQz/FtnS5b3N9NngamNx1
5HhmusDFZI70FAsQ10/nRI6UfduG+qkWjOr071YoUhMrzVxdqxM4Buqk5EExneWJGHkM0cGBhvdf
1TSIR7hGeRCTdQSRvQwFKw+u67gsp7MuTOnBDGF0MQcl3PAm67vs2spi4+eppVMF563RIY76bCAG
s0ffDiidbAony1P7jbm7YY97k4QC5WOasZZIusGa5MSLY+nsRYr+Ldes8SB1JuGB5gWVDdxgSwN8
/eQmsP1LTPd/Ie7Ckc16ZxVPG4Iu6ufAor0moKMLGi4hL5t/fyzAgYwuNRArmWO2zBMH2QCEDKGu
c5WKtjH6djCMXEnvNf/3ZD4p0cYRW0/mtbnFqR5KoU8tAKNgnyJHS0aHA+cgEVz9exL32tDsXt7E
WTIpabXxRQNcS/4TseDnIIwmu5VtGZ1kwXgSBG1m/mxd1fvaozhz/7zNUce1I8H6nCilj50X2JIW
wzAL3YqJc88pDbq/Rv+kfy2S3zGcX/ftrL0HfQVzu8ZMQwzn6mKUSR0GpYBw3Xmq/B8piHYuOi/d
uOHW+xEj9JJRJOUFTCbveiol5NMGM0/Ns5WkoQPijzFRhALM3/T/zXjemFpEc3qamXoBrQt1JTOz
DbXI9uEAleh/MWtvrCw2Ye9PUZePDMj00kPTTGj8bfEV3doAb+dssTCwNNdZ57MwqbHLhCJzUkqE
rfHB1BNYTqKP9wd061S9sbasE8zkGrlOkwGJ3KQ+WK3X7vypeR0t/zmuxmljP/z9ueXuJinCowk2
uzknf70h1Kmuwk4pzfM4ZjsZEi2vqV9qS9qLkbmbukeraY8Ivp1UuXXEx3hM7LCVjlLefrMi70vx
Pu6M31bs2cp0VCQeP9QQglhyU0W3R29nQCDELjiOIPRz1e7ijpD0/f0JuxGEzxtZJqdDZMGVuLhE
piqELxiczXnItV0eKqewTg9xwB0v75php3qntn6NG8TF7xv+C5y6njsT6WJOLPlpSgvL1vgqifQR
whHl3IwVDCyfI+uBjtc0f02L7yJkGr72Tg1+ycWfrGleeuV9Z7128WfDTJ46QTvUv6b4UUZetn3w
TZrAIvHn/e9bOxRQNrBAEv4QlACwvF7aWphRq0KhnDtoBXeU2UhYReIWvOTG9APaNulOJMqYaZIX
UY9fCgL9N6F+LpXCzmq0IPe8Do1PyPNVH3o3C6oNh7w+IVQeYHEyIVSAN/dv98qb68DKaRjxvQqU
RQcHuGCWn4uUfJUYfxVKq9sIkNdtsSB7eYTQAE/xjllcOBi1jSGyCXVgS7G8L7OJ4qCcHcGO8BK2
5B/gryKUYE1ygl1ySj1OUNPER634PXjhSZELBc6GpHpUpW58HCvtx/01vpE/A3iMEAExGgA8Is/r
RTZbiZ4cLzDOvik99YL+XDXeK83cdm59knkwIVW70+v2wauTA4SUqfqsKY+1ZO6lzpW3AKh/I9zr
EzF/zdwECIh2Bhpcf00vDL3leVSq5U8DIYhJV/ZXC5ZchzYyrf0R/pR6x7oY7UYYufLQUJaB7GC+
uYdhq1h46FaP5RoOH+s8ddl+DL6g+OsI+cWYPsBzen/C5+W+GuFsilw1LPSUkynlXo8QZLSaZlFj
AdrQ93X+CgG5LaAOm8DIlH9R39+3ttrqC2uL61qROr/A81rnTP/TjLVNyxb9x19nucL7hlZxAYZQ
YqOBbu6SZSddD0uq9FFIrMA7J/pol1yhcvDNarf4gG5ZIXMFwgCIJFXYxTqJUYvmtRB5hN8VPBU7
KfuhpBsnYuX1SFXNEGhY6giieCVdj0QGAK2LhS+cNT2td72WC7bSy+np/nytvZ5MFzE5EOkvrI4W
9GszoPQrIVNE4SxWzxH1wlHT7Dr+hrZk12S26u3kAiSItLFM643Om8XkuPOgA9G7JHNFNEYItULx
Xfog7W76ZTW13bU/DOkLYiMbttY7nQIAOUY2OZhe1ux6hGXURbGQTYHbZ7+HUPpgti9i3O6AhUDG
pe76LeHBdcvWbIvsC/83iExaUa4NtlVQVxMaH67KmUrr760Tiy6qKXQD0Ho/PTfazx5KsbZ9D2wf
xTdgzELzBHnOMZzrFF9QaTAKuFWtxPErsvZbjBM3Jh/8DQmF+crnfbU4jNM46Z4V9qFres9x4ZOQ
0VC1/l14X1AD293fXyu+QO5tMorsK/pM2cbLPgzgxH3vwfrtZt1rlH31+o/T+Dxqne3p9b6XjpP2
qxTskHiXrsjsZ1a5MmRq6ueuUOBOmURbgbO+mYG+/hY0cH3CiCnY9zORIl5OXWwMEQHocUyVyJVC
cHt1RqY2GTxr45ZfUSwzA2xxDjOZdbCOy9zqNHokFmmTdzXZt+no3iVifJpfLQVMUL5wafLy1Bbi
zvjsDbnNy10OqGcD+Ep92PqTz2IKxo94diz2Y3Ro/qIKBwhCtF0abp3L2XFd3woA22bKb/rIZhKV
xS0MfMgzglGM3TZw6uxVzatDOdM/6z9auX/wUtQhNhzQjc0IEIyHD4UOyoJLkG2QyVIyGWbsVtZj
UH2Q2kvoPzb1M+jQDT+wLkVTZ5j/oP0QhTguv+tzGfhpCUWnl7lB3h3A79lhPNoVI+1lzS78yuXR
yjb0dvH4SfKyl3Lo/nmwzC0duJQ8gA8CZ77+gjaMjaL3Su0sCJYTjuMe6pmE/IYkJ0dzo/69nlhI
F+f6CoD+ObpcLKWvj3ElmyH3R6Y1hzAVAnscNPnZyyVaCtRaddV2k0/8tlEo3iBPn6m2FkHmlART
GpqxcA4LCfZwNehNJ7N8aT8lQFDFsa6dBlz9p/tOZu3hgdSQ26McznFenTAp1zupkAeBjINZTU5W
hJqObjCUPXj4vPbsevQsqnWhWIt70CPplsTdja31lzkakMFMpIf+wPXCkg9JVamf+ALPD3J7SOAI
AIEWPGekop0u46B2SZrtBMgY7SyNYZLRqwfCL/moNdD73J+PdXhiApxCbAFxB8pey1AfpWZUdk0x
cQNxkPaZIA8ONqlIF+1WreuGKZJ09Gn9lRE2l80HWU9GtQqs2K0HRdnFMyZsqOi5KIdxi/FqzebA
mOA9AfEH2zJOdd58b95LuQA4LGyj1C2AKzQ0N5hlDV1h5XRPOrEKfkMePnKOn3Ei3bjLKuOhSdJj
UR8MLberajiMafmjpn1N3jhr6/fCTKFPbAGNE7Ck1YxLSpcEQZOmruhZKE1y1UvHbkx3XgEg+5tU
tY6hHRSEjppjYzwlqfDPKw6Nkzn3RSEYgX9ZHHa8q9rIuZG6nvioZipnLtmlW6WI1eEG6Qz7H0QK
5iwh+jeUfDP/vtpCYIRWBnGN+hiostPW7yy4EVrNpeJ5uL+H14HpwtpiSJoqtK0/+rk7md3JLHtb
9E7FsPsYQeAHi4J2lpWtSPEvlczV9TfbhDKE59B8bIyFTcKxurOGKndrKBPsQOryfSRn72h4+l6p
Y33gsgqfoi6EH7hNx50y1qBZDAP6T9HKd4UXCd+DTNiqk96ad7K28LTAkAT2Z3Fv+Z0yNmM35i6V
GnZRaNCt2HQG4NvoW9An5X5StzneZA7TciqoL8AKSNqFIH1htDIjve5rPXezHj0HrVblk6/StFj2
qU9CpPYfTN/n9hIEYafHqfeEROzXXDLKU1825p+NzTBP/Opr+ArUlBG4A9xyffQLEb5do1Rzd5jy
h1LSbf9dNRa7uqttCwmlWH9sLURIdgjN3Ld8c+7nhwoMAiJKGQvHboUjre6TX7hi23ys2zHaeyV9
0bI2qccoEw0o96bsx32bK586dxTguefbm+TQ0n1rAhgqYZpyNyQjCCw/QhqsaAWnoidgf9/UKgSe
TVFZBJZFEMZr4Hpe9WmsCXqkwjW8b4r8Ubc+3v/9eZcs1o0mhhmnzRuM8sM81Dcuo5eQwEgspXA1
yzXMU97tmtgZ6vfjq6Dt0Aq+b+3GYl1Z06+thfKk90liFK6avGpIF2vvgu9++gHtmPt2VvEGD8n5
xQBf/v/9/dpOiVZKrJljAUH4boT4sP9TcsuL/isEa048lLv75m4s0pW5xeY3LWEkcMHchGha9KHd
KvfeWiSQTUAN6PkkcFgkPi3BNLOQpKebyJUt1B/08TH2/njlSSodHQnEjkb2fx8RugnwedF7AtvW
wqJMkoauCRbKzJ4Cwd+r6Kb8bxbmOX2z8epAhPHGxAJtEcI+jX1IU0bSiPetzBtqub2ppelQynIh
kmO4tqJHyWjFYV66vn4IIMVN3slpZg/GBhT51gZ4a2YxXR1cOnldz2YQUmyyx0B+uD+OWwbAwAM8
hp0BHcNF2D40+lgQwZauadaOlL5k28HbjftkJrZHYpNnAXCFxdlMENvSSDxUrtE+wkzeqrZ+6ncx
MZtiHMTwIskPqHIP++HBqj+GgbpHCT22e6dqd5p0INuabjXy3li8qy9aHqssKtN6MCp3EJoHMRbn
DWJnwZ9O3EpK3vBLhGVz8ETX6twxcr1NorRt4JE04KHuR0fs/ujmU0j4IEU+PO/v7i/l/FuLLUlT
Cq8g6grwIS31GQZRT8oiLRq3heHSIbWDiG4dJQ9JRIn0302xZRCthGSAGsbi8uj1jlR+UDfu1EuO
ip5pxDtvPN43cmOVaEGdAx+KehyxxdbE7mhORtO4KWyVcUoXfBx/N/LxseyLjbt+/YqbE1TWzPlP
coC01SL8i/oarwSLtYuqxZNUH0eDram+KsarEetOqkaHGF5OT1AfakE/BskWueJ6rPQVkgylgwPM
FrxW1/tEhSsSovCydvkQ4Ha/E/mDJ+wG5ETvz+l6j/BMAXj3l4aNDbnYj7B4hxF6fLUrCVBZZzkM
mfJRyLcSLutrEuANAyLZMutgLtn3Gpie5aybGjdTI7uXPuTRCTnwUYFfesycUj3dH9UNcyQc0HoB
Lssfy+LJ0ChKQxGzIWzSPwntAQxOVzti+6FyplLcqp/ceJ9AyPMfc8v8igRXI2zgY+Pq2c8x6hDH
fqrKrxJyR94uDM1T5Kl2E/26P8YbK4f211/+HBINdHFc7xAvTqq0QoXNDZH+Urun+THrFRvbY+2u
ZvYLjhoZFZKjy/hTStKiGHOvcZOCRlDapnsyKF4GHPWdZxQb/urGnp9px5EcohTK+3FxvpuORJEZ
9q07RtmvCeaACBRHNUmIbm7F8jcmD6zZDAOjzM3Y5k95ExNIvRgVjSK2bqN+tPzyx2TF3wb/32uH
vNEo3pOJ4hlJRmRhptV0FOqjsnX76MWLXE3xXyttLwiPevVH7+nU9knsW9JDNKGUquTvM//h/iZZ
t2jOX0BjGzxkdIpCmnA90En0oDts89a1zATON7sXFTvwn+T84GmXadpNSeZQ1h8D+A4vDS/dwnre
QhvdOI1X3zBvsjeTLcu5N05D13L4SYg0z62SPJvo39YQHyIF9nUSt2jJby0vNTmerFRQOf8L7523
ct2DwWtdeXwIxt9ZEdhFftiY2tkFX1+vTO0bI4uIr8vgMTXjoXWT/qkzwM1IzqDR+yu+V4Zj4p8q
/XP4et/mvFork0Cp2FMU71eRUy4jGJ5CO8a2DR0FBSMEULLPnraVxLxpBwo1aIN48wPgul6xSbeC
NNGV1g0j63uPzIwZCD/S6POobhEG3LhomUUdFXR4dtijy3TV1EXSJBaYsqL8OYxfmjbbl7SVkrjc
9Ymx7yeKPy1tMp0Hx8XwUczqDX3odcR7/QWLdRTqodJDhJ7cpKsukdx81IKt+by5H98McjGfbWRa
fUbR24V7dl9LgW11z6r+P45j/og3x0zxgjD3WxX3KWe7Ttob/dYw1mnX2ZtACgROH1ASTZ/XJto+
FJEUs2Zvon5IypfQp1fWCQOnaB5J2Zy0RH/MQkcFCA04+hyb2rOv0/E01CexoLCidrYq0O6EzIvZ
b7yM1k/X629b3B5JyX3Ymwy/3COTzHPinf5Oij/SMGEP+mWs5I0Y4+bOBbTDEwl5MVjX5n31Zr6D
Om5rRfA7t23eiyOVSSt88cK5RC6/TMP7jITNNBUvqVgfK018QHF9q4fz1jHlagGdApCT+2wRJOqw
QIy6PPWu0Fc2YqS13NtK9VPdIk++tX1n9nwYnEEYIxd9PdKspnc6tqSeC4xnUXEqfkzlaN93bbcu
CeRhaOSlxXxm9Li2oUB1XMlGNLjlVO4j8dmQ90NzGQZvVwz7LR2yW3uFrhz6TIjayGkujnxqtYIn
6+ngCnHn9EF01GjIwcmUTfbURYZdwhcpjrv7I7wVS701unAClUAdJEnjgSjxdxAfDIOi9hc9PxEw
3je0LjP/RfGgIzDDOUAtLdar7+DWzHUsGbnvzJqpmVk9tGLzgX65nRf/ULOvWWOXYe2G9LoganfU
pa9F+D0Xum96aB4n6Bz0KtsPUuIUinco0TxoX5sS7msxPd7/2DXai48FvE6Gc6awoQngeuElLQig
3WYtUvGhzXf6F0Rn/GFvjYmTJj+affozpOntN+wVg/czKO1u46k3//7iTr2yv3CbsOENNVV/9kIk
n0pDeDWHf2/EnMdIk66IiyIHusx4GFUoJVpZDu40BDs0j76ZylnXmpc0d4PJtGsA3nn7B9Tb3pi0
rQmeN/NygNBDzhUDMF68z68nOGm1VqXRdHST1uod2RwfRDSZaB1TvA9C2P0QFbgI/EY4hqVc7gMR
ObnWiHbDJPUb0eiNM67Ro89kkCWjpjL7szcesxMIiJs04ktU8WuZ/xat9oIOmdMLQN2/idYWzvGG
3wJuQpmEBCMPweXrBSo0Te2bbnRlo3Akf3hQi31n9M4QJPYUQJHkP4KtGIvvqfq5Ki23+t763mMS
bVE+3NzjdDVCdErim6Ev7k0zq83Er6fRbTI3gkSjDWxZeTK6o2nsx+bQGdaxgFIALsLT3MQjhgcR
lirpd6b5G7v91q1FtwiFO2onkMuLC9fXoeTpt+I4unX+1BZO9LvYWZ09gXw5y93eeJnML4a/0aZ+
0yidS2T7QJiB6lycMU+YRuhh0gki+WI/oEUWtDBmw/c+kdoD3WKScpDt2J/sAi1Fz7A2n+jrqxIc
5Uy7gewTK7BEcephPlSGpkxuGX2G4ei5/s4UPZWRVTplX0ICXTiC6CDyBeq1Eh78trYl/1eXZb+C
+Md9j7d2ONC1kFGC/4h1oEfm+hSYyojojCxObjuAZ9LL6UQr8T9zp1AkBMZHDydt31yni8sm6HpN
qZpKdLXId3JDtpPU/pN0H/59KHQdMaPAp7hJFzGXGaEVpAml6CJC+9TLRmgr8A/ct3Eju0IHGu9n
3iMAo63ljhUq0CW0J4hu0D56AzrBj6Hw0kTnBFLyiZhKQWwzULc6dG6t0l9lddwH5bclw6hcRJBp
e1hFQ2a0+2mM96hpbwEZbm1LiJzoOwWOPVPQXO+FIDa0BJ8hujm/X8XeEWTDK+J934sg3N+fx5sD
emNqsSMmK0vEJtFEV1KnfTe+QDnq/G8W5i94495NtM6UslSxII6gLsrctpRkI+peu3Qevn8xhGSZ
2XOLkDeIQtmotFScq5QxShgiMrLS9M8D4WGv8iCFwIGi6LIUagR1J2FFdn3ITJvqmCAJdn+q1sPg
p7mSyQtRZQMycz1VVi0IdVQniisi5Bkl1b4H055Swr5vZr29CDp4m8y1HJz98r02VCS68mZS3RHZ
11g8NVNoT9pjGG+VQW8Y4nCCUZ57K4ngFxecIaRy18eS6mZNeYj08FJ45h+lBvfapJ/vj2m9j6FW
pOQKpG0G1S5LDTx1shSuYcPlUrED8VuBZ7tvYd27POO2wG+Re6dwAgPn9eo0o6plU5ObrqE4Q/rc
lOO72pNwo71l11GbAVgVvmthXwMSfbEg3d74gPVsUg3FJQDNnZ3DMn0dAvwfJjW03KB+aVsRStwX
vUJcItzAKm3YWfZlDWPn10EXWK4QRI4XRnYHLkm2Tl3y4/6MrgO/eUAo2TCb1KKWgdgwinI1drHl
FtbLKD/yprY9SL3a7LvkSyeatd7ft7fucJm3x/xWBVAKnt1YrGCua1lM87ngakGjIkb1UEuPYt5f
KlO027RzaBKHS4M+qhdregdU0a6FX0WvcOfTWQ3cJ9yIgG5MAFX1WXCS1lmK3YuLUoEkb670BBcj
F3aT8D1ulYdKKPehNwIFBwqxCQNbrS2G6EqYhe+og1Bzud7Dptaj8uyXM2PtqzXCAiz4VbPrDOFP
j4zg/em+bWv2MUT1LLB8baup2ioNzF4/t6Y2PoZ1/dGskbyoyso4RJqSHO6bm53J1YNmbj+GSgqc
HSEdgey1uapAcampNCgdu13RwoupH7uqe1V175PexVvWVrmCuTdmxpNSlQCBIy5cm18UalPTUX1u
jS+68bkr/SekShp0vjNUfPEkjtpuTeh6hNhUURHgzYI26bIdDIHxnEwC7ZlVN8HIVTYXgq9j1Xml
nSaj5mgWAPX7k7o+MvM4OTUzOJ2M+dKv9nEmFW3cmOeygowOmw+5odfH3BelBwqVT0rrRc9BLDTH
OM++5ryWHShTUM8MJv01t0q0TeoLhW/P9XQkxctuk8pidWnOQo7cLfO6w8GzrP8aPbrhdIqb50hA
XzyFPsNvUxrl0teNqZhDoesNhiGYBwn9cB/WcipSQepQ8fGhk3xhvJ+m5ghzXockVPMROK0dvip/
xhPpMBVF1/umV5cbQ5w5Qnib0e1DT+D11q4rSw26toBJMkr6g1TR9EDHgLkRRK3BjZjhFUj8RGDN
dC7CD83yC69KVOtsiJX+bfRbfL8UqNYXQ57qH2WT4jTH3re+TPRIlnbrhbFvC/ia4jCMPV20bRgY
yUMw5d0xrcx+i4z21jTAAo1YHIS3lHDm//42kvRrMW1nfnI4zKZnCNxzO5DHfmOyb00DwtwzphHw
FvnsxTToOZ2Qtex5Z1AFxdNEdGzZUhVTJEYMydYnPT/Gxmju1bjXzpICZC3TC99p+rTdC2Zk7ItW
TlALi7d4ilY+BwzRTMk3J6ZmbpGFh6vLoYjFKE7dVJaTd2oYSEffS5p3ni/VThDSJwGqGL4psxzB
dNObeX8Xrg7aX/NI9sxiKcDAltMftKHYFgEQZiO1dlknhvt48kLyceU/I290vI1JJKdR0pLhN75e
6bEME2grzOACw3H/K0kJuLtQqh7GOhGB3gbt9/tDW78mMThP7ox0nN91i5s41jOtTUI/vOj1T3X4
0CMSBhnUIfxYyKgOBOXBExxB3eLMWN2QaHbhsthkAEjxsIud5geoEZSxGV4yRUUuspT9QzU16j7W
68IOx2xL7m4VbyzsLW7kHlmEgnctozSeyv494joxuFWN9KKTogxwf05np3TlLrn250CDuI5WGnQE
r9dQkJAuaelquqQaiZwMcaeoo0NW1X5AuPUjDnxzIwC4MZvEUrAdzoSf87a5Nii3qiqUbZJclPBZ
mhB7my4fx3rYGNatrXJlZnEKpbJW4alOE7hT/SNQbiPznyQ/PObxPvc9J6GI1yrmQyGZG+/P1fFn
Qt+Obx7/G/cHr3wyGLEQX0RkCbXhKUrccoBu5ULdwoaXU0e/9t+X8K3Fxb3TC3GjciqSSzWeBava
IUXjvwjFoUKl8L6lG2tHFhQNQtLABq+4xaQaAhoiciinFxUp5qkLj2n4SUn78yRvidLcWD+8O/xT
cw85wc2ys9SsIquZ5Di/jLkBwYXmMI/h4EAQH6UR/NhOlje2FoFkvz/EdboTOPCsDPi3a5eAZbF+
fZWHcm9MdGvXzbdycMbJhnzTsA5ysG/Sk5SUdiUepTB50DcpV9bze217sZJW0gzwkEvYHl4DuGSS
7CFtEXb8vDHGFfrh7xjRHyMdQ5VpSYaYRXljRnGZXwTpUqPimtf+cfCeI+sJ8Q2ydbQ3XjTh532r
a7c2D+7/G/274m8ORjq/WJu2zi9SI+yE2OJwqE5anSQRZuOpclCE+Xrf4vooXltcOO4qGCJfnBhm
V7/zxWQnTS9ZfSjDXdif0ZIAvHq8b3B19xKMUFlny86JWzplr89+kxZZx8WcXypRdzpJ2Pmm/JBm
GyTU6xTHHPOwdshtkOMAHXRtxvOHjDdjUF4ED0koUsXdrkeaxlaUWtk3Jf+uHmJxlw+I2CTKkH4G
35w6tW8Up/vjvbFfqQjRhUmz0t/I/vpDstELuTq14hKqPY+GWTfmEewsnJpbHZc3ZpYnKvU3mAap
My4xX3lBoYtcTXHJ29HOxOGCOrwdAcW9P6B55q5vQ24lMu7k3AiOKbhdD8hS01iburS8mFnSHcpA
hNmvnbbU2G7sSxo1KGpB30GiaGmlDqYyrsKxvFD2O2he/0iv5bvoSQjHr5Jgfh+T6Vj6G2fhll+7
Mjp/1JvjF/T+2OZmXV5GIT/F0aeyIlVSPaZCZ2fVYBtaCxDxNBROJggf/Sq83J/ZWwtIc8qsEEP5
CqWKa/OdbAxB2knlxWs09Jobp+vafSPku//CzPzQJ19KaWHpvb2JxIpVqOUlECiIlWqJTq95GAv9
1307N5wZoMD/2Fl4ajMItZ56cXnRjJNcVnRzfZAyOC6f88SlsWwDHjP/2nJbmjO/x9ypAr5/sXZ+
26ZxoFXVZaiz5p2aR/qnNo8th9oO7Oy5XOwjKfp3RVJCNKrenDY6I9b8B0ZC/q1U0+qiRcEDmrwZ
VT9N+knCLVbeQy9BkN9O2VFItih8bkwuBIkUvwB4UJ9aVlwlSrxmQVv/ZdJyFCnMDx3Sq7shi99p
dLeEjWk4lkC96v6Srs/+nDGWMUrTMw/5RXDz/zg7rx65rWBb/yICzOGV7DhJzdGMLPmFkBWYc+av
Px+Fe3Gm2UQTOoAAGxbgau5Qu8KqtWKauGki1PVlNCo6zlISfKl1PXLvW1kJbGbBGYIbjRSZeuLi
jcjKVBTCVOXj0jE+1cGoP2ilFe4UZNSZJRfr17zshy+R0Jq7Um+FQ0wSdtr4EfPLd32g+BEUKVBM
gDSVdsn1bdRjs4kTyaovSlXKNipyFH4q67sE/9p5GkGGGd08AOtpqZMnbb5HLNuiJBj99cDKXMeg
REZKR8EeyMv178hruD3J3OtLSzq8p/nenKYoLTee5bWd/WhlEQd0ZkUnI6TCBWVXvyd+hzVkrJv9
/UW9vaTzt/DwzhIADDgurHiMdtVhyppKbfmoNF4EF4H+I5KDo+/7mhPo7QZE4talYpAriklAmNyX
68WTyzBVBAuDmjiiEhdIP2TJQwXdr7ZUDm/feZJDnQ7RPEw794yvLVFmMxgKqZpLXf3shi9K+71M
3ytvw6euLOCVFfnaSkb5cVDKvLlQP4LSGZZrO0D0CbqcVLYzNQZxncF5f3/XlmeDcIRO4dxwR9kD
doXFp40VMxRWq1UXcAc98holzGlJoG4khTch29LM4tvkpsimoTTBqJqoHMpM86Mw1v/yOmZQa9cI
fo1jfQZEnv/lGVnaXTy7U18MCfXK6mLpX/ro2IzvQ/Tl/grOvuKjL/ljYl5DIlHq3UuH5qu0C5Pa
ry9G/K9cI+MHHA9Vuz1IccgPAa6rmo0C1sa+LQ+LDL4Zv0HfksrFXNy/Piwj6hee51FcDxNb+5H1
wTky9V2JnKauWhuxyw10dmls4S6LJJCD1Jeai5VQ0TiImSqWdp2N4kPVoRdgT0I8PgwD7uGkZoOh
7wU5qwOnaSvYnjRD88Ij4sjdPC5XyMnJK2vDdJI4ZDxCD9Ee2xVdLU4nWU+AQyiFXidOOXXT7/sb
tbzFfAUItlncgCoWuNd5ST9EgKRdvt4kU3dRxi46CjQBjvEYPAKwj07eWGVbj8zKFs03i7eOyhJ9
5cWZD4u8V9Ik6S+MhsjPYdoI7/WYGmc97FENFbqa+11MMdidunOUuBB2RaHAXqZHnUNbTHbyST5F
RSE5miDI5whjxD5pvfU7l9kw6zJT+qBHO2MS8KXX6+ILozqgbNJfotazbF3OHzWrqr8ht1k9IZ6t
2AM1q32p5+EZILz0UEGpvIHsur1DM0hmbnqCkuGZW3ihrM+UIs/l/hL2av9ADeJFYHbzq1oVzT4U
hvxTG3rvhq+8SNuSHn8aUtcXeG4k4HqpqZJWLtG7iTwmCdorwyXy5fJTlXjDQZOVkSZCMDkECeIh
Vhh3aSWhe7ImZJb0tEO4srSKfeoX/fcoibKXuFFkJ+oFCJ4SrSe/R6NCQXTajntEWxBWxNEVlfGA
zkf5GBVd/AKBTu80lurZZCTQlOWe5uji+KqHk3XoxM4/CZ3+ucrLzmlGcS8QoNl92sCbn2X5Rt63
4p/pyUHEBmHdHGQvcUqZH1dJIIbDJbD+a3N554+IAwVfIP4/mbF8GTxAK/KBSOwzv/D+tVy5Jlem
Fy6aViEM2iMqT5msvWix97nSpa+DFb/U3UMs9NGG47wJQOfjTgN2HuWjLwpH5vVxrwvYUwYxGS5S
FKGjoO4iaOGA+DmJrNi50DhKk5+FAjCBrx7uf+pN02Zpe3HO1axrjcrIhktnjOghlEwWTPKuS46t
8D31DEe2vN2YMTCs1vGxDw+GaDpgPpVkCyG2tuh/0gv4zIDGL2MnKxKnDtVm9jtqbSasRB7iDpGC
sf5N333j9b+NMWBSwuMyWs4lh1LuesWN0aqVupu4YJFAB8rTpJNWWdXfnyOIguYiiUICA9j/2oqp
BKllRuZw0VPN7QKUoFSGbn6qFrPm7xv7uLJ8tGJUsG/4K3zn/PcfnpLc8BvIDvXxEjblKQw0uzK/
lONZZbJg7AVbsqYHrbY+ZaieBHQf+dbRCuzcONXGjwzkalYlx/s/aRkM47vJFMn6wWRSGVuu8ThU
nlaU4XTxPZX0sB1qeNeS5iEceYjvm7rdTkxhZP54Hu9lemqhSKRkUzpd4lk/JiT63nu5ku3uW1kJ
OniKcEcM24P0JQtfrHGnZYIfVtIl9rtmnyRhcy5ENbcLU+2P/SjI7kj7FlpB3z/4pWLs9F41dvCz
mTutmzpkoz3jKUqt/mB6lfSUIm10NMTecIKqRe8mkFrFtaCC24g4/4imXj8nVCpwLRqVUGDiy3Hh
rkiQXTcj5TL66Y6SgboP0B7+rba2Xhw0w65GJ7JRRWGyN9xB0ZN9neZ7V9nFVjVv5UzMM8Q0mxBx
gdB+/vsPp3Rqc9HXpUy5NISiWfEFsaTK2oJ73EZVf+iGZ0ggGwWY4toIdFRdUEepcqnidyhaDtFY
75MesZhgK06ZL/ByYZmKJv+a8SUgo64thQq02I2eK5fkmy6cjH15HKNjVh0o/wgPU+70J02y0y1i
v5XTTskOOkGgjqANlgRCUR+yneGkXSpNfxjLUXU0Lbb29w/7yk7hsWZlnxnVgCjw9acpch+qQ1yZ
l0bqqp0RN4k9VtXT1IRbcoCrlnAW9JXgOyDmu7akyl0iD75sXiJNCHeaETY7tVXTnZUz037/o1ZW
juEyEQQw1ChMjizcvqjUTRpEhnkRShXBaqpPKPEMW6oHqx80ez1YhkAcLa0YQq00xSCYl7RWqnNH
vBbib9vonwYSYvf+F93YIkKc2ZRpE5PxU4m/XjxD8IukCBPrUsti7saenysHQTYHLjVzOFtqijfz
z/OhA/EPimKeAgHNcG0uZNLFLAxDICpObAuCa8v711B6ZLuOfZvaSjxdxvKgth0DT6XtV96R/7Tv
BIRx/A205c1e8lNm/dQ/dBKgIBd7KaENG9Zd4rtjzvDzVFe/48nfInT9k2lc3XAaDyLXgKkvoFwQ
fF9/sNG0ecowUOCO4T/cybOmfhK+Itaa1RCnJEjOqWctfiuCl8wfHbl69mXxcdCdyrQ2ArUbp8YP
AXTMwhMNg3tcbLQopXUd4dbcRo1OQZiAb6+agnkyI7PjUNm4KCvWKL7wh+SDfuRy3kHwJCFhwjZy
y26yOeLAmbqdiEBnsr9/flcNQfRM5IcrBh1zvb54ryJuKy9yTVN4nKb+ZKXTf5EZO4a/NW57A8nj
8IIRn8E4CkQgZFfXtrQ0UU0m0yI3jILLUHxLp6PYfW6TYzf8pxGciLodSVCeA+qeKJSAU6MubFfo
KUa/dCG53P/yG2bDPz8HomCKeFRaCV6uf06WttJYi13sjgQcx7COMsW2rL6wiz54sFBAfh0GtPhk
i1JlJOUM7GlxcO47rX9kKQPH1+rN6cGbBw0HLIGUnGd6ZqK02d18eJ+ZFEI6bFBj1+uTN8RvPsVm
ux/Fzpbf8kpxlPyY0UskYulMMYAhcrKTrdD8NhuayWgoiog0Guj3LSVboVJNggZGfDfXH0mbXqLY
LeNjoJ5z41zLHEOBRr8YbyRht46U+vBcFWGoD7Din2bdhy+H/sM3yeRjl5jNDmd+0+J3G2wBQ1ac
1qzSSW0d2BTPwyKC7AJfrDRAWm4omYNTZiKpTmcKu42jNTuDhddCmRvPSENhVoNfOIsiMlRPM/vE
9eQULbxDpVGzDZpzph0VIYO8YXSSjjHzfLClJtxV5mOX/ATntatAxKjCc+rFG/f8ptnJaae+xSsP
NQH/pi6+XA+0QvMa4HdJkHy2PPPc5dUPrT9omfWjLDpn9DxbGJEY/4WsTROPh/tLsrbwBIQz69/c
h1zOoAhCn+ldHqRuNoBAlIZxPGg+LGz3rax4M4a6Z3wMgh8UrhZXOorUrJfSJnXTLnGUMjyP09uU
Rp+F9P/0PQAOmPwEeke16PqidjSsukDVWc4sRwzu3PjDxiFauxDUvZhRp4PCtyzCslCaekUOw9St
wCw7da//8IYWkkYh25reWbvxoM+YdmHxeAmWEWCcgAhpyyJzx6MI+0GvH+LxNOiuF7628kUY30rx
7287HDwgF/g8ACJLmjxDMac0BZjrxp2soVfTCbYlKGdRfr9/IG6qiNxyhOV4siFPluTlgSis3B9z
NcpcVXlrzpBCixSxrPemfYqq10ouNz5r5d5fmVuEZ14VGVMyZpkrajkj8aPS7dqi+RWOAzKjnVU9
KKa/JRm+cuaxSeJN3R/FqKVkuN7VkidN2IykX1ObHDS1cLTJDf8ahIkHgdlb5V4RLEB8v3RqnpcK
alJnrh86TWQdJLR33xk8ychcRdLJ+zv3h6N+4UMxxx/4tml4m4sOg5eZESTbae5GyeQ/KaEa7r0m
7i5ynQ07cTLrY++Lw67xaR1VhaweykqWHUPQ4Uf24+GgUjB1cg2Rh0pQ6gOE+wrTqarlDFGhn8th
EGdu22An97pmR0GUP4ppLZ0sr4dCyEelINOb9lDhrw6hNYz7ohjjcxUV0VNdhprdgVt+T6TJcDwW
BQBcjxP3g+w1RiT7WKWo8XUtHSahbHa+IAcPlFOLB5mS6qd6qqCRNtr2eH/JZhe+XDGFTiuSgMBX
qWde+6RK5rXhL3N3VNP0qHhSdhDQe3E0g7LmkCbSoauM6t1K2q1zf1ss5mygDE0kTud8diTXpoPJ
UupUJQNqmXVWJaeT5KM5nfvQHbRjXEW7Upyfu+LQpe35/levnX+GKAiTsUu3eWG6EMzJLJsod3vT
ZHDjSxcWrjH75I23Zc2VfLSzeEBlrZVzNAhz1ysPSvyefRJVwTa8r+bMi9n912xRY86/e7mbH+0t
zn/D6KkP4iJ3q/Bfs3vtoSq1HmK00AtOz/0lXHlqKKKAoJvJbPm3xcHJkRcFQmJlbimH6rkzQ6r9
JnpjfdL8um9pdRGhd6NaA1/kjWaG16V5kqV8lNo95YPmmHRH9SiAJukHpdV/gArVW9W3P0y8y4Wk
BMzsBTEfXKCLjROsjsCzE3CQwU4qzn4Y2Gb1PVTferm1tSTa++nJ1OKDmTu5F+x6Au7I1k5kpXYs
PPitQ5Qth7vGehrF5EHvUKjQwBSYb3+/NNQriP7Zirn5dH2FjHYyQ0+LczdrTKeY9ENdxLuJor9g
9ofCK/diGXxhCmbjWK8dMyZSII0jcKJatzhmZplKgRIVuWsCzq671Amy36H1Q0/eIuv1/heu+acP
ppYxYFvkWVXJeHStUir8M8xKUtI/mzoQO2WSqz3T48jZJenfspTOL9dHw4tneaDZkAl1jmMcss+T
3tqj9FSUxW4Ivybxz/sfuXbCmYI2Z24SifnhxXrGStZOelflbuCFdlF+yhnIjD+JZrSXrfClT57F
6q/Ly3we+rm0smdoKbI31yeHdEcu9DYu3Ekyakh/ylOmpaktKaXqJAiMPlqdhjZsPAnHYJiGUxME
+aG0MngAlAnKNT38OfVWu6tLtTmZUpecMq/oTjLvrCcF6e7+Aq35a8hDqN/TneaxWkbOluhRH+Op
8AarYwYnTc9mwlignwu+PQTVFrR0LfPh2s9VflhBKaosLtaUJKjiemnhKmZ9kPrPcfot0c6eB5fE
Jxr+bf69M/1dYQJp3ygO/pncWLoetCoQqwCWjNzaIh9pi8waOeeF20zF3osfye8/N4rlqKG5L+X2
cxv/hPFBHx6G6rVMWtu6TMnjqCUOKSVRcf8YiEchRuuhf+iSBD7MBz+yU2GLtmF9ieZyK3V0iunL
ed5AHWrLEgd+Z+d3x6AaSFUTJgqQCJicqJKThwBvbQ/yUJ4aTRtf5GhMj6HSWjsaJ/LGdPFqNGFw
exh1mKurS/iB2pZSGwtF4aqFvy+lU41Mu3/OjIdMcKZXxRhRG3mJf9w/l7fdJa4RmiKiTK+Ggfyl
A6auMzaTmRWuGEoHMMA5Q9b+zyQobNPXflXFkDrlYP4bZ4c4Qx3Y9J/7vnf6YuLNEr76MPCopX8q
hN+1EtvmJvnBmmNheJPuNDmaBLz8+pYXkOfr4tAWbl/0/xJfWY5QM26tmmlzlgtG+ZXYBEjTCepe
aPP6cH91/rySy6PMTlC7h+NlZgC9Nt+YbSaYWVlAQjfBDlcOKZWyyPTbbxZR+lNf6t4MvJ9QguF0
n7quhBfH6pT63ESRXNij4RePolr7/xRZS0OUA9U9DbJa9HP3BBbRVIm/bfzm2a/f/OYZL4u3AVm+
nDvWI9EvC1XkHMnjQ64h1V56dpQRrPX+Pv2s6I+B50yV6sCHsvGsrp5hnlSk22E7xj8v3oEmHmIj
suTC1dPfhvccmDO98mtSfJsq06EDu7d0WzLrF2srbrwN5ji9M0HpTLkwa05eb1SZ1GVmpBzjEEAV
XA5G8DPdBEJvGVm8qOaQWFRD8amy60+53b3V3rPfm3ZXFbsoOqXJu/LN0J5iyoRAYXZ5QQ608ezN
r9r15pJrAFSgww+EHu+++E6t9NRm7At3UJODknZvnbjFzrJSGCGvgLqXihLKFFy6axswiordUKWl
K42BEwOdT5DIBY1+DtOnwIdjyRidUvySexvftra8lH5mdBr4S4a3r+2muWKiWJmVbq1ZBMhB6zmC
ppRMffmbOMz5PCzXUeONwnuQ16NlcW2rGoQW8sCqdDP0hcJGfS5QLDQYyRV8vHtZnIpIeJQ9iP2s
7LJxQee3/sY2jp7nmcSDUtC17dKbxnJg7MO1wOExuMoraYiBDqgpsi1moYZyzHe1DoVhVNfJPhvC
yjHHvj7ndQVvI/py9v1fdBuisuFzNEUNnHb9Mo/1cA7a2Iulq2TyZ2B3r3qXsf7Gj1wbz5manYxh
y1HMe7lcg7lsg1EYDjnT12ugyR2j0H1eul0d7Y0A5mS9OI+9S61ULkfkMX2barsTw3WYjajUeNPG
N68dNoZD5lrcPI2iLn6A0oIEp8XAYdNbwqJEt4NE56FF/2PrW29jP6aUP5iaf8qHIn/UpPkUS7Bt
d/n07zBEvKy//T757RfSw2RUTqX0T6FuOaI62kOcPtad6viBwXMvHkftNBRbkJK1b6cbgIgm4bp4
Q4vVxqVVxkZSukzm22IiotgJM0K2scJrnw1b3lyiA/ZEzHv92bGawKtMQu/qXnesC9muRetXoRYn
ZnL39w/wmsuiEAM2Zt5QVV2S7ailqIRDa1Wu6Qn7UiwcsTPdpKnsIaUEM3XCW54LUGiW8bMeHO4b
X3HJgFpnbVogUMRui6eH0nJuQMxVAaJ5y/Ufo7HxoK+sI4k8IxooCTMqtnQXhSxmgzi1lcvkoiDT
AJ+e5eTZ38J3rBwKkDrgdP4URGhaXm9XVY9KO7VT5Sbg38VkP8KqilrB/bVaNUIoRU2VPh/Qi2sj
tWiESQHezp3UyikD2OFphPZb0ySrK/a/Vpb1bzHsGl1tWbEo7Q5GIjii8ruUv5vB/2VnPthZxgO+
GJZJj52pOZse5Bp+ZVvRsYi3nNVK1xa/THtUhrkZh7kscgpZG/VRLnO+E/rEEBwoHZXWFKFZYA+2
BREk5IDZkcgqeO8683h/19bX83+tL45GEmZxXyIm5MIA7yhKZYP4I9ZnrBWey/um5gBx8S7MLPuM
fDNDMMM9rg9INqihl9dJzQHRxYNSCslRkDtIP2nMJ71UwJ8li7MuYfqsA6LZ37e+djwV+DLo1fMm
oZlwbR2MSS7lQPbdsXoFCX9IusiexnzDykriOU8hASP5Q+gPMv7ajCBldSvrRe2WocR0UNkdckU+
IKvwqMntwfKFpyI9QWNxtvR2F03KQdOE0/0vXYGYzL+BruQfeng6Dde/QTagHJHMqnahJ/1WmM8a
qFukNPejldjo2bSk3EUmoNog27JRZ3YplU/CpJyCyj902psUbKXjs8GbnSd4J+6DzOWGf8rPke6F
s6d2BWE6jgjFm+OLUn03/VdJZNp+Yw9Wd/qDtTlG+/Amm0EkCwkQHldoCgaL2tgedTeV863zvHZ1
5pTk/3/VMsxIRCEi1qzdxrPV7M0yJ7uRv2abHuK2oMl20sSknq1AereMZzuxUIOWoUGX4ByqfXnv
B2eIO+xaUvejtrF46x/1v8YWZydMcy3VfIyh/m5Z33zzndabQvHt/hld8wVzx43JcqBzqFtf79FQ
5jyKw9i4JfG/mP3otK8deKd+OIrxm+w/xvnX+wZvL+YMt5rzZot8HymixVMeKt0ka76QE5WWTthn
u1or7RLEMshUSzzFT1FbHrU4tDXgAn87xgcR4txVn8dkgMDIy+E6c/T9MM4pdSTWOwFLVDV23cl/
u6ZA3KGsZT6FcAmesMXW+c2oiZOukye3r8PZP7f6wfCOkvCoJB0qwhtouZtbtrA27/CHW5bEQhuP
olYANnIlr3V6NbRLeQtfeYsPnM0QYc9gY3bPWhwUI7O8yLPMwkWFfp4T0EsnMcqHwRcFmxxDvfRK
BPqYROqUmll+lAVZ2JtJqxyqsXnkISttKgv9LphbhveP1M29nH8akJg5qwVUtCyMj0mEMEeEbGwd
ks0U2UHBmyWa3dfis+JvGLstv1xbWwY+ban5VVtjLSmYrIIrVI0aB90KJ87NZzHv7IpSUBMFNne3
NKTT/W+9CYQX1hfbIDT9lDSTUbia4MH1pU+eExrFVkdyPqFX7wRWQIdQ2cYxaPCIXJ8pk+jA7Dy+
0UyPU3GKtFMnMBB0TmlsGBu3ZdUWhbSZEFGCWmfxSohTpOdBJFDOMkYExEpn8J7N7qkWxVOZR28g
freSptUtZL4fKQidCIGa1vXnKcUYtdYQl67GQDgjlD+N6nPZS/siRklpVxnSvh77Zu5h7BnDdu/v
4G0eNS8uggO8IhAJ0lu+tp6NMLekFVsYqLCb57+BRO9ytXkLtNwdIuG5M1AK7v1XfdpiS7t5U/5Y
ngcGGL6jvrUIvaY8TyUt9ku3KcVjAz2L8L2qrSM0Q+f737jmk0AKSGhtIIACg971J0ZBBa9GReIv
JmgR+qWpOIFZ0fulO7NxH28vBLcZrDz8RTNt+bJ43bVjp5q5VLrJlEzOYJQ6UUazpZO2cmQol/0h
fiKvoumzuBFCkui8R0bpBm91G9n5YNp9coR5dgwUR/cOQ3kw05dE+HJ/If+wrF3fROxyUEDr86Yw
FXC9kkODfq1Uh6QFlUyDPiCC1AYCnFAshCO0AjLdNz1ivjXudz2D8gyVoVtgmUxVi13yDloQIiy/
Kl4VNRj2VSa+TbBxnkakrpxe7NNDKpSH0hOJYlTxNVf94DkeDQU6j6SHk0DtDmFlSrZgCNXGxt1E
HlBsMNozN+yI028a9tNUdqaSBKT0SrWPqmAPNv2Qw7x6oR7Vokpny223v7+ca4eF1qClwyxHR2oZ
kGtgnmMzLci/Jwukq8hAbDOJ5UaX6Q/l+XLToJMFuk/nm+B/4V+ErMoht8grV9Ye/SD5ZxhrB3Dm
zJlLmeHYFNFOFywodfqdiCad708vwcScDvIOZvhD0VN2kemS3CmoC8bJp6JnGJZ+XVF+vb8etw5B
AYnLhBVU1ES1y7csVtKCDmZauWn8eRoe/XePgRdpY97z9nnGCG87dW40NW54J+ibDpNlUruRvUvZ
TE9R2DltoD5Qm9xZwcZw763nwRgDEwBSmY6H0fv6vmSexex/XFHIMURHjsuTGHkEKVvE06tm6L8w
AThX75dl9KDh6si1WLkNVBe7KTdDKvaKeGK8d4tjcnX5SNZmiQLo/ZeJbKVAFjKoUuXW8kNoiVCz
nBAwtxP/H7/ZWLy1K0lvgMF15icp2S+cXBiWpR/ByOK2ofAznQmeAztARL6igy1RUxWLf8RyC1u2
apQ2ATMJACmZxLjesXzKfRDPFD6M9uh5cPh1oQ3BT+4oxBupcYzbn/cP/dqC8iT9P4NAOK8Ner3e
FOkksKCCJ3zWrPJ7IDW7oipT20j7jDlrxdxoR6yahNOacgTugNDq2mRllH4WzYWAMj6r+wQH10jA
pI9+ujnHM/+vlr4HJjZoJmFAmA/MtSnI0CWaPKT44/BvSHDqROpBjvWdpJ0DUzuU4qtVbZHar7lV
sEWkVcSMcJcvPs8M5EaR8rJ26e7S1G920t+yy9E5Zz5zHuydS5r0Xa+/Cv3OPFOloSZmeo2yf4f6
lIActoI9E4f7wM8cNdiqXtzGpZiEiuXPODFP8LynH/IqU4gjdayU2g197cH4GuXtUXpNoHyEGuAL
ucjGc7hlbv77D+ZqP2kNz1NrV6xH24NhvSshv4iz75XyLMmPBQny/WuwapCeFH0TIMw3yIzEzw2h
LaSacr42HXwzNgkvzPiInG56svqh2ecNDQUPsZkNN7PmPAll5goATSmytutPNSslguxJZ2Xrdo6c
gvrgG1G6y/0m2d3/yLWTOY8kzIPg9MCWyUUXlMNYeWHjJmNe7ptezmzDx4net7L2jH60Mv+KD3un
SJMUi1bUuHri2WGk7dXg1fffVfht/g+GeHNmDAnMfMs2hd50mtV4beNWYunIQrBTuvdQ+qextgyt
rBuqaNY8TgFSFPDK9ReFhVXFjRF0aLNH016M2+zF8Pz4b5vRjGrNQzka2lMzTHDhq7rE6wO/g64Z
l/sOpsGdAgSdtOB4f9VWzhvVnnlEBEoE5jYXGWaaZFalFEbjdmFm04+0WTVF6jb2ZsXHA85jDg2x
Eg7DcsCqE1VvtMK0dQMdWUyhzSKn6OvfHaCqQ8qIzlPR6/WG01j9MioyBDPUPWDUut6mOEplqRQC
bIb/NcEnJX0Rwo0MZOVsk2DRFINpi/lyc2ECNr96MAHWuLVI8yPpNXknFKDGWhR5djXQl41lXDl5
Ct1x8ka6ZLD+Lc4EcAhrlAOtdbPaKg9jo0/wVsBMd/9IrG0WdwhGSHiUaPgtjoTmTYanx31LgQPa
Fa96yifNUV6lsjiYSfZ639ha8sgIBS7tDwqMWYrrbaqLTgz8UOtdC03al6BJtZ0lVLLLrJJ2Eki8
nKC0IEsrBfmQiKH80Ml6d6hiuFHu/5K1zwbIzvwfccjMxnH9Q0o1ov9oRL0rNXp2VAUAq5U07PQm
e5P1+NPI8d44oSvlXiBDlJEYhGTiAp7Ba5NWXdS1pQqdq08hbydIuF0lheHBKuKG/laRv7RNJu6I
LYQX3pviMfUtcmsRSLVoCFsCnSvB5tWvWTw9AlWJoev1zh0asdgpCHbvO90SHOg8st0QK+FDWyhM
ubR1+yB1/hYkY+XNBY5BMAHKcuZAW5i3yibM0zTt3YyH1qjMf436uUl1Z2p+T+V0CjxxS/l09YM/
WFw4csaULHQbsZgESFR038r32KtO85wBVEvG0xj8c/+ErbgLKobMJlJeoru3fHBzoMCZp+eDO8Fw
mLm9NdjeSJFiSyN0xfOpFHsY+mOk9XYiRTE6TYO2enAjGGPbEsqJeHrIpK/3v2bFCu07VKSBrlJk
WqZ5JoClKpH70UVE5QkJ22Hnq8leaOotToYVr8driy4cmDDG5ZaVObFv/Am+nsmNOl14gIa73pWF
XG4EXrdW5uY2Krh4AIV/Lu5iqfdjCf9e5wphDuCsstUtHM7tgmGBJhm5HJhxUvvr214GvuD7Hset
Hsu9VYKHNozIQfhuy63MSdp1mjMbIgailUxst1RujQlLO2loelccnwUleCpzqLKm6HXuIMl2MX3L
gl9e/wMh5o33ae0LZwS+TnmTtdQWF0rxu0BiHmxwq7FEj7Fh+i53GvP3/YO3slNgcSm9Qw0A2+RS
7aHuBNQnEcJ0Rf9TUUR2O/1338CtJ2KXgI7zf4dcngzgeqOkrosqPfNFtzLyfl9Eokq2rw8XEEu7
LJ31gtDO2A+9lm48hmuGTepvJFYgiXgTrg0btSYl8RSKoH1N6GkO+oB+iOAMohN29KOTLabQlf2i
58dOMchFTW7ZHApNL+7VLpjccmhtsT/pcWcP4/H+as4XZ3EaGQCgusUdnuczFhcrppjCdU0nNx9P
af1foKgIAH+ay8JavmHq1sEyGU9iTzUNzbMb9rqxyIZesaoJsLZ5GJLuder1XY++jiFM5/tftXII
VbSjKJSygDB3LqIFKpeVGYqd6HZpYjlGKwa7qiqLjau8skH0YJjvg9qAfHtJR+MZCSTv1iC6fto7
WeJOfukYW8Qt83FebBBgW+gROfPw0CzVEOOwEhpPUES3TPfjhJo1Yux+ghrmUVGgvEu9vSx+v796
KxsF1gu2XXhpINpY0gyCb/XiWBNEtx00hBTqFPLFqJ/sWC/PTWyJG5u1cgRp1EHpAz0N7O3LSWtP
KlW11EvJTV8qLXNKwzh40qMJvGTItkbU12zBIiFruEDS+CUQIm9lq6g9XXKpGYfhsKuH0Anj4FMh
P/af76/iLbUHk+pM6UKdrCI0S+/q2l8oo9RGVVLLbiGoR294DgQfyqfK1mE1K8T/xtqG8RdmA+mg
Zvlz0nl7Mcj2U1+c20B6KfzuIHrWP/d/1IoP+/iblvxnrcbAWT4UshsX4X4Kd4N3EPSHRj2m5nur
NhsXZKVhOFe+KHyBImV3l3NNQ2BOtO5i0RX0U+Kntqe8hVWyg47HSF9i4Z1GHtNNh/vfuHL5eR6Q
A5nFzm6lHcO8UvvGyCS3ScfA7o1uYMzMUza82cpJurIyX6IPlRMjVTtjqiPJnb8r1xjekBoo8ifH
l0dbiTagEmvWZq1IHAFJCUM519ZSqlFBXHaSW6MnDO+47D0zSjc0u7TeOCErl39OeWYNZQrM2rKy
IWtxIXq+KrlhZey1qIthV446KGlBFGbJVtF35TxS1ZDxNijwKjx2199Van3Wa6MnuVZf7zzdf2HQ
PNLepO5fSUCdpnfvH42VnI7QjvEFmKno21EfurbXV0acZAmdcZlaV9m9TflvJWucTBrPmrYfcgEW
PJg94ycrtp46b9g4NLesd/i3uU+BhtIczC6fjMhoEt30S+5f+nOM/H9G2L6gej8Ljf5QGIo9Aj2J
K+VI5HSIJPF7PYyOr3fnMndhuHoPD8FT8cqU5v1luR3zmn+Whr/n3swx8MJVtQliFqVBXp831U5J
sKleKtOV+kNifouiYB9QbKWlEv9qLRsJ764CNZu8d9B/1uIv2GifIsZZPGvrh605EH4YmEvgZBbM
Iov9SjLo7oEJsV7kFSNaFJE/7qKwsA2j3futaY8qzATJeKw3VVpW3IhBqEIJdpZ1h8zr+qhIZZ+o
jdnLbtuiGdcJXQlQWNhSLFm7bgyZwGYCS8E8R3Ztpe81KQMU8z+cndlu3FjSrZ+IAOfhlsxBKcmS
mLZULt8QtsvmPM98+vNR/0FXJkUk4UJ3VxswUJGxGTt2DCtWyK5avg19tNPqiSqDcvCyLZqfFRcy
//vB6YI4+uiL6yhUArZsy242Kbs49XcgGuCo8O0Q1ojC3N82qXVpRMmmTMhMHnqtV+oPCoP6fLg0
Mo1DqYXW3mca7jDAQWcPVBN+C32Q/XkkwQI2GGhoI70Doa+FhroeB4YxyjTm37TM2IFW3bfCp75p
j3q2VZBZwZXxupAtEj7P+c5yhl6tgrZh6avsSsK0z1kA1UJ+oPvKfhLHHcPHjqcXd3r45IffrSK6
b/t/CumuV5idH/uNC7xmRdQsmOYlNWbObXHag95L5SRPsmuOJ6v+q+++RMbncYuqe1WKSjXBAPLE
i7PwElI3WsbQwCgqRsmL1A2flCrNj5rZ/PAsfQvw8BGCjE+apzXgiqJl8GEMZdSjNI/xWG5aU5Su
jlZ8AAV80Or4fhDrz354zrqfhbVvWtWeLHEvJ80uSQ3+bOyMcosPeUV3bqg6ZxMiWftyGc+U9UMW
ZYnq5unRGnrYLVJbG75AwHL73nzE8oMFuhS0OGTf05QsGWIEqQ9CD5bCj3djyzZUa3hUsvjzaJ7h
AqikUyazemNK3tJa2Ngjs5LXMKVJoMG7THazTDwjo5sKwGuqO2Wevw+bvLvzokp0chV09211V5zs
pagljINNnKFYRoPqprn4KAzJlxj6r9si1r7cPCoApgtQIHnnwinANlykoaq6YtZo51qm+5r2uXAa
WHN6ULcL9Gvy+IQUecgKmZlbyMvYDqP13B63G7N9pTU73XgtNHXnNxs9qLWzuxQ0/5CLCFRqxTjC
H3B2JawKWWj3pnv76NYMgasOHg4PB3B8/gUXEsy2SrpBrjWXPk3J/k4DqOwGxGbtmlOb/1fG4rhY
aFEYYlppCBj2Y+EE9ckS4gfJqw+jeCpkEKpT8WQlu3Z4sbTuvq2ei/a1Fw8VMwi31V37cpc/ZXGg
4sxgm4Ix4IVM9rlcO/OhhvDXW1uv/urB8kgRyENFDaLr+mBHrR7JGTnYJIHEJmPD1qscbZRMVz0J
sQslONoXjKcvhFh6WTJrbGiulzZJYsdSTZxZaFQdjarbMSw6nHrT7PAwcvPYiIlykoBTKh6zCHlr
FI+mGmzhy1dPmNeZkT/4NYGZX+sNJZI3lvBoubms2sb04AUviRc5/+18L+QsSnVhC1pL7CzNreLC
TqNvKlRcnbARbazdP1qL/1NmcTvy1s/8oEIIitTqz97cQvuunRYnxZIpGEIZX1w8BZ4FdES0Kt0N
rJ+VNIH6+3tSWlK+339s9zQI3n0jdGnUVa+/igc7SxeqGXICuFJq9ibsWfVU7fM4LD8xa7Ol11pl
ZC410mNhbA3A1uLzGEXdVJEY6m4v/i3X0PgbT0b/kNXZUxL4jg4FYjzqL6F+jHQ71Yw7szl1r2oM
+8c+26L2XDlk9uf934vLor1lfa1V8ynKIBlyPVKfND8Llbczqidr3ILfr5jLlaCF7bdVaxYAFzAX
3bfpKELi+ufvNoZCxWMe0CccXFQ9YxrT4uTN31Ee7CKiJl27mne+bSwrrgsjIVGkqAMOZtm+gLGy
Mb2i1eFwONIYtsPgDJfshide6TtrtJ0JrkUaCfoHArOuaAJtJIV3yyQaH3vNexVgstl1JfAiI8lE
OI2tAD5UVStOUmeax3iKIX8FBRQf/lxfaiEAJPCgM9Lv+nIowCXHvEsMV7JeDY3tmfqh/C+tGRAe
zPZA3DBTcywfwbAf+tJoDCrJJ5hMFPnBqzeAfGt2filiqUfrF7GUI8JSKBwF0ve2+NomwPalDQzx
lqA5M7wIGgIpGJgDKA1Xqf6OA3M3da9+63btVuNxS87yeRM8XTTbFjn1aeq1z6k/PhVh+KsTN+Ks
NYu/PLmFG9YyM+kqLzeweKb0BrsOTGj7f/8HM/vXApaBcNj3iSflheFGIs1NtlV14X3q7W4LmY/k
updASY+WI3E9nQnM+frTGG3j6cloUW1jydkejyQ7ejwq+yqfLCcE0B6EfnAXmM1Wme/jEc6D/kAh
oX4hIl2WvSalSVorzxSXFXtOED0bdDrZXvjn2jGVBz0msTe8bQv3p0SDYnhqpbhm/90AkdVTYA8f
Y+/U9Psu30LOfSxwkAHxdjGGDGc/4dX1WYp1VXaGPCguLUHmyKJwL7dJvVdDY1fAhj013UYJ+KO9
IxB/y3/nFHG5ONAahooujKS4/bCPWrcCa58l9761tVbz4zs1y6FHQh+cktSSFFnxYVjMaXe5FZAb
hzzQtBVf2sJOr2vzr5TFpSrCXgNNLytQenS2Vh/n6vngQyYzbrijNdOjuUkrGgYrapuLZzep0zKK
YAdyVUF00ry1w1yzPX1Dyro6/0pZRDT+UJZa2qAOPaFDHz9VCtsGpMou9Y2ofkudhZELAYl7zuS4
i/XZbXYOyjfT+Hb7Iq1ZgD6zjlMB4MVbxoPTOIVao3CR2A+tPkRp2D3PdB0bzaE1Z0Q6zpQ5uTIh
wuLD5FbbJ/LUqG5rfTb9Z40BxLMFp0khd599QSntUB6GjZB97dJCZzbnHvgicQlWUcqijTpWC7iQ
Lu7N6hfsU1MKh2g37thqebh9jGs2cSls4SFMb6iTqBCwCflTEf6tFqeA9eXahkGsqQRh/5xGwpZD
ae7aDwld00zsnFNduY/etGE/WaxQe5T04K6hl3BbozVZ71V4tsowILT8ZEpShi0+SGWULOy+6Xlq
+8o/adPto2Lj7FZMENMDLECcKcIYP1+DiyBCVv1RNYdId31vqk59wu6QKImrP9dn9nJMjQBdwtUt
bm3FfFjV+jFhV9aC9Oo0t5MqJ9dhgRS86IcW+l9vH+CKSYB+hqVlbglT8l98LG1SYx3oq+EW3D7o
WlLNMUrtIaHf7mijePcfpIFke+d4pZi3MMAm7uH3rJE2NhocSp1Pu3LHJoOhdQZ5Mn/o4CK2lnTM
GixCjJlPkm1KsCZx0RZ+vW1DZVQnXimhZIJZcabUFrJTlJlPuRc9V/5Ws3fFH8p4EXC+zGlB1rjQ
sWQTu5XWmuJ6Ur/T8+9pMDjTsIVWXv1uF1IW3y1Tmqksc/yGPN0pnWRnrc/oeAf7x8Y7sqXO4vgi
cYi1iDEcV1Kn9pBK+Xe9T+h2eeXWerKVJByAB58KPgF8vCQuT07pg7yNfBVu3eGoTq4whi+l3z1k
1EqS5slSHHnM7TLO7iqzg4DzWWFfo++wsGpKE0crS2Uj6Zt1+2A6zKww1jdToC5nDzM5rUSv8BQA
mJ8ay/s9JrITPgX6cfLcoqboHff+f7ghYATmjhGsLpCcXbsZOCQYMEoL6nCKbBtidujiz+n4K4DR
5PZVXPmuFHBgnpppNCm2zP7uwp+xBNYQG4FSzig8mYJL26DTN7L/FRu9EjH/hAsR0TQWUa00ZP/T
FB7NTD9R/et2XgSfAN4m39BoxUPP8NUZsAPLOK/4tTi/6yFJMT3enTz0Hyxq7LaSeVtkOGvnJkvU
7g04X/Ani/tgsvglbLpYc/0mIpqP6DzDEbFJrL/ysNHvIKqeIQjzmplrZWqdIH7sMgrd6j5iiD7J
IPUQcjp6r+JQHW/bwoqdz9h9ZqLBBtHZWpxcClo2URPKzJ7VHZkccvpu11Q/svG1ToKDyKL1+O0/
SHzngZ93WcAseK1eYfV+p+ZIHH35VQmC+L5Nlde6agyHEQneoCQMTt0oCMyDQiR7W/iaXUJdQpGf
A2bJzEJ4SfDiiULDHWPrayp/G9rATrzaiS33tqDVj8jgD2u3SMsYzb7WUmfyS1cnKnlCk+wb8Vej
fDeqc9P2h77fONAVXILOPaZ8j8kAz9QXl60xjSiRYkptZjceor589fWafWq/8ix1qF05tTAca997
oem+ce/WjpN2Or1elpEzV7uYWGwBUfq5NUFHpGdszGaho9x7jtZYz6YU/r59oh8XsbJ26VLY4ts1
LJZk6B7uIx2yy5BFKLoo7lMtKR6NTrJ+SiA470Il1F+suLvv0qn4JNRt/G1kudohkMyptT1CV9+p
Y3kLybZ6DvRjZZrE4EqXNh0FvdQPZsJCljL/OTbfZL+FLiD9lnqbLdlZy8XDRM0COBT8y2xUXM6u
RV5Z/p9nzUe2G0w7Qdp5mXHXNBBCSnaQlTbcwr+aIT3I0vfbX2DN/+H9RCDvOij+5U6YxpzqEeCN
4Zr5kx/ABS7f/5d0T4FVCJwe/UpK4ItAINGShooq9S0vfchBJLZbw9mrtwWvw5gcm4GAD8zf8uJp
GqUsNYeO5Tmi4B8BHJ8Si8UlpuDEMMCXvlMN4imseieC8vL2+a1ZCQNgxNzwo/HpFo6dohoZ5nxb
cm/P0MVOqg27Ue/hZ9jwcrPTXtrIhaD3I7hQ0Uo6Ie6gbXP1AKqEzpG0R0GiciJAh8fiZEvZqAat
GQagCNBacIHP+NLrI22VajSlwtLdotBs0coZg/XsuPoPhTt4w/4nZjn+LTWT0kcTYoLKMJ/TWurv
hn74CV3RxqO4Fk5AoM0gIOE8AIiFpxGgjSmpEhpuY/h22kROXyWHP7cFBk8BoJMqQ2MjXx/ZOClM
1E4+d0kAQNnXDniZVIa8IhP+3EdjbnQvmFPj4yxRa2MxBALhnu4a4ltPYDRVD55kT9nWPqCVF+9K
zsIIvGaY2jRCo6Q6GebZhLqpNdKdIbuj0W6Ua1YM7l9ZzBQt3h2rb1kCNBuc2Ci2PNwJJmvB1bs/
/kTQeczgNBI6xiwWCk1j0FnQXrw7CqiFlAw69WCqHKkCLV3Jxha18YrVgWeSMDf6nwxBLEIxq5FM
z5TJkMvmZy7p4EA/31Zo9dQuBCwUivxpEj0VAaH0d5w81UrAI3W6LWPFx6EETX7qCtDMLqv6MQTY
dTFmhqs1J0n7XUyPLFeoY2vDw80/deHhrsQsnLjaKZJQtaiS6KG316o8Plopxdssl0Knrsfvbd5q
p1LPrc9BUmy4u5WGIFgaBhApGKLlh3X0itUG3pQNpqtFtSN3413W2er0Smpgm0p1FwSf5fR7q507
CE9vH+8KZvha9MI1yaVQTqGBaAWZktLcV9V0lIJ4x3xY/zNTE8f3hr2vqHeZxa4eL9mo8K3rzs4v
OoMQ0cCncu24+jgS5bKLTQDt+aEd/PsxCe7JVvcNrVHVe5D14CGaZ60iMz/n8dfb+q/dER4ZYh9q
pvNo87X0MlFj1iKOpit37AxOEjl2QlHcCrJW3k96Nta8IwbOb4C311IYE0jytARzPBMRDNXfUZ4c
ehgzIsiewkPf/r6t1FpkSwUYRkViKwYFlhmfFumxMHgiGGeAsMPn2NzlOXsE7wC/30Gxumv0ajeZ
X4RueC1Ku2InWmdtVcDX3De4DvA/JGUWT/m1zrHGTlh/pMgp9Pq+t7o7n+i69feFrp/8rQHqNS8B
oJIEDIk0mheeyGhLPa57OurJULDrPaOjk9SKdkrlQj/IZrr1Nq15PvI9IB5UAefBymvlxlHwBXYA
k6dYYB1ErVBsqqJsn4vkjXbFqmasiCUbmlEP2uJlMruEpbAdmo1dc9fUBoDwPpfs0n8MQn3jgVpB
ymOeF8IWd1FrADbVhJruIIVaZPdjot8VWm7GNsCRfDeJUwf/iVrvFD/M99KQ7jU5ym2lYVmtl4t2
NoFh7RV4FnrPkF7Muij3Q1Iq94T52Z0wRhFr/eqNKHjtCs9HQ29IhEJsyTQX0PISq1QHTZGPr6Ii
nzitDQe9LoKIx4LcYx6+uf7ccVBmI91S3Q0T/Vchld9Gcdyi9li7L3MfGaz1zJe5nCaS/bgemkbj
7LXeoV1+pP3/MJie40vVsZGDjb7/ml1RFZyzB1oQ7Du+Vgk+rDTMYYJxp7SXPmlKQrtjtPqjKgfj
j2QYOve2T1qVB8fbvA+aN85auAOrHWu9s4gaA0W3tXE6hHVu1/mn2soOtyWtfSzuC6N9KEastTDi
VIDvCQgs8WlnhAdwNp2j6+UWLfmqPkTbyowYZz584QGKWhtzvZhjn6w/xnJ+ajrZmQrSo8TaCIFW
FboQtYjjTC0MpUGnkQPLaLcLoc2xzVTf4klZc2lEiSREGmg5bZnjyXPD2g9CIDQe9EKCzk6QwJi6
g2l5W7nKlqjFFwIN0tGXmqPtXD/2qW7abchOmWSYNgLUtdyc4X0mIukCwBewpFT3imaIdTUiK8pe
ou63YABYTo7JcAiN2GZj694KX/wtIMqqaVABpWNJ3MpC6MXVkqwysiKEakV+n7bzsFH+ogbqg6bX
5/9g6zzzM8nuvBNnYRpB6fVjlwBHEtXkSQloqoj5xqOwpg1pK1EpWDUmPhdPa5P4emWlg+F2ZXPq
reoQef5bEYiPLKb7cVubNRd4IUpfHFzSm3E5mYiK1fpe03+Fyl9yWx4spk+idEPWmlrQa8E5TeLH
EOv89xclDSZ2pUJK8RJymz6G4b3sM582lI4AIuS2VivXl1L4PFdC+Af4ZGHtnUGXclSArw9Vdtba
UHwMxvHPh4PIHSjuQ5pDHA108Vod0LTKqFSB5Q51eMwmi8ca/ldnFHJniNtfqeIlG3axphZDABiG
QvFQXb5XGdChsh1yy9X05FcZpqGTDoLl3D67FU/BOCNPIt0rnsX3QPfiK6USb6IZtpYrgZO3xUj2
7VoPvxSqdrwtaMX0gMdacL8AeYbvcGF6nhWUU6BU1rxTuc7urUo46AhLchYMK3/dlrWqlEXteSZ4
558L0yOgLEarGi3Xb8+AXDLpU9xuBCwr1j2H//8TMat7cW5xFISM9Xecm6U6VH0P7CmGSCLbhf0W
X93ayRHKz9E35ToCxGtR8hCmZV+iTWf86CLlPn+tksqeiu+EOBs3aU0r+tT0lyCop+a5+Eg9m70h
YBUt1wgfq/pBLh+Hv3Txn9tfZ74pi0oAvGewxOMCgE8sC2kMawq1yQCD2/ff6vBNUl9Ta9fXbBrx
n2U1ho1o41utHuCFwEVk1Gm9ZvryZAGbYGennuxF6Ws8vTAy1JX1xqVdMz3owoj7wNl9JJrKO1Ea
NU+zXF116/5Ll7/05dZc/NpXIvqaLVsEeb5cYz/p0OqmcMi5ndw7cA1pOVtF1d+y/P32h1rThbHq
Gelpkfktid2yMKkbqZYs1wuaeAfiqoBCU0w/ZXJ2vC1pVSPG04kmIWdhJvLaxP2G0vOketid8iaq
kp2H59QikN0whJX5acDgNEIodcn0nD94u7RhPa4oevATa9EB1euTKTW1U6mQ1jVlkD1KSfQXZHrV
niLD5PRGL9xnuZEd21QSnqNR6nbqFEzHNFDEvdLFoAsUiHhk9nvajSbp+9vnMkcXy6syNz0Zy2QS
VlsCfkrVGIeGYQqXeZRPXuW/ZMJj5n1Ouu6oUbMfrb9vy1sL5967rP9f4JLgQRRQRNI8zw00+R/L
kwx75qesSCnpz9phLBHTeXB6xHalbiVMa+YGtmFuR1Av+mBu5pTEY6yYlhv232FzsoXmh1lsJYFr
lgZP4YxhJnqk+XdtaUafmErYRJ6bjkYyk/vHRylW/m7Y02tTci82HOqK64FhdGathFkY1q7551w8
E1IPdUQTcFU17SyHv8uWHajhWQ/gGoo2bGXFrRKmzr1M7ATGx4XvtooJwFmRCC4D7zs1j45BOjpS
9zh2zIpEjhqzlzPfejBWvhkRKyrSm2PIfekiykqAuH9UBTfq5WMHptjL5IMVb6j2UcqMEKHSxYv0
voDz+hR9qdSGoeCjyVbN7hnVVqzOltWNQtDHeOtayiKMLFRPsuhGe66e9Y6n5rtgayj5o/HNEmgi
wcLOrV6GxJ44o1H6zGN5HJPcXyEB3QnNp7R7uX2L14/rXzGzUV4YXduLqaeEOTaeCdVDaKnTveRl
d3nGaPNtSR/Nm4oy7RbSP3jHsfBrSWlY89h1sjVj5lPPdETxYNCvj+rIjpWNl3Wljm1AWYksJmmY
P1gyd1XK0KRSUfB9mkPaPotj52jq49injpAc9Pglkb/4vXBIrHyj/rXybMySZxbLd5qLJUqQULKo
C43vltc/pOi1UuzMmOwiPRT6UVbOU3CoS/AbofnsvWTVQRT2gsHA9bMYxF9Vz/xSpVvjAx8vO7+I
wxChMeb4l6O1gddpSkjJEJT9t6wb7FB3uvwelz28ym3g+BvfeeVq0Lx5X6oHgJc7eP2dqVVUDdGc
5/oJrqTqIOCFsWNrb+qK3c4hIRwiTLJA4D3//YXd9oLoT31fc8xsQ/biPeEHS5HfbpvsysmBC8Yj
E0doACNmVS+E5EYY94KAm5zK4WDVTtK9BcCmeG+KcTeOP1Pjn9sCV95UFi5RLjPoQMFQtSyRSEqv
NllTCS556lDtS0GaN8GCXWal9dQMP1htH8k2ANz0i0Cdu3VK8FSsZ6ob688blrMBw9U2V/LZaLRQ
Xqu7ko3TmuBKqUYTriy/D+xS30gpVyaHkTK7anIV+iMfsoixG6wxV1DYTGxZTk+qke2YU7WV0XSs
5pBk+7r5ZCrxMxjSQysAoO/3tw99zZRglATqCvAetsSFokU1xppnGYIrFF9r80UZM6gR/zhoJb1k
MESnAsr+lWVeNvWt1E9S6p8jH+5wfRcXn6wpctp4Iyhb0+VSzsLJGuyQrRs98c9BBCJkLO/Lefqg
2HCvK678SpvFoxFOZe1reow20URx8n5mbdB0O2MVX7d1cqsWYswM2LhxqmrLKdByYJKCTd3+ecr/
TpR9ou4iybxjQ9+Lpp6CItlF1YuWlPbgQrhwaodyC5iy8hJrsI4SbFLzYDfHwqH1gibn3qT65zl9
FxRY1ZQnIwmOmwM3a+6G1VzArwBJzyHMtbux0sw0grAKzs3LGN7X4a+hemgK9r/536Ei8MRwq9s7
h3nXKQPsuv8KXIaB2aRVaiU2wTnTdVbv/iqFaJ/NCnqsqhUfc4nVS+G5SKJ6I9T9mKsgmOIOK23I
fImvrzWd6/VGOyE4ropDbGq8h3/1tB9GlVrwJ5PdQbev+NonvJS3yBnzJsVBGnVwtlrJrkd3ij2b
lbLjJlhz7Wbw9pGa4r75w0KxUpOVoc764CzHd9r4V1E/BPrP3sztyngEQ0DMk/uf5Hoep5Kmb0P2
uRYg5eqOYbnhcNYcweUPWWhshIEISFUOzlX3kPjfavktGDbMZ10E27Lm9VyGLM9/f/E6JlY0TIGs
BOcCO2k82RHj3G66rYrtmq1QF4a+gjyFAZOFJkMrK5Glw8HTBDsp/zYU5ZuU3kXnxmi+x+aXPzeU
S2GLu85GqCruGzMgTjOJJ9SHWHph+FuutxhX1yzyUtDi0SlTiY51bQTnMIx3xfhLgu9OrSXyyi0W
9+X5gf3m3ZnhluTDFp/r+jMZDbdZ8aAzL7O9FYmHWtoV5QEcyi6Y9pa38TR8iLyX4hZvQyupEQD3
uHdVPDVFbznbScGPyfjp62dZl3bm+M8YHrRwo4O6vHj0mpmbJx58nxJgY++1lnKhhZrmKaI7VeUh
EdTIVs3+XA1C6uR1fGpC8fdtS1kTSFhNCj13LEBoXwtMparq9DiVgEJZdplBOim+GU1se1rodKG/
4cDWpBFVU4OYCWB54a+lyX1uwEdQSO4Qh5mj1cYPLxMPXmV+bbuR5SvqVvS3fIsMrvU8QgJ5OMk6
5etrgez/yusCTKs7ibEDj/hjpkxvopDfM6XrsIblRSm9fVNu7QCaP9Pli7QQu2w6jaHh62OMWKqZ
v60gdiyxfrv94bZELFx0xLQp+UTguX0s36dJc6DVsL8tYukZ57YZyEIKg1wjpvAWX6sq/KBojdA/
W356mAwL/lzpLqz+ui3l4ye6ljLbzIX/hVo+7LyEmFIcYHZnZ2CmWE4qfU6S+BSQfDbWJ1oAn28L
3VJt9jYXQpMw9eSuQajSMk3igyDKoTCXNm7zfEDXZoBqM1Mn8CEgEcaiPjXG6lQMGlLUrLaVCq7j
unf69j6Jttr5q/rAXA+XHyU+ELvX+vRa1g51kflnDarCzGLWudxtvpQf0joMgirO3K/lQlGyXEgp
hUI01UHxz/1ggGD0Bbs2GMhJXupDFgfvc0CxpCc75ijd29/ro7UjGfMioKQgAffVtX7QqKp11lqc
ZCCnhB1sjBgi1TjclrJyiiSKxHNEAUxkLkt7eqb6UB17xFdydmKu0G4k/xTrGwReK1ZxJWVxrXwh
kOOA5uBZMk2W6L4W+n3QFAeh3Bhv+5ByzJ+LyigpB9k/mf+s7oWRD0oRKWpKyKF43+M2PZhwi2iZ
Wwy/y+oprb+1omSP2qkfQMB2xzr902Hhd/mU/8DmcKhMFFzLB7cItMnPQt4vaRdo4S4bXsfPgCG3
4uK17zaDLWcYJDwPS/pt2U/N2gqI8SNvOmad8UnshDtDfbltHWvfjYEMk8ovLWoqUNfqDKBBzCQY
wrOkhUw7G1AKP9ciiLZio/i2KsgUSSuYsGNwaeGcWNdSGa05hmfNPNaJfhrEfSAWjjF4G2WLtVvF
glMKmVCAzFw9C4380o+zTgzPnhJ88/w0tiUR8sTbx/YhlJop2LX37ganhxUuXioG9zIhy4r4nLav
6ehClLabpOaUqAczzg9m5TsT5JMkF1v46/eSx7X/nZF1/IcNvO83+lo/uR1F01eU6DwvcddgjZvM
o6gzdfY8CNNdaYRHo3Da8EE16oPYlLsq+VpF6pb+Hz8n+Pw576YB9245178iU/tCiAw/OfspANKT
lZ9i7zy07WPYxXfQcMaZA+epERdHMzha2fBsBXc5/LY4hY3v/fGezGt5IFhkjwZWvORfrdSQmfBu
TM9j8lMp/rG6fdlvOJ1lhMfHZqp8BowA7WGp08LnBEGi5XKVp2dP02yhfChsiRV32qeIauNtu1pT
BsoruvasmKeHushxxshr0rYv03PfQsvn3ek5ZGjqFmXdysebNSFUpVEL4Gvx8FRTU0GULKXngPXR
KkVaOfkheuVLOv5zW52VxxXiXw5szrpJEJfFBCMsRH/05PQMA74TsuWm/dpkjO/G93lbO9IYObpK
gORtYS0+8EnOn+xS8CIznXzdHIUIwXpxDvrS7vLXUL0vBvWYpIUTd8Ku4P9iB55lBdfdjr8Jy/T6
2Fjn20ewTPHefwjF4plyCeyHsviiUB0AbJv09Fx2re1Hvu33X/L+pHN5VQNavXTDglblvce24DqB
bC0UN4LENEj4uQ7S+KoWjVrZSZFVTloO+qlXpIhhxSw5RLna3d3WdO2WkHBZM7MFj/QSYpfknTAw
nw0Zjdre6wlRrrEzxV1oqn8NwrAhbM0NwjBh8ZTM5Rw4DK4dUJloVVmxc4ibkvLc03F+VqMi3LWF
t4uEvnDSJmwOWqqyrssKhGNuGsmjV/bVScrT4M5vxnhnDlmyAU1YO346TDNZMY8qG36uf1bPlEY2
lkV2rqzsUfW011RPTkrincbCeyqz5yoStrqqq7ZuMBDCUDWpDW21a5maVAdDG+rZ2ZCehq9Bf+wU
vO9QHulelf6xKwM77150416Wanvuj8dvyX2xxXMzv6uLd4leBIDseYMHOIeFoecQpZu+l+Xnygfk
PymluZe6aPwP3p6tMfq8bIq1i+9TOhfhn6KxRnwSkRLwxIbyP+zFUTc+4bvpLDShZDGvTZ3xeiC1
rs+z7hu5p7CQnSfRsqlnq8JX1qv0P9WjObLcodip3p0ciDardiv9Pkm+w4vRP3hQmqW/x/xr9sSk
5zTs++bYk1Fo8qEV7T9t2ONWOACWigDCYxhIXVzzRmijbJAY9NGj8Tg29T+FCs9UUG1V+D6MPb0L
euds40+whCwMekq1VsrULiOpVNkvXJi7MBIdUID7VrsXfxThW0EDrtCc2NsJm/3RlZeKdhuDOfCB
zNLnv7/43OzCnvosoCIrwlFgPk39kyDdx+H3255r5dUF9Ew0b1GNm5cgXUsJdSsegQRxaT2BQD62
mzLeRcFWRP9ezlsYFkXSOclk9pQZp0XQKGaWJwgBF9Wf7uoisAX/uaPqXFuwlcf7PvpUFcdo6snQ
cscyz1l4qP3vUF+wBzy1Q/M+eg3DZ384NIMjFa2dWMMxMx/Z/ngv9Bvh+sptJvKnLsnEOeHVkk8q
bHojxulm5ySHx0AzmeJoi3jYCCPXPi9AECbq2aTLiMX8Ky4+b2EN09DpanYu++8+i+VDWPryCf7O
37c/8MdyDJCWmdoJXDZEL8vRfZGNXWbcJPm5ND5bQMTC+jdrtZwRFIr1o0/c3tM3nuGVx/BK4sIn
R0OTRAFF97MJh0iZ7coo2xXxb7lMd52wtdJt9ZLCSwBYERwhCKWFAUuBkiqT2ufncXSivOdTveXG
i1XX7LtqHD/U3+L2VHUqObnqluFG7r+WDPHez7wEeH+woEsfkQC3ocxApJUXNhT5thgGnzyzO5SG
8NIX47csZ8NR231Jh9r2pnraeBTWjJVbRf2VDiAByMJhB2PodcGYFOdM9IRD3ZTZX2MtiBup8oqU
mYUMxluSDZ66xe219CCJkjIuzkNZG/venIZTGlXSRmCzYqpk/YQ2ZK4mIdziLGtBLy2jU4tzq35N
/KcwE46eKN1JocTGUcMxenrH3R8ipvCtIHGANIEX5snTF9ewKnO9aqW8PKdxY0K8nCtO16lbVFMr
VwIBWAdD9xSj3hdpXFz2ZAoyXxDq8sys9Rcx2Yd+d2f4vRPqv9Jyw32tePQrWYt3o1Ajs8zJfs/a
SONrUh+CerzXrH7D8j9+LIxepCQE9B4EzxI3pbFoMKzLrDqL6qFtB+VOlUv1UA3RfRQVT3JYfWsa
UT4YZrA1bPIxzkQyRGdzIAQSdglaSLgII2sbqvOY3ucRCYz1RKVDiOKdYp1Fb2v6eUVR/m1gV8i0
6XEsh7gq2leSlWTNWerLB/Avz2b9LQ4fwohah25+y8O9shl6fLxv1vvyKUJacjkGJ64fh77q5dKo
owZ1Cu0w9tG8lBp81u2n4eMTZDHTN2/dYdwOhMnCUjq9yhIp0dtzZfy0LMFmQMNJ4rdM3krt144Q
qDc8/DMpHo/qtTpWH5ehUWjtOVKknRiyyoPy8n1XJ849G8Z+xwVr4dT6eFu7lXIpjNLs8QKJS/7N
/66l5n2m13HcNGctVZ7zxgKxpJyszrfpC5SB9jiFoR3H0dc2Dna6F+666ClK6g3PuVIGmH/FvDJ4
7gKSHFz/inRKwshr8+YMXe1OH/a8ZHab7Ovxb1V5kgTRzvPOKUHTbmj/0Q1cy52/yYXLYUti2fes
GTq3v3tzZ6p2LJwLBvSnnfYUvBn7MdgPNC4U28ocYyuPWHkWr6QvOeVTf9J4FZEuhuL3qvun74++
r9qDVO9xs2N9B3EG8+47lVfxtuIfXe3cyGABEBBV8sElK9IAWMaIugrJ2T+adpL7U1z8P9K+tDdO
Juj2FyGxL19hmM1bPNhJnC8ojhNo6GZplgZ+/T1Y972Z6eEdlOcqkhXJkoveqqurTp2DYlfnT00T
3jb1mV+7DGovbUkvEdBN5TlCdOywmX9hV8VPrfm1EOiMBDMx6PrGWvGr9zdDPBVNgoTAPfN+oT7F
RTisbLO1UUsvUHNEybdJ+vakp/0BYl0Q0NlR6yfT3fvRJCvGFoL5edzIxcI3YT7lVyKYcR0QGrH2
VNlU/3ANoR6RbvFGfypV/qebOsEDMsbtFOboF+18N85U7ZBzXpRbsxddOMUZq77ULWokCbPM96bI
KuqTgTpRyQq9Qq9nLqxwsnXybGZcbzbgDc2VnabSiu3S0urUw9DYmXHnKkX6RAxRrNF4LroPZDKQ
SgO9NXIaktMiAOtCjHNqT+13SNGZfvKshyy/G4Zfk7rP6s53Drze5NpKQLfglJH91AEYADwYeF15
T1Uiy7t0xLklHQ0qO479Ti/YfnDi/pvD4uS0solVOIKrTXxmUN46eVFyD8QBp2yofUbqvQ6EhKMf
cqfctMiZseErM6dAWesrWLjjkD8H7hc/kR+U6RhwTKhbaXp7Ikw3gjzJhW/105q80pIbBGgV/hf8
lnj/SJeAYrW8VR3anWp215K3WP+t/7OAD2CAeKb/tSG5eCdOHDUBv/vJtr6r/ammx56HIizre4HO
yuYOEIXm1fa7O7154PXPhNDdyhrOe1Few/MvkJx9oYsp6UTeIYo9pkn3wBsI3PHfaY4WuLC9c432
jovupc3XOJGWFhEZCmzXuY8QzAeXt0yVNrqn8Lo7KZOrRmVmlT7AufHr7fEtWsGTG3nkWc3Yk4aH
rvMEEs28O1lWqR6ozuuDhcaxFeCYPu90eRbR1YmGbDDsQDlZGkxq9G1XEb07CYKuKosMORjThu6H
Kex0M1VZd19xZXpCU4oTpIZW3Bl2jMSF5kLQjjhQk52SdoNHuPqI9rkMJUXmHuhQQMU2ncS2UdBq
Zepx/bXOPfpYqlO3FwlZg9VfBxzA8s6QVCSjUaq9IgwdEaubDXH7E1Oq9MOoaRoUgmtfSpFo91MD
ZWPQSlG0X4JQFj3u1dQeNTCp/bq9ZFfnDl+BdwHyiCDuA6OeFFt2htM3Y0bFycyNA2GQbE2TQ9uu
ERJc7YzZDPYFkkoGxJTkWqSSjsC06J3A0bPo98Rt7SGoSgE48+3hXHnlTzvIh4IjcM6mSE7SUIo8
ESMXpxrsthtqsD9FDzYck46g0ifl5ra1xckDb8z/WJtHfRa76ZlrFQkCiJPtFXHg2VQJJwpeTY6X
/fa/mELVYu5XQ05ZuuWKvOZDXDfihAy2X+vxkbJ+45BppYy4vE5/zUi3Wg0URmaAmuKUutYLuhfj
o9576cqTdHHa0IAJEj199smSmyBqJyqS9pi2jO8KbQjtmh+Fq4W3p2xxL/w1I6NmOs/M3R5NUKdW
/932R+GNQZ9FtT6s2FkZjiEtjZNPlaVYWBoXPW8O0u9Z0/l2u6ZINnu1C6+HxAfOEPJngFugIUe6
ISsv10keD+KkZnX6Vjox2LxSHve+UCFpaQJOu4mJPm6gf7AGH1wYIRgpUCxCKzDwJLLDpRV4Yx1G
h1OnNIFL8TCyeQjZY//2gi2NEORh8BTq3Bcuw4BSjWDWtHJA9iWszJPejD6hgxbwFEPrXCBq2b+C
84GUh041/AQwe6jFyiU6vWpA06NPAzACBvNr3pW+o2a/SVoCxj604/72CBe25IU56eZyuWH0mS2G
kxBi6zlT47foRPWrmA0bK3ZXLsqFwwwuEWwY4ALQx3aFZ2l1XhipOpwKyvam2u9QjflXpN08f2cm
pKNsdroAJYs+nGz6zWzEplEecvNnHK9xeC/uwL92Pi/TM09b8A4AVt0YTjn9Bo7mUMuhvOaN/+6Y
4F8RWUA0AkgAmSnc6zLXaVoHGxBc10b7oTWv8bQSxy+N5NyGNGNVlw6iKJXhNDRjkNZ50HGkMuOv
tzfa7AxkZwGuyE/cC7LesrMolAooWJ6OJzzu1ChtQZiNkCzb15XGQoUT/dGOR7GSo106v+jMRd4U
NSpAwuahny1S7bVdh1atAYVP0xYbVJIYzmxaj+N2Iib/ZTnE/FaWQ7UVqRI3h9tDXgqoACYAegsY
Yig6WPPhOzevTJPCFMysQGLTnfaKcW9R5G36Q99PvtCzU2ftPRHcNrs006hnINv+mQyX80a2BTqB
TGTjyexOpgIVZzTadj+EfRTpy21LS84D+XYbnQyzPqzcMEFylDVSLx1OjodY0Y35Ni5z23dKpgZG
bK6Vb5dW05n7lTyEqXNi7nI6HZaPolCM8TQmRnPyGjEQ38q43W+9dJwg+8VdY/DHZASrdGyXyVrF
ZGliceOAtAP4eKyqdK2adMq1oten01Txe1GTjcu8Pfpyf1NleIMfXXMxV/bwkDctMPqC1Qf1BXl6
e9VEJw0QMKcUmoQj9ALBbBXw/l1JfxXFz39cytkWUo3QI0CpAUHx5dxqxgSwkeLiJUrEtgDOIR0g
BtInB11f2Z7XpwKmUDmBLAFkOYH6kA5lmYveaQzen2y7C23xgO26M+Nh28Uf1Kn8pEMSJyUvnb1G
LTyP4cIFmcjFzzkDAE2QT77CVTHcdrlAFwWtkmAg7256RFdRQHGHv/Wxtev+Od5DMxiuCDSkAX0B
Agwp9qcg6prKgqgnrt1XILaO0+pZH7JtSde63q9O4qclUJGDLQPSU/LQXHTZ8bzMVPAsfAO/Wj3u
skT3q9WAaGEKwR8LWLmOFzuql9IRSDQyDFCiVdHn5jxWehvaLEMizq8d7rfgX6yG7L1kK1HD0uDO
jUpPAC0BYhgdk+opaYA1Tw9q8oHzPxrv/3wE0BSJCthMVoFnvBQKZUWbdmAaUk/ph6p2vp59tfU6
GI2VW+HKi8GBAYUD5S6IgCKAli6FCozDQssb7VSl6Zs+mn5bbpipPZppf5/rQZeu8ahcp9RRwUdb
D8Tv8BZFHCENLOm1RDUG0zzhNG6ndgyM0tq51AsKnfqZooMHcgjUropqFVlK8uv2tF4jrUDlPWtA
YlZnekb5cQX9R6W07Mk9tU23a9PHAuzHBQd8g4WlGnnkTzW8ZdNzsauNfUby0LZ/KF/cf1VDwXWB
wp8L/4aWHHyLdBa9sYDECrXjE1U4iKTtQrkTyENgLrS1tN613557ozHf6I5GxPOZBD+79ok7zsUx
PY2YCraOe095QgFuTKogzl9X5nb+6kuXhlnFTsKGxQV89QgXaCFgztiRyGiodUyS+rsQRHvMRzCR
WIXCvnlU1zajatCgoep0qDX7qYG21TEvWiShlDU+2atYEqhVZAMAqMCbEHhGybdblYFynYbv6d2n
pn8RhQhzx9iujPoq8TxjYwGYBHIPSBuQcFxeVpWuxYi8exIN4I7tpheHRVBZB5VbmOt/yoqHut77
0Oa8bfbq8TJbhTLXZ1sIbi9pB6l64pQ6xdjyOgmt0Qxaq9j8/5mQfINpKXmpdC2JwCzjx8YHSdfU
ga/25iesGJc8IkQUpWWhKAIVWzvXYSGD554BUZvUATlr3bonCBP8YHqykr+5ct6SQWlHUJoCP5Zg
1qD47TMvOWb6O7e/21W/Ymhp6+FeB0YMeTZc79LyNITTXLcGEhF0bG56O1Z8iggjEK76z3jKzzH9
NTXvlLMDDriwrrASpkYajYoLDYnYR3S6kny49tuzGYSaSFvPLku+1G2W5MOkxzhM6u+k1HZ22j43
zHggKL/S6mD8FOAHAJvHY+6s1UKva1iSbenOpbHBdZBvkch0gokGxN1UW60LePxeKw81BL/yQ9L7
g4XS/8oZWNgwINlDx9MM5EH5TFrHhFvE1nocbtVBf0Q9njxz8HxaaM/o0FtDFy5sGqAzgFuFEwF0
TzYGnJ6SC4KV5AZNArwuTopFi13vGiujWjh3SK7PSAakMudelMstUwiX4kOwltqT1UW1GULciPCQ
TSt2FgcEwADaFFC3wvxd2qGWkxoFUUiECG6veK8QTshcbSUrcRUFIpgFpT5iMmA/AKOR9n+XdDzt
OM0i6MpP2T2B+ruinTINePHcH6p2Y6w1XyxbnKlb8DTBK0XaFE1m1WAdZFnUd0fvW0WfgSRG37BZ
h7q1Uz5ue+E1Y9LwCj4qbYaWuShLvbCKEUcnbuAMG0eJmIcmORdB2prC/dJhx5z+HaHkJ3uLZx3N
MMIkBhTRfKlVf0AjvQG2bmMI8/h3IrYcr15rrU/nGgf5uZp/LUuXDrWpoQ4jVlP7BVHDQw/wtvJa
J2OUtff9kMCVOoHbp4GXPXZNvxINz3N5EcBIxudzc+ZKTdrXKuOYa/CoFSGt+ikkJRr7b6/o9Ztz
NjPnitGxh6KSHDFwVkGIPiuyCCSHpu3rzo6WB6JDjzzkUKCe7sSK817cQ2cGpeWs0tZiuQKDPH6Y
UYFWJBDqa3hUg0ujfMkysr09xCW3CbAZQNIgXEXfkGRQ0foSLAHYP6J6HMRWK/7QH7xcMTL/kavV
OjMibZXaSLIxKZssimudbbvJfk91rgGxAQDA7eEsXUBYsVkWCumCGct+uTEKtIQ0NQ5F1KIgqjnH
cRsfjPuuebXsY5L9qvl+fOE5dDsGNbht+rNydT3Kv6alUTqNbhVG1WaROzzF9Hdj3xlt0NToBkr8
Ub1r9A2vf9kv3c+sC8zma2KmfvyLVqPf1M+W9810t1m1JoK5vLx/v0k6J4yBSRViEHAPmRJvrDoH
GTeqchvFMyNlWmOQWp0C6RpBjgb8/U4JF9ikW24K+HnaAzv/nlj9l7YlcIfoVgqq6jj8STPtINz9
oG2zfA/l1aoE9n6Ce342jENH083t5Vn0GH83htwAbiEbbtnl/GkWR9fyyMmmMVHivG3lGqE1ewzQ
I835opnffT7gZ45JSTulTVqU52wWqt5jPNJd2b+UBvdHfVt7r/SQ8VcIYd1VH25zN3bg6DiA7kR7
u/0dyyvx9ztkz4Uui6FTTRw5MHKUU2BtuwKKsw/UHnEqnpj9aGebtmp83dpA4MEfSmhz9UloOvd5
86zE+075iXY587TyWVdZjMvpkeOZrJ8qg9qYnr5P36BYWDT7Md3T+glBYkPLZ7Org8mujrza594v
PXuD2hHRTkhMjQY4mTrTT+N9NW6LekMtAmTGQ8LAKs6dO0P41B1DRtbSf4vO62wmpRiCGiNg1q6O
gmucTNuxcQffrGMetI5Yk5W6Ik1EqWF2WnN5Eu4L0j+Xu4cyjrqhAxdSGImflSwgLDkA4WN4m0rd
t+mEfMuLMW3tNpjc3o/Zy5jM/bEmCxpENk7rs2RlJy3egeffJLkQ4FMspWprRG2usmumNxNUMiQj
m1KZtkb7K6euX/U/kPra3t4ri6783LDkTIShT2bdYgunyV1ZREaZ+QZ5cmoIujyVZIukdnwU1aZy
7slaX/tS2H1uWjrFlagNJ5tgulKVb1gKJUvuWQXhye+uvtbevuSYzmx9zv+Zx7Ar7mUt/kUcCjqm
SvxhbQcvXQLnFqRHhGlm6FrssIJMH/d01A8MFN4TSORVJ13pBVjeLSDaAPfy3Dko9wxOk9PyuhdZ
1IDrmYKrZNM71V0Vxjr3826vTN9He03I6ro/dT42Z0alI6rYKEM0KEhHes/8sYI0657rAX+BQOt4
LBPi440BzFRdPjvK14atbNQlB3FufV7gswUshoY6ejPM0Y1b7hK81jbeYMKzQ3No7XqZ389yjHFu
SwpvUnQXF2U63+flnT0FTH3QVLQiMnDF+cpw3wsSJPwJjQLqSmA17/hbhiXPpA3OMOUjDKfOfjD+
1HhCecHg5228I86H83L77C9dE+fDlHxOrngWrxB5R6R45FBdyzoRJMaPuK+CNJkQV21u21seHfDy
eMvD88pqTf2g6Aq6lOF3D1Z9AHauN4NK7Fi7cSODr2VJFk88XtpIvaJ9Fzmnyw0DVHLHeOxmEXql
Pd8QZPInC0+K22P67PG5WrIzM5L/1An6KiyCiyujT6nha9PWqZ+67ojj4puDL6zfZrw1lNAu/HJM
fQOiEmsC6ddJ/Plknn2D5EiHyqOTleEbBESMd8adpvkqFJuDqvnGP4wv1cbOH6n24lbHRilQ0ljr
0P/kVPnfJwFEMpdznaQ9UWin4fZSkbw+Jq994Vvua4eGdLarq62Z79v8lIt797n8BgYNTzkSCjIR
sCX0erZjDvEb/Qup34R7yti4+/9aI8CFLj+voF1Xxx4+j6k7mm377jFtd137PuVbUDdwdzvFz0p+
36r9QVWmTTb1vluvIcAXkwggRkLDJjblzJxw+RVUh6CNmugk8u7yDFk7fQxN8sGc+6L9kfEOLY7a
hruh1b/dHv7SxWQAkAU6ZoCycWlc2q3aMWV10SAhamVorH5S2SsIVQOwDq14r6UTd25IOgqETi3A
RTXS14PwKyICy/16eyhLHuvcgrTR4762nLbBUHILSreAPU/iPqdPInuvi63Vr8FQF82B6QKyeHi0
o4XxcuaYRkzFEiOJWq0OQIGwiXPqs2bcxI6VBSUIRzZGxlcuuqXlQoM41IJmEh5gGS6NaoQVwhZI
RmY0Duz+DkLobfJseyvOfzGGMIGqBOMNikGIri/toDJl9qOBnISddypCPWXYEJ2Ur5zwex3cRs9g
Kh59VtfevaHR9ouZW9nh9nLO8ye7jfNPmKfi7E73GtdQWJdlkaNtTN76aXfoi9Ev3DvF/A97EwgD
VONMpOtBTn5pqlPboVBrPEwTt3aPrOKWj6exsnLDLT5MHYRlc0ILSjJyC43T9CUuBASBzhj1yVHU
X7EpjelP/bsApMJ81rrcJx+Ttc3eY3UjvH1cheLJfb89r0sH8fwrpGNSjhqQlw0C6yRR7Z1dQhez
UOka/nIxNwmcCEqpADaArlia06mz+7jJEJLRNDQcJRh6PbSUO6X8EuP5ZrlB7T5Ayab9GNS1QOmz
Li1vnXPb0tZpp0E43JszAMNTAQ2vuFWOXckODDTz6rFX7aDKM3RpvOnVL9LTYNS2ORQnFOT1D33z
PlroC9xb2qEpQdDfbZL4p1Jlh1zL9ibaJROmHDL0CZB+d3tl/pc5QxQNdA0wWfKc2TYteDsiBhIs
TNr3Un2YJmuvgDkn9qevaX4gPYivqq3z9bbheS2u5wvIThNt3rMu9OX+byfPa1TctVGTmo1fUQ89
VkZa70bFsLe3TS3uvlmR4P+a0i9N2VQgHSWmLBqA8AtBjzXtK01bcV/zFr41Hukx0kPe2vFaFY+R
StujO4aPgZ3kfprEUZz8jIUbOokb3h7Y4g0Owcf/N7J55Gf+qgfeXVcZFs8F4WASW4EF5gXHwCOk
I5vEgC4H0Av2dI/uRzUbN7etL62ga6KnHYEe6n9y9ExtwNuEQDxrDkMX6qVVbJU8VTZ5Zv+rotyc
IEGEArYfMM3i5pPGqQBvXXqtN+cEGDiWuyPpN6CUDNXeDpPi+T+MC+0/cMzo6EX6/3JSkVmq7TFL
88iI08ZHGXUMiGhAe1RMa0+CxSk8MyX5RbMYUUBkLI/qltq7HI+cMM8TslWZO67cN4sOCsW3/xmW
zC0LTCs1ALOkUZpXVrJtXd5SP/Eap9ty0k/1Qzxpgo1HxULSIFCFYVa+IAJchaDut8IcpQQSVuiU
NPZGFufagVWOKECLQntto5Ms6e4SozDqoBOOwp6dpCT8j6amNRI2tj7sRvQqlb5VcHu8c4UORpbE
Hpp6z9Wq4SBDUCFhAVn60g3iBHgxa2X8SzchghjE2kBrAd8kN+zWU05xAlsacfdDs/kRHPZhbIIW
bcjVSCl/N5D1ThUk3eh0343FgyChmb8UIoaI8O9BiWLrwyPNx+29thDQGXjxomUAwBTrivCi8ARt
hyphkTnTbKNLu1CLrU3H0Ku2UObwK/F22+DCjkNFC8EccJtQhpLVUMoUuvJ6T1jUgss2SF3nd1ql
Py2NrR3Zxfk+tzR/yZlvskQcQ0URlsajyPdduUOqMh5fjbLcQP27VB6KUMGDwwpjEO98ddVvlthn
/SarXm+P+H/5EKAP0SwBsV/5pmFuUTkVq1k08IdBD/MhoOoQehA7f9W/81Ndh8Uz1AgzdKWqo0/J
qdD9dIBq2On2hywEl3Mx8f99h3QNcaeeslopWYSOZt8bN1p9h8LHNATJGnPFUhlghnnNvXmzFKKM
z22piSZDu8Xcx1/4wXYfqy4YNiqEdzqfv/E+0MSv9msyHAu05xlh2X2pe1/bOXw7/SjWYEpLGQl8
zScP76wLKovwsWLqqV7ja7rjQKtgit965Y65SOOO1b5V7lAISq03034aOsgV9Y1PFXK00hXOsaXE
MlrdQOgNNDha3uQiRDvlg6IZPYugo/hzKtBB6nLf6UNq+Szb6BDx0CJTeUP/hzCcFe8zX1BSdDAT
6OGmBIscYIVSPkJNe15U5sSiys1RimruGHjPbm+vpUgOFzH6gHBngR1OJvKy6NhAsUfFok9HuwrA
k9ogM3if2oH1lb96EClwQm6tpCavHRhwHbiaZ5wKcr9yJkNvaiczzZFHFGwbhpr7XrpF5rzDPmPE
B0N7uDLKazQf2IeQZjZmkhRQiUlxoyVMlwH32UYuOaSof3QgXb4XwvSdodoo+QEN86O1gmCZY/fL
1YNNMB/NL+CZkFuK7RqQedRlWbaRmVl3WgYcupd+8N7Y9nr15/b4rjcKaJ7A8oRHMKJV/dOZnXnN
eGAmca2qjZJGvQf5JOIPshLyX/uhSxNS0OFmoqjssW4jB325tKmQ79zXNUgkNVTUVg7dynBkfvFi
zO3OIrA1tOYpofnWiNcQKWsmpA2hVnZWat08HBCoWYnlZ8m322tyvcex+Ahw0dOHn2gAvrzJ0iYu
696iWJNqjH1d6zYNGLEntONatAyzWvzxVL6CYl+zKV0WKAea6F5lbcTiLDDs+jCib7ZgX1oA9bse
pUBzf3uQS9OIFiC058waadDrvRxkZmROYRaYRmsa7XB0Msvntvr9tpGlrffXCNqcLo1oAn8yaXGQ
rMYMlSmyvB7XQcT6oFtTSFs6s+empEUTeYXi7oSD5Da/KnC/N3T7qqwyIy9bcVDyh1IEzqzkGTSz
ThtCYGUalA2rdkQzttzI3ttujSVyzdK8fmeOwfPSbCj1to3Kwiv8WE9OBMwAqPF9VepypSvyOkic
G3SBC0QPIcTzZOyy1UKpPrPGNhrrZFOkqHxr7xMukNubYeHCms1gGcC3MEMnpC0nhDVV2gQzKX9I
oIOo6TxUvOJQucR30lB3ksc0NoIyMb5b1RQOyfDPwTA+YG5HAx4eXYayWCFJGPqoCrWNaP5Wehgm
vU/SNQTK4mSeGZlP+tnC2R2Y31iqYZSesk1FekcV8YUpq2pWs9u+vKRAnYe7H60i2IdI913aiRNP
6RwzxgZhv2O8ZQAWDlCKVYGj5hkIaZlPp99QUkH6jwFaFmY9C7sSKakye7LyMtDJGNTkpZrSFc/y
6eRvfZk0Ayh81aTjDvwnQs6NwjfxiQML9SeeQvbo7IUGQMzGeXUerX5rf7iRGze+ZUbdyq6+dj6Y
INQcEBGDrgu57MsJ6lqzcOOhB54294JU/zLo2h1lR3BzW/Zq3nX2z/KYQXkGGhG0hSCnLY1ZURRr
bMyqm4E4E/FHduD5z9ILrR9J/RMRsQ9UhcJ+o+FzZZTXfhzlTLQ9fmqTg9lHvt2rAX1cDlDDqfPD
su94/r5yamfHKY1sptHBExIZXXQGSDcTB9V2Sc2sj9pG9LbPeeJ+G13u8H2foxxyzzrXIzv833vX
FLczNiZzJ8e389rZ6wqqsJvbH3R9vtBmMXO9IvoEKlumSVDzKcndOB0iJCs0skG3FGiTRlutNqC7
XesLuvbCMAaVD7BOo8EaaC9pDylMS/S6GCKF0oPJxiaoNDiOIRtGfyjWgsHFoUFOFV0kKMDAV15a
i4ep7NymGiKU5tTjaMf242CqxgEMNtmX/zCL6B6F3BGgSIh2JVPEVnNwEGNgI1qMgQmne90qjTsj
BpT5tqnFOUTH06zLNYfT0jnkLgFddqwPUVaSxk/0/ZyQAjRvCDtrnMLbxhZAInP/L179qJfNgEhp
DlGBEYgPqzFSB8X74iV2A11pK0EHMho/vSlInLHKvyDzSMENlfCtw1qHH0nt0Peq6wH6dcqYDn7Z
Vu1rTpi6xjl0PRv4PpRn0PMJykJHxn4ZWkInKDaPkT1ard8rugeIm6jD1HCmoAKX8cqDbcEeEj8g
rceDbW5glCIWZ0ocpTaUMaoBAb5DH8x4tGEFpMANeVFNsaomc+120bJjo40RNUt0MnyyIZ3dfxbL
jC43zBGwh3va3tFmp33L7B8D3w2AGrrmaQAdQuurhypLA7XivhieefpRm2utIgsJgMsvkQ7vVNlW
Ug0GoOpJaHR39k+7etDxXK5/ZlvIZqqF5dOd1z39XNmC10/WS7vShgeplzIhHzdGnfe9glpIvm+m
LYu3SNF/S36tkXQtLTAA3TPKBIqcoEW6PMlGD8Fz1hRTRHIdRYeSjAAKxU8eqWO/10u+sp8WahAI
ELF9EXFA9xjyC5f2SNPSEVfCFHWGvrHJ75z49Ut8eJu0fde7AUho3e3tCZ3X6fIGQuspmusMRDpo
mPSku3X0tIYYQp0QCtvNNlOzajs67Rp4YP4rt6xI81hTLwVbTT9FLi8DrsW7stp1D7kB+Pad62Ur
772lUwJ1FRCx4u2F60y6VWlLi0yrvCny3IQ9qoiNfdo69UFTGmPXmGXUZ1l5+A/zeGZTWrle40LA
J8Gm2meojVbDjtWlu/8vVlB5QEYDYJMrSDLiS2hVEuTYdbN9oO70XaBEu2JkadPPnAceHq+IeWSv
NuRQTOhUJPL1dkgeEs3Z6rFxoo5bbEYCodzbQ7q+l7EB0dkO7qe5gC/fKcg/KWVcMTWaQA7qC7dr
f2Gai0eoqdVr99eS87CRCppZFkDsIPM0Jr05mU3sTtEESrDDADkNFCyaMoBk9RgUuZp87VukrR1R
lY81p+PREZ69Ehwszi4qFNB7gqYfAujLIz6jLDVH4L0+IfF1zHK39YnRjaD+sxBJT+7H7eldPN8u
kDkoSVuwJu3LKdcZWCjR7e30Q7OdmKb6Lq+UFce1ZAUwPPTxOTPdiiF5EYspem2JFGyCjngu8rwG
wXN3+veRnNuQJq72OsUhFHs/Z4rmk75Ngt5bhT0seSoE5OBwMcBUgSDucnmc3Clcgw2w0oOIDO0O
zZ3jjt4hHmZ6TxUCarnbeCFPHHRGmhywmmS0fS1OxrCeRB5aRPG2ohHc1+px2nSKTV6SyqRBSiHE
fHtGlo4OWg2RLAbcHRpi0l2ISkxdeExXAXuJ4w24P9Gv2qKvuMtoHv0XU2CCRh0X/CsynQ+kiYqk
yT0VIsPdGOg07V/LBgTF1oh6221Ti3sJ8jBgXpqbcG0p2TRYFiG0MbCX1C55nKALHpp6q/6X3XRm
RbojWs4Mh8BjR7rbmdu0q8qDTTtzd3ssiys0642jUjqngKQ96+p06HM70SKNQfckA1dlWE169og0
jL1yBBcqQwCd/LVlzc7vLDasTJQ6M8VVI4ZXNFL4Li/6e20YS7FPjEnt7vuRGKOvNFPPwbpes3Fv
EA91LA3cYyhqUatDWghM7ZBDsJrEb7mFTpfSzNTW/y+z4oARRgWVORjhL7+0U8tOabVYBdo7r45a
61jfR1U0z6Dc9lZy5vMEy4EHWEGBX0CQDmCYdESABHCq1ss1gDr012Gy3nmtn1IrSjRgNBE9z6XJ
diWkWlp09DTPd4wHRhNZZZqn5lQPDWwKPoumWHWHt0eablFeXGPKXYp0wFE2i+raYNeQr+oR4UCv
lZUWpVnhk7vW3gxx2DdbLlZigqVDeW5o/v3Z5orjOAfDZTlv5OILS0lAE7aSbFm4GHE9obSJHA9Y
bmTOJWHOL8t5VyRNcizaZpeh6dG3BAuc8vX2BlyKs8GVAZeJtlTDwe64HM7Y89QbegxHBQVboCf9
xm5TCMYPfHh0Ta4ELSnFfctNM4gt98GGEuQ3phjVyqwuYLuRHQBYGLEq9gp0VS+/o6LozUmGTEMZ
0/aTkj4MJlqx9K/cpT6wnUF9NFt0yyb6RlTpHRvtx4Z2YUf7J1aWB6VIhpWjuXBeLj5Iuv4qXnqK
0OfzkkLqjmx1Wt7FmIVuFH4uRtAb3Ztr2KeFvTWXBDF6uAO8sSRX7A6Vqaakgc2Ebczsiwr+1Nvr
vTyqvxaMy2ke8OTyoCGIkjRP4y1FScYbok6QV95zvNgJ5Fjj+9pbIydeypdcjEzaZhNSmRXlrRaN
xYedf1MeEw8Jk2l8yVRzV2YEmRAItpPAM+oQ7SGP0P4g3goR30JlAJML1newvyPM9mTutmIqEFMr
8BHALRgxCCYVEeSOBYJhDZCYgiHXFh8zu93G2mD7RWbcG8MaHde8bSQ3fPEN0rZyGtwo3oh7kIPw
+qeqqHj5FX3ffRt6REoTOMjuRd7rm4kVzYo3XnQrZ8OXrmBbuIVG5uE7AGEq7i9Er4HpvE/033On
8zxDVR01EAPRi7SNeUzAYwuBnchu700jUpqtOa4QrSy4+wsT0j7ue53SUdRwF/YvGvtgl9DZz0S4
uF8Ot0/M8qz9HYy0c1smLGHb2LlsCvqJ7S2X+aVdPkGi4LahBUTR5bRJNzSCwLFKVJzNDvnBOj9w
trUbMzDM3zqKZUoqNpoWKJnxZcrZdnB3VS+ekM7i5rgde/ubyYzfFlE/bn/VosM4W8t5es6uOw2P
JY1ZmGhXe0vJBoouvjkdBfnRKE+F9mSk0W17C3h9zAJyP9DHQdYdhHWXBosuIxmSBrjIe5/HPro3
xuqn/cF039V9Xp2aNVjTsls4syhdPayc/g9pX9bbttJE+Ysa4L68cpNkywtlOXbyQtxsXJo7m2yS
v35Oe4BvJIoQce8gQB7iwMXeqqurTp0jTaOY9y6J/LppHHO2dzUN0yneaeSfih55r+zqSqqcbvim
s40czarTvzC/8Ah90UyJEfUCJWS3u8SSM6eLm8y/P6+rBwZlSWQXwJqCm/Z6WhkBJRexsI01sH5O
4E/vLcUn8veiTjw2f943Jn7ZjZO7MLZYw7hndTrbmNG6qn90fV66VibLTpHn9L/cZxeWFmvHzcnk
0whLs878Qg+p5bfqvjOOoLWu69lFrmbD4qo/uLC4WC674EXGTVg0h3JnRftp+OwKQOmH4P4cit9z
bw4X3lprFTnXvxasLZzkjWc7iUHGQ4sdmjaeXGwJRW2s2TKhFo1aRpmOcUFttgOTohZBoFraiGy3
jCxetIVcpdGUYhcq3PYBzqD27ETS+/2ZW1khlGRVRWR68NZchs8Ft9U+Au3hW9W2+tEGYPQUVbr0
MxnbzIu5rf/7PJaokQMCjWjdVpdAHi1TLZY0sDeYu0l/HNF5TZQymIi5vz+wNd94ZWlxsXJbqlok
zGQ07PpQp21s2SnLp8zTmu9d/gJsDTKv/z4MRs7M1MGtK15wy646yFnIYwXFsre6nPlBauv8BNBh
Gdh4h/msl+YT4Vosg8QmUQ7xqG0xVa7sGKHUg2YmMGSBx3ThSsiQM6NCguStS2vAG1s/Z5B/nJi/
MbVbdhaOpLDNqlYr2EH12dOT+KVvLC+25odGfaiZ7FKwReiFThx0trzU3D5YlD5ICd1RPEnkaauB
ZuXavRr2wssUEOiIE65j2PF8jrUHuZqfUrB7T7L6mOaa25WST7ItSajVk3Mx2Qufk9EUpY8KVnne
B8yIgwjt5xQ0jmyYNiZ8Y76/tvpFXDGSKrNNLsvoOUwdrs2fZvc8a+Bj2FhXEQgu3OjlRH69fy/s
DEPGIbeAIUnF38L8HNr8ATSuzixX4HhCmJWTfQK/inpFUKEbD4ld16D1xmA3VvMrArn4CL2rhgop
d/mNFLWTcv3BGttnLTMedTaAR6c/QNDEZ+rWHK897jF4FKmFNC6qpIvD02SD0aDigElOLBCd4MWT
ApYNXNwIDXUcKneeK6fQTXdUJbezt+ig1hJxINBTAGoQUKgbiLZtU501gyW/lT2HBkT2xNEJLanD
89wZSFnzHSrzeFAbj9181Dr6NmWaM6d7g8xOv0WIuroGF98iNsrFGrSjzEY5w0ZQ84BLmduBCcsz
Jz8D8xZoMuh/uRQEuBflN9AmLp/yUkyavDMIHrzj90Z1+RzImlP2G7GjIjz+zfa+MLMYVSdbXclB
CfpW5h1g9kUKldq6ZQm4P7KBoNcaGl1uxtEWgz7JyC30sXY6VnNftSrb66yZPoBtItqBaWj0B2X6
npojdCLtLnoo+kLzZ2Vm4FmsZi/ttOE5LtA9eP+EroS/Ip0myEDBMCnrC5/DkQgwNC1W3mjUvLC2
eot7a4uzZM3ZgNhOIEMEvGjZq5FaWT+YcoZZMqZpn6qxebA6SDWjHLQFqFyDAyCDCjwvuB+Qh1z2
eVWgWOvktFbeTKr+QNMa+m52XHlW1MzR7TeaKl4u/ZM0yBvSztfHKnZLALjuz+lNsA/eSmRBkc/D
jSkwRdd7HZj1OUrNrjtLeu1IaAvV0siL1L+1EXuxcrpv7CZQtQBeQvYa3Q8oJ0L34toYScmkyWTo
zgOt30ijhOlYBXHNeqcG2S+Za+x7iUu7+1ZvfYswi451QcUo2H4XSf64IXwu1LE7d/MUWGzY1fmx
pSEOGvL6AZs+2/xYS+eY+YM87HgHIo6dpm9xfXyRc14dQHwGoPuAUQn5ITQsXo+edlnCJ8vuznP6
Pr9Axw96APmwM3sn0h3Nn3Yx8c3y2P+FkPJUP6ZGUMh+H9a1n+gPUFKRuNMcE3kHKs6eHqEQIhde
Pz7KudOTl+5ti891ZWegcQelJMRSSPguCw5FPzexDWzqGZi20ajcXvkwoXomV/AV8Boba3Rz+Yp6
HERaQU6CTkuUHa4np+kmHgH1252zod6bZXsu6Xd0/aIlke1YHB8riuYAWUczKf/LyJ/e+uC57G18
xI2LFB+hAbWCxjQLfxb7M4uYMpDa6M4UsHCgZg9qk4VxqFdepinuxMA9Be0oe/CjhpsOleTPjQ9Y
mXOBnEF7Dqpf4HQXP7+4eaIU7PtWmbKzln1EnIFaB8wU6pNtdI5Zv9Q0OYzfuvbA66c6j/dtAp4/
1dPjz1Smbq1oG10nt6lYzAfqTSoaX/FmAXnq9ecgqa33TaGyswqquFY9ArtD4t2ImAh8z5UNCrf+
bzrujOy1kUbHKmqfqsrGO1DM+eLUqJC2lYBtF+dnqchtcDAPgbOmP8dVIzuZPakOmjdHd2PmxVBu
zKAlURVklCqEz66HitrGJEny0J9BftnFbkF9an1L1WezAZ/SOao8qfL6/veG1dsNZ39RzGPJse2g
Hrewamc9lTKU1qC2MhfB9DyNrjYOjq4/QmQU96BjOOO4nzdj6puNJjStLbyTwEmO07bswgQhA1PG
dLDfkupsKU8NAbN++z2tn3Ik2O8P8mYBoZ6D5K7o9oRQH3oCr8c4y8ms9npD3kwlcZrsZ7Glf3w7
FhxYtH+BLx8rB8jZtQG9QamibYf0rLLaUfXOseoAEvYuvJsrx1tCkGvWUH4FgRJaz1GsXATKGkGj
AN4JsGYBiIViW/Vd+dBAqbhFIbRqSOxGwOiw85f+N9emoSqZmp4VqxHiA8W5xjOz2TfpxjG/CXch
6w1vgyIisn14ti9OeY9Hu26SNDubb2AgdxIt96uIOQ1xc5RWJMUfm43TtjY0A3UcQfoA7MvXhX3h
5owMIGZDymHRmZAYNl0Nnc/1I23f7m+9m3gDIzOF/wI0EL5juTM6bTKMkrLsrOMxZZWJ07koeTum
HPJDvnVfrhrDRkd3JRifLVOc9YtBjZxhn6dadh5628msPetnjzXyHjRXglio2AJj3LzAMThU6IE5
R6wKZvyFPcWidkGGhp6rzjiUID2vooNBzCPZejncvg0XlsTdfTGytm9wV46wBJiXGsRN0PRBZD7m
zU7zCIKVT2kLGLg1tsWRTlq7VklZY2z97GTJaz8+D+nobOXTb0vJuOmRipOwaIiD0ZxxPbK0oKVc
UZKdFdNr+8ciP8fcQyiaqNRRhxTE1oozzY8D2fMdfUO6vf7T2d79TXo7VnyDaEPCCYRLNsSL5GJ2
pZknukxSejamfWu+ROlj1Dwp8s/7Vm6PHNwvNiYgTwhCUS+5tpLnMYfewEjPCQmiJ+25o/spEgrx
/xY7Irj/UZtHlA82dzw3r+3U9ZC2oOItzwTtuLMVqvmTPr1ovWu374IcPNuYvZv32sLeYvZqMpij
rsGeFD0rQ+6pzWOqbSFxxUdfBQe4XwCDATwFmQ4EqIujlhrxpJqtlJy79qckf9Rb0cfKINAtDf8E
6QTcxUsqpqG0qwFA6uSsm79H9krKXRptJe1vX0FwuEBtWIAbAqWH4v31yiCYK0lUV9lZjk/VmDtW
9irnT9K0q/TflhJUZy1+HH9U7nCyh8JFxuf+BlzOIY4Xwnu8ftCEjp6dG0r8macdRM6qcwzKIaoD
MbLVWLCcxf9rARxCGCCsLC9MWo1NPU5Zda7m3BvZsYhmkClshKNrRuB1wZeBFLdonLiexcam2A2G
VJ1NPUXh43djHDK6uz9VKzZAhAStaaio4W2+DHnjktCmIqQ9S/JTltuOhJpRvMXgv2YEwQWqfF9N
H9ZiO1A1L+QBstbnVD5kaH+gyQ4IZuf+SG4XHXeTiPwQWKNbfjlbem63DfCWyC6YYLHNcoOAIy7P
/f8/K4uhSD0peSXBipYA4105FXqh7lu4OTyYJgxEYAURNgMgv3CfemWlWRfBRC8/zBrAGHZgKK5h
zE78Cib1KWDuULmQiyGq05SHstwAMaxOpGiqBH8HPOsyXpepQXU1LrrzODDbKcymgOzlJG8Nc90M
SpYo30D6apkpAfFONE0xEjSt7Ek62ChdcHhDCU7pHCS9lU+J/hjmH33nJYMnbzE5LC9CMcfI0wgo
NNp1kIq+PlrQnkRyOEJ+pJ7avS59REbmT8q3Ltvalbdb/9qQmIWLG1dGEnQShdkzK/HS02RnqF/1
rUO8NpWiT0+As9BotuxKSeZKLwq5ZmdwYiQntA/a3jwn3f7+xrxJKn1NGiqUoKQABQbC9+uxzLwY
uQTB6TM0Pyr20/wYu4fI/GRJYH5kmisncPRdQBunk3clmUG1YPuqJ5W/J7VxeHUE+55hVseUEg9C
CS46TdCKWtj41/nUx7tq/KNPUEiG0Fu1t7c0udfmyBDqqkgvwEss9XXrHiTCDZH6s9T/M0CcReZb
LVdrewrpFF0gREDxZoifXyw1+MI1c8xof066LH8YWVUe2tJqQWdu22hZkBtvYz1EKHAZKoj1QCwp
NClRT0bu7Nqg1HazbvdFj2jOodZjZiJPdJKSwEbsTByCNHlYvM87oz6D8rD/LKlT4XngcNNrwEjv
aZ3P3tXsUf7LwMSn/LQ9BTQIx2jykq3I6evhfe9TF3OjjINElKjqz7zYTXSH0kYl/UTuI25docUT
dvqDXYQFf2nq2VH5IzScUulnDR0FCFgjQAaUQSWfs+XSJ7P1bMOb7NOAign1NeBGtAeuBAV3Cf9b
H1ruyKUjk11LXyrqQ5LGpr4M0lmIf0SvWefwunMj9ATgP+adM/yhxa4/WrU/G4F6SH9lcfpoAdcK
yq4x2nJ6K0smIJSISuDbwdC1fP+2bYF2jwm+1TzkkvQrNfon7SP7xyR7ww7Klp1Jv5cmL/vXxKbY
LKI5AMkLXClw68JRXexOtUrzSMCRz1wH1Kabmx9aZn9KWfxkp7O0sTVvIAHCGqREQW4Kpi/x3F9Y
y9q07A34V0XNAYs9d3rn1ZLmmQjLjc9MfYHmQbdN8is80GKbgclBxLUimXEj4cbNtNbIgAQeWChT
x7YCJYs99o7+TzCfAbIl+whxXrR6I4ha8S147ShC7xeST2iXvh4tOAkLrZXi/kz0p0qJwaa8laC5
qd+ICb00sThAJGksZR4jdm7kXY1JTEr0Nya7IQ4oeajdCsKwDv857GL+7b6X+aoC38ypiD+RlkUZ
ZdlwA2I2MKhpSX+uVd/M3WjX5c/FnkqPBXT4FCd6kRpf4r83rIo46tYqBIlENy3URhZ3jUWkqFQ7
+Db513gwgH2IHe2H5GtqkMYH6kbSqzwdQQjfv2n5ue8c4ikuoxsPzJXLW1Rx/vcRCwfLO0hSJwa2
k5X33E/QFubyVMWzxag/7o93dQeJBjAkCi20Di8s2fFoK1WtowAC2orqSWqZe9/ADUsaNpAId0Tf
FAD8N4LbWYmadwnS5jNrnnAlJ0a707P3Vntvm3nPRr+qznXj2Dlycejul/bAlEOQ3klQjKke2iJC
+125r8oAIir3v2xta199mUgnXHimnreqDA0ZpMOzvdI86sj6D6+J8r2knjY/RyRovrOn+SHPft43
fLPFZFTpkFsV0EO45GVmsLUSzvpGbUJUv2wa1IaraPGpn16hfOLLPAKeZys/fRvbIzso2iixAkCv
YkWux5rGnTZqRt2FCXmJpzCyiTdqLyUzHTSzTR+gL1ONY9UHKodyooeWJKn/c3/UN7V5C5+Ad7+G
5kbQ0yETdP0JVW0lSWqzLuxNgBwcwtxJ+pFDrzippEDWiWuYuJef0+mQNwcz8ZriVSF/5wmg+KF5
saFP+zsmjgqlN7KxIMus5teXofID/inULtWb+FJnfYsqdReqXeIN2rEhf1l35tMnM+y9Gm21Utyc
bjERhgbVcqRQkdJf3MUg4idA66GtCdS1rpY82mPqGt3r/em+3d0LKyIiuNjdFYDZ+QTuz5AXf002
OIyZnj00HrRDDAKxaBpkyr6MCrfp9+X8PqbpxvlaX/CLcS5cKTpodD0G2CIE02mWlDuTMPB4la5J
pkM3V56cuhqtoVboFPT797E5avQHY+9AXfpR4kXVgwYNTTt7Rc1PjsuNR8XqIggpIBQhdRDQLg5E
BUai1MjmLpyRo+nj/Rh1br6lpLdmBIE5im1oywa1+8JIb1lpy8yoCweL/ASBfbun5pyj3c/eAnbd
vpGw3NBtR/ZLHC4UA66Xu1P7hEFKgIWDxH4YaeTH49Ocdh7TdkoM/SkN4eyjrO7LwuvU09Cf1PFB
7/fpa/OYRdOuLthxBmstROZRHfmRupnPUX0HpcHQHKphV5kOB+oPfPjNVkprdZ+Iy1Zkh6GsuqQM
qkZqWLNtspAS+ZFy3SccUsHJdEpjw9EqzS2sV9L9jbBQCdoPC/MnYk2nS195irJDkTs0D5TPPvZs
Vnu5JnkEu/r+aVpx2aKDEirkyCuDDWHhu5icxbrRchYm7lA89cgdkvGkTuFguHL5D9+smYqNcRWF
YDVF2h5FCaTIbuh2UjgrvBTiPuz/MgZYjOHYpyI6Ta98bB1EAftU/5ctw/CBSGTLaIgEQa7ImV3v
n1FF7rzUwQqCB8QMkjWe+HasULfb1jESIeNicMLTmniNAN+E8PXalFTZbSJP8xgCIeHVCkTT7Nit
mn0fb3Q4rRy/K0Pi5xcuUB6UuK2ZNIYD25l57bDsoZ+2EME3EZSYuIvRLAJkq+tw33UYDacfcfaz
jjbi4NvZApxIHG0JHbEGLF0PQlP6nJpgXgqrKq12iV7TR8bxUrPmqUI9R4m9+1v99jJEjgIQBLzW
AEawlhnmGQTSA1XaMYxTc89eciDso6jzC7CHgdu1deJsC5JyO4PIAkPKBg3kkIXAIbse4aABTz1I
yhjmlh37oH0Apr+ENsT9cX1Rs11vO0WW8ZpBtlnoNCw95IQ25sRKdUzk0JiHNi+sAMlgxeVSTb0e
cqT7kRC6z1sAUbqp/DtY/eSnozk4cTHGPsDNsTO0dAiQ3I99i475To3RknP/M8Vgb75StLqKxySI
PBbbKR301G7UZArtmju2nbpSASI5bnkWD7JNdsC1qYeL+Z+1xdR3kAfQlQkB4dBUXtzpe60rNyrv
awMCFRwogU3QyYId+np1J7yMe67RKVRRT4jeUx3b6MlQv0ny6f7MfXEcLacODEjgdgHVBBBGCxdG
8wgkJEU/hUldBUn+Q2oDi9ROxtzxpX014zGwrY/E4l4zym4y/UizUxHvMujyyB7kBPLhl/69TE3H
EtC4cSPGvPVFgMN9pUnRko2MyGIauGkW9tTwKWxofEx15NPtBl2zSZlvXFVrS4qqpIUXF7ICOMLX
821UvalwwqZwtthzrLV7pUje78/0qgngJTDNyCfB0LUJk2h9p3GMJZETxPKlrGMw0rwxkNsEgEAQ
ooqGG0IAX5b9qVNlyE1r6FNYRaDyi+AXdrEpM69FZ76biM5rPe2GfUmS1i2mqfONUS8eWNt2bsEy
ZcN/rC0gHi6mApkXoHCWFDF5zqu6zeQp1DvzRcfGyfviBSjj3f25XXH3eBICmw6QOoDSy7pYnpvY
G4Y0hSlEiUtA9Ohc+m37z7QFwl87l4JSCpcLVKKMZQAMUTRDaVQ6h92Q/Wmp7ZX4C0SDhafM9hna
kFu5udsYCo/dC4OLE8CYEqsWj2GwZzsuZ65c/9LKcy4d0tpRrF/q4N+fytUNBL4i7CID9WY4/et9
OqMTqShQ7QmL7EEGR6IiP0TQKXEG5sR4b8ba7wkUH9Mcv4Dq79CV8f7+B6ydE1CioPcH2Ugw0osZ
uYg/eCY3Kpqu5tA089lt1bjeEUXd0qK7Yf4Evlo2UbQTpFYmnhqL4zi1CSma1MSr3qR7ufaGyWtT
R2FeVBhO9qaaO7QzAQy/qwkaOfvGU2flEQDbDvntlP7gxj4rmoeWqW/3h3+bjBUfBnwEes5kgP9u
Os+UjrWljg8byYtRn5CfcBPiKxCkfVfrINV/8K101tohxUSgUgTkmqARuZ5xRQMLAtXUGacn9kmk
BiiMHMp8i5hg7ZAK0BW6vcDNAJrThRmltMdcmudwHIccYLJMRl6iaUEjDhwzT37fn8eViAyRMCDV
SN1gIy+JgllSU3tksRTKFZN2VUrfrZzo4JxVUf8vs2JXtLLpDxCI2fDAK7MJw2h10wADBCvWIjoo
pEKV6wyGbQhXNLoRQO0vSCbz9d+PD9lW0SUgsEFfx/jimEzgVdKiqprClga28Qd1S7eVQgo4m2Sd
u61G0hU3BAYnsUFU0JjdNAPESS3xzG6n0JRy30xi1AKh52Z5ExrZJelU1shnR+d/P0IE8KL2K8i/
l9gapZ3RZwmB2LCF2q4WTgT9Fr5eoscpGLIN8MaaO0D3AWAV0P4TWJvF5gQviFlYjTaFk236Zl+9
VLz09DELosw40PyYEb9FMYq/6inflTP7RvCIjX7bxrOkuymyr+Fk/e7nX/enYOXIXH3VIq6FKAQn
JMVlPsZAu1nDQcm4xwG5Bwf2Rgi9dl4uJ2CxbSMLm1bq8TqPFS13urJ3FCX+jSS6Y2NPZRyT326Y
XLlMBRswerpUdOfc3NpTGUPbcU7hd5gURvGujiTfTg5D/lM3/PsTuXYoRdeOAtcDD7QUhIrkmQ6t
Ws0h6rz9nkfWFBAND5pMnZvDfVMrWWNU9zEmaCBiXGCtvfZz1WR0iTTXc0gh6KN8K+if3PzFXqzM
S+dn1n7LyUdZP7LCQ8GdP7Jsd9/+2lBxfaJoDrQdClwLby5ZpONgR8OsaiPdgQHkl5XOsT930GO8
b2nNKSB3Bh8nHl3Iy18PVEnMxp5k3Bt8dIuT+lZNL+rjrKQAtwZxsrVBV8d1YW2xQdtxrmNSGXOo
N9xhaJOerdRv+njj5aWsnTm84NGkiTo9klaL+INNCDNj0KKG2uCBrgOMXnYd2vb3sq2hZ5k6c+1n
+n4grcuz323nRXjj09dIdTL60HSHRsmc7BhDTEaZn/XxnNYWqH7MJ2NLu2btwCK7Bh0OQA/xPF+s
czQ22mjp0RwCUCI5aqu+9mi+dwfayq6dQIWsQ6ezW1nsP+Q6ADdC3gGpNnCqfk3gxc3TTF3dmWhH
Cc1PihZ/pfOsGAgWaHiPXvFxf4utLDpiBfBmIiICVGaJqaekjyc8YaQQlBa2LycFSHZYlfptn2+x
R329qRcvYVQxdA1e4ksOR0z4xbiyzObcMLkcWmZ8NnKp8KoI8V8+yoo7T60EvUbASMeWZME8G4U/
67Mc9K1U7GM4slObjuWRGikIeHqDPlqI4QJzGHigpmnstLndP2WKVnpWLrfHmlaWX7Z9nTuzEcmf
6gCdOiQwVR/Fy+I1n6TkNCax5Uj5UHl5HycbXmpllwPXLJ5lyMShrrLY5XXPmizpSzWs+mPB2qdi
erWgQ4En8sYLcM0dXlpa+iOwm1UNVJbUsDCDuS2BJZkRo7R+UlZ7OX02czSYDKlLE5DjxUH2Y4oe
ewibmiP5fn8vrTwsREsjXjYSuFiR7r9e3x6lnda28SGSXHqdhpztFrLgBjWOM3FlQmzniy3ESDGP
dknVkOqPRvVstpVDEEsI6hdzhNThsyl5MlKD+XRkBogfWyfPhCh9lJ3+y1gR1COkwaW3hFfKtKMd
Mxo11CVyVMngmjTdeKisT+f/TCzXVRkAfMwLmEiH3tWhqARc0v1BrDyFVGCDbVH4hWTYzSZVx7ae
rZJoYTceRuNvp30wR5v+9FFQ/GrAPBPct3frbGAOYE4k2IUTWNJEdEyZ20Qv9RAbJUjLl7HYS/kW
gdbttEFWWjJVQDOQQwSU8nqLQO+jMyh61UKeGMyZSoaOa9QNvPtDEcf32pcByA1fJqoF+GvJ+km6
AiKHxNBDFhgNuNvnI3FBzNbqn+9yttXfsjJvaOASUsGAfoAIYXEz53QAmWka66HRFMcG0Avileqw
0aW+UppFtyEyEsh1A4t1k3ppR1PiqtlhSFHdBp3M2pOeMfQ6ShM9lmOS+oY2W0FDubzntVm4eW8m
z6bKql2jQMeO6zTb2DBiYMtZBh4WWQrcwbihFjdGO2doEhlqPex8y/yERGKj/eL6Xie7+6t566yB
fMXOMIAaRD/WTUMPmw20m3dyOCeeLqlO9csYA33awv3driPUOfCmRJAMKDFSlNdbMxGdKFNhyHhq
NfkObViVo7Sq7SNJ0+7vj+hG8vNLCQROGFcaKj0ANlzbsnGjSXqny6E8f4A2D08sr03Ggzpm/vyT
9AGlkHzu/MFM3b45D/XJkgNAi5k1A/KyK4fas9GPmMs+1RxwN6bkdyo/T43fah5NPJJ8azYika9W
i+vFRi5GxxYXa4B4VyzShW9vDDT7pyiVhBydTiyCdM0jJ1VA8EVW8atuPjXXbNOd3I77AVwvDVJm
pU6RgUUTm2I6ygz05kvCf4/pny7GqIK2f2mbDwUgZp7+rki9M6bn5ggOV6dW00daP6G45SaV/Q+6
i+7P/q13AJhFw7zDuSIbvfRB8sB5C1ZwJZTJg1lUDp8qp+xcq02Cav42EqeePu9b/MpaLWcPcRw4
EzF/4pK8nr2Rx6Wc4SdhcarJd6tO3CL3Sh2AlfndnqWfyF3Uw6mERD0eSRJgLlJmOcOzfCq/6d3s
JvV4SLgvQUo+GsxDNbkZaJh6uuE2v5Kb158JqQv02wrgMTpSlyfNaio68CnRQt5GNmSeQJLXgMhx
P0xNF1ZaLTl1RSKggLTBiazK2BMtLoFF58Pf+xO2kobFl8CxyDpiNEDMFq9I2naFEZNUC00Z+uCJ
b5LvDF0YnQUxKuqz/BlT9NhkQW369y3fbo5rw+ICu9jnEqOm2mmYAmpDENOb0NXPCjxh3cJ+IPS1
SzYeXKsjRWYJpwvJMhww4ZYuDEYWkQFuaY0wOVbJGdSoaKbfkTBD6o7gDLESrLVOZ6uBVG+U71ey
PrrIEKLwZYuuhiVukapFROKhN0KwVztpoTq29oNHLYgTJQ8kqm6aE0cJ2tpXoQbzy+ycqvXrfG9H
9X7SntLsEMe5b1vjxnfd3ivis3CtoGHJEoo+1zMCaVpWZho3QqIre7U71DFazGfZKys9gADV/fVe
uVghfQpSE7TjQO0FUJJra0Mia1zVJzPscydqji3aekWCL5uCLHubEqd4aflTpR2SbHo05Y0ociVk
Bn02HANSJlh/gEevrfe8RIbfHsyQqT5HI64RQU/imPVv+fA7b07mt9FnTjlmu1lgwT+AyJnGjRYa
ca8tDv3VJyxCMikBocOYcjOENKlMAoV+A6YQ+cwniz1m6Lm/P9+3t+z1gBcHW7XkuSRkNkO8ew2X
1yDiMusJbTRWtfVSX11a1DcQcSKeRS51Mbm8ZHPCCs0Mx6R2p/pbgsqR8SjPzvCoVeyAtEQG3IDp
5dET7V/vj/M2aME4L2wvZhUMURmTmGqGtrlL69cqgsjmkW84j68Tulg7ABNUHBN0yqLbZeE8UIHX
yy5Xs5NGJOyQJo/AZhqb0YBeqLLLGoQJMuqgrFEBSUgZpdVT08njR1rHdQNiUMKi/Sh16T8NaI8+
iG2Dmwg1gvI5K0Z0dA3VBMYrG/8ZaoNSDgT1kCZltGc0k8ATO+ezBcoVYDS9Iebmn37o09pFc3tV
uOkot+8WCLc/tWQCA+gs0gA4BbO5y9QC0YHOZ9N4oH2McEfTauQH5RRYL5eUmviljOQupyz/h80d
GK7Q9Vc+jGoEsq281WVUTej4waU+4l6ZGgNaNVS5cME3DAm9ijVm6VKjqD4zc+wjyDZVBMJ+XFGc
DvU93Z1AoWi9ji1eCX/krgJZARRXkboAsnf62Ra8K52xiPTyeYav++hBvzk7GgDWRyrneePWbVR4
RpVx6um9BQ0q3jBynCU1pg5Haq3zDMwN9SCjyH8aRtJBDbcYUF/rFaWyd2TWtfifwgZLviP1etUE
aaWhqXoqqkF9hzhdfpwioJ02kvwrJ08IIIAlSpDJAx107WpwA3WJAoWUEzgGXjNkD2P6DzHH3/f3
vXDOix2J8gF+P/iMDOAkF2eu0Au0gsZ2diK6/kEi9mzx1NjwIStnC1UfoaSE/iUc7UUsGqnyEGsj
QdKpyNwBVOb8wbJHrx3O98eyageWhL4w6LWWQiREjRh67XN6YhkyX3ESWOmjFgFovNU8uzppF4ZE
UHIRA4wjwkMoQ6Ihiv2Myve5fb8/kI3fry3vuLRGR+ZU0ZNt0p+2RBzb6P81bg7qSP9vCMuALTbI
YGDn0tOItjoJYkIOS/tgtMF/c38sK9sYhgTcEHk7ITd9PVdxqiHeJA099Vp9nOZmXxdK49A+Oty3
s3ItIqeP8AiPeoxrSXwTNTUqs5FphXB7r7OCp0ytg1LPeJhYyIrvYBbaGNjaIqF0Kl4mCEPkZWMk
WvLKCKlOO1T5m2w9gJr7vxjAQLCbgT5Ul48QRRoA34gHNLDZR816meOth9XalIGQRWjIGIK5Z7GN
e52NeWtGUVgxxY3kFzJPTtoVQa+CHfBda6StpMhKpChKPMjEo4EfYucLgzIIVVWlSYiI3YoJvKKa
16ffWv6tHqYD6H3Hxuv7N7sKrOmbhNSrVjiRHehN7WZbKhC32xL5H1EQEF3QKEksjlhVDbRCmz0J
Ae5w1XYE+BFNXdlGk48Y0LV3BYfrV8XDQoFG+op4LhyFqU2lluh5ejIYXvpgNW7mXfma/01SOYjL
IJU2tsxKDtKE70OV8iv9oi7duUkkCFtRXBrgwnG7pNhp9of9Cw9XcAj1cv4wm8nTjGfC/bO3ZhZ0
BXiWIKpRADdaePjMVKvKgMjjqQO5gQeodxEUiJL9SG35CciT8mDafERkwpMDuJzld5uWW2J2tysq
RFCQCgUUByDaJf0PGQpkiro5PdXpZKGj08RmZhU51Hq01R17u6yCgU8IVoCMBFpii0sTNFBRXg5Z
eTLl/0Pad+02jkTbfhEB5vBaxSAq2ZYp290vhCNzZjF9/Vls4OJYlCBizp2egMH0uMhihR1WgP0s
NIEJKn0k15+mKd1B0AzkRev+DN8acU52wGNA3oEz7vIU7YIo0yM+zU+1iP4VmQySS/vAMAtGOxne
9trKF10bb/7vvxaupOSClCgYT9bNjJ+gamSJigXpTByjeuqJp/uvd6PtAjnM/32/JajHT8spSiKM
xwlUb99VGNCzXQhYXFtuMpDifNpFblsV2KoyDZ/aiEKk7f4zXLPYEGYBt4HjHIEQcDjzAvv1zlmT
8h1g2PlprkEr+3o8dty7HxwE5mXFjpWfTflhwGjzZxDQmNetsiWs/5NUPJUGVMAKhLpBtp3qNXb5
jW+B58IVqilzEX5Z6IzbVKg0NS5OAgSZWtiK4axyhhI3XLKv0oO2kl9eR1GYhtmLB81SIM2WKW7O
WKzWUC06hUDuJSdRx62dnYNyTVjgBlgbYaeBXBa0dsiQLFUKm6ZuxxgeM6e+fZdlIDf8XW9ibWfW
n5/KMn4iHyaHXqPstagArn9XrQTY1+UzEScFaBbQJ5kJ00vsmqIPQ4UCsnyCBDTpmueoigjcgEpB
wz8eNVhSqPGDMeZE7fyVxXZ9Ys5jgwcD/VAkgyidXS62HljakAswtioc5PJdFrcSVxCJd1GOl4pT
q9jIcFY29dX1C5ISrrtZyAQWsmjnXI6ZAPiaBGlinEQo0Xduyu0qmYKlJ62BH24OBHQykKDztbec
2GRMgQPzU+M0hj/+E5jzQ1AT8DPC2r6/Z6/PjfmVfo20uHgyVgcN7LaMUwkz9OIVyqPKplIJO9X8
fpCpMb6I4d9QkTGzG5aBc7AmNXK1W2a6K34ZOvCZmNPFQakWSR5NXJLAuCohw1fRPY8QjBpXhUWv
ok0ZTQ50HlBfm3XhJfHy24UDYLx9kPTPOhfGDwyUO1Os0J+9P5/Xo+ANZsYc8EAzrGwxnVzfaMEY
5PJz1MLwXn/wG+/+APMZehEQwVYRU/UP8I3wa8lFlpUxTWOOyZAK3gstMmyORvqf+2NcH+T/BgFX
H3ATTNe/RfPrIM8BJIBg5CQ/t/aQ/JX/5h3BGW5In5n/mCSuUg4kTXZ9RoGOJsITkGOknuVIDYWo
qFnvV4V9rvbD4oEW04q6ghCPqSA/Vy/ZaBXQyYjlfZ+KNizI77/71QdE1UzFhhNQggdDcJkCy0k7
oCklqzCthwxJ+Yoi1v0BrnIGBbA7NA9RfwWNFgj2y3UITTQ0z6HU7zXonXh1gdOx7gcoOodabOuQ
r6SgRsinzgjXxMuudto8MjYBDDpxN6ElfTlyKEVBN4Gl42mFq0PIojoYj/8HVt6/UXAb4TpAEL3c
Z74P8Ggc4/2UKgQWxoLJOmnRbIoduZlcVUvM1BHawPnvszobPgAwhrQIcKXLd5NQt2gBBQk81GPo
pEI2T6JlDm3a0BHiTwnlrPvjXW1DyLSi3AkWKRru0DBbJOWcGLVj00LjMVf2Tfw4Kl/++J/zY4yB
awZ7HFBGdAUWi3402kCCl2fqqcDHDFJHkjUnnOu1eDnCvO1+7fOUxXEVi3XqdXoCpeljpucUCrPc
rHl4Qid9ZdKu3KqQIsP2HtJVIPcAemEsvlIsajFrFDnxGulpYLTlkM5ZQX/ipL2cC5aCKMLPeLcA
fqZW7LgZSS4zs6ifhnKvhtDHKez//hmxIwDfxnNB9XTxGWsxY72IEMpTfTi/4jwFqxOGQxbQo+/3
R7qSUJ7fHUUIaCKihCMBpXM512USt2UbVZmHIvIIDekiKL/lnkUcZSFXfGstIMlmqLXTXtK05m0U
h1GFT6TfH1ShheuEzqEDDlAyl36CTMmqlQ103TtYPN9iKsDzHoOgajMvKXZDPsIDhyPhJLsBH5li
+lUINoDiORkDUCPO4YBQq3+6P0XXRy9mSAXqHJUasJyX5RqFj7g+m9JZ3haCQ0MHEzh5TV78xhhg
CKDoBHQ7TEuWEVwJqksA/7DM0/mydBA9BxSSi8bKsrr1sREAaLNDpoCUc5kJGf6g5WNd5p7fsP7B
4GrxDfiN+okrGaPh/HxE4DtVJ+KglZjZshFCIiKvhxa8iuPTafUMHqsNLC5RWAqNJlx5wusrHvpx
QAqhUYR6Awp+i1yt9bUxKHWt8/iS6gguwzrqaTU9VcF3G9t9YYvGqe/cWIyeudAgFQvNsfECFlL4
1gS+KXEWLJNIiQbimqndv49wEePMz4brF4GhiMlbVrn4ia8gEFj3HgeR40CwS/8DrrdQxzrB34b6
02bMGytRKrDc7YiLXL9LHagK5llFuIJmb4PxhvYEYtYitVXFCrNNGv4wWMboD7ArtvC7WX2AbUiE
HoQBdCJMTNWxJUVpcZrF8QgMyzdOthvlUJUN7Os+c76wwmP0nXXQrfpQ4zcDHWrU1u6v/+vTGDBu
+V+56x/6dXFC4Cho405Qei+r+pzkaqdaPEt5W46jn0auZq8N/atjXLKSSv27SBbzjfwYoifzzYmA
b3ENCJGvApKv954yvPoKsHe8XQRukZ/G4sRHj5JGIv/FGF4iTqKIy0tDsMoH6UN1RW6b7fnnWDNj
HZYhxwEGagFVhIewQZ7tyjtZtxXVFA5jpJnC8ATrlNKKHkXD1uKWlDUZDoXqAA1aSWfjWzTM+xN6
3e/HTYOSFrahDmob1LMvz9xcaXrNr7ne4xNoEkBJtZYfDBlWb1STnXA6sKokamRqTwqFr07wrGqH
qh6IFjv6MQtJmKzV+aT5zl5O9e8nWmQ7Qw2Q/hj6vddBlkGw+wqKfI+JAaX5lpYG5NfU/RiYMkq3
e9VVw/fuxQ9JzT0qPOiab1xnagX19Q0W42EMrUkzxeyQy7gcTFiTSP4mSSusHDgU7CCtFa60eK+C
HhQHwVaDJg96eiBgLlLuRNQiucz7xIt9TnEHQI1pPQ262QMDtLIXrs7peSgAUxBMAoEFYsXll2t0
uLCjmJfAgAEVOtyKjIp6G9P7C+RaEATDgGc8czfmvG0ZxolpnEkFGqKwy0qzT3RaEig785GfOEKl
FgotRg1l9LSVa2dKGatpKqeRjj7tCCh8VwGhSLgp0kuagwA80twf4Yfgh1oPLkHLaaETqTlX2XIo
tbjBffhYkwE1czDhJF98rkrJwOeEjlVHM3VsUlKyacwpWPQ9TiZAkiIbsNH+PTW42LfZlIcSBZqg
+xsVMVTZQ0MHVfD+lFzHAfPRiz4msCg4C/DPy5lnY52UUhDOIdGxtfvGRlWl7wmzm85q8xd513wB
KQMgzcoX/yeIeLE1QF5GTAhhOB1tW+gmXg4cIG7iBxUlsyyk6VdtRmZTWh1ggk5mBfKG1buioh3A
KVv4TUN9YDA7ifIWlEkDMvwpMqLNJt4TlN1/sq1mVVvJBqJRr0l20A/iFsDB4LtKSA0lnY9aArCY
xG/9Poe7jQ9VDUgYHtLMIMKGf/d1BzYI8que0HB4x8UR1V47OV1uxanbqqQLVgBA15gotHIgSgN8
HmYfIirzdvgViCsceGph1YL8D7yX0ne2JH2P8pMB+kDOmzV0E2uY8Dwb7L0qu5WEdD5yFvM+H48z
exzyvFf8DqzBoeDhg+5JutM0LyV71FtHOfPpmWd2ttZguTkatLNxgkBLCvijyzcdUevJjVwuPAT3
YFJA9ZH47KFvNkF/XKNG/QNOXb4azg90/4F8BMQP4viXg+VJ1kZGoED0k6qnBgC/4vyUnlo7hSLd
/mvPNjodd3vppVWodgg/4JgLKNLqwr6xpS4eY5mc9qIxaT2UNbyKuKZB3MHkPhLylVgFbTYccWu7
M23AOCoio8l1PJghUVzOckN75440MFFekT4elONbm1Mm7rzBJJ1dbDLroBAe0u1WUFqbacOct8Z5
0HlL+lSfBJw3jhxsfcfYS0icSKiTiOrmsK2cA1oQB+EETCYJIBf0mLpoJ7aP6g8EcE0XOwm/AeZd
u4HA4Y1UTrp//YEV1WDqx9oUnpvcjB87362Op3xftlbxotkFbfG43Kf+rsQEPm0kzknvSPZ4Ghpa
7P2tRjJHcEL78FjoTki/D7zb2k5pfxtEMQviYolTfltZB2ir0SjZDGbMAEekPlU+eGvaDQ8V6Z4f
dCukZm5bBlVpaJY2UKNvbkVgP0ogewsNC3jG2agfurbiQOvWgH45ATiXwCzmfe9ssK1PgCdZloYy
Z3IwnoJdmZOAPOnbzErI394uSUdBSERWBulSExoYxre2E10ZDY2MlM7xMTSLgbhqhI4VggaITD8B
mXnqffNLoT3RSdXT/Tv/kTnb12p3rEzl5UHsrI48Bxa2c+blVHI588nflmfNg9WW1ZOv3sYVbnFP
vuX0BDLEcHs5dr0JpyfLZdtzAasUqjihSXXmRm5ka8eUUKsFkIyGgHPBnINgjcSQhJnMjvquVW6e
eyK5PMl/vnpTfNh8nftXRSIk3Jpo6Lv6abCCrUzCDam/1Z44W5WIZAL080AJDOQDGHFQ6RMBk6dJ
xK5t34m/NWq48VGGqCSxnkFlsSozMfeF3VGJvnbQXaTaNjF/mAB/vE1N3K10oNPTMbJ5Ipzqc0hS
4mX4vgLtjkcX/7PdEyjo94Sg6oBnMQOK2d+oX0eFlITq+KGYCY6+hWb+MTm2So45/lWwdhmxEfm8
cqm1+fKt4qO3UZAkGZFJb0alZaTWcfNK02/ZeSh2R0bxplVKNZqaTtRYmlc6xqMg7OCXZSbnbxdC
Wlj5e39P2215+HI2oJ2U5IvfAD61mTR766TbgpyMryAn4U9kjm++fdYe3wu7PLPCzLdFS2ITG40n
gzXQcUMkZ+tyuQlfBZ2GFqP54SgShypf7wk9gSJ2AlyLbJnZNJRsUoKp/bQTyrnHFKXvh2aXWnVC
yMa1oCVmGqal0cASH8HpMJOHkmxG6mNufr5DkjiItHfnr7fs4QUG30/hIX4388GeNjw2A0sPWxXv
vxIizCHA8lidu42zOuMsurS4rUYIegiNpHeegC71aBaaJfr0T+DyjWW8jL6pzWvv/phXuRFuCvAR
UBYQUT/SlnrkKRguoi8D9zbS5szYC0KAoDTV0Or8n/sj/ct2Fm8HhCEYY2C5grizLNTkYSeWaRj0
nj6YUfQaSVilsDXWervoNqHqMBAyJDNCRKiQWHiIRjIpNIR0BU/TzPJjfGWA9iBFEodmPG3r8qmp
HL58XnnMGx8BaqFoZKBpD86UukjaugSt8jopkLSBcSo1lgTRQLDcslIiHf8+6LbKGTBvKChs4bjx
wU//ZNxm1N7jEKDGcluAlyblXUdU0PLCwNT5tVUyP8ByHn8/4CLVUeO8k1BZ6D3pmXuotmmDPdRA
5hchs/+mqu5xOhg5hVJeh+lrTX4tnb6GGuugOoDhiT/BJYNM3OXtr0ZpkhWNCNMup/0CHS88iprb
FDZ+VVa4SQ/DWXEmayT9Ghb2RjyHoYGxBoMErRpkoZdDS4kKlSwNiScsqbCTdcZ1E0iQyfSgZoqM
1IEVRmuWmTZKyEurqCJtWgtg1446Uy2fie0P8BfC5/01I10HX3gsRF4Q51HgnPmPpfMrzOSnhCuE
Phm8VIQCORUYyozbVCIDQ/M4BGoIDpOQhErMmYQQ66d4+oQsfCU9wWq2TN+UdyPFpaRUHymaPjkR
x1djKqymPhTSD0BpFCzoSPwAoyUBcWJAs5BCyHZs3Bg5tboStt44EfAuqOGh0YCQefkuhRLzWi/F
g1emNFa/u+e8CIn0njxL5/uzdvtj/u9Iy7On0oSgFkWMFLuGTFEVD4OPcdgmIuXx9f5GoRNPtOxX
Tjzp1v4B/mjur0Nd5EoYR0c7O0HYOKBdQxLotBB1tEarhrT0c7Sd9oNBOhe20jJV3sTQTUPHLxHP
KXA6IWzYII9oqAiBf2B9h/7AM2hI4CNPgIW7euBwW2SYnXpMdZOVG2MNGHddKcCinxlHAniJMJZb
BN4tl5TZ2Mm9J3d+iqo2jqJh7ohyE9KZ+5/n1pr+PdTiHOxHH46BDMUr3pHeACKqNFNDDMRlkOC2
J3lltOtaGQ4VtH1mT1jQbMEludzZddU3EifhzVLIW04tFeTQTKENEjpsArjbLPPUSr+G7AAlQsqY
2Vr99BYDHdonj3G+leSDAUkPPyX5NmpcJQgI8NU1bLRgjPSXGV5a7HwVJcrPNnxryoMRfk3JRso3
Y2KHyaMcwIq5J7Wv7Hv5gW+O8bDx0xWU4bVG3PyOaDgB0jH3Ra5ciFKlrngdRarxLIWk5Vx1y0Uw
MaAgR6j8W/EIH7joT/vS/lQjmCPIj23Dm6CUf4QlQE7rNS3o6zrevweCyjk8nlAUXt51tapmBkTr
sddNTrF8jUcK3pFBdAUNEe7zEG7yipRb+BBAe7FCDA4vnojW2yC2tbWW0a1sDrMD3XFcv6hVLIuK
6sR4Ta7wMENt6u8D29WPgFRVNW0t1SueFBuWG7LYrSy828POnVtU4GDV8++4+HV2Q/9V6poE6zxJ
Nk3wpLXP8VcWSI6UWXkHVZ69EqLPSWWldNcaM7eO2tm55P8NvSij6mUe1fKI9dAbR46hlUuG0TSU
3Viawhop9RrXM39rIDQQ58FeCcfu5QZLGICQ01yzxcUtxXRIaPsgj06bbcdxrxVngPfuHyC3zlnA
6mE8gsASWoDS5YBjyCd+N5dkW+ULehDn8m8+0e5stNVKyHbrUISCE1YM0FIw+V5MYy+0jYQK4+i1
fCdZCe/XZhdBrrQre2PlnYQ5BF8GX6qMax7q2QjCloKSijpGjVFmg8eKnTz9TX1cC+YI03hL982E
f1Qh5Jy4MwTG5GXn/oTeGhvtXbRV0V9Co3MR/PC1IDF8Q+zW8CTNspG4Ke+PMF8fy7dDox9XC/AF
mM3F9RIUSSnHA5wr8h6MSNZTBVl3oG6gsLEykTdKSOiRwQxYhSCBCPzg4qMJfVNLPkiKnuooPPG3
oH8COvo8mdhrBjE+4HgLJXxa7nMDKQlp34PPHGiYhsjVoXuJ16iCN4KRy+dZTC7XTi2fTghGisRQ
OuReleEKTIG3Cl8iaW0EDa3ZWqgqzxg7/Thz6CPC90yMiC/Djo/0cgbngPvf49ZTydAHBzMcWHCw
shZ7SBl54LS7evQUaLbYg5y/V52ivchJJROlGQcH2K99ygsMvr2Nb3d8VjtyWcobv0/WJDFv3Bbg
Sfx6mHl9/jopoeQadUGlD0g8YsNNcwph906mnc0UMKNs/482UjCuUlq+ZCY8FRJb0dHlo8qasrlw
HZtcPsmipM2AxUHXQEMIV5ncXh5oITlasZETqpr8sD3E6KaORy1wo3aXUtHh6fihSWs3x/XxffkU
iyUMb4m+SgQD8yESBPuiUJK+syK30eiIqkmWEHl6FIxXZnzFna1GJ9hOA4RetU+ZwlYIfP82/+XW
xcMAiYsMG3EZErPLj8P1Y8IgEIApQaFQQ/nT2GjPWv63NSAnC4VhW0ntrnM4O0vAqYesji3ppBbP
krDlYiJlrwg3wsZGA5afdlqJ8mR7aBO3rGmwclzfmDagwJBZANIMjed/6NtfyygRpFGpx2H0mPiU
cw1JjaNcC4S1mzyAJXO5wie6sVYuhlt8paoJkBLGGE7CxHC6RuT8ic1dVaFAGfPVNxgto5f7+/b6
pIZeyP++4jKYBdAyM9KkH70wqIH7CM16DDf/f0MsknAZWuKjmGKIjEU0rz/QQfk/DIA8A4EhYIn4
XJcLytCKJmDzZ9IT1GSRKzXFyga6vrcxS79GWCzZVNKZBFDg6EXiX05MTOS8JEJZ9P57XIchl6Ms
zoqGY2WgzROlwBpVZ8iufYQ+uUGN9FNpVrbh2istkiafE4cijoTR4ydYPUmffaeAM+uvXNM3l9ev
iVss6SZVcrVK+dFDUIS8NECZVhU/7k/bzTFmmPQMx8Opsvj8cpQxdLbwJj4yY136Ctlak/jmXP0a
YfH50YutlFjDWxj1m1K95rm1alx+86jB4890GJirLCNDeJUq8GCPJk8Ux08xjkxmDDQYmi9W8a0l
oCnd+P248nVuvhfQNVALghIAFI4vN45cQVAOnJHJq6uDnxzr9lHg1iQf18ZYrABWtEJUNOnkxfpH
wTpiiFtulYW3NsgiJJKN1E95I568FOBZSXK7UrAq0KLvL7Sb32hWpQLsAMnQ8hvpE8cNjK8niNM8
ycFzn1d7vjz7Cng9HW4Ff42wdHNhoy+Lws/sCLUUhWjlPgizMcd44nfBnWrZu/8+az9/ntVf11sQ
9TJXdgU+TfY30c8qt0IOufXzYcqAzApahbyxrL7WsQjefatOnqYWb1JYvxnFf5beBesSFBvwQIAa
0NC8vnyFPummqYL2pocKKjFGlykvxWjen6YbeTcGkZEawuINYKJlGMBrcSYWDAdMH4OBTXsDIupw
4TVQB5R7ufKJxpc6wv1CB8Ig69MxdtTRMKAWImjoqg6d7BOoBKR2lRbTGnni+tIAuRWNe7S4gadF
uflyBiBc1qZMzOH+xGjq/2lJPT6g7BVKKzTMG7MwD4T3R7cHjNplTjeWRiSVfIFgKDN5MPUgh61s
0mGfGs9SZcqHSnbyFngxgo7Wyge43t4YGpwbCeRIeIEtMbp9nPZcggPRi1NQPuHf10FBUHHEzpXR
WBS2kSmpO799O3PTI7SCe30lwLimWYF6+vsBFpM8ZXCwgKji4MmRq/OAbSWUOeJn/cKAPwGKsCKD
sxW/ht1kKeEbVN5WJmBexpch88X4y4IT8tsU3snIZ2qTaeYI7cQT4Gu1b3Uoer0YhyYkbFOsnT/X
5x1G1YAORR0GemfLpZUOSBR7MR09iDOlilUVloL0IXbjcpet+d/dWsYacIdAacxQVHk+S36dRfjw
XOH38uhVkhO1Dudbo8u/Gu1KYfNGVQTchxm+BgNnaIwuEfVanAQ1KGu85z+NyIKyuT/r/2Qm6oRh
8d77JJhMZBmA5hnbUV4J8G+8pApRbRU1rZm+syxacIxjgCNi8HS0DZL2R9V/53faf9Zzgv8SqHjQ
W0cwBKL4Yi7RNsjqKtV4r0aOK1jjKRqeWvE94ChfO8Ya1/Ea0j8PB6YQJhQdNnzCy09XlbxY99A4
9Rjt4Z21KR/LjJYVoLSGGWa7YbI61Kth4Wdii4olPqsUW8Vaw+3GYoUkLrQLZv4pPu1ii2qtwI8D
lqtXs23vRKLdQiLX0ZO9rq2A1G+UOjRIOaLpCiz/PyrZ5QsXXNYUMJQXPaW1+PoliR1tICFHa6BY
gYeEC6cpmuXg3T8EriteUAZDEACM4tzvWkYDgZwDmhjVkmcIkLO3CoBEev65WkPM3qi+AgOMsjYk
eEEWQuPp8u3gDWIEfjfx3ug3k5Xi6PsTJG0ZkrjkDdJPkbgvdGPcRAY8leA9Ih6bZqxXbpvrEx8P
gbgUVG2oKiDYunyIOoVZCseJvAcrxjid+9SWXrzen9B5G1weqjouMhxw2I8Q1liKT2gQxOGLphK9
IfGgYUciJq9cXDdHAEwWKAJ0Ca5Yx0khRkrOShFm9OBT4pZUmjWU7I2JQh8XJCTUBOc+zSLyDXQx
kFktSp4kA5TQbTqArVbznxsrHvHFDJSde5FzR/vyc8QK304jn8meVLuxsWG9Svl90tD4BByNumcj
ZdA7XIu3r49LCKIhL4QL1Rxw84uDRWDywKeQnvDGzsxDM0p3w052I2WlBDJP0WIdXAyzWGtxK2cB
g1sgmrtssgwG8AR0oN/bYUaerWziG8UvCJ9B/R4OOQAlyMtaBdeAvVP0vuFJpkRyJ99ngzk5Ew3O
3EPrdq+K05xjqCUrRFMO8L1Ucwhj0oBR5k6n8m9K6hY+fl6gOP73/e1wfYBCWxxSo4jtZk1cefGN
+XYIsiIMfW+qAK7dt1rmFjLQsNANYGlqa6p5f7zrzYHxUE1HfwfsGGzCyzWVAR+aTLXhezLA07GK
xHrlDLn+rpCVwAkGEI/M82ATXQ4g+5DY7hpe9hICsGKOPghVNAJV70R9UNd4dNdrFYPNqh08dEN0
tOcuB6tHCdo/gKB4SfgkZvuOmSNHFY6srNVrvj22xO9x5ln9FSdlbVGIna/IXgsTovJB/+myM+Tl
yJBbjTfumL5dFUS5vnguh1zcrIY+dnmD6NeLft6a9KXgtkxfuVJvrAUEDrjZwGsFXPff+fPrrQK+
KuGoJCmerEKBVoF0Tr+5v9purG7Q9cEyn9MXsP0W5yQPVfwW3nWKBxqBXh0zfzu9h6ljmGuS0jci
TAM3F05LXFyAxy0FRZHsKaIPopw3AqP3npW26HUbPqRB9i4DkaeSIibPY+VIkXP/FW+gnS5HXqwN
Pe4DNQ0VxSs/oehYe7Loqrg7GZwKckBA/+h/DIPy/g7C6wbgjM/9SppyLZiLPYv0GJED8iVER4tJ
bgpNH4y+4TwdtucDwJiap3/UnFNHj0pBfKHc9tKfYtIImlVZYSfsCeYmkTGQiIcErghk+0GJaxJj
mtJtI2+SeA+MSpY/dDrtBhe2OqCAeDV3DCcLjvHpN7TQVuZw3qeXl8HFK8iLU2ksi7Et1ZrzAHL+
kVpXhJdg5jLjgOpO+cS5qJB2zFsZdP6h9wZdHB5pmGlhamDQnOHAf05S3gweVemE7npR1aTkTmK+
xje4sSF+f6tl5aSCERPcJErOU0RaNbavU+DFDfbd7cBus6TvqnbZp08+NYVMMknMCuZNK6893ygX
r411ghgTHWqwfFC6XxzQCl8MquqLvle9GBHRIf7QffC0/agyszaeOZ6Rdb3+q6me1yY4LYiVYKqK
8PLy/ByhMM/5DEu0STdK+zrw0G7c9c+BQIBQ6/ece/8dr64FJEVovSMzUdGXgKT35XAZD7FlQ+V8
pArotL2U+Y7TcZsfjbUldGMuDZQIEVrgb1D0nisIv07QQq9gYZQnnFfBC/gYG1vVt0Q66HAR/2wp
dMHK/j+n0vO7zakfuO+4IZYYIUEoEtZVCuelgcXKl0Ld8cEDBH1Cw2aGo6dUHY7RH5Sx+85p1vi1
VzfGPDj+Ar4MUk4AYl2+bx5DLwQWjpxXCA8d8K18ka8cBddNZPx4qDqCDgP2IKqYi6UilH4wjIyF
Z1E/4vqjWexKyVPJvakyjBxym6OZBeNw6gcvufRH30kTxcuO5VYRdwpEzQ1/5YC/Dh7nF1awdBGK
I+T/12z+9ZFFQ6iLyNfC88Q9ha07VE9yfx6G1waXCji8BRWrFxE0Vql560Qgj+F2NpHpJe7fNY12
QAVC/BOudqRMv7meRnBNnQq7Vw9oOHc90tfVutVV6DA/8OybimQO9gpLka9AK32w5brgDIc53xTs
9E3WqEYg8Dwx1EupLsESxakCOuLIgQlK8HN/+/0ryS+OGGiwgEw2A2HQ5lwEtVrbQ5KqUsIzpGFJ
+QjvstYMwax1+3eoyfXvUwuaS/MylQeh+tOWJQGQD6H3R1GAZUcgjWAqdiaT3NZbCtQ36DCyVXDv
06k6ZwYFgJpXTwiSIwuaCbxigY0MQKjg+HtDpwaUU1z1tZzodIxc5kOJAhbOZrENVdtP7ejLx93m
tQdwLZBcZ0TiUCU2w/c+MGP/6/5EXOMQIOaG+RcBSIbsNRh2l/slE0MZsjQyFvN0QN0rAlz1kQFF
p9TBpgJO5RABzJiS4lkHm4HbKP4zWLDdqVUpWwMHXQNq5mcBaAdgPgNB0hIaOqIjnE9jHJ1bpBWl
Owpm+o6prL6V2B6TgZSJVwdUFID0286nMpjW8ex0TsogssTU5qAyQ/PEErrXfq1ncWPXg/SIP7Bo
cWQjVlxMVBlXgNRn0Tl0uTeo4/uPTbzhf2CoHhx9VFuREQGMy31O31nyN+YPAM5yT+CJrCQv18Ec
JmmGl6I7P4scL0ViimFQ67avo3M6PhrPWKfKPjsjjGTjEzcT2ScbtB0Ed5PJ6071rHUrx/s1CQIP
AGfVmVnAz6K2i4mI4GxTCyEXn+G/O3QUkvyFRovvxn8tLG7c9VUOmZ+O1OyIy5OrT0NhV4HV66T4
CB4S5eBzuPHsJn6IT21Nlcf7C3q+OC839uXTLc7/egibSZqfDk0YEAjgDMEXOOtAKChOPsChrXl/
vOsWAHgucEGUwHlRUZJY2gVW9cRGaGtn51jcl6GpvvO+xWKz4nfFwfdt7OXI4+uNIJHwXMR0qkiw
Rpyc32nxzkiZkdPCsRgV+aulqZbt4MdJfs75HwPHPNLLlZe8in4hJoePjYoLrnPIlCxmVfCjOFGD
Oj93usuehp1ktztji5A8qDeFKe84trLK5jt0+UqQ4UDnDrBe8LAX5zM0V1pOksLi7Nc/AM0O7UtX
/FeWAN4JbqD/BKDRYDcW7+QbWSC2XVucceXAqVycSB57cmMJL9wagOO6TrYYaxEylF0Vp8rUFGft
s4e0AchruzDcJ/EL1z6obw2jsOlMC+v+V/uXkywnES0aVL0h5CFAQOLyyIpZJeVGpJXnEBS8CfcM
bNpyt+PssqOhtO8aM0ss/lH6qSCChDC+TaDiseGeAmPPKX8jmI2IAqkguVkQFSLlMRQFaJpvNA0a
Gi+scSeY3TRuF4FOuR1xgcGjbEQ4EdOCPftrjlrXKwLFUhy98yJE1LU04yvhIxRGfV+dw8hUlL9F
fpCZfX/Crs8ODAEGGeq+AHReWcyleeNzvjFV56BpyTA81+A9RicePj6jmz+pp/ujXfdHoF6LXaXO
kjaznt9iUYAcIY0831RnyQfrh0DvvXPD2gnZEZxVsz4JJ8UqiZEkCEu+1MrhVjbArdc15gAMewDd
teUGKJsO6uF9W52VySz9/+HsypYcx5HkF9GM9/HKUxIl5SVlZdYLLasqk/cJ3l+/juyZbQniilZr
PT1WM2WmIIAAEIjwcDeHUffSUbIzA1rWH3FrKWSt8Uu5fWVhyCjU4u0Dzg3k8K89MjOkNqi7qT73
tjS6JV73BVgDBdHRv+rXDolV9OU6BWcFvJ0VjhC7HRgGZGt+zkRoLfugPaJcUB91YraOCKB5gt7O
1Gp0aMZZTWbNoUUex8+iskaQz3XbqvqFvqVuPqANoMk36i+RWD23QQmqQjj3WK7kkm77chB7A+WK
hySKeMiJ0+FfxOHCKMb63CtoaJVMHj0tWfMjya2wdpt0sqQB3AweD7qUyE3fJ+V5lG15eJE+NeQ9
FHtIrMIwyQxQo2PkmwRqIkQ35WaLUu4s2jyid9FKtA3I3SPN7wS7NFz8n0q7dpt845avj43rUTBn
r1BnFcg11eYMroHYsLX5RdIOoK025j35mn8hC41HeOAVn2Vmhu+zvk0SV9C8YLI0fUMSKK7vRN6b
7Em1k3YzFJ4xP2b8XubAzuc2gRU9K9JD+aj9jJ8lcL5IP8IhQqBgJpMTPsi/28DRyn0GBYIfI+c3
HmjGVeNJQxz8WSce9NW5+DU1PJI+pII7c5sgdUXFao4lninVcUoqUHTVFuihZg9Zzwi/Eu049GOq
FkSzmz2pUZtzhd6ahsfoF7iLakPESxT/eRyQY4zW+DpvM7NwCnQQ0AuaCgqx2YypKaWUcFpz5tEW
XpAviBmZ6kvxrHj4RrTurDwGFwLEK3tsT5pU8GoOP2zO4lP6Gvq98jy/y4dBtwgBBeP7PG1xrpc2
NEpLBe8L8eX+sfZd82HdR6VgKFR+KSKKSW0omVgMeY7xGn79oT4Ra/QLu5ldUUVM6IOICe2c4FnY
onO2++J/VGgZsms81I/tHz6xjN/aJs9zUwEZQdk7UKgLTCBsjdpC25YBeQzMWfoA/ifBG+Z9YLV2
bvfHUDS7X8lTD4dAn3mwxth8W/ukawgOGAi8AVMD8l5mYw9TZuRaTM6QJIpGXIpfamlYepFtOnHP
87UFzpVjo/11LAuruBsQ6UMFHhH/tVWd73MlVoLmLMgO2sK613FET//PyA/7F3UNkXmbn6Zj1CkN
pI5Q9kZJopZFJDm5hJwjvLnIZ9SKrtoemvIHUq1ytZmT30oPvkbAMMIdegaLbK114ybzyHwAzZld
nJ4QIY0GvkzJWU63mUBZKUAEkUJt2l+lEcMv3bjoxVAZF0WxRJpyGUPl060AEuwELN/jyvW+8GDE
DYdnNUIJ1H5u9oFaqHygtuG3zyTkvVZOmbJRHvIUFVHtrE5+3Xlc5WqTCQAGXt81aMYipx3fRxTz
Jo+PV4C9Cy8V+kEaokF8DtJzzO1U62E29SrmV8OB10XH0YWsgoA7Bk0QGTRbKosDl5QOAEqDPuzH
DN3q2a5QrPvnw9IqIyhFKRFcqog7mKC0C1q1qpUWqyyjIl27QfQ6l78DskPC46/lnOBRqLlpwCoh
pSuzD6O6SlMI+UbtOQG5928c+xxSKHgkI8GF1Mr9cS3E+DCGrCCqVNAoRl7w2n0jjfRjOdftWRp8
XXjTv7heBOrcFZAlDz1JAdFp6NQk3YnpymNpKZK8Ms3sHEGt8ioGzem5+S38SiXJkiZbBkVVq5sQ
/7aI2cl2+aIq3ngkMrD2cQr5Ml9fC9EXj5DLKWD2VS9DHYkXSHsOwNcy2Kl4qDmkbRKk2J5a6MZ3
FijuecHS+o12MvoVz1q8aQ3w8n7TjuPIZFbAkOag5NquPXfQoM0rv5IdubaC8VC1itMYiUUEcwL1
S6CeVtae/jJ7oFxaZhZgKtC4QlBJPCcEfFhUu0zLrRwEpjxSv58psef2o6h/59ML6XzR2IbTDyDl
xveVz6Bmbj4DyUwZeQAJoA/mmorSuJPqEudan/6cDj2oDNxRpw+LadgVzvzBlX4qb7XIit+EBx3q
etVaBEyvpJsvQOEebwqgv7DxrjeBqKaxJJKcnIU3oAIfB7ynWxGEWbzDx37iFLIXEA+FPjK6kx+Y
jRdk4KlJPlsEaLumMXk7fuO88QDZOWW0tNhDzaf/66ZVHAsUXfDfj6RH1MVFUwW1aCQKpgmizBP6
ldEglPt1hWR4aK1yTSy6BohFKTk8XITlDOm0Io0UwDvOEAqzSsSdUXAsEjvRVuKupXMVUDuAnsFm
TpUMrweVFVmvVV1PzvpOeBjCDPx7TmEl3UO2BuyjJ/TNGl9YYsISYR4qI4tgqS2A9xkKTnFDUv9Y
8WXqq/esML4cSonQy8BpnPEqPXO/1K+k3hSDK0p7tTD5chsdSGDft7mQYgCGGESX6DJTIJXNnB/d
EIey1isA2rSRk2CDptW7Iv39OmGJKK0w2KGpDur1OhmNkg95wpFzNvyINbAP9U9gHQWdn4T4fOjH
/8+YLswxizXEUVbPXEDOdfHZQVaw1H9Vabxy8i5OHPCkuPvw1EFH3PWYEAMlc6tiTJ1hpUDNghog
S/8a0o8tC/0pHGs8MJa4z6+NVMLYcVOSdOcwAOmfYo4tMFJr7BRLVynyjQZSQBQme1N71tLZ6Aq5
6M6a8ByrVpn53LCDfIqN1vZQBo0WWlU44ubg55WG3fwmeqoVu6/qtJKcWdhkQASjNwLys4A7smnl
QKr1PuXL7jwiXTwLhxa9u/e9feGyoCwFtBKHBimgVq/nc5plUuVz150lUIjhkmwrP+g2GXmUA/e+
JfZoQkYEhB/IrAEgiPcFS9rbZ11QZonYncAlJw75rhr4Q5QY4LVvnxKIU6VrWBt28v4xCIgXLZRA
gotxFTXmxaRt9O7EiXhp99qpl8nKvlo0QcECtPUAhW7W5fk5K1Ij7kH2geyoGAGm8Jeb6nsQoJmi
JEU0Uc0EU6oRcUUeN6DSmlWXMx5rKTVBw70yju8s4+U5S82A2gBC1khagbWEMSPMOplxr/QnpEHi
jSrbem2CkY9zUsGP+A2/F8tt96v0ibMaMbPHBkxDTo6mCtBEQ9Xerj2w47NEbwxwDqnIjMTOdCh5
q0yO3XMqvyjkJHfbXjyo4qMCds1jA/6z+27JboBv8yh+ggUBRxbQq4x5o4rqpKzHUxxHVo1ehk4/
I1dEZLQ/r0RmkoTfYmYZAD20bOkUGg5ugmtbOjqqhjDsYAu11SaAGtqT3EOcxjSgIU0LVMhNaX1u
g3AesaOXy+C+av8ExFGlxpyaHxHZpdXrAPo3YMYkPxW8sgChmFm1lirsgCt4EdqdWqIhUASMTV45
jG4i63+m6t/PZ1ZKaYKBazRMVattxQkRpYl8XPicGl9ZahoSGqCtbKUnYskxMWVACYB5FEhp9tSI
IzlIo6gfT6lut2QDGrPOr/x+J8pO9aMUXqbM6oxtnx6V9w5V2Pu+sWwdUFzEsbgJgBW4XrCkGVuN
n1uwZDTPMgQJGuJHUwBqds0MUF6WBFOsNgWlkK22XOKATK0cXgV9TeHx9piBUgze68jIgF0ZaIXr
z0CzoYG4ceTBxZ5yViWCWTxLp2LlEGBjVFRyUTUEAgBZa1wIbMqQC1Op0jidPyWzKzt5VNnxSNC5
8Hx/Um823LcZqqUOcSr6RL4eTK/1PIAmBn9S9uF4aAiABIJkKt+wg9m5b+smDfo9JjRnAaANMQ7U
qa+NTZ06IvKBMaE61cJGqzcE7blSbqGHPga/QTtXm0ieLZJXh6TrPuKafABTbiWTt9o7sTi/qA6D
nohWM9mUqDSnRSnQbxnBEhCOmTcnBzB3p9LqqG+uWkwxqsBoeQeVAg5XZopnpZaRAI6FE3Sh0IU4
PRUnubB07jl/Fmn2O0LE1Ex22D3MGnqvXwl07oZy8MHveX/+Fz8EuqQIcvEWkb9RBBdvrD5Ls25O
0fwz5b7RcS6QRGAYSdrfSfMoDmuVu6UJxuSCCRJtTdguzLBziYhGCPGEUzYeO/La+DXAPOBlvj+m
m1ZH6lPYIrRPDARY+OO1TxUDav1jSoSTRhxyzoFkzdTGkpBWSMAyJUI1XsR1/dTP77lW7IzHFfN0
FFeXyLf57wsbSGXcXNfmQZsWoiemEU5SBCJToCeaTRNlKCI9Gf3PcchNPGlHSAm2CuSyUlsCx2BO
uwTufwYNCG6+AnB2EdsKAnNskUsDvC6N5FE4iapbgul1QHr6o3oVU7cfzjHusPvmvnPrrD0gXbB7
0N2EpCEToDSdopMqFYSTWh5TYUP130FwF/THObLbAQCbWdlI0CQOXCOwSXVOXhGMmmrqjeoJrd5q
uFcVayxiM5kdsKmjdyJvfqHglm3L8TBD3nrKnapcmaSbcxs5e7z5DWxCpNNxDF0vVT1ojVTVs4zT
p68sCie00DFWrWyym7oEnACivOgBRys4WpVYLE5DwNQw69p8qkhtKtOPpH1Bk3EtK96PMYstnvJG
FmsOsGgVxFEiGlaw4VATuR5cJrdVL9Y9rgvlK/wA7Veve9rsZuOf6U8bEEuL1qbzJrmKGBvuRuEt
uAPRDsqE22neZ5o0w6OrGYXBTHKN+ZVEOMuQvg4Lq+qbFzydiQzK/HMkrrxfFgZ8bZ0ZcNXW3Vj3
AogEe3tG8qZGM3FQxmYlb6tWtlRt06SiD2jPfde/ydh/jxqMnEBDo/OGZxs20THe6ZNeIuya3Kzf
cRox53LeCKhxyukxmr4aw01CwNBGX1EIKpnaM96uXgvlgP5P263sxOVFAGqT1sAo4JQJYuUwFLXU
aEDQ8xt0snPzVM+bkvvZf6k9ir4voPXsNuPaoXd7kWDuL4zSnXZxkcQyYASCjNCTA9+FLhAHRF79
uK819Lkkm2l641oAdrZ6Ofwq7Sl5GATgSMFJOBcfk3xoi/PKmrAZzu81ufgeZmfzdT/E8P6RtkNN
ha+lgmmUjlqgePIUCo+TKSalvRoH3mAj/zELuAiKyHgTsqWMORvKWuiH8cTvIEykyc8aGb1QRFtY
9TPR3yXNrdX8mEAngnsxkN8fy0NFtum8lfoD+Mjy+nEUBrONTtLkqfKDHtcrJ97t5UTX6d8PZNap
h+IET3i8cJJBeqsMDgIXXeRzhTiv7Mabwho7FcwKaFBJ4YC/Hk8hemyDFw1SDoLYonKcVi6nnjQk
/ydbQmCJKch3TW2JwYEjz4nw1GQvAoQBw/cVnxBvrkSFMlfR1CEuKqSVr31UiedKl0JhPBmQABmd
Iq/Qmien8ocx6bNbKPVni0zMQ6PUgcMLo8+BNAbkZ/LHkOn5ylvt9uah30JT73ATPGCYkzIxuLFI
CCj2srTAaiuFDFJXNVs5C5Z25aUV5kRETjuLpQwjVt6SweuhLiuYvISH+wc3vK3M7pJnXdhi65Zq
0kg5B8aQU8rtufxdzz/n4Kf6Uyz2sWSFKF5G6SY5luOLOB0RxyorQ10IQDCjaEMREM6ir4CNqXv8
pUoUcTzp/HumP7R8bZZF75TJBp0pQ+JrKniihfihS1u7Kd/V9mOCJtRcbHkEHjpKLtEnWKXV3JVH
v61Q5Z2f58JLiXLUuWBD9MGquEfS1tAPEXaDPEB44v4M3r67MABAdvDwAMAaOatr96wmQ0kVkQMt
KQAbsl2VdeLoAH0DLVy1CeASE/SO5qlZmThxcVtc2KV/f3F0j3XYqnKqjicCLYSgt2Pk75VKsuTg
UcusVAbLP/dDqLywP+AlP4TQfwZkHsrAg2JH6lueliAtRj8Ctm/hr1F33eY0EFJoaEdDbgEpqBu9
t0zHBpx7MPA1MnQp4j9ZdVQyO0NiN9lCu1QbOLPZBaDgvb8Y4tIFQslEkdpDgzY+4XpWMk4elCTE
aihR7yYqQDmq7qvBZFY6ZAEMwAHCDBSSoHX2GzT8CoeqOiXEFkA9MaN2nc+Sr4VuoT5OJTKpqyHl
wuchWyuDT5cmbZHTv/68Xh0KoG+RO23GIyoVZhU/i5E1omyc9hComE4hOAKnvbK9Py0LPgoZRJQs
AULBocWmbDOtLjKdcP1p5l+JUHqz6pGydscid6RhZQno4XT9okB3AYgpkHZEYyn6Sq+HaBi5PoQy
RArkESTZkdkPr0hBq+K+131ACuXn+0NbCh/xeqGYVZQwEC8zcVMvcwVUaiUoFIDC9mUcQ9GpYNeF
l4B5A9kjCcN/irGYL2I4aLusKNYC6IXzWgcHJ4hs8REQsGWGXMlZJjax0Z+edZD8d51s8qVXcn+y
GcJVa+I633Kx7ASroIiALgNtKWGRpRlqKMhdqyAkVqfiOMsK95xpLehT6jRExRDyobuxg8dLFc1F
tNAxK9DFUUxG58TTLO65Wa8/OVWarCnocmQ+ARzstES3OkTifhfr51SMJFsTAQidtVTd9EEFvQCQ
JNqoHLWO1Ogf0KGoPK6LBJcbstiRp1Y2O6SBXZmflNoknYTzRpHq+e8PW9DOohsA1FNoLpKZ7T1G
fB3GeTqc+qz4oYjtk8z90oanvj4S6bziWAsHrI5XMaXkRsrnxrEyvQUwLSqHkxw4hrxNymBrIBNZ
ROiaHb76rLRJnv+YyGDlGmdOc2aufMBt3gXJSbTpIyTDNkJTyPVOqvounDWuRqJBdgPghzsI+4q4
Hyu0kw2z38zbIt7lHPAQ8m++eyk7NEzVKjii34okXHkpLLk41LuRalJALAho0fW3KMWs9LJSARoY
/Ky735PxALWBRjW18lgWKwNfOkFQase7TEbPBwqS17YmDUXcqOiGk9gmv2aQeaWaagpz/KD+7rkK
2qxWJ67BtxYX+8ImM9egJxIr9PiD+jrgfkOQKwm8ssIVGu7KjHjcDMBtN7ox5BmCYrZFCICvLPZC
HIYBY4rh12A0+M64Xlznc9W2XSa0EKGEemOyrbu9kh3S7oE/CK0Tg8EWUlJN5QsJjtDZLg7zWhvF
4gpffACztZour+WJehsafBwly81RKdzgEUxrXhenR62QV0LPtRHTD7oYMa5wNUlULHMyCcdRINs6
N/ZKp671dC3duZczy0TTHDAUpZFgZieObIQUxNs1Ll51GwM9VWhoHJxmU+8jN1HMXPHuL+vypIJi
AbcvUlUsow4XNDrXE4xRy99rftOmL4UGVZhnCUD1lYBwKeQCLx8SGRK1hhfK9XzGUQiEPN8Mp6H4
HOKDGmlWQMW40Yeyz4hZBu5X2X7dH99S1oKSAUIIBOOjPeXXRvuyLfi2x74BG82kD47kKrKXQU6q
szgIZSgbvWu3oO6NPu8b/k5x39yCF4aZa7+qDT0rlQH7Zd4K0XMcjOeZT03aTdrgaIrUCoohicnH
oM4I/Qy9pwOQavrGQLw1QNByjqttIp+i+rHmX0RIlI6iB/zcGCDPIkLyW97o/ev9b148zy8+mQkT
SD20Y1dirtQe+VEdnVHhsGm5tdL20tSgNkE7TtGYTmXnr9ckGoeymyWCZIFxUNzIAb+BRMC69hoo
HpoXMwhnhNgA+VP2i5yN5sSBWhXoPrM0gkeRO+Ctp5YH9M/smqPaPY6zN0ibES/B+7OxsDXQm48a
Bg548LKxtGxoT4uEiqOz4eXzbgyeFGlbx9C5kR9qZY1OftkYwIuABuEC45mzJojnMeVyBfsQbcjF
JpSghgaxt/Q3D1WPol8jtFgx9x2zXhxtyago1VzzSKhmxKp51ZmKj3AXegramzOoTN6fyaVMJqU5
+O/o2EBBrqQ2LXoZF2byEkAMTNSIB+3UbQFAQyO3NmkfIM2ntVsdzhaMPCD2KHVqzUMTNDsxbg+Q
VV1Z3aWwHN8EyV3UmAF8YAsZStGLEPzGN6l8+WhoQYWMagbF3L4VNUsHG/k7JJehCxpqO4AFwSGs
ANm5ErQsPHvwAoGHfQMheLblGYjZzogkrHpVP0XiM28NAQQpQ4jsiSsPrKVz8MoUc3sm9VgajaTC
wWrtoS427VtN2Yhisue5Xfy7UewECGz0W6xVl+mhwZyD9JWFtDG9MHH6X292KQ2CphEg2wEmCt3k
jEE2jTFZI4q8rdij9erSDBP/kbGokolK0/DTRo8ntyc+VB+rxuzew85ruofOh9ZOBjnAqbOb4kNY
m+DFtZRl1KhQ8wFwgbndwmDKu0kDnEXMjiOYMaE4xE9obLKz5g267QglTCI/128tQS/XDLHyo9E9
A3USvN/fbMzWBksXSuw6hClQntPxKGDmG2xdWmtEg7jXHgqcJZGJ2Gx4KysbrfH3LTHXxY0l5hgf
hTnkM6kXQQr2YNb6ts/sYBWSd2NEQWskbYGhLYMoqDHTOs1hw6ciGvpF8Smfdn1DYR+8soKhX7BC
DeB5CHV5pE6Z4xf7UE/5SIn2wps6fkAEQa6hdPD8l/OFzAYQJei3lBBJgwvpeieUo6wmINeJ9pIG
pQcvtgTNh0PeN8K4IZhSQQOCPm2BVgRRoWNGokNJusbOjveVLYuHQnRqbqNPn0RYyaIw2xp2ZEgN
4ZULyRr0sbKgzyGa8qwK62hvTPuOt4U1nhUm+Ka/DxYZqgah478A+LyeLCmDMoWkRfE+aZ1JRfch
YtOVqVoygaYNdHZB+M4AcuLahFAHaHaNSbwHzgpEkpO7Vi1amCMwMKP3j6IFKAb82oAhxFWEily8
L3oPXarj3681MMR48kLEkMrdsHsjy4y0a6Y23qMWPqYfp0K3a3Ia/5JMki4FThMRURBgO3hfM8No
ZT2bda5K9gDJyeGB1z9WuZwXloJiN7ASuA5VJDSYmRoTQ8qkMtkT1K251xpdvPpKZeR2Y+CFI9Me
KPRhIqRjTqsy6cuCgLplP+rbot8N4y4D39kxad37G3BxKEifSoDu4kxhZ0sV+y4bmzzZa2aKjJbR
dWgFWckyrdlgxtLycqKqBDakYKcPH4KdptXf729JgkgfFXMVKI7nekXKNE5HDQ8UwCfcWDN1fuXV
uzSEy99nnkcSKvnYHPj9rjlO6HlW7YFby9Ms2ZBpQhkgJNyJBmMjD9KE59Ih2Uf8cXwWchtJg79f
bOS9eBHwIxUdZkxURYw5qJKkSffyTgis4udfktF+bz1wqiONivIqLg7m9mt6rmyV0Ej2Rf7QxA8k
cv76+8EcjLotsO4I0NmutWAa9DpMAnz/dG43mXJKzvcNsE1hdAT4bA3nEz3RARth/GjMoyFU6myf
mh2U8BrvsyLWJJpSZk4vWgUaQvsr+FgxenOdwyyAAYBJIRFIT/dro1kRRumkaSi4vcm74cBB4Tk+
h+f0ID8mR27XQDib/Jqe71u98TYYpaED3m8Ic0G8e200ikpFm1QdjU1P4ku8l/7c//mFMYEPBRl1
YDUBa2c5UaqcYLMW0uyDBzN35sBpvWQNtrcwBNqrhOgV2CV4BeNueUIKYMy72R92/NP0J1jZLWwG
CLPDg4kOhFMovKEt9psg4uLZOTQdIKxFP/vyTnurX8eYUmhBNRutgeV2TQDmdjCodGC2aNIHKWE2
IJ/DWlcTFWJQQXkcuC9wW64SlN7E2iio0nQzbSWDAfaQbDsAl9MwBp0LZ1EBaJQXIDh1BDRDfbq/
+muWmDtYTrtYmHpYSrjdJ+AOoWQpk1Nx3n0z9GcuHmtYIAwInMoymnlwgbG1qoEvWhRtjdkHYHPT
rJwFtx58/ePMGHJZJOGs48dbbpeWz1V0mMHo0Tv3h3Bzz9MhIPKlbVwCLcFcb0Mx5KKxioPZL5pN
AG5fzgexQ4Jnw+DeN7Q0HIRDqB8L4H5Cy9i1ocKI2rqOKt6PC0fpwQPoJ4VTpK/3rdDkL7siiCXw
MEFmCLU0ZkuGRiqhq6Dh/XCTCUdUplW8bZ2AswtvtYl5aUQGOsOROoNDA295PSLo8GaoGvG8D/Hn
CcqavBV0wPGs3Pxs5oU6Gdg90ZlDmd5kmQ3t+YkQY1SD3i8/+m1mP8/e5L5DpnTlIXw7GpCU0YQD
GmIpzTpzN0cVMpmSmg/+T3n7KD3eX5ZbL0NqEGE9uqfwbMRBcz1VSDYUSlmOgz+MDshR0B42Kt6k
OP1ajH+78akh9MnQ7Am6eplaU5DpQY539uDHAJxY5W/cY1vgAO6P5tbJYASEHeAKxQmN2JUZjZzP
VRnBSLaFIrRq6Q8EbQ1QIiYrgevC2l9boof2xQ3QkUzNNX0efOkt97rP4D23pC95E+smWaOyZcoq
cLNrU9Q/Lkxl4tzivQFTyWPzKPEm53Rubqsu1H8LU7Pvz+CCs13NIONsM861ShthbLLyZzmxh4dh
jZmHxZ/fDIiJahIozQVaQ+fuIXrsW7P91f/o7GjHu90WbF3dj/tDWritryeQes3FBKJxuSFlAXut
28QuqC09yeP3IOvZookimFd8kO29ZIfHknLGfdcaMS8MPvoE69jKN8hdoZQ5+yKUo3c47IAn9HSX
N22td6Kfa55Jffz6oMVo6QMU4JBvCN31aI0kz2OOwx4I/Vmyy8+2tMcSptx+cA00pE81dnnkTNDy
2Nyf6NtA5doys64aJ6JomsKynDp64kWKp8/T2uwuOijuKQCoAaYHEdH18Kq8C5O2F3EaFlvZw8vR
B3+TaiUPUA5QO7OEADCP3tYnubHuj47NzH6vK7Db/7B+IM/C3GCJGEdtIyWjn+wVdaNHlpv50REw
gA13kJ7UF3PYSt59m0uHJpJgiP0BO6U4yOvBakhK1p2RjX5wBn3YpjWN47iL1o5mlj31n5GhrQ89
YgAUASJ4bUashryYRZjJ9qpTbkKHQLn0WB+UnWE1m3437rTH+Nfsql74IG3vD3FpPQFg+l/bzHpq
eaEr81yMvur14CKHgt5OPd83cft2wwmKvA86C6BOgVIJYyPPgIeUCWw0tmDOG30be+0m9TSr8uRn
CLG6+kpoQG9Ndg9eGmTuoZxP5bGtYHCwQByysgXExSm7GA7jFWMTTMHY49e5F7d+rk7ECT9Kc972
pr6dN/GuttOduq23o5dtxLfkqL0Hx8knj2sX09JJg4wapeJBTQz5+mu30dWZVBIdpeHG5/ZF3ulO
uuk38b45km33t8W3f7z0whxzvEiJmpZlUY0++SIb46WFr0pu7Ah+tRkeh7fomH285C9rbHgs/JM1
+327XNwe00ypSrVy9PsalF627lVbtTbNwtZt1RZ25EU20cyRPkJBzJKe+p2w0/8f5+p3XyOgd8jO
sIQw0YxYpyTt6Nezp/cWYuaJd1a2CN0CNx5Leyf/Y4OZ3DKuepSdYCN/Ap1S8a5ACq04FP0ztKM/
Vd6EHHG8pp3JQuD/M7X/GmUuZlULVSFrCYyqJkSQfs376UP3mg1nAlV44H/j9lB/J5ud9I5bk6vM
cu2uvD9qPOivPVhuuzE1SIMPmB6AYN0RS/2DbmYyIAo2AcD/6KqVTUP35v89z7eQK9L0fAyiW2Q/
HJ3z4tgh7crhsxjvwCWBC9U0+OaNGEhQDyQg9einryDM2QLLtq02waayGi91V/yG7vGb8eCKAlAf
KdablkVoaEW8ii4GH4zsD1KPxh5TehuO8w8jNNW9thv+qJ0V/KZEfWYRrl3JiyfQhXV6Ul7szTBA
WQLtRLiSc0sDl+QXFVrYhp+paIqZpb/Uf9AYt4bxZXty/3HbC6uM25YxErKz0GN+AweqVwKOotra
9n7jD4kJtHex2Ve5HZ+Mlaty+R771zAbWXacEUcAWI0+/xQcKCeh5hhW5Qy2btb2uGvMNZruxfjj
wiBz0+DUA8w0GyD86LapZRwDV9+AmbleidDphLFOpFDlGhCTQySHJf4fmgHpLUGE/FVq6hDbKhyu
ctR6W6McVFoQ4rrvtEu3M+oZaBJAihBPRcZrkooInVDCHHrerWLlJF3a4Jc/zlyKY6QkaC3Fj6cb
ULW+cSvv9cUo9PL3mYOaxsUQeMTvi4fcfBofRhsgsPop+RCewlNrfeF/rO3xhQcoYAAaVBnAHQkI
ERM+1YpcASYtiX5XeBNxay96Je/GbMZg2/2j/lpdn6UH4pVBuu0vtnXb8kInBjCIp6IZ5o7wi0vN
7EN9gQC69BE+hpJN9QbWxrlwmoC0H/hfBcyCqBAyYbBcpZrQ9JroD8FjD+zWQ3pQ973sQqlFOCqe
8do9NmvE6wuuD8wiysLojQS3n8jsMKkpI71tOMEXyG56hXIEhZX8UPdqu4uJd9/vF5IWFBsAsJqB
CiWaFBjfnBtVMWb8vd9BpuKln1yBt3ppO/Qb9Ifkld0kf3/BwmeQWqYCd+A/ZwH7PSeoXVvpij+G
dvgMngm0lFVgAgrNdjLr3Gp+foG25/4wb7f3NwsMyFDAoEcZa6+9R4njqRvySfd5GSR1r9MaNS2d
pevTSgY4AX6CPBMeS+yYxm5oZK7ldX/kZjP4E+iAwXhtBTzmSi7m1jdg6Dsjj+c8CC0YfyzyVMnB
FoVujvI9KMDZZHWhnU2OVUA1QvnrwATlGKQXcS4CSQZygOtZQ4lhblqRIJqOnyt1h2ZDJVkLTGg4
xcwcOrj+w05OIbTXNsSBRyMFEg+4Tpr9DK5MaRNlppee+Mhck8K9vbowEFRLUWmizA2smrlQdWod
NbDVCDZa40cX5Tr5T40XoLryHltYpktLbEErHIchJT0sKaYOLLvXac6xna3uz5CtoHtu7hbQNdDi
LHgEAGRAOfh6/qauEPoaPSP7mN9GsROCHEF/+8vNw5igm+vi6OVqgy/SYYr26q5wm+f7P377/ahi
04gUr0aABFm5qChqS7xb43hvRPtK0UyVePW8smno5X3lY7qMIi1g6N9pkxs8j0BikPx0WbnPgf0G
APJtIA0E2VZ2y5IVcKBADxhBC+Js6hMX0ySkARHSpiz3xIQIVcabUbTR+u396bo5aNDrRBFwEnqQ
kJlh39dqENA+6iTfG6Mb8ofJgjYGxL/5NUA7awd1JpC00YcffTNA2u96MIOkdMMEuu09lVDaIHAf
wW3amMPqU5rd/4C/oeUcOB8sD5UaYc6YWa0rTuSCfK9qtgxFIYt76BwkJkGjHT3qu34rPZdAhPcm
ydyqPM6pWa/BQW7uQPYbmD1USaSJm5DL9639NjiRlTpm99Ye18b67cuXfsjaYW6huGk5Lm+NfF87
nSO4/b7dyo5wMtxyl+Of9CnezX7vtxvNeQSEwOU8dQPVhB36SB++NvkLiORNfdN70Ctycjd21xL9
rJohaj3flFBAvwHco0BojFl1ta2NutAh0foMDvPtQwhGile1tD4bU7AKUzeB/XREZK9+vIdWY6W2
aCpWBZZAiB/iz6lt2IETOPddnj21qfgn2O5QhgTkE32l7KzVOikCfij3w5PW7mqrgjxfZAVvabRy
aN/6/LUhxud1sS4SbYIhCI3Knc1VXq+6yolfyxqzl8P3gL7nF7Q+VDXiepaTruHkQB/L/aRZIXLF
vQtCcOgIoV/QGf+W4QNrilGpBiIuKHgD7sRYy0Oj54LBwOF3jH1wzaMF5pw+di/QLp7XHiJLM0gp
qdA0xyN81ZmNxM9yFUgcNA6G3QP0Lkz6LwhNzLfSdEUoW+yqj/ht7aV4k/ukI/wf0r5rx3FkifKH
lgC9eaURZajyVV1VL0RVG3rv+fV7Uhd7R0rlKtFzMY0GBg0wlC4yMuKcE9gbYICi67SKmPJyPqXM
0vXWSJqAGIu2/S7aRtt2N+GIRZ2Ndg67emfuo0O/y7aQUYGy0DHKA9GdvSmIeYDCkwrB5SEHCxV0
HDAHcY6Qxb78NVZk9Kqg101wMMgMvPXB6GpoBl9tNfz/5zeyzXbsRhAw/s9/mfN7dFZncSUvtKEN
7ABw6szegvOEdu6cFaLvKEwV2Iy6hDUCfACQpcsflxqTXI/j2gGLaMs+ClAFVN44x+jqvKKTGOoF
EIgH0gIAO2rDhWo3zGg0EAcx2C+aB16QYW3CjZp/RjxR5qv9RpkiP+Xsyq3koRiQQogBQrUjUIzf
o1/huDf/Uk6RdEdDFxm4RIC0kT+jEZxj17eGJkhxUBlu1W3wij8awoPAiR+Ie7nYOLAChCjiehPl
Vszc5WBMrI2cd2sSJHbo8rpyXt9x1NeplUeUH5f6SL7e2usPdO/b/jQ3uafb29vemiZjnCYLvF1A
ociVjiN5OYxVVhutjgAMjh8EHDkVui3P+WFxEdtJaPVqjzwC+OkZQk8cDhoE6IiKLjCRlxaztuza
phOTQH7UwVU9iFDlfo08YJa87FB8ao/qJrfBdPwy9mlk75p0w6M5Xnl0TK6OMBYNnYmS4RVWKswk
PUytJEAbCQEuKPLWwHyARFnu3J7dq/Q42YqA36HkgbuDZHMvxyqYVt7NyPkFizc/q2/lo4ka3PAU
PU5P+k7dGNvVz90sGB9bNAL45op/XVU+aPvU6iZQ5LIEBfYhTYPnoKv9nB9mF3Ibj8hTJJ+Svx4s
T/BA7BrDOxSWD+Uu3/KKd6xjj70FXRpCvYE/u5wEK5lQtM7SNFj2yTZ9HmRMOreoTEZC7yq0v4NC
LXnQ469LI1UdtWHXoh/zQvpiZo9V6pbP6fva25M/PbTRJrmHBP5H9Sx8CB8TL/6+StifJlpH/05o
14KLTcusGfIACooGGLT+OO8SdH55Q7es5j18CO2mfP91e1sx9y9J1mM2ESvQCutGJ6NmZ40ALH8Z
2+E1c6p7YNW7Ay/AZHoh0ujs/xmirmpdHoQKWikpIu0/s+q8hO4QrHfj3cRz2VcXHTknQJYB0Q9V
NTSQvVy9UlinsCbw6M38rfjAFH7fnjH62Xpann++b1K7Y5Rm4KYLzJiyyYK9zgl52cfs7PPUXVCV
SYpqDX7+uFm88KvfqIjAd92b8G6h2hjtkSLBA3P5GX4Yn6pk4yG4yTVbbvzbo7yqLpyGiWImgckj
cqCHKaQxdiFZr9WN9h/GdnG0Q/8jcSDg8pg8Nx5PX4O97c8MUhtEE9rRUswlDdxVttECtXhU/bV2
m8DIHK1+aLktncm9d3XMzwxS9yJIiqmoRhghlCS85dHaRPsu+LU6ePF63S7k+G/mQTuzRj0xKkUf
cfpO1upAdlRAAcY/mvPn9rIxN/+ZFepCVAb0vTXbOQ2KrfmAfikH3kv2qtxF7wvKA0PUvSxjBRaG
L1Q17OGIcqlXe6mroJzY+4M7+8tTxuM8nJIBtxaLOtVrUaJDXYzdofpoN5F9ok2x27mdnSF0zvaW
B6J187K4sftD8MWt8gHxa7/aigcEAlsIL9mhs2x4SUXmj4LkL2gYoIsRjNWlq0FgUqtZAh6DsRkF
XA5A5aPD1/gr9/Ngfo4OZWAh/uiAmumC2u//VO+dX7woXu8Nu8Gt76Kftc8LSJhR2PmPIhvxLDJW
QjmJ8hk/SrhvNxDlcTunR8/m+Iu819XN7f12VZwh2+HMGq2yvMhJDfBjSNyV6iROgoffz9IukDLI
ffBE3dvmaMnxU4h5bo7yjqu8YC0KDG7wSnfazu+/pE2MjRDfT1/Kvej13+uP1iv2mi9tw/sazjE9
Qs1btqdt5PevJoFn+QVeZJzfxYrgz38X5bySHE1qQhG/yxWPwr2wUx1lp4Aiha5XwOK8JNsM9Rxl
W34JnrTXoXVlG4+xB8jRb+indgiiXqKfiiM+iAEwiHe8GgXTmZ//PMrVdWuhCVWGVVLwEH1ryB/D
+VgRlu9/Z5w14m1AmqprRnXeqCmMiXson9mKv3mXbNVOvS9upMZyd+fjopzRIIipmplk98EVxPeC
PSJPFm+WTeTOyFEpduq//bm91EwHeG6TOvTzMqRWt8Cm9Zzheb94ynbwCh/txB3BGT3Acd7Lfc2b
VBJV0P7v3Cp1qgc0iY2nFRtM9JOndTs4yaPqFpvG7T9vj491T50ZopH5kMsPdXHA8CZPC0BpsS0/
9SY7frxthhFFkfYEpAoIrBhiz0svJQGmYUjVlATq5Pb6VxZ+h7xDyXgrIF1ORH3wWIBKAzmzZ45Q
ittOEHI1CaTeEeMjxLZQX9hA0/r2SBivBdQWgZg38AZVAY+4NKNXnTw1vY7ntbQD5kt0Gqi/rKi7
c7sF8yxRcyao+qJ0aH4coMWlFL22kY3GQam39IeSE/0xp+5sTJQ7M9E4ohok82QpK70u2ZulE2av
0192JyL+HARGon0MtUKk8KhrHQJmU6JLGUCC1jHLfrfy33K/TgZAJIagmIIEAf2Wa7tm6Ue9SYJM
mR3MGN8Cw/Wj8INaPUhsIKlTMJzbe4kx72ioAVAF0qjI1J3A5GdbVomsvsgV7CVBcJPV0w7N+FIo
bszz0Qy/eW6HfvWJoCto02AkATR9JzQjC90w3De80jvPCrVfO8OoiyXGLipsMXx4z4y3UOFcvGwT
JxIpFviqKNbERpyNOY4EyLwz+q0EVuY1PIoCw1eR9QBegaiE4ZRTJxyswiVvE7jE2unqh+5j4vFJ
2RYAYUdJAOlsmtkZm0221hC9Dup4cut4dIWIk2Jkvb8xCLC6oOAnK+CKU4MYciOtRCQ19H1heTka
0GpOqN4NA2RShJ3Cg88wT8WZObJwZzu5WlPTig0kauIHe+Bw3pmLfvZtymmAkdvLIcgFQYXsl3rf
7teP28eQZ4C6bMtcUSCPjrkK8z24vebsJ91RlF//Jys0k3OoBlEqFAwjfB3uzIfkZeYABBj3xfmS
U57p/xjCWOUNsmUIlqXERuNzM9rG31PvWenb7aEw/dY/K2LR94URK/JawJKUb4D5HEwPrhZSvCIv
7c88KGCNA86DoiDItpfbqhOisiqhBR2oop+bCC7RrqLh5WCY84ZXHYIT6NRfobCsJgyLqkICriu8
NPFQpavQNK1wltireVkI5jk5s0UNKJnGKRUG2AIaCni2mHPsWfMlg/QIRB4eqGDbXc5XqnWkrFGB
ab/+SqOXmVdcYE0VstESGINoBY4Fufx+LJlFbYgkjHsdMmgc2+Yv8SNM7zNeVo8RlkJC7B9D1F0y
j4oG/ZcF9/if9gOmstl+WgVPD11eop01ZYjnSJUW0thX+EYz6chUSklw3z4Pu4mDgbv+OpG6x5Jo
oEkAJk2t9wqwaVenyB4Wb3qOaratyP7ts0i+cPlSIGR6QIJOLQauYgihkCd9Xbs0SK1XSTtmoCN5
XPAGaxhEggJBD3LUV52kqkgxw47kzkpkA3O/RL8U3ta9Ys4hDAIXVTdPpV3gEKlHq57XU9N2fRpk
b78Bxd+3rhZ8hx/xpn6z9s1G2OsPxbPxErm354+RiLy0S47s2dXVNIu0aBBVCaK3CNRn1VFVG/KG
4q6W92jXgNxWydPsYTwqYZPUM4C6I3JQZL7PbOptP66FhLFWtlDZ96Pux6760LzOoj3qdv/UmOj5
Ak14e/qxfN8eL2u/wCr04sAoAyGbGi46oK1xOsh4z95jlOW9Uno8pNq1kwPmDqExiuNQq8GKXo6u
AQ03E/okC4wfErLZf192RtUU8lCkSzMp21C+QdMriGIk+PzwR0G9ZraXyUbHJOQhb88Ua9Of26Fu
ObEzsmQx4yyQvQ/R5uSHGTkaKPigszfuHaJ2RbdGbCO91hNlJqIlNnCJSJk41g/pxfiR/RZ/Fr8k
wwXdvzPs22NixIUwi/WHbSwRVK8u18YcU7URVCULFpRrA+M7kjbyz/FLtAd0/Og41q7jBBhD70qI
K6Nj4BXtu1s6razbARvB/kb+29nnHOfHnsUzC9QaLUM7gAsHC8UbCOzFY79dnXqreL9i9M8QXBOZ
odsTeH0DXg6J2tt5NGjLTIY0IQduuuUOEmiQN+VM3KljJe3Vz2eOchBQCC7CtIOZmbAWNWBboJng
J3b0Cfdgb7pgP7mJ+yPy0MMBaddmF92P3uvvlYvJYh0CtHYC8xXxEeps1HiXtigt3MR5IHWPc71X
zZ3VcVJQDBOQeoNgFkDBaK16xXPt1jxvqglAHU/7AVYtr+kuYxdC2gA0Wgg3olXBiVRx5mzh3Yc6
qeYcwFkfvdTHbTMecbZknjAMcxygLiBeIExaGuAcR5Yg5oOeB5Pka91xSj2DpwbBM0G5vsjMzblN
YWJuva7cw4TAy9Qx8rkyQjuwZQmAGsguysaa6b2QDwiIQl87hJt0g14JgAMu21+vvHtQYVxGF7ao
Oz+JhlJoiC3Iq1s/TUAhD9HdGIiv60ZDgjU/fEvb3oUCkpdsBnd4Tp1827jV6+CXrnJYNuq29UZS
hkAJ73nZ1NxzeJ2HvZwMavuXelujtTB+4Jvkit4Mni06zCKZrtutE7o/qgcRybg3y+ZJWp06g1IO
4GJmyKY+27RzYlYqGi4gm+kOdnM37KWNudMdBddE5cROupO22V29WV3joLuNI919dvt2FyMn7Ssu
Kvqu6KqbagMk+rNY2fImf5SAPYu3IFXixypAcCagPvNysGQ66F+NRBY6PhsISXGeL391bYVLI6sx
4hqgRrcLD97NOsmyBJEyXCZQBqWTGkvXpoKs4PVUP8xYh8jJpm2m2H39ddvJs7YlJAKJIg4IYgjS
LoehCHOzZOhwEtRZEGs7QMCARjZ5yA/WZBGdBmDWkRBHQHNpJVuKLIwaA9WMwPpGY+TbY2B9HbLU
JMsK6Azc6uXXtTyT5KoRkcVCgPQ8bW9/nbUS4NABdUEkyqA4cfn1sSjGRc4a3OzLJmu/DDUoIxcp
O5fLB2O5vHNL1AmcRgCFBRkLIXf2Lo5tgLpuD4W12CoeNnjloXqA9//lUPRcEAdxqLKg7rww86po
b5T+OnKSMywrIPxaYENBlgz9cC+tZGsVoq6sZUEbe+p8tELHUh8z2bs9FtZknVm5Sn9LdQ2gHqxM
YyA1PnqzSvrDbROsfYVkNdKKyI7K0HO6HEiLTkMzOtgjW+IZHq/Cx4iuUF9GsAE6HNBvtNZhnOj6
pKc4EmbpiwCfCLYieVa3SRcHPTNvD4S1IigQgJwGXgLetNRAUijDt6aEdW8grzy5IeTotH3PU1Rm
TZcONWWg+MB7wUm8nK547kokxnFQ1sS2nOHl9hhY8S/8IbwHsGOAP9Eece2FcNVWsnnXDSL6d/O4
2GPkyOu2TdBl+UnbikXqiIOvvXIsE+9Eu3pDhyfGNYVX3hXuSpwg/B2NGJhlS+MdWtk0+7b0dGE/
6H7/vrU4Q2VtbeQGLNTcAIfEUC8nEsqqVY+XSxb0aCIQ+8hz8MR6WRsC7zBsiVN7ELoUmtUJKboa
WWBK++YrDw9S7vGeD0wbRJQQwmRI/muU36wGtPHqswKx7ifyNcMdkAGZymv8zZoqdC3SASnEYccV
cDlVKtp7poWFpyX4aEhmN+3RSN5uLz/joEIvFJKEJGOG6gJ1u0yVqORDJGD1qw9kMKAaoSF3Ljp5
7v65bYkxGOhSwAJyFgjfdTKjZ4FQJFZNkZV9HoASAtkEKN7GI+cBwlgUklGAAQPv8SsA6AxarDAv
eBP3g1P+qvtDZG0jXkmfNQ4JSGkTEFPkLmiYhJai/h3lVR4UxqH+hvw3jz3D8DQ4i/8YID/gbKL0
qV5U9OjOAwWAXcWeeC1zWbMkQeoFzDfgkq8kCXU9lGLVKk9vj3XYa9W+zPeov/39cgNdTZpTK6iw
03tXMNS0jVYorcJEOD0KMDE93jbBHsh/TdAYpsywhEg0W4i5luTCLyZnbTYWr9EPywpiVUwVxNIJ
5fpyOeqxNystV/JA9VBTypAqV5zE4AyFtamIODfYdJguiN9dGsmlqu0jkAmCFZt3fOtE5HA4GWxW
xohwHYkONFrmorhwaSOOjERWyzwnEV4Y7RdA/x61V122F2DAFredOIHrdeofek2YNOCxEX3DyVza
axa1jAcTYxrf9T/5c4nQewsZv6798S+uFCIViOwbZBxB/KAszVNbj1ZUFiiYhY3z3Zru7Y3GWp3z
71Mnsi5HwWyLvAhE4zBUAcLKaOREYywTOkgY8PPgVGp0qrVPNA0t5zAEYfCNag+ly3H+65oSlv3M
BNno536lUdJoFouCZICQcMiTozFzQjHeKKjbRM/j0GpNmMAoEH9jFGr1b0aB9xCAJ7iyRDo5U+eJ
nmpGA/ap+IlRANzy70ZhGmg/hYoPGMjUQclDZNGWQiuIX+nlzIbvMni5Mta9a6hADuOWgnOhiyRJ
uVpGJygnG4Jsq40dP5svY3yceFpFrLoI3sDIAZFCAdSRKAc2yVquYsPB1B+I7K1BJ0NP9wEix0to
5586T4ScrDEVT+IBJhNABMIWoGwvtxlE/ZoqlpQT36QVDs0OrWt+1ynHuZzKG7QZsOKgpwcSOgqM
1FaT0ryWowLgjsZT/TEQtuDHoWXprn6onMkvU0hRgb5Eck92Ad5e5n28/mgdZf86eto2ekBKHuDS
neGXToYUULbL3DcUiJzUz3fj79vug1UlAq/qv7+Vhu2EUxaV6oBsivxovBuJPax29wkFx+zVvB+/
wvf+a75roCj5CPfIMc1aDaw8mn0akPCAMMrlauh1EkmChLpltToT5J1sXJLdMbITtLN96f9Ysyt9
pvYS2ctL92I6t60zbgBcZngwQb8Dotc0PAZFfs0c5CgLLNk1+8361ed2NDrJTxP2ONcb40ARPhnS
nAAPahKd7eyyaS2iHqiMWfPk+TFuPOWrioPBtAde7YU1p+emKP+Q6nJWpxDaBwGhepOC/LlGoMlb
OMaz7GI81KlVq3jNwIYBRl12P4fJrgvUXdIVDYEB6OPCOllbFJQRFAfwBMXbie79NEVJvWgaoo9a
f0rsxKnc7CXbiXZ4XwW1M260vQBRdB4MgTGTF1apQ7zOcyoUIqwuSIUa9m/D5yHmGDcSRPcggE+w
JxCwoUIDRdCzKUrxJKgVu/sYG6dPvdubnGkBDXUJJhblOBpHOjQ1+tbWeG1Ce3msiAZP/ffPGsRR
/1igzrCp1FEHgjLes4vzbfWb8FDwtjRvENSWDtehGaIYgwjlDzRsbcev9V+txNkoqA09rksZFy1M
rDVoj5rlWdvbC8HaTMCKyoTxS7RIqYqoXi+xtSR4LUdAjA61HTbHLNxN5uOv23bIlqFuHpXkYVEY
h/YY2gpfulQz1KzKmGVkACXXgJKa8nb7+wx6CvRhCDYVTydQ+0zqBq3Dtapq2cR6H6HfEohb86i4
/UY7jFvZ1R4z0J705+TY36/fSGu7QDmAiy740QYNcYAtN3y06qv92z+KlaA6/1H0RYJiQR92Kjah
cF9sBdQsin24kX6EWzGQg9QfdsnzbYsMh66Cww14Md70IMFTW7Ig8GMhxizM47PcOEnl4Xxl22hX
90+3LbE2Dt4NIFQTLpBKJyuRG+37WQd6N96ZOw3lFKd95LYnY+2acyPkBJ5F32s8IjbTtSTY8Pjb
J3UxekOef5oK7IcaAIeafHrxcrews4Pip2CnfKpuH4i/u8fyYT1I78omBb2lcFByAbdDml97oMMl
jjNkEH1kNPr6Zy6pw2GJLZythd9iQTHhEP+KHe1dQ+1xxmWZe+FeCaRNUaDRBoQc+sPso+N59qAe
io/Zq+7Dn8V9f5dt0Ff01UKo4N5e51NQfWuiyJY7W4MxXsUwjrDQ2L0e8pzYVV6ExJ23QOA7ss19
/WH1NuCJlrPskt0s3E2/ULEEDWFr7G7/Ft6eo864AUJUspI9V+Bizd8SN93Ff1+pOFuKK1lUQaz7
GEA29H5xhyOE5o+c6by9o69EUBMNzRk0AUsteh5PE/T29CB5cLlSpRpOlUZWSl8dyI6ukNjgvYtO
Onn//91w1VFVgupqNJqw4aIli+z8geTnR+pmd7L3Eh2m16Sxf0MSWN5kD/JhgTKpn72Pr/mW17qO
9T67WCdqV66SGLXNAL6LivcLKehKb72fHYd7YbLRNdG/vfFYN/0/BxSiL5czO6FVo9LmoBCUIFr/
GHiNwTmfp6MhRY+7NiKD6X8td4IzP2d+jshrsWWnfp5yO9m29d1UHRfes5MZwZ4N7DTNZ4dbjttq
kRoMrLJr18JfAcjI0Vb+6CCiPfnWXanbU8BtR0fm68YuOhEtz8w2xgyZ/hJmWxeZgvdxm+0iR3J4
OAKmGXT4IOAdVOtowG5uDFatrOBktPCr0JcqbMUDwKb4gQZPnJcUCzhCNHn+a4uK1Ax1mUIxxMEI
j7m7QqFC3CiBGcAvJlD54uWMmEf9zBpxM2cTaC7KrIMJBjcF3Bce3zsDVApjc3vX86aPOmNVrqdi
R4ZU/En2hV9Db1x4VUUw9G/bYQUtgBlA5w3vXRNcncvBxCNeVwijsEyQz5lxo7S17UXywzxxDDFn
DeVnSM9IILfQVYgqQYXVnAF23Rgors6+LHupake8vPQpTU9vb6TvkSBCigiPG2p1kiGuxoX09pMf
52DZ6vvYn47R5/RkTPbwWDyiL7ydfIP+tULAvXxcNhVi0eG5GWy0NXPRhMa+PcFXyrlAF0MM8p8f
RMVR/ZSaWUR+0OIYG8vLQMat/PaQbrJXdZPdKx/p48rNopBluzULVIQV54sygVxAqLGxnz58h27r
Cf7qSMHP4oHnoVlLez5C8u9nB8Jo+8JohdOUl5vfUHCzeerGDLGKy0mkjsPaqdBXnWCidqs7C1iM
O6tzAtXNDvJD+9RAZHyAcES2kfbhR7Rr98NO/MFZRwYg62IdyYk9G2VeAHqgEwJFvtNc1c/2vQ3p
OtyuPM/JupHOppO+F7oiWeUpzJEB84DKVhxeW9VTV8Ubm+PkTs9GMkZra+olRqLcN6AUz3iqhU79
oe7RfaO6U3eQFtrPvvKsOdNmcRM/L23VK7/TzXq3uPNdHAAbDt1viPF9x9vS4QqdMzJJ5zN9etmd
/b65i/T/0GJkZ3JEO3UMsINNt9jJtundXlWW+zufa+pwruXYFEWNqRg8bdc+4P6HtPnCcX08F3CK
BM4GFKm9Moqkp+lx/vWQ7Wa7s0dvxNL+RoF8Z90XnKCGNyrqQI5SvzRJDHu9q3sW8ItkXDyyInEh
t3YRdSRVsTYTa4SRVbKFu3WfwcbtxWEoUV2celqgXRsTCcMACQsVeDx36ns8e6q97Omu9lbfi2j2
4YzH8m5+q+Dehl9fBs+Psl4MICoYqA2gbg55w8szDynNZkZrdEDlZRQ40ai5cjlDZFjQTo2g0VkX
oDYaiocO1FKfaQA1EZIO2np+hH6InhdbNIZ+rl8ipN5981GKPcGyxcaB5roWe6L4UIaFsy3t6IMn
9s9wPqQjI7rBo8wDjjl1fSqlBfrEEAPWbkOeE3gejhu9VlKEdu25AerERYowSXMFDoUOuGjxBU1K
X3ovtsYm/tmLtv9SIWfsLYHmx0+aoyh242V36S5DeuA+51TmWHHjxW+hzsm8jkIJbEEWHAkn4f24
tu6yemXiTg99l9ldTP7cXnBWWgo2oXhOiltEE/1yS1WtoOhZTDgkTryZoc6CDgcSQslNAqExCxoP
XWgnS8Ixy1pWlFJBn4NKsQiRwUurAmDjY5IRcEOCxPymnD/VnlMQJp+g/AFKzpAlNiCBLF+B6TVz
UhujAlymrx4bew5dKYWOfRUQ+i9H0ZusC2UKXcdRnzoRJyEDeTmaqerKJpbqImgbF2m2DGqtP8R+
D9QUZ7EYjpRIicELoUEE8CdUIjvJ1XBsQ5SHu3RbJrb8p34IkaSKHRN9ap4iLN6P1Z//6Ak0ard5
6s6cOWX4WGg1ohSAfo8acBbUYcl0tEkcw6UIPqvKsQo7Su2cJ/fOmMwLG5SP00tU3JoZNkBCRRWy
AC6ldNApWeSRs3iGqAtD7MalCCsYQq0dhA5C3EXjqAqJUs655hmiNnso640wqTA0Lf4qokFi/Tkt
rr5yzhRjcUj/UgAUAIIBcoQaTy20+txIVhFETWoD61x1+6E9cvOwLDPAB0vA7UFdxKLDwTqS6jKF
dl7QSMdqelQMF/ucK/nB8oUAB8pExYToytJwUaOPtdg0UdmCh5BTV/8SoMaN7kiibYIhASE4wS5z
v4HE5u0zxjhiF3ap7bf0axiJoZgFXYwyOPJXOigE3Y6H7WHcsxdmyJ45C8EgSZincSSh6LXf8HAq
7G9DQRHMZPSdoMsflTV3wFgvWQBGoBzwsEInYADl7fDT//t5mr5fdfoohTnKN/lueVX94next5z8
GWrL9623rwRn8axd7/BAqSz41YVd+XLKCqvL27yA3c4G08GdbaI8pNq5xyNCM24O7DggeoFcQRqC
1mYRSrGXogzY8fDYla5AukFnnQs6qnnHM8Vcqn9M0SW3SI4FnAFgecGUynpfmJzbu5mV1AN0AUKG
uDWghU07BXTN7cIyRPnWUBwreKoP2V7wjO/K7+yfSgOCrbhVN4l72yrjdr8wSjk8s0TrgdGA0Rai
z089Z0wMB0Ra2wJzi0SQjkLi5T4IjViS4hSIWwMEqGS2vxucUrXY3B7DtRU0Z5AVAi1C3IkZvLSi
yok+mCUilFGyoOSNpqVK6vIqDNfLj2QxwT9rUJpE3wHqPjdbuUY7vxZEueSXWRzDhbMQ184M30ez
DOjzAHB/BUpY1akq0JUMSNjRTqIdnKX01Lm900y/b8/W9RV3aYhyZ2MqoG2QBuZiO/8eVUcP0Du7
G+wcD4b/zRC1+GmxzMPaY0Qp+PDxAm5r4q48V8NaeyBJQVIxIGkKiPLl2psVWo5bBYCXnSdA0k9y
eO845nSdGSD74sz7j0gnZDNBq9Y7yUWSHQKCIicJfQLvXrppLMmZDSpWE0QjnysFNqq9br+qEIsE
UWz/YHn1Fr0Ncie0B7vzWudXCU/gOKaDAmfjoXmzwPklp6Ny65dQmyOrqzbtKvySNpAXuzs0h+wr
/qn86WawFVuv3oyOhpZIT8KzCU4jr6LCqKheTgS1ZYbMjAsJfV2RUzGgmQxtY7vYQ/ypqB0i8yaA
xFhtigDBRfpWe62dYEuBa3yfbCS//Frf5O/iW/IkZHt4fpJ5PA1sM4u0aLriDgxFpqSDAGQ0NBxd
DUF7IG31nZFsb58Zxs1J+uRAIBJXCTBRNKKQPLbCLjYAWP85fOJ9V/l1Awqn9LS+cXGZrLNzZoum
1Vd9qiaZbJ64v2VDwPGatBM1TmmWUfPDkDAe0KTBvEEzpcsTVAFVvo5SViABKy52HsQvMlQDxu8I
TY8nd+TRX69vNGIOlBtcophE+uEjm41aRQT6W+RbPH0WAr+5vUgsCwg50LUCpRx0V6Z8Tl3mwHor
UhEs2b5S7VbcJf/iRju3QDmdfih71IrkIoi7Y5V5Y+sU4a7k6W0xXBsewNhjCgSvwYwh++PMtUW5
NmuKgFcIsL9D6yzj0URduAlKXtcJxkYD2Qtob9ggrxHKv8nyUghpKOBVJfkgL6TVfjTdf8FWVC6s
UMMxai2TuhVWCmmvlTZSQjK6DPK2F2PS0GoPEE8sPyETUh4ymtU2tmokYap8L862oHwReJfxMHBu
T8acAcMHjB3oCzAmUqcmUtfEVOs2C957y5+au1p/X3jpckZMAwwpXADwXYTiSbnbUqy1XtYR/C1+
veWEfqx5AtsSp0OHbMtVKwBNGru1D/EE6Ls9Xu2Qu7UOrXn4c/sosmZJQ3IDmClkQZFrudzCytwW
YTNmkEl4As9qUW253fOKKqyRaCpYVgAVI2tES+sJWd3KSwgb0rthfjdPxvDaRAEI6reHwjBjQbqA
kFWgiAbU/+VQytwau3kIkTAuXbSIUCDl5RbWX0eZ6DRImEpYGogl6NTDTMjldZVb7CrZT9D9OYIq
tuTkv2+P5PpRBiNEhhA9Vkj2idpWRZjPYhrFYBEBa7KS5JPwlQoeUSd7UXlJAI4xmj1ctGZlAkCc
ByHEF1Z7RbphssPcQb6rBTo+4qzSte+HKAe473jToAkKQIuXq6RGhY72l00ZuEK3/Zay3e2pY34e
OTtUDpBAhy7H5edHawKaEz3DCeMawlhg3/wLUglGQMgYcC2IM+jXkp4DwNtFUhkslWepxMRYft0e
xbVfQdc8vMgs8PiJMj/l7wdJqNdo0MtAsj942ZjrE3/5bfLvZ5dWoherGtdGGeC8C+oR2cauOEJZ
5PYIGOsgA4wJuVQ0/SNwgEsrq9Bl+iCmZTD3/vgsSPvH299njALoFiR8IN4H90WX9Tp5WCudUGI2
8h/1/YPzddavBwkDssUgQaFXHnVHFTr0i5o+wxyNmt39TsUB/Us5O5U5AuRdEGeB9HbFRLf6QSlA
sSuDOnL7yU/Uu7V9NX/enib2QP5jhLDeqeOQgsm7gC9Ykipeb22S6blPOSZujYOYoG4QUU/BWCkw
DgRBSC2X6rEGB4B3IngDodyGlgqKMU3EivwIL2VJ+3X1bs/V9f2BLAtZCwikndqLXG7ZPErRB9PC
XM1iIEFJCmwgSD19quHLbTusCSO9s1CJgsQgrpFLO8pUrUbdtGWwmts6vc8Pw7rJMo4RxnwBbI7w
GhsLug0npZmzU97q+toYE/Kiydjb8i4EDSTlMA2YJhA2oMEwMm4QbqTGsQwD2ofgvu1sI3RVxKbO
7YliGEDAiwcIUkZAR9EcVDGaa3OILCS/Yt9K7/VuV4Zvt00w1gImkPFCRRC0I7qalQ1yWw5TgptW
9PUCJPOv/lXkSSQzvPmFESpmyLsqLqcqJSmW8UH487+NgFoFseytuBRwfa/oGCof1+0IFQiFU9Vh
rgTyg6j7IcJCIeRyqfUINfpFxkq4pXgnjQ8Vr+UTc4oI3xTlHJCaacnXWK6EMdeR58zEbebog397
ktifJ48NhFOggVIrMMTDbGVShCgXruM4PP9vX6d804DO0Gs+YxM1gO5w8hmsmQcznoj3SYiZaG0l
Ke6nuNA6xM5AyyV3xUvGo3qz5gbVaZQ4IW4P9j21gcpsUcO6RRJDnBzkpHhQW4ZXxfMLxWmUF6AP
aVBTL2qIZRM1qoLYem1Dey12KVpjTFuFl2dkzBTpr0e6HoLZfdU6e07x3pSVDP15Vwf3qVHY1sTB
9jC8hQbcAGkAgOAfydLLY1BHRaoXZVsBjLJf5H3x2UFMk3OeGcNAzwQANRH8g9Zz5ZG0MC0rI20D
BRGssb6O42sreLc3LM8GdZzB7JY7Jc1adHlTHL8Be0LKOB7jelehooQ2dqeyEqQjqAiqSw29X5Sx
gsiVtNg9b7F5nyePmrPrTW30JIoHfH7yOmfgRGaMhBviMgsZZWjcoCctXRSr56mYddzTQTs6Jp72
aK/zOjaQu4YebVIepb/t+gy26yn3Dio/UW6n1Vml0SzDKDTGIAPUId9M9WbSnDU6CjrnRiXTcpGd
RocEiCHitkObUPIYp6Yt7oC4h3pEkOcbrdl+LpkfbjvFmVQv4ZX7rjYZSjHQtcHdjTAEytHUYRFL
vUrnblUCS/P0yelCf+L5lqtdgKoY5HRx3LFe2G7ULliSJB6UppSDzQpa2+0zcuW3yLdJuweiEqZj
L1xO1bBGRVhOvYzgw6sFN0Vf3Yc4P7zetkIm4XxBsBC6RoRSTSCwiSrwpZU6FUNIUpX6IXozam+D
jkbeeBw/bhuhhwIjyOZK8H64uwGkI27t7LAIRjYMcmWYhwzNmiL3KLRP256nfHI1EnDW8V5CYh/J
fSKGcGmkUNR51VJNQDOurnkd0el9K0qOkPohT1/2KsUPAr+GiwSu+NQiks6H1x2gOSYiQyKn3m+a
u8Yuv5fW3Rf3PPmeq5IyTBGJeLzAEUTjuU/tMBV4liKZIBwQh7ak7qQIjPGdqNrFg7WX0Bnoq/sV
hu4mfCx/S9nD7WWjD+t/bCMFACdKOmNTtvUyjDtJBal7KFwhdLoqWB8rybZSf57shle4Ii/B/0va
de1IciPbL0ogvXllmvKmffe8JNqm9z6//h6W7q6qWIUmVtJI0IwEdCTJYDDMiRMXmghaCRghyr1i
nIjeL8/P9KNAjg00waN9G/031S4llR3qaI/hORxX5hXqocDiYX3ICIKWg9HHGEnmeqiDCMZ73Ppr
3b7XVXBuCahE8ejeTqUEdlkI60wcItgF4N5cLkuPpyYq8gbDYxfVvfIqunFISG14d9VHiuTzkQfw
vj406oP8LY+arLO7lmhTEwsN5GGyS+R6mYa5z/Wd9a1yxmNcYYboJuJZBQ0QuP2go4ygCpMxSyMD
BNg4SAf92fzSHfS+icvaDvDrd028AlFTYUgO06cQf123rQ+aGOTNTEHN5l181NcB6or32X3/KG0r
UKIW4Euflh1PJ6kfwh4eMjCgIALdJKoFTPbCiOlgA9qIg65QfULXyHBM0RjarBSX10dxcz/PZTE+
UTnHo5QKkDXYFh3k3ZAXRP9oM2htXgaOfbbobp6LYnSyqUW5bWkvYeNqmLr1+1mxzy5+uIrnEOlJ
DJxAioFZx6S1JbxtEVXC1FZcOedSmN8wFHjUKdEcnQCPY7nU8KJJO0yDAHDXTEj+VZmO/m2+lShN
OGHh/s+8xFgOJTmkfQJIt6O//VJamnX1NA8SlkP5ULZWR8RFfjDzd9npvvqETDxo/fU7dimQsbql
GNdqn1CBjzI6pIUngJJdZfX7Id14wjAdgs6Pp8EEnQV1uaw4NotK71ENN3WSuWZ+n3iYYGg8z99B
YoNghSOOnglzkS7EMcZiLgIp1ASV8qttZiNdjn8CgNYGt8XIk8Tuk00Ue03pdNU68X4XfeV74PzO
F8q4USWY0rLRAiBB35XhFoTNX4DKmB//TgjzoKCpZo4CA7s5Nos/8XvyBmSrf/+7jBuuANxAvFp4
JpGMQorw8shCtJHN+CdDy6iCMZiz85GtR/KNTpLAzl0Nkwh5gzCv8OpQ/guRjJbMSTAl6hBleLx6
T1wPruhiekxLjqCqXI1gI9Kc3xdJN+pSTxDv6IBdG+B2AWsFI1DtrLQVugJ8WZMtta7R7edyr3cc
CPm1rUUAguQ6onQEuDS9x2ylWUg5Bkn02/5Tle9UeyUZJFjl90VPwOsNtiXOdbu60yd5UEPEpKir
sMUIMyv0pDKlHvphF9+gEyaFU3bOLJDft+/6nWQEMYqodGos+xYEFalTPWe2uoq+LRfNam5kP/2I
TuJx4oer68UIZLzuIIjCqhchcDd/HkNHWvOe/iuNoAIwsQLVNHgUVwhoUVeDZqjkfjt/FhG4xAvZ
cTmbdvUcMiKYB0UsEJ1UmtJvw+g+bpyoPqoqaZdbvydlSvrn4GXE2GHtS/D+pWDGKpZaFcxpAMHa
QbYw+wUtd2FlvwyeIi619Vv9jnZcjsirx5NZK3NeBVzfLKPbmYSYyJc5VmirryUmHDvtvZUvfJmj
kfQmXVxoyFOQT0UpEbUNXLrLm9aEAP7FQTRsZcwAXOkbHqrr2kQxApjnMlQkoanUcNj646osV8Xo
VuFeeR8egYXZi5un6AD2/rvfd/HmopCZAVoFwbnKFh7KKJezNMei/NGWCVycmufv3lJJ9H4APkZL
A1e1uTBPfblH0n47SX9EmsHwJLsmIflJgR1U/2BJHIl0m67O6T8CaRXt8pzCPhnb2qAC7RIjgiPb
+GgNMqO5fUZRnmPlb5nD/64OwpiXTNS7ZDDjYsBLNv1YhIw/7xwLf0MCAGRwEg0goxA2MFc6LeIh
ipRiRHDSPzboXpDcsrIbzO3JOKb92pOygCOz4IfCN0S7EDsXSAjx8mtRP25bTGQFu4hfLERhOepk
RsfEquDNKOfKY4xGPY6DNSntuJXrvYSxdLZh2f1ezHZhQwRMBubFQDcs/MX66GU4CygHX9KHQetG
dCT3XmPHh+LJ2FeOj05viY7sJV8ZoNr/Kz0WLYJSRmxwWopIr7HZnLmqk7TLB+yqU+1K8r7mKfx1
YH4p4ZQkOFvXFIA5s1RxboCfegrwuO3HVltPry1mvft28fK7ybiiPfprQadGDqASwLlwuY1trbaZ
OmAbBzs8Dot+hSuNedXaokHSTXVA7bNpFrVbbPfzCD0SNtoqcwrv6/fPuHEvsK3/+QoASC6/YkrF
Ogl6fEW6Kh8H13/rtiW6En4XcsM8XghhLp+PTGOlAQm/fTzaPFDdDW3EzwZ6nxaVwS3CODioovZT
a0EvOnHRjA5oWxuLtGBU5nFD8QTR/3+mHrUem3U5TFAPbxDIat0tedi9W0/XxVroYZ2JEEa5H5Jw
pDou2zHUQfLQM+CE730KykRM/Y45Rv468UV1HuhnoIZgHPG7S4nKFMr13EnjVnsQlo8+3Hh08h8r
x1pFHH2/vbgzUYwnL2dRGlYjRKGzUPIefQd924u9C7O4SPdbHgv5Lat4sTJG5/IqymP43uNWkNDG
a0uzo2+FHyFzyrvc5k26v75FKL0BpIEkCkJo2KfLbSyaclSCQpq2r6nXuja4RThe000BABXB8UW7
CiKGSwH+JAJxHSjTVnlFb+EY28ibH7tDzJvWcsUxhk5vkN7+LYhRCFlsVXGaIAiPl2y3HwHY1pbT
s4LpX9HaAIddtGq879o1dFLBzXGs4/DxoP/PjzX9CFMDuhhwPLChXq7WAr38qNXYTllHKFvb6kZw
fI7qX9EUnlYKCDMtpeAHqswzJkhpVLaiMW1HELaZbuu1lMeDDGvTnvZktjUXIGDwP9Rujh6FBKQ7
OlnnZF2jH8XA5/yDI6YlPqQWgeFEtz2jQ5OUqUrZVMg/g9H30Udv78bHkGHr+LstvmogRPULAGTA
cACDQ9sDOzDDGOTZSPJkBj2jQA75qvVEt3BnWBvB/e48JbSnrcTt6rvxul6IZUskQaILQ95m87b9
NJ8G3Y6LpWB4y9auKfPjSCIB00I4t+Y6Q0LXinCelvrhs1jM4zCns1xObTqDGrFw29ApwmUJv9n1
H8J7a+3bD91Dfhd+Jzxbdx2jnvpmAZhFGyiSFowhLw0lK4yymFG66D3d3dWHBE1G+LVSiU++MAmF
yw54bSEuRTLqY3YKmFKGct6KtrRRHWONeVGEl8q9Yt45KQ828v8Xxs4sqI0gAQ0hpHRufpDtx5mE
9rw83H/05C1wJDtfKHa6KNDDo9gcT+WK/4PKRoWYVokx10tkgc55rfnoQYXs0UOM+jwvR1Iu22Xq
GN4hJ8pawjQ03cvXGkj6X3gW/oZhvJTOvCdD0DW9EEO6vkbq365ARRl60a5eGsikjDY+wPbt2lF3
8U5YqRswVROe402P8DIkwyegOIVnC1MQwA9yaRYzsFMUQVPhCnlojTuMnukGnuY0brlCZ5fkoKaN
EA3uj4yKPcmRcXQ5tuOWkgHjimKSBIAdAvnLL0g0ZWr6sJ+3xTNmlCT39WN+lN+N3sn3w4u8aW3F
7mEu881w4Pad0p99vfq/ZTNhjqGlZq6K3QzG9IpMC3lRg6JnXPk//ba5w/OuOiWIQQP7/a20nzWY
6M7+mkjsPi32T08mOKEt+z4l74H9tnjECC9MJkfzWWO779sAXDXbfb2XPc1uFw9Pw0a/51n3Wxbh
fOeY16abU0MuMuxchj6zdpNtU15HDj39y/0B6ACtOBiFRQNc1talmLTqq6FmblvVPoJQZJuveZwN
N94OFH/pNF1oAPyc0xzFMwc1khs1NYbY35pP1bPohqBLa+zUG23Rk1cgVSBuiI7wgWNOb9x8iAUo
AWgzgCqQ7L5UOy0U+7yRa3/rlaE7v2QVWfUf6iNMedrYi5JMK/VlaonoO+BOE4483o0bVg/y0RuA
/gcMBwUf/KV8IQuUoctaf7uxUkyElp+FffIn/0J//8r6Y+0Gp3isju0iXjZLsNQcxT2vJfZE/MMc
LkCO4E6kBU/sO/OgSG0pWYVm+AgWMWf1EL2DNM+zDvJicDUvum9I6iULHV35M4nI473uBOS4f9HJ
y16ys+OwAuGTI3s9qJVjMrsybgfHMlyHeMiu0HE8aAoE3TEbSERimfrtKFhbdSF42muzKJ5KFxil
F2Ds9sVDvpCOIc9ZveHjXwpl/ERQsfhoQQ/8bXPfbuYFdMOl8xBym4e6uKWBFhqScPoGFofmrUsN
8It2aNH5Lmyzifi78NivlA1IF3alSNSVuPKX4R4sRU/qJjj4e2HLw0Kwlh8pMYQW4A+g4hEDMHZ3
nIKyBkVbsKsfD2bsRDt9lUDTsdgPzjneloTyPS1y09Eelwst0cGQl6GAJSDRvQXrqZc6sVNv4P6C
/RQvLHqGCRp2D9axWXJksxbstEr0lCLFCU2CIbuUnUpjjREQWCUo/eCcHvx1t0ue0PujrtCbt433
6b5blbtIJNycFvuwUdGA11l0Ggdtz2OeVmBac9BclcFOI1K9iz/LF/+tPGCWjQ18zXpWPFA/CVvl
afKEFQ8RcuINOr/crHD2cg9VN5klhFdu52YuxswesnfUQe1kF221ECNA3qdN74oPe+HYC4QLWmPf
JshHlwEAPQoSlwiLmDNX8gHMs50a7Jqffj3bHNzlVSs8/fEKsuK0Nw1TPNj6f4i+A7htmA0Tr8xF
6Znr2cnWzU5b7gRX/0I3LCYEri1n3pV3MQY2+HAdl0vEQAjI0p2FVMTvanblyeF76OQ+9EYC2whY
ArPcOguNKijGaBdiYJwNvq2XFlgRgDlCEqmAAyOPWbrqYXThyf1MG9HBWO1i4zc2R99PSnVx7gjn
kY9GvRFktdh2RukkTa7KJK3GXUYKeCONDbIbEN7IwOTr9vyK//zn4/g2OQk+ciYvNWoyIcAfowvC
fASoOvkW7J68zCiCIUW57IjlDLDvtiPCCG4Cp4RXCi4iwrW7p9lX7JfDAxXRc4bB98D8XN7UrhWG
1ArDaTfZf3ab3lnar7Uzf3ZusIRvLtuYsv4SkT8gcyevqksOXu4s9JWG7v/D4wFzGglZ/XlcffYk
dF561CIf7u4U4qy3vf32k5H14KlEJ8fMbvGApfaSZlT20gK/rZ2f3n7/6dyEaGBRGOwf/YAOUU/B
H78oTmw92LX3YJLRNkmySskerqB2QDiy2CqLl8F5y8nTNiVuZ/+uVSfw6C9bwsa3Ql8MnWoE026z
+7MTbbApPxdktfv6s1rc75zdYVW7+Hvrrtfvi+13vXhdcp7gE5nMb1/AeElZNMbZIOEL9D+tU291
e/Xn4H173tF1UPAtyYPbk4VOFsRduvut/bzcuoQcyZos3h2Tm864MuZQ7jMVYVtl9ElVA2PG1yQg
7Xs1QOP0+4afIM+/LZfxqPPe9zGWCAK85xyqtXs9FCiYbhKys6Bnjygi2TbW/ep59y2u9HbhHteL
7cML2DY2T3fQgy+ej3/qFGU+CfgBoJ3oWCdKfHd5LQzBiAdNmNPdq0B6x2lXwQYMRvv0MDq5SbQl
6NntypEW9dJc4ZPahRkQH5fEqZEOqLyfeNc+5SMnCXL1tAHRcwLui5j9CqI8xneoDAsFeStudnoC
UP2jhYZasKyZROexV15hDQBHRaOAhonzaHmGs8wsv9Jzoxytst0hJJ1gBQI3sU3Hd7JdtsKjagce
z5bfEokyMqwopEoGBvVd7rhWzqFsCEW3y96RMStbZFc0F07Z9KXtBs8n4tKKSSh5ocXZVVa9kacH
/gD+Efry0Hxxck3PIiEJE/taoZfjQ483rXXrjnT6sk6XbcfRc54g5vi0MElHgL7RlafaTXdQ0No2
ubXs6TUnvXDl46I2isQvIh309QDdyE6KzKZQqvO+n4/1pwWuhbf5S3oQ1xamX6CXbiWv+oCIA7He
QXH32D2Css/7/UZfMdWcPgCwWLqfGkUNXh6mKszhpJrjfBzWwb2KNBaeY2GvIZqZF+XzPjpm8L6s
VbOMd5nGOc/TgZ3fXSTpUFlEuwMamwAYZxE5ZWeNmZgI0rHAo1Wth0UxuPEBE7/iyku5sBzqyl5J
QyFfR+8OsBBsKkeZpFApZ186SrUz6F7sGH8QQaSeuO2fRp401qenI0aBjkTDAzhoMLqWsZQYlF2H
c24FdyVIGwK8ueh175wMwMXSUbnOARsJomsRCTogm1AQOXXcXJ6iZkW+aCZdfFc8h29FRcxj9V09
jW63Stfmsn3yKdM7R3OuthNpMZT/AEzHFHs4dYwnJU440ErR511nd+4AElkkk1cSyIQOGeeWXO0l
JFHkNh2eDtixwexlphWZEfWBuFPI6IwrYR/ZpicueSgW1iVHg8qFGMZHnSwDhM2CgAWtRydZJmBh
5HifV/W4v0RYFFWH4WJIblyekxUZmSiokbhrV7jjSBiYpHE+g6O9Bgn19uv3E7q9nv8KY72j0FKi
uJixbckydCxb3vImF1yZydOG/S2AeXtSPx6VSTydy+CCkXUrOzyijauKPbNj7GNTidbcDEMo7oyH
tiBZZdOBIPfjFtv34h8wJh4rG5zoGG7C/fBp3fkAOGGQo2eA3ff37WTfdPZLmEeh1QK5yoZY3DUg
9KZirXXkcHM6dM8ujBSzp4w9HlLNbDKq660zIOeqeaajfhIZjU289dy+VX+fHnOrisDPuj7GeiY7
2MQgKDfu5KWADO7v23Zt5JkVMddKSBs1r3OcIPqendkJkcaXV/l7v+Cp46nx8re9YywS8NpDqfWQ
5N9ZJ1b9ZCmR4C55KjfWXl4pduXJL76IkI3X9sS7CUxsFpRNGEUyJMsYSlhuFPSxcPeRp3+M7ZjB
z1NlI85r9iwvG5fKh39M7Bx8bhSVVtv63jqqjW11TsBd3xVm4aT8NHxHupt6LEyaqMrBcaaFKVVL
DExep468qhxjYYJIk3uM1H+8OsYzWYxZkWV/anIzEQFn6tzJTZbG0nfyZbhU3MLhEUxfv5ww+mfC
6Mec+ZQ5WA3mJsbCVvfLO47m8xbCWIxaTZpKCfCzezwnkZtB7wdndIFWDBwu1OPWcwx/w0C6FBlz
8DFcLsRS+kwQ8krcYagQ6nOgJNokx3Ln21z8Ck8SY6JUoYfTqEASfSUb4jvAKa5zVHZ5t+q26Thb
E2OipDhTxIquaXD7VUMAz9p1oJioF8U/8TDOBDE2qvRFOQ2mktqo0VFt+lwa6/bfbx1rofJuKkwN
C+qdfjWuYgfwvR8bI6nvOarHOyPGIFljb0mgrIY2eAWpkOiy9ki62eqSh+C7+Yqc7RxjlbpUT3M/
wYo6vIopAk/4gHZ7J3IWdNP4/S2G7QHzS6HD3EusZ3To4yuvEArZPMtzw4pLiINMHe3Xho706eUV
Ks0es9atk2KHdgwh0zZ7+d8P5kIGczBzrGpBZ55UuiGxg4wEoTNyea/Fjf26EMMcS2klGiZ31PRY
GnRwinj8hiXXEtCbzljqcyksQioQ0ymao0bcVRQ2b7eoXUioXOTLyJ5k5AEoTpqzf9SM/SaSeRy6
pAanToeFKQf9jtpVwc6XaUo6R3TWPzy7cOvdAxu2hegGJV4k65l9lPw2iIveoO8ekO1ocBtxi4z3
yEm5/th1LgANjmey2FLMYMWJUbYnWdm+7+3gHp2xToPYEVCorfzgHyS7+MLYg7W48e+5xvbmYf69
VDaTlGVNbSnBSTw166nT7P66zZXX72o7RJzHOcsbvi4tr2m0sZr2cDN3ARU/KY17E5sbERVuEyoA
SCAqAJ+lNi+GvIIlwYOh0SoA4gjNQaLJvI9SWEVJpMcS3hLZTh3M9vuQSzK80flRpW2igAi88Yco
chZ5VWhi5TKv5TxqQq4MkEvhI5YF+F6EzO+8HfZ41LbyMx0juhg6jEDzD+07hbk1nGLQdY6HLp3i
tykWH64Bo8S9JGOWyoThBd1aO5ShEz5G99E9NXGG24AHeCpIhLLAfb6n5Q6elbip12fiWdstNGkQ
tkki7UK02LTOrt6q63YbLT1P2i9GO3yXbOlnxrlzu3lvqTRqayjgo+Sk4N+XBl3ShkIWpwZnfofp
UstmF+LB9Zf0DstERrWGp9JXdbfTaZ9JZLZa1PspUKIWcyJCW4fxHWzjYVhQfyJfNhgTgKgO2RKJ
KJsRAyZpFOkvQe2oE//T/0Tiq/L4wckVlIL5KJZyPxaisBVmbIO11A7mHbJfd9169mTgSEInFcGb
0HxOTr8oUd7qEU1XXHr8q5wx+wmM2R78KO4KFZ8wOqkTwk0odv5RXs02qE52Ai6E8Mh7za/6C1mZ
jGuPWKnRhamD2rsg6EmWyinKbZzJ0dAG9cBrlrjlrdKhTf/RNtbCGLWiDYpZS7s/yiaEU0zbkkob
xdQlx27eiCsuBDEmpZ0xXTEVsTAF16nYN7aAoh0GmKcEnUJcr+hW0upCHOOF111m+TNd14BS+Yiz
i1FL7rG87OjDXgCCuPqXC2TccQQ5Bma10ZPDZaExIADstnGfLycHw595LixXURi/zzJGXxV8KCdo
L5xsb3l/nd6A9hphzWOUuarjsmrJGKWxVSahM2AiOjxE/So2ieXNTusIJHBB0bf0YQSEOw3+bWkb
UJ7ASZFo4u4xtUSsI3WurYylMgM5Cmodp9qt21NSxkehrD9QY6U6wk6ymyO1A5YjcDNpVzU7ZgtY
v1FHV4KV0Ztp3vnrag9T6CpE3wcvLbqASuz6ATm2A6ouS8tGn26/Tp911Lrt1q16Yqw7JwUsJbDL
f5iAO9d2FjmRVYNpaT2UoXCfG9BK+c5xod3RGYgcJb/l/dCmQgnsSJjZxQLcSoyPiNGCJ+10dO0a
J4vRr3uACuIlN4vKk8VoeC10g95EPXVCekd6GD3a+9Q71P7ny+DYEgP9IPRZjHGhDW76iKr0ta79
vVRG5Y256KIogPhubQFygawtHr34fyXI/0ur/pbCaHSsK36U59jQwYbbbOeH6I6aRbAcHP5RGHJ2
eOyTClsvjTkYKZBtoUnN/tF3evp64vhkov6zSAuzocClC8458Bkz72eqpMjuTNJftzVGG8GM5pDA
xeGtetwH0+Oxdd/02uAygi4P3FqQyZxZNhigcx0ECQii6Wd05GelXT3SQnq1FSY3Ksmy3BVeuCsQ
5QkLjeez3tJYvKXA6KBCiIwjk3DsJt+ysjKUdxZuhgkNpQQLER4beOmc5M/Nh/tcFrO5VWeKaauD
NnNaIFzeWfYI9AKQvPwghN4z9iKcS2JcEjnKxkaNsSrQ9XjNe/9oAJ/gY65l+1O/5/vKwywSrHDi
ZE9uul/ncpngB3YmrroeK6wd/67Y9/BJtQ0mEv8YoApQvkXSAirwD+wbCMdoN64OrlDWyPu+LyW1
1sl454DMOBTrAMgQZTGPRNzwgtdbBuZcFnOCkl60UTW30JYlrURG382qX/Dqg7dezHMhzOH1Gtqj
kgoLoneemk649QsNDt7vG8cTw5yVVjeDHxSnfUuQ+O7XgyMT39Xd38XcTG2cL4fxIuuplI0s72VU
VftDc6dsArdAmqhfqC8RhzGTtyTGg2zlQTbmdKCi4P9jtiHGy43Qdt4JcdfEOI4R3jhTA3IDbyr1
9wOXmuURg3+kXfVPMnnn+8e8qUkmVIUUYFG1MzrDPnJD5PbDJZy3f6kQjCUu8rlBWxMWBWK0LU0I
UbuPRfHMID2FK+N0dmGZ97MALQV4PrCgbk3ftGSpvk97GqS2KFJ3CJvmYmF9cbTwRqIa8Jf/WgmW
6FTpfaltQgil9U4RiZnMnteTU6Ox53dJt/xu4E4xHAycBCCCM5nzMrK5C1N1klGjG/bJEkiCreJ8
tijBA6Hok/cnXDS3engInLs73tbesE8XspkjbATMwhS1Wd5tXsuj7CYb8DkAYAroJbBT4A2K3cxL
F7y9pZaCOdALqcyBtkallPKIFaN/x5YTxBk+zrHZZsdxr8PJVB5/3+JbObZzgWymp2nNXtbQ/7cz
yE5ygk3pHVZHt9w3x6flF2dPb9iUC1mMyY9nEzNVYyyuc1VksiKkSGOC/nDO5bvlB13IYay+NY5R
q9ZY02tFyjfRFlCTn1erb4rLf3uTvcI5UY/4gP9ydvOGC4SpA2AGQxsMYH4sH2wERIyE3i96H0dE
aAAy7spNu6f1ay7sQL2hKueyGAutNYmSSyWVZZ/yo2gGiIEiajFtrl+gWulYAj8CotaY1U8QS6D9
Fm2xoF9nXrou65JMilV5py56hL+ouyEjtbpPEOfJHhJ0joh3j7Opt27iuUy6EWf1Xi1RcxVmQN5J
B/8uu++AYxVdxXnsyanr+DkFuXa7V9xhyRF8S1/PBTPmx8cIUbTiSjJwyv462XwkbuCKO2rveoIR
cM7ghMtxHw6ADnA1ibdoxvz0cidiIJoin5odkj0aaTBSRNiDZwsTRUc6UlD3FAzGw/XhmQSeaMYG
qVIp561BLd/H7kNxaKPUYnFEonlcPKBln2fkb92Zs10+3eaz4wXFV6GWOXZ5svUFyNkqcviTOiu0
OsPY6rD0NY3PNgP5+rebfCoEnIkOW8XoJUwbQzvLhKKbQObV4XFxpFH1e+FoSAbe8cJQjk6dEr9n
ItVaNkbUwqiFAAM2idEQ2CF7y/NIr1oQEVnLYJGkQFVKn2oyttaohagqco3qT1qQGB3WB+8QkW9w
EtSuLtEGzx/OdaFm9co2nIlkzK7SSkocBdhNFN5QKy/WFdIG7bq+15elza2Q3DJ/5wtkLNEoTW0X
VlhgGCLD6e0eg9PVkF/FT20tOLzWtpsP5bk8xtxaPZgfC///dUW1wbvtFjZ2k+pnCvLWnw6Mu7/v
6M2LCKCtJWFKGUDUjP0REFBXraDLu/w1wBjz3ilfgHCsFFfn8Uze1MozSYy1SbpisJQKkhSJZGiZ
0RDhRjDmn91XxCNiuvmEnMlizIuo13Ut56a8i9B2vL0fSjQz/at9Yx3UpglmVY+wmrKzR5lMCVG/
TIvOgS95JoSzcWw/pxYFqWaEBo1eoow0OwzhKieiBPa0lHmHdHpcry4YaC/QuIzudjB2Xz6EejPk
VmbGyq6pUI3UK5IFdhUR0TPxC4nCw/DCU8FbiXbMZbBE0UBXGshvmGumiUNaSkmo7IbJzZYD7LGK
Z7f5rMCRKCNGs954Im9uqWphYgmlLUSj3eUqm7iq1S5OlJ1VOWZKRNXJNRJ9TY/x08ibRnAr+gSz
Pvoi0EUGTleWXaqIGhN0WaWy636C+2zZL4W9sh+fk8fEUw2Od3hzYf+VBfj35cKGvpu1wcqxleie
LIj0qCskeAy+Cud/pVU9Gf8zSYzxFwJQ7xsDJJmmrYF87HP8KSuSyt7v9+xWjups9wDQv1xRota6
nFA5AhF30R/4nzruWIaKZHKclvVT82GsBhDKP/0ul7eRjEMYglyo9FOILWri14Dnewaq4Mf4vl4L
x38nirlyYmSh8TCGfggPyX2CfJifk+IR3MWF++8EUat55hf4AshAg7Y4rcl8ll58gUQREe6kwJZ4
qbcbJW86MpKCfCnHJIiSLoUpAAC1YO9En7A7LSY7cwkqdU7sBYvAlRzBbRzTQXGS1IsMLj36PRe6
B6JL70n6MjkcRjeMGpgaYWAwBBodrmDcufwW1egDPW2MdC8utM9uMYOfIHbHfKnsZtfS7A5DsEp3
4t3FG/4RbBntS6LzJmFRmf02mqQczFAv99H77OXHD8EejiraI10TK5Y38KvTJ8PhnfKNjMalWOah
bcegVUGtXO6FpWgr6BlKnuRVtBg3lpukdhvDY5qR+wrRPU5bUkEoDXiL6RYvasOxRjcgJpefwtjZ
eSqDSSyxA/FqxiwGzGbD2w/MQ2+Lr9au2sbLn2VuC0cTU6V/1/Ub2Xv0UoBNDb0vqKRdoVtmRcyA
dIuqPcjaUcMEjR/aTYODzCkv3dLzczlsciPQFcw5iyGn99LH9nFGPkAi8UFwK6cH+Y/gQuF3IfD6
Prg53icSPISuucy8fNF9BA/Wite6dfLuL19wsHVB3dHMbKK9miXTsjARWqqrFjNtV5jUADrqZCm6
qqttRgJ6FX05u+l9aT8NwGk/pVx6hhv2+lI841Cq2pDVXQ3x8jp/FF4jYO0FlEmdBWCmWwDDY1K8
cXI+N6AIkCnTjnaD4pgUxoJqgVaZbTJWe2spr+PPqSL+m+7UbgP2LH+jfwRO9sFRL7qMq10+E8nc
bcBm1KhopmofrrRP5RXLfQY3w0e+iVZTRKx1fE+Lb0B58CLn68woJWOj5PogCQRBArvWvAnNBA7M
Hhxp6E/3jimi5jWvf/am7cLFoQqEQcwYGHBpMlPMyhWUCZORUYFfADnuCS4gQSEmjWwVlIO7jfJF
+UV/Yl6H3C1jjdLQfyWfLvbZK1Vn+YQp9ZCsoVe3Royu3acb9TDb75bTbQzOfl6do6aAPAkXBcNG
UIwSGXWVIjWJ1WGq99OzirnAdn2sVLezOF7MtRSULIESBoRAQ83LYLyJMhf1Ju5KMKZ7aFdSchIg
tkNNOOTIuYrmYIrO5TDKAboSrVFbyDEnWH7RNeNFnC36mZi8FtUbkvC0o++Wchxd8wA1VRDMgBf2
+9zxaMY6Jirn1b7ywMAHeC6BebQ7vbLiUIMEeLJeBQqOaGV6dzw/5RqICQspYn4kVQDM02W98x4o
TLHM+gkXOZeJ8prcx4/dM3g/j42dgccnJcExOpoo682YLSKTL27F7cZWIjDAZB3M8kYcxCZ0hzbX
xbap5/2EuQEj2GzKBwr5GQG5y91pM5HoiERKvJgffrdhVBkuTBhWfi6XUZYoi7pcFKp5/+ocOQm3
65iH+dmMeVTlGH3SNX62RdTFR79pkVHU7LsE/I6/L+KKQgTE8xerYC7wVBsCRmdB0mR/ZIsYCEJz
pa7y5bxoXhvnvVlOYEHS93huwTCCOrdbLH//guvXB701p+FsaA+grHiMqRTUvBr0LNb2Y78w1sN2
DzpD8vS+f/hyfpdk0F27PDGwBmi0M1pDcI7c26VRNkpFN5JBUfftYzISF7joe8ve3gfE+2MR73MR
EaSRV/ijsRcc23W36xf3m7xv358eug2ISr5Csl4+uIvt23J5t1y+Pv7cPYAaw9k4wf51g1adzd3E
O59r7b78ZkbLAl8sy3Y01P3mtQBRFiIBNAXMTkHkRQpaxIqg7uWOxASa/RgQuV03W6iJ4WjcfPdp
6hG7fRjziAZkSQJrIpvbmKwgB2FEqu+91UqwV2BM/NYdlXwarmF/+873MQIlBIjTQFNAHpbGKn19
BkUcme6/eNHlyQn77VMYrW30IJxyA5+SkWmdkddXi3wcPtCPQ+rt64f3uDKd78wGJQWgwMfP4TUH
m0JJYGeBHvXeKfVM4t1tCrfbPHfcQR+nlgLm63Ct6JgPVYFJYrMIXemHnZSJ+n70MoKqnUGe48Uz
AMIu7RpCetA+BOTbcBf3x+Pb0XTuyeTlZAv4tGMPyKQvf/hMN6cg7eqjwIZL5yKDxshgtqxVxLqL
QCO0b9bTGhi8Dl0kLb5PA8NvB6KA+nUD6pT1qwK6Iqja43eBohw+HpNzCGKAwr7/XoF1MFnpiMAi
W0Xu37D9EFAwFbQ3ySp+xjwz8tLbjUdEgorhHddWXbsB4DMATYVExwbSka2X9zdITa2uoszYv9L0
dQ31f46Qlk/RUYYgGHWuFOhGoGJAt2QCI/4qAxIOdollprm/WxKVptTYzcRYSRD9I0CCQ8lsZj10
ZSPEirHv7N4b8UuDdZxAaId7iaAByP/7fDU6GJOKAz/gtEeSgH+rdynDUUqOweI7cMk2shuZhEBj
ru/uOtvijDFT/o+079qRHEmC/CIC1OKVMrXOUi9ESWqt+fVnUXvYqwzmJtE49GxjFgOkM7QLczNy
n02+EjR2RGYduUg69+OPcR4PiabABVD0eBmByYWzSRUF/DLegjNJsaHVP2N9ky1zVOwJzq6Dzy8Z
vo7vmZmz6XsJhl4BzJHgvkd0Rc8ZWLUgqJLia0rMS6a/IAdlKth+iS7oWDAkOTREW7KBrzq5G8/6
/lT1z09Cn1Rg4sBFzX6SHTaA4fgYmSloftBUMVeynYZ/UD+EfhgLSUfI6OE9ut1jgF3lruxlKs4u
yIRBjOob/YKBNFCvH1T9OcUXkHYOcOftEIyacw01Ey4gdJqC24YVwcmCflO00N7al5kWesVVqO5y
oti3DJcs6GcqkCF64I5jcKVdNEyez2PyMn1EfffDg56LvDlArpUALq7vrp4sN1fU4mID9OA4i8jA
gVfq+vV4Pfl7p5HwcyLUYFUVPBm3X9qVXYrXSZZ2pPiqopgOnaFFfhBspKf0NxFt9jLqZ0ii6hdC
Gdzql8oYFZOtrXSu3fiOv0ToeiDxCS1w5KhowpdOCLU6YTNlF7/UrPkxerrgInQFpPPkPcVvj0c+
BVrjzKuERxMpafB60/cQEWhLmtpVdtsXSTdHXKK8A3IuRX95236E5keGXf2Cvz0d16VBTpaIP44c
G+115lPIlXd7xDFmtCGhPQ/tVxPWIFnK6zJIK22HZq/TxTc4XNSfiiEjO8gYhEMT6XLL099GHf8X
q+CUJ3NYE3a1FPUPI1JnIqipi4XvATARHXc8EU6ktm9Q+hIXloy2G3pLgnpB4vj+POBzEsSDQPmP
FRrGKo6DGI05rIyu4UJTUHQ8wYiunwrIP5rDoMwM6o6TDHuqAlg5zJJI53arS0rIxtyQuLtIZ84s
7in/AuwujuUF8XWNtVXARoZrVFntWvitj9d4GshpqH2A0AeNdlhkjTpnLkaaRWXp4kZAh1eOOdXH
wXA5dLRJzYwzTn6L3k4QtMU/4MIDww5lC/J8KaTcQ3cX+1DlNeeop6cJTVxouFqBtkZWGweI+n1e
7YpKZjlmF25IUrdHGzWjc4sKRTIDvdSOugwsJrH4zk6NYjF3uU6TazCPaUTKggjPInFxu45J4PJe
mefarjUL0H1XuJsCXbFy6/WawyNkF3OP3rQkDTg7Cjl48cCyBcAR5SigMFd5jRD7++RHBFsks4+X
6iqxom1/Almke/bgqaIeM1v2mTz9yMWQpB4SGiTUoVP26TAUdTzAbmaBxnbRHaGyu/SrneDIc4JO
2sQZIrYUHqJR2KiID6gxeoykQrik9ffrlzeQdlv7PaeDGvHLBk7NxuUIVIN+sk4IrPTTKTTtb+AA
MnhJvnn5tg6XN9D7ftdABmzwoq52xuvOOozGzre+fo5P2vK4HoyFAhd1BQf5dXE+fiG0OBrno2Gt
zMcnbfKiUQOhLq84y5EUJgPxduIBwnILcGjO5ecmXtCvDQ1S0SCmBekHfQKKVG4jpvT37Ioz0/eZ
VO7k+sXhQRYGmxtd/UiUUd6LnEHSkHNVbLeTfiDgmMcT9KthfnM/kN9HEMGKEMZFlZtshT/JxQ4Z
5JhzNX8/fuJp0S+qefnYgy8lAsQMTIHEz231evW8ebV6w/pSjZX+vhB65/FnTCveAJyKuA0BcEOG
FfRVt58RjYrC1FoT77tBLwZ4kCJksHYg0w6BCaqe+dm+jQkJDkjCeVwdGDVwUFDyoF4AjiuZtlG9
ZA8EgWrWLkDJglHjbSfNbOevr59k381SUdP7EfkQqEUKpMYOAmPpN9X7Z7a5cWhkT3HrLRiMXbAW
QQxbT+Tl48kkG+7vkiL9KIDoDGxxEEuBK0G21F8jjde20Rh6YLLQ/xVJha4hvFvAQfyyrCMevv3t
IRcjxcsVb5dv+NHa9gA9J450VXHauZk3enK3ayjZQPIaqnJI7qNeSt3tTBnUidKqERJZmp2toByx
LL7RnUzIh+E2Q/6S81fFbJGSdsCIWaAscZSRWMK2pLJXSsxnQyJFMXENdNZKzf3pMwcxOSpUMwHU
JNX6awoaMjLI22GTDqB8VxwbSc7iXbosSJu7yXAInNA+ekr3/p5/9bbdobZG4DECPUK2I+2NIpm5
ATja9SIfAecO7bjYl6gGUwehYstgCOUEgE6AnwVURZOXhNcTtFd+oQfFm2XipL0f2EM17lfNF0R1
AFrdbqEki31VLopsFyTms2a1JGJFqmt3fbYG5CaeGhRh5blB0q8njMLJQyyhEJ9riqjJGV9IwL+y
S2M7bSHPoIE30syqBXQVEpMDE+DcvNIXN2RIEPOR8YEaCU8pdXFXWgsyvoKFICxkl71jHR7LwCi7
mWrrJE4iZhDVIlBCaCmAjeV2Njl0hYHpg8t35SaKfhoQ6UNaOvqsIBsMuoDrTHTye0Hd3i0Ij0AT
IMN1VqF1RJmLpNjNXF8pdlGpywq6jjM9/pQCPfX1ZdbpbqMHlTnOaeVMrk00fuKJQv2WBzc2Iunb
QfJBDNHMBFaTQUbCAwRRHYYnmDPeAv2SYy45ELWKeMQJxTzN/xC0iove9LDcacOTFC+CT3euHHXP
Aq4WaHRjrYhcwu1AZCZxodXQljvVaSEEvlfaj3+9+0maA6J50ABXofVJGQAwLu8qgSt3Y+1kuSMI
r49//86uRhUKYunYbtgHNHtWpSihkBVxswv0ETS9wS7O3mdWgTIBdRAka1D2AdwOWt/wem7nqBea
PlDGctx2vD2A+8nftuXb3DtGn5tfK8gqcBphHeahq31rJRabsq+UcdymvCk8uxfRTJDp5k1VN8I5
VWBq+8IWwi+kymTkn3B66IcsgKxZ4seDvA0Dq0MYv9vxw3OWW/+0NMQK1l4CwTG4TfFkUvOmiGKa
NEi3bjkNJA69slVWqj+TgKT2739swBklRCEw9evG/XEtiryVkr4W5a0PBKTGGr3U6t444/JS/sv/
NYKaDmAqSIXQetc5JzO+l0jyVsbNPC5mXzx6g3HYXSwkt/AScAqpe9wuvSB5chSDBmYr+O9+fGV8
Qwp84/FiUI8clPAQmEItAm/OLyyBeuRAxxlpBZqZdkFpy9yqAsYr6FZh6qRWxs48bvT24lDhxhsD
W8hckSD/djxVmbFSiNdh17wXEYBburvuRX0u1J6MiLJCzVogJglw5rDCHlmjPTTXNoRYmfZdcDNT
R+8xejhke/zZY1zP12IywpCQ6aLpP8Xfj5eGBiih1iUS6CliacwXVop6mbXed6OcjQbkDAYrf1UL
vQf+DPGrqDeiHsmgCQEZ/StKhM+lw6ziN1Bh1k5g+9D0+u6/82O+Irnqx1/1S9D652UlXwXSJVS9
camKskQTuEpM0gQs36H4/LINdHuLYpb+hsw54u7kt8YESpiBxNhIrHjWMgJ/Of5F9+2PD8Jbx5GE
snU4PW8u2Qv0BVqLpI59JNd5IAozO4cCDTIieoAm2SMULBj0Rp0t/eRsNquf4xrAla+fxyP6BRk9
GhG1Y0pN7RVw0o4oVmRIGazXrc2DoyRET7BmA7W9rhfhXrPcjWxqb9WmdiTJCPb10Vh0wO+gzL8Q
9JmrhY76yCyjv5vHrYLnHf4EtbncWmUjV8pYiBFnKI+jmqMBihWggvN8RRWR1XfiaWYaJtcNZZLs
9z/7OQnEduw0mBSFV9kgnJOEhiYxLqiXFPpbgKUDudSL4CTLnfGj7oSlDxCibDWkscvmYpDh6zw4
lu3Xrp7ZdLTvD7QUwl8IIwHPhPoh2L5vv60YQTjUjBHOGlqrntyfct8j3DZ93ilU6Ao/nonJRMCY
gJ2N8J7UQVjy3/9MhNx5IQDogbtTeDPSTKQIE3+tziHZ744JaAA868hMopRHLXEJt6KLFZgZUZc9
josaAgYJ+JNQLIsN7/x4TDTWgcwgbnoCzEHIrQDVejuoOozFCP2yzM69lgfuInK2CvzsN+oVw2Cv
5JPUWhyQKtLMXNJpSHi3RGgPjHAQUIDgID2ZrNp1SpXz2V46K4SxKTdrknHrfwSjxylfZpBwsLm5
iJXky26ONKwi/YkITkHbqEB3XnCML8mguM33PFRGn8La4BS9LIwUsopze3Py3pCrEDRsoKGDUz4h
3I/hAYZurOT76Cdf5ocIOqhmAZ6jiz/L0E4uImpUcMnhnuHxBMEeHUNFmdfWXoRRVZCugYZTYeSo
Dm4CXf5yL+mgZ+oyRDVgDgx8ZzJR4UJZBWsICnx6MtFgycZIv+V7CQDwSywuBbAJRosQ7BqN/Xib
Tt5U4LyRy0A0CL8HcSJ1Jjwmg2gip1TQZQzVa9xt8rmc8cQJQY8t7lRQ3OMiQVWYvkl6tx/9kKv3
xY93rMSd4tvXFnyTj8cxuUKIFThWmDPyVtLxU5dVvcYkYr0XHcFUTs0mvD42MN11twaohDF8OQ0c
IDDAo3oto/gmQ50HkqEz60HH0Ti+SEYgFABEF7q6EEakro2BlTvR45u9v0Qubdl+sqvy4jn1KgLF
ifvSOo+HNb0UKXvUI8QmLgNKbK7ZQ0p46a34i7jMLcGSlnU3s0R3hwbgKLQjkNcCtoMaWjMqcedX
YrPPbQH1QrNW9RzsupndAB8bmwE6HAD2eK0Wj4f4q1t7e4oBJ5VxJ2l4ZiDqRdlNmmIIIgZTKiyC
twpN6F8fPqpBFnSaRXRt4fpft4sYlyR6Y154T68W+Xf2gZSajNcYsqyqDi378DuYu8juT4iCgADy
2L9Ql9u15sZRUzIBExKipRbsAnrvA+ryyfd20yK/HS35GZfjzimBSMr/M0j++5+HNhAaLg1kGBxW
8RKoB6MTZp6fqQVkgZFLg0C1qhHQ660FLkolX5HGcR/XK6QZknzLQVrTNR8v6SRIh6Is6UVDiKYo
SDzL9ECyNmlypWT3KWg3DQ0dMg20dHkzXdXb9G2Oce43er3dQSh2scjDgvQCifpftOGfedPUmlcg
Vcrs+SPy88yLVOtLtza8S7oCs+uWsR8Pjy5CE4U3ERTxuPkhaAPni5rFqq79uKq44NABm9wuNCsG
YQ5nCij1x6CtYuDiM4bdYW++8p/JoeEMKTW6ubdhGg8BgYWkBOmRkBC0s1SsOgxBr6RZlh1amI2u
5Vn6iI4QD0KzBpGmzRzZSDaZza4TUK8OG/SuWLEzHtgTfxqc2paWc8mZyWtFYL94SSBm+ptsIu/1
33WoCuBXsxHIExDSYCHe5s8kfc/jHSShMqjCkHiHoiN1WRRjgqox+PMPg2iH++DKv8qXYNuu3E36
A13FFaByQMFBGWwZe6twttxFXsO/Ow2FQnQRgCCPRH0QvaHMI0OhMFISCgd5JRspeBQPJShtA7uY
uRQnW5oYIqQxEBlHfyJwPbdTKWgdmPOEVDgIiDUSq0CJMrQ/hZW7hj7n+fF+Jh99Myiyh5G9Q14T
SgEodd3aUouQ6RhN9Y97a2YYc7/M3/4yy2iQ30QR9AhogTEXEtK7Ddks1AFxl4GRFDgXuhBY+6rm
h1qSHXPTqwDF5WU9Kw02QjjNLgGZzvWs0X10POrNzITds4znCrk6iMCTUt3tsFp1zOORSfJjbwPc
PscMN9ljGBfUkH87R+Bq0MR0XOxVWdTz+ZF7idYxIEsquOFCDOPxqtOOHzyx36QjMinYYvjf7SCA
nOpyTkiKoyyvx3LVc46oOaFiCHNtw9PZwnEhOFcErCTioQz5YtPkEteUx/JFMMVDc3k8jukew88T
HhkUholUE3ULFo2nckPT4+dNUZ+Zo3ufTjqxJKQdQRJI80L4rqxmvddUxyDWR1RL2tjX/XFmwSdG
8BgjkOdFkvhH7ZdyXbVCrSK/dfMjBOijr3K8wK/5xylCPh7NLXAtUIbB5Uzdy1nKSG0dyMWx5020
yhaF+fj3aTARqjukAR1xGITAIC5A31bsyGY8k8rlkYfoTcyY0EMU7QFdsC1w3xngbqUOOTtHOKvz
8vGT9SfFBhDsEAVj0F79etB/Hp3cq7A/Ar86SpyZvRXX7Dpcw70LhKYC5MPwwiNj1i4fD5h2ozCN
CP1ImgLhjIxm3NuzIwYxL7px1R/7zwCVUGSGGpOba+i5YwS5Lhn3DOn8RLRxa0RC83sGQUrp2DdO
2qzbClrQnXp8PJLp5kM56I8Ramsg1ZoEUQkjcuLw/SLwT2000/50ZxxIHIEOgdw3JPijxlEHauV7
hXws+c2gbJRk3YGSTJhZEnJKbh4xbGv4BMAJE5wVlOJuraRD5IGDO8NARFty3wUk69hm0TWrsJ5x
/yYXJyzh7sRBRSJFA+v6rSWt4gQlkhP5yOnRFvkiBCJzhDTTPQ11DkRF8ABATDNRNxaDdJDzwJWP
XWQ5cWc9XvPpgtz+OvUqS67EcHKMX/dIssuJjHh04uu/20CVBu4aIjskbqlLLRh6T+GKQjmWviW1
xgA8MrcNmpmtNd29+HUFUTj8cQIJpRZ9kN0sqoYeW0t2fHhh59nzcWex4fDhDZABqwMYgMzl39ul
alqxqRPtuPVq22UXbWmojBnH5j9PF3AcxI1HRQguDXXW4z5v3bFWlWOXWR67bhJDa62Ycf7/rFB+
y8ixXQhEi3LkQNw+nnLQOrpGns2cj4mLDu8fkucEtEGwBvSjWSWllHRdrR3LxuBjvVzClFtZIyL7
t9ni6T1jAH8Tqjg45HDNb9cnLjNZa1tOO7aBHiiGX1i7cAVUU3f25io9k6gWLVVEEfa/tsi3/NkL
Q6SW3lCy2pEDc+5q/OBqXTsFS0hLWExkqXMau3c2N7JWCKSRKEYKUKNWKxdr8AyxpXss0fWP3DTq
Scrl8Ya4s7tRsMLJAagB6AYa0uOGvpe1GeMeu97SKsvFbVN5795cav/OSOAVIFz+9XKwUrcT56Yq
ALC54h7rEXQ/ke4z3iz903QoQJwB2SCjMRkjmsDdwTuMikjqHpVUl1AJMSVHc/r+n8+pgngbUhu4
dhCZ/aaM/mwBKVVkD647c+zQnl8+u42jVoY0F2ZO3zJYQY4RMECCpqDB0Q1Tl1zpRd7Ja05B7DhK
dw0zczhn8ozrOalGQLkVDVzAHQJqRFggqQtUTnwPDlTtnZ4CdPSAY0GXOzM5NutA0f0I6XScKKN0
jY2RFDO27ywYCW1FwrcGH+T3tP2ZyoKPVd9tW++E1JqL6mLl1GAObJx+mLn1prsPY0R7GJJemFP8
y+3uGxmeUxlZ8E5xuc9zS20cv3t9fI7oFxV4ShYZQkIjjoAUEs63JlxtSJloSL1TzaxwiHrW6jMn
kmYGQo7JXxcHyCAkIslzhCocok/qLSoDFzJhgRudsmN6mmPboGcJP06KGgqydZxK0Oq3Qwj4kWs1
sLCfypei2XNbce7rp3OEmwYXKHqL4Z0hv3xroObEhMc8ZSfVCY3mKUb/0Yw3QL8FZCPDy0RKTiNn
k3Y0i6JIMqx/eeqehkoHG9bYmmKjZ74eRpZfzARVNAgUpZ/f1gUEbwSzhSTN7YCqRkOULg31SQLa
NHN6FMUFIuW4Yq18CUIiXu8aR16fsw8w0ElLU5nB9ExyROQDZAIyJ+mbKSjNLdvQzSOhOQ0GZ4vv
KvJ9GSQY8yfgoXfpbLWNvpVwJwGbTJSsIFxF/rodb8QlIucPTXAW0Gz3o+xb8wNj/gmM7jUDCRE0
pvTYgqBHqPcHdw5JOHl8f62j2g24O44yXMpb67zQp+3gw3r70qOoDrZYzQoyvf3J9fw6O7Vk7W6O
GhnrH2vUvcgEccq3bB2coXAEyW4GbVyQHTW4xkRjk2o9vj1owDSueWINEQWKeTJwQNROElwtabyu
Dc6Vni+jtXdETLlqQmBBWLPcdgvmUptSPrN/JxVwWCVEIeiiwmFBkEmNMRJ83htSPzxnP11u+OgD
TU319Zv/4tC1pvOaLi+qOXDtdM/+GgWWHkE5LgKJuoy5dEQrAWSoz6NgJD/ZLkF7YueMS9nIo2XS
GupMlnByJxB7Cq5NQPcRftLOaAKPu9JY2JONcRH6AI/IepTqw/PX4zWc3gaUIWpghQt4Ks/BUPA0
/ORnZa1+J++Np3dWvOcS0torrF43PDpFeyM9EYjv4w+4P7N/RkpF8hUr9uFQx1hOdMOehl4HdZ7N
2lC7utSOsjRnzJHdQZ2Qm4mlzmPaoYrU9jAH6mbReOO/D+IelUn06Dob7WCG33NE1fdXEmAXACLx
jNO+aiWWaokey/DMJmse2fc+WYLT+Ood2LnM6P+Yyv+aovO7maj5at7BlKZdecWKNi0ajQU9MdXn
cOV/z8wkWZjJTMIzQY8m2DCgmn57s3WxGEcp34dn8Zq9xefoWGwTp7e6i/jsH6MzM5dXuneVAhOI
5AWSy3iP6ZfYC2RII7AYXpVaIwqtzLti5BBH67ftdo41438Yk8ERgFwZbm9qW3pCVCWd2mIu4w28
L2/LnRRDGnQZGC7RDM7DXIn+zjMFHwaxAPpPUKBjqekc3V5sO14Oz4Oj+WaCTt/jOZ5D75MfoddM
AI5HRnIGbLMSFXaOXQRYZzcEZzd6avyf5LJjZH3F1ro3fDEglfo4zmySifeE64VwEIrIEeBG48np
+OMthxyj5AynBWfU5T+Zc9ab6EE6JEhJLwoz+hIgutwai/EwY/bOO/jXLJ3ojPp8ZMcCZhsjBh3F
3nsTTqw9vrHPzFw73r33CM1PvxlwbBQEpbdD1IYkDgpeiGCrsD5GkIZ/Q0pJ//QM0PsZ0dwFRtwV
agmRMERwBZ+dXCeUN93JXV4NTJCcgazg9NRsGUP/Ft7Ha3NOfH1mHu8ZI7jVX5gv8nrUKQibREEw
D2Plsj0nTlPo7VO8MpJ9uCpmXjxy8dLjwkOHbD9y4cj6U6bkPJU7wBaTc2oHx2yOj3iS6ofXQN7R
//48de8rXjAMqVsk52AwlMwMSyeMLmGsD+v0u/iAr91+jyHWi30eFulV3XXguPdmpvPeYws3CU0z
vz1mE6qrvnCLUlX75AyC+5NogSZp/CicAEhM5dhaV82pDfZDQ4CRLap1MzPBk7o7mQICh0S4jGwQ
kF63G1WqBJAys2NyzlH279BoFkR6bAPbZLgD2i4bMzowK8F6XdZ7adNfnPTU7sB8v5B+EMTr4in4
eLy7aA4e4j/efBB1G/moXVVqhg+SdH5Vvef2BxEaCL8gWwyIEgTtJYhBdob7XSyO2Ro4Fr1cM6fP
CvKonqNdVZRpgmW98Lax/ipYtYO2qnxEJ31zCWfFCH+dWXp//p096pjXWVF7fIuPjeHGx3pyDGQj
PtcGY/LPFneSrGbh7tjnZlkbi8fzNPUgiPovuiyQ4oQPoVHrlgtR2hZlXp/VKwy3y0+EaOVTMqsG
d8d/QJcV+Chk0kCGzDRlqPNKMS44GALA+zqiuzraIFWkjys0LJj9zB09fe9ujVGLH9RpBtB9Wp8H
YwDD2rv2Vg9gKHt6PHdTd+/WCrVqiVZimC6s9LZ/8Z/mYLHTSwvUONimKHWQBlgqAvrXT739LTpO
ZRMevDHicJaPwgdIkp4f//wdj+b294lv8Ocplnnfc5kAv8/7RvQWrf3zUqv0CNwB1wSsTHPl83v2
UGpEmgGlM5nUCG7tFWUReoqXcWfuHEM8MYSwxajo4VNx6fbix6w7Ol1pdIkhvYTsPaJDxGi35pSs
R8yUNtxZVg3+uhRhiYCiNzw01GL4hwZ7mplQMmG3N8KNRdoB5hl/CLuy5s7ssXpPzcI5uV/l4jPc
FZHhzhmbvsSkbEvqUshGIflIhv9n9XjPD2vCi3FOnsKvotL7i7TrXpIDu0HOZC6Ff+cmINbQNI4S
uYaNTVnzikhklIDhzvlrX+soGLT6aKxaJz2CXL/T29fHU/nrBt5MJckhANmBcJfwyNK5TjR4ClVU
uNUlXyofyXdgtWg2SawROmv1mj2UlgDj1aK0a7tbNJvSSs7dujbHPbsbFqH1+GumvgL1NZQrwmRi
xKiBVl146A4WVoW2Uw/sNyGAGoS3+fN7AOPGj2fO3PMT4KYCZC6SmegWRr/QlIOICXtgIAtePZvM
wl5+BODlw+QbhryesUTzDwEDcGuJOiwxL9USV8LS4OSbcpmavf6dAvA+goBVNGo0/tgcWn1q8ET7
i9YKHNWUQRbOWYHprxJA8zx7PMxFyjQ94OSrqF2XSUJDUiEqPOkBUqHhl7pKlylUTQijs7DmQIIb
A5bxrYNZA/TlHf6wUMhhHN5WHEhA6LETofEonsn4T95farIoj3uMBRa5GExWZwCqAXgGofAi/Uwz
227yIlJ2qOeXqzIty8JfO9kT4Qgi7j2YTj6f3wkBV7VxAab6emx06tYQo+hCQEjx22BN7QSNZbpE
SiX1PNpEnlVYSItxERjcKtwNaFEtwYy3ByGeucK8Oo9t35lX3NjQfUMiGv4orQHRCa3sl2HOwCXX
s8LoWd1D/i7XkXZCjzw7V83jJ/c1hCYgboHKLrwoQglwe4WqUZTlYeSFlxoUds32Q1wNxg/ks/YJ
2rE84AnQw8aatYOcAprX5rARE0g8EMXoZCFcAID7os5MPu/PDa6KNVv3Qhxe5CuUPcBGni8q22hm
nnmeHJKbq5QyQ11eHVeEZYhM5SXRXUcCj9gAHjXfQGDKL0v4zaLu7xowwwVgPRR0Qlvkgerz8cry
k7Cf+ghqqmNgRJQqwEfkL96CAa8FFLURYGQG8jZosuzBz4OONKii67mj6tjesSHtIXhvPP6OXx+D
ngwwEiBDBXUdgu2+nfOiaYKsc6vwUr1HFlIqtgbGOxdc+zw48RQ7sfBVdg6Sxx7Cih+nGqS1EAs2
AifbSEYJPUxILL7KerMEB57DOngPjB9E9RCDRWQPvbee6IPP4pF/m7gmn62iKkSKqDiY1Gf7YdiW
ES+Gl9YWQGK/RKslITA6jmho5EGBMBgsxMHzZeFAzuF4auzOBoh0ydoCaF709wSA9b7Xz4HJHGYJ
uKZLCxQZK8t4isCgg+6s2ynt+T6TSzaKLr2t7YXXwkp+8kNo8ugQVZx6UVpgDwFJ6Uy0MKn4AlHw
xywgk7dmO2DovWyA2XrTOOIxO0L60tascdUgWZyvFBNru+c/Hu+fSY8HrMKXZOHfk/qfTFdv2ACJ
kdxj48u4qY4vhCwX93FghfaIYPTkHDabZ+f78P3tvnT7aM/kejvnRpNL/3YrEJcPfQkomaFESKeP
k0QLUSQu0ov7ltrMO2dFs6d16u9glMCGIc8DzwPTTC3pkHOF25Z9ehlW4lPzBvaqN58oES+Y0/BV
W93ZfcaW2kYQRMnNWXlwciFNRggKAYKz5dGSTMU9ZSfUSeEL6SWH8qdojWvPeeZQlEtxHcBxn3N9
yEZ5ZI66hrkhauMIXYVwNZNFcuw5IzHYpbYr1/IS7QgLwSyu0q6yawvpGCc4p1ft4logdntWoLy4
Y17j69x1ecfxwwL8mQLqzma1IGRyjXyTiSIsGEwLx7clqI7xZma7oM5+vK3v7Cm8QKR5DhuKtCbf
nqVeSrRelLPwsgew2TrxejWjzTVpe8a5+WNhclqlPkt4foAF8c0rjO4p+oY45zr+6ExvqwuLIbTE
ZYA2yyuAG3MC13cuKIwLNXWkuUgwSN0UYpoKjYDg85Ikeoenb1EeZ5HJkyMDvQKgBGEF2TzS7EA9
cGnjKrWXeNkl3XQ/zCeMPRVP/Huy8s8oLJvSKnL18QccR4fuws5s4Ul09h/jQPYR5BiP5NDt+rVl
V2bqEML4BVz1z77hn+VNbDGH1AkAGpgpGtBuKbEGilZo/iFhBxwH9RiFrTYWjchm2JyqbBfXKDH6
EXnTbiY/OXGQaEPUsIquTpK8GLOLAGCN4a2za7zmVvlOXcxdArOmyAn544vJI5urPNDfF2btbvNl
vIdGzMY/IW04M3l310pFeQz8Mri+AVO5tQRuESFyOS67dCvR8pFm/siftWtIhIcOUjjLmjHJumAS
kSBAghmONUrSIjWJJYKsnFyoF2GPZGF3qo7qPrr4a+En2M+dtDs748YWNYv1yDSez8TFJVoHq1p3
obHdPM+x+9OXFT0g6rLyZbUHsQKM+Mv4ICzYPdDYMwfq7jiQUkE/BvxWkJPdrlHgthEf5UVxGT+7
d2Hnfwilzj+7749v3Un2HyNBCQJpDtCAkHwudTHx4HhDM3BWXOIXlJvXJ8e2+7WOd27n6s/GcUFk
kh+bvDN3v+ABtHeBTxetDrcDS9CN1XhsVVySkwee/30NvPQc5mQStSPjBugHacICrxGIBikjjMRl
sp/J1YXwF3+AaKP/8L7TypChASFidCw4QHJnoXQQHyjNI6+vfL3RJZPEJkTB+EzY4x+PexLq/X6T
CvAp6Q2f5h6VcRh9VWVqBEEqiPySk4mu1NTm1lAacJDJihfyGtkCsOVry5lrjCdX/18Hg7ZN+TNN
0aKdRYNtMNM+g0QlhMRTuZRX7b6y4Z7b2fI9sxPziTVVO7bmuH4n8R9tnrpw4jYXuMbzmstogxvC
Qbc/vFbWyZdurCPgsSUgvhSjA8AiP/Gbfpeu5vIld25XuDPIVZJOUxQpaeU5qQtlP2ja5uLlRpBv
Ks+SmTWzqJ7TrbaZ2+N3bjzCnaaikoSWOkC8qAFXQ6TETJw0eJ8kfRuepe0CWvGLn8db6peSm17W
v2YoHw1d5krKhDAzOOGGX0ln6ZNb2zb01OVDuXA3jvSmO+CnbfXTUrPCd4tZHo8QbHo7NshMnXOo
f/z8a5hN1vrvN1FHr0yqOq2ruLnw0bpqt0JuLGDFA3GkRnQgOnDa/AzQ0gghZF86Bn8yj/EcbeZv
dEBNDCgzEF2jmxEeJR2ZVVrV+qPcVJeXt/0HckWMXi8LPT2AWD7QK8T7JOZHtMRAZMQDGw/5g96q
X6pXBrm03W5lrVh99R4vroIFpTLcGJBo85FrHBAC/OdPR1TqlsfHa3rvqJJGaPg0wPKyE0eqEAq2
5EmiV9s/aXp+EKGfeYYA5FU2O6QUBQuCGjqzZE0OPh2zrNapUyz8GRfhzrsAmQ/EXQCBA86GZNjt
LS3nIa8B0Nxc0Ixtl5A9R3b/V1YBagXoz4JOdYkd5JnQMjPnFDEmcTW20I1x6nnlRS8dG99vLuJW
XLXnHMpYlrcCdzdahC3+Ben+3insYY71dJJ3pO1SMWcH6kNPZdz6Ulklkig+Ib9A5jHaSMi1Cwne
DVfP7BQ6DdpF0fkZyO0EtEGZp99iLXG9NhNgnlnnG2an7LRT/6zslG3vNB/awd/O0Zn9j1Um4mNw
3AHnpVa5RPFY9vqwubi9njxFp/zs2+NCM7JP8NvLvg5MDPMqXM6VxXqAbLm7Objm1MvBSpOuP1zI
hM6Huiw0IW+UUGHrS78B1cBCinQ00F7luZml4+vfmf1jhnJAubFMATHiIJD0I3wyL9E3CvUb8Vzs
02wmu3fHt74dETWl45DmYyDA1AjuqrcRc7iNQVeGdPWa3fRbrdPr18c3Bq3KRyRQUJvBXzJp1wOe
5PasKuzIJUWCfQPGnvLVXcqvyUqSVp0JOWHwJkAdL3n2Ul2e4+6ZpAgow3RXpVixDFFerC8invJy
Izvai7YuttygMz+JHRxmcUbk2by51pEyRYMF2AIIjQhcu9uRisMQFonU1ceiM30OiZEshdpM7FoA
FRZn5QvZtmHmPZs+5eD1B8AWXgP48rQp27PLyUHojT16YnVOWbSN4Q82ErVQL5FNKIy1T+3MdiXr
dTtKoq6EpgRCJIRmbGqUcNlVcah89sideTDidA7fGSPoPn64Zmbr3LME/xh5PBRUkcyj3EIxiUcN
mIfhqG5jowRV2NMpkwwAT2f5GScHnWAy0ckGt5yAOWg179hTVTfWuAG8iUASIeJUfZ1fZzN+7p3F
4nEccNLR6gMHQKSOQlg2LFfXuXAcjFQwY9lJjCw2FKdcRaVVuGb8MnP2Jo419gSSsSAvQE2aMHXe
7shcGjIUkxJINOvqtkRlEn+4tW/LHRJ4PUSljEKEmzBjdXKfUVYp99ItpJgRmCw6yW8QT/t2D+L/
Ie3LlttmeihfaFjFneItN+2yLMlLfMNy7Jj7vvPp57Rr5gvV4q+uJDfJhat4hG4AjUYDB+to1+zc
l/GPFYSIhxkIKJeQUeNKiUc6JmqkYTH+MMbjBMZsi51Rgph+ly5RmcaQijj7a72/BqOkan0lDccQ
YPniIXnvDuhsqwor1jGjV9nUKKlNl4NhMWN1EiRfw2IwEVJW6H1FoI6nuOstjLlCK9w09E7bn8Mp
fFXUzbhUejtbBx8yJpvmAL0v6M0NmFTrgxcV7cio3b/h3tTaoWsFPkxP2tmrDKfHWNiK1c8ygwEr
AHsA6k5IDRB1sDZlHAULWU9P4I/lvJ262CU/hHfJ9DWDx4RhNCOUS2XfrStH3DGnQdzGFaCqhw2C
rhroEsS8XtKhkfhARRX9qbDzXXaI1/Kj+oguP7BuLdbjo/7mn7qLsnQdGY+5+po1PPPmqY9Q5U/x
KQ9a5l7aYwfkk2im69yJNsmy3qYrcG0iu4HO/KW3Vp1w5T0oa/FROkZO5ogrjB5cst53b8MBMttG
Bwk6+DTg9uhm5ELN874ICuWEcsKvPMPjebL3dsnOOyKUfGC9Xt/6PzTt4yaPwWhwRagQp3SZHxZq
1YicenpF+vBNBkUreOQf8v1iNMaQ2SR2G3lgsCXqUnBbIa4PwNf7XLVFVTZZrJ/aFYjFXtJzsRd/
uE63W6yih3BZ2f4u/cUcIH5zlsAb4Q6PGxKILUkj4jWqm/OhNki9e2oUIwDvIwYheMuD+nTfSm+8
EYVCeSMhdvOkAzfoKTGclz924NTHiU+a5HoXTcbx/ICPN4cBKaqHS3dEUWNuoDBseV+M2yCNQIHW
FG18OIHBSXcNVcSh2HOd5J7AWVwa3IfupGf3B7+WFCMMTPdFPzIr3Yl5XXlU9Paj+wqtdIQDGpMk
riHdgffkRhG8M7fytkFrYci8bveo0Tk3K/5nuV8cshfk2liR2s2pCFjoA7gr0PhBSJiuYZWuUEZf
9v1zIjsxZ1QmWMMkPJij2N4unIoRa8xoIeizQC0F48ZYKTrFiKJpvejSwD+nePzV8Kwj4cnKxRzT
tz/dQNITATZJjN2EJ4VxX4tVZq5aeJUfnz0QGC3VXyUSOC/+CwePsgMh8y/ls2c8ld2IRiFSC9mL
rodhC158Fj5SPB+/YDBXtUtBHsjiSbw5pSggSlHkri883oNoAZmxo5wQVIvS6v763dgxhUH5qEFs
MdwngjDtUbeROrj/9Vvzoj5PHbQgggfnl4TP+5fsgEJxSztE6qp5RZ2SgqxTiEJFlvMgv/jKvChI
6nRrXcn1qhGQnf2ze4pFNFQqj/aixqjez0dXYjiQmzsChUb2cOKqdL4dtZIICDpA9AG7x7BxUOw9
7vWjzBpJN4cFGjAc3WigJn2U11iC2OiFUInYK8wcRXkjyKE/Box0XXEYQ8RsvyCGc72OOJsRHMEx
4rBEL9A1WpKMclF0vXx+jd4hXHDynfglfVY/2vfo5b6a3Cb/0WyEMgLCeYFiWTB5XGNJ+dhUfKTI
521nYqyvt0Kv5ogOSh+82735o7q8vyMrimcHVofarS1fA1M3InAFpVHtSzIK9SMV1ZThu7f2GSZ2
G+VcSYdX7mvpeDnF7KpRBMg+P+frn+46Wuobbg0SNJvVk/btWG+27b+lRKngNRjaEfxA8LGUbbni
M7N90E6ShzR3vQl2KuaytwfVtf680w/R8mQHUVt5DRtnoz7yIRYyepYuIipSA1t41PbcHuWe9n1t
uTk/KSjKLep5EQshlPZsFY/r9pljXQ5Y36dcoib0TVS7gnwWHzHvKBQt/zgkVjOaHsYGVhgphT6O
jfoxDrYcsPzljNHBvMEBi9cYMkeL0sdc4rreS33lXO44Q9u6u9p2H6Any2rLIqu4jYZJavE3Fl11
EaJzq1AVVz7zy34XWsYHhseVdrZjtY3clJZAN66AKJWs/GCUuUCTz9q5vDgSaMe3/A/5mG5REAb+
UMksn1C8iQLdY8Xq35o5gK6xKb1si14a5ESXz2CH8rbu8WiMS+5NWY5gQfd8gwk441CuZKWUs/B1
LwLLmYwGqRHDhEHZuiSjg+9bwG0unFpRSkWTHPPHip6TUd8crtNjscdbsWuVWFDJbJ/8TfPC4k6+
jUWu15E6DVBoV6IXD4q5WGbGrrcZNn3rIxXcxVFrAUIdQQFhPrVPgR4nJFTWzvkr/6U56D3RbK7C
jPQYsQ8q6HxWaHJj5ci9gvActUA449CTSYUJpST5pTSIPjoGeDyfoE+A8Uh0+6ZKEHCjwG1TBx0R
TdWScH2gB62MJqa1vOl3ParVqh24ZG1WMcTtixCFRC2eKxWDFsmKfykdbsWtMAF5U+zLFVh1bHcl
PAZr1IZvSmZGinz26qihYCldj/gwaLoRsN3GPwYr2UyPwuMPNNOsFw63Zqj8zfWFAqNUPvWbkeNQ
tnCJDhcvMuTzCOLHcF+sWNUrM6p4vW+Uqhci77mYAOJfuNViqTnexv1UbGUjoKLQZzI839gVJRal
hl2ykPw4hVjB4UF4SVFn8M/yUCGq2va6XI2Sfwl3+a7eqRtv1a+kpfvAPRbrkNF5cevsIRApCiXl
rwgdaa1HnidTI7UMLpmN2mdUzceWsm23qhWtR5OwyxKq/A51M89/rCBkPiHq9dEmD/oiOjpuMszx
cnMx/DYC76QgjxV/aUt5y6qhmjHsayRqz+QelFlxC6TaalHojbYA+0Wyq23GcopEp68N7BqI2jm/
ywJ3JCKBJd87vLXHD2dhKfvB8U/eD6QGWZHPrY1d41FheD6EI5fXwBvgrwiraeM0FhITwp8bM4Dw
3gGqXtKKSZMaBHEiF5hXFaIWsyFdq8Jh8SDYPl6pWLN1botrlGsoKqLKApSBILMdXgq73MVOYcbW
W4sBxckqsPtVlxvDUXxYPBRrxeQxZHg49R+fBZ6yGddS1u9QqUtAmKC8t6jxOzow7guwjHq3eETK
kzcHO3Xwgr8M1p3TvEbr+Dk86EsyaTZytDVTqYh23ijV77VXqWjMXxQLhA/4IZgHY+GZrjK5U/3y
8SM0yn2JGVau7dqsgtTbVCh2AeXqoJbFCGRQXFImEyVi1iodNKt11NKQdr45bjHHfWHxD8Wuft+Y
4WO+L14EFvXQrXu9xqUsKAG5EgrggOu9y6gqEwVk1FldpUSD6AWdykZZTZ/7ASm1I1bDoXLmp2q5
58T541EAyOZi7BfIhUBFjvJlmo8+d4W8bAZ0mPBLeeMu+Q2GxeHFoHICPFM0S3dZLcuVsBlRLqc6
GarQuxWL+fb2yoDfgLZgEqWhRA+/B0sxyXZ042KRqV2eXJqv6oAiPXPnrYsP4SncC0eGO5/xfWDw
JYRRIKomLTXXUHhNROPpmKSXEtQHoyXgzFqsVUxkTQ19g8zwilkGQX48tY+gdpfBvYrsLIi/qHM/
BesYCPzS9FIZBa6vnq2bR/ud1EEeWUfIrHBIO5PbFxlmTQUzitYWee1m6SUyj6zr8e0mgdIdNOWo
jCUVpHiEvF65qIvyfhT7CNWdFugOBwwRsewzOvVRI3N/k240nyAhfQ6WAyQa0J1wjVS4izYuxjG6
RIalDU5rIutaEt6J+zC31x3ggGIEj/2EFw7sWtc4vFymXaILMRqYUKh2kKwKzRYYlWuHh3d5FYMI
w2Ag3ugChUhpn9o27dh6YozGw3y3D6RN0pngXzWL0SH8Ee6J+RR2c/aSsUg4ClEAgNY3cONeyyjk
C3cQgiRBdZVmyJs9KozWtT1crPuS3ThECoYSLNb8IambGBZsJk8/zl+snPVtcEQBUB630nM/9nIA
uEttWxu7g2SHhvnnrxkUDOV0ea0d87wicqBXMoTqLYyDjwwh49i+zR9QOFT4oASjW+kJtqV2egci
OY5nyOuF4ZnaJkSN3/3dmbNdDMdCgSPpscUrLWVRbckvykAicKB7qdfir8oCfw8GKbNY5G7yFESu
CRClbn4/hkOXB8nltTDQv4V608RhqNrtRYpggFIYj1y4DECrr1UaZS64lg4ZMJwHLNt6F+3Oj8xY
csZUr1DILXVyJoWLokAVAVDAKygYjrBC6SpynU9ok/16vL89c4uGZBZemeC6UdVCKUMvLNAPEHjp
hfON16xH5UzoGavVfZAZp0r4+xSUjxHSd5qjIit1qZClBmeD4b5JDym45/h6aVasi9qcw5nikHWd
rBuKvTmOS4HzOrqGvje8Sx0bmzOTXHpu0aY4lEpnsdRLegAc91EEV5D6gEugzVA14rWujm5o2hSD
0ma58DH5Q63Ty9Ylk0Tjz57VgDdrmVMIyq9xlZa1elNhueI1UkYmZ3NvknlmPJvOHXVXkpDVnOwK
P9aSEgiQJET/gVPuFCNdrLXyJKeosH5iJcHmToOpUJRCCwL4zIcKQiVG9B4FhsmqdycLf2dj6BrI
WE4FtQRR2KVey1a4YWz7rHee/H66ETVPZVJrj8+rGzc3FFs1DqW5+hzQJl+83DdLlgLQ7+daqXpt
6aOtdzAbUzOSDWcWVrIT0CXADH4Ztkkzq+k937ZZW5J9QSDgiKEROYHDWQxtY5gmHYaGndpz5Qhl
w7S9c0sKAc3A8libxNIByjizuB+6IcLCFV+hI69/6du1Dr4IOzoPK3Erbj3r+f5WscSiYpwu5BQv
HwBoBadfyW6zYonEMBuadStzY96VeAC8yiiBlz9Ay7C+LwILgXIDXV5wzcjDMBf77ej0BspfWLbP
OGfow8yXvRFd1dj8DrWLxbK00eTlG4wTczYG+G2hKPS69mdDE3OiVrVEkwez3RXG8Nk5m9UCrSGf
95eM4QzQ/noNVXqjnJQSjAatCaH+uLOfwNfaGfJL5aMphVXgMhvoTiWj4o5GqjyB54hrcyxlgcfq
HCwO8SY3WUs4F+BMgaiD2hM9wfXyb2eggNZlYZbOaCmrcitjdqZpxiZjHck6/W+fjQKe63X0qoWc
lRIxn8h4w9xg8AjtnqIHlhHdP7NvxujUbhF29YD1wzwNeV2Br2PFEOS+F0Vd9bUgfMf3YlBC93Bf
rM+Lo781bXPB6othKgKx5cmRneZV3XECBOG/DMzpHk2TzFRnedH7HgHTx65R2lQSMKoHYVRnIv2z
MPEk/eCbAUYQtu8pKFG0r2bHLVObdaGbxyWvc0gpYO4WtYiRV/Yex/nw3uj62Vek6eX5/j7NO6Lf
CNT6JUrQ8XwWpxfhnJ0w+HwjIYEVLu+DsMSglk8olK7kXYBAp/VT56yk478BUKEUr/YBkhcASEYj
Ri/U4iN8uo/wPxTtv4WiU8gYOzx2wwCIfQdyL3M82FJqbzDxiHELJWtx6wB+41CO1PVbxFVplCJH
wD+DhP7hKbYZtsnYc7oDFLq2kIsaWtWBNAvdPy+9vcn3DJD/EbL9FoTynGHeKkOphXAxaKtN8CDP
GdGyssJDvGKZJ/H299aMcppxVyZSUuNqGO62YEF1FhJIiX6M+9RcsZJT847zt1RUPCUUdduFSoA8
5eYVA8jPDFFuXyq+L1O/v09ZfKpXgVA22Buh2miGIFqCYggH7lBZvJE4pQG6IN86naJfgan1hojo
iuEQ5hUdpNfoqMBzAU/T3opKq+R+Q9KjYKHq14KhrfBAgt4Kk3XWEQ242bYJEuUWUFDaxLmCLLP4
qwD7M1I6Pjiitv0efbmMYHv+ajfBojyElqRxErSQakAdlmd2u3fTjlebr2cJUYrI0P3ZoPs3GF1Z
j9xYN6YcwPy1fzYL574rmvWmk69THmJR6JkLB5FenkkP3yn5ON///qx7QCqUdAZg3hY9061APYMC
pmGc3L1lJSuMWUwMRFb3Qcje3uz9BITajzwHQ6/QI85ZLHGQLp9QhPRvCBIV/JYcauJ8DyG2/wqa
RqhWveRXjPBwdqN/S0HPpkWL6P+Lek/LR4bGzu7y5NNUhCsOAd6eKyyQ+AxqqQ1Gk68Y+8xCkLBF
k9Apr3M9Qv0sXBneA2v77J7+UQTKLbt4mVtwOgDiY4uGcJt5hZ73VZNForwxmqe6wdegqo2dnH5m
5hEMl7vSZMjB0NVv+rnJQsV6KQEJKMPj60/9HRHm5z8ZA+1yfbBfCI0IAP+Clu4lhnmXy/sIs8fW
ZKEoVzsMdZIpeMm5xGvvCQwjzHTz7L1lAkDZ8yLLuSIm9yR5+Vxa0hY9lPAZAdg8/kkQ2rVqcjeG
UQGzKA6eEV0wJfvP4y/UQYNpXZbQzarRz11J4eJCUUsZwhbczDNzcIzUY2nUXHB0hUId8zmq1nX8
k+HBSXJ+CsY6Wvd4qhlY4f2MjV/hkL9PVFfIirTniTS4/6/Jgg0s3Z3RLHQgY9wweHpwRaErfyJZ
Sn2QtWW4iTtgUALRX8HY8tuqatQKTiGoxRoxxmQhcIBw3zCn6fkhd6qnHDOThGcz+vQNhrXPHH9X
aNSS6XkmjHWuZpdXd+/whSmjeaZF9FP+uq/JLBzKJMEm3NVxRXBQF4MxPgfTPbAuXiwMyipxhnCK
2mLlBlNdYi4jTnTU+6Ah/XJflplzcLpmdKY5qrVOiwiOVbZG1jKTCTPeBSQMuACj+gEFAjy1Vnrd
CQI3Yq2C5w50H4t1sMacpRCZJZb5zyWyrqCoJXO5Tg0zEVAKyrI1XFocH4yH0ADfHgz+hZXwmd2h
35J9n3ATA61CqYlCIpli6A5ntuYhcr4Yx8u8t5mAUBEjSEv6pukBEhnhejvY4wF5kidGLMREoSKW
Qal1zeeBUtjych9tC9N7Er6ehhcGEGvJqLgFs2oiVCt8L1nzLqzUs52+fd3X51u6FUz7Ab0MmExR
/wJ6OCp0yTqhKztNJldkdx8d8vWwSQ7u8uJawT7YoyJh96N/HnaZhXIE+z72TLSBQd3gPUPnN+p9
aFtq0xSd+6WAG6Bg5dtRMZ4Cy/o3CEofWg3XO0nvSF5YNB11935mFUzNRWZXUlDKIHGiOog1n16y
0ngtwB8seUaqIB/8yOoimrPYKyhKH5pazhZqCWkqO1znsfmKPu7SLGKTvD1oaxYzzYyvu4KjVEP3
RaH1EsBt+V9dYAg/7u/NnBldfZ/gTzwCiDfiekT75mV8wEu3VprgaEmN1XO2Ek/3oWaCgysk6lwt
8HoveQKQhqVo7qvl4mP1bwDUUSpHShlK6kgeUnjzJ3i/GALMeIIrAahjoQcFfJqGMBWkR9eyXcbG
++qLEQ6wzJH8hsl2FF0gdk0ERQ5QK+sMjT1IK1bO5f5GgBnhGqOM3FLNNGA0X/tsKVv5s/unvC2k
Deg/p4Ix09cIkYSp4y6PnXCfwHBy6XTDzCyTcc6wxKBs3i3UVlgUEGPbIln91P1p6y8lA2XnsVD1
ICDDi0Jm7AMjtE66HbEmeLFEoIy7kfPU66sBuQ8eD3OxVVgto2xvJl6+2gnKvF0Oc7uEmLiPYKOb
4Lhgzt4ke0mlVq4QKLPuo6ASXRcI3Jbf7MnLATpWe+cJjGiMmvX7toEJo9daxSNPPVYadqQojIVh
eniNL1ZM/z7zknQlD2XleYbx2VGNPXnF/UI0eVszi532vGGEFff9OmjMr4XBKIJMSmUIc1nXBisQ
Z6wUHebBMmU9jPFxvrVAho6RLfu6YCZUGSv1fbRMfFWWJHLV+fCHnSk5b6QeWjWCY8i68t13u2Cs
vF4pV9Z8xc2gYIrhOPzZ/MxshtOdRcD8AZDYg/lNvon31QW6m1oJRqKhoigbDeXR6D4ZUZBEfueN
oUxQqB2vUmkMPF2Eoaw0w6riVYEbuFODCAWUNBkI9WqzXfKob80QWEQHdbmq0ULTvHzZ7/zDhpVL
nHU9v38NrSKIRwOJ4yFzZGRvhfUDjTqMVZ1VwgkCdQhkYpZ5hQuEujZ0kztuO5jr/RN/1rtNICjV
iNoyT8UUEM/YNhUomWvcR2AJQZ0CIR5IOLmGjsel5QTGYudjor3JUA2G/n2/JkwMKW78Quw6gCiG
3xqV3Vr6gxNqVna5LwwLhzoM5GZRBUWN5RrMt3J0dLMcTVt5ug/CWjHqPCj7RVCp2JXLttw5qM+z
yufSvA/B0l3qIAjaro+yDhDag9NuwxXLs7HUiog42Y9K1TK9qLAfdYbRIzW4dc73BWABUK5AT0e8
7cL/X8bzq4IBIcza4lnX/Nswvi+cEwnksPejxMeFEuxWa914jQ69gae9eOM59yVhbMU3/9UEqOml
vIaFpJf0IzMeYOnBJ8PGb8n8SSA2kYUy8oprGrURsNuFXYOClTcVvK2AbxaPrQE6RdrS1B7t0jh/
sgrCGZosUravyH4D9iXsUmIIVhUaL5vOUD7vrx/DJGneqGEs8iEvgBGuO3vx/CEswYD969/8y/cr
8GST+kWj56D9JAe1kqHZGqy1P8rDP4JQdi+5xRCjXRJ2XzzDgR2SNZhxTVaJytzL6pU2ULYPRamH
liic1evLpkEKa11fitfIkX9u5RUL7nuP7xza9OtkWLlt11ZQvtd2J6h2sNtfBjs/Rj16hvqN9Gya
fW9BTiGyv7jM/MvMxkT7KVcRNl6siCF+AMpDvRWa188L46xZi7+5sf2GoZ8v5bbvUp8c1q/8cjt8
F2oMnpX9vK/t83maCQwVE4y+luaFi93rcTSgFuzz3TXTJcOm5jL4Ux35jsQm+o7hXumg+Vgz1FN2
tuJb7sJCKg2PK764x0RNeA9WzydTMspZBG6gZQOxMatOjSw03pFHC5wV6AX/cQnl68PJ78JikAMs
IW6lyVOwfHlPTe3IyqgxfB/9LhXznKslgvJd9goy8HVrs1opmStGOQy0mfWJ0gNin6wcJ/xMMW+N
xUo6Kwa4akl1CeajfHewTzQBYyKLHtNYECmAO+lHthZsdRX8jeObYFAWmkeBygkxMErRikBhJGzk
12HLSqLOHhS/UW5O9AKzKxpRJbFb+EN6RC06KXjVGLLMpwMnMJSBqosuGTXEbxdrMP2jjoGTmHG5
qQ+MQ/1mdBcaCEEy8t/GfLNETTYGxIULr86AE+VLTH14wwhasAUYpg1ik/XmUF224ZpzFpvKwGQ1
WCx6ltgFy8Qmb5z75EdQNpuBwEXNAyKsmG29x0ZHhRXOkBff4JaJxTpL5hV+AkdZ7ui7ec8NUJTt
XixR3Su0pFBEXDIyC0wcKswPkqxLskojV7sEy/faWt5m/Pq674cYlkUTUJdJGwceDxC0YhXPW7Ez
cDNCQ8Z9FOID7u0QddoHve67YNRCWQqZgd6BNfSvYv3JphA5J4o4pIk/FC1RRBWjD/mAlb1gSUB5
h0Cs0eLT4fs9+iEOKfNpn0S/d1aIPrjFRT0MkYIV+n6qdH56drA230P2gEwWEOUZ/E5EVoyDIORt
XzQfRjIbJz2VzBp4hmbRp3fbq27mepAoMcDGZTaG//jcoFGWe/CPIFfnly1eRtG6ol3u6xrDw9Jc
ndyiS8lTLLmF62fuob0sMGZC9VlzhGfFA0kAqXdDoTVdxIUerBL+VYfTaZ7rbbR+itizamevfxMM
spdTpe6CiOs6YGzVZbrjNwImCA+S+f5398wFelh10qN/0xUuamEUeEGQYa+eMYbR4Z8xgFEBuwfL
ec7eMydAlE9T26SpCh5D1eDRQGeKDjlWqe1c+wr4ZH7LQsUjXiqMQjxGpBRHQHQ6YLL0r97EWW75
BivLPKtrEyzKr/V1P4AOGevWRuYBbBy4QQSYH8I6zef14LdIlHPTx8WYayFgXkdr3B3Vh2b3yGSa
n3UMOg/yBh3aLKuUh6vacYhDLiXP/a2TvXfviEsxm3XIDNkRMSTmvpXORyi/4TQi80S3qxDMzhyf
Y2SbOTrDM9hFjCPmfr8KNuOEmz9HJ0iUxyv0VG9DBUg8qOwffEsGLXECgVjKMKvbExzKWvs+bTip
LlDOAj5MDucc9xf9v7qGKgUQiZI2bfqRv+nkNuqSEuoGFhjVJHEHSTezq7nnTrspELVkqev2KuZv
EDONDgEIo1uMj9n97I3CEj+gEdWuuNTm32zUFJVaQJ6rXXkcsICSMb4muFfWYP5rkRNiAc2p+hSI
Chh7oeX6IWmyi4a8YPxDNivjlBqjXR7yzZmh5ywsKlqMQ95L6wJ7VjuI4AZbIFblVBjKDF/h3Aeb
c0dTuSjvqgwNlFDFtrWE5Qpj5X9kFjgUWe6IpR3k7xPT1SpJz1UfMBik+s0WBj6iB9CHQuVbs7ZB
wu3BDTLJXliwlLNFnaig1XpFHNSICU5gs7Hkd9lG/W5tx4f+TXhW2YMp5ox6uqSU641ilPBG9bcl
jJnRPA+25miO/tq9+6aHhzJtYfKKnRyZ7Taz59gUmfLHQSv1C6WEuCVWGU1cZr4Fmwk4n/Ilk5CB
KCEdff7GuqG7lZJYFWOZKI4jEt7DnSPsVDNRbGM4s7Rn7jCbYlG+BdfskKvRKgIljT9F2zM+OqtZ
u9vH+7Ywe8BMcShv0nV5V6sxcKrY+JnYvvOrttODCGbPPx46T27BUyjKn+hjlHtdBqjRkfH836Ob
DJOVUfnHDG7mF0+WFVBgYrIw/dwca0FQ+tVACv80vMlgsrBh57hxswayzKv9fzjfZ+rExBHxKpzX
fONUb50j2OnyL2oYdcyzE3GOgXsQAxeuvQi3kLk61nqiB+i/I2vG7ZV3Nok+0Sdatxeg/8BbOYa2
YobmNY7X6VzlSdDtGnbkpNido7J8ipxPhr7NOfopDiWPIlSD32rAAQvlR2W0RrAeHH0p4PHXs5gF
p3OKMEGjN6gPZDlxRaBhHInxs99+jM8bFmPP96vFnaWjKwNGtysLn7iFDkzsiYFJYw+tpWJKHq7Y
D6fRcnB7PHprWbb7r3C10dcsCtvZZ4KpmJQRxwEvJi2PXzC2GyXbPm0fvUOD0YWHbo2wZ2He38O5
E2aKRtmxOzaRxo1AU9D5jkRC81q/30eYs6spAnHEE7vq5aGHksKpe++obWt9U1vfB7idFANfNEWg
YgBNHPhaqSBDaYmEWGW0UtQia4ayTozXvfeI6WJG5xxlz+qfbOt9k5pfLC81dzWe/gQqPmg4TR89
hYQ86HmPkEgVjS8WJyILgwoGtCDBxAwS6jTP69yu7XfPYokxWyI6lYPyHEWV1sNC+VYHDcM3LoER
2K7Votrjid/qx/sbxxKIch9+zAtZQtyH9OAQmN4c8PBwH4N8444908nn2svcaqhxTiERI77LRgI+
e3CSMk54ho7Tb8niMIpBHwClg9r10EDfPHz9myCUW0jlvlpwHBbLChBsGpE5mhEqllh1fbP+AINQ
FipY7MA8Te2JHuZClrUYYP4mOeM6Osqr+2LccmwSY/0NQF+Ccy5KhYAMY7dS33bUjWr2ICLAULLM
KHGqH9LSZHLIExdzowQTTCr+CqXYC7UC524EJ5cZKhqGSXSpWq3JO2bx8K8yUnslFlleRgkWEfGz
bHKYFCE+xU5kqpfWfPcxwJcnTZbtkqGF3yfgrZyk9wM2jDHt5ASduNq2w4jmQsVMeGQarfBHZfq8
kV02YW+wIs3ZsxizAP8/ErWinAxnNEhAUjBF0agdDEjuM2tcNiKzpYUFRS1mp6lZL/giOaGc0Ir2
uw2Z3st8BSWfubd21EGIoZHBIpGwZ1W0QroWo4dkQ/4QbLMbHZZ+sLCoIxEBbZqHMUQanRY8nqEP
WjPJrB4eA7RJsHI0s2/Ki8leUcdj1SlpAjZHtJuABUiyk51e4iJeL8mtACV722yF5yrTXzIMnajA
7YKiIw38oWQoHyVklGs8x0cSMg4PawcFaN1+16Oe6m/eMJGO/A+Gko6XpRyEdzLJ2+hGIxvCNn9T
f7IsiyUMdb5HNShSBQ/CoMqtMPxX0iK4cw3tGZx399dt9sCayEOd8g1fc2Ol4xrC24n9KzZ25FLF
ivpmb4rTVSNH88RTlHreeAXZHCve7VMLTLI4eyWbpejzp8nvzaFOE9/VZE71AZMeLae3Grt6Ktb8
uX/vjNAsreYv6jYnUtEvSlxcZ1rmwq5ex9TIDznqHVMm89C3F71RbBnDs0BNSeYbUV5W4EBJ6RfQ
OEKwJjivgWU+N4EZraSV74gX1Kqv21NsuywlnNWMCS7lc1EQIKt5DNwSOf634ulYHB/v6x7Z9XuS
Ua42R11fqFRA2Lp7tKSZ8LSMHWLJQDkFJS29oeCBIDmxJZx4I10+svrCiMVfS6Fgzhq6eTG3DtTM
dMpYlr06znS5uVhr1mFEft69T19vwf3Fvo0Zr38mtdjK2Ay+N0oNuC8qJ9l3jsl6FmQtBHWkdSDr
7TwZC/HzdGRVT7K+TW2k2teJ2mj4dmIyWehnbiHXS0P7dE/nGkHBxyXrVFkgVrF3Ho6o8+f5+f4e
zFS2XyNRfj2Hd+JaskSRsQa/bGdsYcRn1TIc83xKl9s3CzZgWzYa5GxG3dr3c+k9ZaI8vYu+v6hs
oQB75617Cp4WdmL+Ak3w3mofTr7FgcrZXAVn22ys8+qAye2m5+jrz/srwNpH6iDARJuQb0v8COeE
DB7jLLt1/9erS7n/pl0MmGaKj/fGL5aVzySLpx+/6QVbNIpSeZ7SXJ4jmzsky/xnbID0OnyyOBY/
/32zp5vC/mXBb0Z5ioI7lopIFvzI2ErWr6TMveAq1w0K6PI/f5kgT6KFdmwk3SWuCiy/rMD7vgKq
9AC/geOToBvwqxXDMBhtV7cT+xbXOkKZWCe4g7Yg2o0JVKZkRJim4exI3rUy0lXhvD4NxnJlf/3j
RlA2NWha2nI8ROoNk/FpibXJlEn1OQoDIxXfxqUhKozoMVtu7IfdYJxM67Exdqt38/PcbM2lRfiv
NlJoFayojvETqDzsfWv4zoz8byd4M70+8AWU+4+QZ/vWGHgBDS1n765LQzTsX2BKv4/G+uXXFvJv
3yJYE5vopUwM2xw/3DoxoubbGOlKab/vc5Mv+14llFqAL6Oax4hs5aCA87QzWBOXRBYOdfaBvSHj
qhg4rw64KAxj/8CZb/uLZ8t4ylmBp/55a/PG+XnFoqZhmPx3imgioBdVhZAQd4IcDMudsAyErpvV
Fn3eccSfPG9bx/GtS4jnj9R4uawxpv1krOy1stw8+4YJls3Pwdx4FuuV53ugxD2dpmzUlcW4qHvI
92pZ+9Pnw8OqMH5cCsPZZkZi4+3dcUD+mpkYOOVaYOkHdYZnWCNyeubX8rE37bO9kbfneL8xjoF1
+gqN1Xrza/XrwBtL80Uy9nsfA3lWC/u+Rov3I1KVTh9xeluhzw8nquA8uNZ+vbc6/NQ3R1lV8Cao
cU4cydhhSkf2wEo8MyyTTqCGo1Bh4gR2LTFtlrp9Ux3d2Q+6Ylft/LQviI+xLp6xX5OVXpr2zwte
cnwDhbspBjxanwGOiAFBFprXDMUyPxo8dcOjMi5A3wyo937MtQ/6P1Kuxlwk4seAstZav55evEd5
/brcW+vCXBxrw14tTeOM/1FwiWy4atv4geZydQ6XC3RXrljayjBGOk3D+dpCbcmmg4yGEV3PxvE6
7sgYrS2ilEumZBX9wUvqRGuRm9mXAgZqdq+LFboLOKtizjub82ZTLMofKz6eQ/lebeE1Awy0/HCN
M9nL+yYykzdRpCkKWc2J6xrcIIl6VQExgLmPTj8TM35HERyTPHOmc+wah/LNeryoMl0BjoZq685+
k36WYFMGUVgKzkcOlVw+suX201fp3BeQtYpUwNRUIRKT8fcqYt7km4az56x1f8HqfS0eFSH5oT6M
QQ7xrNg1pMRwPxIoRQwLvC/ObACI+k4JMzv177k11/ul+FqUuf2ivbzuBdT84jwoVxzYiH28aZWr
GkVxHiZQaev4F2nMKxjGPudQp+iU/gu5lA9BQdCb06lap/bnffFm70CkE4EnIwwxhIpaR350I27Q
YWB7HR3m6ibErbG2R9tMn/4RiTrTOE2SGimEKJb7HI5WZW0iK7KaFZlGx5xtTNaF9pETseiDCEyI
adkGECu3FKPD6BzBcNc8ik3BRKqhsdxgCHf7xEDU8b9lpE+fSO5HLxEgXPxjXCmHpSkic+hvvPN9
nJnigmscKuUjuH7lysH/Je07e2NHeqz/0CtAOXxV7uwOjl8Ee3ytrFZOv36PvO8zVpc1Xbuzd4CL
CwzQFFksksVwqLUXf5NfXdEUWpux8g2y8fwmxZ6BZOfBxxu5vsb6VV3eF4pOu+ALNaLbbyB0MgCI
dRVMBzmgjy22alfdcta5+Pg/C5UwyF7EMBgwwiEOgAJHCyAQwe1Hdf8vhrFuGSJMcsTzhdYO3wxN
QCQpZuU6G0sCHCpH0226p5aEUQ6x0nNIenA0rT3SgH7QYsIIDdD7qQEa6whhvmI9RE88lTJNQQmz
nLFMiY3E0z23gT70IJuM44Mi93BfQZet/889IMxJJAYZE/h+B3/dPMVOAui495BakFqYTL09McKW
NIKqATkeJyYeu8DAFA5Uw9kh+5YjyNQMzw6BFuW0nvG6TnbMyj9ULq0kvMApgMNkkecRmgA9jBBo
2g15eWXwCa39UgF9oURL2ZnmfbhJIQiFuaFCyFNutHH0sX7u8qTpgRH3eg8oLF+vTB61lsQKbf88
fFCpLljPG6qEeMU0EcRUhLK09nfUhdccZ+mGaq+psL4LN2JG6lcTZeXxoV9MNyLVWQwdSBZvnmm9
FQKNyG3S/f9hCX3h+0DPQdectsleMztc165oFUftNB4TdZoNQSHTyOHKr+5XeeTdLWxqpq8fcweD
CejtNzEWbLKuRu2eWorTbgRAWvRrOmTZdMKQNasahaGhJPThbR/+5JvnHKVdXXYHnVkNHtJP9y/r
kiWXOFT5NRFdkQo2sd3GNpnE+nEU4bYOBpqsve32PacGUN+jQ79UeEaEcBdpF3Uo9INIYaV7bS8e
mkd/La8KR7LCY4xhiclT7TPL3fR2p381qOt9ZUfGxL8GdNDRnvdLAfgN04RX0WKpLyoF31PaO95i
Rd3prXZfo85Hm9uhypdwLCmj5I1cgZTpOVOqDeByj2ftlfamWDRFMwkTXoVFI0UiBSCz+/DXDypU
ptNp2zYXr9CMBmHu+KZgC3EAjfzB25aWaB/xyqUEuzQ+CGMXy1zks7UHHxU9hNZfjFPikfJvPOHN
+RPGDf2ZfFSy4KSwKutqNRa6a+B0U/q2tqXgek6K7FRKfK6X4A47wKhhlncjbHxLsfZXu37MdzS+
ltICN8QII6eNaHIRGUiPO3AvLAzJbqXoqsOZNrq438T1sPPXiSnDnpivzcrI3iX3ajDG1hJEHabN
041itQ52AlpjeIx1ePZ+7bav9y3O0mvq5iMJYxDhE+W6ZlqMFXlr6dnf9LUupbpjsRtAmrnYoAnK
H58FRjhD+4lCfFmHZUVAWxq236qEhHpZHqRrAAkNRvf+Eqwx5VybUxQWrrtdomIwaDTyUbfCi3iA
S2jwf2O922gmbQnqUs4aMGRoCEf8oPK/ltywPCP4DPbBIA6MWuRoOb1wMjP9U6weejdE8+crcvPn
SBc36Bs2aW2gyyYQzXmKKIgA/mIJE5gJpacFLV4RQmPEf7AuKF1B+2lDC4vXeUaFsH5+nMtc5kPc
rFF+Mkb8ioQwDclr2cTOiBC2L8EQO69GIAIX/SSjrTHE46e7sPrxvvIsPMQlYCL/LTLC/jVswZZi
DjpASTvxZwEPHvc+hWVrMSNBmL+xTNW0ntQT3qI9/HlN3Kv5RaGx8Ay4YYMwfoKEYYgyA43BSD45
N9+06+rTiBwacuviVfvh5fvYZlkuP2gB2fCtYdDufsWcZLtFeuQ+N0uv4Tk333o+oyIHkcIwIbjp
bcG2r4D2fgv307BRYtaprh5ke1rzp60MzlqHuO2U5AmVPhE/cWMllImIe/T0xqUGtwkvF4SWjNHY
MKAP11WOervwoGGGNttRjBntDn9nTue8p0HEZipoF4P+dtGA0Bkano4OQJpaTjfoV/w2O0rCWLCs
rwDqECb7xQyt3Y5fC/viBbGShBXz/4OH6mSE75EjrYZaJ6Nc4kzzXH9+5Z4ifcPZLr0pdPqd33QE
rMxFZln+nVnO24BvPfhmTcckTcbahSkBJvL6AByHCHjnxQN1Q8A/GKsfmoQo4yJqUl8FTRRvsgCm
Crt7Q/uroxzZUhkG90IRROxWhnP5rnDNdCMU2TBr8rhDJhtTwt6TFhvC5mrUeMepduIar9OznNcZ
U0SySHoqnU/z/s1cftXMvoA4RRG7setRCLrLS5/pAAXy1+1Gs4rvBv1IZzfZTt0DUQp7BDOH+nyd
rt3vo/1hn/AJgyaITB+DeN9g3GuV6d7W0lvLOt9ncqn1Bz1iiiyJWOOFJfQEk2EUNEIglR18j7gG
1m8IW4exWKPPsFlkF7riutCl0ayfm0ivLtiJs8kLuHM2AuyT/Byf8beb0+r7i1539lEE86i+KaOc
tAjUsYEgiQ3x8gjo3ur5Pu/LqqxyAhpzOVHgSNR2X1KzMAEU+GVYjyjuvRqP1NrP4g1VER6xrIwu
SXJxpwd44z7w+omT7EV+24jH5CCv+lOf6hk2z70dac1GS2klCcN1Ao4TuVxRIQ70ikk4ifGS7hJ+
xU/TFrUp2R8aW/v5rz0Ka76u7LjjaGAdcuDkEe01PsW+pNoCHgzFLpXHznByNc1wZa99xKYdQowB
faHlJbaAPrVlsYqsd860maeFKTEJzP6QI8KN8MrloRoXHQbHgfJc7O0eYLyePpgG40g0YJPFiJfn
ZVaWFAXXhWyp9LOyKzIV+lKavR1d6tTwFUMGtcS1jO3r64jXx/WVxWwVxUkvNK+DzxllIuqvvdG7
hm3V/TfAredE2ymVhoVun7zN6wUSvZRQcekGzgkSUYE/CN6VacBq4Ok7YZvoUqKzdk0Jfpb5Qu5G
UJTpGGXi/Cr+Ggr5pKzQVMWO177u7/54mG199Q3WTYp/g48FSeLGs5osa5KsEMFjEDKCMkRgTAKu
0vakoa2wN/YMNVm9fA9/CKlTFDvzX2pXDmM9SfAJCKRoVX6JddHS7OzMAWNzLWLJrbl/5ze50WR6
tNYe6h0tZbj4UJ3xSr4VhZZvY7bAJ2wm3M121f0pdvlzthmddPWOaQusInWtyHIjx9vT8nLTyf0y
BKIsY+aBU/hfwG1j4vFJkg/IUBRTEjKwGmoDzcIQFc5yRoM4S1FNsIr3Chq7+iGLjSk1tYZbdh6R
5tXRs8OYtAzSssL+kCRrch5X5N3QjR0q39ImxdvbjXea9QBg0WDHmNyq+KBtl/4Ogu9IkizLeV6c
D14EF2JO6zeqI7YrAhsDIznQGvrQ9KIBlwQstJJkURNVQqbsmLRA0xbhsFZ2yBqZiTF9+dBt67do
PVByZYvxP0oP/yFGGlSvSTFnXIHYk4LUFYrRHNYM8BigT2hxzrIUZ6QIg6Y1ySB3KY9sha3oh4i3
AHWL7ojkWKMTQ4qoTb+LwcWct0nQs/ufZkUaA9x6yptFHNKmsDLA5NAZvAUoYcxSjMFL8rT9RVAV
XiaipRjP4SHVpCnGwNwtmqimMLU3/uJNN7Do3QTLnGHUGFEGpusxwH/L2WTMfUWNenSLc+iKQt1I
MNY1NfO8lK2YdoShoK9hGZFC+IaoF0aWQaXxEmJrz7ivHqgppKUYGyohsILIoY1EInVC6Ng4zXGZ
SzP92rWMIa9yYBNbRv6n3bFU4M8lkzgnR2jEmIldyYjdpIJTbLS7ZBjfV6znKdWtWl9npOuoz4gl
Ic5pEq+1wZP6Ci/fDnv2kME6YHL/CixkeZVi0G4bm1cT/seVaOOzi85vTpYIQrO8ScNxBNkrcN8w
KXbAcJUAqAexg4MXzck6s26HLq5ic92UZrS7WihcUR5wSzHM9KxB44usYN0cYcquUuOlasVOddyP
xFSs0XhPHBrG9OIrcUbl+7bM7nkWIUzyC6HDbSj0jwOjIytuYK1FrdfneBttlIKWsll0QnOSxAW8
1nyCcW4wNljin/Fi2m9muxVN/6F1RDf+K7AoBmbJJ8zpEfekZzIW7Wugt8uBRR7mxp9xH2MxHHLs
U4j2SUu8LWYRJaB2iArwyFSU9G8tjF/LoReI8AsmvFB1uq49E1ntk7yJqL1DS8ZzToqwMk07MBw2
NE/lw2l98VDonom6KnJfmWVWZ2aFcilNntP5kB59TpNQTLYY+xDNj1MMyhrN3rf+aswRReOMWrhc
dHtTkKQKvKoqEOetJKWqUa9a5CEERDXF15t9gC5n3vaNwCqPvfN1X1OW2o4nO/o3OUJTanZkM7kA
uW4aMO/1nZzoKXpDLMHgntitxb/uS2ySKHVjqxjW45Q3wprq2ESN9P6XfPd8/ZLx7EsIY3u9XjOp
GxjorKqYb+qf+KjZvaeflHxjPH7V78PW+B/U5RZN/IwqYW61pKnbNAdV0z/ZqV65E54IbwWZ3n7p
QmTwLUb9gp1CmfBYtHQzskQEgBRyEFcVyAKqJdMd1laRk8lpUKXi9PX3ZEpcywr776q2BJnWjEcj
W7FrpdH9PdKb7601ATpKhw61ntN0kUZdMZS30El3/MuetZ1X7R3z1g4qdEb7xdqduX9lbcE40qBr
FqMT6CByAryMqEgmDt5L0jjOWH+KTlqkKAHWZbV4l/tUwBUqJeKwQw8ovfkASqNt9miwT/T4oTZi
mxbfLZqLGUeEM1VEbOTworC/NKX+1q7yjahXoY7OQ/dfgAtBdDNShCIJQ9XkUgKWZGwxbPbNbtxr
Dho44Df1+xd0MZkCSgj+p9S1Stp4LcMUDK9AmfLtTh0BD1GdOBQMdw/KoF/tL9VFFbVaRZty17mU
wGDxlsoyj25RVWSRCyCMoo+4tm9Burab9WgmtV6sUvPzPoM0IoTlFTUPGKElTCG/9hxtk+ioA6QU
Rqbj+HUhZ4wQuj5qJabKG9AorPxTWHOGQHNVS7U2XKK/RUXoeD1qfJnUoCDpZnFCJw+0vLd6J7bv
S2s5ppkRIpTcy4VKTAQQUh2JR+/6kCExYrzyaAJtzOZ5ipBpqdLF7CHeTbARKDTgrUt4qxRwEDEQ
LydvBXh570sK9eA1th6S9yzfpOa/e4TOCRLSDDRRiLM26C8vH36vA79QNFEh7dzK7R/uy3Mx7p+x
RohTy5DYVyMNjkh6DrGb6uQZ1f8elBSmYkaDNBYYYBfrydKyX/FjgD1YQHVuNr7JUG7SYppgTojw
O2lU8vU4QGzh10tqZfaqALov8gQbynVatugKoJA5dtIHheBoQFewl3nXHi/peO+7B8V4Ti8YbLh/
Nsumb0aG4KcVfLGOVJBpJF0NDClBlv7qyJfn+LO20peK0eXtFrtCW4dZf2mBXmz+9/sdcXSzL5iM
1+zR0o4l75cSviBCmIY8cmVzjqoDSus+p8snN6NDRLroy8trtcgngQZGZHsPqimuXpNj5/6Lpt05
R6RNB/hJJHgVKF0tfx8YJ8+NMT9JCysXA60ffsiM6nhNoqgpQUU4BxcZKavCZG0qNP+yYZqRIQwT
G3gRthaDjPdHOAB81En/aBZWoNjMMbHyHbKNlHOaHMUvRzIjSDiSa5pXvpyCYDtlx6672vUdYb1H
S+lqQ8McpcmQMIJszHZc44OW5sbAUu11ydqKLyyFJRoVwgBKIfY0K9NV5ndMg5qmr7NnZacCW4si
uiU/L4sSLwF7B1W37/nS2VXKpLFN2CDtUfHyN+1DftByM0IFQ3E4C9vsPF1GdWajekbw9q/CtRlt
EulFUSVMCyagbSeH4OAFD63VPLPTi9WjJsumYyFVZE6L0MnaU7JEq5COu355u40pG52DWiIwBXur
RvepdqTIdSm2mdMjVHJgsf8STdz9VGzzrZfQYgx2JR2zTeLhPYn60NfVM2jTwIthiDzVT1G8ZFlE
p7eGsVC9sImSyTSfdjZW+IrGCTsxWwMd3ecvhqY7S9HVnBrhb0IhjTkgNvaXxBz2OfqIHR8vpPU4
0Fz10v2eEyI8Tnn1o1iWs/5iCqNZWryOXhT3y7NkYGpSzm3Sg196MpMg4VqwGKbkwgo8vWRbBSDi
4ruQIuHXWjQFofFE+JZYDoOOm4S3Acxl+6xswlX95mJ0taEm85eMyUx836O18zvu+9yQDyDlP/kF
MNAZk1ovXMwjzmkQ74WhCpIw6UDjqTNeNvH+TUDTqxk+AmM6140zXtdP90/qO/dz56RE4kaPvgqU
5BbWY3OojNj6+Cj0FUBYhMC6iGY0WM3WYDdn33SNfmcAYPsorT6pCerpQt37COKae0EaCx43neIu
t2Pf8Ff9oBuu69ufbktrtluMR+ZCJnxPWZRC2YxgeTBeAKN8kE0ZNacIZWZa8ZWmMoQhkbykZosC
lGLdDPdIzmLC/ZNWZF3YwoQIXJmKI+iTwluWMCBqlydJUXK41+J7fUh4q3ltP2Sd3+K9dBLQQO+a
5+pwNroNntb2gEID5ErLTywe4ewjCONS9yV3VQJ8xJO5K7fBA2fbzXuht6vTc4oWCRrU3WJOc840
YWHia1tWSgR6ufkEZP3CKP7aG8aRxteiY1cFoGdhtkSSSNmmw1AJORacYVHhRbG6FcASaEMPy+5m
RoMQXR5H4XBNJhrpe6pgYFuzZHPLPa4xcb+7RgbtWbiYwsOOlL+ZImSn1VrZsyEIsm9vis6vYx/1
wtPpNOqF4a9T57C6BGbhm/m6OH+5x+vHETVE49EAznNr+WiQMs5H2D6aIk98/rICs88ibHkSq4Wc
FCKchuz0m2F139It1hNmXJM1miS4Skqa4+f5Uvcd8bzGNubjkeLNF2/8Dw/ftmfmJNJW4YpSBREz
LQzRLIHDBK2kcLIkKEw5K5yiSaIASMnb+ATdeqqaYInF5WXzxsrGtdMFyzhq5lduJH9M6oDgoo+Y
0yMOxmOFa9UKHph6GTCBrCGgfcKcgbk6rU6K8WA9vyJdZ0hG4q5rZ9DTTHf9AzA5Pu/z/R3Jkgqi
YMIL88m8ICki8R3X2CvkTO2Gy8sLWmlG4N8Dlnl0MZDUAz5F3+rWe4SZodY5I/HtfPkoJgLFjCJ9
2leQmIctXzSVjLIChpQE2Ql1BaPzf06pEdiaJT44gNM4s89f5Vv8l1Fi491Xh5XZY2vROlMXe2Nn
0pCIWKGpg7Yp2h7SMHfY3qYf4jUgqkUdn8KwBuBRsE0XcML47yvZdXrfWjRRcL/DcxndfTyABRVx
GiEl/HYXyUErenV3YQI92fLrdptaIlZUbMJtbWl4ENQOj5k/Ws7u9yW7JUs4cE8u27GTQFbSPRyA
utqqekLflfb7moGMKkssUtOyDFyB22uWKhHvsQoqnlNfIQP8oXXJ6sKeP6Bp6yszHtvdGTXr5/tK
/tvh3BIlRMoKQit7CoeMsVM8VrZ3OCMsce/TWJKfyIu8hv5hVf2F2omFDB0jF8okv8GKrcCUHMws
YXL0PpmFQAvt6DM6hIYmaR1WRQ46jVHbIbr7ymcOG4VzLC2iJS++W5RvbcMtLeKwuHhQIu0KWt06
2160VD8UqD4qZhBbwuoFF2MNTEPszjaajWrUprzmsQTKup5Wjh+Y0fuIQUCsUQ+3mhV5pnLsACMm
YXwd1mRnUp/sk4Le+1jikJs+FpOhQb1Z0JNVYe2wpE6x+JWsr3PHMyjHsKRR81MgbkvJjlKC5ojp
tCebucOmWSpDv997t9InAl0vakaNESH96Zw7jD/7QFNQDGbHAKflf59/uyVGxLuFMhRB131Lb9pW
vvFsLDmqKAHtkmmbS20yDjNHDk9zRfMTiBQ7zkHZkFaiXL6DKMZj6J5X8Eu3v5/4Xd0N6Xe19uD/
sd6/qs3T/etHo0CIqamwpjTuQQFd2FZk5q46QbyYtKhtIRKfjuOHE0JSQyMrJQN41YtkH14SA67Z
Vl/bp9SmBsqTvfh9bX4oEXGP72FGoU++OTqETgR8C0QamHamN5UuX9AfSpNsZ6dfsWwkaAUoVVYE
tDIExp0unmXgkWDEzDeLDW2QcqHqcCNFMos3FGkuRRqk+FQdC/TWGPv04JvGfZVYiIFvqRAWOQrE
uNVkVGskLNH6CEz21cMOYrRgKGZMcWRUjgiLjI28AetNpwUEDQtLLYbPqcPa/XeSw8t3Av5hRZ4l
jKnMMn4lYecEXoJv/hH+Ocd0EGPGrE7rsFh4qUF8M1KEKe2yXili7psUMgeY0wuePTOymb2PMWQn
rdDyRTmwRZWfUSTMRCX7vJ9nqHpFq978iHf9ekTLim8Dje0+pUVrMSNEWAvFq7JKjJFpLayXXtGx
JysxaF3MkyX4dX9nNEhLwbRlGGlxj1LrS4LblKwp4qIxQRgI6cqXipcjw7lJpgV4erxC9YLWubUA
wnGrBYRx4IRRapgGospeSjRxvgXnXWWgGwbRBrA/1qzBYdlOCei8HA0w/Kf4Os2HiLZqW69yg39g
q+ZDvFpLq86nHOLE3x0Bk0/chpODa1FAW3biesQjFztkqJCOC1iZN+yTT1ytr5s6FUHkqc303Ztn
JIhZMENp7tQHT8QgBasH1n590jHI6bDYbfIncaiXnnLS34ZuZqABCuolsfZtyDSd3QHzC9AHufua
rvaPxnUFsMATLTJfIIkMEMDTUBJWsLOMUC4t6Stsc2wwCTgCTNOoMSx2PVOijiULM5WQ8EcSOJUl
+VJ6Pwm9qQMiRVs1Z+Z2u4EvwCBTYgX6l0ebsVtIOKO8gmGwCUlAwAw94RCKOBOZIYMubyps/MNj
aofe4NZEQOqH2HTEGamZOeoprXUaWJW4YNpuSBP+geGzUMpEGNPiqzUZpJ76rRqZ0xe8BDvYcixi
0Jl9AXh/IzAVo7P5B/HcG+/xud+LGwy4brFybNI8304c5YESPS30Dt5KhnArvNSWUjqVniYECg5P
hxhfI1kdMNfss7q39t5eWtHKogtdARNVCe0oCKkwNUN4mEyqyiILYcEEUJz2Zcd7zID7FtoGFWD1
Ketzp2drxpSAyjZQe4oXwp4b6oS3kVJO6UsP+WrW4R1gynAuonirX+e68pY512caTspSPALHPbVa
IAoWNZlowoq9vG08EexKernizMbBu0GX1gxQfn2b9m7gJx9GmEdR5qbtxrwGGyYRhrtMmr6NFZQZ
8ORSNjZG7XmsP4oO5QaAp3vGyS3LPaI1U7eMV8BKPlJD5Ul+dz6AZBdB5TWopzpHjbcnh8gBUO2b
eIcE3n6dFboAtJs9tTd9ukckUYVFL+S0/4HlyDxRP8ppkAsqsnf8erAAL4CU1f4BFUb/r/shxEIh
QhbnlIgbXUkKG4VTnjB2e/QrJHCBo10gNSdMaBb+JUNv5GgAEcdi3iIs8ON9HSjXhqtcOPpcx0Kw
cfMxREBT1nzcYBoXvhBMm9hvZenbaX1ba8gbOKsjLau+5B7mzBPBTZaWYqRmynS2Vzjf59cWqVCT
ImEaU4QGxyyq/Uk2nSXWae1SfWwMAEVEq122ilbl54TKkytmuFKcxsz0V8nhTUtNDeqEGP+7aI2j
Ru4ZoFssz0kk4Bbj1awnhf6AwcaXN3X3hiqlhsGKvakj1pninQml4j7zC5N+tzQJi5x7EeYPItBk
jxLUhjtPk+kWIFMfAnTrd5hDQF+5R22fX5S5xEoqeqsx8ETi41WsjDRrEQ7Y04IFZoa23tMetjQK
RGQx5hWS+V0wXFI3MjUj2Rva533ZLVk+ZcYDoTcc2wwaW0486MKH0Tu0s1lU/r9/H00TsEGzcMyL
2CtfD+DAnHbg5odafzW8j/s8fPs+wpBhiQ2G6HkFqWbuO3aaEUmKCSxA5YdLteYd0ZJA6RRvNeOP
jAab9ki11gvHckOPsCCjWGMehgE97TwlMJFQrNDsJa98p8NmVwUd9iyquRcKlwvmWpo6D9F8gmkN
9Ttim3HpY2tdgHLugOfs9alxml2KUPOvaitgRJH2lFnwRxKWdQEvD/VNBVN8t8emMiE2CnvDcPHR
ehiYHeXEFiZB5JvfJySYcJhKHFNuuGw2u+8aBVIpl+Svy9XQV/pf29baxlv9FWMARmatz+UuA6bz
J1IRFMshLMp0xieh/pEWYpkx9q+gv2Bnd6cQYBq+ru17PTqfTkIF57TF1LB+DjM9PZy/1NPXRrt8
bmhIm0spkZk8VPKaKEwdt32Kkg17DB76VXpqD5ybfvrIWFwpPC85YwCUcaiVIdKZ7PTt2UqRGsrp
ANmX9rQIdncYV5fMvvQbPJMcx9p2Zo4GoBrRzllbfX0+UdR4IZQEpIgGjARWwo7n7yOZqfGo5GPD
jdfxO9O0UR0G0GAM8EwznXGuAO2m5S+WgjuJUxA3Y/0N/JFMxK5dPA7TwoMRJm7XItTR9HZbXvin
j8P1aOuFuVVK/bU8pQ+lPqzOmUED8FoW+OwDCGUXpb4u0qQaL5uXPtR9zEs8DNbuI7ft1DiFRmFa
jZkXgKuz1jwQh4Cac0Diktai9504Jq3kXA6TVZsJvhJHXxaqYrw8Pe3y7VulfwxXw9cdxnDQnO0/
YAd6i32H0xqNCH6Acu7UYyCuWs9qHlYQg/wG5YbBejto9ke16/XVn9BwrAjvptK4ns+AxTxSr/mi
Ofs5ARKlUGriJuW1ifbmRXXeos838XGEZVsBlq+1OvN1/X5ed+7XGsDSr4DReYx06gN+yWlg2yhQ
JTAIpfDfvRcz8Y+iVkWRNEL8ki0bbILO6vJ8eU55TGbWVgcIlHOT6grFayygPKBCKQJigUMhFiML
xKmHcldmyOtyuG4MbwSoK9nFLt1hr0N0YB6RB4r0tbbG8NXadRv3yaXc9gUDC0QUAbM6mLZiZRIw
QFDDNPWxuQIdAjvRCNeFCYP+daQo11JBcU6GhAoo1LhUpRFcAoFVR6EhfSst/5We/l8IZ27oEFkR
T0qCIe1Ah3FhOXeHjx4zg8boWNBe/Xx0aZd2KbRB/hq55cmEaQCQv720gu8XQ1tI3EXJYKuDw8rB
bQFgjrU27p/U7wyhAu1AnzKmoTX2F2Cimsh8ETYxAjW70ofXrTFS0X9+Pw1uSRCG2FOHrO/KBE5u
PW50a7venweKc1tQhFsahK31i3BkCgVsTKAqhbHSt4NpUUS1kJy4JULcKT6EPQ9qMLJhdPF1j7zm
914pmtlaiApu6RDhP8OicnqtQOdpJ6CRLTvRRlpoh07YZG+or3lTTodeHYeXs3wy/09K9c3gzOZp
WDUyjlf8foWQKtOxT/d8n8BCjfFGRGTOORRapClbUJCAeBTZoRG4rvtJOwmKnMjkq5+PadFKOIj4
XXvHWDKtOWwhu3vLBnHNg4hJ6xGtCohDgVnrQFRraNWgH2nDjQuAjreUpvBsdiRSdMWLTwSl8bB7
aYyXl7fAcA9X4+Ows3N0+/Voxz7ADR8pB/XbEdzSJS4/m/tlJU2Xn3t5e2ixxc6yIv2RcjN/m+eJ
CJqONLyRYC2JC5NFch165RUdWMgQwzAjotPH1/ucLKBX3BIhLs2oFTxTcdm3pXw8HabdWe7p5O+a
2jxtj/Foajkg8PwJNoZCmcKeSDymA+A1eSUPysG2OSERv60AnmGHDvZTQKTcaas/W9cV+vcfUfxW
Xr/8Ec2YqiFQ78NCludGBt8p/JkW5QyvaCULQT+pj0/Yt6DbK/1BMQCb/WztDZrS/oMh/PtcyV70
Sq00P8hArsCSMGzH7jZH81+Zqh8SxA3sRRmtr9Pr2gSK+dV4Blh6JFIOcKGocis24vJpNWDxuhoH
uDNt2/7DPzgPW2vqA42MJxpMBvWMiBvXK4GiDDmEhrftaB9sDofklG7mbpEVwZIkrMqi9d/9jrNv
+SO8b8smZZdLEOK4aWxDu9zX/3+wkj9nRPhdqc2EbEgrcPQS73cYS7ggo6gHbr7HagMKrelTb19L
t6wQpiRGwS/ir5CeuesxsRXZ6MQydOscouylmTQHsNCzeUuOMCrXSKw8VoRmbDapbu5wXKvVQ2s4
f2r3hOhyjQkEDV1nNMf2D/HS3yIle1YHthLTjAGbqW9Ib2uooorqVeVSypfLDvSHDBE3X7GbQcIc
B3IOV51dyQfT7agp8N9lwxsRknhNQzqEpRZM+m6+2JWBEjset9hSjOVw59xBSzft0UFjijAZ0hB0
8VAUw0V+lPCas1dYTSyaDnpOgRVq0ERIPSrCeAgyVytXCSqSATPM9HfVyxrjN8cj5agW6pu3ciTs
BhcIOVYGgw7UEDYD+TCU6x1s2HM1wN1QB41o/lQijEakFKPGAgzw8oQNeG/fvuTyR/8LmSi8qQws
laZhL9DciUTYEQ3gQaHsg2KsY33jrrLhUw4Uf0Kz9RJhQCIPua8mh3a8mCisXfQVsmvo+cdwwUa1
aPd4Ibtye2iE/ajiiu84FSxtQO4N9AL7hH3StmNlKFriXn8dPz9ZynbuRXPP8yryeQCwFb8fr7Mo
AJ2dFeJ7aIrS6NcXgLfct8H84o2e/T6hicBSzDypxY0W9Ce0Vb29HVbI2GCdSYORQQNjYLQbPd3Y
X0Z/RpBQxR5jTBwXguAEbIjx/ulhb9iqRVsSMV3Ve3QIBUwknpXaBoKTsOCse74vtoVyGHRhxgWh
eblcpgqTfIvNVN8xebDl1sDgc7UH4MPTNG/RCM6IEYrXKEMlt0yKSkGCtAGS5bTExLI9+qHwHefM
tMxvfOaqRGAnRw7pALP+ZzJHSB5g5pBm+xZTFDNahJ9qhQFIgB4ORrOjQ+4i6w/s3E9acEG5N985
uxlHdfKf4xfOoSM5949/Id18c/zf9nb2637Ftk0yBctPWKU7ldnfYte+FM7KQaZ1Oxqdae33qZna
Ll55NNYW8o231AkvpahDXfMaJLhBJ8W4SjgMfZSYNQE6sFF9AGfE/XTPj+yG2qdIUcRvCzljW8uY
LPaBuHRRDupKQjaTohvL8fRMN4hLW3IjE9fXiTMTSWREnwe8eWpkkDvTWA/uv0gY30qSuMZlC5wq
gFVNqSzAQdr2fxs/05KMtXm8rzPLGa0Zb8QtlrRMVDIVtxiGz1IMznk11sdj/UohQ7leZC9zKYlK
Hk8iDHudfa1RafCwCcvgFdpDi2LISWC7TivqpJleyhuTtSTXWx+Kl8f2DT2PNPtHc1JkPasPuSuX
FhOpVH8q9HprS1t4ewVpWkxmW/HLmvocXsyl/JwWmRQeALkE4B2cFrJFullhY1551nZsq1e0vtHl
KGZGirjOVcE3qRThVuFVMj1K/gCGAEGFZbhfmyNt/Gg5OTWjRjh8Vo1GXvLAmIkc/s5OLRSEV6fK
dF7X1nrQzy6eDZvP+0q5HH8iW4TJQVEF7Ddh8/m2l+ucw6tSABDIIT9fVng38Csd2w4NFzMEX1/d
dyaOQnbZCfyQnQ55Zq/yQGBylf8m+/JywLAm4P8sBNsGdqsi2Da+tE7P0SnEuiiXMBRjtlBXmIzL
D3Xi7RI2jZLwZT2g47reRpe33UrvDdC/7Pe0sfp/uCE/tAgdioS49qURtDZPgBqf6v0htsw7WN+9
he20EBDfF+0/KO0PQUKNCl/EKqPpUTu9BGE2gSskmw7yUkd5T6FF1R4iZBRSrZJlZfK2rPOCBuDd
FKR69rNj7d8tRKmW6VK4m37xd/D4wx3hh1q1jaJ+iorhYfUUKoMatvNeOlS8v3/w5T+UCA9UpGyV
5wxM21P9l6ILuB0rJ3NHRODPAOgcsasW894U9v7Bzf4QJVyRElT/P8lZWbW5CVCqV7e6g8b4xjA+
pdXRNz+fqDgTkwr+s0zRSXR7Ges6EFttijFL08RmuZ3iHtBBVJm901D4+4fo/D/8KSxpbgIlTdPp
jfGmHTxzpYvIhRvfL11aq4UwieoeV4SJqcMOc1HB9Cg0bfMwhc6n1LHDzRuSj8iMgL/t1nI5wzi7
JgAS3NA8/hdp39nbOLKs/YsIMIevzSAq2pIcZH8hxuMxoxgk5l//Pq1775ru4VG/2LODxe5iARWr
urq64lPZMy+1NZ+1+8fUGOwYDky6cb4Yt7cYTTZPMUGehIwrxPVc2VLZ3WOYsTStYGB/w4UqLMaY
0JWd+wh8zR3nxdB5ZBj7Yiqh0l06kDFTYkVoVT0NtvL7jGV6WYz/on3ycLuvZJmb+Izl78Vi87Za
IV45ui5ZRl7g/P79in7IE7qcrH2xsT8DBLOrlYuwtil4YfR84mhyAIyJEvTgmgQ06+wAD6NcYiRC
gNuw55iled/uW68ZsxSjZbsPaDKgQH++LbyLnr33ebPt1OLcO2DGIhlSXpghDW3HZeUEhIIU3Wdj
PpEyERZjftpQruVrDzZSgqTe/oReDQp6cUCfMKlxVXeuHT8CE+a4X3Phpea91n9EyJZLk1ILLJFG
bltQvdqWK/62V2HNcY45Zt246cvE80jNa5r0NFcERBbqY8FbXbQUJMG92EdMkPFKKxyTbrDl02Lo
EZEmSIWt3ys6twEH6/AINH0ik68VMDyPCScG5qn8rWw8YbEp+0gcbzU6fRV0RNrDDmgd4g3nvrpw
CTEWp47EcqhpuFssgjc894Dr9I9cxbjvKxpsg2si9qmp9FCMl3WJgUlrJ77Fx8ze33zD+xzNtIlN
PUOMmvx8CltBDmNNoNrxst1KePLPAOFbYHuKj5rt0fYVLPflSJHzTrE9SqlmdpKVQ4jrCKtCsfom
fNrzzNN9rwnQvj/ZCgHNWGOdAy29xVgKeXk4n76qV4C4IqTg4lbdFlndsVM3D3Wif1GtdLmUQ+N7
z3lfow1/+/C0PMTbP0/ZwwE9Q4NC/vwhxL6iyRKwA9ZmfUyPg+/zJMtxhQ02eZZcEZ3m9OpdnPXp
/cF7emzPOEekfoxlZnOcYd5tuEUCE7YHJR6zirIt+F4ZkcAH/AwFleIcJucVYPNnWpyEGsBYacSm
YzHd1izJmDkiRyv/Q+LxH3PMJtKSJvjfQoiHPSYocFv2gdi/Vqit4+7xXFDOHbiFxhPRjeH/GZL1
FhXo4BHoEvcvNs/xvF38CYW2RpbnquOWDQsHCaWHZeLV69+w+rTVl9f0yrFYbDauz0ptNHtoQrz6
U/Exf3kawDgbWnlWworWth30sdLnBH20C5eeDCpiL/+l4BjTEfVZh9cSvGBs6f0J+Uyskb+VH9bn
D146icMYmyHL21QSWwm01t2X/HbZfXGuzsyQ7g/zzmbGmibOkpz6rudfW/TepvZi6W3VhQd9OIQL
1GbJzkW3O9bUo/uIo4Jc4kxAUgrojb1cwV3hnpDLf3r3nLW6lSqns8fSDZq9+WAPr87e/zpm26SA
7Vj/lyaKzZ3VTaKPJtoIYDscQJrBVUUvRIY/HF7ni4zfjuRtBGJy3S65ImG5Dj3J+Bd6rAxbPqGl
i0OFpy5MJILQKil6GkxWhV36OimehoFDgmOYFMYfGCLDjMUUPR0IjeOVsfB5poKTizLYrZBSbiVa
eAWF0/a8E+13UiIxBDi9hbDk3GSOVWL7wxpFrRu9BaXOBm7sJiTp4rB43F0OKGtzSEn3I5VbbD45
/jBt0q6DTX9ynE4nIxqsyS+kEyOOp8tRAJVJXGRC1dTxCI4Q0RUAokLEoHKqvJwUFwC9frpOiiCW
ZjYgU9nZGEV1HrCvJCR/ENQSDOjssNAeNforMPh5EIvzcYMC+H0L6y1l86Y4ExnKoRQYIX3nLf/F
S90n3fmDbImLkjZNWTQYvL5/aLM+4oQec5uCXoiuSY4z08i6963n9OP+789HXhMCzF2qseYywwwX
NB0zEN77ByIvlOQyQt52KFjt1/9OCycEmXcyV4zUbAIqQbJcLgIPLUUkcIfDfb5mr9WECvNAmuU5
74uY+tajA2QHnsmezSxMfp5aqIkaRGGWRVZFr5K+jxcZueXlOVaOp2usoww81v/12E9rzNXTzvE/
iIk39sX2j0jP8HiaDfW/eWI95W5UzKijKepo84GjMbAFaa1jPtdypLcrrxw2a8InxOSfAtREK5fl
/yHmbDNP/O07PH5mzd2EBFNPyPTUsuJbqlG1pcMrUu2IEnk+8gysIJyXCRX1JyNN1l7PsQKpZc47
wLD/9BhYJ268RH9LWLr3lZpLjLEGVdgNg2KCmHM6XTZnsu5sFW2Tnvommg/V0r82Hoci/fy/osYJ
e6x5qHIZwBegSJfFFQuCFC1B1cLXljxt5x0XYxcAWA9/lna7opKNKRb0Cy001H03qFggNrSWHcbw
Xu5zx1NCxkgI6KzIi5reYvVChBSDGdy6D09+jKFQYqtsLaqE+TLe9mvL7tFc+0WduwR/c1R+PlHy
fVqsq96MvV5ZFqi9bJFchwiB+uQcgCOAPyj/0OFVQFw2BKsiOaKcr5NOSDMvciqnQjJYUBSspkTC
GZu2kKzsbOtYPoRkePzdee1qXCnbMIUL7fv3D3K+WWBCnTUnaVW0Z9rMuX4//7l6GjR0b7ov3DFr
jpKyrro6DqFcjBCwQgKAUO6wUFferPxjzMuIzmdJJhwxdiWWa6tLVKqbW9o7B+zHFHdhheIWwGo5
0pv12Ca0GLOinpWzJkbwAS7OqXFRa8LDXBPAomKGDHUYDjXOrfvLey9CrBWipt9BX+BHCMdteUA1
AvV7LIDj2mfOS8168pquBUI9gFpjbysSutIC8NCcezdfT5oIkDEkBhhqKpq+blbZBkClX8paO5MQ
23p3QKD+4vpQPKYYq9I3gSjGBujdZkczx3oXHu+fEs8vZL34MVUoUyDhPZxdZJpa8hv9rybZId+6
95Wn++Q4OsH686YJrGQloAwBqlna5UQ/8Dxp3iGxExtN3A1yTYWGFjRy+EP79F2ECe7+wnk06XW5
82aySMOFbl0NowShLfYiLeOH+6Li/TpjGMpEkRWTZo3XOhCIrsv7v86zpDfs2olnm8lWmV9l/Hxj
dyunp7vmfo+rammveS76vNXREUmpFt1mxtjsWEObUpUghjP/NA7WaAN9lbevhPoMf5/ENwnGBQwE
XS7MHCQ8aS0/ZkTmmhceE8xpXEcMw54DeC3oB95um/fEUUpXfh2wNRN7DNCShHwR54Tm36Bvphhr
bZppd1EGkJTfMyyn2jy6byvbv09kPvZQRZECUAHqih3CkEYzktqyoX7fGRtBt/DH0LRSEwwHYUgO
zxDHf5g1ABN6jPsgdcq5pnOAT+NvbD62lRXs5n2W5l/UCQlG35RLG1et1dKjwlA7erkeMEiwRLYR
+TY8rCmvJDDvjQGRW7EUC/BoFkNQuw5qMVKUpcY+k/hKRp+CG1Cv7D1yzHgd/F4dMcAQe/lWSdZ7
XhfZrGpOyDPKP+hB3jYRyD+Ee7gogJi/L9D5JMyEAKP7QqSbrRQAtUoh0WYb2Q9e4jTPS3IQP9GO
1y+OmEzKnnkpmPks5oQso/8QthEOo94/9c5Izs/xAs2u1xpeLYe/WZWc0NF/Rna51Qvi2cTmiZcX
A6dmOsND9XpfhFxemKCH9vnVRgVe1k6wEkL0oKD2rL19csjQk/jLDk5YoaoyMerYbnSJVLq1ozrE
gFc+3BoJUTc6DjyGqE7fo0SFOqGEmlGXGWcwlLQArqmvNvHSP+Ei1Ja80OpWr/nPpGS2QUrWzKjS
R6jfGp2Z+p9UBkKdGi8uIbLnRUSAtUxx+SJP3H06eyPB4PJa46jIvE/xj2BltnMqj+vrdZDoOhQn
KwlBl11O8sPxyAXI5miKLDLGpEzbMbUCLOtYl+0a5aszbIdvLPf/lab8jbmg1NGYJ1SoW9Eu367x
LgM2xmAgRRe4RskLG2cf6In8mDtmdUagdyow4s5fcUrix1XIe8nmzf6EBHPFQmz+Mq4Jjggzp8B4
Sdd4yQhQl43VL8U9OtyBHR5LzF1LtTwUjYxK0Ol+YUEVzQ53Tu9eiG9z7rXMo8XctjYEyrMZg9aL
Q4FJCxdgxU6x2743o20eSbHcbEq38fQH7YLBduxf5rypHPo3pZ3c9viin7XmCqXMnfpj58IK31dH
HoNsX1BzrsrOSqkNPp2C1TJ2Yb48eYm6FY3wncJf+yvd822HG+lTzbtjXdgGoR74fXFh0eU42/Jz
2ZOn5k9IvNIPVBtogb72dJ/Teb/7W03Z9iBsA0WXS3+jV5DOjQDkmm50L0eWiEPp/rsmsyWMMtaw
9KeB0lC3ZLCxv2hT+r8zQrs+d78KbE9zOM7dfBPGhDnmyS4KvSjVGNe8cF/Ur3pVZmTFnfO57+/I
t+TpRBkzK7426gh/B9PRwm/V7lfnFkvF7ktvNvqacMJYk741xzKht9s7fN3/Za4GMJfZrIQib2t8
fxTB2SAL2A00AiHBxJug4Kg2W1dolEvfp1RQ6a/kOP7672wCW0ZQcj1WxAES2gYLz/DOHJvHOWW2
0cY00ipWqZTQBJaiwPwGhKr7B8E5YrbHRhsEKSwLMBAsMQpw5Wy25EQFQBL+6SFJbdMORkfV9LTt
VrQ1t97ksXfNbMCsoe9wf7Rt9213WJQa7+bPRo7fysu22wDAWra0mt781cncw2MvO+eTN7A4HzpO
qFD1m9xDtWwxC3QGgwBSlLx3OoW+AG4i0vhASra57WRUXncM9e0JmZADvkPcxSmVZ+ZcamLLBHJE
1hIFMq67xxMgVc4JLUkIMZQjwI41F4K9Xudj6ScvY3CMeLEHz2KyS3pTQa8vDbUzF++6DRB0XxZ8
tIDZNOL3SbHlAlkqglBpILoBEN2v1bZqiY01czzrz7mybH9P3l9ls5ERE3SrrW6bj6ndoo6E4Z7B
geTWyiO32ZHnl7MTcGKqiNlZBUnDR+bSJWht921skuS1D82DPU1EyATZliYmWIiLc+o0p8ACpt3x
U/tEYYfWq3i+Occwse07WqeIY1VD+1IUVuKXFvscWqcFCP0AIK4LMeuVK3r3beHNGbhzuxTm5U7j
tAiDDDSVBggPh4z8roGnA3wYzqvB440xGkWjyKqQAI7bqkkckCvPqM+3GmroZgC6qGmp7MhHFbdt
LlsUBBpjg7knHNLtm42NAatj7DlckLz59PmEHGPlG6MwG2y9owltOl62T9dP5lL9HWPJheX4q4T4
R3/PeRr/w2F988gcVlOKknWm2Mzjw9pbeoI9HrDg74tr4alS/60U33SYw7oO51ZpBSrLNRAUH5aB
g/5hCht0Ac4/wM64BGlwe48g43XVwBssowAEL2jLo8NQmNajKIfUZcW7gmcFs9UOR/Xng5tvLhlj
L2JApVFMqOTLGiS9bddhS8tjcJQdkWShva/WvJ0z/8Hqf5NkXMBKrOqoE3GAQAG5EvNxQ/HIgMTE
4Wz+yfyHDBu2RYA9Gy80AnjJNtvBHj3kLYrtENMFVdzZQI6y3HievJnWVVA0OcECUOXoee/5k/or
TUng/Soal8MX79KxMVuYinWuUhh9DJGEa83zMIfsL8kKNe/j865ZKvAMeG0mVNfvqCYbtwmlFKhm
AS05G06AxWVRzOGKZ7nYeM0IsLTMaKkpwZYemZzUBSqML5250D2kdR3OK8PTDcaGFFYadigCwRCv
MfcVv95Xvdtbf09cjOloAyXMU+1mopyTvML+Nayn+aC4SD3GD2K7xqzx5rxEj0kGjCQnW3C3JHPl
yRiTslbLOO3BYbk57z5yBzbkutm8bvAc+Lz2ztlY28AKWEx3YEUO6+xXWNAjl2WCPsUrQKZy94yV
1hRC8b5UZ5uYNR3bTYExiK0KLJ40RsWrSB/oOLMDu9F+FDZwn2CTrd0f3XlE62roNevQ03efIZAi
TZdTkpq7A1PyzKHmWmWiBgLy2IhToGsn+sPhb86GTAkwRyYF8TBWEapD66334f3Rl7VPmz1R9sqh
IJ8vgnef4Gy2dUqQsf2Scc717oxaEQBe1qpb+vGjz9t5SH+DvQpTGoyx7/tatcQYNE4nz+kB7JNU
nEh2NqUwIcGCTKf1pUsUejDYVX9MXqvfqN2HV/uTu+Jq7q2cEqKB08TIt43UmjGdp0cLe7AKnEc0
j2RkQ/1EX3df7p8OR93YXbdm3/RK3IPY1cU8rcuz6LPBA3ZdajJSw6h9shkMKWwk4PWKtARuYGRW
qokJxKoLeNkLJbay8tJjc4owpUe9n6nwZLT4djHoKTFJXjMS7XMASt6X2WyxbkqEXrEJkVC6dH0r
g8jFO63hQTXue/4Wu/Lb1SLxstaQEe/A25cfiFgbWXEn92/pN1bdpx9AH57JB3RhHeuaMMJIpMh5
bD+qBUFoJi3I6Pq+xGlf4Z4h84xdO0FD1h/sgpi7dQCKrT/RhNoALjnWb9btNlQZdUdJNxTZpGH2
hDNFloSx6uj5gbGT9L9GMNmR4ZVnM24h+V9SnNBiLtqA5vNzcAWtlzWWOr6Xj4afPPQhuToX4Fw5
x8BFg9jR1j0ArOGh4SZZ5wU7+QBGWdMUI06dhA9wTu8BAOTg9fvwUA2eHzJ3yadCZfRVD8+Fci5B
Zw1wjvI1PN6/D7N3bsIGo41FKvRBf8HPZ4hdxGXjuP6FC447l1+Z8sAoYRMVBdAOJMgKnUDvSxIv
Wlt1Nq85xh3thkjLjuO8zaYjphSpVCeqOIZFUQUFKNIUwcnzBPfqkeOROx/D44x5kPtY7WTsTqAY
PBjItUDFXqmH+0c0+3pNmWEeYdUYeilDLpl6NZipw3pBlcivHMM46w5OqTDPcFdKY4jiMqiU6Fwd
oQ5Y1bteuM8rP/R4poLejr+uL3w0NNSYJkZIGGJ6kWMGR1NArKbbB1wJVUEfBpEjOapYd8iwiT0r
sBJVlFSQob0up94xdipB5zEKV/9KfN8cscm9a59pgTkalCNvmzv9erzYjzaJ4OZ+9v8fPdvz1nZC
kDFAYSSnshbKdPQH40WnD8VRnQxdiV881mZbmo0JJcYEnTMRC2BTSBFXCRmA6PGKsfMR7QXrRxFl
XdjX+CiuQfdTd3kXmaMobK6vMMurib3ewCZ3gsdxsTmu/C9tadq846PvxT1NYUwUoLutdGxBZ92t
rNuS4HEv2XsN7Wz3dXLeAZlIkzFNcSyn18qCNF9S5M7RfOX1mHWz7MViscNd+9r7POhnrqowVqrU
66KvUqiKc3G0W9NX7ymOvMxfZGfFk+SsSZzwx1grJZJDM6pxEZyWDporu+IkaLDy3OZf3uVmbIg6
6lWemLDxIhIB7VLYZevr791Xh3xixV0vwjs2lXFuWkEqk3MPGVbvyitmglSF1C55drGAMsO/oQnF
VBd7JL9haipu1nb2mf4WKtsXXPaJGksXUH+5ulghGO68bbNQzqSKybh/E1/3L7yu1PlXZ0KSsS8B
MBtzUaIm+lTAaB7eYDW/gJ//wj1Izh1n+4SzM+YIq6sG0boUF7OsieCqr/7n/Ys360ihyRbL6BTs
axWZeweP1TRH2US76GLc+fx5vnkuvn+fuWRpLcp6q+P3K9cBIi6F/2+8wcHw4H0+5j3PCSPMBYsx
vt8GFgihM9l20kO4CrejaOsNuWz3KJPvtKee02v9HyzIN3PMXTPaS5ZICmhqgBMmoov9dqjY/jbJ
KqrI5yd3FHwujjZ0BfolSpCbyQhTTbuhDahKYEO18JE/nJ81NMPXyFvWzyW2kHav/Dk5ysNfT4Bu
mSbasJGoukFLTXxGGb3ktRXEI52AB6KxQDQ/kmx52V+w8mMgqefvM1sWbc5xqhyyzD2LLmNrxXIy
woWE8kuJ/fps+83aV7gWU6MP9T0OmYdcqbFdRE5AytHfC6J4uYN1Ct4Bne2vf1CNfHRf3+j66IA8
r1YrtAmeaMwB3wKlos9PoGDZuzcEOXtYAM6jOK9fE9lTIU1kHyI7npoFvmyr+BpMzQ47v4BxwFvV
zKXDPPONCIAqkZ4xWNsWW1kh4dIu7S/lsVjrLudkZx+oCVOMxenUVq/kDEzBJTxhjwui/J0EAWY2
rxd4Fk4OS6j+0V3mvgRj1Jr6QEkBP8RcnBSg7IepG2x8ioni+zZgQWuid5jOxnw2ddiwKgc9+c0a
gTI3cTRraidfw1ooIwq1TEwhZed9XCuNZ9m3dzl6VkPCHTO5+YD31JoxTrVg1JKsgBwtaY5O5C0P
y+jBzG2kq+LE8WEUA9uU/RJQAlDj44ru0Nm/8FzV2Tf6m2s2ySh2SiSlMXQLR9C579g76gUbZYGR
aBQD6Waiz38X30xIUq92cm3Ga2IO2QDOg5R41UpMiADnYOHG2D/ga28Nt/TOOVk25RgGEWYkBBBc
qwt4BdIZBYqVuI6xUwcgA5+8NM98HD9hkLFYanJJ5LGl9NDbnByHB98HDCLH+nAMv8EYn7SM+0Iz
QATVxjPAF1HT5CaGOabXYAwPcuhy0tQh3XS59ixPE20XDxkQM3lABjwTZzBWpxHwdgpXcPMCRxFb
InoSAlmcTipzxHbL/965dwZjdM6d0aInNaBl9s5ONgaGSWB1kEqVdiJAj6/Lrz1qLIGtu1yXkfNo
GoyF0YLmKgoXiDPF+gEn3isHOiyHmQE7F8h/Z8YNxrwkqh7iYlNaF7I+beXcFj9L1KOxlJFozr8L
1r5Vns2ilnleG3lKH+n36yJ9DreArjsCc6cjwoaXhpl3s/55NkzGfsR5dC67AiZrC5vlfeQIRfM1
0CHjo7/+lx7yhDPG08Eg5ZAKgEShHX/Rw4hYFxLkTfvw9N9kTEbfW7JZhNQMO+m+N1CwQDehg0Ce
h6fPpcTYjaaTTbm5QP8xF3PL/wG0ZoMs/ppr52dji4nkGOthpGGqJGo0otKDRhPgCVH4YvgtvAYT
nr01GeMh52UmJAp0fX26bluS+yUBiIzMHUKdbVGYOCysgx+oRZ6fW8huWEQFgTMWu4JrWHawyWtS
Dk55ITq5buAtfa6jeGe19v1bfet8u2O8TMaCCIZVBMkANUEWBnN9uq2sBUAROLEL7KtlUNkBYGK9
Dl2UcuyGtunjRQ3hS9B4hw9vw9Ulxsg0knxO9Qq3flh5XmVbA7YNA5VWWKJ0gT1x95mfz/V+6xO7
kzUdseVZEaFPyBxusQJnCWzc7eHVJNjGZC0/OdSo0rCiNlUsENAVU8YSeEZ7q0bW2tHI4A4qTrFV
MN218OOH3P5Mtp8IczjU5u7KlBqjwiOya0VrgRpmQUjuxPbrAO+EG6HOJQynZJjHb8yKFi0c55vT
IJAUSHr+8MEr/syqxZQKo6V5lMd5p938H3TDxwDeAqw3ykzcyvVst/KUEqOAQ5VIaRuAnwvqdvWI
JVYYRrZpVyDihy/ELBYWKPLOai5CmhC9fdTEf820PBgijZ7VyWlFutI9ouB2CJA+eUrII8U8dZo5
5sDFACmadT05FtIXHbme1DOovXxmp/9OC9n2fENC9uJCDy5YREdlJPoZBVdaBkh4oAuzrURTITIP
3gX40aF5BWfDosLg09rDOKiJnQFoDAyJZjkVWs5tcU3JG0sD/bjBLRvLBQWZ9QenH8K8h2kkt1FN
b56zdeqagDoWL+OvL+QMkBn9fOE4oLPdKaZqWojuNOztZoFjo7OgxUKJ7e0Kxl6hrf8Hj8M5S/rd
f9uvbzLM1QituhHMNof9wkQSpqSBcfZM6yw8b4xDh70NqjRKtUmvIOKQcB9i0UsMhDoCwd1naPbx
ncjtdpCTa2dEqNSHChjCu+tReJze74GgjWwefXOQFljzkq+z04dTktRqT0iWGjYAmRlIogsY+CPv
W8U7r7RtsxRRIovxrjr3eZxtIZ0SZG6F0raC2XWUx+yhAgCtvx8WHBK886L/f8JTN6hj1jQleDqN
m7Qi1j6Bt0SbLJ1P3v4Vaf4R/UcJ2ZmVTNVTUWyh6y8nmCxHR6kemDQ+xuU5XFFtvqPtt3HjCVea
KYa6HFc0fnRE+yGyi4pcfPXJWH0djTe66fL/Y9cljzvmNRU0WQf4DoiODy9Awqcp5sQp1+kmfQIY
Bq9PcBY+eKoczLMa1kWcZxLVxpPXHpPAgZuHZUco1r5+fn1xIc/nXZLvs2MMiHgNURpWQY6CSJwc
+Jq+YXdPXAMy65OYigwsaQv+lsgo5HA99/pFNZFKBuRUt9dcbWUnspctuPH3LEcTSoxL18ipGppg
CgLUXhNMG2HSSFhiuJxjquaqUBraRSXVQP+ZieV7P++YHJ3zOqhVXGN18VR+WIfu7VKhn2cdftzX
+7kC3w9KjIPQX3RByE0NlNanB+/jqX49WO6f3wSRPuC/M7sjGtcznrlrmJmRRMm0dFpcYQ4sEKOi
KkJrfNKRq3kRSGFXnW0CAdWtnOdjuS0X/zv4+MkzXnP+HmpgEuBmDEUV0eH3U7DxMJylVC1E2iMe
rJ7owl7yNji7X9ifwAVku+GBMUblBzXG/Idljv3ifSPeUrQFljnhhv+yvCv5CEniHQA+kt22tb39
uuxMD/NxpQ3QDH+NUOv+Mc+FProMxmVAB0iGflODiXmLW61s8i4SUT1bb2W3UlGhhlctgqL/ZS3p
ChsORWpMGN5/UGQOuRaHuO+x9OApe0TF1jAAkol0MJqRhtc9/OoXfqJlxtf9QZG5nUMrJOEYJCIt
RW4VJ3iicFVIt3DXtc55Ej8oUbs+kWaenUcgs6bQohb52YdxdOTPV99ufOvpE++gTFHhbLRx8l4p
debB0GVJtoByAlweqPBPwpdCVhDmZVAojfReCyUeN8BAcbG82yB4IRObVkeRlUFbfbUw30yU6z+y
V2thJ73drX2sCQGOsR29lAf7/HB0Wl7acK4X/ccXMofQRufugmVC+MJmhcIEQP630LfxsqhdALxB
NDaxzc1ZJRrdUmh+AEav5TWkz5nPHx/BnE+Vquk5EiEmYBBrBJOuqEl4Jkm47haV919KPjkP5gFP
ktAqLlYObhF1t0f57fzkPn9VH7zwfq7S9YMj5unuxhGuXQSOmpXj+FYNtGhUa4P9dq0RhUSYAiy9
dGuh3R8e7QJLabfY8ACFEF6M1Le5VeO5oOfH9zBvu5ziJdZbesyO86G+jR+6kxMJEIU1aTEfSHNG
68DiJHDmYr4pVbYbRbgG8jWTKNX1dtjFe7kCllvkPKrLRbjpkSbATqPIHQgg99FXd11/hs6wbj54
pm3W0HyfOtuWkhhh1FsmPmNAERFZEOywD7we+ymxhv2TY0apw35Hw1iYtC4sMkvPKhHvM657kDjt
wUdigjsVNm/TJkwxkYPcROpFaG6EPKTFM4VIIdLivS1gzgKTFjaYC3PulqabsO4xyJi0FAg6YtGW
YLAgg5uuCnv0Q/Lx4EUl0dATs8syUjhwUsvFcdUv7B2AduwmBoYRtbA0qEfJ3rTT139TvPqhbYwp
K6/FaEU67hzs6QnVKwxEYSsZ/92a8Sp/0GGMSFFaaisGkADSQaItxJ76qcZooBwLj6e5nPdDZcwI
5uOyXDKosB269NANMVy+oQFV40cLntGaN8OKoouWKcmaITKMGb0UgC2o1IvnBAlBAkFEvys9sn9z
SSaEGLY6pe+s6HqhbNG3L1013lsEQ3mfzFxHKDynb34Yo4dkWq0FAcg0du14w05ZBwCr25DfSxjd
nPj19hbUZ1tuHmFWRb4psyObiWqGbduAco9dS6/Yoh5+JmTs7Qx3k7vbafZRmxBjfORGB6aCZFFL
ILtXO4ZJD3ADsZHlyC10z4RuU4neNGjiSGVlG2FdBPhSyHYtoflac98uC15sz5MeY9o0I9A0tQQV
4QGOxxumatEKgs4EzvM0l+35wQ1ryqwLEC2pvuuG7ch/Agf4wGqJaddmKTj+J+0CiR/2+/taOdcY
94MqY6ZMOa+yLqYybO3swdw0nnyqd075/CU4n9GCuxN3Ljv/gyDjXZ3Ns3QpDRDEcLvkXLdNQ45f
zQeMCHeXsTRrsCa6yJiQ6zUXzbNGaWHTzXtFvGVIMoB3HbmpszlAuR9sMUZEHBM0zp9BqnRqj65O
jCsbA6oW0e3UFQ7neD3al/3X+Owf88WXQbtqOOaZUvjrKZwwy9gXbE2JLIvqDw3RClv//cJrzpqL
f6dM3v7/5MKZQHM4VzVINPZtrSgCUWHEiPSXDzxA+5MHmTLvVSAlYyLoFCXJZK7EOdWEa4f5iid9
dSlJty3+pNvz8+/IX9Wpc2weEA6uaa2PI8n5SzGhy1yK3mgSqaxBN9qsT5cn5GqUFWJ8+4j+Os4F
nMlm6PKEFHMdxLC/xFcBpFKSPUk7VMKPn5wrPmuRJySYW5AG4aU0TZAone1D+2q4GO86+tmCl0qb
j94mhJg7YFZipjXqgKD94iNndybpFwommDWj7XWyezGJdLi4jZM+uW6JWWZP2HeIgMkzr9137ioo
ki4aCnQGu1aYBFhsRGKg6SPN05SprVTE4XonVGjsbVNkGYGKhH+oLDT4NU3Dq1ib9LZ5h6B1A/S7
Xhb2175DfwbGVjlnyCPHiFbRimQYCpBLifP+PpKHBdB0M7J79rnNNLPR2ZQ1xpAIg4BH/EpZQ3i4
PT08eYDvXQS+CqQM5JW5/tfsaX2Lko3LMuRETS37H1Hqdn+GM4Qg9Clc9O4qBsZUxEsz3MKeO4fH
hmCZEoxJGhq43zFRPtJxJUhujAXQK3O9chcYSftDNgHZrQhFq9H11d5BlutTPwBe61cIlAuHc7pz
RmAicTZMk82LUElU4uLZvVzXi8UhAh7p7zd7QJfgl13L3r8aPNWnNBm3RhiURMuukMH6dIqQPyWv
u5XsB9yF4nNO2pQOY0sNRQ9DtIPhLj6FhK5acq3EXi4WBP3KAtx6O/kDq1pxEVjm3n5FRveEJNHM
pc7w16Jwhs0EAcIHAdit5AQ4MczMFT3pKxt1BN4RznmJU3LUCE+exnOL9+J6BTm4Ne2mT+zEt/cB
hqGW93Vl/rJ8s8WIMzCKor1SVTEOR3TTYe7w/u/Pvn1TRpgHSQ6yGFBKAhhxetmOjtJCP63UD6y3
9sMH7ojQrNc7Jcc8TmEt64lJLz92X2aOU6r+4IW2O3hv1XJVv/vcIeQ5DD0o/rcEGVN6TjoT/fxg
EFXV3MGCEWw5oWCAi0eKTm7TUm5HTLchusuT7fxd+CbNWNZBTkPZzCLp6WVY4IHEeri0IzpP9Tkq
wvZUXwrzqhQlRFofOwcQB6iGc2Ki2Vh2IkODMjrR9uralcOIRRJwKSgIISCUbTqSdzA3gCDA9q9f
R2xk/eSe3VyBenp2bCu10sZDj43ZEKDTuAJODimmBc+Rnqt0/qDCmI58lLVLm0NDXpz3LCFYxxo+
iuRZJCj0hw7dv8NzOOkv/v0g/aMYbE2rN/tSuViQZ3MhEgmW45k2FiDdjQLhF+fwZhMrCpD5UQRQ
0QbCAr4k40Wveu0sPTWD7YjPEi2u7IpH2/R4wGxzrZH6lBRjTNq6llvdyiT6yDhiuIwxeuc2D6tB
crl9UbMWeMIWY0lMOauB0J9DN05O6l58xXaASMVx12f9sAkRxnjoXd/J1wZEHLMi4m/dP55fOQaY
vhR/6cKEBGMkWrUcs/SC4+mgC37oPl1JZZtL412yV7XOBRC5eap36LF3Oc8Bh68gsfe0vrqYVC5b
XGc68NqE5CVYoBOe5B+HA0qOTuJpQAfSn+ITJo2WK7da6gVplnB4uZ0bs5byWwjsRdfPedloQyI9
lSZJO38cbWRdBvKlnznvKU9FDeayW5UGHRWgornsRBaGD/1o76+eV1VJuHBm9OjuiZpxErSsMc7x
AFHTFMF2u0yAH9WSxWbztlpxge/mOr2ml48dn4iF8YysJqht+5hgjV1iq6fglYfKNRukK5qhIEwH
NIEus1eiCWulSQroqx3uFKdaBEvlkPv9QaX7NC+I71BVQZZd+UyJ/nz/ssw/RBPizGWJk1YP1LyS
4D4AMXb7oNsPcDMPNdI8F7e3aQ3Xd9TDv7LX32RZjIQyk6oai26kJ630c39n96GtrlF8p3sD/lWZ
cCLgW11r8tj2gVQrAfaeo5Lwsm29gmCzjtU6SIWvudhVsxqqq8i3AHIMrR2MPDUF2AHBcKEG25Nd
3Ubsd8BO7etydfwC9uT905t/ib6psWKM5aBszsNVQp6Flm7CVf9BBxnT0kG1mUNr1nJPaDEui3W2
ylFTwNl2m4SO3rmqjFbLynuu348pNj4seE/FbNcEpqb/T5YsjmxyCXJtvIA7hbReLtubFRBD3d6V
LdQxnM/xeJ9DztHd2kkmapJcyqAYlU568rpF7qveUeQszuUeF2O+4nM6ClkHChfB+X+sfddy40qy
7RchAt68Fhw9KYqSKL0wpDYAYQlvvv6u4r1nN1SNzToxc/e8TERHKJmFzFVZaVYOhxqUnTGWYyzX
vNmyeUyenBzzyMnCSFWaDCfnIGN1dVFKxLAceqr5fNMUnP5C5IkkJkCpK0y4a1UvIa9ydugT8SSR
U/GS20tz43/adrxfPCfuM8I+XjfGPG5ORLPxSqN1sdzVUHL9sf3wTkNBsCSN2MkiJOJ9XfmCB1s8
H2CgeozT20WtoS3OVZNssSDXl2xNZ8Sfh5o8R6vmK/96bJWzOfipFzCIEkpGqNwsyBR9PI3RxNS5
161V2oJvV7dVYvPzSbOB4J+DZfNJjdJlRqjBTF/BvRLa6Koe/WJZfZm899zdpR5YD5tHisr/OU8t
B3cBkv0eRefX9h29K9vMs47a8dfxhIVxzUu/EEK0keRLvUMhh/ewpGb66IfQI5n4vpzXatlL1JYw
+1/uEy8DI9v5/lEpayQq/pyvyvEbln7CCMoyTyJ4aI3+bu+jXlqkQgZ73SHS8Fb6FwpWHImzT6TJ
V2XAJymbq6X0DfVUaY/dtcO9UUk9YRU573mr8I6TwR+5Ci3RHCGrcEuP8uyfs81gm6C7zQlGrSQf
HFzvveu++SoYYTCBgV2XqIJYjrPmHTTPmBmA0mRV18MA7pNtqI19Vba+L+Gw3Kca1emRCTFwJKFR
Or1Y0Bnc4KoP1juQZkVvN9yRmWv/t/bKAFF9kSTs8oawKLG3a++r0OzbzTd3DnoXI/v6n5AW6xMQ
UhkQyin1ni7CXNeIDvGguhLLxg25uCDN89hO7+Hug3Nkl9/dqkHV8iu9UV6dfBXuqwizQcvlPsMS
bkEjtW8jSFwndrgFYWKy/cntnbwvLXj0C5hIJ0gvka43A65pb7vGIo3tvrK/riReLSnPtpssVjci
e+8vz9zZJE4IojEwFKS9mbUBYGjroGuzeuNdYHNkHNPveP/3Cc5dWglbGaUW37H1tuhoUrybl790
lmu56K/Bq+25+8psu/VXaBT0f7T24XhI/QZ9iy8hmF7A4+CPvrjftS6WGSf24rXv/P7w2AJmU5rY
sKjT1xDavUXGZa9VbQjFIFKkEhYYc02WvVPFjnb1hIR0S+t1VWKT8vqJl9iZLc9OBTMu3LehVUvB
XbD4pJHsSjAWcN6KA0b0V827WGwxgM0Dy9mocCqV8eUiSCypACXNCSm5836bHuPAllL0XKkc15oN
C6eSGC9Or7UOPh0qyUI3tGpntd3iLFeKK22N98dfcbZbcCKMbZoBLXKj5jGErTGoEhRe/BHu9VMa
Os3Szg3cOYW7wLqj1Nm5O8VeZe4Cjq0bhHfv0Vol683T38F4sxji4Z2XVOkydIRjMhD7tqJcN4/1
nX1JT+UwvisFWdGn1gh9MWy03xf2EYuEfMN2yQp3G53ijWxeFXUOL6YymdxLU+dtWIzQrW/sLy9C
Fh5tvau0th/rxjPRe0/KBDYKNf5/JrqunxX/HYxxT6bNu6lpAPLoQzFBQxqNgY6PhQO09tttjIld
9HWGFm1+/Mkv39HP8UgaAzJRmxd6eIG0C7bPR/Zq1fqft9UTx/rmwrzpB2IQxbq2dVYHknSS46Vw
RGl2DO2LwJsLnhsj0adiGAjRGktuM5Pa3iu6dPbo0lkeyeENK8QxTPu85vMJ874VgyRjL0VVlNBv
ta4dRwM9wAu6cPeFF2ro0uRmVeZi14l+bD9C3yUJ5oQhDlw7lpet0UiPFR7oE+DY+VwMp+uYjdE1
VZY0NvaQRi2UFBDQnfJxYdA0bmSPX13ovKxQzY4Qe3AzOHOR8lQig061lAthLimIGtflhQQCavd4
TCIT9vQkbB5rN2uLE+VYgLqFY9N01EhwimpmazjE18ciZvFoIoLBo1JvBZDFy9JJaEix1d7Ay9LY
Vw+Ny4/lzN9kE0HUPieAlI1iEl1b6NLZTnLI7bIkdNpyzeXu4lkEA0p1EBrt5Yrvs24vBFH2aofF
rfH+6ZlyzHBLMLN2PlGLASVBEeqoF1TcVcaP27sEPv9UcmLRQfKEy67HszwGmsKwrVXjbg5r72M/
kgLmgNIthuC5rweeWgw8FWJuYQweh3hzwGUzOrlvvAgrwASvMke95S9Qn5wfA0si+H1zs9ZoxnDb
nqTjSnZe6M372PpmM08Tp9WZ9qj8di3NawYxSCir/nn78bFfolkfaxw3LkqBL/Y69B+LnO0qmIpk
cKKNhawVY1gGeAK3JZ6yshuWXrRb3yKCx9B/eZA6gxWdWTaKJULc61kg6hJlfbRKPFaJA0dsf0lo
FH0tRRARRqT7JaJdwW5lnkXM34wo1Rp08tbQLAaRgiHt5BiErXhRXXzcjUtv+etwtX1cjKDosbHj
kZ8/m404JzIZcMJSPLUOAx1ejCGhj3Yz7AQwtPNiv3vQ9bex/1GNgaa+7uWwqKgYulG9c0dy8xoF
HXRom+F1tVAweCSLAaa07FozxevhBC516XghK+6jb94c/mjDwNFVLjUpLAwKfXibnLeFu+1DcLIq
W/Wc7m/+7wU/ipkH9z8yGVzC2pgS9OPQCunGcymTOiSGm3wGN/KMfDXnbpzH2z/CGGwa5VoP6wQK
UmHb6/KxN82mifV/jE5nF3L3TRdFsQJdDO8LXcXH4zJb0Gw4WuByrMyyOeJmw+eJOAaPbqbaXUYN
4gREE+fOvT0n6/IVjB8OR9AcpBsojlIKXRV9jIxdiF2YJQPaIDDs6VzeD6kDqhZMt3GkzN1QUymM
JfRoqI/TBlJQSrCQ1FeJq7hYMcbRZrY1dCqHMYIoKTplKCDnvgYElBSnJVpDMRX6+Ykl0by+yNk+
zYk49qKK5REs6inEgaHF8QLEEydvb5AGzSPb4QnNCgbZ065+cqzeh8NNIwd32JTYQ4nB0UW2fSre
wIrz+KhnkyzT38RYTootu0VY0Q/aO9sT5rAJNmyiWweIDMrKn9aG43fqHHZNBTJ3mdYbsYIau4zo
Q/bjgagfiA7S36gwdO52T67bY24n3ml5PIINvbejV+T4NBsE26mFnk5Xct2M7GzUznhcbnOIMP1h
zN1003pBLnP8sNcSbSAWn5VuDt+mApiLaMiavOlv9Ki9bWUnIlH8/8t/J73zbqPZ9MdUFnMbtVaf
VSL1U3SLYrgNGZDMWZ5Aiyq+/4jedKxDv2Eo+7W48Hq/eKdI/33yFFDrrtdaauMK9mlbu8R9bK+z
2cipYgwAyWkSVsP9K63PHyH26R4NdwNrjbBFm5+WmP9kliVb2CaGIXNGm1Zs6iHDzMZpDX64j4/M
ASOJa/mpg6lTDujN3biG8UcUoxhoY8NeyyBK9F+3X+op9jhoN9tAM5XAoOqo1RgZTiDh9ty6aH2n
ZACcrzMP3H+UYADVouTqRgARDvVmbKZcom2G3xI6G/JPVGF7QvvxpiqR1VIr87xhewr3v8gP2neE
ocrfw2IR+bzP8y9A+Y9qbF/ZCP6WXhwb3BXnrQe+PCCUf0DgSifLeHmI2arLVD8GJC+y2eq9BP1A
anDKnwISrJIQveYEFTofO+zs51tBfoO0WjjQ5t6fHFuczTBO5TNYSMdQolGG/MFHHwGgCr2biM15
NyI1BzaOnYphENHQauMy1jAXDGZUJNjWtIrBscl/gcI/H46BwsQEU0BUQBckJ7AemMQNCAEjknrO
za/t1W/MeT39voLZneMLczHZVDkGO26IoMsmh1yYC5DXfG8X4lf1xRPDO0MGN4b+fwBx7ZhPZ4ts
m896odboFYvw1cAa69OeFo5uc2+qqW4MlKRSHybyFbqBsH6LDWo5CT95ivHOj8ESXb/Etxu9wnKS
HFTUJe6TVTzrmA9H/rEOlmpXK8u4MRWYIOxc85Zf8QpN9OMGQZhlw73D425lN2t1La8xMsA5RY6G
LPWunmkCEB+QsvakdbCy7MK7emvQ5HHkzN/Jf3Rk0AQFXLmRRpzkGvXFviadQFsbHGSYQH/4ldao
UfOX3M0OJkxshCXhHa1eFK0G2lHGK3QE3UnmsFAK0wk/Dv7m3Q3d+2xCxX0+cFyCnbMUb9qAgjE9
1350vCUa/sCY8CwcaLs72Ia5NXLed2QQJu7GwcgVnC8aJrCUU1lg4XRlo+n9nfLsBx76rbBs9/FH
5d1HLE1vIhs35BygJIZXQeGHu/b0ywfdycbFzDjvSGelmZJoaooq4Z2pq0xYZ0WpcImpitvRQ+IG
PQCkcN40fwUN0QxLONrNHelU3l9HWptqQp8lYDFbIaVXkRMatp1BIZq9E72VjUk6C+0pvMzKXBSG
8VxD1hQa8WnMc0hObmE7YHktjNZrPgy0jd94bj9nnVMRjDdqUXGVlEqCdTrO/qvznjngPBscTQWw
l/doBbKWQAAyUTT0R7MEXrUYB3IxgoFdNBx5cwg6FceYhpC3RS1ccWRmSdoAHeC/OAJmO0+nEhhj
aLSwxzQEJKCWi3raF0lpBAQCuMdGx5XD3NigkmovTQs5eG+fwXoY2iffeELogwF7jij6k9nIZ6oS
c2uH1yFB8umukgNgTDzJB+MZXImX55p9ME0lMVd1UxYhlnWOFJzQwydVoNdWa4r8IVmBldXhM5XP
BQdTiczFbRptXiLVgc9VEPWEgI5/o3HclM2k5PUtjLUOIhraNofYEdE48shv6Fx4+v36+Ftx7Jvd
CZTdCiUyrj0OcHDDq2dK3C27HERgc+95OVhZR7UBr0MEbp/VwuZR4s+muiYfhQXwJEvLAgZOEwLn
s26r9okAEzbu9bTDzlmu2c1m+qfyGJ9Vmzg2W4oKzlk6i79zUi73aORMfbWzR0zfLFa5RF6KkDw9
/+Ta/Pzt8Q+Ks892rRrVsRuocKfDAhxKe8dz4LmYaqof68B9MSSyCLfCZEF1rLCqPSPpYbfAokw0
AXNMkIdMOuPE7XAZ5CSkFnLe9uC3806mc/RJ77/85MQVs1mCqWKM91a3DDs5FZg7KLKVRfVDe//5
2J9mA8OJBPbxPrbgncfmXCizxQWoLK4EQ6vPRzqYgao+Gtv85w6rJNe8wicHc9kXfKb14yhFOMSr
/8TtFeThLDviJSltXIgN/vqro/1Yh0ukc1Gsa0+qZicJOMOQb+EWnf4lLPvH0NlprzC5mJoQ3MEd
CSrshQCb5lfgvoPd49O1qyXviuRgITvYqYC/uTciGlqUh+vhmUfKy0MpdsYrlowyQR8LtfMcF33s
pouKbMk1IEpA1Bak202M25jnzdxzZG7+Wxz3CsgDqElih++4CB26lvgTq1QXT2hs+S/dmd2aI7Z9
qo83eAACja0nOacC21Q17EFeAqp+8qCKc1myi3IuWqcVkXz3N83bfoQ/g6f4EJ/yJbDq/4MjMABy
0+UgLXoqzkG0dt6+iv7Z8iLJDnJyOaJedMXqvseQwnM+9hVvlJcRPJt3NEYKxNsfffXku6vVfX6N
ywnGuV7Yd3thXpUhM6Bhh56T83Z7QRU2dxdW5D7xlghwQgOTeSwUaV2PqnL/dpdDvsE7nVf2mC1c
T+CYfae3Zo6KPH2PgHIbr1bQUr+j9POMbDrvbplNa05FMU+FOC1ug5rBzdDyBAorPJKRRw2wSfJg
bgjZvGPZBFaeYOEJ3a7CI53hgYvJhCRotg0DWYKiICrwEqdc+L7tooEITwnaeMB5TdzpZx+E+OwD
vdWiVosHiGtsZIyRo8b+255gAvHgk7dN9om463l4e06ebpTenDuQNUsuMD1sJkJJUkPvDQPyY5Kh
QUV1LlfyG9E4R09ewMBu0QEbylUQFIqdKD2nbohWdF6emGujDKYMumBgVQ21UcT640LxX9BY4XAv
cV5owi7FkZBzvEoF5JTeGb0VeACeEhRqL85xWRPVIag92q69iAWblxXgmYvFZB5asEaOsQLRZ9qm
4n0tsUkKt0K/oOs5/f7p4vk66bF4YmPvMBdAqrWw+Zl0hJt6mavhTOzGYiAH7GVxmbR3u0FiqV1i
Smd5otke8Cq87zSM6lBz5QA4583INgYJinSz5BxCw2XtONdV+XsF5u/HQjghu8WgT2/qaqRQh3A+
3haP//RswWR6aAy2SLVxjS805+Jt++U+QIsWupkuLkcMD8IsJk5pBflSWRrEvG415Hb2PR5xPw4b
kA+hAdfhnBcvkWQxCFJfxrI06EdZ4xHnfWy74355xFCn4O9qu/fBCMQxA67/Me+cwYz1uLinrjC8
Wi5HByVetGSQ28JFK27rKvYL5u8pexXn+1HvegDWFgMwoyoOsVhS22id9m2EkWOHOE+7x0IMtino
ov+PdutkgxvQO8G7QZpwPPx4GzzbFt65F+5spIKRbeC8ibwt2zhoVn0DehQBoFKjkliR/RHsQD4e
WjdCd/yCCeyV1x0+b6MTmUz6sRm67HKJLvIpW4qjvxs276AtcHOn2tNw7PkZvDO8Ruf59/FEpvo9
PX1Nul6xGsh0wuX21tojUX9Kqxy8sHRjG+VU5NjLLF5NBDL+fukaHPpo0RAwUImMCvAFu8zsx1Jm
H6wTIYy3R4ECbicZQlRbPFyO/9ErZPLnGfc2cj2LTB1/nrIeOfHotqf+a4g2lEvxxS5f6GKCxwrN
UhGZE5GMfytdKlxrBSIxepqQZjz/sO1sayxBUWKXN++Ja41Uh7/8eiKQ8evYaspQvgYK1l3/XPx+
/Y8a0icKsbkMYxxKVbzC8NYIFyqsZcxt/112kMtdODxzmA+f/yjDJjDKOBCxRQ/eHJPOxrYQdPXs
kfjU0UN7QFzy+QmxK7ositcJz/NpNrkRCmGlCBIkr89oE6NtN8sD2ZjkPcAMIo+wav41PtGTQRCM
qlW9JuKjga8U9JBYKItNZgf95NeYFsM2yOCLe7Sz0DwRyQBIWSogohN1KLjGzPu+fU6cyg8dOSIS
Xqyg74hpJc9BXwnvUuA4OZvyKM1cSVBwk0Gi87rdhodtvPAQcqJxxvE3hr+xsX8eiyAXvLQAxzMM
BlyCONbzOIUrfp1oAq7ePnZ17kdk0EW91mWS0atni85CzwNrgH8gtAaFXXC8SGU+/Jp8PgZXDDO9
BlkHi1l/VE+WnR+w7pE3sv8vToAoESxjlirehwImrW3jNZIiRYoVaPSB9+MIo1wecJeuIiyOecKC
O14oPv/sUf9IZL6RVIHcYqAS18nyo11iSgiBV7ulZSJeGmA+2JvIYr5XeW0wll9DFqYonA/kpLwj
kOUHiC0TF7PVTz9/PjaQWaIujAH8c5zMN7uoUhYUegRodr6aI0Ze0sYJwA1W9NhjsSTykmxI735i
j/niGfXz3yFJnujTYzEeYoI7ivOOpeL+vin+/BzmprC6myrFFfR34sXQkXSZPju8bM6/2Ok/Qu5O
MzGhusgu6LiFznm8uL1ppUcWmN58RVPC48PlKHM35Ykc7CQ26jGHMtoXtqfRJQMaB7dmZ74mn+9u
TxMRN7UM0iANFeS793pEB11XTkcWLdJGj3WZT2T8MZR7qWkiKU2ycLxlODQU//E/tLfjjSV1jsOL
Tuaj5T9fR/0eRbZYux2FNwhaC8/h86UBC/IieH66ioTH9f8vV/kfUUz8eOsTOb5G1Pi3977vwYZa
SImJ7kf6kqyDE7JCHcYFkh16SCIeNlNFHti6zOBK15jpRayu1PXO3oe3BKcLfUkSdL6vKDMdpQzl
2cv8PfdHYwZfWiOoRoPKbOxXfVWhoWuFcEU4rH9yJ0n+5e75I4uBlnxoiii+wTbXtG/XE9AkuvTB
TOfiAQm2fI5qPGdjkKMrumKILEhzwguRnurXxW9eAMYDDpZaTJPMRg4wPH9a04YYNNdiWdttnYDN
ROVhB1cWk4nScnHse4l69tbT7TLCTtXAE068NxTvPmUJxYb6ot/0+1fC9m3d3358kRPGpN/fOwdU
VbyvxFWLiSqtIUtDPaZGLyHEM/E2RBMR7U54DFezfCUTYLwn+iZw1Vhhkon3i+S8vS0/vgSCNz4C
Ogwz+RisQGkO5B03e0A7LS/nPBvTaSbWCIqaCPpCRkVNAR4raq7ggVC5I3o7ONcKteS/cGPy9xmA
1JVeSashQWBu4QUCSo6aiD8H3ljOfEZ5IoYBRxUYfNGoGq8Iho0tEuV4XD/+SrMTnOZEBgOBrXm9
VLEFVbDcwqO1U3TQtWvzCjb/aBv6N4c7UjcLgBOJDAD2cXDBsvCMfhzZrx3UqawYCd37LCfvJqMf
4tGHYgDw2tRGFFupgjx26dAv1W/KBOskF2Bp4Z0kPalHshj4M8cg7VQVJ9lAjuOFjo7SKZ5pvDuT
Y3x3q5n4Fd06MapYEXuKbk51ekbvKG//J8/w7pHIRIR2y4zulkLEK0rpxUtLksEuTI+L5pzPc4eq
iRw5LjozCiBn8Ndn3f9IV0JPMjSPFLxDmw+e/ljdPYybiLLMMs0vGr4OeCKx4NJFVNER2u3LzfvN
psQmkqjSE0nJRSjSxoSkwj07+zt/9n0I20WEa69feVXY+etjIo9BibG6jFJ7wyEq9426W8yaHA37
UGOTxDvGCLAFjZf0m40PJxIZzIiLsa+xMkY5XV91AbNpaJx6sk7pW0z+s7txIooBizzBloFKwWHG
NOI1sMcLLZyYpUEVBpN5dOczBw9ng5iJQAYxivxyHQQdAkVf/1hv9x4KXuOu+oGNqP+LHoG/T9IE
n4esWlhpIssq+w5qL9ZFw1g2wpk0XoyeQdSnsHBaeVWnjvnGUe1v4PgujIlnurJVWyku4NWg7e4d
JHawr8F6Qs0E/3FuyJlM9HdhVPOJF1hCW6TYfAVhlF1v3JQhCZ0lOpuqhpaEeOL+Bt/v4pgbv6jU
sh07iKvKTe0Mtrwq6AZhx9hurja6p3u6ycXhHOjfYcZ3oYznhdk1TXqQZKG3D0+WzsJatGrwwBmF
3XmjwI1H/waW7+IYt5MiwZK6poSxgPxLJ9mniI6+xWOdeDbC+FtWttegyxqAV+d4YNlUDyL22tn2
YykzCZ3vqjBeNpSg+1cNqIIJYNGOMzcPMBEx7NXGbiREAjzzoJ//+938XR5zNxtmVOtCBXmOst+W
p1gg4xaJKi58cMyQfZ4MI8h7Svn+idJf5QvP4P4Gp29qsJTRN9z9o17g62BeGON3IjwLIc0P0MGp
bhoeDY48jn2zDxMBkzTjjZ7a9vX6GXrdIeOhLee73JlYJyjRBnEl3RoohLHvdXRSO0cXvOT1hhc/
jwltJtL9fnjMvSxoVyMdTch63ToCmukuyxbjb/flX5xzm4mfvotigMEIwapgXnBwgkWwZaw5hJDD
S9PMJA6/S2HwIExztc5NSHndnpvXj8G1yHhbNU6p0xfds2vr5B1rO3bC+3q7FvbbtWMXe8otsnD+
g5Dg+29hcEO/5h16w6nhX3XS+L/ipZIQMOnxygQz6bbvghjkiMXEbMYBNybdaO100dKwLcPOdOJw
W1E4WHhfvzwxzkaKgqoOWiQPydq5tcTcDD9i3pQK76JUKepPpIyVpCpdR80Sw5+O6VtYabg/Ed+P
dPQAv3KA9+/H17fjY6mNs/KCDeUivtO5D1yNlBtwLgZovHK1pzbc8gsS1KkeAC+7AquSMQIR5jhD
tDiHxWqDMqdhO9LBwgAax+tmMvffdWNiALGQKzGhJ4lL5fKBJixQGIMB6ehjQclyg6Yd7m3Ju8dU
BlOM5lIHRQf1HMDxfkvSbbe0uTEpB4dVBk6CqjAv9Qgp2OO+SgeCbFSdEiK8aD6QEhUAHixzIg2V
QZZqGKykVWAl4/7VfCpQQ2q4OZqZF9n3z8VARhnm9aXrKhppn50RqageXEjbOHQfmzzv8BjAGDM5
qDuLoiRoDtcZ56/zoJ6lIE5vYSm2LbRIX3OdmKvrza7MJVY15571bi0e68KTxjIBZtiLbWnl/cxa
R3y1PPlnIxN5UfE3eHE8l50AxPYuw1IUiKJLoVEH88Rt5RXvuMl42bqZyfRvlsDyCzdDedVA16+c
dBTzz3oJpiWL7FF+qsgyWInPZeb2fgH3BdsSJzLkgQZLPVxkeqUMN9wnCuoPWyzHQKPVFU+VdGuA
4KJBq71MXuwG1FXZlgPGnPtFY8BDzuImTulVltSuOtonwU5MRxu5zxTel2TgQ7ogJG1KyKEkBmPo
4F2UeEgmIsTiaCRRYHgA9xoDHFI1DqmCpVdopXndWpgaPWq78QNZsAA1MW4mjBcMsCxMctvjmUkf
YOhW2N6+TPJMpXDLzzytGAgxDTVNRQ1iOvv1bOw9R3a7xkWVaHTdRa3xHkf0zz06ROaxUsr5EOv0
LfuqSYjv1+ONiD5IG3ps1yoXNvgMFguDux+Uh8fsLGGQqGk7yPQww5bcLjYoRGLnN0YjnMcgNg/I
4LxTZPBmiWz3X5z3UdnFA4LjhpL/CE9qZXO8+l90+SODSXW0ltQMYd1R8Fr3by5yD4Q/+jbvv3+E
MCmOwkzLfrxAyJm2Z1b2MrXRDbRDK9AqwxZeHvZTN/3bLP6IY8IbI+4UsRoQBay3WDG4tSuHrvvl
HR1PCgNKup4p+gg6sNPrTSQX7Ap7/PFnqk8U6/9owYBRW8tmLJX4+zG2HimOtMOoG5p6OGLuldtH
h8UAUZG3/aXv7wZQfVreiPEi/Ifuz/qnZWe74kq6jT1gJQtdj/c7euFoOR9A/dGSiW0GI72oZQPx
3h5bdn0sR+amfXkfigGlawaiaFWjGp5xQaNDeH8Ca9shALveO870eYW9Fb95fjX7XscuMFGT4b46
ixFCrHZ1bYx4EoUk2sS75F38pe6bZebGGGp6jha8xkJlRk20PJiyBMJ9VUabJ7xi8jwyNbSry0Up
IxTFjFGyRAr4IyjtfYKCVbDbL6X1UbCxGGnzpmMv2Y0kAZYgNJtqs3NfWv+ZdwAzV4EmqqIoiYaG
PYsac+pJqolGUAcIF2r7PDpRSCyQXN6wzA57r7HtrVv0kaPvLrw7YebgNQmnbqmyhiUlbO9H3bdJ
UOQWvva++GjfLhthtfqtREQ7cNB57k79JokBAIyTB+MthKTSw4rv6GS5Mch+wW3YENMuvceOMhf6
oU1fsyScKGaODOauy5NCxWUAK44x6bQtMreVyRjgEaygVeHY2ira3atxJ2x7nbT+C+oM3LmdmfsI
bQMiSByx1kFVNOYnDEHfl+pFQHi0kndf/aK+kusCwZgh+ukSNNHYNjnuOx6a0xuIASgobcqiAm4Y
UbpP8k3sWuziVDAuknVCNtJt1/KyWIZEfnviOdDM9nbTkrD0DYcrigBeBopSIdKzvlAgyBmwGLT4
FGm1tXxNyF7HbM1IBJJ+tvh/ylYK7bfoiqy5shIpB4NpEOnAA66Z3ufvP4hxoUiysjoRZOtUucFu
m3jXVWV/BAuBGLskIe0ucnNMw/P6tOhf/eu8J8fAfOVLF160QMQxJFdiHeMNLPqZ901nwGFy1LrI
RB1mY1WVFGjWaR0tG3ew7LbzrJ1KqhN4GzOHbqxfRTkPGh5rprPNDlkQa2px0+kHllfdp+J0FYm8
1NZ0rDpXbFc/5w43kcQTyqBE2CVCNKZQ1SmXAjYy7iin0GNs+Du8skR0aZiqrqrwFJa8oMd8ZJ0X
8eV0Ft3TKbSRUDzz+p3vdA/fzeK7EMY7dLRIWbcSQl7P+1+etzZtOr2HUWSpJeki97ceJpPRtrtf
YgYsWIT7A3Z6Yrbvc7fbKav0gCD5CauEyWp19bCtAYvkeW+qe5b90U+kn2KCFMEVCyguGn6ig47U
ry861ttiavTcYar45O9WaDIYVyvJHl1MaK8CUDw9/g4zIRvOSDNNywRQa2Cr/v4DxmugyWV5uSBJ
P3ptS7TFuOjebwNJFvleeOfVfGcekd/ksUQjQaHUeddaF9xA2fJaEdAsiW6xKmzLDnfB+430r6Ut
c5x3JmK0RAuMmoaiYW09dP2u5bW4mX2WZyod8qIruVQbfDSggQU5yPsGX/sFBWDet51p0MMlgFsd
zb9oVUJk/F1oUCWXqLp26glhjeSgPwrV5sK57HefHcndxjVwKz5/Pv6eMxOW34UysbGehRcJ/KQq
AANGjX1g2MP46+Isve15DTKpnz/zhdO1iwKbl1YrrF160lNi3cjT6+PfMfedvynP+J4pSK1QF/gd
KiUwzVeJc30Kni6HJRnOmau/qV/C6bHIv1Hru+aMK8ng9RqiolFP2KH0ccNq+mUZeLwQkRoK46/f
1GLcJYjkKsk1CHGs/Yf+6zgm4CdB6vnpsS5/hy3fdGFbB8IqM/pSbtWT6Yf740FZCT8fC+AZJ9s8
PVxvxkW0IGHcix81nk+KgwZZtMeqzqZfdecENBQdB2xmGoKhFta0G7JpyaLBMmvEQ5oLYzLg9DD5
iJZcuih7eyICnX1ZH7G4yLc1+1lcgz4hwwJEZclRevZYJ/IZjxRU0NenWk+dI6V8fXQ8v7BBCJ1u
l7F9eKMjg7uX53AVusg1cb7pDH/Dd+0Z10yDJrtGMbRvz9dPfQXP7Bc9OQJz3cPbJl/uMHcc8op3
c9D37cwZR8SDBv9Mz5zOUzneXluclrqAVmhwClOu9tXv4YueOJgfubnfWW+ZnDfjkspQ6VkDNgRa
xAyQQH9NnpdkfHLd9PCpbigNjm39J1XE7+fM+KiqGK0xGvjKletlzgngB0JZ4r4bPHueKe9BkiFK
KgIZ5LrYiTHdukZZYEr4onCfL2m99LGOA3O1YPFcXJ2B8Gr2M4RT3wXSl+QkXMivgVFLIwSCdgR0
gUvY0BEkSboDPnfksjM/s/GU4+ZIZ6F1oicTEOYo8qFXFWJRld3ePEldJjt589M4rZ+SD9rDz0sj
zsVF306W8VRjTHMDC2hVVMXAIh8vCr9d9G+5bR1/oeYOCkjifr68lNsYp2wtn7S9sTTdxFV3HMCf
d5+J6ozTynWIHREpfkiMOvHWa5c9ViYBJ6+bzUbBUsZV7qAeL/4vqhfzV+hENOO5RaSnkhZDdOG+
ogsEbcK5Xw6IR0Xw9fBwYiY18N20GK+RsQgov91EKDrabQZoEp/fVxX6dZ5oep8T/vN0Y7lstBCM
TpfLCEPeIiA3SYtUMXrGacc4ZtI5yDvTRflNN5bLxiyxdEMpgUPmtliBR4AQH/3qGJegrKmZe3UM
zk0zU8v7LpEJOPMwjq9xDYkaMqEfnh8vF4/vMh72sIw21VinZtJBws3xtEVApB1daIsHAoIRXiZn
/ur6Y4omAwBXRSsVLcPnah1zVRHZdk73K/uAdYOCnyxST3AEh8dTOh8vTMQyKBBaaSRLMcRSBmbK
/IUQxVuaDiE/yKZz8DjClkPv54LX7s3zepbWJlEMMxlyCH49080CnifB6fMXAdzkPzYu3mGrZ8HJ
7MSObJ6t/p0M/G45jNdHdVJ1agfRoJs+6LZEaU2B7xv0+7igO3tG+uTJ5G2Jpyj2V1g7OWjmok4H
M0KiDkJF2rSPb3sChfHSBx3LTkZ7AMd0eSoyUBOFcWKpDaBmvdY7G2RIC1pS4RLdzL1tp5cIS3RT
a6UZh6asnsL38Fn+qaMYILxjfwKXUPfex/Pg/Fhem97CjlsxVmAv4UbbxztM722b13IjOV9L0J7V
5HjElbXZyRj23OkEEfbGNfz3CymvdLY8/vrvTpilt4mCThob6q+yK4F8ioBlB5zJih266vGxqJka
+zd7ZUltauwk08HQTJEc7ADip7fsCSFXG+b6AupGmOtvnov8XYD5LpJBoxaNC4mYaXhG3Lxkr9U7
cYnC3AIMU5bTrUEGj4q09S5sqpQ8Vvbe8vPoOzOAFEWBViY1lI2xwdwgol0LztE7KU7jFxeCRjU0
4NFkN9q94EdrZ/28eLbf398QLYz2Oza68FyJCnz0g5jwJFSLMryJuAV0bK/6EvCYWEp+i4UNi98N
+flYe15QxmabTfFWhUOFc49Bddq4SFF5YFtZXn0pJfKPdzoQY2yQX8CK3U+kDQGUj38AT1kGpfQw
brIhUnGpfv2IufsdJc5RMqhUKbnSYauHeorgtgQMQKBNcx8rwInfsZ/9e/zej/UV+zWAfFqw9rCl
YQTrf2ijP1pATUQgXePjXVQfsfu6sBYiyV44rkNP6C9zsURDF1F1A/U4PYPJ+0G8NME1siw4a7bR
vtQf4CXhSJiP7CYimCeK0F6MUBlhJKKt26LrH97eJJDt0T2PDjdonX3QT4Qx5l+GUXWRUlPFeMyZ
UoXQGd/jCzZmc+l2eSfHXMtiXwf/h7QvW24dybX9IkZwHl45U6NtUbbsF4a9vc15nvn1d9Hn3i4p
xSN2942q2l0dFSEwM5EAElhYEOsRy9qGmT5teX2SdX01zlpbD6HhGeYGJgEjzQHPBbDvAVPUvgYD
LcSh/tPbCggfXmXtsU4uB5KKhGe6yGHc2W+N6VonIgXGlA8EwOf15IirDFP6028Rhtvfq/W4Oe69
V8B/CSMx9JXQUXkfRwLiYn2vJzLSTbKqob93VdKik/hnWSScvpTBSuj7ofCLVgIQNr+scl0tv5mu
ZMyrvdq6sVJ4EOx7v+/ijw6zayzFmtnnKT2xXleOaW3niHuVTw0jjx5kKfZe51ChN1lnMNL3Q7vW
TsctRoNXyyL8Kyq2WUmz1Pzm1fdzOeLjuG+NwtFrzXRfMLNMwdDvHaZbtLsDOn03Pz9gUVqF/C6/
oa4+g3C2g+IFvldBMTF+ee608xyzddjtGp5jgY8N4cSVHMKIxCHftpHn4wJsO72EKUZiEp3M2RZJ
BhQkQJ2Zac/P+hoZyULPwq1cwqQwfZd43Ij1vV72F8ls99Pz4Tyrj7Ya3y9Zr7kKL8oizbMs2a7d
tV3JeX0iuPUGJbBcFUc88KnX0OEvCBUQLn2vDVGcvSV50TkMFBNZlFw4WiEOT8h8L5foWaJaMCrm
+30yf+mVcGzRnV4LIU6ua4OEkrtc+B0v/VF/xgfwUW/Tn/0lBMgAqQR93P0bBH5LV/FaLHFwPJ+L
XjHNYveNHoRz6yJIXg3PbdRat0BnYWDkElRmJf5afIVfyyW8A5+3E9WP6WzSJBX0PDPdA1ixdsYZ
zDyrvnUp2vpH2l2s0tRC57HsvMoLsFzcW7zbdGfQGq0JWszOXAsigpIujYWgnQXNM3RATWgiswna
QAzzUAH3EdZJEuYf/N91E9iUW7Md8XLDt/M+Yv5JMqPUtJ/v9fbWxft9vS7CYldK0SU13ikQU+kX
2ZJQeJSAiCi2wYsfqbq+tpO/TSuPFkYY7inyW4FjIRFZ08teQNLwQtl0qU6KLv7RdPt1JsEbN/jH
ekan0Pm8MSbtLUsAKtPQN7/2PYv+8XoHCCPAceXQjRy+B/l/MzVya3jBUD6uV9ec49KJ8miQE+Zc
PEq9xIlWIJpph7SHICpT98qFBU+d6SNTe1q7g0sR2rUk4lD5jpKVqIWk6YSYk0o0jA42OxgAQJtg
5eb8pQplWnH+S/b7WipxsAo7ptJQDoIbKeoY66lFN8iYTJiL9zzTbLBI+n2vZb7n3ySViRfnKXhA
8jIs2U3Uteh/qUZBAFcvAx6HHNghlVEDU1D0wi4r3VMxshSjSLTWTj0QkY3W40UvWvfrDyC2OqoG
ihoSfEBW6+UrKlb0u6Ltdi3yfvCSqmS9aTSAPsHzFK3t99IpSzNcDCtnJIYcOUArGeROgYQkHCgz
jvvX/MV/DhL1fO7fApRZVrRqgU5FQVT/jzzifNMUoMxWgrxtVCCyCxhN1DswMuda8QacGnJ/o7nb
9KqyE8ALlhuBNQK/bXP/BTwdY0A5lucxFkphJfKJ7/d0PFPjSG4C8DHNq4H03JvCppnzyqPdfz0/
85M6D6VaOesFBb+RS7i2tJICDxB1CQ85sD6i8/WCQcWM+zVB4V54h3f/ZODV20wfm2ZvU84Phps/
/oIF5NrtyonnPwYkgzyHxRf4tvCGXqIvNKY8v174zWVbb759c7RXDn3ppTxDPiUB4BA8yX+z39ev
hwLNsSlQK24fP4UuqyOZPW5Tc34pP9fbwBLeHy/xt+GWuNE3AokljkkW+klHQcuAFWRSjH46Dnpo
051BnVPnc3PyDqeNoQavv7l11DBRwWxABxkDHPr4U5Z8Ps9C5RURDRYsaoe3LnicRKaX05JyKVqv
4AjN6JtiDGE7wTeZmiofNWZPu2caJeLnVQzSQmRzI5y4bVNCKXgNQzjHahGr/X05znn2whgoA+B+
0PfaK6ud3c/NxmOZIsfJDLC9DJDORNpHbmWaoqvBc31ZM/f5oTjxRmRKkpog+X0wtM5AxVhLjyu7
fJ+WJuQSu1wVciQELOTWjNO8VVuMWAXnZq1xNt5UurunkR1OTNWqTcvNdNPyrQhBQRQ4p8RQRICD
MivRuKfHu3H/rvv9Kkyfw0agZZ5MOMhd42UBzwHzJv3htsqzoG3Oa61f97nKWyF3iYYctEcyDSF4
u6Y2LIqkXraF3gWG+BRbQMbKT5JnCKNKo3HahHlD9vgHjXbstOZL7rRt/hKgHFmRETgG/+dW1ZVy
7BI2E7FczkMl6fh1nGegR7WeeYDDboJh5dTvEzqEQOKa06VQBWkneO5Q2U0DYF333e6l/WRUh0Pq
TgYGcOLRztorcu+d2K1ckiY464rMw4577jb+2V7iQ65iUEKmxh+e+RaHMzAC5as5PlKenjER4rRm
wRdv2T8bLRHaLid5gpmDsufmgkrXakOrjUE9p09wGbAij5X4Hnk9L1bkJZ4Bby0jkRXC1m+VhuYD
yt3ylvccPWU7zxjVyECxXOM3YDgEpgh8vr41ASP8nnZz4QfA69PP4++4dyLEdxBvUQbo9zxnKA8N
V1ZcqrlksDst1kM9NH8io8EA5e3ajJH7tg1CJqHRckBhwIjsU66e5CDDGnZm8sc1wxgD6vZq/8Fz
6qdo2ux2M74923ZiSJ+fo/55RgixFjbMqkwaVkngASXjmDlYIyy54pd+7Y01hQ5089XH639yu2Nw
SQ+8Fm9kq9/3jLpJjBrBKm8rm+YjwuyVTcmo+hoEnZlFEZ+igOUHgdr8LQCZ3l7zQu4bMJnj1s1D
NQ+wa8YAzlykbgPkUddCh4V1K0isMAwGeHJYPSGsCaO2KqWImtOo6Uv70cXIP4hH4eeT1ROjO9vI
WEmrbUn37zkFTOn/iCVRG10s5U2VxhQSEHqMNfKRuitN0UTksMaivnTBFFYA8zuHP1g4zdv9jIde
yaMcsrq5uPbc2SZn9+f4w53vlYpqKtj9jRP/lh+RbkVd8wvq1W9bbQ1zdf+onhd99SGEjsXFSA9T
jA953WIsXfFtmh8f++12axcgqaiPGVRP1I7jX7cu1fZspC4zvxPKd/iUbD13Md+tOzWD5cE7HkUc
9JjcbgsmiPBB2/a4e5Lq7TPAmEPNj/TeZMFi9Z3PLLhrpH6LO6BwCi+jZqQICvkoCOrWE2hPDM5U
pAXHUo0urCZvAi3RTZC6aQl8qIGCb6Y+HXk9sWPdKF42sfkpfdqSI+iNqdi9vxpD3pf3FTTXcHOz
Fo1nKkNqiJdVEd1xcXZuLcz+kZ+8dxQveL3H5K3WSc60v+LJ77d+lsfj1gExLwok4mZIM0bylSw7
o4Pdx7SOn/7r38Da3dUtsCpOkSUQhiF3Cqjs7QHn4TzjoQzyc+FcGlalo63oUha9rUa8/1acB3en
TDJyJTwg6iJe+Xcdf1GU9ikTDuXZn2fwoN/NR1iK4lavdnuv1pSn1i54/bHQ+64w5VYo4aaloadR
YIDQ/eCy5y/zKzolk55sGWvSNg2q56ahSRZ6L06Co0WdvSJ+zgnfXiAg8dFlJwnoT2YZclpI2NSc
WMl8dWY3kbOnLsfWSks1aTQkVfTJSAJVDFVanf4W4ARHmcXIrMrCRNSVaOmXYoH8DhEVNygwoOnM
bzR19forOypAS5Fcnblj/yP9yQ/loXECkwEs13fTnYlJm7Aq2mTGB1+V9oIVHUDRDCd6TtQ3DR2Q
4DyjQXIIqAmtvYIs/GwLFmuGx2glD3P/MlYwVuXqSwlnUxYDx1U+vpQ5VmaNKGemqJ4AnJb1wPQc
z2QO/DEBWXm7dlYL+nktmazh9bHolchSVGfFZrXQ1wa4ACQILhiyx6qhiUhS55x8m2nCu6fVm9zI
t5wzv1cf68yCAcQOgGoW9o+TRKDXb++kOGVVwMlRfaY3e+oYuZNJfx4BHBe11G7mmjNsXzMjxLS3
FkDu1MGFVRMt0xrjs1BL8ydxbLBNCMA6+eYqOndpl+Q5aYMnhgS9Jr4uz/ocVLJ1cwafq+NGJ8FX
63fJOsl47h0lnX15vBv3qDzogwK15UTcZJr7zdtdaW7MBIOQSG1zHqGZT+iI5XU208r9GKnKufj4
kQ/PAsx+aDLaWXDSrWxERqvWtuCwKxzf9yn2+VMUVkaSklYYzLW6PRiBScHTV1f1edQytxVVDFPK
tclq9fESu6MTGIqer8Sc91UYQuZ8HFfLr9ooB+nsr0wFCKBi16JswenwCAZSdnOPz46bSZeNDJz0
j7f+99VKGA00lfIMIzKKwDI8Ee233iCHwETW534zarzR/i1VWlALvbVLo9GTJ3/LfQ1qojIabXZa
iD85rXc6g3YGlKWGQ3xaS6YsfhJiEeRIMWGblckxn1Ql8hQn1O250hNn0Bmd/xugz2BCwaNCAt6Q
nVBLHfkYOz2oV17Q6AcIs8YdEUoYvI2pH+rKk2ghckSaBT6NBpAF3c6kZVV6T1bKPG/PTKaWVnlm
vmgMXTAUrTYbWE1JK9QMpSyeBqpCF3ZbZDMlk9e2HbKtg1pukzUtvY/W8UGcghQvfKyIFvNbjRmY
oZK7rmrP23RSJ2AAne6IEZQv43FEeWvy4WhStdvpxYbZV2sP1fkKXKuMgn52ZNoYNKAhYsS/3AoP
O0aWWt7vz36vN5fRoCODs/K/dQbg8x559HHnA8cia71uM6t5dDKYgZ/lkeZB0Dj390vkg2Eacn4q
krJz88i5TNCG5ss7oves3+Wnx1fjDrI7i0IYKODEkUulSRxiK7ZMN4VVh94e0ap2siVv5E3/Km98
m9EznTIkI0QfdukwmmLlTnFoncBmMfVGWQtw7nYclXaeQ3IL8QWqX6TXEtBNGYcIQdzhqJzySq03
g1Nrpca73k6m1MpXu0262733zrgNNiGzYiTu7DNQBfCakownAhpTRBKs3eZjFg+eRANEhLKNCkLY
GcFxxHzDDsDp3VurT7gCpwCZmNWR6Hcpx1/hsoDmXobhgTWYw68r69hGadg3Usa4e0gFJou3Liwq
n4xqYmgU+jYsKway2HEZNTYmFRiSM2fg78850zuqP6s1yDv79D8fBN1AWRD4JnIgYid5UVKKHo2h
d4Di5pr7sf8An1usTVpr9lapJ4fK2tqn0+EAztD47bFa3qUFZvFzay0t0zwDI0CE8+PQ5JJcYT/k
Sg0u0za0hgNvM6i7nsA5vKJ6ZKoRwiRQV+D5AI+I0JaIBBDwxgkl1IDDXfAUAiD17+PVkIaM/H0i
EpxEv8y4sAGg+lsGPQXyK063lQVrJe6bvdiNybpdBpm7VVqujLoRy/hgtoE+6u3KoaxsE3lBU2n0
y5LC7zO6pyt75v3xLt0RFBHb9JubvroDjTBiylaH35+hNhL+6Q/8pnPUINTyFVnka4YURQQjCtcX
UqFAlLf/Cg1hH624j7WtIlxXEXoCN86/z/4Epqyo7FrnwZqA+b9f7VU4xm0rzCo1c4BL4JKWMfVV
b3fIlc4zyfDX68rprCjxL/rtSuLkBVlPS1hSbdTowgYZHYah4y9f/YOXlTGaw2F9tsl88x6pNBG4
RZPEVWmKZaKTRdSoT1t++V5Z13zUhAjYGPhbxBicyJNUETEl1vEwN7fu6X12YrR804GcNkKT97Zf
iYEXLuiNKEIrojAcJD4D6jx7j7eSAUJEdruGWVuTQSiG0kkyxs1ABl2CfksNDu3aht0FJyCeQOlV
mnMfHB4yxN0JEoluqISZVQ/vSQ2vJQtov1Fdk7MQD9zIIXYLbSEsT4kAlvt4L/Gfju9wVvxUqd5h
LTM//9KdClytiNgzKi68KguxIkDzvZVH8OJ5XP024djDaRIwQx2/ndYqMiX9bpWKYm2fiDvC50JV
1HO/o5sO+gtaVniTQ0N29rL2nl+wADcHQrhJMcuYagogaOu/mF+xxmGw10oQtnDfb0TMn3BlZHwB
WbWIAtBf3Oz9rad3Ru/QK25ywfZfy/gNxa5kRMDMiRhBy7vhS2slr4q+RpuxKABxE0q1CJwksqAn
RT7r0WDucjmV0X2kwR5brLWfn/Xh6vvRwFjkfIqfr3+ip9yaRpBAPZawFH3J9NUKiOhL9hi28WAA
5mz5zEH78jKofzeKNXPrPRa1thjCmEhjnnUD2G5cXRjNvtVy9/HvLwUVQIkICs8j1wE0wWzNrnYr
idOgwzxeKO1MCReqf2udXe27XvDGN0KII2myseySHkICvTCU3f/nEojToKVSKMcWv57jYcJqJkqk
AjpW16Lgu8IAgqKbVRBn4UdhF9cZoPJAO74+v2aOYDI2ZumtTYNZtCNXR0IY9n7iehgtrGeOXVJQ
brmFpa/s2aLZvZJBmHScB52HEdby+ipBBq0hXgH/UwMmvN3zvzGNc9FwXcmb9fxKzRQxbMCtiDWF
trOXXgALRcPk9nLQd+efx0tbk0SY+3wqqj6M0YvEPicm7+wmYGDWcqNruzd/w9Vq+CDOI7nBaiKn
VsPdZq0VcfVWEnZ+rKYWNDc4nv3WP2SO66LPk8/V58dbtaxoCgArwEqBmZGQMsVyVjWCMDOHZJ6a
/20D/ZyvoZSWhAAuIIANChU1NAnc7lWXt1Ik52hHGDXZGg0GLyMfQMtqJY5YMpTXYshLU7QjjACa
S2QrtD1Tsfzj481a0qtrAcSN8WpfopoJApAj/SnP7OVPtBnXruVSrHIthLgmXt4340BDCJ2o0VOt
cs+5Ix6Zja/X9hqp3tqOERclKlF3FwfIYi1m59m5sxbOLwsAhYmEPCWypoTVRw0eWN8BrVIThkyE
Ku9EE2Kix6dylzafjTJoPlE9xQsFVX1iFY3YRXHlcfMsugunV2/ZVtAGrcAMtddnDiam/W8eeqAW
BeyOQyIKmU9CESbaH5scw5lc8LXvVX+TD9aw6Q6aTaczBeE3ZbbacFw7rbt2ot+FXoklVGPMvcij
IhkkuxddoNXohAGCBRBJ+s8zMDk/PwloAxKttmUURQTgUNai2/tM6LzTVx9A7DSY9YJOyvEB2OnJ
hAt8fW30GJTn6tPTywtzOP0ERmD8rOFZ7zrBfxc+57lRUp5rZcTNzjqvT+kimt0hJEeplp5FgEgL
YJU3B81gcNyeGx0EtOC36uqql15zv1n2/yudOG2hY8OoYSH9FbMALluTiTXPAQmm9b5B0fRUzj2U
mbVW/liMNa7FEqeNFiSmEWuI9QBRkb+zDdhL5ma4x7dnyTZfSyGOdAgLnvYrSKFF/TijODHJ1ndA
6flYzB3AhzxCwl9KddNSSQc5NeYcYwDRvn9p90Kioy7y/L1iQ3+LVeRr9XpRhFeLm7ihhATCeEwG
QJIsUTnbe1JevgCw+eiN6M3TEa7PyIQBK+62qfiUMzMoudDCAv2wDQbrZn8B2/T108/m/HlG/njF
8Qqz07v7RlDHYmgc8ukCSVeIIRaiEMv9/4R4l1+KYglpKtmaMZyDPR8FiJn5p5FB7RPDrlJD/fMn
BnofND2VXRgNinG1Hhky1H9jfwPa3as+WGd/Cuvn53vV5i0bHxRBODDe8gI8+a0T51g/yccUSaDa
YJ+L3YC+Qje3AjN4qxyztmrVd7w/mcVpm/AITJye60BdOytaNF+1u027+ghCi6IhzeMpwUdwx2TH
AdqQnNJ9fFb2JaT5ZrAtn6g1mUsOmWM4GtERem4BGrtdeNHLuUx3JdpjL7WWOZPT8+pY6ZuiN1Z0
4g4PMV+Sa1HElWd7ihNTKeddVNMmR3jLnEBjSkv5+JHAFoqQyUPuUjZ9UEU/3tilyOZaMHG4nQx4
KzcVoK/bhQbuBfpCos2aqVkQAiwBxwKXjQIS9Oh2I7OBH6Ou6Wh3qwhGbXl/PLjP4wqTw4KhEfg5
ysSJoQcAWIJbKUEol9yUCQMoZlmVmfS0M1SlUgUn2o8qL5uvj3duwTfdyiN9k5hJISPwg8tbSXMS
Jr2zx9HEJZwp04D5t8cv/GOHaPMY0V+SWPpabu4Oq6Dg9yWUYGQeCDpkVAgN9RpRbNtAAugp0GjN
s+a/Kocz5/8NtKEyB9YKNitGdsE/AdjFIeBCLXzO5BBpA29gJZBEtb3bJOZeFNG4rQSafDGm86m2
V4TNin9779EzBJUBFmOmpCYhsCKTMWne8r2rYPaUZ5nSuOIG51N6IOD3NXb1nCupoufrEQK2gtqt
+L6Fsim+npufvjJyRshr3apkUzBRlQjB4ALGYHZuGyPJEhutVWvN01EwOfMDgwX1ecDsqB+6xG60
wZr7osR8jf3zN1K6WycSPeIvS4dIBuRlnOdTGuaDKxw7VFHBEsK81IAaAcTPWClSoomaDC9SpHU+
mFf63RS/MJXZTFodt3pTmhOiymPA+BrAio8v0r1pxyZBjyV+7t1hREKJ6ygCKAjpf5frcjRZl99j
sw3Sz8dCZjt2t3wBMSz0dcZbEichc80oMFE8uNnAUGqehZrs0aEuoiMr95qdEq21TCzqFYAZMgBU
gK7T83+/0qtsiLs+baMBgzGzaMPVU/w5BlG2YvQW9+5KCrF3g8J5icSU2Lu45Xdez/vbggsCMxca
5fR4B/n7uGVu3xM4hYYvBFqLkCW3dFaFDbZQ7PTOxPDvDWuxFm15Z8rE4O8LtMUc/uiRQ2+A6BuP
ueXv3mJnNJWP1vSdwmhNxurN7Cf4FCStbh382Rmn0Jwpzx5/60IO5fZbiePm+IHjxQIXL2IDNQcz
ASOqg7f3i+eYZVW5tD3/pdmvEVfdtSHBHt9sEeFNvTLiQhF8PC5V7EP6I/dOHefI2VEAT336VDC4
3I8Xunj+V2dCeNY8lhnQkSWDK3XhiNfoUBl521WOKIfCiqH8vSJ3V0gCYBsMDCLuKbG4is2a1A+r
wc2NftOYrJU9MTr1RzzNp5v95DvRzKzafrzAxXt7JZRYYEcNIppcM3g4qve2kceFWlHl/K6qA0EN
cs5X4xit0o+FLnk4nOM/SyWeEWme1XIWYKlsnxuDLTSYejAcK7vPzSrD48VgPbXrDSpdsxrL5/kv
wWR5hGkHQfA4WGlaaI4sZpOMuSFT/Yox/F+uxz9i5sj3yjiVQHQkbVMMrqw8jflTrMhaR29CT2Wl
b/+9ywJVYk7Uqjucf/ZOgzCSRYS5B95dIW5l6rEx0/oQG9K2nyqa1PBqE1psGeowxo4wTFrjmS3d
WlXm60DN6jzzVGfvSv1ZSg716VM/7LDlc0oT+bUYdSmWAurzn48j1JupqC6LOVyl1DP8yKrb5yZy
ZV4feyc1pFaTYzPXhXgbtbLaYHqL8h8XwGE7ruQTmk6FStY3FI6+yHx03qT5LpaMpqg0qVjjJZv3
+f4cAG4Flgvlvl9Lf3X8FJd1HV/Ba3j8hR1tsX0XqUQNrMe3iF0+7n/EEC7QE/0MvGQ1jDBl8vwb
ukwQhp+a9FgL4OePdKFROWCuB1lPoGsCFELmAXhG/JFKNp0fBwrjecItE3caGzIrd3xtDwhvFlJ8
KbNdM7gdYmc+DrTMMwUqf26HtTTSsuHEDJP/t92E2g9grekYuoVXiHMzCnexcijL6L1QnpTIzvxi
O9Hv3PSS0puosb221SOq3lDyrlSo/2LRPMiqBUDpaFEiByeGctAMQj7CvEjl8MmH3SyHH/ShEJld
l6aYH/dYB2alJTXtWuAcU1xpWt0ofBSUeJP5h1p84uhGjTGxOzTDfJOyyYqwJV8BaCg6d/DWZO46
2GSMRmSH3MMN/vTzrzpw6F5W21Ky+q/Hq1oShEfX/KQFJFjiiQP1KKGX2aIf3aEsdTye1YZqzyg9
2VMeHmV+zVrfpyExhUfGnAmUnXkAMAnLMMZJw3sdN7pTLllxe+6H1EynTpPbDadslYLZcOGPktXG
41Uu+aJrsYQT9JmGA4uONLoh+yzVm7C8xLH5WMSSelyJIMeTTsKAGjcljm5XX/ruWFUAewdmmPCq
HLtVvOZdl84NwEkGNfO5aiAQd54KvRKM1NToNgHAszFeW9Iz29py39pBtVbPuRcmAquLWJlBsMxK
JGIPzS1DFAQ00gN4/1dmx35yHzmrSvGK37g3ZLdyyCsmg98v9CGHQjOq9DFJlyLXxpfHB3X/mrkV
QpjypkuEZIxYxP48W2os79EbKh/pFXVYeC9DDOZ70RKQpjOvxK25UGJmpLuIwyN1QGpf/kL0MwBP
PRgTpfu1Sk2dk1/Y8JsaX1NhK43f49jqRUDpgo+eGD6yg+ZPEP7lvbm1LZMLm+UdNtd9eJq+7bVy
bVvu9ff2e4m9z/swFKR+gsXJn8bpubFrvRPVnNVF/z/O091KIg4g9YW+7ktIqiQnkJ1YKI3Yf0Ph
TaMj2szEFVzFQnIL8uAgkKSWoMFkTygWRQXxoGBlcbLnusCuC6PqTgOHboa+PWW0lclmX9NqD8JR
BV3qPK35PvIbntXQTttpTPYZZZ8B16spmnSClYLsvW1CpyqSX+hcwZwh5TeAv/IrfSfL4lCzo9uO
jGfIVQnumgKtpF0c/X2s+Qulr9laYBja3BuDxmjCDHI5I9cSCPBcvoKLHjRmMP3ckMaTIrxMolGU
x04M1Jg6Vb6gYU6MkD8X1DPaLMXwJxK2URD9SeVviX3ms3exvYicRrW+mTcrCrJgBq4/k2yL8BkM
lh49nnU7PmZNRpyMRirDjSLI8VMwNqH+eFt+kYy3nh3+D/Bz9BnScEok/30Fr5TGEg8qN3QCUKAh
A+HJ19cXr3097d7e3t7f3w+Hz815nguHCkWifT+Wv3AskI88DjPfCxj1eT+uNKAIRLFXmElwg10K
qIxoDaZg1lq6963QarYciMa5l9SabNFhjPwoGrSFVHqyic6t/fhTFl79MuaOzYVumCwasM/bTwkV
XxYTJRHROV+A3KkpDc83MoN6r+3VjO99LCBzaNTCG5xF8wvK67eymCCSwqqVRJfeBO+YU2qjEHzA
8CO7WsksLBTXIQlNWOiAk3j0KhLOcqS5iMOwMxHIKvSMtuBQuqBM+JfHvClMuAIJwSqMeqF6B5Ec
NhAXGvEb2WsgtVJfFEAggjVzXz25R8zzAaGrNmpKqH6ZztyYrrqmCrPyUj/Ztq3ZG8Ow1AiLx6CZ
Fb+68CC8/Rri4gdTn1F0XoiupIZG3un1GdwEoRvZmlaCbT1BNmmz2hh7b9huhJKQPGg0owwDtgAP
zlftY/wqE4N743bTIUO98rUBrvjknx4r8EJm71YokQ6gwwhP8KDEvoNA92N/NI9HUPccA42aZ6l9
zZsOfJjMqblTHXTs+wnUQp8sajj2s/DUqv/xmDOFmT8ILSd4pSgY5kfoXpUloj8OtYgWhPZlb1a7
JDR3b6ypGNYEXC3zF/Xw+GfcSMXKE2I+U9KqXQsmrEoABA5DsRA8MTqr5XvlVHVWGeP9bzbc5fG2
L2SZsEqQp4IMAlx4NPmMGJS2zEO6wQ1L0aTQKed+Uj3xafD33psUatFLsI3H18dC76NS1IrAVDUD
jfA32cgoDRHVh4Mvu8U88dE4F9YaWGXp3tyImIOmK8uchcqQ9Z4nYfADv1FwdyIzNCitU9/efI23
QZqy4otWJRI3daLjlkt8kJANoPrsNcwGPVTb+My8sHpuQkHtbL/WNvtr/ghN4RVUw1EBQxIFlbDb
VYpMOaIwXmOVgE9220BTjFL7CvRAn9krCjU1c/Tbv6BZdFNa9b7HjKN5D1LLV2nzBaPr7EgHmY9g
VeADiEC5GAG/Mn99i38rLDT7YobZ26j7Wr8VnGRPOQ0avT0tcEoDdGLUKnvAomZcLYhQfTGt0pCS
KmmegOA/n/PjGpz5juMHt3rmpQPmELTg6HgmomUJtbwGfHyS2+i8xm29J+qlMMFMiEbKyY4/An2y
/U1tMW+1WanyNkdVP1Abq7FiHKL3wmIfaBACeId+3a/OsonjnCHQaC5EPmwmaLw9zkjuwkxOQhm4
9BEdPB+VI5nTjjVUHwNgNe/t8S1cSI1hK67EEXcE4tJkyiLZbY1uV6NWa0oG8kCqYnzm6HKPrGBm
flod9rUAXr+VS9wU36sDvuKwTBG9rI2TH0KAYTq1Mt5Kp7O6g2c8XuiCPZ1xI3hC4C2BBAYRGk1V
KNdRMsiuZ0U6ZzdbHKxJ2+VKCLYmhnBgnFwyyJpCDMJAe3D8ZwWsc4UmvT9ezR0N2qzB18sh3qeJ
jHdC2feye8nQ+BqY8bPnKC/+XtzNBAGZKsFFIqn5vtr+N/8wqZ6cgroLCBIUBbnEW/UUEcrniTDK
brMrNyIm/SV6ZfC6ZI2n+I/w9HiZs/KRwsCvjewFD6CjRLZ305FXgkg8UFyuNEJehYVCEc3P1GmV
LGYhmp2ZvP8lidhPv+GCfPIjxVUwHVETAl/DJHZOj9uTaPSMxq6EdLMJu1+YCMIhbiYtlwntr8Gy
1UxpprjZLjqJJ1af/qud+5eAu+lA+ciM3ixA3FM2Y1Iv/o42+RVlX3pvCDweGsDtCAqMCGFHRd9X
pE4sFYDc6M9yw35XP9FLZrAvq52US+eDKAEIDEnGI4/krG1Tj2+lpseoaEy4fYn+SI2KLHmi9oE6
fUorm7donK6lETmOJha7UPBaBek5laFVtlRzzHcFf8FWOtCxVn1gfj2bqmsv/AXHN4dC/1ok4cmj
lpI9loFY5dgcoxP/zfxt12jllwzUtQzCuSp5ITFh3CkIaINO7T+Fg3ysfnKzWeOFWFJxjF7+hV2j
UZ+EHTChh77ENAMzZFxjEEx/dtinUccI1HrHGADoJefHtmIhUQRUHure4MoCARLe4reWKaG7jJIb
CKQ3ICMHLHCyhW0L/xmgKgxQMOjWU2AAOFCRFlq77b/WOmaWHqo3X0DsbdY0/jCCJxIsDbnqP6uS
EZjcV22JztuB1VOMbUrOkVX+x7YEOIi5eAZMCVhKyE65Ua5SZpLAzSfRk+mxTlkxm+mHanrz8Qbf
H6gyj7fF3sog7kLN5nZ/K7Gs67YAHSGtFBvEoX/KyZfsNAO6rWAHeiWUnn/txkKC70JhkMXAC4GB
FhFh0MjFYkgXMesmFIxw3FeZnntCZbBcy2mPF8bf3Qmk4UUYMg4PfUTRZDEKY3PbaJw4waWmA1P+
H86+YzlynWn2iRhBb7YAyfaSWhJlzoYxMgN6B/qn/5Na3KNmM5r3fIsZTcxCBcJVoSorcy8WBzPa
FRYxINTrC6++/xWGWys6iYCZsKexf9DA4Sx7iNKooWz6L5H9abaG/1QkdPQkVLDx87v6k+dby3zq
KiqW55Adhj4kje/6zG64XUPxA/jxijtJSprXOCF16+glAvMUNTCvjw8KW0HoXDlTfCVcKOLKibfj
yueoTVWn2fSizALTd0o+QA/EQBoxKhrBScKo3AZywZyyGfyVnbNkGRwVgM2hSWIitLvcOarWK5oP
Lp1nNHpIG7mPQZ2jyMWO95hkkImkG4PH2VmzhrVC/9LSahPsDWGfBXLiORSzE6qSRciKAX4DnIRE
BN8nYrzXMk8BKfIpDdwm3zNgmqPTyPaReZ9ZMS1Bz9xRUdoGAh0Don1Yw2EcXV4Rpj9ITUD14h+Z
bWPTUdoQXPxC/pL8DctTWvsUaecmeWcpbTXSxNQ8yG/ZXlPPojlOzLR+51bmUcG/bu/h6zj+ZweD
aQ2a7KoGKq/LOdbVUENIgXRcJMoPeD9VACgmkG4rC7YteD3YFYh67bhSQBSi8XOd6KIdD+UT09PG
liXfpJrl212a/U2nL1RZntNaSQ10vyupQkpLU0kL4e7d7XFfA0AmrJ0FZBri2QnbPIsnlUDu9JGZ
iQdy22RnyVJ6Jwv6LkiSEjrZDW17EMUrfu9aBc4aQuLC1dKIr0zfdSQD9KoGolU8BqdM8vxya3OF
F1E1+s9FlOaklvJzhCOrVh2BbiwpsZKxXj8Exssqo8118gWmTbzcIbKsgttnHguqvq6UYiUyL803
fgf66k5yW3HT1XbodfWe10Tzv1V5pW5xDVKezOKbJXCMAdU6Z27W41wR0UjKvKixTEcUUC7qfBE8
v3kbbHgIipWy5Xw7grp+LwdC6+qBQZpoLGxTCXzH6sp6LZy8eluo6FYGMhs80rKKbPpsD6ttnYV6
xJlXxSoybRGn0J3UqGZYmlsp+eA2gBTacV2aG4uJI40inrmgi4125gBRjNs78zpJgNFY2JPwPaC2
gvzG5YlikRgWDeA/nvRkBjSNT8NfkUPVjor5JsI7C2ScnZOFjuLfS6rDmQtoTq6WREzvk/xTPsoK
VYttGjkJuuhQHfsa2o0W7XPNMaSDptiW9WJ4TKWGsDaPU3h66TsxcihWQ+EA+Q3kOS5Hnmpay/K0
w4568XUSMLx3lWN6boy7UrUIr9/y7ns4ROMm1dcIwX/oZa5s4/WJChX+Bpz20vagdHLLxoJ5snmH
y8O32eMgABpHgmLfoH+g3cbqQ625om+DHu1PchYfuxfVGXpbiw4SBd+GTJQH7Tk17Q7MAsJE1S6t
XTrXDh8T9GuQc4fUlJoRlDnzetwr9wLf9IqjGHt20lA3rO8lRz2kr+ObwrbGWcCtX9ngnNNWlumn
MDSbKkDlcQonEOuE37icKiWDkmmjmczjXezk56F8yUqnZxs/p7r/XQvHttiUzXsGBRBFPQbDZyXa
urQxgAvqNSJlG+QYQL0QHUs8R8TCSVpbFTbjsNeiuyRxIv8hB81E5QjxtrGIlDjaWflChdR/sh7r
aFfxGJg3Ggnfqn5GLzFppFOzH+t3wyI9oyzchU/x0BAx26M9d+V06Qt79OLjZ/e+KqStmoYq8/QT
191BKAnvH0N2slqQW4fRa1mSbJvGr13ewGmTInzPHqJ8G2v2GBxZ7eraq9zbw5fOdkx4VIEMz/cG
2JRwY1v8XvfRb1U94rYhWe8x2UELU6nSsHswdFdRifGPr+6M1kviXZndA2UY4Lobjjqo8sZTVhwS
4EpD0go7aBoUKBznL1llF4ZT9gfwpRrn4o2VKwHvggdHoUkHLh4hGnIr2jziRX8aEwWdeXXs6iUF
Nr5kO7BOtjbAWgmRw41Z0+GU1xspdjowldDMTtheN6k+nFS+Mpwlt3QxnCmo+5U8TzIrZx33mTec
UpXEhstju0MRPRBJHrzUYGhUHVWMbVOuVkwvnM4Ly7Prq0nkfkxVgXmQO0pT9BtWBbW4QTTd5Rmp
MtAJJtmKzesnP2JjRP+47NHaMXEvX35uw0ZFrSoWeLV4J8DzRGN/CphJeAE8BRTjlcKJ+UBAhraX
EDS3Jo5jMOwsc42I+Rqkh5EoP/htecqvzWVM06iQS7VRAi83tY7IqGLcaY3cb8rWkGg38OzIjcR8
zqXugdVifcgs1tt5OvREDyT5Ldcbiw5iEttyKeVfheCvQb0XR4h+QfBFyyJaSYzZ1uj8wAhTHoRe
4yvbKoxsy6gooOzc2BTcDZrW4cIui1o7yB8j4SWpjlblxgbgyh+3ffR1vQXF7qkpd+qmAHxLn13k
eqEqg46GPE/fxIA0Sa+GO5xwWcUqlf2drG2RMXyP79F55d22fA0QmixbMA4PCwijNotVWmAxZG4F
iaeXd5nlVuxg6Ns8hu6Gp+ifkXECk5CPdgvxrtYdbk6CGOJbIT/3RW4HmUQRzwBo+taByHtIfGoW
4R6mMiLUVNG+AnPD2mDlAXiVXpoNWb3c4pKaqALirtiT9VTxelxDbtRxDhRPIjtpFWVU7fNgxddO
KzBzcqjzIRJBuyaSuPPshJAB4xuKVeJVgEQceb5ybqetduvXz9xIKHcVcOr49dJwZwwv3Zeh7Iu7
1qRrif2FeBlZCPTrAIw0MZDNe82MKvVzBeLu3pCMexad1GEvVcbJb46lV46q0+XvxbBtKWILW1D9
59v7beGBgrczwA9QnZxy++YsrkqhWNr4gR94lTR1FUaQ4h5I0rltcgJVPEmrjbjWu3K9Xy5Nzg5X
MpiCL7VW4I1BQWO5IYkioQHrHWRZ3wKSTLe/cPqAy5UE5BwEj6ohokkNOhOXuxNttT2q00boKUGX
2EEzciLmIhU6I6a3Lf0s1ZUpvPR+mBqQKpzNZV5y1ktGFHl5dhj0M2tH2qvoNZO/kdHR/rStk2QQ
kgFjbHfUzXurdsdTD7fTcJLJh3itgnudN0TqThGR+MV1Dw7buZyoURdRJAtJ5NXCqetpXsg0FR61
s+8KIymyXXpvoiQ5EP6geJb+UKE1u0CarydGtjI113WlaShgs53goliM+XO8EPu0yos68ir1qyie
2+rMhQcl1egQOCwkul/vmsjTeltBrVjd+xais3grNzKRc+f2Mi1tv+nCAP4StR84m8sNEedl30li
B5gUpBZpazXgqleiGrjcfNxGRpnYCBLW3i9LRiFVBy7hCSavzIl2tZgHoN0OYy8JTHOrtlzcdc27
VLcHoJBGPPEiayUSXsiAADQ2ASEA5BbxqbNjNpR+CJkXzOqofqrDbjDA2JjivaFykj71CMZ56EiN
Y67BgpcOnKZBIAHF0Ck7Nguz5K4pIjzCI8/Q2/EkJac4TtHrUlfjyt01+ZX5cTOkKaRBiIWfsw9U
mk4cDDOIkeAIiKiEuLxWnMzS5Sz/NjEt669g1cfdLKRaFHsBl4hkQu8ULMDdF/i4hRcxex8UAk1S
Hh8jNJavwB2Xdsxv07NgSGeKhXCojD2z0Iw7I+sFGiUSIEmFgecuqEpoEqXp5r+fDagzTb1LIMKF
O7j83jEIpFG0eOzVQ4SG2WdfKe1AYTTqC5zHdG2LXntZpPzRooPCL3BCV8QLft7GwZjjG9GuKrk5
eg5IDZGL/SiNj0JYCaRpjNhmiFW3UlMAGRahVRdSLqFdCxX6pc0xc2Jg7N2G619GNCiHJhRCEIbL
8tpOmBz+1WZDuQmJbnRQoTH8cmZqtP8X6ShhOdJDoyHtilY9Yip3PCfKuEdrqsg38RoT1+L+wxSB
oWES30A67dKqmGuDog5a7Fkpt9nAt1b5JIw0zZ6R61Yqt8ELvTcPXLTR8yuytShoOqrzj0YP3VQb
tUTw58uX5mvRl4tRLiALk7fhSchNtFCbSfIQqYEX+6F4n435uNFMP6VD0b3/572I/AXqbkBogpbj
J0b/dfY0hcVFX9SJ14Qxum0PimZ3paNCNKL457al69ZxbMHfpmY3idBnlh8rPPHkE3oud29G4ta+
89q8hVQFYiVx0YS5L2JqgP49vY9iMmzZvb5ajZ7MzKYbOGNcZuBemvQKZqev9VNljMMk9ZCe5nYu
S2QYY5IY/90BXpiZVv3XxJZmnqRRF6deOkboUt6rox3IhxEaSGu5zoV3FDDM/37RPLiVSxaIjQlT
ypO8GcHr/Gq+Q2nDtAUDMh9IgYVuD26Xp/FpZUWnnXk1lYh60MhtgA/gJyny6xsDRYjaKixSD3Az
Bwn3P4PHT5H7Hd1DJjuyTYBLOps/6AeG3McB/mMt+FpwTgBL/zuA2dHRBj0EhjBLvUrMID+sW4nD
4iFzb3/nQjYFE/zLzCyYYWoO5H6Rp5Ax0f2HprNLUsiOmZHCdAV5y5/laq9n2xWrC77pwursMtRN
XmmqhY8z7r+qT5Cmb5rYVt96ikzwrqLKnjrDx/m20QVfAZtQn5SAyocq6MymyGQGDoM69YQYL8q+
ZB9wGtnGbyYZtzYUNk0n91TN8jVA6U+gNN9L2MXAQorAQeJxfnleUMFhKBQ1iZc0ZXAf1X0hwRUz
taGiHpcFEcUaycSuGWKZNuCByp+nPNwLE+OhJn2SV9qxyPM6p+DtTl8CFrVfsWDx9qsNeqFD5okp
9Y5pSQECubYRQJBhmVWArpISHNFWgW4HGilBH9Eok/TMZdrImk1Y8UKngZVrX72aBIrbxzk4FIMU
BDRS0gcfSh+y0G76qIpPLU/6jOaZDnehanXW2bfXZvGcA0c1EUNPsnNzFJyct5pWFmXiIc1QC61t
ciIxcCf4Z8Oi3VFDNdukkLNMgo6i+Rdtr7cHcCVfgqed8nsAs/c6wERZlICKxBuibaOJwJc2oU7S
eM8ZURQaQ0T+05Td3gUFf4G6iRtwoh2EBmw29d9KeAteMNdJ/QiK0FTDrKdPpX5CKeZ/GCZw0Boq
kngFgBLpcit16IodimhMvFH8Dv+I2+goBCoJ5coNG7vtXL0irUnwgqIla2ilvQn+XQqYdkutKqE9
Ivd45/sOapjYFFW8a/tdBaUYSLYYED17Xhnt0jFXUVsHABhQTjzbLkfbIHsujL2UePmwLfVDU0Jn
DFLmHcoGQPMq300XOjUS/20kkTZ+GyBb6u9DucfgiI7qZrkzlRdroHqHVrfXIXocgH1I7aoUSLdW
kV+6HvDAwisfj/3pXXc5ViGowm6IrMRDyb+1WaMXdpkOPrEw5Q5qrTpJkjTfVpWwxq+z8N6ZYIQA
sUzdOiDSu7ScVLlfxrqKWdJFtuW9Ar4wZRjvtLQsVjz3UoCAqqSBYjKI3K9kgwqjZFo1hrjtFUkF
+1EzOJGVv6AGtBfjcq2WsuhcEPHKgPshPwTmmssvExB8hg1IXjwxRQ+UZLlRQ2pO/fpZH0AV6ISv
8WgPwZpPu8Lk4Sz/Njtznb4ZhH5UNqlX6kQvHwzt1IgH08UBFeJD0W+GNU7ta4jXZHFyLECV6UCI
z5aw10ouBcGYekOLBAVgR8TnHzKQ7Jw08isqJeZDgFApcoTBbjk1XBFuFoh/K9rJ419p2PvqykNs
IfLGiFBK1w3galC+vpx6sZSEsBEEBE6B1e67ATgGqdaeZIFrJ7CRBgcpLxkVhTSkDdDJK2/PpdwB
RFJBgaMjl4WsxaxqERt+EGsyVCIFXhI9ejMGlP7UrWDsFWWT9fUmYefK5E5Yr13k04fNnS2MQoRn
EiWC+Pflh6tSCohRC8udRvryzMXMtkYgCCInblNaiTnl+mtbH9HoT1jqajoUF6eHYuGgB3+UUOUL
3MS6L7O7PnwxE1v0qfGf2SUgGIHtMqVy8DRD9uFyjMJQa5GUSplX+wkVlB3jLQgzTtYa+GaheARD
eI5bU+5SB4Lk0lBZNrpZxErmJcfqSdhBOZVOLJbgI338rIjM6e0LfylheGFvtuu6MWtriPZlHkgs
A1f9O3V0PH6Pdw/xUSevBVGox6P/D++9cOIv7M4cDaQFuDlGcua1n3gkxOohC/5kxkbLC/BphBu1
MomvnUDgJfZPXDj4GE5hJ7HTo6+oOeSFk6/Jjy2cv4sRTTfxr/eDMKq6jzdp5qGCPrUQQARdTLHr
eyIF37xfZRJZtAccm6hBhmoSorq0NwxJaPAC9oYevZXbiSRzBwrKpx5rDtg9FQktIMgdEactKd12
xP5KDz4nL7d3wDUV5rS1f41jdvzSFv3IgYUdcABHCQjnFVSLCYdGIxojm/cNt48Z8K5Q/PCeuo/z
eS03u5QnvrA/c+M8a5VSKqd5J8C6+gGtjnjS5BFIiHMfnw9CWje0z+zj9ncvlUF+253TEoVDAwqK
EN/d0EEj6MDHC5wmvhOMG6hl3ja2EFZd2Jq7VbULEzPAN5rGoZViEtUP/vDSs+9V1MxS/ujC1MyV
pmas5oOCz1LuoaJnIU2DtuH2wDu8e0ml3kX/dMAvnvy1dPfyzfXvPppXXTTGEFQEONGDtM0h8ZxT
8SS+iOM+/gZsZ4xtAZwsuVM+yfpKMmchRrr45Nkdhu3TdcmI2RWVsy4BZxe5fU/l1eB48c6a8tzg
bQSqYk61UXW6oOoMgE9NOEyASM1NJXRCyGDlF6BfZ0yFn9it/sivooaXoula0R2SlykqiFa1Brqb
tszMa+Kj/x3M7LrKGikJegnrHBWnNnB6vGsEGgsueuQTgHoOqS2sJc2Wd/G/Jmc31vQiBvMM5lnR
jlLk1kNM1DeAjqVVnpGF0P7i42Z3kiyPVWRl2EtuZqPnETSg93T0t7cP5VLxDtSRKJdMNOvAmc2m
sBOTQooLNfNe3JxE94HNT2FP6pRQKNJDZg8Up932iXYASK243QWEDi7dX6ZnU2kJBmOJMV26ttt8
oySHltLMHYnZ7rJtNlL6NznlH10BGuCYU/v2hy87/V/WZ9OrN10XZzU+vPrkTgG5UQ1O9ZkqL6K9
txqncs8dOSMLb68xny5fEijgAySK1A568S+dXqgIAYQP8ZxJwHeMRLaS2zooxyPQ6YePpvnCQbpY
J+ia2uGWqpIKMNGVg7MAtzDxZAS5ASCyqL7PsXKGmnRDJlap17ckMjdA4tT8xBwAu3B86fCdxu4Q
2WK8GdWdtYlP1X1VgvpWdXVzlx2l7zF1kGWrD1G4zda61JZuMlATIOmEixQVh9m26CLWyl0spp4l
1WghzZG/KIcMpqMCNCD1Gnpx4R2rguoWJ1oFTZs4x7wMlaSWuqUhLdwP2zFNMgLg0hkd7JvbG+5H
tGB+WWHWcV/BFjC2s5OmDMhUtXqdeToaGD/aguTCQ8qIhdrki/Tul0T85kVPeUeKYh/vqsAF6nwM
af3Z9xuxsI3IhmceUztR9wyVIXkfv8pH9bGUH8C15+Oy/8tSBz4m6M63h77oT38PfbYkfqfEdRM0
cN26DZIqWnZUzwGXOIkVWn+EaJeVJN9292v6yddkIIjLzGkzGCgM4K6YebUwHgyfGbgDfZ0aR0si
KADZYWs/5FSlGghANzVBSqv8Cjfc8yMytI4MgDf9TDjhx1DdNdrKMi49mi+GNAvaEcMGQdtjSLVr
Dw6gtt/uTn/YZOi2/Sz+qlu0p6YuFEo3DZUfb6+DMn3u1Rb6NR2zLQT5AOBspRH+bqef4z9v6t/7
8NE46Lv0GNLqAHbD2vlLuU33KehXtd2dRNk9VSj+35XtcOUWWXouq7i/rElOF00SP9nJX68FEUxR
9VCmuacGQ1zuIqMB3V/tK+lbC168lzqcmmKUcCgr6sth9tSMqfgy1Gb6litWwlb8ydK9AWYJDSzh
GrA9Pwv3azQDEAYa3lO519QBRNd5ntFYTT95LWpPbSX25PZiTHt+thao9KNICPle/JkTWFu9ETUa
N3LPUAx1Z4YS3gfIX9iGYGlUKc2UJFWylh+55pMHlge89ZOINkBTuIUufYc8SLFUNHXuyYmta6SC
WoBuV/lWeazQwrmRhkfVLk+VflCkrVGQuEJsZq5M9NJrBSJvwMQDrwj+s3kfsTIEg6wVTe4JW106
yRXpQB5zLNHNP4CBmTa2uOOqk5mO3LhjQYpPY+UpsbTzcInKBgDxqHUBl385DWrAZCPQytz7+IhB
z5D+kz/XtHTDj9trvADNNGHHgk4AMh/GlXMoMlkZxQBfCkwcwYfy8bkMSlJjN5VIRaslSXW0t2g0
ZkjGVIyOo6O9xFZDSy1cm/YFTwXeLqTPwctkaNLVR+tGi/JLhrUHI3O+9/ZPgr0Hkp0gSPl6WWmD
XLrzwSICBA2Ij3QD3vFyiqs2AJ2INuR4kiIwQQhwqFKiZ1S7K31oshgZYm2yFpQtvC7QcIWmHUSi
aL6cvy6QAROkRhRzrxMLaLCVg0HkRlK3heYPRMizgRitwhygiZ47i/mbsV2F6S3FRjhcWGyEHiZ0
oGfOrpXKyMfJxxh8X3xFOUn4ynpAm+xM9lFIkqo8sAgCqA79jWP3WbdQ0rR96BPIth9rVrAp/TaO
bUA8MqC5+oSN4KdrmuhoKSFA3xlkxt4acQzejB7a21QMeMeJCskBOA4jl46sS0SLWHIXvPiFrL1U
GW+5mxqC6iltVpjO7T2+5NAAsZh0j2QJ4Ns5C2UC8Y3Kt4rCywMa6Y5UYI5HO0c3Q5FRofyQ3zEc
YS+DAuGhgx57I1H9o3srXR04W0CoI5B0gf/z9qiWgmQ0UmE8qGsgFlRnGZEJs15BL4d5llpsDAcS
4CA/u9ONTR/Qes92nd0ZPpjtnVFZyQL/JJ0ub3aIH6CtEhE6uOtRc7jc+WXDVDPus9Cz3/4ZnGx3
Gu16B8Yk8KFhIsj9pM8+qYMHtgmyiE9C6BP0ms5075POPh4nIq0WVDHvSFhBde8MEZqnp4w+FeD/
zyBitd/v6dPao+La+eHUTHJKqMhg7HPnB87ntFQs33+WyvesY+hK2sXBQ9CvRD/XTu/SjHI5NYGf
aybqY/5zI2oOS+44sLLgN6XpeFDSNfW3hazcpbXZFcTyEt4nhjXW2QMtdgZ4dPjf4ng6naBUQ3ff
n6is9fuekuP4N37QViC0Cyfj0v4s1JOQFe7Eyb6tb+qQnNyPKRGNFKX68PAqIh2oI6pCSwxtSLNy
2V/f9ZemZ5GeKcemEU+mDd9Vi79SfB9r+oqN62jy0sZsnzNWsBTXiv8M2H3ZoD90jbpwwX3CAhqG
UaKeagbabAGFrvchfJkLzynEmr6RzGz3d2go+jpBxE2z1yqS1wmTyRrC46kijg6G2ZyJpc5apWqE
ZzBCkL7egTeUDMKdUX7U+munrUS/iys09TLCV009t7MQxJcrdRSGFtY0EDLwTWq8KEO+dg1eZ7gs
cWqhn3pY8HNOGzeMHVBqmSCAmz920o15NMkeGlZAFaxYWrpAMC+qZkxsBHhtXZ5svexMg/e+8Nyj
vNSDAI8rhPNTic762zf70hXy29Bs3hQOGdSwgCHQouMBp5BWFYnSg4tP/EyS1YzsmrnZjcV5o3K/
soRJBiZ+7KB0JeAE45H9KVFwOdK9flh5LS8dK8SlgMwgaAJ8cTaTlVIqyajiAxMLHAQCGt7xeL89
hwt7D1GgNBUtoJKAmtzlYhUJrxs5TJmX6NVrFVbHEu0MJAhT57adhROFhimgmfE5eHf8VMp/PalM
I+qidkQHccbzvcyke1+L36ws/FDAy1qmrQvG35VjtRB+TU1a/9qcLViv9kGgmGgmPbmgpYxsRvAD
SszfO7LZEThbaKP5dwketk8rIe9P88zM8V+Ynl1XUoWyat3B9NubSF9056WjA2j0NGK77s5yMISP
5+n+R9KhYiQ7qLZOGpvWG6QK+fZQ2PbflfTswu69GNG0EX4tgCEoVqTVJfPC0Nrqo++0mngse8lO
q5pyvtbFvmgOl8z0tAIWc458iKQCjDkpY16MTL7shI1GdXMb1wdA7VaugSXnCioSCeAVQJhQ+Z59
mgzZ5bpX0a7b7EuTcoYJVUhmkn4X3dcPma35lPukTuBgGapxEKDzwViq/unKiuTvqAHe3uoLqA/g
CX+NZ+Y9gNOXylKQmWc3jvR2ilQaucqp/wtyBEb9lRhzil7nO+23sWkhfq1rzyotbrmFXuVxUz62
R1E6/NGQTdJOQ7ESxSyA1PBhMrqcNDRpT4KXl7aEvhbTMk6CqbZ5GokkOcPX1+ElQYLqq9sqa+DX
pajtwt4ssR75gdaKIex10a6tD5LhxYegddG9Djms0N8iSRCOgLgnNvB7tqIe2vBeEt9SayfXh84R
gWIT9kbmGJpg99kx9o2VuOfnFXk1+79mZPa2GIJk9EFHHnigKyyJ5aLyAQYagvDyi+3pnfSPHNk1
qZ3v5/t79/EobJI7+nS2306H7ZP6Ed5DHJRufefLsCeJxm35ensrLh+Nf8c3Z8/PFKMYIUcdeDJo
ptEb8MrREwpNap1Gxj7SdvkeilNIR+xkOzkP+ql8RptG/6d+FDI6oJs6eLg9oIWs08UW0mb+BgmS
MOw4llQzT7X/LgkQgrS2il/YXW15Wu7mnHQKElBiZVcAHxa2YhvWd2WezJaRxF9t6l3wsYCFIGuP
hzp6LOcs5uKg92UmpgFkNM092CI246v8EFLxrQMvlO9DM1dcObFLrvC3xZlbGjLZSusgDzyj2qKd
fOBuYmfDP8jPg9zuf5luVCOUiQjdQE7z8sQ2SPO22oDpLlVXSamc2upTdRcA8Wg53V1CMtsI7tH8
YESb0QEvYTJS63llDFMYdnVGoGEKRP6E9/nJzP+6oZpBr1Irb7Dk9WbUwXogKvuI/ekYLWUkebNo
hyr7RvYNkoicamt1yYUM3w+8G6pkiG/gima3ltbqbZZksD9sNFL+zQHHIjnQeJTG7orfX7whMdlI
+KBJbdJAu5zvdgwYttMQeKmQuoy/xKOT+gGgL2c5PES6Cm9PQwUcVe+APTPBFg2QqLysTPhSTPd7
ELO4eCwsMejTMfAa4wnMHpa5laKj2RMzt4dzHJyHgdtSHtoqSnM7GU98HX2rt8ewUJEFYfHEXqPD
XUyKSZcTERejlIw1xoB6qJsmtlSTd4Vmd9md53mpG4N1N5hY39dEDJdXYEono2EPcPN5W3PPNRNs
DTpuPApNJnQqCNTfblrH+aPRr/xjTXV20UchyPl/9mYrHoL4v+w12Gv2dn+snrOH2KmPxjY/6Xbw
p9oqd+Ne2NyBH6GgCSjRmw8GvvK1JV86Y+gxgqQB3qtoBZud84pVjZwmPPSE9ikR7fBsVI6UE5nt
DesujY/sS9gra5jxxSj3t9WZ9wsDLeqrFlYDhbpv/5yCz0m3Ev0hkx98w8s82w3UAFuuHjoPgKKS
AdoH9M67M9H+XxHvaXg9rIl0Ld2uAFxrmoqgc5KTvdx4VhHXVgr0pRcWm6B+rppDJr8byiHo8zWs
10JieyLCQzofupSgyZq3B8cQZhoTRUR6r3NCSL0Pp5CACoTeQcNFo9L/4jtxsYAVecJ2XkmFWlVa
VkoshF7eMEdTP5lBFNkpAGq3LLfRHwDtDLkj5H/r8rs8ppEdQO5CVyla0BNr7fG98MrH7GrI9aJP
Gy/92TyjFlaWIUOTqlVv9GQriecOBL7aigOb7uaZ7wBeDpkYGJA08ONdrmYPgQElGZTIa+u9oNAa
xK/OEDyY49ft+2r6PTM7wKygkxK4aWjIzivqsgoMcK0JiRc3hd2DDxAJH7XZhadK2YYyOiDUyL5t
cWH+QHINeQwQBgMvKM7vDQmSIHEPuL1M7+v94K7pzixtzgsDsxu44tHgZw0M5HfjIbPlb5DnVATx
HrFs63mdZHP5gybmMuhtINk+W6oyQwhQq7Cnop+Bv6LlNhv30He5PW0/7PPzlZqkhXG3g6YIHWCX
O0JK00rmZZR6L9wBSqy2DRKB8rg9lkQ64k09kscW0PKHDEoEWebUL1BA3z9tb49iMnJrELMXZwCU
E2sbDAJ0MI469lCk+7htYWE2J8IhbAzEplNjzuVndnJjSB1HY6/Uw3GPuzAEpW55Ziu7cOFDJoI7
xCqgz4CKwjSMX7FZlflJMeT4kKpNXwyxNl2pqtaaLpYisAsrs49pLUkN1HqCKVn3bbtXjn4IQdf0
LZFOQ/6mjBvggQlfi8WuK4Doafr1bTOf2FRqFYxFgOYLGhsQ3/7Lx3METhj2LHG8h3arze4Llwgi
XAgoI+2BPMQ89Kjy0II+JHo1gbxvIMMRxY9D/15B8hYUHUVwXnuPX+0RXIgwhDaWiagRjPmXi9ca
clLmep554RBBcygBFwjboNEmpEksr2yUq4t4Zmu2hCq4bHuII2eexA07ai2wTbkpbzeh39uN+Hl7
81/tShhDED2lJS10blizqyTPjIEbIUBCLS4r1n60Ff+6beG6KDiZmNAPaNJHrn9eqiykJGolqQVY
EeiKADWh9u1N8mmkuexBPhyEtc14FZMD5oDjBZwFmJeBUZ+tlVKUURgnaoEaOC6sXWsLAIUDEq4T
YzPSzkYwfPsLr5/+M4uzFUMxXu9jQSk8dPwcPhgJNy0N6XfktmQcHHpuyNeWxp/2KgJ9YfWmpB+c
GnhTJubM/yPtunYcV5bkFxGgN69FJ6+WYUvdL0Rbeu/59Rvsxe5IFFcE7mKOGZzB6WS5rKzMyIj7
bZl4thf4jpdZeN1o78rapsAIThxW+yhNxde+5+oND8cOAwWiQkZiGYg4PDbu7TleIsp222QWbyYo
doPaWXBVtH2nP+1MRvkhthxZGr3c/UhBmlGCpcr7DkXtVNHk1M2xf8wNZ5jeG5cs+BQb14ORiPCd
GvMLUSGWbGuH5/tjzsz4ChOpgM1tBhRJOtRUHR+JaEUPwKr+Jpw9z3hu7DEYGWYOTXcoMshwWH+3
+s2gECcKAY5Hhu0vvsvvRvSuFLtq+VGbJyh/1fp/YG4go6chIsKDvnY0OBHijWUK8KUF8KtE1t5H
lhgFr11A43VyNBEE8TNx6mNeCwOEJfgTFoEkHMv9qtE2nxae0+QWqmsdAS9dGho0KD73ErJW6Jbl
z1B+SzTJBgf1qaSO4U8/F1E+5p1H3zDaObUX9XgClrkFDobK2UIlNo1I6apqCqBAK2jPJ3nKo92O
eDTHqSTVdqa0uZUbziJch3NrOOVGbn/+yGPShStziVjkVuYtca6JtjXkjNDFWxtoC+5FOudzm3QI
ue+iutH8jTymUAQBmzhVbsXKVhDN+kqx2D1+dMjslVIAO0vmUoGz22YUo/hSKgQlh23DJVuG0voI
GNQL+icjw/9KWcLX+ySqSARBzRjoQMJQgcq9ASojzB6Zh2gJgweiGI0YSNogsh7duWUTAIZIRYXF
OMeo1UIwIEigq7fVsln4zaHX52rsj7B53IL0QC0BZDbO/l8m58YnIIbvQExiF1abX0GzzlrhRUBK
Mhqw6v5OJtI2XjcN6VeywSFR9Hz3TsQz6JCFPwKTFo8W0dFZoema80NFKay0uvpgC9HE+hSlROZn
7ExcGSINylBo1SGieeADAuIvkpkkKi3fP/bcArzC+RYbCWyd7Ux15pFlAfOJ1yTqMoP8izy+d5ET
ySoKuXOL1sGHZnwCZyQZzsqzzlsfmjrkY8Ui+6KCkZbEprOPVVU/nvKf9TUjWkCamYFPxR/4HOSi
aIAq4fFH57fPOkWwG7EE6YPqRgZlRJkeb7y11P5iZRchqcxeWQflUugXLKQCkW+nNH4n/4bXPJhx
Jo/pyL+5+fcxo6Pt9J5fN7lc4lIFd8T6s9FrYF1Jb4DEi6DiQaDOCTJtXSJo7NLWc6mbCV8GNUbs
AQSaaHilRyEKU6RiTaVdZeUiBX0BhQMDEWgp5kY5XDIjByYC7ohX8QA3RIB3fwnlTcTZFTWY6XPC
LCgWDJ9Lz1RqUkS6Dw7nBZRFJIk4vc43ZgZENTgc0DdSf8jNxQUhE7+uQJXtvj0/a4/U0+BqQJMX
O6iBDv8eXRV4zPuVFLEtKBKJeLQpvTPrXOe+Ak1ahGhmc0xwOHSp2mSbntWaRGe4fQjqRHohxVoT
rIEIr8yO0dLi2wZPkw6ubD/R7f47YPuZi/yPyvx+Du+/dTSHURgkAePQrVWggxfntNTeUTUYkAM9
mjg9/Ryv052gnkIVkcT384l6JOEYTdRomyLL6MlJ1rd4sr6H6rbTkbMEp7T2OSRPz1uFvF888vYh
mIxqqbvLx4z9Rzg27KNnHFk9FNLx/BolpSiFb2M5E1qEaU1IAmiuRYAfBjkaaB3D0QQofNr4NWN2
mNLxlN9aHZ2OiFNKmReU1irbXScgPgvB3aQsInR2Pp9f7vEc3o9vFKWxQs/zXoHxGREx9tp7p4L5
TO/RL1YCfqGrG2SpP1lksCNTUXMCHnQ0Dq9VeGsyl6d+bEgZzfXwrTfXH8h/WjFj7BZc8PGGu/Bg
ZO8XxxCmXPijTC2x4ZxvtMRrB5QNNH2WN/Xxxr+fjNGphIooB00jfICTfTNgK4aQHr8JKh7Mxm+B
nw7Az9CZu/Unzxca/+EIAUAHZ+rwVTfDpjwnYWmGwrAJ82W4p5f3JfVVLn1DJOnHBycBDWvv7R1H
QhMMvBTwac/3wCMqaJh3MD4hHTmIGoz3uOB4CtvLTmfBfBeSLSRjz8HKIccf/ts8LsOTiYZBQWU/
+d334lfN1bmi/GP71vAFgCaBlmJgshmTZVAgFOXtKOqs1/V1v/XWn5yR7fYoVXnkmK5N09zpp46s
Vh/FcmetQggkAfR7mFNQHZb34dTdfMVo+ZmwZBObDTEPrFrnF7C+kKTyZk7c1IHDcoLqYdAJBi78
frUBPUgl8Cx1ltfrdiHpIaPoz9fzMcAaaun/LIyOdF7YiejmGdjJIpDkQHiM43BwA9NhJE2AuoHY
zUnSCY+x473J0cllOr9VwB/ZgTLsdbtFsSAh6+5wvW7fXXV/zrZnXPEamKSPLVn2ZGkvHXLm1stI
NQnRdSthiOWucNsR5WVx8slKj3fokLV+Y/Vbez45U56V49Dogb5M9IiOM4Q8NRRoIxy2BqTXjXDw
+/eU171InlnmSTtgOMTbAXBZKKDfL7Nv970fDWcqRS58SH3KCK5oEQCK8vf5iKZ27VBYRx8NgF5g
E7u3lNpcWndK0KFpWmmIIKBrUGQbUiMD+v8yNKadLxrMXTgcUiV6s9l1SYM/5vrcxOSs/RvLmNIX
OZ4irXi/s6QASpHOJsLDgAkuTjpXq5uZtDHAuK4ER8Ft2lkV3+KBFeMcxkmPviN3+XxEU8f9ZnUe
SHrLpKM6CYbsBm8qBXX+ZI7jfmosUK1DiAvXObQV3W+ASmb5hA7zzqrBZMqEAI86OwiUPB/HHxh6
7BxvrYwCoUZqGzaLYQWpIojH43Fy3e5pfW+8pIuaHNv18Virb7X+9sGz5IMmGvoznn/CZCx4+wkj
1wnsRG3zOTZgql1BHgW6YXDKGMb+iKvKBKMMd4jJ5kNPtNMCOIpQnXEdU0uJ9LuCNh5WBr5hdKQ7
Fu2Df/u/agEST2IiBzM8E9Mr+c/C4NlvIgHIOomO32KARQDMgquJzmvKzCH0/o+V/Gdl7DCEiJWK
EFY8fxGR120yoBP2yyNIND3r2Lx88QSscQRyLdoO0d4wl+jBmPGPM0P9I0+5GarU+ApNy/iIcvCP
yo9ghY7xfL9MmUARD2+//+ZbHp0Lpm6zSnI6nAu0cBexYNiZvMyUObz4xEsaxUJgekD/jbQGGoXu
Vy0MfJ6r2LoH3qUEwUwClC060LVlsCX6hoUWdb6SPlJ1MddcNpHdvDM8rq4NnDqiUMIwR3LXFD+8
YF280y9ZDZIbM4Nk+Evy+XxKp0ILBIn00LKJS+0vkrxZNZrJ/ZJLit6KAGLqYp0HKMCvjngnvwf+
TPZmmLaxw4EdNPSjD5XGI/l+WuMui7OiYXtLBglgFZ4qJtVSjtBXyj8oXLqKsrmencnH3q3J0Ur6
ZZwkUcH1eOytO5C8Ai4EXfR3TjsbjkWiCjyThJvDDP1t9YeBojYkIkOBnoZxLqBh4wDS1nJv9YGh
hEbW0gTEm1rEXTyQGtKbqoLg0xxKa6L+wAz82P9rdbiKb5bSqSA4r2R2b9WgJxJJXOsAEUu8Wle/
jKpEL94LAx6A6Gqzi+d7aHJdbwyP3Gge1hnNpjDMKi/eimFJGLzRyZvLmfkKrJPPjU0FprejHG2i
RLLBfRgPxpxDQzlE+EkTM2wPc9gSbgiqHxdx0I4dRGaEcbUjQHetE3FCb223hbo2kEVa1OfMonQT
XYyqZ9CaxahfnaF/HCK4iGqRmr++Xq0PM5fU5IBBuTEo9OGgjhtsmczmvEZReguZek42ygXnqrE6
W1mZXMQbM+N5LZKKVzqYiUEOtO8y0sARxERRZeW1ZOeOyOQTGWSR9CAljlyMNFzNN5u1qBgPyDKX
thiyXFL60dHP+893SJu+7z+Xy+MSDCuGQ83ikh9vfAlgNpTMkKNDGVUevaSyqoqrCtyzFt2zFiWk
qsDNeblH6T5sQKTbUXxHPXDQKbofWgIdpyyv/MZCRIObWFSVT2aNm5jE++VPvPi6QEIc+LlBW/G0
sGziLj5W4Go7SJpzeX5WJvIv958ymmUgDFIpdILGeuUItwcDCGEMPOAAIYpMIKWX9NK8vKFHblfs
T4dsDqf6iGMazcRwn98sskxJUdwFMC9b1+4XBADqniGgSQdnJjmKm68LvxfJ224Hdm3ivv+iWv98
/NOr/W8lRh6xD/hCDEqsRNpdonKfSTO18oldfD+/I89XgkRMcngMMNVyrTauBq/2Q/dV6ZAXHfph
y81KXSy+ZV2ZcbkTzv7e8ui4yhXdSHkSNggsC/BP0XiRaoqjRRCQDcHmIkEEIDRdZp8LL2G8jtLZ
buNH93j/AaObtS9lum8CzC1HrsHuHcUYVztzi+WS8Jqp08YqXZ3gEeeizInY7M7uQ5jp9m3ADHbX
NUIzkH2Fxvnn6F90m6xUV19QLws0yz7fRxPJ/Xujo6dSREl+xCYw2qhCRbRWe99+1qdzcDgnq+XS
FPRLiOR1TGjjDcEhqZihBA/6xbnIdOJSuv+Q0YOpE5o48f58S6YPx7nR39/Ls0KgBIyXk6iefe1o
xmsSbTZv0PrcwYcToA/wdjK/Z7bg3On+26I3p5tVqixJYmx+avF6BelFhthKVI2lrZVrVzv+SPpG
l9DlD2U0a3VQtMPM6Z79gOH433xA1dZdFLlYFXZbaqAjQ3SH+wOT4JFlS8x08QIBgYuurzAD4fbg
mjMv6Meb+X4xRu6t62QhqinYd9FeaDdrObUY8JvYsepnM+/IR+K5e1f61zt+M1ZfVqpWGVxppkco
6W15fb/U2eWLzqx2KouLRJvb9LPTO3JuYLRPK+ipNBZQCYLBaEv35JB6iAvwrjwC7rTZRBoc9wod
/ZdvqHuKx7m+/ok08v0Uj9ycFNiU57HDaQepwXoAKgCtQK/yDRY6WMPXrge9jZfLpdJkUEjoXEcG
xVsop+9TAog6ln6xmFn2Pxqt+8jw/qNGri+Io8zJ6+Gjto2+R64RdzvSn0fzi8DxeS/w+Q52+xwj
6N+z4Yndvz1yswd6xaWiYLALEsVtRLRyszUk9Nra2vHYHjeEOmArAGWHd+nMUZvZ6X9O+cayDXod
O6BhmQNdO/JVRpcma6+E5E/QG0nN6s/97QRs4m6Gx3C3PC8SN0phL9eu2ceW2yAeJGZjoET3giGe
HEObWdSJN9u9yXHUBh5SKghhMtXsrW0KhreyF/zeXndzfvMxi3FvaeS2wuh/brChV2u7rTdgM97v
Yy1SHWJvzBek3GKR7Dj9hG20nlMLmlvKkdMqlbZIlOFEiZFZFqaNjvsoV8N+SQVzt9VEGep+pKP4
K5DtNM0V2OpMzffIFVdURgyUnzDQ5fFFUr/k01sCP6ZZvwfQG6xnti03uIeHEwNabA7CRKIA3rH7
G0LuwsL3Y0RJ/HZ9rZDazFTjGGyP8tlrVNNFRuewdI1yzR1RtYA0JniD1fgwXFYLuR8we7NAzgnI
CObk5pNGq585npyXPj6pO/BQClO3cOVkKfXAj9rGF9khRXdS8RaYmYrJZb8xO1p2tAZGWcRhKcBR
pYlqKr9FXqramQmxt+eH9w9F9WzSR6ueQNgvrBXcGwLpDjWEX1AmQfDPqp8xukCx9PibWZ9z7IIl
TvVux2oo/kJdB3Ui1shfNxcOMF4aZEE1+clLcmSXl8p483fCSgdJkHZAmwC7pTZiNzdJw9w/+/LR
jceGLtvyfNRAWpbdVQFtUQw3V5+ffpNhKw6AdujUjCsimR1nniIPYRMyUtIQsSAbZeP0S3q/AyIN
XR06elgWMYpna+dzkc22jz3uBUj90YooQWIQfVbj+lKfsUUN2UeUSuhQ88tyWdlUrtJ2tINKE4lp
KdSebwlmiI/vJ/bO4rjQlMU10/hu3FkaxZLgx4dKDVTOD5SGzThj6tG73psaheodeKoCSIZ2CNVp
U9iv17K63oILCzGLq2Uzp2rYyg/jQl0WHmbIf40RdkydlHndYlzgIPcygn5XbeY0TaAnMR44rwEm
qoDLcJTz9gp0+3U9CrGg1xia7t/fnQVoCXpy6fZyRXbqoZ/Ti5rwUUDOD2puIHiFEO+4/qSgZtf6
pdNjDiu9AWDsc3/sF6JWGMD5JkuiWr7ekF9fnYv3Jm5hoOl5NEaAJghtC+M+ZjvAi4KqhM7yq1XX
6KkkgppoV5SAdIH8VSq/QNhA4nQuqfh4T9ybHYWZNcu6rJfBLDKnOn46hSBz40OCaPl8dz5yKQj3
hkaho5/lUu2iW916RZIt1vbIhwTrM8jy0POnrAv1szD3nl6oDLKNIcil98uNzq5XnmaBc9i0EkNc
1OZqVZu7zDiVKv5aJcaJJjTp0Hs7B2SZ2t6gOEK6bOgyBvnI/fUplhAhSgW3h77xKV5nmaV4RtC4
M1t84qGBSbkxM7jlm+iS4YtMyRtsN3ZVHTIoHZlfITF1fTcUqn5Poa4uSmNxWnwEWmg+X5ApV4h8
IFwxD7Ew7Pd702yWRmnExb3l2I5aKnubAx7NX1NchHZIecbYxMMB0g0s9MIhEwamRGH0eldsH1XI
BHWBeEOtU5DkYQtQeDwcJfUTNbqLjFW0CbVF9iQ357BQw9Ya+6pb46PFZO0iz6sQCV4nXIivqYhg
R0KWl/0t4LbyDAFIOUs8MeX3b22OVhbyzUrtRBgws2nRwpsuJEn1KJAg5xzpUA29ZNLh+YJOeRA0
IEGQZiA1w1NkFOgwTRzWXMjUlnSBywevcWJkvMYr29qyoyXu9Of2Jmb1ztwo2KnyiMqclq4tfuVr
6IkD8SYTqVTx4rimXc6wakzs1jtjw5/fHBQ+7IUyLDA2XpUoo4u1LL9m+9KZqdNNziEigwHJi5It
GpPv7Sh1KfpyUjZWS0PHUxSCrdxAn8G1O0GvspxaNn7EEB401lHlKqbAd9TcNT7sjNFuxUGBbAL4
1QZE7egaB0JVhByTUlteq9G+KaQDkyW1ii7sMfnMPrmGRJ/PV1KciBzuTI5GHXkik9Y2TPK0meZv
1SfFfPKemnprOiZMpnkB8Zil277RWOZWE9JtFh9SkNnGZqtsQ/s16vYl4JQCiG9/AqUE6etKbtW2
2yb2kcf/DXVHiJzRWDzh0L2DukBsDbfXIqgVZaonm2FsVilpTv2KQ1Wy/PZBnbuKaTUrL274JQpf
cXMUK5VrlkIBPXsb+jZ6Ky29VebX4DgpVbC7it3m+bQ8shIKoBpg4azQ1ITePmHkN+q2Qo0kR8mE
T9f9qWBUyqj4fdANLVWJu6pasDnrnAyC9pcYLdgXSHU+/4KJy/nuA0ZOBImHLuRiD2mPRuM7Ev12
7i9K1FFtVuLMzp/oL8BgeXTiozkEQdffHrk5YRydlmyJy8hiM0Mg6abW0g2nGf6+NnIjNsPlWnZV
1+jXkWUbPYRut5xqGxGesCfpvVVzSD6bO2rm3piKAe++auRkwrSlaqbDV4He8irYZAvY7ACfpfQr
BaK+wltXrqmm1owvnXA34NSBqB84y6H0/JeluZmMSExFcAqHrRX3IrYorcYVgiOklDO07fnX56s8
ceA5yM8DMitzA1nAKARDAVYOkyZrLamkvNcar1PCi609s5snygcQ8YVmNThrAf4GuOPetQlK4rK2
DJi+FCYEYgZGaGtK62qgakprkktWj/IqqvSQEmsizYNeeNeoYSOpfHcS81VRgLsupxapqzOc8XwG
pk4a+uoUgJFw1tDhMnJAvuwwXdBLreWjC6o18mjDCyk5ZO4PCy4MFCvBKIy3dKHZlJplpkPPHLSJ
pyk0EW8+YHzUI9+DQwZ0PHoFw5fx3uhXzfkMyOF3gcrKAryukJNj32qaRN0a/2UuBzdx0sECMACm
gcUCk9PofmOzGgruOZ5TObDryBbZjbYNFsa+J/Re3Dcb76VY+qvF82mfAKFh1DdWR1uibHrwObEA
Lq1LIwRiggS7jHDG3jgfI/OnJJvG2HxJKmCtzXLVbi115gOmXsd3HzB6FGAuEJ7yw+sY9wBjgNKn
1toP1gFE6zRzr07NMArfUFMH7A2KfaNrtUtoSnQ6GhEo+s8EFCra17g/99GiU5aSPHfYJm5UiLZD
tgWvB/RHjZ/HIkKFuGiZ3nIjlbtWHwFgFEi+vRBR+7pcdrWO9lhQJ/6c8gAjnZvWOevDn9+4L8ml
MrmRYL3MtuDghN/k0PhDFOhYdRwY5/UKxC7BQnJV9uxmO1d/vq8mSrRgZgJsG7o10qDSOLq3wiAQ
g7TsAK2SjGzrMkR2fgEEWLt4yYb2xhH2fb1wStLRM5YnFvnO8HjgeSOBr6nFe8pfsMzKEQkrbyS+
JgmrusnM623ijYhOGgiOAJQqQAxydDcpWVpRco5nRclt6k9e+c3bszInRj4BR8fLaEgLyBJkcaGA
d7+WGV6ITKngduDIa6c2unD1v8XfdsMYoLxXBSMj771Ra7Tab2Sz+WCM7dkEtKFX0w/c0tmm1jdv
aHNY6eZmo390S0bnod20vPTq5m21+j3MeLKpFeAlMPJDEBrMQWNhMymu6cZP2M4K0wPoKpVMUwJ0
2pRQnUHQ/HyfTZSFoCdyY2y0z3I0tdKSB2Pr7V78CDXQrVtEOpaLL9PU0RUNAkkKnOvspZl12BOv
nzvTo51WK1wFCCbTWayZISzyyKex/n7dDlKA4atirj6opTDjwaa85Z3N0YZrijS2SwE2I5K9SuTq
L7fMLn31Z9zH1GOdBwIbwvCgTAJQaWQn5MuC6mtMa4IEWKwlqog3Byil6SUesAXiL9sodfkaadme
Wkov38IZtBfnOU2fiVIYVvfmM0Z3Ym37duc2+AwQxjPg8d2VmFx21V91fk9Z9Sd6LVs074HzdXli
0E8ozGyvYfeMHmKAoOOXiBYL0A2Mlpi3iwSzgJPXJT+Fvyvk4/Pt+wemfTSAxwWL7uxHBGrv9yim
tkVrAc7xXi85rd/wr/IK2H0RcIJQQ7nAzPVgmeWaZFonlEYU7XcQCQC5GvVSo4GxhIRQh9TJ3Cme
Hvq/Lxvdy3gCZ3TUlq3lSXSxDhxB3glyeHo+/mH+ngz/D9t9c0uVjVJyTJrDiM2+saxTvWYxokt0
LcXb55Ymh4N2N0DdB13ocW7V6dC4UGWYaNd3T5mMXntu7sKfMzH4xZvBcEIh1L5dtdZr1akRBCCw
pPvU+MMEbaIl2g9FTn1bnVCjfj62ydMq3AxuvFZsS/XMn+Uru9oaHPrMEvPomQjctUzT31jsj8Wv
sgxRVZnLrE0u4T/b43S5GHNynVV1a9WisGggYKl80mKvPx/h1D17M0BpFLnRJdWCnwib0Ul+SluT
2gvjGb4baf+BGbScIAmPnfIgJ9cWIPCpuba10tRR5fLT4Yw6PRV4ej+3M/XYQbzwz9Boq0R9AB4V
tmstmSn0KEa3tmDnBDsoITEat10AhwMPyTSf/eV8SU3BvFfXKE/ZAm9kUrt0WP5VaaOZHTxYfTiN
N1812kacADC8QmMpexQxz2whB4Yb5gBKlsCfuG4WHLqa/8wpmZuBEk68tTEdqHqghxB9m8Jwsm5O
TgRpEFug0BVdpOWhYT09yw5d/yrE7BpC3jMx2wQsHtUdtBqweAGjPXSciG5jCq/+DHlZuwBYxtPE
nMQKEOOkgJJe/82XaO1bhZcSTC6g62h/xUjtOTAfzuQzJ+/ygRhjqJ/hjh2fHEGoFQjXAAWc/UbO
1WZ4LeT0pN763IfEG34LER2o6vTKdWbzDeHieJkHErOhqCbzqN/dz7brsjVt1w4NsAetJkgTb6ld
SqIX++LO5FCmcqmgsUTeDFK2KBKOKSLirq2dmI16S2MuDEhNPs0Kxe6YFJdqxgdOBGO4QSHEgyKh
gDh5FLBwgdjndoxahr8sK7XVCiDg2o6Ex7mXDYijH+cP6Gl0vApgYeCRaL+fvyoo+DJIEfQrUCzZ
Km1vi3pRIhlsgN6YkUmYlayrZr3Nt0bIStRn1vL2tUvamjJpOW5F4gwPQxK4OBJqwrkCaGRrkUp+
Ws4tg3MVQ90QPRIy7xDaAfhdTXgIzR8l0SkAOsoz5CG8MEnDjVxKnqiLKa8kehIhe/sdhIFNG5CU
o2QkWOXEU2VeoDst52s63rduJAy6Y+hY1oeW0tiIKyBZCcuVIF1QIArBESfoOk9rG8cXl03fKAcu
qkNun0hJG675LmGdbe56OaWJLmVzJGLYlDb7BHWUNYgVWH8fxaWQX6VEqpOX2vdyZZlRTUqZTgpm
ebWo+ZpRq74JeUNpQ46BNnnX5Ss2Eu2hhsDa4pZl6AzNKY3NMUYcFs4ZPtBtT1HnhcXWFQRXUvOB
EZrkQgbC2ST3fLzyFB6k54rIe+VLW/oA7ZctlXC7LrTLWuX7tENrRhdBAs+zqQBMPGxIV7pgs5y7
YHK59UDrlNGBlfBhHX8JQgQkO2k73vM+ER93IJYK7IRyd6gP8OlBjBqFX0gtiPkPUla56Cnrco4i
bMlmiR4WUthh6vPW61W5iZLoPQZjlah7SBgUX6XMOvkXX1SRA/aqvqDiRZXwSrNyKErwX8Fo4/q6
iy7Y8JwEPhtkJC/QSQdFg8gXd3UtCZ4F+QUHbWyoAaGJXgnaFPWevFaQlHecShq0ucWYOTpJU/Va
iN9nJcmECv9MlRjS4QqEfPUmdWpnXeRIjPyGDuOFzaqoQ8HdUVUlCm/4MSngEZHU1O8lV5YlNOxi
5Rz2YdeRFoqGrJ5VUZhodgZCZp2NEgVfpPhSuytzynX1qvNZ0XSS0PM3Fau40AljeTsQNkjQUN7a
zm063lIhEmImHIiMH4oO8zXX8xVForpOWr3zktjR6cQuskgt8kQIVDlDPzDor4q4y88OJA45H8op
ShOf0jSV+k0sZRAcCdk2pFSeQnvUgosDltNFCZPEkBTJikbDt5TOsoTIagy27jhm9IrKuWidJXSM
yXObUoBkKqIaBq1vZSC3BM2SCkXqoomyZRQ1TPYCBoJQAry3y7puYXtUQZ8EuQVkplfEXH53Gkny
P/skTwXT6SixQOFD9Gq9tkOlU1nWq12DEZ2Aw1JxLb/rRbAkiV5eZSvG7USQVqRsRZthkYcxGFsy
Rvmi4giCCLRTOYLWQ+/tR0GKxzUgZem4ezdPXWrH5DET6GHkZKVOyV6bGIzH0mlOapoKe81BM4r8
28QxpYOupb+0oPZxoHrUtD/PL5mJrkxI8g40I2jjZeFPRtnUMPOipC3RqYRET0VsW5dXQPqFp3BT
L/orlZnFq7wUNWYdyaq4LaChYbatJqG45JhysSrRYZ7qr66BJ51/mLssJgIdAFZA1gPROElmhOHP
b+INJ2kB8/Fq2rIzMVebOkN2mQnAT4EpJGxrQwyzB/Wf11LZTCA7Vc2ASiT4XgVwRYJWnL03rfRZ
EDdMQ+MdQthDLx/bAv3F3ae0ygNTYQyPV9vf1mxSFan4cuedXW8m7pi6vgahPCStwDD9wCHEs1ke
BHjUWaEQNlpfRx1hM7TlpnY91y3OTDyJIBGDigYiAIFFS9D9aGkBrhGQS/rveYs0FWCI78U1JavU
fL7fJtCWg5rrP0vDqG+WtKjAAsrREY3ESA0aG1BdkOF3ld5qzkI0ocKoopZIUM7yarIC0EwwwYVR
nTvt9/mXTK7w7ZeMIhEvlGKxFPAlyOEPH7FFk5f5gq6nQtusfHSvzaTbppIkd0MfJUnSEoc95v7b
4MCWrNU1QR5sGF+tO6qqQv9wJi/ySMKPFb0d5OgE+YXDck6FhQW87PNT2ZkrR1NBljmbZBv8xChY
vTM0epN4jVRVLdwyOl4MrV+nBr9UI63eanOh6tRWRZ1PYXEuwXMx7ngU/CiVa2BXrYQ4nvru5np+
6Y8B6tQ2GTq0Ku3bn3GSU25IZADU4FFiQZljtHChbydsXrS0ZQiUyhypXl0d2DlVszkjo5USEewL
WQgj4RICiBsFp0JFSV/RZrb9xBsOhDv/BjNaqFCiipZl4FMhRJJcwjfoHL/6ysHdAxkIOoo1BDlw
s4a+Xsq6KxF+7hRMbRRRwm2DdLyCuu3IATSJggu8axgLzTClTQJIa4JyLDTk685Sg7l2hKndIiM5
CjJQPACEMUm5mGWy3Nh8Z1EJs0yKNRPRxvMJncpsow3/n4nRgDJJjISe4jqrP9kBWMI+3g30Dy7z
Neh9jxByIcoWQm4x2aE4eUAQ+D1jf7iJxifv1v7IjyUBJUPUDUOULSFH3432fvb0xJQ1zwya1dDw
BeeyoOBbbF34nmt1m5vg0dmgmbaJQhlYwTRsd7KYLCoKr/XnQxxG8GyEo6NRpDiWTS4hge8Y4JOF
nNRSTjOjsLPzf2AIJSJw96Eiwo0FaoXcFfie84EEc4fytlL+Jr3B88vnVripFcPDHplqIDiGdvj7
O9ALvTZKZBv4So7gHmCunXrNr9oVOEswFkUqg86l5s1TdT0lEJjt1iereFHnXPawL8ezevsVo5XL
Ainyc58C6U16cIUtJa6bOeqeqYW7NTFauNBjgOcHhzjASgkJpA6ooI7kFbgFublk0ZBZfBgNqm5A
IYPwGmCQ+zktPY5NoO875BWEa7Rg1sDk+5/RElSiIcCanzNLOJGbgcrI/5p7yAlljexCyxUkH3hK
AbsNcEaroc9zmajI5m7AYaJbb/b+8oWADYo3p0NFZuWc5r5hlGxtIs+J+N5FBbXbZhKIi9IDLWsO
ahINejuF4sOrdCqYlSyfukDw/KWRJYIgAuAp9zPN93WAvF3SW14JP+Mr69q3cCIlzwKqkSjCto3f
a/mcBZ9A8JPM9X7bNtUU+8eLoAyh/D5ficnU1R9XLgfOZ0BkR4cpj/oY0PQBHOsYVEkgc82YAKDI
hBE0OTOfW5vY0MDh4t4CygyjH9MqxQpjU1BqoK1YlCODo+RXQfaMmK58zae7yHhubcK3IkkG4VvE
y4iKxxJtXD6k7GvQnnS+kGlx6Tk6kPZvz41Mxf5IagJwBAg9yB3/2pNuInKurGSfdkF4ElKgpEIB
r0p3TIXpKwHnEc5Cj9btkqBUU+qhAxI+JdcSWdbEWUabqWw7UjQI7HBRQ3x33EUAoKwTBMx/kfZd
y5FjWZK/Ulbv6IEWY9Ntthc6BCOCQZBMvsAoobXG16+D090ZAWIDOzVdL53FSh5cfYQfdyR8kzvx
0ZtQJs1GKreZEY42GAjQJ0x1qrKLSjKsgYCXSjMTlQ5uD1TwRZT4rne1FMexGBYN7bTea8+es/gp
qHm8AIQfX5MAemnd0a+ijR/x5zpo7ZByzWJiZn5uAG1LalUOrAL9MfVr4Wea4H0JI/BAa/21Cw8H
HFBgwjgGqVM0dFx/5DiKMRvxwEzw+/0zoJkvW3gc/XtvIBKO4QVn4Ae9A/gJ6uXo7Xxc2SgL982l
9Xk+dfAg34dszuj01aa57ySSSE80ZfTcKajQYluuqU4uEA1BXwZLIiA3jfzEj6x0Jrdty4goAPRk
kEK19xTdDVx9iO5o5Hh4fw9U4IZ+SFidBRZ+ZbgL7yMYOIAVQawxkTnNLpZQpIPGr6mJX6nSn3tD
ywYzpnTQNgOn0KIRUL9tcKmh5crg7EEeh3TsZcGjnb4AqhPo2rpTsxZXWaT1b000EjlWSyAb8/bd
88w8v6OYA8VpIiJn0ex4swx0JPb4XlG9tVrMwp0vorMHKWgwdU+q39cbD9ImVE0loN5DOvxFBo3A
axWtFLUWTQBDAF8aSCTIhl2bKGs3VMoWBzAhlEJGS3H6x9hZmeKFIAt5w99GZmsKxdSmFpGuQ9df
qbFgOA02iYknW1Q1YzTyXWoLO6MTVWhkYEPVJq6A4uxv6G26D4y17Nby/oYWODrsoFUAtrDrIaOi
3rKelNOOJ/HvYRPobGWXXaRT8ReEccXOCKnPJjCgP0TSVYTKQhwm4r5jwQKN0toPyISUpX3IjQXt
dD1F+uY5IHRDq7RIohhw6ZEg6UT8lDEyfyRU/hiHx9trsVTeE3nQkaJ7C0VUPHPXo2/iMZFTH2vh
hudGfM6RrDebR9lTfR8iDfyZQ1mIr2jIcpqVDyEHrW4OHLiUbn/GdGXO/EYgORGMQicF+mZzQnA4
OrkYxCLtsCLh6GPxWCpaYFe+xkP2dFhBbk97+KcxZDI5fiLzm/OYSXI18h0y+A4jA6aPc8TxSJCv
RNjTHr5lZPZIDEXB9mELI0pl9uIjGOcZvOvt8+15W/K7MHH/Hsv8wYzaomJ5isL+GSRVUn7V7WMS
bn3/JAv7uNdb+GCMfdvm4vRNPh4H9VCU/mcjy3qJQXLcZxyI7Sl3rbfy6/nFmfv9++dDqqMCfQR0
xjqc54kDqWg+ONG0lLOGR4txSgJvTAeShun4ynRlcqYgpcAT1GbSQguRIUD1QUH+nvAepL2Nbshj
PRRcEH12CjI7egRq/i0CBwpHLVa4igwhAw/ZrRtEzCP0WgVCywUUs3MXnJN60lHRR5/EzYuPinxH
+nLEu4CU5egRuUP/kJqOtcKCHG6IQhJUHZOajNB2tZojigWlPoVMi5rmiXCgW7goesLF/GPGpDKv
DeCOBbe2ENSZmQ+jb4TiCMZeVyio57Ir+964vXLLu+ViamdXXdVmiYLKK7I+dYX8lmSB2glpz1Ed
fGgg3Da2lJFBFvvf++Q7/r7waOmOGwqqDRmn3DGaUUFTIrZHI7DkT4NV68N4D/3lu2Engx3N3zYP
IRokVr5gyVW6/ILp8r34gobm0eJbTDuVPsoUhHZRkToI3K6I9Xw8ogjX55acylpcGnTxzIuK1oqp
xrunwTeiGtQK8lGJ15q6lx6/y4+awo2Lj/IzATVPERdDXOm4f+hRjd0ndhVotPSQX5qZPeRDVaOG
m8MMKMtDbif5equYHFKZSbVyYBeddqBX+anzBqxw83BMGSdBYQYLLRABmlooG2zRlQGJggT3aghE
Lb3jLZ+wVrwJT90bdF+LqaSxmmVfSD5gw/3+jtnMRrmfZuhMZ5yk1epjDeHKrbxLR6KjtPx0e2st
ZfQnkCMqKBM/5Q/ZRdqP+2bIUsahoeZqok2SaVEU05ST97xx36tDDkWLs7VidCnwuDQ6W1N3LJJh
EDPG8W04ZxVJxWmKS2BSNPnQOmVuxGsaGouXMQeRDmnCU/+AbLOe70JAOGeQVmU3Wao1lc76K4//
4om4sDFzQTwvr5KcgQ0omtInMdXp1MkQ3ZJhrUFt8emCqg8eLYRt6Fe6PntYs1So0AzqyLHpxm+C
uKWzFediev1+vPsyN+nAwof+AQWus7HjekSNTpbpBdQL0ALl7XKR0Eeht4M1Is81a7OpG3yvibkM
1krX7AFvP7hTni1Ct3e+ktpbvE8uxjUt4sW1RY915LEtLMmxVsMT9o9FqLftGxoPb+/ypd0ANJ8E
r3jCC82hp2w5eH4N78kJviIPlIh1AGDfr4wGF7j4V97DS1uzQWVIvXZpU7LOeKDhUygBoZh3Dh1c
SqZmh3KTr6XtljbgpcFpPS9mUWwCQRoUGIzQYhGmFic8x5+3529pS1yYmOdE5RFME5wLEw0IXPVx
99Ju00eZ0fyVNMhi3HRpaOZM5B041QQPhoQCjECerPrjowvu+fJ1xJqBhrznz8258BvSB6J9e5CL
nsyl8emqvJhIuc+8Ns5S1vEViHJpWDwoijMos5wAUVkTFl0d6syRcEGEVLUshlqVRlyrWWx7+ZGq
NvkuyO5Hulfj2ggaq1pVil3eLxPBBbg1IBcx/fximHzFFwkbV6yTQMJxSvJoMqg/eavMD/1DbAip
3deeLucawEiiMa4ib5dynxIHVhFIqH/rAF3bZ6uMcnFGkY+r1bI+p+CN0HpV0Llsw4QmLe4q3u55
TTkqwUr8tFSeAevMb9Ozo0KxQ1nXiFsd4d2ILMEYbRzPcgd5JNA4GlCxT9VCjcBLZEsn3gIlULxh
tyxNWPxDmZTJ70YV8MnavL3zlh7E358FOOr1jIQCdDVQ/YD8ATT4kN9Hj8FtA0vnF40kgFMDcjrh
Tq4NeFSR925XMk6HBKuZ+1qXE/Szew/Iva44yEttZ+g4Q8/glIxBt9Ts/hsycAR4fA9fVGPeXA3k
qhuUKE+TptH/fFB4PFD+BXmGKM35H/uhjCOvYxgH0KYuai1XybSerfSujbSyLAhQiGAPWTG6mFNH
R4zAofRKMz/kPnJXotshlxGDg+p+BBhx0Kuj8OgCvatH5222XfPtl0DKIqoEEhLDHCC885piy3Ht
OAAuOHGIl7t9Z8YSKQzV0/j72xO66ICi3gzOYIS0NEoA19uk6MsIGHOXgdjxS0d9UpLdeR9iZad6
bpahyvoaTetlqQa/wm5bMCuP9NImvbQ+nZKLe4niq0Fxs8m6uG0yk38tvKdItkvvICA5vNpsvHAN
oUEO2SE0eyMJPOe674MKPxoCFuRw0aiykEZTSDE+c6mOPg4A0ZEu0st9GlnJe1XoZz7WQXcLPLgl
2FCR7L2v1Jt4sH/dXoOFr5q0i9Efg5oIAMCzB7AawfaUTR1tUxZhLALwt6/V9ZdO6JWN2TvXDEkr
silsUBVvdFRi8BS/Eyuna6y+3Ifevqc0v5TVPOuMrDgw5f/6C2ZvH0Q/2GaMAKzIBtS9WrMcEalX
vN7DO2Oobe1627YA+N6tSdX1Bq8kdlGtgPAWZxpMCyAXkHjEIrPtBjqeqm96enAGrn3pXUmlwnBl
MRf4maFEfWFj5krLUpZLxYiZHszBDHe+7duV/gKdO/xj1qS/R47J/iah3pwbspYIXio7wDyqmUDH
fJ+s6xMFfDAUy3sgOCCb9Oahb49SQbpoRaoJ5Igz8TWBTcDyzdOaANjCg3ZpeF7uG2oAgUQFwJUG
uvPindS8dulzLK7UFdaszM6KnI1Z15bYRXUSJKpSNMcqka0xRM6Nbijj9sH8f0wm0OtQ/2RxEc9O
Te7/azIbtdb2+0NqVGagj+SeYDZBYt7YoMQ6fayRWC5tUwR+gL2hCX8Sdp6tYU8LAwi7AFwRN5F3
zwIFf3tg3xfdLLpETPRvC3PnnuH6sERWC7VZ0g2qvIcqL1ohDw/YnFBVflT2yr5Xa/KeqD32LWjk
NVbvbbC4o7ry+USoTW0KKqMiya5SHOnW0vhL/AhX3zdbZiquBS8N8H1AcyK/iKxfbIRGZmZ79+hO
il/6HfjgIqM0EyPWkcVFix1lpCqcjtsztfQSX33JbAskcqcAVzOil8azeBXcHC/oy92Pd0P4Vzbb
5ZrMLkhRKhm0nKMcnGDI1TTpGLJs+1pLgPoCyTdoteEldltwwqx4ON/O4K39MO3Ii3c4wm2SKOK3
7ZeHEbZBs0R8OyFwOwgWvSfH98bI9ZbU1ufuCeRdBA2VqRrvPa3arsLQFp8r1HEYZqrfg4Nw9j08
X3Gc649Tw3WJbgwrO8laV97x3DlhGA0YjUYmEags7ZXVXsj0Qmrtt92ZNwQlnEauY9hlTegoPlef
rkLQ6Wtp/0s70zV3Md9t0HGdF8FORGqD3mjCCILDjnysmFm6LSVQF4DXUEI5f05M1kLGgy3EjoYZ
4f0ADT0Tmnl0qI2P6AaD9rN7txJtLR6XS4uzgY1onOKYDhaL/JgK6H7h1S5GOhE9+e3O3yvCnbsG
S1uK4WV4dOh3YNG2jurj9WRSNC8WfA+s7b7VkPp7CaBSaCsiadC2oq/M6NIGubQ1i3QC5IVlNhoQ
tjVk/9zJ6NGXxr2mrwqHL/D/I9rAiFgZp4CBt3I9KtkfXKXoGID4aVltzELaKTiFzCaxTXI/qeYa
laF+pXsZzB7macs9PPJ3j4qWVbgK11Z1Om7z6wF6NGBTATUbsEHzYLUax5ThMep9+OydJJXZqLU5
qfh+4fCvbFpuIUOIgf82Nrv7Oyl2O6+clnM7Gm8vxktjdqa8MbB17+8VtSXx9vjwqT/pr4X6VJq9
E6tWrCuad16PN5dQ/jK+hZ4Ut2VBmEMlul6OYoVCLaBu+XQ7RIlWKrGMNR/RfYjWjY3ANr6mjH12
oClvYnoZpG2UitljIKa0LaA0Z4b0KN21WTB1neWdiU4r6VDhfyRoPGXlBlt0WWQZ/D1otRXgt8xu
MGoM/Hyk3CmvoLmmRBMe2sK0Floa3kbFPmVvX5QGuQq7IbK6BnpZWjpZAfoBFRyAPuZofrAIyH6X
IQNfjfrIvHHMw0AZPsmFYeXBWjM0bdiL+1MOE853kex3Wsl54ZtcDdpTjgnN15ilF935yyHN5jMU
uQxDQhpFSgkEA+GPNKgA6+UvXyYCevmglUmio7zNVYoiH9bjyn2zdPImCt6pZgI61PlyJmgu9OIE
5vPSU2NpL3CffAgO7yBAm93XN4cyGu7aAhVHUuUbxtMjfny4/RGLewr5gan7FtB7dItfz3ad5m4s
RzXjpJ45KSAor0+VYdYQnAFjqvfrbrM5Sb9w6zBrkk3MwgMGGnWwRwGaiutw7gnLCcVJYwkMYbOJ
CHS7q04fB8w3aHWsE3dsyIq7t7TckIeSkHaZJh1dutdD7SM55oNpvrccWqZ78lR+TdJJEHYgKIWk
qqIV21Tl7EfLuj3Jk08/u2IVJOkQaEzcd+jaujZc9Lh/uJIFFrUzlPSl8N7rbhdDYwcNHFyogQ5l
JQaYRnLL4OwICWyKvkkk2pzwncn2ElNqoryG+Vs4pgi0GRq8mehrxoV0PaiEBfVXVsBG0u6HVh/V
YATwdYXGYAl6dGVltj15MatyP4CVsVK9zSE4RRatg87unVU8KAOJFt5EK+ke6Vxf2S5LmcEpk4AU
HeDTLJ6J6wEGos8HSovbVk6hxyGfFWaXJXqCXtCUFH2jlVRB+k8wSg+UGlfOmpLiwtBxOYDyaWqg
gtc6p3AIcp5J2rFmASFlT9L7BMWIdJOR7uhnNyAWUAiV7urj8fZeXVCGuTY7W9eR96kUZK2sk5Yn
cfA0NgW2bq8YcmeVLZFBlp9LhqLhExL/VbinkecQNH7XPioR+GNXvJOfdwQ+hkV3OsaPQvpcX631
uipCLMvC/bMD4m9XCrELscj1758dFKTQuS5uoN0G1CQRJZsPfBWpRVUYt2l55kUoxlV7JdSKwc7G
fd2u7bGfB/Xa/myykYTo22QaHzuQ7Kk/VsKDG2luch+5r+NrJB6kTpU+MpDNAMZ6e6EXXOtr27Oj
lUtDyxUCxh6DQ6A02ionVHbsn4rKKgGX1vlqrZTw88qARR5APVQuAGWcd+c1bD1EAvi9HC6qY4A2
6TaRiNTE6NCVOpE/UxGXgIWrHUdB7VJfgKB9CVoXwhc00IWRH7e+CRhAuB+TKM/B+Nz1b9HYDa8Z
nYwfmeQViX57kta+eBYSjOBHYBUR6KCS98GUKVocoNuRvxX6Sg3leMXawm5AR8wE3Z3gnj9oRBim
zuUMnXhOIDzxhS2HD0lj3B7Qz6cIWoIQSARceiIPmXfZNbHccenQTvgXKFxVsToUlU35kSblj1ys
dXGiZtla+uOno4NUF/CrE085en7mQq2S0ihNw/MAiERlCCqe+LVvfWrFbVzwJ2CFRT0F5Chg9PuO
PS78xrTjE88NfNYRKyD8401VkoDfNz4UImLXaNsiJFU5anJjBMlzGZtNckrAnieE72sETguFF3wK
xwlgaUQ2Gh0h10+HV0WNGLUJ67j7/AH8eZqgg1Y531aaLpNRT3nCrfhxC+VnmJxA32iJw4MxTwdQ
vjw0tIAy3XDKCNicocfIa8xdr95FmvAXfDdkoNHtP9HsM6D+mZ0LBEySFHQxAARQFdABYcw/6FdW
TVRQdDAQFybNs4h/ed89hebtDbwQtaESiZkF2ggMb+hBv57bYBApl4Lj4fgZQQ0LbISWa9dbCUR2
UKqr9c1nYQN57yBstG+bngZ17VVdWZ7rZaHnN4k9Nuccpo1UKjdpEPh1gG3qI1jl1khx1sbJztwP
ih27jKIwTvor14o7TrO9TaKi1dg9lDqP3kMXycPajHxSrNXSFo/SxRx/Bw0XR6mWRz5xI9jOQfxC
GjPVvC2Hhk6V9nWVAjPLFvOrJk9/Id1zPcUzT7mG995EEgxLuRa98mp8EPqdoNIPcC7iNcX6pRcQ
OSUo5yAtiE5EabaV0hqJNVnpgU7pt32rtgr58AQjVzTAozv/dazW4DBLF/yFwTntKDsyCiTqWzy5
ABaDnIUFe4sm7sCfIGy63av7tIkRf6xF7mtWZzsJSe6+LnpYBb0ZnapVA6LzvzQycJKICOWgcT6/
4qmObeoo5IC1YR9rirc5ZtRq8EcKrFNwRKbshJZfmPSrckHgZLChRblWV608AdN6zQ6ogC5HwDvx
ijIg5b6+GmI/ynI6SDmnU3s7fmtsz8B8rvlNU1XghpX5IuZgbUK3KaxMonn8S681JvNSPGc2Svhr
yfsF6gu89whaJw4FUCzPw3PXp/zEByMgcLO98VwHhtht+gHtJ+qJshhUuPWI5FqGrr8HccUbWbju
rkxPvtHFJdBXoxBlAkxHaLxR1CA4chsXEqFvq5y/S4/XlanZcxKWDB1THExtAfc4naRzBv9P5d9R
0VyFXyycBvSOILASxQk9+I1UvhhWw4pepnAZB1Lw9IFVjcQCrWOl0Yae/cL6abffjKUo7src9DkX
5gZucKXBxdA0SPrupWdPr1LV3dGH5mwJmvBgjecVi4v7k59g1oC10MCxXluExmZQJHmDAXopaTmd
lffhW3ACcQ/hj215T4+7Ks20avXVWNwwEHlC1yN6jsEKOjMMNRqmizrW0cCZOSKECNU7EH453RkJ
ndPaQi6Av6bcEW5oKJmDeZyfxW61HDWDX+cAfCR6TmuRorpNoMV0jBbDSPdiWUP/L0RadnkekC7P
iM+dGAnOkd/p7eAw8dYfNzE4rKvMqgHOyHcRC9mLc8eofKmKLxz0vQaNbj9i1DfWhIIWDzaD7L8y
lZ+RfZ5Nlp8DzdwJDes8gjeNtJYdqa1F4+JC5AVq2vSe3WqVhDwumJRub5AFYh9M3IXp+WnrCiFK
PLwHw4mF1nyp1Zp7ajWFCAHhnuhS138hJ6byAfn1y7xr95COW2M0WDzxcNJZVK7Q1ga3/Xqv9B56
rhQWTy9HoOToZarLgHcX7Zqn7i/E2FM88G9Ts5kW3QD43RGmHjXtmd8UHokowuxpOE+Wxa+gUBYk
IjG5yPYpk9AZYp2ZNWTFJK+M8OwJz9Ur/Shte6194O4i/UFSzR0D7iCf+KfSOZ85xykhE/mUWjuI
lm/OJ6iQ3l7phezJ1bfMFlrqB9yplAyYNPpAwcVlCDyWm1/LJCyde7CMgmMBmDaIe80qSK1QSNEg
j5xTC/ehQpLU9PQebluqB5Fze0RLXjH4KH/bmvkyA9WzLsj1cLlpaFpRzhBIfwscSh+MXfoK5fmN
latf6orVpZzYldXZldqiClGFHcs5U2oeJLI7dyNu2gfoDhz13a6EzOTrOKq+JajVx+0BL71WIDJC
xC6CywBQ1+tzErh1OjaRiChAVtvWI9057H7dNrG0S8DHgEQjC0iK8B3MXrxQ5RiA0K7C4OIBYFkF
pLnNLkw2/koqb6HXawopwKKCfPGU/ZntRrb2ZCmhMJQObV7Do/eEzt5jBSaO1iIQGH/HBkW4+g6R
Tkp/4yriDyazMpvi0nRefsPMQ6wE3gcro8w5mQDmScJGVSyYKTcqT0rhF04dZQMYEAXpU3QVsdGy
xkUzN0/50r73RvToKUVbJ3rdDeA3LOJi4IgQwcsgYh7Rb2zCAzCTtSj2kKKgKkHlPJA2or/DTdEW
y4QxckiekL7HIp/Ehugmkl5SzduIVpC7wW9yiGGXY/MLOPnGHpm+KbREoQRHYivxAcS18ZHNyhbp
hJrNCxVMsEWmcqnIwaUA0sjD//eHX2EmlchhMnluUXxSoTVdUgAE90N5HwlcbOWxNFp+LnofrIBa
rNrwAsj10zplyJi09UZOWcqOc3A2kpjJpVbN2bhJ0c0e052eluiSJOj0B6Q59ctXOu5Kmohd17gq
+mijtwRTVZFJSq0lt3fp4ovxe+mgNXJ9ErqgRcclhDGc8KGQAT4WzgpIM9mMULa/dXXFMzx/JVm2
UAK43LLwF69tDrJYDSlKoY6/E1X/fAg178SYDGgbYj02hZWDuFCLgzlUdtHfjNP+A8mPVtFUCVMX
u1P3d1pr7KFWUwAwlJFn4QDqu9csB2GoJsaqSmWmtvJaLI9WRN4RtY6JXWN2OAQ+cAexT3iHb7WW
Oo3ZKXrk0cBTEtrGnpI4MFVV+6a/G9Ywa9NvnodU3G/L8xfEy9gkH4WAd5RnNlcjwpUmm+2y1qza
44o7sHgDwLcAUTPuVGEOvUCvJmho+5RHMPysDPumRTF/paqwfNNd2OCvt02SD2wg0LBRGvstuD9A
FuVr95+u4e1a6P5srPOXJdmP8mpsujg4QBl5BlhnhIzTzy+ucoobqYHxRt7ZBjBz+wBOjsuPNbr4
3TOPrUFaV+Km3z04+sbxAcy7/fuXD/iFgZnnJAl9CKYaGJBDyzV9AP6esxalNh5lNiknI3fKGpEo
2a6rV5y2b2/z1thmT1MB5tYkL2A60/f7l4MBFBXpCuBwQDO52xX23d2GJdpZCgkU1G8Pe9Ebn+Cn
/1qz2anrvTAPPZ/mp3aA/fD1gniE8Doad+z7eGvmX0+/koe7jQNkx8niIAh82/zyof9tfo4WpZic
5roQQ2+fmd1hCgBcDfqhw+FcA5Vohiu7aNEeAjb4/YhPAX6fTXUPXmuGCXClRkAh7qHqIGi1Pjxs
QIPz4a4ReS55ppfGZnOr9F3ojYPAORBFjzaSGt9bzK+VCZzegPnewdrhRgEjE/Lus3ORtpFXu03M
O3ukDre0oVqnD2tNyHgBuwCfF8AbpLcYuGr03APFuZAFCTdkUKrul/FWkNTFu/CmbA/2r1b37+VS
u1NBley0TqStpBSWPEQA8CZ+KwjN4guur5VYahIOWmq8E4pvxfA6ZA8J9Tqw+u2ZXACqYowXZmZj
pDgujcWKw+31PN2avtoeQyCZCvL2ALFtnAeekB11kkm3U2tVjMBaGkCohYKAC0jbGlQDbn/Q4u4B
ZgOoUQZIh/l7mPtsQbODxDv0C3WIO1Ns7IzV0NkgrtTclw2J0DVTEDZiea/nV2JBRZ3JvuDUmiwa
3BvtWmmqt5GVr3GwcdzSbkVNaqJFE9B5PPOiKM+j8iSBqUyvoENEnUdj5NTYftlDbSk/o5n205vq
KDFhTvGXDor2B3CoJkd0CwcaOB2d21O8VGlAHRg0RRKHtC2o066H7iaUwng+tpa279R9ucsIyu1q
+RRvk52w8UVIgq+d2AV9aOziC5uz51kWkFWtY9iEo4HsB9ixyAvemLOBbUbMd7LT60LVrYl796Q9
rgx4aQHQDARYCVBIgLXOrouq5icGAty31DmPFYOLn2X/ngOLT5/qoCUL+xx87CbcLwq7ey1BvvjG
XlqfvbF80I4ZLw/T0PdaeVSeJBotuUQO1S/QHlorY5020/xqhFcgTvhd5K7nGbpRdnuGCkTeSdCm
UtuQmCzV1Je0KGzRry1rfajV/vtto4tv+aXRmQ/UBENa5XBv4bM/Prt7QKzI/lAR+7M7Ho9P2W7H
qXeqZamPa9fFgoOEXn7U7uG/gwZNnJ3iqAjdUKwSwWG/QB7SdWajgUqmX1Nvnb5/NqlXZmYnJuO9
OKohToBsy5ibYyhjTqkgVAcXMiu353Ip2wLINTxZsPyBiHgesnsQHBTGthAc5CLJRJV7bx5NtST+
JK+4XTka07G7GhgeN1jDuYC+CR6Z2SsTjXTRxYLXOakce5rfYGBN5zcrr8zPxOtkBgp20HyYntN5
n1gnyKlQenLr9IfojtE4K9kjM/4JNi0zUIX9U63zWqUp7WlleMqP0zAzPDt7QiCEKZhmOscT79xy
S51rm0vswDeANm3rV4n9SAbVV8UdmmEyI/KNN+U15nXIOcfKL7YCt6OW3EM2el84Q2NHwRN4I2JW
jXe+WbqkatE1UWkoLlC695Adslhtd4rDhE9yovoaNCLL+NDnplCoVQC2Lis/i8WxZGpSonGMIqGV
vkJW8FQphscizuWtHO23mwDgzHCXMFrHaokaoX4IZR+PCLLecYCKsDXUTfupq35fCAlBww4K4TX1
BJYR5AV43d/zb2G12nI+HaUfW+ViDacH9SLOUdwAhWJZah0BjfaPUDnlavBg7xhw7eFjpJNA6ZWv
r0nL/XimvxeQhwQnitRg35y/G5E/tNK0gIzhHyTkqlxIqq7cmWs2ZrdXm6HwDtmJztnyJrrS8i27
dqaXt+HvUcweIDC8DnLh4ZhBpUBLD9D+ah8jbBFSbN3Xlfvjx101m7HZlu+GIhVaZrJF0MQnZBYX
68LpziU5YdTC6LaMelb+x5pbk1HAUxADw3kD1f315kgGsahqOoLRumqMxo1jMjBRr2edXSZAA/U1
RGp9eo1J6mel79su/Ff0ngIy+s1ZdrEpkyxMINSJpQvDF3pEHxmLLpW7NGAmnC+qbRwIIXtT/AjY
Xf5JH0pZg54E4Zvj7Un/kUuZfcZszoFnHFI6DbupEp8aFErUJYbs6gHqOcUhkdZkpr8Lpj8OI4o4
/xr37DCGQjbyfY355guj9omgoGYbhHbJa/V7JhBphHJEBkY2VTxC2T2xI8nK3pnPFgJoCLF1+oMB
wi97uj0Lq6sxC/0qP2gyCfo72HpZbEXNvcCo/puXPyhqAtkfu3nugl2EKYF0lqhF1DYY7m9/ws/I
HishgTUBrh4UW1Bfvd6IUOmCHlEudE4lbgMROeJjelQ4tYZQeP5LcFPSW0JKYrsQIKqBVo6QKPdM
8NRzxgDJKzRloilFQC63I1xoct1e5G1hFQOzdJVO7+DELwknfJ79H1Ad49lUxEeWRNyEPRZQPKW8
Ldam15txsImEl0o5Ctz59uz8TATAKKgJJgYLToJi22yBOESVFSVCgNDHxR3cV2Ovjj14x4vgGHIv
vUiDamdTsgYD6XQqwMcpL2WzgkidhwJoPoQwhYweOkiR0ghvZ3s3olypEho0Pz3z5jN2iBwS+RcC
SzMzEzNoVKDIBisy0J6xd++BetLEfQqYBwr3+Of2hEz37sUx+vEps/mgAPcCyn6kHRpwcy7qSETf
AWTtJitjnscAc0PM7H7kQI3QRhQMlWAeDJiP3j3KRU7AOacLpWDUiZpsuQba5fXL0KTG7VHObqcf
xmdOnheMLZ9VNO3U2UP26ibnkd4ErRUwGlMbIrWSXJu9pj+szVxyhqbkmhqwvBGKOeJD0HXQS2q0
pDwkkAC7PbLVeZ0dd4hQ0X0moD0ytWndq4yCtlLo5oEIJ1Rr3P6WoPertBffqzXfNsBbgPCAEcFh
8h3wX7w6TFAO0shiNVEObWUTujxGCLZryIQAGcm8rTHPLI5yohrCVQHFJUAwry+1JqTBWQqIvBPy
uhCrQm2FtsJZxXCEE+nHX5VilnhxGfd9ZXqXdg5yzDTShmCJAbb22vAYFRKki9EWxjW++yg2Q2f2
LCpqkDNjCZf4w8sQtMkjpDRDm6GlwcrYsFPztsg0uYxL9MKP+4hJOrOS+OwUA612GDM203FBvOZD
mFm3v3fpOKMcjj4jjhV5ZY5G7hPaz2IXnxtURoM30WfMTOPkVL1tZp40+97ik78BHIkIdfh5jN22
btWhqAG6zlJDtUgNj+DQPCYnUQ8/OrOGygGlC/pOMgJbMDstsWmjQMEM1KOnSFNsaFbAaw8MauU2
+47W5vvy8rvm+yRjWJfj8F0S+ykmsdUadRXoPZI7nvcidQhmuFT95x36H+/9f3qf2fG/f3/1j//C
n98hYlgGoHmb/fEf/6ep6vI1Dl7TP0hTfr42f2Rff5zr1zqo6uC9+q/pl/37L//j+o/4Xf+0pb3W
r1d/0EHaXw+n5rMc7j+rJq6/vwJfNf2X/78//OPz+7c8DPnn3/98z5q0nn6bB8m9P//5I/vj73/C
Nxew+//j0sI/f3z3muBvmlmM0Z2btw+MqQze64W//fla1X//kxP+Bjjmd4fr91HtPv/5b0WG45Bt
UwBQYQF9/fOPNCtrH3+B+xtw6xOEHqleloHM3J9/VFnz/SP2b6I8yT2jXRDH/l9fd7Uqv1fpj7RJ
jlmQ1tXf//zvdPXv3QF+3In6EL3/k+YVBAPl2TMQ5AUFrIAC/TBXGUmRiID6gotBrbrGbmXwQbDy
bpSYJ6FOjiWPWfUafcgkROoIKrO62v5f9q6suU5dzf6XflcKAWJ4hT14TjzFSV6oOAMgkABJCKFf
34vY997Y53Rc5627qp9cibc3g6ZvWAMTyYkYunLx4j0hydlg4yv07c+zpfvYjs1V0Ph76xJXmCk9
6+flaJU+oZ0tchk+rkF9puLgZoiBniZdDqihYN+Bs4T4cieKiP5MshpxO2S8jnAbGI8D549p1yU/
Rms1XOZ8SO+dzOcjY5O8YmRgZzZLTblwGp3CErSCbHAyf4RMMSuisHdfgrUKdy4SYJJSkl03Mnns
9Ne6G4f3tYJ/DRry3wBddbuGM7pblRZndb7Yg2Rp8x7MzeYk3mRQxhHV46IHkuI0iTg05o1Kbtza
3dYBG76lsGCEI42hO4KN4spAL+Yw9JEEVW1C3lpCCsoWnczYCSwZHyYxQNd4zmEWWMOsYdRTW65M
hWUUjB9UnZ5G3EFBRMD7tU+IKRsFX0oVzPQz66u9GvAhnS5nHTAG17kYT800QFgC6katAkZ9gPWe
FftkmM85KhhcJKfNMp6k3bleuvOMy1MwIkslPmoUBocsKmBceSCISDLmr1row45rU5W8aj6utcUH
hqsmzswuVwZFj1E/sjo9yHD+gLH/7EYPsm5d0uzTOHQHn0MrLJanvj/qCRom6W0q8pLIvEwkDkY8
VGzA3smTC9oQW9Ru/iCnVX4eUb2DzrdNDWpdVT1+05FnO84av6fxqE9pKLuPkQnNrpfVlRg3a2Oo
AjsZfHHg29zjcLrV9RqcuIrz91N3GZHhjFX8R2zPdcMPWG2HlJOuALQf0hA1u7W8SzGDvynAUD6E
bGQnem7PuGVlV+EWxWThBTUvXRnZ9dBRGHBFVH7HRCClTx1CpnjsDmFQjeei79/3VSou07AypZ7Y
hVOhOI3iNS7bIPZlOm1gQlO/j0H3hyNtIwvYo36qmix9OpH+0R78fvwhb4368cNcfh1fbrH/K3fc
rVH+P2+3u0G0sv2GLffmxzg/9i1Cl6eNfNutt7992mxJkr2LIPWLNgYkSSOIxmNbe9pxSRq+gzcM
ZSzbBPyx8/1ny6X5OzQOwaQFImFriEb41fOWS9N3EApKwBAH6R5mV7AR+Sfb7i9ww3+2XQY3OXSz
ULrKQyjdQS1tC1p+CxZH0od8jfplzwwcn8/5rIL1MBiIwxy6rud3YZfyZZ/FeqmPvtLcHnRq1ASi
2NSfawrB9V1Euno406xf8cE8sMeZOgN3hrlpv/o5rKOd74fo+yiqUey6eIbf9zjG873kIG6B5ldx
WgAKRngxTK2Sp7Fbh2TXpyq7byVF1TJYISdWWhMZBLBQQO8KnXJ41cKciuiiS+Chfin7Ddmk7AIX
jXxOITvSwlatPuqBp6RMxzS4knRxd2mnQ1XSOYOCORWONKXyOh33FayUf+QzS4uREenuVNCm4qRD
LOd2Y5zE9mpqxFzvKpAip5LkTfDY5Hn1ncsGG1zcGNA2bLgYrHeY0VxKqse87IJhvlxym89n3HgQ
k9ZRZ6YQyglxmKUPIXW0LLwpRK3XzTrMhOpgaNaKK0QIZtlJYaO5WIN5UnsKI+QcScOsPljIyMNv
0nj+lTrZob6Z4C9LFUun9wngW7SMkoqE5QLuw7KDR+zcfGmMDN6TKgnGovUZSNIizoS9WtY5RgTc
LupBC2a1w3loqEWCnU35yTSO3V2Yuy4ubYu6XNQ21hUVPNAuq9QGX5c04+/TjqWPnaxjDRH6tQtK
N8wLhHdrHlOcJyt/38e5+ThOeQeAy5gFEDtyiJF3TUUiYN0cEhXtOFygcoZ8bEkrF6B+rGCfMcGR
hxaceIKjaNChLdUYjv5Qg6eaXvM0Hwjq3N6yo98YYGdxDOf1HSDnFYS1UZIDd5RRfUN4n04HWMWA
fcesCXfxqNIfWT/6/gqEtvDGWCgSXPDYhskJgPJht/Oxz6YydxVEQDLhehBHqjQV5wMEI5dTSaA/
WdpwDZcdwbowO40ODIoCpoZZNqeTaUtqpzyGRPzakN0sWN/txi7qqyOZsvgyTgQ3ZW20x7gRxERH
B9tHcejadQBudNDzjaZNCpnCKl2+IUlxtkiw3UBOLmgaeyFNPn3moM9O6Iu4ypW5AYC8SEOVsZJ0
1p/OsdZhOUMPKN2pJLIU7BtZteXs5JQjAeqGW1irg5g3SVKjBFYPFATaPg2zzzMjVbanycplwVxH
HoxWTV9o5shH1dpl2bUiZR8zKP885HZBcANTcgkzvFqwGMuqwmxt07SIMjd9y4dJgpjPgwBGirxd
ERIo+5jKzn4gzrm2WO0K9QWqhfipBLCS5QqHcyDAk5zeLkb8WCulZrhh+BX1oLYDLBx4Sn6kLY2R
PjElyh4SeB3YwDVsv22QIerqfXYx1vkKpByfsGzSpnV3zdwxiEpV61KsMp/oDvRJcUiFQDru6zWd
9noY61MBO+gGxQdgKovZuFnshrEjQF5yggZIyFQeHQiFO30pgOusCxKrHG5Tca9gEj57ve7BB0ov
VWApgruUaTimuzyxpbStc4WHrXl0HtYs2E0iCL6JsJq/ShUnfs+WJu+LLO5juGomfqZH16b8PuZc
6hIKDvQWgVY6XiVL00LvvGbzQ5D4SBc1vCTyUoWrC8oeUjHjrrWYusUSNzzEF0JhBwEQDyjcrer6
sa6a+DIwHVuKYA7hqK5sl4uyRoltKrKBDPUhtnk4HLI56t6ka75sN2xHDgoFv+A+IH3jH69KMKEK
mlk7tSD1w1gVGF2SlIHBNJ1nzy8bHoBrEfLqy9I17Jx6mc27GL4Eh99O7OcU5PeUA2nLb9W159uA
NVS80cMiSK+/PPmi1kWtRx6w9zOyBtRq8ep6Kt7Ixrek9uX5ChR1hHY3RDG2c/5V0tvoaFqmJJoQ
9wp6ls3cfmYj1/dTK2MEFf8OQf7mgV6WQ7YHAtQeBkxQFt1Stdc0WCmrnOq+Hff9MEMt0caO6X1H
F4xybqBne6GmPs93jQgnsHFhGDSXmg9tsP91G/8o2rtsv6lBDz/N60jvRab9fy0mZJgi/x6QLcl/
kYKXgxjw0L8HgtsfPAWCcfwONW1oJoMGAtQUysv/igPj6N2Gsg8R1MHO6SlCfM68CaXvoAaM1hVW
L/JjwP3/HQcSGr5DVSBH7AYFhY37/I/y71+azf+Zp1DpRp4Mahi6EyHuL/nVqv4tDlQwBApasAqK
sZ4VfAcIW08Qifib2bfBTYTc5FAtUBvdx3Sy3wIZdEXVjeI2lBpeg5CX9KeDlJ/7Xm7ZVK3qBjsi
tLJsIEEObHyC1vRixfCh0mi5lTkDgF7SqhpKD3NCVzBdz3cLY9XHni5tA5aa6b+MSoqLQaph3smY
FGQWYOvDb8tBWS7O/Y6P1XjZd4H/tDZpfDv3XZwWtR5wPDX3Ux0MD2SJBlUG/cjmIphocgwq7upy
WLJ9B2/hh5YN8pvLFWQ9fhv7v1mMv8jYL18oeHYQ8UGoDphE9KvP8NsLbXJB116srGhZT+/8MKsz
QN16Xk7dkl0Pq6bf0SHr9wkCDYi4mQVb91Tp6cb3Nq6gAjRv4uRxPuPY9nFfoCnD73XoQFAzrWAA
o6b0hxetowVwxSQDYoe+hV/Zgv9XzxBv8gxs0xP8K/q8J74Go0GiYiHduF9yVh0lzph9guBwP/E2
eKtEuHUi/3TBV9lIVCG2SQH5KESSFYQH7wViC6oHEFDi6zWGAmgK5YLYZWfBjEO4kRc9Iri+D89U
tT6Eld1rYERct7xRun15VmyrA8jwrS2ENQjqzeuSeqi0WzDxWcFdVRW+EsMZ6Vz1Rh/mb68CLWEG
mzsGIPqrPu1INFLydMSUIcxcKEXVfopm+8bMfK24tz0MqsPAJYGdFYMN+vrgizqPWCBPwMbM0Axu
hxg1jxH1jfOwX6qPDZyewgJKkiuCCxV8VCwhspiTgH9V8Jz72QQMrWNcIQKZZQDyA6kNNPGE6H5Q
mA6AUuorikPVJc1+bhA3BXEzgMiYAwFVRZdzXs8foEgr+J739Xhrey0/TWOTnK1MKF2yqt/XLWgt
iEvnBSTMUCP4kbQ/dYEN0Ubgzp+CxJY8+8n8/7n1X3QDnv3PB9fl11m15qtsgeX4TxHj1x89VzHi
d5jyEWRt0pQBRAF1un+dXgT1CAQdsJLbtIsRdmyT9vn4CtN3EdisoK3glAow7fCrf1Ux4neb5ROU
9lDEwO/Be/kHVYyX62ZrUYMyGgOUCyEF1DN+4f9+22rDxOSDndsvbQaEfp8i7p2hD/rGsnkVyD1d
JM3htQv4OLaDV33hWIi0Dlz9Zcm65kSuBqK9LSFnwbgkb7QN//ZxUIYH+hfdLXDjsEn+9jg183mP
zOUzzo8OqBjUD27MKodu99sg/80J9dfLoLwYgZSNKssG/H11mXlhttUD+7TgXAz2MhDznWN9EL/x
3l5FpXhvuAxwdTnibHCaf8F9f3uasM3aLJuiT74RMDViVfRQZ7wqqjmE7xVQt4chBcnQolx5Gq39
W9raL9u929QAbhCNfPAkt4n4WgOnwyycUdf/FAle7SIqYDFDgjXaxchwi6QT4W7ua3puGOtu/vx6
/+65Qd2KEY1j2WDNvBzFoR1IqKj/NIW14aAWxUtVLgkUFA7DHJLgxEQyDuH/WqX9AY12k+6HbITA
5J/v4q+zNoSqEwhcIWYuxJVf3QXcD8bej+GnmTfxPpnqu2kkddl14i1rh79eCOhxuIyhNIkJFb2G
Oi2ENGvaRJ8IOhyHamYTwOprjcS3fsvpMUr/Mqiwysjw3yhIop8IH4uXr1YmhGDSNld+jWrIVUGh
DXT1ymGxZANC0hY2rLRQTZfHEAOy1Vma16spgkRkbaGRV4Ngnlj4kWmzNG4nh4o/VmkFSQBEvtFX
sRiUPWpqFLwf5CSrXeJdN+whjWZ9YVcfZkWo2q3MEtR9ch5NMkAhvbI5dLK9aEyxVJp+Q6Qfuz23
vsmLuIIOCir14IWgWlBDZ0tOUQq7Gfj26vMKyiiXaHLMF61HjeMgWAdf8mWax6+ZAIfyUpO8ktdZ
TpqHKOk8SCuRC4aTkNfoa6A4gPpGRyP7fpySeTrEasm2KkMOKBMB8fYWPnvClUCem3E/rhW6AWLx
0EYIejF8R4eMs30f8N6eVnGo7la7BDmQSQqG4mDGkfRkbGt9iki7CWAmlAyunBQbk4L5oT1BNQEh
N8ieiAotc6u9S4POR+deonhUiK61XyAe2HxXAfQnkeq3YRcUyEKS6itVWVA/zklS3aB+R8yVnZMK
6AinsqQpaeIIXuwxILyZzsBvjZrgNs54EwU7wIgislG/dMLRl3FSo2NYpWry3YeKtZ1aeClI3+ew
UYkqYyjI4OOoLCLHcZGaXBHPUL/7PI5Dy6Pr0MdjJqC0wIS+QfGBzrroeY9S6e0y5INxx1xNKECb
aO5Mey6o6qbgQGNuQ7h5dqwZWWYLuNsOsS0EsBcmu4Ms1IROdQlQTUWDQ522GHx0+ljj1I7QDk04
yPzAQHh6qCxqvDHKM+k8Qtx5Guq4OrUjvH6QpYeMmbverb5zRRQI9ROU43kqOJh+E8SRnVFjdWGj
Ws7rBxa2PIEoXjRG0FRL+MoWUTARECnvdaP4ANExlAgihjr7GI27OMKloNnY1uN0mk/adeVspkBc
NXnQBefAESTBUUet+rmswwJT4Uhll3mT1OPpQEX2EClbj6WJk/4Hh2hG/XN0ao6v9Aqb10JN1Zi+
D2tL3pusb+Ezh10PrbsMFBq05WQQHlOUwf2HamD2GmcDq4FFrokv6CT5ZzcYnqJDG2SoXpgYKkmg
Zi9ueGhCOs5H5JNZdGGSqklO2gXW08XCXOzhjVZTfk5lM31KuhDFLOG1bPfUJ5SUhqLTeyQLqIOP
ddM5oItq0Cx2DtY8+GjsAlTnclvP9Sf0JCwq8bmsyP26oDh8R72tqvetmWl/yFZor3/iUC6M7tYE
sI7vuTBT8k23UwTMNbI+SnXBZhEOD9NAc3Q2HJZ7fsmDKekSmMby3Fza3Ig+Km1gliorJq0sv0dk
rvq5bBWyoLs1GiTbkJK1n7HXoJt/QXTtMZZNHSMi5smHNRt7uc8SAoF8udj+WrMEODHaBth1LEMM
X1Bi42Dfcp2gujuP4cWCqndTjlT11zRp3IdZcQ6jEqXrfGf6ER3nmFWswVnd0p/zhBd60C1vslJq
G0M8aYSnzm6jC8ODdrHNpcDOosuVzl17HDfERdEKJ7pj6JLquo5691G7aUVTQG7mty0ZgHjqRYJj
SNcAbRcytvauqlMQkIifYKRai7je5YNXy8HypE0OIalYUoRybqGTw1RzWQPH+Vmvy1a5bLj7QOOG
gYk/kK4tO12hd93K2gYFcP3i/RLF2Nrp2rKPcgnrL5mZFXScAfT7HIR8+Db3gUXkswwcVeKQ/2hi
D72XRrf6S0KC4HKcttI9NS2ca+bZQO9sCbL184DhU7uJ8XQsm0gTwFrpkH9huWw7VCuUPPdrbeBG
Lhf9oBfdfF4zJh6bcBkXnB9yejRiIK5M2mU4BUZ9aI9NEi5X0lEPRCyJg/mQOZHZHZy+20eWCnZt
p7W/p2SOvnJBXFLabJUQiTFTe0u7Xn9pHI3v54As37BDcb5HHTAHQdsstC15qsIO4CfQyZY18HNB
fJP+dLXLPGj+mYXf3rRE1W4M1IIZ2OeSFKuZgxsfoq2EiygFOlgysaBsmYe/LconlBzw0GghCJ93
5thjcaC3lxoU2LkUHstvDtd4J3k00SKqu+Uq8Ho59whIAQ4Du/Hn3HbmQhO73PYYgWWX4GAFn6Cb
w/4SS6e6GrgPwW+Ps8qXEsLrHBstyLm7LFOwCPQ4JbcSf+a+RXJMO2hju7YtnO/qbytPJbyC8yZa
CjQKsReiRmvAJFvZcNWjrWLhoruMj2phGjg1ajEuAOeIr0mm0BsYEoQZhwjVD1uEUyqhaRgAnbGr
/bhUR3xa9WWTadvtOzHMF03HbFKKVkt+mEjVfcKSkfS4VDJsyrBCaw1sC4PGfRqO7CbSLRqsv0K9
/89f/yv6I/Sp/Cq/fn+Rum6ff85cGRBK4PWjzw4uLmrjGyL7uf/+y3nrOVXNoncUZgdbeQd5CqwJ
kTA/p6oxfYc+IShIKJpsv/hHZdZkS6r+U+CC5gYIzqiloQcLoBUQk7jO77mdAIBtlHFWP9AEG0Ne
jF7bJNjDKSxLZdlJ0DAk6pxLNT0Sx7wDVqMJUVM9QN12hj1ymyxDiMMOzVmzM4JWUuxmE1Zy2NcT
uM3rqSWmhmILSjUMLr/Y7LJclV1WRXV4kohO6/YYJ5jQgA71aESNAN+lm01qX8/TVO95s/S4L6CH
4Cy5BwwobPKjrnkE8c58ElVoz4SrRsTDm0Jdeh0tAiIuZbdSm35XQ0eH+5hW291JEmxfmKghwKVd
g7AXtIvE9Pg4YwK97hOiuyq9JVGXar1Lp8oE9NxHXs7psYOiZ8wOEPtko7is5chHBJERnZeDNwvc
5Hc8ntGQRc00s/j+aWqJtReZ6yVeQmcMwqqLmGNrwEdYLPHY00gD3IKaJheTY+9aSqYymYPt/tt5
RhwBXZaQTY9/TsFeJoLbkCPpBdsRloIUKrvpqyFXnWFJzxf10UfKbSAqFld+OQv4YhO2Q387Mc0+
rH23LqfDPPjR3yKJQhJygkYqjvOTP9/Oy+QJtwPHRqDsQ2T+qDGiAvNyBrYMUIXcuepegwuMqeF4
UDu0O5NlJVBNSxBNt0e7NGJsrknYj4m9cO0s67c8bV/RMbYbwbJMIE4LHSO8nV9cid8KAz5bWg4R
pfQ+HSAqKK4Ax5OWH5XqwA+9hjxwWyVFPWM+9h6yPH5CSZBMFq31XbuipbkeKg/ownqwy5ov4LPN
IzP0fcrRTibv0bG32eMQmbnuLt1QRd1lJjqaXP/5bb6skOMhAMChaYDlDPogUtJXqSiacPFk2Lje
u3DiDSsS6yO8xnhG5rAeERcgIjzLidSDG4o/XxpooNebyeYSAZEUTC0aBtCLeDmU8C1Ah8VH9X0i
AH6u7mYroJQKVC3oTu2xivrt4mlrtzUQD0rwsAyItvl0KT3TMroaQ++wIpq23lYqRHwaDyVXjZAV
8wJCRcrsVENTnr8fEMyGDHx3uW0nCPsGfGeipjUNi5D6FA38ATCM/HMlOhCWb0bI1mAVx4AIShhc
sZnEG7MZ8xp1s5FXyXRYw4FtC1frHre5ujXFN+fRiErzfrUKkede6GxblaQFaycvKoQ8GHw0W2J8
UlnXARHXplmj0nKc5m1tow0Dn+Qye/oWOyXbVweGt3guF+ttY3FjI/CfmZT19nhObs/M2xzr3g16
wsXjAUp5zbeqRXN4PdcRfFXBhYC/y/SITVTiDUuNwkCNgEA34bir+jAB8m5E0A0ZHJULDtEF9M7S
sT1d6wXU02s+th2GBCFKbavrsZtRw/g6PG2QPUTKMXhuMr0bP1tqenw14g6874egywynFz0Ph647
4VU4cKcKT7AasMF6RH71fhn77a6zuBrxXDlHynUb201aqxRP9zmRdiFw4dWYq7uBpXWzqSSHStDD
2i+BprCmSXog0mVQzTrYj3qJpseEG4Jhev6qesNCJ+/Z044K++DB3QgRwKFjqjtt6yNre2fCu3mY
tsFt0a3m/YOxS5Z1RZculFdngBhu82wxc57MMN1dYeRwLastC36KhV6Avn/v7W/g6JfnLNh2WHs4
gnDUYnG8WhpNUgXa+8x8HOa49V1ZeWBAIXT7tOeRSQHqsE9s5zFpFskpfgwSnXoIZz19JGpbPU27
iAtDrkEq3A7raEAjqD2aJVXLrVVVIDTKh6rDrMqROeCFjwrd3CMTvNaQD+gixeJbTh1ra6j75noc
2K3Zin3+JnBc1zeL48wlF1Pq14Aiw4aKVzqfR08HaBhp1l0OQVrjAk//AK5im9/D02yndqWKXnFg
Z3FbLLYEgTdrgRmzZ4hyJ00+jMDPBSjWIHcbTPPwfNpRF654YlKPfM7LieTBAkzbuEqMB45HjmdV
aVujUlTHvA6Cg+TNHKYXNRjY+lvAyIKFSw0LccaieDWPZAcPv0knZ6yL6yrfCwHYhjsKRtGoAU61
2hY1G4kP+Zu74MuRBuQhx6EKngM6FOhqvWY7jKiQYU9i3W2KTuoQHERlV6SBocTkDEvO0u0VVXEs
eFsal/fQfM8obyg7j9YIFYXCD1MAu4E3NuetsPpboJdtXo4IOLfmPKCVfwn0fDuGrF1bBT5yuODh
vR22H71Gjze/NKNl4w0232zAfm0CtBe/oeifjisYLNnSkG8rADFcXObQfIuSY7gMFhJnUC+1OF2E
k4a7YlIVj9NLknHQAFXNB/2Wm/brh0BJAUgA1FrRqQEj8PUqQlJMUDGYwlu6qqkmsF1yvm550SG2
nfhBVpxN0WlI0L2GffAKp4fw7s/v8VW0ApwE1jEq2JjYoPmg0/TyiPNogrLFT8ttPcguZQ8LajRs
PUAiRGDKd2nU2bVoEmUw1pCF3UYXIL0I1ch/eh+AbTCIsEHfPkYD6NV+0k1hLJJpGm+f9saQ6W1D
xsrHsX8wVeAwLBC/z7cFgVWPcMQ0Yot7/3wbr8INZDEBGMCA/TLcDSQTX90G72ajmiTSGBBNBqGK
rboEhCgAlzLMfiaGC92d89ilaf1Gc/ovI4ELI9JBxxhTAW/hVdzo1wGIwc6Ptw30O0b5AZtFiuPE
VjnBj+fNZ0OnrsNpBEXz9WNVUda/RaL61YZ8sbLopjeEVZWCeIJI9vU7WHpgVzuRj7cDgI9Y28Df
byur4RKjd9Ibg+38mHWDwn8+BzFCrKiOXTSo9C8B+A7MR/xAOyggInMhAWLDdm5x5DUQ0MC+GAMC
vD3T0xdHCCQbfQoSdaXrEh0DprKiQR/FuDt0AIeZgzEvzED2QdrBiOE0i5u4S85DabdAY6niZHpk
JNsCB5WuA1E7KM3Urbqp82ybxai4zHw9Q4bUW5RYAL1MggNvgAYF6uMpHTO5ElsgBF3F7aR62v65
xex7hIHFFuTofJm4vkANPkKxtaPBdmjQsK0jCKRhE2X5IbTaD/fSeYUzhkof44x/OgGHQK0Ggmps
6gx+1wFMjZuNB4ZU69z7LU08BLQiFX0gDNWwK1kNhrrLqmchjiPDazzjgUUGOc2FGoVHqcig0xC0
hyqr0BkBELED724XZ9JB6SXr52Q1pecJGe/xXgactL7dBvuAfLLDLXgGgNB0GJ5ilkWJkBHAlk3a
rJCVlC1+50ODHe+4DPF2Xo3WB7iVdvYxbqxHOwVpICo5gNDCmgW+MDnqx79SVYLVhU8+/wHFssZE
kThzkUwiZttecBWtNb4a0X+LGFGgNkRurYkV7FACDlydOMFBv0WAqO1tV1Wjy/EjfJpRWiZboGVc
0uM8BfRoizUoq7CF7hEQbGc1dYTgcrFrQqUOvsW7ag6RkGuNgq8UcdfbTy6F82R9Ps8Dqs5l2PO0
mvagsCMeCUzOfHfQVprl51Slv6J3ala8I8Jh1rIADNRVQYTiozVIpkgtMceTqOWZLtOnpeFN4rE/
GZh0jyaAQYewGbkQvlZt0gFEtU6B3bWEZ81PgXwgRBUMHetcX8e98S49U3m+xW1cxj6tT0Qm+0FD
c9622Ds+onoJkZgzwnEs0aKXAUeQrZyOUNRELaz258lQd+14JdA4ytdbrBg/eEBsq7jKmyOoUqgM
lyKMJ9/uUP1F5fSUPq2nIDUG71PUI9DqO24jSP+WCNM2PPnaAtuCal+ttkThObt5Hm/UurfwCL26
bWUA9L19y/OpTGay7dw5yoR4JU8h9J837r/snvBohEoIWB4IVRhApy/PMQjD0iWWQ3PzdH6gYoDQ
LsITuWsGaDdOrxigXtx7TLoGeeSQWqztP9/DXw6PLN2ODQAG0ZTemMGv7qFNB3Q1iL0Owrl3100w
JN3lKpFMfCQyQq5zkHnT41j782VfuU/j1MDVYtjRA++R5gzCTy+vm40+IEO61LfARqLB+Yj+hWzA
lkC6P5l7kbE5qYsU1SuIcAO6SnG4QP4wxwj2vMb7OtiAMWRWJrScg7bghV7i07gmdRocMYsj/hWJ
5bYX+HYx4M/lNlYYR7DWaI6NW0FmR1xGddWBa5v5FJSX6yT0WXsbrHRbqegFrKi6VBKQ+UOlZvTt
r7CnZEhqn+PH2jYOQeXzbelV5zj2Y063HaEnJFfqNltJiAK7m+Zp6HdUag47DyVzHVNZVIjoebrn
PvM0Rj4rA/UWeOzXa/w94gTbF23+FEbwUBrPk9deNBywctbmRt00bZVn9ZGKvM05Kkvh6Mh+id3S
6Es6NRocS0qbKR322PK6lZ3n4JZ5fw80hprrk2X0WFR7MfVpNh4g1YL84ESHLMKbajyneA84PNDD
Qjuzn+xNDYogBnDiQcOXYzjGqqMQ3k3HGVkmMmraH1ucEGO066MKXdw3Ur1fHo2/PzecjeACjMm1
CY1vUlsvpxdNpmWpk36+ySXafOord7FCON0qPWNZRWgibOyCbJkxQWAyHm7jOKCjqHYttrXszrg6
xv+hWLYVBGigsR4giBfgA8PolpTvQNWcTIdSw7zVdvjTF0MCmnN1hoagi5d9ThQmGxAlAbaxc1Cz
E9HuGwMsancK4egV00VYPeFlG0m2Qx8d7K6Nf0wpSdwGcm9xJ/U4ukbtdItKFjw9xmXt+n1AOgVR
GLrgsK9KKBBSN4LVUgX53F67EZjh8QSFlNyiF4MgB9C9SeczhU8ww7E+gxzk1nUb5dFU/tezm3br
SCsUjd4S7X2dLyDPBh94I+8Gm2jj6+o2166FI+6cX0eQlftvzs6rOXIkScK/CGbQ4rUUWVRNtuDs
9gusuTsLrYGE+PX3RQFzNyyase/uaax7moTKjIxw9/BQ9T8ATrLpZYmtiJAmqSGHZEwzI29jMm3Z
UZ+HmusIB+DMkC8QRRTMxJvrLL1qONIY2uu/sNny5dVZQyrtbR5LwGRYHFekTiL0/p+va9EajYmi
FzBg4xpTddCAIc9d7Bfd1rguraECl49mJcdQN1mEFS93DP7u8+saVwggvdewCRimiJ2AoKlXIT2n
DYRGimV5UQZLn2fsm8JK9ltVwDkQm9VdVaBPQgIB6FE7z01OaZzs2jSeiw4kwYYYPFfx1BhYZzMI
I/8HSA6dPb91WZN9+G6fMrMRzgCe2qWvkdPw/T4NJhRmiW3FL1NIGwRTwejukCjaup3/k1QLNcvB
TOkd+pGqDmhsX0bzlP6LMnugpNgqvrAegwXCNenztDxYVq0146GFkuZFf/5urxAkmjUoNx0dvS+O
jDS/X9U7HQSqP5WF8+zM80QgcZNYVhF9vTN/qi/nczI2TIJ0zMEs5hsdbwIO8My0Qsq/z2/mw8JG
1OjLpFhZ1TQRXN2MZGN9BaXxUrpDwl7S8WhnL1kO/dbxofMX8oiuHJPl9fPrXtn9ScuK7dkUnQg/
2Vof0JUgEpP71ibSeI3Wn0tECrKVy6kJs73ZO4LSLlU1IHsgxY+r7GVLbaPOkgOjDzpptxr9WeoX
x0gWbnsDPvFXdmfcXI1J8GZTzdGQPGH9ufTLwZuKivzMrsbMSf7z+UM5H1YisnwOSr4tPa+Cz1yt
RHuOF0elyE5W4Duoq8D9MhgN6pRj4i0uTvkKzHgpD2XmNll0m5Rm19d7V88lLYm6seFp+hbtobZT
lId5xToGFfy61LYXanvAb9diUih2YwDklj0FZnZq3ImZRjsPr9VsOHsIZzLrxu5xMup/KJR1unZc
czJzZJwWtYwdC0HTgp1d/gPm0P0zpl3CAQL2ujSajt6s17l1gx7fduZdWLq6Ko95FuPYcDcwmAAz
16rP7f5t+xwLvXbUN8swy4frGPpjUSXaRoWQx41yg+Z1tcL/AJkFq3mD7PMp5gg8DHBxlU+JWnOm
PORWJffXIAzEeYVy2i+Wfldnvl1q56jQa9pQvWyi6Nh7ykji9jfR78NpAx1rQaq5pLXmx7XpOjHe
417Wv6jSkh26VADcb3kcBpK41Ym8Q8/Iw/7cJZnz2+D78fKyKWjsZj4G57kvq+xv/BW5VpLCptQv
G2KMZ5bO+ZINvsv1kwuTaDuZxV3kUcpH/83jXzlVsTfpcaG9hG4im4Tiw96Me6R/xtKo58iNpHhF
stZS2gRWNKTD3hnDZQoO3M5CCdyA7PABkbqxRo5a0FTUblsJrJmjwLMDAZm/DGtN2JJypV62qmlG
7aJ9Czun1b1dj7ZmSHeac7nqtrIKOxcqqY2GvnBuZw/NIc4aej+k7qE3Zk+rd0ABRA2GSCRlXPzO
XeZDuEaEjqsauJTQ9B+aCqccvVcHR/68hSiqPiZF77bE3QIVaN4yOnH7s+uWFqtlduNyehmL9rd1
1nspLP4o+KOyHmDm6JWlnerqUA6NCc/SOZ++F2WvReiCJjru3sZsyAnVgc96/DyeXRk+cUFPMgDP
sYWMFMfx9ytx1BwGmIVD9D22w8Sy9ngdURcjeQIkJGWs4kD9Gm2PVpq+68MGrp9Yl0+0pwMFYd1a
w4v9bnN+qPrgRnkFkg9CwXw8srop7+eqKuLvURBJJJmtzOK4z6AqSX/XBG2Ei5team3gnRQTHo6g
8ZdzhmPNzh6deB7l5AUK4jW6iwOIgehevt4aKIvIKpZXL+3MFN9baW372qBK0ot9lxfCaq8JaEPu
zC7s3JlsdKMPEyQ43JVbFCyJnIlcabGLOzWjcihcjoUdjgGh99DQDK/P+0ijLefQ4VzD1m68ZKC8
RI5WUCyrsbnASS1N8lRGdmFwe/6gSU0/rRjp55/7Ohdg08Pdo3swyAhoC7xaXkOPui+Ajvm2FfBF
6/XqRB+nCk8gAHPKiMWa7f27hOj9qekIm0ZXEgJv+ACdJXd1apr1nPihV024eunBhN1HCMmVv8JB
FRnynP/uP3lek8K/03fA2izZ/0kWcbNnvrpHCxH7CAH7B9zfnlBZVxypz3FVoVZBZWvTob+LHXS8
5cGJ0XlVt4XZCyyYOTrrJ4pqI3XQBw7ynzoPK/4hVoZyGFh6O2nfVlxHGdYs/+7Ckzohmhlnz1A5
ani+MtL2n645WPxdSpSh2gP1lfpx6O0gjO9tktHUuutHBNi0DqhAfhVHI3rinQ8LoX0zOvgvDCbS
gTki6O7SBWF0utQ0+xc0ilshtpeXG9XiQR7Mm0z54TDSvfwpRigLgFyMLQD4oV4WqLZdBiyEH8I0
WV3ANVd+tYQ/asMTtsVBkP8o1xcxUhVN8x/FBBCD9N1AvWd9gSBXyXxXpJ3rDqc+mBy7uXenDm74
JQJV5gFKu2k62gPaLOadJV0hSpA4oGDCxhfRezLdznoqB5kif3eLW2Zd13YMoedCYu7xMdHz5Ggx
uJy7js2wGbKHCDKVD7YIhqqfUdsmS/jMlMzEwMsYHSlyPmbKCkAe5yPY6wumZZb7M8x9uZXEKh1o
sgw0iiNp+wbZkgEgMpXPRpT/ddvHSJVdsOcyQ2FZ0y5nLZb1NOi9X2OJUJgRABCWYwtiDK2N5P4W
wFDkTkaQ41tAQtvLJ9cmeWTQ0TFtMGYFS7YOcZdpfHlCvSQSTIeCQ1+XkEamxIcxSyMYtGPYz/aM
RwAcZBsf68pueIm2UXes0G7IrUK7zcI54i83nmhqdUMP7xKdtHu6RS8BcXaIBs3rokda3BAm7Now
Alq/yfCvG7ynWm+mKf4eh2bRta+mmzlcvQYN523U3uCM8xmylpV5xkVL1nvu2/L/lDXTAtEndW88
bEkKwgpSpsepTxvnVktpzzhGyHfd5EvaxBn3OCROzY/+Zj9fjqB3+1kax9jVFnMx2ETXKTdXRw00
5dWzIhOw28OCQInJWG3hRNitNmU1kTpavQuJsV/FGJtqw1/1WczCMpwCSBgLP3Ic062jxnvVUKf4
otZm6VQ7OtC0gGpwBaYRh0DFNzpNuOG+DQDkqgMVjoZNRW7HaDvOU93pvF0F7yc0Em5XHAib/i3Q
Y8DRyQk5hhICMvF+WRV7Dr+CfxerznfxusAKxWiOsd1qtFLWEOLRTTRiiKPtIXICSh/qBgsqwg+R
xTMdWlOCmud9J/TBRuA3aZlDtu+qFlwPSD0p69A7QlKPdX+f0/xWMEJv/cHZzBuNWVc9K7bYN42i
eerg94vNf7BP6/2CqWLeWP6xpXGRVauiPk2WU+DbUmmseoQ0a4oXm5kUrCsTtAlvTD8UcY2ztGH7
ZcGvBD8Pn0ZvBCplykA07tJaWY4KP92quG8lEsdkU3RgN6cth+yWKNQSuh9wzAFTI3YWVfTFdVFM
szrrQPVwNFv+uIlCUqezl+Y5tRfHaG6zuROSymxmIeIocqw2PDgKRCu5ASKY+fFN2xKuyWuDoQwf
cSPwNoWRWZMuce7rUCT13opDxHm7Hg1++s/OAJEsj2aHlLk6lxkJjLffeIOAJccYt3rR0C38ZtgN
WNj1yQZSQ0C0aCUU5PI6WcMpyCX3wnarjCpYxCMnk19WJ04l3sCxA43gFUEqStBZcjikp203B1Vc
F/5u7ghmxdn0m8xhqLk+DMNDH+JZdApdJ+VneXP0HS2WwtDLitt4ee1QY5B6AciCfA15IrrDcW7l
CsIeTi+ejQAIPUxQyN8FdihMBC67wtrUFe3m9r7TyCLnoxpAHBFYDa38EpfBsnaMyXxsNG+22ZOM
FXaR8asa4gjIROl7Upml1L2g+ogKRb2HMsoiVWrGVMALWrkAgqiiL+IzCi3uMdXZ7V/YKfDs9Ae4
2fzAREQEsfe+prXE8lzlF4nbFFkzLhbRFCbDLpsUKfZpMDGzTfa60yHp0seYYv/FgozNvtUj4tjz
mgZORSbUfSIClQrKDa3OchraqKiK48YfZD0SM2yHBq2DNZ74DDU2dQIs1rYuj48djsgg/KJ1k+pO
jYQ+/PBUQV1BK4If44GkL+AZw320FJLcdiljFTA3yVzCiq3XM3/n0n7AE21o2IZVto3KyC07I49c
75zSuEcy20+MEi2O3tSU8QEIOw9uyyA0gvkuNdoL9LTesNcYPrfVt/RdAj+ileSaup518uJMhO+M
ii/zvCWFjStmROydOBs0Exm9FUXDF8aUodW98Ud6wpjL3cQ24PGY2YJ9J3g1cV/z+vKGMlCc3FmS
TdGw99AgJtrJTPJZkHbaOoHt+oH/Z96m0TAG0Uuixjpqz3RduPE5RpnMGV8vw8AFWJQTr1TXcDVM
bgj+DanBHGhw56qGpNUxFNMjurZeW7cWBG470HxLlU12P3thyY0ZFWHSvN1eJsIUe2mPPpTS0p/Y
3T57vV00yQa2Hzf1ocNi0OJ/2sm+gHCtvtBJBrUf5KZQHTi719zX5BfCF/aTYMz7qXe9+utMn4vr
HtYixitD0YAQL1li2x+qfOn4Wcpd+eq9PSUTcreLhGcjUjKsHyP9Fo+2BQ+MYTbqOj4peoL1bzVg
GtOHY8dshZtivDjcOtY8TWndOxEtTv0+W1mybTNi9eUp7Mvo2NGY/z3rsl+i9YNNGJjx0GslGtTw
QtltO+SCW+66da0NarHP45x2hX9v2ourovlQZdHlYNoOjFzRN0iN06MePalcJyCdAHoTGSARp1b4
DQLDGPW7BoR5do9ajVyhkpHLIlpyxrYu6TMaJtSPT1VVSkiiGMx6E6euYSjf8ksYGdmWxAOOgXqa
njmTPW+Qrv9oCf37vOYAm268OIJu2yV6EWd3tanZTX3IkZmr4KmnHmFN9sqR75X6LtYCL+MKEGkz
9olsb4e1SFnuQzkiJRr5TK96vxgZbYcbV6OULqDzxv6ZCwPDANeBtyV8EVCgmTCQkkg9wyvxjTcN
ctYOEnu0DL4TTTXPyE1sb2/p8XdITzTb6czyrDv/GSWGE+3VyPgMhyekjxVbj0vKgVWe/KTmjYNB
ruGVjakfKyNH44k+N6Thj4SgTUqc8GzTT+tvXsQn03H7MVGOHrNhiLzh7i/kGnSQ+w59fK+rc8Yw
CdnQKznRhLEEJsZsGfMpKdwp+GVnNAo92ibts+6ud+cmUru06zzeqjHFylXpfttmozZi4IZdBTNK
gZt2U9omRv5c888oSek8u+xl5Scu/GtSZbKCLdB+xzsnky8PiHxWR/TammTx+l/SS2+BQzeznZPH
LX9bqyCRpZ/qnEQnL6Hcjej50ZN4wCd/QJXrZ5MgpNncFISCiKclhKyVPW5lQZ3du6RkTfmMs6wE
rMaoQ+5oonbi/22Z2UbaaK6eKcaYKDPN/deZxu7+HJPK8YW2+ynWM828EIVTqNm19XX7XkOOxgYh
2pDalEhUhJoEbDrUbGmbSJGr96exiMGFHjexWI6RnYTJVUGm6lgW6Fi2ZDxfq4CRsc4paRCv/hmN
OiBSmAh5FSsLIGO6QFcxTjuybFYUokMbzZomPF9eMqGfP/lpVKnxoSiGpU1vadKUnaGwDOz6vdPR
msAcMxow+S21SkxWQyS0+FtOadi8zcFS+SFa0cs22R6w9+GbWDV6cZFa5qWEhQ7ZQ/O2hRgAbDaA
FaQCgG3HZZiPcmUkQzZvf4vYxTC6PPIqSchW0LapfdlFZqLp3L7CCI3kQdklowgOqipk2xkr2ZLn
llyH9jmp34b1gGzLSr4CYifJXzbmOmlD4SOiJRZZ6FY8NlktNb5TKiEpItoH+FPlkjiwzdNCTv/B
7+QY2KjEbI2AuBlxxrcXPGle2c3FHi6rzvNmFNrNYAHU07jo9wQHZxhFn7gRoKkZ0Vx4k0022Bc9
rXKvxTTJVdKmly2a55j/emfPzRU7tbAd+WkXdn95TaawC51zR9TUpzsTlQ+6le25t0W0vYxtZzt2
JYx3t1Jk/uSVrKzt8bcgHND2WFu7nkTMZczPCI5PGmMgWvb2sYmQ7GyqnPd3GtfkrxychYN7dsDM
qvuprzUvf8CGLxux3nSacPwTNJZgecjpNSenNbvGc3/a/CW57AqnNAoncMzJaI4J6QDtcabSdpHN
2AXz4HB4AEowokFKWaQqPj8WDvJpzAjQ9Wcn9A5zQoqWBted8r2Ri7CqW+pWuwpxRnwckyYVKKO0
GLl2aJ1c/hPYCSI2MFA7nH5ZON65P0VayoPhUygbtXV8bhGmitul2Zta64BcJm/MnZuaWf0jHxKB
bGiDFsiG8RSyclcEgQSi4w8bZhCtiFDd1nLwD0kiMFVvh4Iefl5ZX1cTUKqwAODNeICZbO4rMDDO
27Ys+8p6GhOOmWqXY3+SYqSe8Wre6EKRldOZI636qO1UaqX367r7/C7eUyEw34iv8dDz8Cuh2Qm7
u/cAdCt4dxYFy1OUV6KLXdlRPSf5g4rnZCLDXtl/L9Z/T/u/x/65vInUgCLcM1A7mB+QSaW0qcLM
dHoyS1v4uaGxPd70RgEAUpF3RUmhcxsBw7HlbgrvEhv+F5Qp1jXvoUtgBjTLKJZtfEdM6xqfRWDi
kZg5KcUoC7p4zHtK75EpXWAcurYfis7CUVfVVQUCEIw9HyrGpYO6HPpGpEdbDY5+MPTSZ1hn0t9d
zM+R2QZMHwdNSC+i1ci7yEEHjWL711D5UaG+ZlkpBdqmG02AFd3iGAFHzb+jHT68dWQeGPfAt8ik
AVzW3390T48119Y689G3CmLEFi+zmBBArXnhx9NJSdpZrlG6WJlxxF+yKz5fge9BcZYAJD1cg+7q
WIOQHVztgxQ9atM5oXqMnUnUwJMiteZYuRSBy5hc4m85ShPO5xf+sAEdHE8wtPTgOywDjOv9WzB7
nxY1nO4enTXLosvaRoK9UbiD3aBn2BJAlQxBbP8ZrcXa57dx/fyireBI92inA53/oFYYRkN1UTHm
j3Qfrahl7PIZgLATUiI2CE0FuAlfVv3nV74a6wD1KoIOpP1QsbAC3jWg0agkQtMbag9x0QlukHsh
xe7RT5u67THb59x9Q+sptMi0gg6D38ghzKaVo9wOvSj8btRpip7983u7XqI0XvAuHLY0thYWPr7v
Pw5uO8gAvFB/2GAVZxVX9kNAkbYu0bGMCFIbG1S4rpzGzv8mSF1Wwt8hUBOqGLGKiZMehoDc0/ub
aRnl46Ppbx8yldlMWN3eCZJLpX/FKqCxh8Ng9J7+K89cSWcMqy2NX81A5wNGOg2NMMDQkRe46a2j
8tj63bTd66WMdZaNGbmLJRc38kGgwzGjEOwHONdOa1PculBrjdQJSMpPqZP8xKE4oEkVSRM+BQ63
+fknuwxt+ftrck2mUDC9hq2MIuqDpIlUQAmaOz+mbZVzNqumq/z2MVBBHr5G06Rh/MYEH9r4Xpa1
E3Brbk5ctOP5LoMBZNKB58x1dlMvjV79pw77KPsVawbdTNbO7QyF1MIfSNHphZ41YcQrxj9q30bD
jIjDQJswOTaSLd74lr03BTGcvjzdE6HphpZW0aR6dPMlGG/zhg4Cgdhfeo0tpjNCvOJXDiOdmiN+
PMrBA8D3MfeuDo3fmPEIDUtD9sJ68H2y0C1YuDm407eIzqYEsw5Lea06gjFbHfYIUAbSmonBkrSe
6arR6ogniIehuMmsSqQOEc4ErOTcjONYP3oOuWx9wCWr6/u7tolRqx1BQWL99fOvdzVKE/KdViH2
HIJckCyD2vP9IscmLrZHmMLHDSVmSLU8PqkfBfEdh5Ee+vSBjthLHJwWUoiGtVWKvR1czdqSmqWD
HGP6kolyf7F7kQ6uPXDbYxfQUtUPfTIjfTw0jY+j0G+e5ZqDpO0feQfRgw4kRELXgjWLlnMAYJ0J
xArPhvJf9ObHVnmiEYjqaOvB3LrlllKTJgRaOSlH15AXK08UTL+5p+tMy8XFDE0WRDNqQ171VRDR
Qx0whTX1MBa+v+AH5bQ9YyfQVdjaN588m0TTQxhd/MMkiLFgJ5UGFJ99NI1a8DR5djGOx5JMAWvx
7ebHvJKCB7mv7/+khra6M+5RUuDRWRni0Pb5M7yXR5CfoVRxaevC4A6fJ/dar6tm9Es4T3YP3qL1
LcKALiys6KBN4F7x7v+VHXg6YlSH8TY0CNKu/cGDLm8aanKneNgIxS2Db9b8HB8Bxg4cGhehs/kb
bcb19yKMMQM+YMwDijPrQ36eqUaEG2P9kMSpR7AsKL7dn39dP/cQij57QSfMW2gomsRvP3/ZH66P
JNy3nEs6auP2d7VeynyO+9k34vutNWIkqElN/a5rqzAchA/nxqQz+HcqpQ83wGdG8ERcoJNL54h5
HxBc4GMXS4PuDiXdJQLalyJ7O/wirRdkjfVXNHSwtknn/fH5C5AH/Ptx4hukZqJc4FzD/+96E2fi
27qgJL1PCZDLd98fOv8Ud24IyMNNt1p3ck2ahX+zUa/sf3EUpwxipDdKJDJD1tzVc2MNpawFw+h7
OoviZnjy7LqaX4OiTZfzRqaXmGVYf/RGK6w2+0bKXfTyUrokoZkK/t2kA4Vr5yHUW/a0ygD5nZji
ImjXxtZTCcgpBTdZsIZoxNJJuJXF8djuUlsavmBVRRHx+Wu9zqwQhrKwEZmivSP7vy5yQiesp8rE
a6sPlHU5dc0k83bYAmCOdhww93fSv3q/nBma5G2giU7pUmMjaPzNR74OKTgbkvfjAMpdUQRelyJj
3gcRw0HSe7z8yeySCDEaoK9kdisM+PnDf7wckQv2jkZIRLGkdO/XdJo4Dhzm4txhS+IBlKWmoL12
rkhge7v5fYHrXJll8I4BGmWCDKIfhyGZ15fsunBqAnLEu00AnF76FaeoqJfXoRuFa5M+epXfx3NP
J92+Ld3Orp/MoV/q/ESTdKi393aNTkI9bGjl1lDlRKjWwVYCDJXOUx6CMm3KoiocA9rtKjq7nrEn
7HMsM/mtcjDM6DLojAtnobDqsZOag0xF1m7uFkKOMdtD0PKt3+lCm+WrxMsZlNBZXlIIkd7HUcs/
91fFVFWOQkGmKAaBZqswByNL1jy0zJoKLlMV0sZVYAWM8stIJDVlQcmOiFuVLJj4hw0UH9MgIKvP
yUq8qVKTBr3FK+VG6WwRWLKlN46LbEVBFZUOsKSqB3kkcYn4q0WqS10B6DckLXQW2XBV6C8kWG2Y
C3S4VhS5lIBvc1S43clvMXrECrLV2tm96ZgUEQXntFloOF/BGV0fR547hSNZrJMT0WL/vL6srVjZ
wnG69hhvwNlGFlSTVS6vG9oCrinVnXnBfFZsGHBNcOKLBhXnRX1Ob0K6A2eDMR8imdsqQca8y8v0
GiWtyhsXWtmjeHwkF5D57zq7rSywSzuxX3KflUSPAwinTWYGjFn/hwyZaantggPIr94eU/rKnChP
+h2tWg6NRUXMU4KNJpflWhomL1AbcJBPbtAHtOWpZlsF7l1h1mNwnwxeN3xP8YigFRB+wVnwp7tU
k7QDlSRielh0BXwo9gCRtU9b2wYobOj0/4XwKfH2PYSLiw+pXgtCHiX0pb4Ocx/DWMN6aBFieoSZ
jFUxHIDNY5VntOTs+CsQTGZB6s5NG5XCq5ZACszlQE8yOf9YVlZDBqBZX6LMpS/4sIHwG9RlrsT5
BkOHA7LEtyK38bjc0aGT2U+t3jDaYt8sQ7b8GLEcW16tRjPGPwtUnNhlxOkSO68Tv2d5hVsfhn8B
Zhj2K6S4Gr5gj1PU5knTam1+9exl0vovdO+J34yz2EIbM9dj6ZAzpgvzIA7dygNvDAHuAqK/pKXo
wjb5iVSaHng1i5Va2TVIC+u0gs3x4B2X0yYGIBoSC26WInBb9eL5Wc/Usg1hJ/IK1tKuUWBL4ILZ
tZM/Ct820pd1WQ/uxJbNLhtX6WDs0WFRvtnhrNrrsgxXsUKowXfc1pqpKaztVmXPWqpnNIWyMFdN
Z2qaqaOjxcTXYjnUTejAEdBVJ/zF1tHlptkYtUe9KZwBCDePo5hG0TZUT15mRSNCr03PWU4xh+32
pOsS82eXNjA9h8umNXPC9/yNdywo0rrVM2x/tT+U0yrrGKyha+P+LMcpJfxduiv7i45Vv/Rbbq9p
8wxo01zaRDKOKq69siZAvZxeG3CfMyZped2kqzbqYVB87Gwi/ZXJ2o4Fd7a5HkRR03+rC9OLj5Xl
qAIIfyU5VobK9ZmshKvPuGAqfQNaI29omeizQJ3AmwkiTAwHypbF1CvoBnttmiqaQfRKAQQG/15k
gs3bZvTTjzC7zqFF50SAny/L1ANqR20RG0KyNEbsxI9OUrkLfjNroEzK0CeIFszDZTNmVaxnKYZ+
GtYbu0CzUak062Yb1993YTtaa579H3iE8XV3YTrjFbqjZdpgQMxWJq+f5q+1fYl6HW+BIO+hjeeV
rZGSRg1uz/BbkSNxyMopkPaxcF4rfb+JClaJjF22Uv1EkzDDuNJeDrcVOtq4dutSA27hYQUZhxT7
x/nGxiqC74p7rUhDWrBf1mXZdMycj/Z1nfBNg0bzUhomS4r4Yc8kKemJMRB88L7XIE4vtE2WjtOB
lJDiMsjC+6v38sK+//diuzQAMci2Y9+rMpN/b63ABbZx8gLKNaOMcp21tX0gXZ8E9DCXPF6Sr2k3
41WIOOVyzNleT04z+oucaxv2k1X9BS5fcfV5sWRpKDuCAHq0SDMgq7LVoqhf40pt5Cj5ToMw0NoR
TaKDX7Fh9sJ1kqdD6P2jDgfB6nMTBRtpwvonYwXw8aSUq6+5G3oiKRw2AD8jVWIdZQRUHi4cSmIk
PakiKPLW7hwqzsJ4TDV/1h8a90K11Yy/+dnSXRX/EUEuM80AmET7M0+ZMrF2Wue5klN9IyVrOAsO
xA3SHu2IdFLsHJBvpIM4AyhTsWK39qsAhk6jDYxGPIC6MArKjNkULhrAam+vEvbOxgIMsKke5TwB
M7Zzf08rThiVBxcAcOiOg65jxnPsV+H6umyD1YdgywS24x7DJCLAOWnMASUgPnELcyyjpqK7HMq0
sLTllLeVfF++EDe+BeQtcdwWOmCAYPbZLCKojZ8tWw7ul61CzJ1iFu54bdILNEwNaMeq6YMiBK45
7rAmVZvGixYdkRsFYyQhk55DWTEwZuw7pzQdEi08/CTOWmk/sGCQxsTTtx7+uWdey9q0067eS6FJ
NVcxRQ3iE3sMKyriw6Y9QQQmWaW9/UbyQ34jJ7pgo1hvi9xv04bVjaLq8FcVj85RwF11cNTs/PU8
YuYOJK6GJhgCZo1Oa/LUrukh6hCJFhvzG608O9ZNaF9W5ndbnkty0Tg2o1gsrAnpClR1a2aL7tjF
PU/FRmGiqkORxJskyIN7ndOC50J4ofniCrSu5iFCFor2ZN1zqQicmx3UhoW2s+3Qjnlnvy+bKjkl
eujab8X6sSsXrflrn+KKgJNBjMbwxXJ1IdwtFUWdWOyq0qnoSZCGf0wYRQ5GCSCCg1XRo6UXkN5Z
KWkQmiJHSMg7NTEZscmm9xsHPzPrUaGdC+n/ivdDZwvjszW7pKsGjRmGsmmbLnea6lkfEyZF4DQN
lYDiLUNRC7N7idbbHkM2v7QDrq6M5HLPG1ihRWOfGfsIYwoG8TapuiBZnJJZue8VwWjczzpELiz9
Kmq0cke0hFwHI4idNzOKsSdOXYQDW/aaTZqsRYMjmZWzveStBZETmn5YrJELluZTt0qIaEgte/9I
ETJVeGYnedSl//y8nrzGKDA/xN4TJgVLRPxsrjGKxXGnKonK/K7I8bB9RIi95vOL8MXzymRtbSb/
pwvTKUQJDzwD7O9AXl1DcXlm9Y1fLfFdmseN/4bXre4h8q9xYMGJotGmojyWHBWE+c8vfE2GAPFT
0Po2vBmsB1Odr1qWNM3HDLMomaQxzrVvnwFWeze6C/CYQcKNxGHw/Buch1sDHc0yxF3OROZktnCz
cTlTW/Mhu4SWXsd5JPuCInAY6+fPb/KayYW+ZTSqQfmAckX/aHk0o3bxvFpZN5tYcJUjTptdHLbZ
QL66P9W5dsJ2po69dBdOvud/m3pV18yIzjF5S3Zm0QLltxXW19Ee0Rxa413BMrDwiVx9+hgtylDp
HYtLK/Pd4LT5hMUQmaoVHwvsXMBx193CjFV+1eePaVzgz79hZHDnhkvnvKHjT0o74zV8oiPtYW0q
89Qz2ZhJUmQnpY1nXhAYDTZ2PZYGDU5TCbn/fhmDKYyOmO3G1Rdz9ZFzLTJu6kevNbQ3YyCoYEx1
IVQ2W7xNjw2+iQR3V3jowOODjg+IDJGOl6p9ZLo0rtT7wotjO5VhgNL3UY754OEJgtsNld3ISHIs
CqlcZgJhc3GpQz4lxLmtakWDYUAHg8nhLmfE2+YLVOV12Wh7NHaLoW5qLHW6BE6nc+rHijQwK24A
fTvzFwajaBeOzCCyvNdsCR2abD1bG7rsGKoFRfB9Y4bk1TcLntrhE2qsuaCAQalT5zts2pMqvcln
DOMfDam60d06gTa2BwQ6dTA/Mb/bx3K/DxJBDRzNXyJktArD0/msd/S+TQdrDBMNN+k17jtd50/a
H/OMfVC176wWZ9ZdRaOx9t0edd3BtrAK2jk/ZfjfmN4N8yhyYv040wxAo/XSz3l0TFTXQQtcNAbF
yqiEdDp5/8JuJ05vIkqQBtAuK2nOO7QNM8h8SoOLEefGpo1onFM6vbWZPXxQU+c10b63Zir5PZER
1ee5wLZoaL+jG1pojdKbADOLF7RXacLop7TydGY6UWBnv4Z4GvU3sl/TPw91axgMIpnCfIDfQvIA
c7a5d65FU+LHAx+kzcJhzh6UX4t90tqrsFmabrmAxiclTVjrNrVU0uDMcE7JphWNQAxzqLXRGbD/
JsNT/143UpSW8H2x5460GbgzrmftgVFxChu71NfS199sMWwg3uPQYMCAwIR2bKhtJAPXxBgteyU6
gto5qypOLLVDyRpV6XcDWSW+mETC8FZmBzqwm3lV5kFb49thht7tmGOFepiMKQEPY1SAcaixR3oY
x74GmxuM6HueD9jiBHYRjY+mV3TdPp5s907nHTAWAA29HWV3iF3B8bJ9HvSdfhha/l98U5iZVn1J
M2x17rQa16ubgbaI5BBXifoVdtmcniwnGemCM432KzYISXVs6l5nzPziOzO9ATjWn100nMywscKg
PjQY+ff7pJ8QpB6YkToZ90FQ1k+aN4vfOt0+3m4oYoYXUw0uuzL26wPoTBXcRcwe9vHUKb0HTAPK
4DiiJvZ52Mz7lpeD8cgcHzXSmWKZPw03SO6Y+dq5O1Ci9KktGJPX9onxOhUTIzn69pcbx80rQxSz
p9zWmJG39DYikB1sYVgo7L5ijEkfgKvgwg+TYy9JsE+ttuj0B3pwtH8zBsK6wd+wOMw0QxzRNUd7
z+n8W57VOOoMuynA6pfqu4upyq5DAIJRV7A89EvIRFgGj8w/9NxeTrD6drVXRt59UUlTP4dW3T5G
9N2csrl3vva+Zt2EgV4dq7QWJ0PAg3vIvPKGoWnzwQC7FWsZ7xHnoei2xtD0u147zj9n049/hF3f
vsyw8w8R9mNnptb22Q4Von1g+JBBvjQuR3dKbVRPSzqddasf7iu0UF8qs2NA29imxyy1TWzLFINH
EHbN/679MfvWDPb4XNh6f4dJWfw0enrBhPo2bY458xfv6agKvuG6ld8ZUeg8+6ijbRlIMu9Qi/v3
OuLXH7kztD8CbO1uUNxoe3CS8NZph5rTBNBtD1yk2YCmvn1rK7f8VvdjWe1Fg4/hvtJ+RWZSPQRV
DeJB0chsA5eZznVr3YxeZT6aVqQdxkUtf2ZtWL1FboI3zxxqh0plLaBUaLwZOKjdetWc3VqJM39Z
TK1/dKOuvjFipc7xyMALK1xm9OSJz6TwtrKfcSr2JyYmFCVXMcKjRu16X9f2vEuZNeCd/DwL/4PS
+DVwq+HN4Hi7QafI5B2MHmjycoiHSaZ/twnAR23K/C9O5Hm3jG6osCfreABgYee7TzJP6/xIn+2h
8qvy18Dkk2RHZ3T1X5ydWXPVSLqu/8qOuj7qo3k4sbsv1mwbG2zARXGjAENpVmqefv15cqXoxgsC
b3ZERVRgLy9JqRy+4R1eMTVJE4IKU17HLCF3IUpGfJEZryIEZj5Nia1d12YD+4t058phO7kXIoFC
ip7WIxozy0YsQ/opLrMk345mCXreGXHMqHBMDgqk4EAJD5Z0/8nLz2yohbUx+R++nCEjiACwaW1m
U6s/zJrXHxw4q1dZX/XsGfGS3SNR2N2PHDZ049vy2CNztfEpQ791AVuaGywRjSzbaskQkyFTP5+G
Qx4V7V+G15V3McHaHguGwcNA3cP/Gy+IaA//83HEvghSAMYui9ldoWj/NLTWo0vdH+3vbDpoPa4O
S2DWBxKfSrsyujoLXlGrK048GP4phEfVHRFFHBxobYYDWACTIznWqO9AXavYXkswsBuaVfonEBTT
Fh9LLALsSvtLizpsoKomsbFQ15P8i7uUzimNNftGLHP9Edqadp2R0rC4MB2NbGu87pM2BfHhOsUO
ZYv6r5Gz48aYHfc9MnX1fRHWOo4XcYa7zDy6j6bRYhMShlpz7XUOxhU9AfFXLS7iGUxk1aHvYSIk
to+dNrmtJ6tH1CZsK6zCHa/cBB6sY/8DTXt/a7bNjDggI3zdDxiX6WIEmr647YNAxG3fm2mcHKhi
6A8RnYBhU/pFyAMJ9hLAvA/Q8bV7XLnFV2HNbD9BYr2CmYHRNgOvX4/ooe19qy/eQc+kyjYt/qcQ
g6D3GZCGdiMkRGXDKFRvjSB1DulkoMqehE1+jISffLTdvj152hx/tlvwA3bYeSiijGSH7oJp4xSW
IUsTyu0Bgb/6OjGTcofIFlUwOwt3aVIlX/wqrrcEvv59QyUNeTg7OuX+MpHQtx3EGjO6KZahuqmT
+Y4bf0pbt3iqF6Ok+YlKoMgs9u7a6vbAcxP+ih7ddWZ3wR2kJXuP/UtzsOoxwhJpTKpd6mjOK7ua
cMGs9I9o69g3UzZ52yBmEyooxmDDwNrdJU2Vf1hsM0b72xFY3mRdcKrsoXnnokGEklqWJXdapOG0
nrbioWym4eQG2nKls5sdx3kOTzbXTnfeYGsPsT8MiPtR98wPU5ol5TGL/Dj9qtD1VAklonhJfJQi
ssWQmiHJUp9LYWfKWIXjGdlugsI4UaQZRAl8rTVdVMoSquqxyo6sqLZ2lPikhxXJnrGhkM+psqff
ZTGFQ3h5CKTuO9T/8mCL1/24JI8exFni2BQPCD7iKE0rgiuZlHrnft6CXkxfbvSqhzi1oYhAf25K
ughPKycoMKxfCy1LCbSDsB9W2lVQOhhfr7VXWhdIgW7bAlXb3dwPw3ILuiZqTk1IewN1qqiaMe2y
Rre8S4u+w6QmCpwu3feI+cV7rW0s3LS0koKGFpaz/1VHcjW8RrLeKCAxZYR4Gv4G46Gm/V7e22Md
ph86JxJdhXxJK5IHxDxDw6Awm+WmfkPTd3LcI/IHUY0bHJKyiB2PCOjP+9AtY/fV1HtUSpc5xA8B
P+SUg2uD+IakQ7VY0N+uHc40yKHo9QaRzk5VjIKzElq9LBWW9KQgRfcVweGsByAJIcH58k2Ezqx8
dCEtSoPXg+0SYvmeqI5hFtJkp+6WLe6nEZGAcKfZi57hemFk5ZtVlb9YaI0LXkdEb1B1SQIAcD45
SMwwevFgtH+Ts0qYjT6PMl2YnEKWYuBdwD2+U6FxomuyjLa2F0D1QwfdwFKr2/tVQm5ldAWhnbvu
PrQ4/Jo7Yimq5eNKZlKNE6s3lyLF4Vlr5whHsqjimqqxqC1ICF6p+qBsgqBfde6VrFhhYEgSv8o8
lxAxsOP0yNaWRKx+trZjVuKVGE2pSR7rWMzydGfkucojVjqEIroOigiG+bossZEFydK1Pp7lljzF
gVl7SOpuMsvn3ZYKuLxWD9fOzmDIzhmE0bDM5ebjT8ZV7A3OoF3R67MS1G88hkYcyb7nxnwdDriH
/93hsdqkN+TFUNE2Ax1gvbpeIiw4hq0JEbSCxYIOPYtceVaUSLW3IAxjxZfyBW1xaI66LVsXoQcC
haJ1aGjIgTfmACIDxfMMSuhxZY2I2pdszDoeKfeuLVBVr3N1n0FfKYSdWcS05COT7KDb+wkSjl8R
cI8ELcsQFy2P2ePK8uIZOSuRCLF/RbKO1OhG4BiCLMEyLgivHA3R9DNC+6rSWtsmTqz7xtMGE1m8
c/V4UEzfwTQX0NCayCjfbkqLmAi+niLArEVkS/VhSlHJHtQ3DK96Td/KsjSrKaAWoVhoSQ1xIF9o
SMCSO6/SzK6o/61VR++MUl+ptGQWsmzoTrExpcdihG9N7BNmzUw0iCwkt2Kb8L2g5ZW0AulzY/AF
E5XAVFY1Jfrh86wUDPuFhomAUTTGUSEFZ2r7PVKAUjeyAz+jx9skJXOAbeZMfo9w45lwt/ahV9Kf
Ww8DOcpkB7FebXJ01abHCV2w9vNK4xRBAmN4RVa0VKUS7mJs67lF8OSMR4gxN0mPtYWT+fuUbUF/
p6PgW7E7B3FaHKCWDsNHsrbkUylVhkf65YGRPehx3iM5PFkNdfq2qVP7MV6iNH+VuIi7HxryMfde
7SWdS2efhtq5rt5FBZwDzYE0ild7p/+7kq4W3dpmXIkYg6LFFUMiR9TMOzaKlei8cqyHc18fhyam
ZFn1sl+PjAOcNsAShYsoj8IdN6xa5+PoTUbwJGJC6c+Z08lEv1HQtXXRnskRqgrUhrpEdUC5l42g
rrLN7qGYRVh8qkwkyvoNBbVp1jezjaByslX70SpFpDA2SBjL24HAPizHufBBxIReaVfkg2ddpyoY
AX2oIWqyrCpksd6fQ+YC6eP0QXVGjRavRbDuSht+OctEqv6BOrEzgFZsXOVky9Pe9M8MeYuCCj8c
Q112jRSeSe3R6zE/ezRsqiCbra+tA26jgOaNM8D9yl2GGSRxLqoNZM6eNBTIUWY1p10EuNp5p7Yy
hIkls27thqu+c6sKKDryiMALRoXbL7pWfrA/tzpCTHtAdSmyPXUveYvGNMuVWg2oy/WvV/GdpoAw
I6iMnvGdFH4kZ1BNE8pm8vjBjlI+vJIixvFAHj8rZ0OU5iRohgxmMeF4ojZiF7gAqx2KsIT9gLeX
zJhkQIoDH3JQzbwuNV861XZLk1GCFyzMt5ZHFwdX9v5ppt2FGmhGAbggnhdZ6nr7tetVTylki6vB
zeVOQGlQxjyqgzpXgeQRlYABRL0xcpGw06+8AaXD+E1ndQ5lX3eARctBNiqghXpvKwlqfdmK2CcQ
u+d76yaS2407hvJ4ThSjwhPeuSFw7kCintCz45WI/GGhSBocBgS/Z2mH5izmYC/Z0DenMClbq98j
GiPy/Jryp183R6PF7Yp+dOBOE4qVbsHkP6LelemwVj2qOcN1VsSSdTggLQrEvgeRgJzQJrNyWLyn
tSe2KHiwZTeynwMuWkalUPStuNrmZV51T21uYHP81mrswk52jj7M3ngwjFlKgOlIQzIyqocuhkBy
Qb5h6AjgZfc8J3y8d89Hjpa38qBVqg0RCaikRJ5x1iunkZBYfitqhHIAEUeQEUB17oaFwBAZK12p
ZarDiy6ZC33aknxaGolKtG8QS+nBGEO4Q1Qn8ByIyV0LlH25teUMibM7fZFc54LGc74bNFLKHbAD
PJju8MQgNd1FVjx52W71RVi5XIGPboX5PkXrKA+A3Z5X8jqN1YIu46Gzwtso0SZsOWtk/0T9sTXA
Uu0FZjDDvKN9bvMUa6RjqfefFJpndZ9xPDlPrzNcLYqEYGpnAVCjYu96bcJY6XYjd92Vw7wKAShO
XKIQEMijSEDWOoBZk0qonEOYyZ+JvpErNA1j2VhLJk8es1VzVgFt6Z4whI2WIpWDEmWLrbeLBhLT
JT6L7PZ2MEK3XmESax96hQnR+JQN95Wxt6o/rIJvWovuKHQlpXW64nIqmAO8ZsvWSV3uswzJKutO
EPRhjlemMCMgBXME83eRKBbktrI07ynRT3gSyNBADyMafh2ASYaodBFkwsCkIzpCrW2CaqxtlwxQ
FxVnUIkFNlPnMHqFFkLyxE3oatCsxGt33xTtMMPivRjKXqomaOHGFE1GnYhDAPHKudGgXXAHK2na
aQvZrJ7xAqIPmc52Zjafssw56w2o0JYiTMMLVIhM0cwtk2ydM01lykY8YB4pd9OFDer5Rz8I6TEc
E+hZZ3J4SThGVCaXjQKR+bkuF9k6rkh/y5UCuEAuwyns5OrVR7YTZxO0yHjou6mpxqLYqrONUrrE
WswUI8e9Z+lLKYAtWim6qOucWTMPxP7PCUiLCuTVuu0nSg5zBVniKyGJtmuaNCPj2xq7EnIx/Q+V
kUailfi0Lo07xkwd8uuaxg9OPTs5MSabSnBvNjzsZzjjQlRfDkoVYN2wNcU35+GlfsDqHlYoEMKK
1vEUvAFDX7nrrj1We8bWp4E2e9aRUdKRcGzlkbNu2SCR5N7e62i4AeFUpPA8RdbE2SldSQANdnUE
dGWNxlV1jr5XdKBWWTgn3cSJwc6371Es42HUQKspF4BQZIzUj0wFC1KaL6bi2397mwo5GTWtfPm6
PVFv2gAAJ4RaWpQjoN/3koiKCD1H9UwVr9fczbwEIDc3OjpuZbWJ6GxRxqfkpCM6pmC06j1YnS9f
usI2NX4kObwKXR2pkHs9yANyJy4VKAmG9V+UD+QrWjFagGflAW20TuxjueDbkYO0hVoUdQtzKj18
kwhXCA6EfOR0LRUpPlbw3wY1dSIocJsa1/uGolO33FUTJYAVcKlghDHCOLyiFeulIDy4HMiprs4B
VxU0qFGePb2WRQKWWquWY6/Pk5SLkIMpASuKHQ6OUG61ATQHxjsyhczEVhO7wfBkHQW9L6mtsTSI
KiCvSnkDCeGhn+TLmNmi+TJBBZtvWcXIVy2JNeldHNAS3ITS2u8V277HaITvlOmavJdzDLNGi0Mw
AtbbSVFfgHFdOEYtkBsFsib/AteCoYzc/LtzxKaKNpHlU8HcOlQHPWwXOG54NySjUn9glTcoNKYt
qgpnXc5xMiWSRwW769GNNydRpq34W3WMfxRhmAKWgiUnuq+pajBh3HNpROEQVxEVFUW1Z3RwoSL9
yK4kFDJVO0WW9kNFbZTwJtSuDWXjhfAd+c+KjFnPBVpt52qZmuvr2GmxNcm97VxuWVecijUnICE8
xyrXsKJBQHxI6KoKn0K41fVnYOak/B4bmXy9qtylJ9W5TKZ0QFYfAL3KhpIAL2u1pUVwNO6zO6Rq
8BTe1voUGEQ9Mp0RaSMBayrUpqcgYTcr881a/GqWslw6EkRAf+VpCqVbhrEG8HZ5Mqn6nGOlMibO
QoNprjCKHOSz1HWO8GR6XHU2VlkHt+nk/q5SAV/t8utQw6OQx3lcZ/Kte+4ZzO9NYWxOtz7lRNfe
usrB0jCJ5Z3dKpKzIiJXiOi6AWF1IOMSVf9SCZA2ARy4xePGcKgR99Yo/PUQKVpTMpG/qVJ8b7YA
aO286BQoEZyRHKLWyiBglvT3gK2We2TEJfj2G09XAYnIxWSsvyb4khXNR77hfBQekWVKlqimw1rC
xM5xRkYKmwA4rMUZ87aWXKoo7TzzMJmTfohxf+a1rfg9NZGVmDRGbh2DhwCTfCeKDUic6ACZt7S2
XUWWGhjX7W3B9i3goAzF/DqvUXb3NwqxujSNBM+udJ/1dFR+MKtBwiraltSkKcYeHOPSDNdGVRCr
HGC7NQOOOFokYZ/rvueNQmIMV6WqWkmUfcO1nmO0CL4lq3ytpwiSOhlWNoNcqmuqZLmjDBuEMoJZ
N6tVzmrlOpQqchOOLxXBYsAtBFSm3kn9C3y5LL/lIIVfVh2BLMg7QmhN0gsMx4+7CSWVMKPGtN5t
GyRwsV+vcFk6y/KBInee9OaItr9vzDtqdFJXOwdKxLpUqF5XJv8MnxLYwnaLWUdtjFdtodrHU7GI
IU8dFLhelQVWtKZaRF5K6Z+ktLZlmNHorhT4gWMvv9UrSto7uxXmXNdsZRzU7Zlks/LWqJcuPK6z
NHIqrIHJoKRiFhVJAcKVIGIpDyK/U/d7/qBVYc1Kv9BwDvXoiHUpmsVbRQsJF5S3zNPodB6h45pL
rphyFR8Y5xS/74ETRvu4Nuwue8t2JwNzNJflgPu6LV+pMdMYoRiKiagfgvLwYMmu+3icQ87hgx3U
PaoSSrpg5XbbtgyiqwwXOrEB7iY39xWGvi4KL0LH73NATZfVtwKeQyWs0SpoaFPGs8fKzKw2I65S
AFqlorXiy4Opjfp94Xdw/ug7nUPRteS8ou4lOZdXGKuoz1fKNaMqHpYKdLkqCIywF2x9K8aynYdH
LabIS0bpl4YxXS8Gti6YTbhF3i+3FbD/ybmDLob0nKyVLmGVx1+nRieGOnhZaaYPXQa6xj3Gpjs4
PhQnI+qxGfKQVN44VJH7fpu63Vx/jcxKDNMOBuOS3ZFqG/nOrajC9X+2yJXY/s6E8IKcrLMslrev
QopDx2XwKncnq1HGbYs/fX0z1ICi4mOQk4m/meOht67KuRT5Y8k0+tvRaOs+5m4fDAe0dhf6mmkx
u5TjgU5di7HuP+hV3Yg7WHFhcQwH7g8UlQWiW7DuUPxy9ogg2EdqfnH/ZmqYW4fCDGf9WAl9XG5M
VGF2mUhNEPXC9IgLIrZf4CZ2IOZNB8u73+njBP7LauPxusHkXlCpIb8zXpVLWY4QvKrUPSBuE6D+
Yy6juPGTfNGbg90GXSc2vY//WXKw81HDiykRWn+redmUz1uwuSD6NwktwEnbOGU4ZhY+Z3ppeXRr
NTQCt/3SjDNQJz9tB0zJAJbZ01YkOP2kmwRfKfDbMfuDu9NZBhaEelt3XoXAjE2x0eJs8IJrlKKS
zt1Yg6FPy26gZzW+zoVbNJ+EU4JqCYbYGW9gkfbigJCvWeJEl+unBDkKlJ1hu7yusNKtrmoqnvZt
kLdCu3EEOphPPpty9VTprptSA9XgqH8sFvBO2T7up8EeNi0w84rKMGoHn918pOeEAPmf0FBoX22c
VXLrjG5mikhIvcPBHXfUGt0l2Yy9Z4mPzkJ4JSluE9W21TRHFQ49I4q0VyBjTPcNIBlGZtPYwSws
/CkyelFI/dOESubCsU+RVDudN/Q1pXqD2pY1QCzsqyv4ew2UVYivWAgJ1I3hT59KO8mBCpFEJCmB
RyU/YyprJaXLrtDUE+z17FbBidWXpKp/ye4nOQzqWwxj8XgmPJXo6qy9jLSwRp8VxjoI550CKa8H
jip5qhZpiPLTeW9GX4vJ6oGk17e9oJQN/h/pE4xizGVx3odD3ej+68leSs3fZ51B8yJJPJkiLQZI
v68tLlECGPE5EP13ziaDo8mo2d1auBfiXVf5Yfk56TI3/DLiEA9BUh/04r7LOxtdiVb6JKunnde6
0/lHCl2fzGNChdnJ9c6kGdTmjx4n2bwXVBd7H5lHLZqsHbK0sj6RKY2c5ByVRDykCYYDGY6kfOX0
aeUf56kDmhnqJo57r2ujj3J4vnSjccPpHdKJFntiY2wJKWDfvnatMlw+9AQeeJK5ACmHLcww6gV7
q8tghnwyczM1tKNo8wR1uAev5eu9+gTUxwiGm7jp2f40uJRzLALEsJMkwrRyW1cD6tRToTvVvm/q
pt4AmjI1qGzYkd5VU1ADfprHKCUEcPzsgPBVc3C6Mc6PQTcDT0IPwAsArsfm20zXav2uhWG1G5x6
omWU539lkFcfEe/OTsL0+ycOn67aeYtOAzZwQrg7c8xFcy/ubigionjfDNX4dUiowZ3I68RDTBXz
rkgH69pPh2HfjwELsaO+bH+pcC8udy3GlM0xHvLpqbGBlG38xRyT7dj21ec6qtBnmcEA7WB1e28b
yMo36KDar1CxsGj8jmk8H0ynqO9cZ0o/AxevX7O75bzl1I4RUCys93HVaCcvZJ+HMToPJzM3RrjY
JNn6R2DR7Gp5Jbo/ieWj65aXnzebUPSWt4vAel6ZVL+/wLyYrhFjjUF9NAFQBFoQDF5WteZnWhCZ
c2uS5pWIf4+psY1paNebpkmokBvu4B4jj0hvk9DWcq8cZ0kySC5+lAIGM9vPS1mAQIpQ8kAtjf4d
OIocEZLZhIhlpnp9i3UC3eLSy81sl5Ig0berxZVXJNYuNazxVRpGxgdfF95HVIeSpyTO+muQj9br
cTKYZYEbHoLK1MEv5fa1ObaZv+2o208bUw+ba6Q2xF+cbZwMA6SlvzTDLg9xxLoj1Xvfg7z/EJIP
4UY9pm9KPSgOndkFR8fRp4OF6v5HszDjxzBx3K0TZMlh1JbwIU7B7nijmdOJ7c1pi6RLfVfaFltq
osXDDoRdUR+twku+TEIz3rZ+G0/7bNCbJ7Cvk7cD2UgB0I61odpUWcTOEqJiua0beJB4L6GdlWtZ
ded3U9Pu9d4sit0QlBZAUz0ZjtDEx09pQC62K6NW35p2OAAMmeybFGHmW4cz/maJenCD8ey8Nco6
P/RpiHE8Sv1XyN1FYCK7cQyvwG720Z59Sbz1+zl6hdhr6+8rIrj7MUrGL2bVRWRvg09H3kqrttnx
INZbS7qevtEnbInoRKe+vq1QRL7lspBWo3A51ENXPOUaEtPvUn/A8Zu/OPiyP/B3wpn5qdT0Mjzp
2uD274MZMJNz64+TB6OQ9HsJ3HeOzxuasq38SBIdEVAH0AtgnQYqJCetj82eeo0IDWu/zJSC4Vl2
xfQaPlTW3ZojFJIr4DmVcUUdLTM+zzM+BOnWD0bfeYzgWaT9xjNYbewtJiXjbjdhn1281nWzQC0J
xCiS/cUumzU3WCwogFjopa8TDAFAEnVkNMSD14j/cL7nzTzuijLsvdtJT3U60ULX9VfjHNHaLQd4
rEdzTpY3AukRb6NnTvsmSQM47tgYmHHQAFAEkrZJdRrspxk6ncBLgl7RDq+TDsJMH9X6FdMgt96k
fe4sL9oZPscJo6iCSodFecEDpILl9YWqGiIks+GA5DpZZ8rimiB2nHCrHej/fZr+X/RVrC4b7b/+
m38/iYq6UBR3F//81ztR8N9/y7/592ee/8W/bpOnRrQgE375qeNXcfep+NpefujZN3P19e52n7pP
z/6xL7ukm+/7r8388BVXhO58FzyH/OT/9Jf/9fX8Le/m6us//3jC8rqT3xYlovxj/dXVl3/+YUO/
+bcZifz69Xfy/v/5xxbp/6+XH//6qe3++Yfmuv8AwQ2zV1JC/vgvQILypzQZ/2Hj9Y68ikvNyZAa
K6Voulj+zvsHv7E82D00OSGmoqPRCogK/M5x/8GHA36J0BXUat/449tDP3t5/3mZ31umPNekQPbO
9yFwEF4hE4K+mGU816SA82mlmjEtNy25s7XQNLbn/iNCzMJ4H+N5+Pm7QVkv//3lLoSeXIRUbCao
TUEX5B36NlIg5Dv3q9CMDcD9uX+dheQA4ugV/aZcYsRUQBrJbMIqdoF/Cry3BqhzHTMoWiHbsAXF
lC04otFnRBWr6ne/vq/nMHt0F8Fr4/SrMwwG4x1c8IoqdrupCLzuKDxcOdOp9gncNe8FZtDFYJ+v
4iK1hySaIcW4LwabMqA55VTrjhbeWn9Nc9I9jig5QjuoX7LOeM4Nc9EGMNCRcTF894i0AaA9H+ds
ttMlA2x6qlujPSz66G4QAWh2hWmWCCV4L+kZWpcjKC8oR9GFREI10Ll8sVoKxtg0uWDRQ9JrbHdP
9c/FACXzdsTo824Yekc2aAIMTmvvBqZMdWoNEKpZENUHdvzxU1XpTbXtDKMHflz6uzxJiEh6wjR0
nsL0QXNxMmgBn916YeSyvyfiFDVEucCGu33SDt6VHYDhg3tS720WEb2MGmcM3ADvcM0zIOoWOcrQ
hXP4vflj8lJtVLIQnNXPGj7Ph1t0BRkQnPiDVeFUG8DKOggxDr97FSmkAAfOIciybJhXz68y0/wI
Md+qD7NbmFskv4dDo/XNC1e5nKUAy3SeBeEjG9Uf97yEv1uiS6NlpjMX9qHDPv6x8kvtOgcR/hb2
rfGCzNRPLoWVIvpaNixCetoXy87MQsBgWWgf5sgrdxlXfj8XXQ/C2+4ffv2GfnYpNlsXqpoDadG7
UJgTxeyLBITmYTEiZ183QGtJ8uJDzOn9gsjRD0shsHhLDhs7r4uK9cVSSM1yqcIkdg9E7Q6Nq2rc
dbn2koTvc4Us1yZPIYPiDJBTAdCn/P13rylsQZR3Y9CTMxjm32VlAANocjv5Ow8D9rAF+N/boEX+
8IWtUg7Uf1h/THPISCiTAWSB9McakgP93XV1BOLqzh7CY0Tgam9cQqcP8GfH7FDqSfJn53jNXwmn
HukW2p3BC1e/3NfY2CTlldqHbbHlXO5rBVF8NdhtfjIyHUrZEgnDOU0tuvlbr8n0B3MIImPz66lz
OdJEVoBoDOIrZPQ8yKfPn9gvpqbAftk9EhknJzbc6EPlAppqG8+6wZpb7IkluheWxg8XdVgTpkFi
6xDNmcHlJBI1oIm4rE54RwAPCbvBiw86UGd/r0W4bG6tMNL+kvz96Denr82VAxSZDcNGqvcH7Ten
CPHXcnx80qj+0YByxG0N+ewFKu/lejxfBQSKy7HLk14+n+Ea0czSF6e6a4sbAyQmUitOd8jaSXvh
gX68lMc89XgqnXoefsfP31/vi3DKzG46jbqdIxpnxTdoDxP+92N+9+upcrn0eVlsMbQwULJ0Xf9y
6S+91onYceeTHobNnRPmzZES8fSSG9DlEpRrj2OdsqRNN9C6eCDND3SkGtv5ZGC5dujGpDlpdflC
qPaTR4G2jWqY1GhGgPNibx6XfgwhL42nLukHjlDYIpvBMbovvx6xH+c51/CZAGyZnKIy0v1+OxH+
NNU2xdUTKCnzdTv56V6D33qo9SR9qGZ/2RKZzk+/vqj80md7mEPgrEs3aU5Uzh25y3y3hyFXW0W0
n6aTW9rRvYsq0d6wIIGlRVGDmxqzXVd1JlrEoXvVWZj0/PryP5mQJGmEZezg8vS7uHxmsbHF5jCe
WifBCK5KNMq26G5u8tod3v/6Wj95jRTxuQgPitqdIX//3aPWs17k5WCMp6hMSL0h4ZnbINIT64VN
8mfPZAU2l0A1E8m5i2cKgUWkeP3Np2m2y0+MqNeeKBUkxhFwjSWufv1UF+rRnEKy4Be4OMLJpIUp
9Pyx2qTvEs/KtdMQjRbKjLlb+290LRKPZaRpd3gwwyFLkU97xyz24dcIy9/TkhtlSToP0hd2swsu
vLwfaG4OejTckU/oZD2/n2hyUzsddf0UMQ7DxkymIThqHuWwg8SrNzsQ6k67T7BegN7skJgdstgd
qq2dmpV3zMKpKyGiedqEQ8uS5rs47bRHI0rmN+ZUWunut8ePzABNac41DtQf8rDJ9dK+sJb5lFJQ
+FKGWGZsk3IptqbjRLejGYFYKfz21tDM+hVYLxBqCYS5zsYk7Ne38sMGcM5RiGcClxeJ6uTzkfO6
vnLsop5PgDxDzBGxHjTGIaHsVjQfwsFOXpUMwwvz52cX9XULNVw2OPQLzOcXbZFw9TBhn080qkgw
SCTKTTon/SngMfcCqDOeTQCOfneR8KzfX/Ziliw9dk1mqc0nnGe7x7ZO/QkocSvCzYDR4PK75568
Gu1tl3iNGelcHBPVmNG4gwx0KodkuALGg6gE3qve1sSe46UF8MP6lxcjukbakmCFIOj5iKLgFWMu
Ps2nhRLZpl4gCBxNEKpvrMQfbazcylM+D4cKpZI/9WisXgM820ellWGw11jAj4bk1iDXyLdaDr3y
9OtJ9kPYyN0RbBjcIXsT1Yfnd6clHqg+6nonwC84r9LwfZf3IMI2Wtc1NxbEn4dfX/BnE4wQSkel
hEQA9c3nF8SBIfH1sdBP9ITzbVaUwW1tteJ9ZSNH0DeWfRQY2Nz8Ly6KmCnysUQGNAifX1QH6aU5
sbmcapSy3U2Z2s3eGcz6bRHM2hsAw/PfaYV1++/PamoN1E2kkzSFrotZPdUmiVCX0Pwcg8pGQTNo
tX0eDv4XUALNn7/9jGTA5ABUUUDMXWrPaFMQ5pnnzaeYRhCTqEMAxUnc/m6M23LPffRIofft78Z1
LkLMtmWbOHRgXHD2VP/uFHUHS4CcdZeTjmpZtWkMu67BvqZe9MJu+MNxfb4Q2jo6wH0/sC82Jj+O
LSunHncqMDPckQRlJ1o2/Qtv7GdXQUsCQKDMoSijX0wUjC0noxPGqVsaMeyccCz1HadsUbxwIUO+
+2eRFs9D/sLEsGWId5k7lUDytTDTjJNp9V6/t4xSb3djHQfEdSFgdFAzY/IentLsw83vElggjYk5
sBY3XrztxhzjeKQLsuSUgDN5yejhZ+NAbkChDCMahuFi0wqDsKySojJOmHZVwU6k1PUPLqqCL5UE
frI7kjn+50IXhxz5JS1Riws56CJFmwVtGTx4pzp/MJqasuuv14i87YtBpxqlgyBAxpqzXT72d7O1
rrtejFnJ5qNp3hb1ee1PN+3Mq3aaireF03qvk8ZsdkFhWckLl5YPcnlpnkancRdYrM+LLWgGjDHn
HnvBXAQl/Z+l07dNHUwPHAsoXKDJo7+KtHC+RrOk2s5Djo7Arx/+J+/Udii6oGMgg3vrYqg9U/R1
4Lb6yS3SHCCV3rbjddKDdn712xfCuYhEGUt1bGTMiy2+xJg3K7POO+mRY+/yvJp27dwVv39ykatQ
hWODpVrvXGyu9NpGml4IutASdBsEGcYJkvuYFE9sRHGGXVlof/j1g/1ksqJATjWcw/xsjvN8+pio
bFZ1nHsnoY0eep1eu0dQU7/uujZ8IRMy3J9cjCMyMOX2SpCiX5zMoYa+vr6k7qnQu+yLGQjtz2zi
UD50SDbca3pku3eG3ljl0XeqLj1ihtM0eLaazlNHm18/mFnnpswkrM33KL1mj2ie1GKHShRZR5Ka
M+LaeRP72Klb3WNZJk0PVzM0k1002Gm+1cslfAsDNv8T05viTo+ntv5gLVljnYLMmF4XdGmrrd9S
KNkNlEaAeEVVWB20HJYd/W/NHm/iDC3l7QIuYNyCjJd4KL8wvjRIRf+dd1otXsWmo7XbfDSzxxoV
B40X2XnePgEX9ICwte3hlajpC9T31hv2wuzspyGAJoJ7adgViH4aDAkYy+BDj9sucEh7ylCJgjbs
HyZmyLjVhnRCzDCzwtc0MgbxkEJCDneeNQTLBrV34RysFGG9jU1aZGyK2jfD/VLa00ejAxX2Ok36
5hb4BQp4buw0H9OKgHGbe4b2qQ2F7l/NRTLO2GQ78yM6Zf27qiuRZbbaxXhnJan2Fbay/RSTBsEX
y7XlHu3jykSqKcUkbgnNYN6FGbkOcfbkWPe54TbRbkCr6L6BOj5vAjtyH8LKSXVa+lH4FJeoAW0G
Gt53nY76x4lnGt6LvnfC126P6CsMenAH+1w0xV1fYpyOHV5GF7+xRq3ZjzTIP47o7FtHzE/y99Po
GGhy1WP/BYjrHJ3wusQHszDa2KBtrztPfmSMPE9dleVNXMBN3XrLVEPgExnlfNfuzWQT9tzQoS0i
vz6QLqX5Pbht0WOMWxtoBSN01YNPs/TwSivSeQDBoI/mBvnKrN0iR2mesgYA3XFinodbATwd1FU9
6jBph8x6Ek7koAxjGKO3BZk1FNe+VuWfJuh2T4RSOAB4GUrZKGAD/HbMurEOjT+FnyNgFZ9tCxWU
g2iAkm/xLtLKvZh97YMW6W67y9q8uUd1IOc0Bcx1AhLSIqSidyMWApo1tsyQifbQmE+FvQfPbP79
fwZMEKY2rS2OEVDFB5gsTYDJI6ZjLyQqP4nOyRhAo9ILQL7ysqhLnuIbeWfY9I667mORReUbC0m/
YRfUBVTkRnhN/0IC+JMjkqMBS+3/z9l59UaOJFv4FxGgN68sx5LUau/mhRjTQ2+T/tffL7UPt4si
itDsAovFCjtRmcyMDHPiHGTQZClt5bxTo4ZQLBQQCY1GC05OzRs41KYp/tEieQJfhNWWQasYEeHk
0IW7+bd8B1fvJBOcBGBkIzbVKP3Wx1pVW88wmZlBoS+NcxbzokPj1BTZhxbdh8dlLOtPEdOw/4JP
HAsfYB+sPUNuV8f7vn7jtUT7jjhaqn24JCy3vwPa17Ac1VoPOtuyn1sKgUc4BeMdKxvZEI0kOmMS
n0C5d1VBn+a+Myqj0ANdKAMAUWIEXn9X7YsFqeuszA+9kTt/xc4MouD+ArfOlk3Rl/42hVLIZG8X
aPYMUHPm9GDO06bwS3idGBJQl09W7TqXSdg/79t7vVQEqOjHEF1DT2ysW1qQC5WKFo9WsIQF2CuE
WVWpWa7ZylNimgmuGO346QxhYrSX7782TY0biIFL2olgtLs6UyohbgL5ZnqtM4Ha9MDcbOEzFhPq
x6Jyyh6uH54UH20nby/zfDknt+eZGhxRikVXm9RsfYW7ObaZf0uLq53YUI4NtgsrT5mUIMyMiDD7
BKmBrfmtkggjmF1GPB6nbjEm31TLMtvxJ69jCgImBINU6qt0ZNeFjwzxOmPKE/SNWmSpGU5svcdZ
aNbD0Cbun/e/9+vzhS0+N9UFzpizPtp1ZDUlpGbZtYQF6RQbSXZyYYl9h56Vd7bcId5Z28ZHll1F
WWmkev2q/TYyTFaAS3ODBF575DpgSBvDsT/VAP8vRjprl0Rkex2wjQ11bFeF7JM1stTV/TXkXBKJ
nhfwVuXPhC6Qq872coogPNpZ32uH5Dg8BTQ2bJtSjQTM/J67wJpgO50lvIA5V9QKzD576NJ5r8e9
8dX4R6NCaUkUir1uYmrhQpoAsDPw1FTh0QyVz+DUh1MywvoTL1q8Uz9YccLK+rBUYuEKslEGT5xc
9m8pWToxGjeRr1EfZrCempeL06OSYTSPjGwbH4HsjfYV3mJRHEYtDMNLGmvxezG2zoeEqXHDB1lH
Oy4NW+VLODsiOmoCcp93qW6WULoYydJfRG11H1O1G8Jnp5zNn104e1+XiODvfP/Qb50Hjy4XE3rg
Pez1BestkXlLmLkBAsCtd4grEzSmS+L8oVmg9Tm92ZpLdmDZCNaSABnG7d4ls07obnVhMKnAXIGH
hE18As0EHy6UJFO281htLM5lfoZzbum26zkrc4pwoT9SsjCom96FSaksC+VEcbr9YuYQu705XZUC
oJwKjboS/ZPVwQC218KWqIVBVwjC92iwf/ZMGXy4v4Ubtwp8E0ylAI84iWvYFRo9GkoCkIpVthIT
7GVG2n9VJxz6jqHXcRXL4QFiNoF+K2Xn22+VOaaULqvDYHESZzmSjkBbG7ri0Iq+YKY4tMdT7U7x
UzIvxV7xYevL8d1lR41LRvnj1njOn+S4gISkdskXKgyd/iNLjfIrg/Fm/eX+lm4ZAwEB0gkYBEi9
1YeLhBvBaTwogdJ2UDI1qZfCSALKc9C8ZOe+bbgr16JZQyUA/Li3dlfLtJSZCXFUEMFwAad9B89A
pI9ngIyAYvVhxwdvvDG0rk1ggZCguK98sKV2kHcUmhKYoGPe62rTHu3Fzp9ExmRlCWfytYXrfOfk
vK4cgVSjS08cAcpCM+WP+s1DdgNTfgQJCj6lsFUflp04PGQN49+n3haMltkFcjq+kZTjn4oeuhdd
iNl8cwXdwU0RD7qODvh8vdFZOdmFZfdKQIG00IK4CgGNDfAejahPDrN6XIBri4Mbzu3n+8dp64aS
CvC2U+3RzXXNjqvIEJcolCBvFvuxSBflEFEu2FnflhViYbqUYBCxtYqGhVIvVutWfNlsjh24gULF
OJY99A07hrZOLOARWiAmDZBXdV978MzMCmOW41C1ShnHOHjJ8I8ZUduF/Czb8aJblxEMCYAIAJy8
r6sABX7sNK8N1wOzIsyjaVTiNDmMb80Mc7z9csiuPRE2kDUu/sqUa9FSRwUgDPoMYvFD76b9RzUu
zOaYFX2h+3A8sby08by3OwHCWZAYBLSOa7orh7NUHP1uYY192HUBbdtcziTZX/OB+hdF3fJ0/0Ru
7Kms2JsuQEOejrU9K6d4D3rdDXLNYgoj1NLjzFAZRU4hdj7fxrH0XjwNcDb+LaHWv999wAPIHeYN
DJmw2j7nehk/9PaQXu4vaCtJIVIn65b4HLCAq5fdVgYobC2IOEW+dItfMF9SHHodPr/TjM6dcmZA
IGmu8IaYw7VA/KI6MRQKVS60QnO+82u2tpf8nworIEuuyOoqIgejjbA3ERFm+fToirQ7RY0W/YL2
ojzuLFyeyVV25ukUc7kiHlCbdfyuGB488xD0BK4CbyBjJs4ZlnA5fugV9WPeheUhj3qghGKAfRPE
zPfWWKKLg/DcTsF3Iz4gsOITa+CwHEaZb790TgWraCcZiAgmQQ6ZC00lZEHDQ0TB9JAoUX5KWlh2
KIgpzc42bO04fR7SC3lxedtubScgzZy+wDbNpTZ9Gu0JOJjLt3autjLBO3p/17fNeTwnYCap9awa
EYmR1H1pWIStildfY3sy3CN5wvhhhOwj2jG2Unp8STDoQxBKwujBOJi5Ok7paAozdc0wEOlYmAeP
mkvzkEV9+B1ttwEmPHXMdGaEWorMcZ664Skx3Fq92rPd/4hrlKV9pLvsCHLmhOGwNtKK4gINvvMw
0+uBSxPO//B0f4c2HgmZRRBBcRtdosbbDzLChjO6CA0TLIJP1ybGeYkXDcbruxnWX9Xb2aQte3Bb
EmYDN2EIaLVHZYjkvLpAme+lbfur9ozkpwrRwk8geqjxlelg6TtH7vVxB2OmUXVisAA3+vLVfgtq
HK6WFWuFG1CzpdzEsEfyBRHURj0abseIIpl1XZ6AAJmfFyE8fWfBr/0qaJP/ASx5jDFxu8ExQN2+
i1wngGvNvShxXl77joHf+5/x9UHHCoBEWsnk7dTYbq2IHDxqVgmsZHGOvPtgHhGVjc8gFKcdp7m5
INkbJ1LSyTzl33/bz3iu+hhYsROg1gnpMnD+oNaHfueJ31yQo74ouJBHuCsnBTJVXcRsO0HsyMlP
ZqgO7aAaV0dp3x64sHdEZMScGqMD9sonwUlvJVM90t3gATq4JROrtRdPB9jGtP+yKkq8Lt1K8uh1
7FdCGgS8QXWCJZ6+a2Y4gpsexcXN6nHHyb++Z8wmSbg0gR91o7V6dGIBNVzsyQHSVaGlChfqWYUQ
+DB5pc4Aj7FXINiwx0iRCbqXvaQCukodQub2UdSlHFEyePdQqWGGVusikGsQDFTaKL3cP/Bb9oCB
yG3UXfLq1UcrM2gqAHC5AZ0+9UNPl/sjqVQjntCIsP5WQ3gRdpKjjRPJ3B4QQ0B78unUb889glZt
1iu1G8RKP/tJNaKtyN7DDjXXOy5ryxQlehIxoj8guatny+kqBFBBSwZLubgPMVpqR7pe07E0y2HH
1MZtpmzIRIYMBkj8Vrc58xrD7nh7AmOgTNu1IoNBThl3zv3W1/rdilzwbz7D0FLAvDMaHKhogcD0
9Jk25zx8md2kCyY4OE9vPx02rWybUjzTXutgdiSQmWlg861gh/TNsvI+zvY0S13I8myaKTIG9w1u
fjGaSJ7H08ZM3WqBijs4FPkqN3AGJJYQaOvPNlA8GnvT3vDH6ySdjhn3jOqAzcO9Bmv2ViqIC0r2
soX6s6tpjGUmJxJGBuQWRkMNapeGe0O562ilrf7P/ZWu9L9klIN9xpNsh2ROjqDcfkskpbLYsNlb
eJLNGunhKPvlIYhrHrPEdfJDodui+jA3WTteXNh9GwIhQ3wubHg5azoGNNhHqFCO93/WxivPHCWZ
hYy9iI7lCfzthJXQP/ftZDiUgixm4OnSISTZhs6fPbIq0HrRKhK+awz9v1pj0fW+b12u+Ta4J+CT
ICvKXkzeeSvvV4CPthuPKMpuFQGXD20BhjCV630rW4eMOE3C02SUua5TxpFjTomycMiyZn6Gvz89
pQOgLXTM/r5vaSNNc5kxstF5o7LGM2LcbmdnQKpMzcUNQHkM78eSFukBOh7XRoQwt3+apUihf/Gi
8aqq5L+eBn0FgPO9LtLGvjKtKtFxAOWomq5+Rm8kBlMpsxeUCIQ991k9+MNcvhmfb7NYapWEf3w6
ED63i22hoNLHVvOCsEyT8KVgMR7i2e3yHS8hj8HqmOg0VPC0tBl4/1d+PS4iCSWJaBfBKRcec7TX
m2Obt9m3PA9t5uDTvHkHx6S6V0/f8L80mOmzkAmBvHVXhucWsAHMRJzPHE2ajt1+mJw4emeif3lA
fcHeiRE3zw98EMwwGuyqvc4xYUokRsw0ChemMfzMEHN5Z4sYEhSDcn48htPJSohRGUz1LiKD5XxE
certjw7oepqCRP6EQetHYDIhfhUJbay+tbKfU1oJ72LDNOP5dWmYxon/Ycl2Hp6NK0oITrmW0XF8
wfoLk/uPRuHx0Lmd0yO1FSMQVHn1OW3nasfUhscDOQrMjtcb5mBV3p3fPJ6qjlNpzSQWdh+r5kEh
MP7ZL7m4TsA4SsiVIu0DkBPX8SvwulNw30NsLfR36/Lvv1k3rLkve1hBgxgYx9c88UxG7qsFtsQC
pbCde7PlBsgYwaaAxqUGv7qgOs1H6JEUN1D0sXpOzGx8Aqyv74TMW0sih6K0J+dIcHu3S1IzqNfq
fsa9zlZ7Mo0kOkCkaELUVof/YUE008iAcW4afa5bU2YcLYuaE3WFfdpcsxARHLc0qv9gRTIXqC+d
3P/h/n77Rl2XjqpZZnYQ50V8WbKigiCrqXfO4cbcjZy2keV6EO90pldPLzXlqV7swg6qJq+ZutPE
p9lQPJ8LjmimmdmHGi6iS61PyVHUoYp+iyqV4kb6iGavHFVl1HzHaVrIfyKI/ZbU2vmyW37XpsJH
kEuFg4r47XbD0sSnjZlS9VK9R8cTmUHteFLLGBkVTtvOtm86v9/Nre4GE6NFokaRHdQIZvwZdqbx
D0N8KRN8k9PAeQUS80LguvxwjCa3HpGzs83jBP10vdMB2DrR5OicM9m3JQ28XXdl6rNdQysUKMim
/fBiLTkAWYveZ1YZ75yCrStK4OXSOSI+ocBza4ovDyuxOyN6qCrGIRXqcoygovoPLt2zTJ0iKmhc
qoi3VkBQjygsybgeksJrLFz9aAAWo8xRlR8ac4h3NnDj4Bg0gyh28D2IulcHh8m3uqu90CasX/rH
EJGSU7sUyjMv7XSYUPwDNSb2HPvGVwO2zV6CVZAd1FVqq2deGLkKRo0uD/2srCVdvWIFem8lO/jp
TVNAMCj+0UWB7Oh2P3O1h0QwTR14OxOQLImuPzuVmIjYm3TnwdgIQeh+/7+p1VlEK3aAYyPmgCS1
dyBpS45DXUWX2BVoz6HrdHzzA0WdEloXmmxMHa1Lv/XkoAgS6oCa67RAgh4Zx7FRxq+VHe5Y2loZ
p4TAjrzINtc4Rs8wRAOoK7qOaG/6SGc0p1a43eMC9+EhBQKzE1xtJIAGjwegGbIvLvbqEgyMbBhA
PKKr0TpOfu3CofyawphZHbLKGP9w7cnLT3LgGznN1NAfu2xIdzKRjdsuy0oIbEg4EqDx23PTxTBV
l7obIQaLHqVVk/zxBjU7t10eiVW4TBxGs4QyMeGrsapNW3qe5E1jREQ0Xf0ErcfwznYX553T2vZT
FMKsdGSHOqiwYQX9dP/4bNmGo4LMh2CAIcXVJvdgz43a8mj3QxGAapquOOcQdZsPebJ0DxC7IVSS
CfXkQOq240q3LiXQQTkyDKcEFdDbzQ2dKsyhK1Ng9FPHo9cv+iUsrAmuz2nc+Y4vqc16i3mq5NCY
zUlc92M6qhYFzM/xFfI9ryHeAVBP9wcqw6dejGDHtaaiCjrV5Myw10B694CAPC1WtOfr6qiHvXlp
Jxu5VElCsfhSlrW/jIrrZkfLrVvoITQJQXdGs9mbkdi6B9RQaTcz40LQvfpEDpdOLaAPu5Z9nHmX
BhDGcgDcnXd/2JBN/uEOhvZzUkxAIUlsuk+ZRgb0/v4x2fpWuE5JNEBW92pWzECTtzWTPr66qPye
PLcNT7MT/S3meNnxMi8l/NWnggJVUhbRnKXsI+/kb9FcJqURK9fiU0FgVfzTRJmWPMIbxrSdmRmJ
4ieGHnkP8LOV06VXnUW5Vv1oAZ6mXZ5eI93I0++NacapP7dGOz6G5dA/x2Nid8hCD7WFTETqQN/O
JN/8oKdO3X5KCMbsXwqXrPPHop74nPUc7c3ib7yyYBSonumAB6RLuV0ZIsaRitIiMB6v7m0/TtA2
OCS90i6HuCDB8wfb68ZT0ox9uuNiNnw3QThZIsmaHAtevUrw2+EBBqEEBqX5HtJvF9rfFp5w2Dj5
2ycBXV7z9kcXr2YCTSbVkAnc7XKnONFrL82UANT317zpSvSGi68FIiM7h3NrX0FjADXhmtCOXHnp
3LF6ZJSrMMjzdoJNWinICqUUAZzQ6LzDY+KVYDSqYq/csHErTCwCSuRzWowe3q5wVrWu7/KRDnOO
2twxq5VS9Wm8oNTmTO3b+9lywJfoTObcBgCeW2uZMsS4AhcVbk1X5D5S3tOg1Ua1lLhieur5v1eB
6aZVe22WcVC+3fcBG34I/4mwCLBIk9b26gxRi6y0uU3ja4pI7vAP4yldjAKRbQ9H+EmZIwHlnpZM
k6Db7fdMNdQ+ulf1XtPgpca8dhCkkvQoiEtNQEy3+1CVUIUsiqMEbWMr0TuvNiL1zEQAspfDbJhX
KOFrhg17RcCIENtqIb6jLZxOB1WPcgemyaJNocAvoweU45X+cVSU+XnqaejspGNbx8OV8QOkuRJq
tgpwQeghw1eDs1JgEn/M3T713bxnRgx28v9w11wK1oy2UD6Ayu92T6xirBEai5TAhQHYgrUui/5Q
BrioDygGQp10/yRseRNZ/KfjAFqWYdtba0UWQqeFdGkQoxgfIDuItofpxotxjYw6+jOB02k+3ze5
EYnJUgUhGF4MX7JaIPETdAZwiVzNWSvOonaq8zLa+untVnhpwciY+EOmEm8XZmuKUEfDTq6I3tfX
pLHrQ5yDJ7tv5SXaWJ1gwODQUEhMEyQGK4c1mtoE16iWXGs9FeHVYOhtoloAtsNv5tmL3qG3UaM8
FcKeAsG4YLFQZAv9bLZN/gfiLObeGO/GUZVUZbQlqJ0CIVgtvGl0d2htN0Ex00of0JluPkje5gvS
gNrP+6vf+pKEfUwoy4YcZ/Z2j1FbbZN2YfF6FE2XCUACwixijyNm403glFAHIaSV5AirBeVqk6kU
7pJr14N1Vhw2zh9buvkodYqjFFl8F2lxffkPa2MjKVhqTJm+9JR+i13yZTDKBsJd1qYh4+zNppIe
ETjNd/Zw4wLCaimJn3DDsnd6u4dRs9STmUFVYs4teYknea+Lpn4uWzUMyq6Lg/vr2rQHyRwwCKCq
gGhu7cF3ENWUFONrARHueQGqGphLDef2HM/f1Qlu3Pv2Np4aAMiIQDCaAex/7eLD0RWVHeXpFVfT
6uc4yqC2RhYPzbTE0Y0a2YYynC5e6Cb1M82F4Su0LunbodCMWkuGTmppwKHdVbwGZM+R6sQRv0LU
pzxOLX9MEcSGRWkK1Kbcey82dhl7OB4J3yGgWZ1ZlF0UkzAmujrm0vanQYRG6yOG1cdnQuHJgQSZ
IZU9cr+Nq08HWZessWi9uq68Sb+dWccYo5y+RXSdhxYwSJfX5xlfe2Zcdm80ZdsU9WCCQp3q3yqC
ILBPR4R9WGBJY3Rpp+o9ArCoj0Erdr1/gjZNgdPAGLVQAAa3q1qmFOFLnbx2GJmuXWAQfwybyH1Q
in7cGbjZMkVqBCZEjrC/cjUZszaANAYvGBsrOkTMoAX03/IHot09ermtkivN8JeqPbgXfV2DUaCz
nulRehIoqz8nbWMSe1XjadCj6lA0cXwaCzGdmjBJjk0bQ3EOpdrx/tbKr7R6vaCDowpOv0nGGnI/
fjswQrhjC/+5bCPWw79VNQ0PsD2YxxAqzcNsJuMn1yp+hWkzfL9veOPlIMLHIFNwNOXXcJEltpAy
nehfZkPYBZBc2B+cadzjz9jeY7qXcngUfcg1AcvsxlUliGECKDoQC6iFYoZHCHS5hnphtD9BdaTf
i8nQ4M+KgB1dlQWtn4uZmTTA7q94c6spN6sywdCJum+32umVnOASGGkL23iEQIETI3Q+D24XVKnV
VnAIu/av2MmjzyVKS/NOoLLlkCTS3ZAtThsK0FvzuZaLmOY3IOa2zd4lTrT8a3vRAp/QjH7pHNY/
3rxckjiYkeFOImxeV4Ti0YmALdIuGltaF579r6Ml7+PWftdE9vdWM/6sShAf921uBAoyo+LuGjRO
cE23a0QMI0FmdwIYGhnVTxEW80F1IeSLJodK51L/o2a2+XaPAbKE+FnSm4LWXH1W2yjijvICIwRe
+pNiTXcQsDZBR7O0O3d14yGlvkaoKUMgEF2r1dktMmsWBzPoE3NIDkqnU0YRNtJSftMwqe1XdmcN
iFjC3R61iwgPXtEqb0eUwf9GngDQS16q1XKrNleGpOEUa7WiFz5SvvazcKyQcRe7a6qdQ7vhjvFN
kqUWm0zxrR6ZIVGGaCqGMEBDsLw0vfLTqNPxPGvZuHM79yyt3hhLTMtgmqT/IxJwwEaq6Ftrxciz
G0Ozs4UbN9Eh7gITo5ECvfJJBYwSehr2TIIUk0LaEKtPhAjx2Z2rDnFYYe4EsptLAxKD/2O+jkG+
21tRGwZFm7wJA0PNoHKD0ljtT7roil+Gtuh7IMetO0ghhatAb4FrsQpnk1JtVNHZeFwbHU6/m5Ii
fUZu3MqO+jzX1BFSXYt9KCuSva7u1kIBzAPeIEqmkLNycR5ajGMM10mwIMZykhz2z2VVoA5Rmc3p
vqfZMgVyTqOSC06KQu7tnipTYvO2MM3TVNFy7mlVHoQZqYHWu3tF1C1TFNbprRH5UJeSf//tie7i
Qa0nus9BVo35h0LVIu7e7ByGpeZFu7+sjTdKAs6hf6IFS46+WlZkZsoyFhaZVRyG6lVvwrI/LyTn
v9Q8Cv9tIFFGj3jMje8ECPkeIm1rpXK8DLoHW6KbVtY9ulBMQXtO4BRz8b4r7OlcuwIGelDQ3+8v
dNMUeauMP+BLW9ObOlUTJxYty6CC5+DcpsZybIYke1CF/h9Qxo4nUVrSkCzp3H4/Q59p+SmYEp67
PNW2Ab0LMK1D3KSTP2Tt3nnZeCZoi4J/o7zIHPIazgN1ghUCuANlnOiWAL1kLV8bcHgtxfYq+mmX
uogPjl6k/1I8qB68sJ//ub+58iFaBZW4GZgEGU5mi9fx+hx17WJUQF/02nIOrehQMIew/XTfysYn
pORCp41F8h6ZK0eDTG6X6zGA435ynfPYmDE4eH26pG1m71yLDY8NAJ4EhLCNRsZ6DHpuhyXt5Sek
yqAcxjGtrwoaqdD3WMt1QCL77c8e9qh+Uxxm6kpfJatIl0RopDNCZ42q8xExluKhq0GiDKr36+2b
SGwG4RXREkCI1XPeDXBeQLoZXWPLzKqz05dRhJZQ5IqznqTlHihK3uD1yZDRuE5/Uqanq4XNDd1f
fJ0S9CAlzmSy0RdrnoSfQmp7TE3TPAKNG3e+3tZBIdcA6U8wyn1fHZTGbhsB9Qm9i2FEEzCtw2d4
lOz3DGN2O2dyc30kwzRmJJmvvnpqhTOZ8ygQ5NIXIP3HLBVQ8rpWm9h+2vWL+r4R0IYd0xgUTXD/
S76AA9Z7K4kOcDHgmZgFvvUzRdI6Rgf7b9DywM6fe6+s/qCf4dS+2WbedKTgj0JKr4dl/rgkSvoU
dVS1IXrJ7B+VVlrDwVoA1h9C14lHRNAmm/aLBQSC8QjFTD8mke2Vh2SynASxw7792uQlYluj6FTI
oLpMKQ6lNid/0nFNvxEDlMqZURztAX2UPEZTEXqsNgpRB7u/7q2vi3+VhQGiDY7w7bKZFUahcqJU
JmXPv4KVLA9UXNxvhaKLnWu51a0ghCKFA7tIR9NbBRialTW6BXj8Wi3wMV/AdsPzNLle9Y+IO/0R
XcmoOvdIEBpHMO0z4jNMjNlnp4zLZxcN3fpj0/fOU28btXmyrTR5jlTLjL+9eUdAH8hiF+PwREGr
gzDhVhRYVxVISoqvWWZ4l3q2ocpVJ2PnzG04euJKcHR0HDXyklV43g2p7jHxznXOuhxC8gKet6pO
9rZdfsLVyWaC+cUCIderEntV16bXItoctIk5PTWVAa+AJcmPPdS0DwgUmn/VDDOfJjv7MQ5xAr+M
tuMnN14AfoIclqA3CCh5/eV7Kk+lp+BDGKcOFDPLR79CEvQErEM7a1kZ7fRBN441PpkOvcOor2xg
3B5rsdjZmAuoGzLAyH6Jbt/B9JTk0iuhe7x/Xja/ImEsPhk6L0Art6aaZTJSqzeUwEJNJYCHaQ5G
r7V2YGlbOyiHFfFOUrbqFe0lPeNBQjeuYx6Vn5JiGp+FNSV/ol6XfSnMYtrjkN1aFudf4n3g26RI
ebuspGzQ/BhDJRCROR+Q0s1OegfE8/7mbXh8GGMIWWGYoVq9Bo1P3lgg0pJQcc2mOJiZ/jugl5Se
CLgg4/Wm/mIY9A3eblS2SyWxMK/aGlbR0LAozGikQxhHsGGrSvhgaKJ8l0MoCbN92XzS+6Y73ze6
EVfKcRGiLWBRAAFWx6QVTWJP6BkGUZzU3zR4Mk9R1wAeW4zkOClt8YjQqHmIJx5wrfwvyHiY92hZ
MIjAVOx64EGFzkeSZnEDadm8K7u6PGpe/St0KV/JYcidLX59evD0kuZJ1u75wqvTk2qdVuu6CIN4
cfQvDkKgcgxx3rnlr/ItCgHwX2EBmjy6hPJX/JbbzXrTNd04wB9fC/djO7T1e5C24tjnvfPcFIbD
cBQijD7gizeHz5imMkcJgqABIMBqgahOhSlc/30wDXGv+osdN3+IcFlm3ymtcG+ieGOhMtHSX84r
CebKWpp2thql5YC1El7RDAhzcYqw/z2FLQl9z6Y3z5EwnNGfY8vbe7k3zFMYJCaiD0Wtbl1H6pfY
GFCF7QKiJONQddQH/G6xhV9myfAkSpBfdZ47D3pf7CSaW5ahp6XADgEPHEfSLf72hT1UZAbYuEac
a9jCW1Dnj2qJarlvFuV40ZbIfWzbpj8Cag2v9y/sy+m5eTcho0Elh4ozgREp4erGQp+EDoJnjUG6
OMND1nZmdpxLaP30IV4ukyaUpzrtjZ/e3A80HBJxTlUj9BtbLMzSw78CMVj8dx+We5Qkr8vy8pdJ
HnYOPSGrtQrJo9k1F0ZhUW8ZBlxI01dKDkVoukTvB2dq7KNWs5mHpayz2W+0Otf9XB/LxeeflaY7
eItXLlxy9tDr4T8YwmPM6fYTVQYDq3GqD0E/KvY3t4QtqKwX5wI2fPnSerHxtUdO/Ov9j/PqOQQ4
hqOi74LmPSic1bdpFKqDoKT7YEx7mHuV0EuvszqnXyazHI1TC8drufNUvXJpmGSWiqyLf5EHyX34
7SiiZseWR/UQeGXdAapP5pNKxfN0f2HbVgC+SlImtMZWLk04nZZUruCme7n3l+ER+nb6Eu08Rq9h
FyyGvhElaJ4/+imrxdRNwlwjc9OBOTrupderqD2Woa19yA2H/+qkY6f6oyit5yWpqg+oC1bukYjN
YMoRNe3x+PZVU7kC+CrZBYDl3e5tY+Zu2SbZELSja13EMFXot3h75fCtvfUkmyKQQ/n+r06qmGuU
DOEHDsq6Ug51mdqH2W2dnXj71dGkdEO9HRVIqfTC8NLtWiqH2WpHaxY5NJ7pvlF2TIR1uVrFvu1V
ukLGM725ZCRt0hhz5NwbFEmrLK6rq3gQIDcDhUD0Q2924rmow3HnbG6ujPNPnUPO/awJBlDys6wh
MRdCGFhUKxMVvLRPmk/0IfWLlsTe3oj1K+9PYxduIoBO+DqKVKtnL5qgg4bAYQ6W3ExPHjjUJ6ds
08+TEdf+pEXORdeqJoi6JHprW0paltkSDx7buk5Y7IQOAw16NVCUpj6bhZF8NGcK1LandG9GHUhb
vK6AiomzcTC3B4bM1nW6WlkCcJnmqQ29+alr7fjz2JrF3hTa66cDYxJNjGehj/nqpEy0nZzORqxk
zJXmuzHq8SPxqJuci7EdPH8wIUjyO2F1f4+RZz6jPz29T9PJEzuvxqu7SG3uBT3ND5Hkcys/pygp
OGZzMIJSyeKjGdOfN3uxN6fxKg2UVpgkfpkDg+1mdS9kNQl8EFzaCKA2B33Ox8NoTPXnpDfLnXDh
9eWgkUHKSQMVmBVDL7dfkZfRmJiGNGgQ99llXpAC74oiOZpz7D0YneW9+TJKmghZI4ZjWbIQ3Nrj
UYCXuo/NQLfzzvKrKoX3Maqj5JTmKLv6QL7UnRx0azeZxCJ0IKTXaBTfmqz6CnWQAvZsAFcx8vL5
cMg1WlKVYqg7D4L89TexFxmhrKkCiiOtZpr41tToeGW2qIwO1WbvfGhgbb72oal+zL2qLPzKmbV3
TIyJK8ST48+ROZE9gtDNH+BJ7D0PMZ90tVYLIsakjhmTGvWk/RNWY6d5YEoRYK1RFxXsmnBqW5e8
LdB1oiJ7LYEr/X3/UXwZqXm1CRwcwIEQiDKucbsJceH2ldV7XjD0Km+jNSYS+9URrv6FUMTofSey
o5yR933e/oqUznpaJjN51urQqL8tJsTzJ3OonfF5hJt/Oo9dM+fflHFw2mvWzY6GeEEVFe8KLS4+
VzUVBj9t2+XZHkSvHOaxzZanodbUzxPg7vakoIzZX5Y5nP/x0hqG5SQUunHWx7k59pABlIdx5qm7
VjlSrxJ+rFHOInSMH+Yx9FvCmR+aM87TRwVOrtRvurhR/VgUg3YsE5F/1haBuLCAxnM46sKr/hVm
n8NxUQvCrbQoddRN7KT7U6kaPUQfo6eJ7zYi/mRn7jz5tZ1xpyPPSpJHWQ7528hDRfPVPiWSgQ28
GU9aUVvEwLVrPqfenGbfEUcx1J17uXFJSBZUkAwvr+S6JRDqo8jrpITvJ9QUv/ccxOayUDu5bvpm
WiYuCQkAeAYawITDKx86zzG7EjGFC0lhfGGAyD4uJI87C9pwbOjG4kSBxCEVt0boMnFmFQNFPR7h
xuFAWEzu11Z/BOtdX1AuQEXx/rlfPQ20zSQroexBQ+9KwWv16jvc85L+TX6lYOA+WSGEtZ0Z7yVR
G1agu+B2Ux2UPanV5crbHtlEkedA+LPyGa279rhU7t5M2So5kmvREemS09IM5TJWenuFHbPJsppS
9tXUyt7P+0w7MbD/lzNoC42FGaoLP8LX7ezgynm9WKWIRQtYFkHp+dxa7btOY+qnza+jlZRfUP4Q
D0OIUCTMo2nl+VXWyKnFPgE9CsOH8SFz6Vb9l98Ao6y8CYy9rNMlxTDnyTSn/Ap/q/uJKs70Hj0d
x2+iMD3YydK+UxSv8e05LX7kZlt/vX+ItjYeImRgRWw+HEerB6TOcThD1VZXnBu8evNo/Awdu/G7
eugOuqKX7xDY4e16s1U0wiVJDh1VICqrz72M7SS8uamuC/MnH6NO1S+NPYlvQp3cd2md/UpomP+4
b3PjIDOwyPvgwCpAiWQVPmpVmXdLO5RXr2qM902lNH6sqHlw38rGkaJmKRUNpQo6Aye3RwpiGCA+
jVJe6Si7f7hNmmansRmzOigBokUo3EdlhW5MlNp+VnmwKdQibJOP93/FyrnKgw3mhw4MSb9sWq/2
d+xcr0dGtrqWYSh+hObw91zOlq8kvf7lvqWtXcUci0XXj7716grFWr2gi1ZU1yYMO6TlI+uMbkJ2
uW9lcz30+HkqAFC/wsvGIolbs13Kq0jJqGgrtn5lhA4BuLIX0KxyqZetk+O7XEdg5MYaJy8sq0pL
pE6ujjPp30YjZ0qrV7i772DhtMQ10avBvkZpnMKPiCDRXj9hTSL1vx+APhg9Rmh9KOrdniDA66Gw
IrW8Wl3SNb5QEWd6RDKi+JCPJOvnGkjrk2jgmf8/zs6rN26kC9O/iABzuCXZLbVkW5ZtOd0QDmOG
Cszx1+9D72JhtRtq+LsbjDBTTbLq1AlvSLtsC6d7G+6jccC6cRHHebGWIlFdcxXzfSFQMDSHoMBV
g3j6Oa8ZuQzQkOXQnLZRGGk/TusJV7rxMNeuSlEWJp9eBudKJn1hd+3QZShkuLZBHTqLTnNV57g4
TfVpzk3n6GRjHUfL/I9Mlv2NM8/mGmXcukekszfuIBnOvCrTp8KSbizKprlpHBsxLsOYDi9v5EsP
xFzB3/VNdubVWXhYVJGPm7Wy1LToH609DzBw0Qi60lu5uAxIC94YygxspOd7aFx60ZL11CfR9t1j
PovghOGlkf7zw9AU24u5nfj0Fy0nwsgqN/qtQ5LYdz4YXj3fWdFoX3mW8x7c/nkoMICkUlOZIGPO
8hy66jMW9Ko75YZrPkVGlz00nRncGJ3VJ41waVFhEZZgPj8c8WmKElss7QfPUOJKLX4hCqGwATaM
UgsIwDmYvFzGzh6KvDsx/ddv8K7Vn2hCtGin5dOVgHfhAyJGtQ/dmMyDb3aef8CqKbfFqvz2NDIx
OUwaFQE+4j8O+Lgc4KlQtNHb5B3jxvt8FTiPmUEZK05moNFslFzVPM0cTX1ccouZu2lG/za3s/kf
jUR/r8xVTPLKmA246NkGlZouXdXC1qEblr9zBniOsNXGK2zKcw7/72V2VaSdwswU6ryTmTW6t4Oi
r066WZ2FWGWSyqxurhg/LeD9DqbK1lPT1VsQF2EV/XDIxLIY7IVZ3WdFuU8uBiFis8N9L158p/9i
rRAZjtgnFR/6rhEagQ5RXkOY//X5+TDQejA53DMW5oLPP0wWdYMOLVGdej8YYw1JLNZrey1K/H2y
9mXAl6DhAtSEZtfzZZTMSzLcrDzlU0t0WBWA79jrVNS8mYSasye7GDbzbp7t3jlO5lQCHFaeNg40
ojcRxugHVPbp5aDy1yHjN5EF7+konRP+8flvcsdJFxiqiBOqCMt95evytNQSGz6poiu3y8WlKAjd
39L8IPmfL2VEjCBVtImTgwj17dYXdrzUIrgtN/n07w/1+0an0Q3A9txGMld1U035UHHQlB8PTjec
ZLY4UJ6lcXh5qXMvn997HsEK0Hb0gsF+nx2tCZ3SHN8gcSLls3/WLlMYGD5O9GRAfFnxOJXqa8uL
/1pVpqjufEhwYWzhlfQFLlAnk7YbXYdZmTDG114zeY8DfTPjEMgyqJPFDvV3M8tcK576xflYh5hO
xrZUNBnm3FmvPc2lT7RPjpGxoMOFh/fzT2S3gI8Z4FWnYMaXCNwlDRGza5OJtv2VmuTSmSPp2ulY
QK9AbT9fCl+9QoP1rE5uidffNq7lKyBA1yZKl1aBMYuDMgNJwMdne44+zBDJIKhOfhWFIPSQAanL
1U9f3gSXVtkbgiARyZZhmT1/lh5NJpRIxvLkqdVLgR84x9AN/9EXYd9p9G9hVdFfuZCdlUDsixrj
uhPa7fnbJUSLF3cSdSWIX3gWVmEOh9gmyObz7t5q+LN2xpxVzLU7wNIQR9ShnStZxoWNRm67CxX9
rkfPV+mMqF4rmhAn2LhrcAh23/s4W8JQxyjfhdXx5Q+0b6Y/Wpa/Xx2p9D4NxuwEgZnnH0ioAuG1
YatOjJvX23EK6dZaEiJRhB/qp8UqkAI2K+ebKatrBc7+vz5fmoBHJYX2O1Sw/U38MZ+VjP0cJOzF
qTAndeMsPSFo552/G6xKvy9EVdp3rdv/Y6d6f2JSXpIZ+s07tuYsrvuZJ7TuInGatKrXI8le2IFL
lGN48iMhcqzC2u6xB0w1HtZ1c5zjSs/rGmr9wmcGLkt1xVdmEnhe3SFDPKM56WEEOHvOCghVt15c
IugLqpQe8r9fMJBWgS3SvuWWOZ+O4WXfB4Wn9anGmc6OLSx437Vhm/9cnNW/llJd+K7PFtvP0R/f
VbhZ63ldRuE6CnVvhFWeoo5txn31ZFTm5zrz6iubeI9VZzuJgn9PHcnhMC04+6RjOcxt1Lji5KHT
OsVCVvOHXqPxidVtaYa7xohaXr98cP4uj9lHZOC7KBtYXPSNnj9m3SOiN2EtfVJhuz2irpyjirOs
t2gv4Vbr6/k4YZaaLpVv4WZXT0mVt90BoGD3vV/1Ncj+X+2e/dcwd6FrCToPEYjnv6YvAn9vElan
OuqctHPy1oD5ZDHeWnC9fW0Vy/xRAwf8hQBw8LM1vZ8vv45LH50bixwebQ10Ls5qI3ZvufR2SGLh
VbxwcxrvlihsXo15UaUZddNxxDB7/ferko7lXptQowD4ObsqPdMU2jdqccL8eXscasBOrWmE319+
tkvbC9U4ai3Aa7SEzwJVZ29YRw8kMlsRGkeNH+4RoHP7vmO2/U7gB52+vN6l2EADYJeo5bwiv/L8
W/oDWW4fGbxLh7bvtC31wctHjCl8dU2S++JSAPd3o0y23rlRhLn4C3L5Spz8zvZir12+N661JSse
KlfutX0Dnp9R7kzi3T49hsXy/KGqvjQMCRz+VIyVfmUGxnyX0eK6ffnVXbjOnN/YeBBohPi/dH7M
rh+DmXoF9+5tetBZny/xEpVbeyjR4u7wXc0dO42ypQ3udFEXv15e/3dBdPaYLunu7pa5y9qfQ+Y3
tw+CfiOVFzpEf24yi/VU4yobpNIthkeOg7Fiej1Gzb1jlYH8pNsaY9eQNvccl8aK/HQ8REH9tJYV
iqO4i3d9snmVqw8adzv/GDWRdc2C58K34UfvGoz750G28Pm3AdCqnaLjGPU9BY6Qpbqnz3HlFF1a
hE9PRxNjRRLosw0QaiswgIXkpxBf1JusEGM8lE5+pTVy4azu86GdnUwyw45+/igBSDZ846f8ZNR1
mw4lwnzDkq+vQ2P74jDkP1z53ntL7vx7Myyxd+YS2GvzrGVHw7MEHYTOhpl1wSnCQOZWL477MPlI
RXjRsv1C8Mn04xLvszfSQXIrRS/Rf3z5Z1w4xnRDIRGi9EG1dR4xalu7Ye5VEDVWdz3MISYiu2ha
mg39eiU4XXrBaEIB70RKhcb02bUnsQ2b6fahfLhYxs3oD9n7tp/012BECq4Uhn1NkP3ygvD4Cb1M
989xGhlvy1U5XoOzNQZpXjtvcsul+nL76W7bjObK813aptR5EOp3khiJ/vMNtClhjpMJOyAzzT4t
HS9PGwwqrsSpS6sAzAINyZVNF/YsY4EdhGxoiMRH78ghcQ2hboIaeZaXt8WFS3nXaPr/q5yda1zi
5OYuqI05htskTT7b372pte571aH/vPYk/G1/La2/+Gj08Wiq8bWoZJ6/QN/flmLaT0Quuy4WHNEb
hkzXTOouBHryPU4dOkykAOcyXrIsFomEen7KAgd5fGEZB6il5RGUgX2n/K64yUNpprlcyysY9kv7
8XfhAAyK5P3c7280BxuaBWdtXNYSnkUubnCct+JI8LjzpLwrF+dv6stZiGHehILWb8wAkLPnL7TJ
cOiY66k4DaqtHx1/K9wYEEfhpaCH9Htrzqb6dZiZPigRfu7tPG4TIzZ3Xu/8dbO9ozOKsEo1IrHe
t6pSjgJdVRVr6g9qcmJzFXmWDJVe3GRcbAtgsuUU+cGPSkcwWQodmrBw54xYq8oykponRjN3F945
SlPVxyiojO6uzUJniLtFVk6qqqATT/kc1cGxs5a6vHJGL+zr35qi9Ix3p9dzKFUErpWSNUDSyV2N
R7e3wqOgSXpccyyoUIiQQG/Wa8S7i4sypKdOJhYRPp9/hoHxqKy8sDjNlp0dxLxNydgV3gnBjSCd
am+4jehixi+f4AuBnWyalhNNWOB35xK3Qe+3mWH0sIi4P980wh9I5YPxozFFzvF/WIrRFhqPpAGk
8M+fDx0Ofwr3+1mXZXgc/UzGylD5m7Cdfv4PK9Hk34G9O+z2bENXOlKealBtCr22HROrlG4Tl22t
vijs866BYC9EClgt5AQw0pkxnEsX5E0btLVEPre0WramKAYchwrjQS3txLJWHSZo/hCJs7H7H7ID
5oXUhjs47m/pi3XJi2YQRXHqh3F85YaGOAa4Y+NSHub++35GAuzgqW1TiZv17lf8y9tX7abUtVnu
hZi1J0VUSSCOXWrE598WFoGevQWV5l6MMDir4Kdy7B6VGuFRK/rB/7BrGfvTPOcCQFvq7APLenbt
rN49n/f+X1ovYwkrbSi+D6Bzr6nlXbhvuAHAGPxOu63zhtlSb3g/1I1xW6p5TuCFdXerMM3Tv+9Z
5n+/rYvANp9Xmqtq/dGTkEyXpuyn1ANWdbsKSEXxRBb75eXFLoUaSBJgjCFws3f2v//RQSlm069r
G77b1MEzjvNa5zddPSxJn1nryaLCTvMRJs+Vz3ZpWSDGjHtgdHsQJJ8v27jBAjAINjeFjdPeMagN
Tmoai29BbbVoKDRt5CWeVIF55Yq79AmZttC8QQ+QsvfsedvG4KqXY36qyoqjoNwIsLp/bZVLj4d3
ENkQPQrAfmcBLoPjQlVCadBpYwQ54WNZe9NB4zqGkzPcD8wrsAp2Cu/m5a95IYajxgkOBtgCUi3n
XzOaaYMV2mSDepV1VxR1eRDOHMQZxcOVL3ju87E3N3fWF7M62n30Ffc3/cfOQUdrW6NqKk9TgTP4
ja2yoU2VltmWjLPdGR+z2Wv9o6NsVd5q3zPaJNM9UBZ7y8CymJUZvjdDgJ5HZAvrWzGq6UmqvvKP
lZd55pVU6tKb+fPX7n//49d2xlrJoVdAUEFUALyeUOaaBzsGefOPdtT/98XAO4IlvuvXnHdAZV+x
AZlm0ynapg/mstVJrRkyO0bfPtRj46b9MIxXvvwe584yNzqEoJF/l4Z/Cfmh3d21dUfKEOioehxm
a419wyqSEfvWJPSlkdKacb/wecx0GiN1pSq8EPU5zYTfvSvq8Buev96pLvxhrvLi5Nva0WneSabL
oTco+yZfEO6PVzMYr9WHF67bXQCNombPJ4F8PV9UobYEchK19ciwy3trrPsjtvAi3gxpsYloBltY
hIHtK/6RAvL7E9NdYEniNEj7swRtyZtK2IAmT0aT+Q91YDaMBgsrsasuuPJhL71ZDpdP4bZDds5D
SbD6gOvUPjWpsr3IaR3rRvnCvvEbepy52W5XTsqlt0p3lTJgR0dQeD9/q9WoKgdIX3Uq8in/NPei
AYnUVofOs9bgruzHqI4JmdGRVN9QVxb//Tjn+xgnQ+v/CZqeRzBvtDLm3y1vdiyqETqlgY271DS3
7pwetfBDXtUTk9EpL1JnGIb6wAzTtOPOCfWDUfTzU94Z4FhFbvf6ASJm51GNWtldQENEPGZZOTy2
jdSf2q7fzLhpwmY7dqFX6ysn4sJFQ5eL3hz7ZBfX3L/rHwFn6YrWRduxOLVNtTxgQmjl8YhFzfHl
iH9pGUTc6Klxi3Ia9q/5xzLQbwRKbrI46clYX4Uj2HvtBsWVVS5ET0ofCIFsQRQ6zimVfu9toz/7
6tR47rSlTt5EyPYaDdAxlwby15ef6cIOBAXB1QnLivB53lhrS2l3S9SCBpwi4cSa68dPHTVW1nHI
i/kO2sxixNVkVDe1jbfn4eXlfw/Yz/bgDtPhcXfRhr/ckyc8b5CLZ6qUOX2YH7O+wYmcdez3pXLn
MfGLRucxp2TgFFpz5KY5xNITrr0TjAnbq7Yjb7GU6Vqt408HPa8tcRe7k7dBHfDfL8rAQGGMwqy/
qbd8eZzh48wPrlnk8/vB93ORuBpJ/mRss9y4Q6C05b6cRnnv5qN+xGZta//9A2NYsTdlES+Go3R2
6BH+UGMwOuo0WZXsmAtm6jbLF9mBke7dq7nDnt6dv+FdAYBCZcfzn0twbFIPE95jvOFyssIEHoa0
klGZnYq1h+893T1TMMvbsCeO/TwozQTsaR/GxtRZI8MDB527eVPNPxrS74GdpI2YDk4RKuh5S06b
ltqWCUy+rkK+udmMR2NZ+9iT8h+1A38vtUuQICMOBQCQzPOTO7h1UeDEIE8IT1pHaDrDj0xlOhnt
Tf96eUdfOL5MKuCDgVYm1z7vHOf76L1B5+RkDnV4XIXjpwPN5MQX+sPLK106utyKDpBBum3Reb09
Z2IUW6/kiZbYV6nK8BCh5hebdKYf3WieEvRYRTpbTfXl5YUvxMFda44VES2DWXD2NrMB+LDyeJt1
PTQHZ12D1ysAr38fbpNgkXAAmQGeE55lkbJ3pe67nu2Bg9TtJozmUCxYEBmjdU3l+kIJwVKkU7Qd
d33OsxNZDmamLLPigcK8uCvUrJPOpxwsx9XizjOKRDZm/fTyW7ywUSJyKSZaPCIwqrOyLBuY23gT
9Jpy7XqQWn12X1l4SNVBeQXhck423bc/3wvd+T2vYaxx9sGG0o46y7IAn2xFZZ7cbcOlchpD83Mk
qqaG/bWsTdI6C2yQraqX5c0EJtZ/n+ehnV0pCi/VMrvUDKMc7jfKhP1j/HGLDmunzLw2IfyYbvkj
M+gvYnVbVB8sX0rw6IGvPsCepjnWVmPVvTPWBmJOR8Ltx6Pnlg/2gMXwzQRR6h4wGiabzZznbiyz
Sf2jENr/fXEB6GAQwowdz7PeMnCnsRKM/XBFyG6UvfhxbYrttvacLZGK8iIrl+kK5/nCuSbd3VVp
qV0oLM8S3rCpZzMLJnEaA+l8QTfT/bDm65aisjHcZNLr7hWzOO430zu9vCUvrYyiBZXUvimD86ui
sNpV4zMpTnawFnW81qt5srAKiFKJsHabEs+lpKIaUdSbinDsruyNS0di7/rTFN+JO+czBnaknDii
8qTywAhiTF7tz2XutvZxyjrjmmHshTC2U4OoHinjiWT+841IXa+KuuH+AZYYpP3Yo4SIrFz68ju9
9Ex0swFC7Qw3IvXzVXJyFNqFI6tIK3gEeOLEhbnqQ861eHh5qf0Hn930qEUjwkGfF+jfOSoPpzDR
GoMPyc3LxE2vVFAmzlIEnxYxFw4zm1E/vbzi3w+3k8eZpwE+olN37gMGMxi6elSpkwburJOlMJgk
wPFkUNGRV15Z7ULooNVrA2mgRIMCea5Co11akEZG6AinEJHmsa52aV49Fw85COrlxlV92CYDHMLm
MarnIo+zLALavnaesd743MNrXAbjlh3mJqqrg9+6sz602h6yWHlO6/7zB6EnsYvAMsFlkHx+ku0e
BQ2NzubJA5l1KKPFu/NEg1FraIuHIRq2K+td+BzwBgjzzFRhgp43aMH6NXR66uqUdZWTkHV0SRWi
zK+dKbh9+ctfQEQQnyhbdwwoGfxf+3pocVmyBnniBax9apBc2wmzJX3TdCDVkmg0lYgz2bf1zRZ0
Jal83g2gNmopUGTUbSPgHqvCvy/QEBKxahl1p3Y+z3lKv9+f06mauYOv/Oy9G/j8jOw9QlSdUbbk
qj8HciwoWs5dw1WozApM5JwRDSGA2pufdJnn/kd1GsFBUhFBRwRu9V4JodZXvpa7zC018LUWwN+H
Fg0UDhA4Hbp7WJ0+jw+8whFLKn7QbNXNB6s0/NiZo+gwQch+asbl08sv4MJyAAqg1OxZFWPqs5FB
aZjzLKdSwqeb5psC3ec3Y7WBr4p8OkfuVl2r8P6+Uzit1B+MKJlHoK74/Pkqd9COITygSOVQvpsL
IOKWWLMUpl10qBrccDe/LZ9Qja6upD1/x3dw1oR1xNb26H4eLSBn1NDIxHRqhNketrCXSaft4Mqd
SYm8X8hne2ofV1PKEQKB+5+9U1+VmTkJGZ36vHOKow+zJn+j18A7RNZqFLGasVlOZuxSvljDXPeH
wlv6IEUTY1pjFRrTT/wzKL5ghvmfh8XLH5pMgivx2h7bv85SU/uKKdTQJ7Ne1hpcQVfkYIvsHMDN
miE21ubDMr3tZy2BpGzYgyeLyCQ+qBzCDuHwIPrWmdL47LaeeqvE4Oc0DO3sc5jnxRb7kgwqBYpp
/NpQFltTvU31G0vlw7d1XaR6FW3L8sOzpqmCqeJNOnEElI2ERylkjMYcKnmA2PqPXbSYRbzQgPWO
7eAVa7JFwSreohQmP5haic9BZdefrWWrupvClv3HIqSDfrDKbdti2c3zoOIxE+I/RFGK+jTShTLi
MJLFHDce7pLv50wP+DBAmxTuzTz7jGsiY1ybb3np0I1c19Z7Z5h1+L2co9Y7lCgEzTc2rlkCnQwx
dK+EwUz2lYLClaejt0hxPypjNe8BsjvO90lGuDnC+Jm3H5PZCPSlWmkDobc2nSVltEp6Dr7BoK8j
iLyVOmvfK8/I8gnyzhKZP7eljTRe6e3svK6cmjYudp2LaROSA0NT4mO5C1j3px0Wo58ACNMLqa3j
/WSGof17ivX1Rqxb2ycjaNDgdqG3Nd3KcJI/i8wePzOZJkNRID2eRhNNiFvaBsUUgzyddVoNq73E
aAoGeL7AA2iw6yrmNgE6lf8KdeO4CZTDaotHreTXes1neN8qnxmPtGH4DkVhSwJNU8UntLebFtpb
J78MqJXKxA570u/Vob4AdweY8ICHg2pjQAbWFqtNcu/LTkci9iDT/8xyBMcSywJyA0UgX/MU7Fwk
UxKl5SOO5NYbRsjDF7ANgz4UTS+6wyTzuSNrCKcx9pFtl0kYoeybdN7W/2II46UTeJrHtY90GZfr
4L8y9BgC/wsYdqraElbCoEYkVdb4YzJFRflo9B0ivx5CxmOMAsB4L6pQ1hje1d3HvBXyvvK4rgyt
mu+r46voxhar1aQ9fDKZRGgOP5ZD7Vexoe1pSdj+osLRkw513G1e8J81OdnnDcuwu7payuUA0wej
Im1KR6aDuWXOq6JtbQgvonHvCjrjdWw2c38/lmhfxSLIs0drM8vP0UgViM5Hmb+vRVZ9ML12+1oY
Vb8lXllYa1LZWf4DE5sCo1F7kmUioF7msYEn0ppmItDhbWMNy0fHbp23UQMcLS7rXHxcxOY9Rbk7
zsnWrv6bUYF2TYsynH/UrrHa8TjVdEq7MKwLyFmjgypA31QoZwe4qKdFPa1jHNXbZPDvR6I1GX+G
YH9dPQB+yy2erAzaKh372mtTZ+3L9QdUQo5yH5VekdZb6MpbY2jdV4rh3MOWFVGqIK8jVYM/6hqD
f3S3BP3dqU5reikqVqjVJUr28zvD8Ttc0cbQfTAXUX1Blz6r0khq2eLnOGRGPGGT+jloA/ELlWdy
vXyn1WFFkwcDu1DjSr5iep14azl+KnLZ50m75GqLsZHggEzdMqAD7en2u/DwK4ozgplK+5ZW4XEo
fP+jb1bzr94P5UdHj2I5DP40eEnU+8VbDwWz/AaMPeSkVbdjnhay8/ZWGvl5SqIfWSQ3edbHc27Y
N24vVH50asZV8ZT33etF2KYg0qn5KbNtel7arXltdVA5P0qzzIvD2rVrfxRiDenoMOf54my6KtKQ
Dhk+khDln3qjyMZElb73iV5eNxwqI+/qGK7o9svQQ72zCpdwizfLWD/hX6y7JMoNddu51M/J3AoL
HQqUSEXqs2ei2DIa/RbKYfUZJAdIvKkfpiWOInP4mudZiweNrs1vPp3YTxJQB+oGvS2+Sm/120OO
cJwfR/OA7mJQslZSleUOVYcB58VVVja/5hL4Vtp5fqUO07QEQdKGpnywoUg8WvBFlmRYimJI/Kpw
PiLJR+vRLMewecoG0x/ABU7627YjWTiOltEdtlzjrmYHWL65lhrMFFHroUtQ/V4+NjCH+pRb1vAw
zdE4ygrSc6RSkNWx4q2zEa6EcYSqra+3LTiExhwA9gkMIBMAZpENdd0GgK+ZedlNXzc7ATNwS16K
vTBbSDwhbCNB99BSh2o27I90Auo2BkAGTHKsa+dnr6LoNYwo2J/BCu8mblU9akz+5ProLFPzyhNF
H8Ru3gEs44oUD6vdrU9uLbanWrbs1Rxvjl9hRjJ3qDeyaGKHsO+WSqByKrs8bI/ugkJ3HDXjsIL2
Qo4zNirlyldOO7mnMmfAn9eEBQziikIkazW1T73rFOJYTXAFJgYK9R3aSlvLoMntTwt+4t9wQkPq
fWr4P4woj5eE+dHMD7oL5l/NtDnIRVsumgRa9YRBs6+j1xA/sjxdxzW4sWzdt4mTeb5O0Nwc/vM0
/Yp4a8yiOFbrEChOWR79YurQ4XZMNDHirea2THC03gr8Jks8EZl2q19j6U8buUVR04KupUvWCIph
SKy8y2VszTp6KPICPRVz9ZZklXgExa7TVp8nORb/1Y09T2kWqHClmW34j7lj1px/z3A1sy3pkWCg
KgoSiotVtHzn2B11/7CF9tgnK7O6d5hPjOuxJ/afRn/JonRRGRlyw01k0yJcxxBcd4m6J/RBbl3f
z7pPtlvbG+SUXHzo1g0reF2Dy4vx/wkfGij/UxosGXuytoelvxUw6P5ztKHfCkM7KvaQj56TPAwb
kcxVNC3pKvaoxcRifVzyuvRvK7sqX6NDhpRSj9Oal2ivm94KrBvWm7WG+X8kSphvQwycF5ICaz3U
o2qiN6jrVY9ILVXFoXPbQKXaW8HUrcYOzOC+WYnIWy6bg1kiKxk3ucm1g/FVEaCVI83ylWHk9AmH
rpZNMkMA4X6cloYjSrT/T29D9XbrV+TPLLfAPBOZrM2+3Qa9/IysMb/pfe1FnJdh+VD7a31frM7w
wTQV1yAC+9Uc67Zvs7i2ibAJRg5qjpVrcvkbQqCgEgYgHPxu9r/IsOKEmVvn3GWVCgeegIZnnHUE
5cSSc6Nj1yimOs7t2n9NQVcucYCAbJO6lTOah03Utk2boiUuds7ieSmQaKBLEvkLmyMShQ8Aj7DE
CLIiE7Exr5lm+xXGqx5dCBU3YKL5YzlFD7Wkg8c9EygjzuZonm+mgekkkzpJ4lXhEfBfY3tjiVoA
SSxQVoVXo+xt9kq2juInRqBLhhxsYb1XqsmfDG+MPgeocQAMksT0sVo882Yuiqw7dtugUC0CmtXR
mG6MOun6xTfY8NpgcuLr+vMUmVOTSGYCtxhwFvpWLqXzQXWjdKg/rNKJm84GPBmNnaWPZmu44Ew9
0CAp8v8Dd8Wsswc33IIlLlxm0tS6HuKOVFiyi5vVLuZjwYRmQGTOaPdsNzDHGPVX8X209dbdarcw
3illol/UA9F/snYoSuJ1qOPFlQ+qNQaHYd9qLO+Z1aExioPTMo/vo7JpzUTgwP21N638VRFw7LCS
d2R7i4S9VSXQPLhJDIodQXqo3Dedm+kqFmFh3c2rYc03CpBdH8twHj+goOLxq01P4pe0+uZX0VTV
3exns0h0gDxnMrTN8qkFojfEhdX7M46ozrIkxdhNQ4yYWNbgTzyL4mCNJOJJpKlsUraqpRMmSN2P
QrgTQkZRGVQxt4xhvrYMICf3FAeBjO3KJtl1Jlu9a8uy7mNUgewfqAB4pCCRRiw6aBt1mCvNJnNx
SJljM9Lt2xzsZB2jhpB9d0Zr+Lg1qlvSheRD8572SqBDS61Lp1Xsmi3hIro4Y0AJzqdty/d9tUUP
wBq4/zd/7eZjv4XKjas2yn8MrZN9Y8RpqcQLW3NK/MxtWBbh3Dc146OfneuRYRem/06hBtnF2ujE
m7wxG9zqtbd8Q+EOLfTIWuwwceumn9M1GvV3uOHdp118zDjO5COfjc0af1Ej712fhU4uQVqtQyzI
Xr4pOfF4dr9OVSKBJ7/JoLHPR9uQ5Q9KtOWXbGTR0/uXbFFXNZ2gmpjaOa4KlyCcLR4/eJ4tdFMk
NYbq7S9Z5gyvwU54biJ0I39gAtT9cPOIW0O6aL/FbdFvZTpUhvvZHanNEiDz82cKWgIZAQuQaEh4
fiVy5ZbJapVTkZLmNfv7UczAh02uX73Fb5sY3xxqS8/enK/w7ch8jHIallR4EePbNZrqz2VWzj+9
UQEaqRSlUwwMxnggY/coX8dWZjdTq6w5Hsdh4TNLry0P2FL3AFfBdg7cisv6RZXo08VD0JlGwgVf
3WV4nxBtOrF+N+a8vK/tpa8etQXoqDaU/7GAvC6OzbxGUELqJnLuESAvmzTsVX4TZoAMU/LOBqiM
tU7NjZpQXoiXbnVy8uys1gBc7JHKWbk2x1otMjEzf28Uq5xrHCOW7j/8QUIRz+tWUgPmQysP+6X9
dTPcZYh9QEgiJUZnb5bWKX/5/uBWqdcb8t1km6VO9019X+Oc0pH2+2abwO6wXzngyOm29QM4vZns
8X24+owS+nlezATwicH1Z4jxp8g2sJCRsWHlTZG73Ooqaq2Y1Kp7ysM1XJKgQlwiNrrO+Ca5NL5n
i19/FU6+RfEso5HY79UeFbFP1mW5ixUS/hojSirZ9J9WGXhl3BlLFxy599f3lVmX3wDktI9IM6mv
nb9Zwc0yWe2QMF2jUOr9teHGUHqsk2JTAeFfAf6NFRUOxbEo3G/j2A1vnJJ14xK3i59LI5Sk6t7m
DG2DyuGq4a72ErNd5reSv72TpREZN76y1i+ZUtG7bBqq6P9wdGbLjSJZGH4iIiDZbwEtli3b5aXs
8g1RSxuSHRIygaefT3M70dMtyZB5zr9muYXEizdhnLiZPYD7BFEWE1eJhOFOV/leplazuAjPot0X
mTGdfK+ZfU9xG8VfZg88zvG4q3zOO2Li0d7k8X8EAY11wjA4TYd4yr3mSFZDVKVuVHKgbrlpP5ga
nQdDYviSeIPvsICFjlLH3h6j32tebV+eEfPFd27xdTRgbv84rnlWotnnPxi3S8cpiTaxSBwggH/z
5kdPS7iPe+oGlfzDfBR7yRZZ3QW/yhyCUiwIDcADxvyuHHZwJDXauzlVsamA6u2K2yPYpzBmoXXb
U8Vmvp4nQi8tjPq+5RxK1agrCpltS+UcyZ6LaQSConmUvz6Z/FOTKNE1XGfuZqJ7azD2+1JOyxPO
WYah3WvLB4Zm1rWtpNADRYTSbbJpAWAnd8tlLkRT2CTlQP79ofVF8cOmKePcCdG/mF0pi/oGKlWS
3InWPjN5GQ4JoVmmI7QiimRalhtvx4KdBbhMi+0QeWXzZ9dO/GVb81TRnxY7cK/jHi+JjjZBu2sE
Np4uy+C+ubbuv6o5XmlwnCJjknJVg33H3rgYJlYzyZSWMttJS9DlIvGjdXgtvIF9I9Bj+WhbMdsy
E11pHTFLwnLgzfRfqjJwuqwRVPzwWI2Ee3pOQP5MFa79v6DRs0oKHe7c9XGkftbVmr+Y1c0pfIK4
+E/xbR7rWGBsDJ0m+rHKeeUzttXNoS3CrxzxV5vUFUtZonKQ7cSb4uL3TNJjkbb9OHDDFGU0HobB
cv8TronKjODsnmtl1u6e+IOLVbWPRfyYuy136ghAo47ONkTNZd5H/WQ1VVuiPJzj5yGYFg5oy94B
NsLJnTMLtLU77H5v8TDQ8+kkdruLS7/0gccHzoNPonUw2UA1tj8szymvFGLA60bT2n+E26K81A7k
+mYqUfB7FVtwsabeCi9YEyMHQmkpVhKMizC40IW9fg/EtlG7gFLve/A2YJnCswlwbv2Yg3Oam+Vf
p6Oa9S1v1ZXJbFtO7c3kmMQSjCddu2F9mhhjv7o4WIgNgnd/j+lpK1nIVdUTFblEX0MXN2+abgOu
ipXcWxSXEbtYvff6OYbJKtm0e+EcvHZvA4xtof0KEWhNdx0xbmMS5yJ4bPzcvYS8uCKJdLF8rYXf
/mGCE99uu0EIlNSx0go3uGT0DHkISTPPuzOd8k7a95hZhwkJd96vWWSK4bd0ly2COosLRbBEHKjD
vBfTTw3WJhjei3o4MAsALUK3SZWUbTl+NzZ9WlA/eftXTwXHZwNmG2Um6i3evH1tn1XtlN8Ic9ix
xbjot91R69PmleYXz4f7gg3Z+0NPraiTVaFDJTUzH79aMiyuRdEX4rTXuvi9MTFG6VRtYEJxyDKW
7LXoPwqju1977difunOG14nopk+rVVNwMigVn8gwCH9LWeTDYVBbXWUjCFyX7Ra8IhI0W9CMqcR/
O3rzX4p8os+mW9s1JcWIxZVJVfxrN3D+jHSrgGdu4SVZIrcmu8526rfAy0mwq0WOlsTj/reTmNzt
ONnaJp5S317X9RRPICyMLf38E8Ja/KjCuH9d/LK/d0YZ1ue5te0yq8kr8VLDZbImc+natJAIZ1fJ
ZrziLbfGrUjWUFQfJi4tjs3V2O6h7yf/v84KN+BUeJ/PXS6EcZaNHDyg7doeDhA/5jIEZg0ROITz
T6cQ5cihVrjhqSMfPEp4LhFX8+2IX9gW+4GDiONN5n0O4zo4+hvRIqeKvZUEGsMw9daR3+tG8vGY
v21DuLIvzGw5d+6wGh9xAfxhMsT1GiWMHvprxKTQJXT3RGBxFbNs0sAKdMk4SI9ikZkTJmmRekso
k4UHyy1E858CYADPdmxkn5Nyu6OHjNBJvXlxWZ/LqQJOQMBWJKPVsBLvA0kvid8NZCJjvOC3avKm
eV7qkebf0rRBz53bx3FaVON0MYLIOT5ipauspQf62oxtHKTUE9k/83UKvhX0xWtXaGaMueb5XMg3
nMAJ/d7jeFJWnLkN8lcxG7JzVxnKd7242n2nSMV7GVGQDd0xGiC7P+Cq1X/LKCzOeBUtNFyeFHed
fyIBf7jWAjY1dcd2enAk2o0zHizdHjbd518LZ8cdk+HaHqsh9Ju0Ceb+nyfzaj/0eRNNRLsGQM8U
28Wszr1e3kdlSlBWzuzypMN5ucbzjCmdMm39XY7mtrGxIP7wt3p43qQTdqQvTK5h+K/aqxkc8Vzr
1ZaHESeYTKJebd9VG7j3fRlubz7k6kfLU+oTgjya5211p999NQY/Owh2EDQZsG52brW8Nwi7+4eQ
3pqJjagxrJWjYHjWrVMBCWnts0twkMrxcQBdnZxz00eurgFh/M13gfbtrZ8plEe33gaABZMqDrAC
XciUU21M7jYS5PpQTk7OzuW48jLQ9sf/3FERlljR6tjZxPn6Xlm1+xyBnDJuoLr5z9hCfCy1sj4n
PouTdHacb/BCysEayrb+L5xdrLeCFRmmuzfVZQbTGrJSDTcckFPmkczZpseCJsx4qHI+DqzGGlww
YXTe0S7d2PnXOJgoE6+alvkYBblmkokZKEkJY6PncEB9NodLkgcyf/RXz15TvbXxa2fGdTwLUny3
k24JgL2BC/ZwFoYl7uCLdtWHxu2Kj85CEwt8MQHpNLspg9QmEbbKyq3c53s7KKr8sLp7GGddF0Rz
IhUh5Vl/C/JnLJm7F7whW5VMZBAi+g4NP0QdT+YVIKJXaRU3dvSvtBsfVjAqJ/uiFmf3k5Dbs0zV
4DKezVHe1LxMjOkniKH9LNTC4jAGw9hmY9uOG/gpJpGD63Q2C6BExwG0tCHsOJJfvjrP2DA0ik3u
uA+x5VFEjo5/kyEPntvaB2pE1p86XOaYpsJwxkceQGUldM+Y/Yk/3yjSOYBxy2YdDfdc2u2nnox7
jqtm/Ftzg5VnrequPkZma6tjMI7xU6tVW2e8LEAIlQhvDqkqqOND72BLTeTiMyBKAPbheLsenbvC
yD68ViwKf/PGIxhg1O6vfi63Pqsap+uSlcSaPo0bXDGEAO7Ot995TDYJcNgcnJxwEPPz5stl/wT0
WNV1BwIPDh5jTIl+whT/YWEstpMDddfet5T8sBIsZdj+7DFFiaMzkmKQAQp6451beFVx1OFU9o/e
NuRrUpg97O4McPrEJupRuMx7wRAMGi23S+t6yvnk2GKjiQf8DjKRZlqCpJHcwY+r3Uj/2YoJY3ET
K97W+YBLtXljqsqDOwGMXzwFo2axqyN/E1lr9/u/XgIF/l5uLtHTzIM288rbEHeltJ2Dy5FXHWSB
WDfVM83TnLpd6xwRfyzspjw/UKmOIVhOkio880/2uXchISuY79Eni/6dpoxo/Vs11qJ4gzl8kpr1
kd9LSbU+Nl60cLT1djUR49u47jVc10Be2HbbOrW5GJnEjCmRuufc+MHfPvCH+ASU3xZpEyn4kdIv
Yn2Am4h/lltsIfsbd/HX3Ty1vjR5oJZDb+o6hlXtZnU1nsZOXcbeaJ+aUgjnSsar5ZysSkLqWRNH
75FzbvxeXWuy6ffNCayY4UKPze6Yf0NRgYPU+bYahpfY+db8y/UDENxYH11AzPmd7LOuSWq6ANaH
0q+0mw7YIBhuSSVyU770qD+JLFoeHBIqpn9cJJFJYZo659nKx8hNy2iIrWePgW04usu+6Mc4NxGU
JO+7+eH0y2SuYNOh9+mQRBIe1Ko8mJV+E+ZSbZGZrzzzzpyyVQ5khc68AJnXR6FItFa+/deB156y
SALF37mmaYY7YFwyHdDWc2nMfiQU5xSXw3ny56HM/EAadRILsqGExppNvDXAQSppa2MD5thA5+m4
9Wt37ULF2d+wt6rMTB069JX8nDZpCIVuEoQR9r3t6AqQSbrTlorBi2dWIUJaLzFA27992OCUMSeq
+cCimrvHYsxJI8RCYPRDF488N1Da+5rNjDr9a0UugOBukkTzrMu6WFlPm0HNx1zyKj6gAQjWNO9n
/SXqXXsp5hpvT3jA5uBcNGE1H1W9B2wNMT3jB9Hpbk4nj2raTNHBtx1yEkdEVs7euH3UUStsyElv
Cd58NTjhJYZLZSkkWzF1rY4PTtPc/D6Nay7SgYqEPtWOywdQlCjvmWy0ptp23uZ5vdwivrds3T1Z
HfDrCL5WsOPUKa3J9I+x6fwX/uVciD1f7qeajXKyfV5iQkXg8f+xOSnK7UWxnSde9p+BJDo8odoi
sh/scrXNcYgNk4RvmC9h6CzGujIo2uFSFTP3YF1ae5Ch+Nhhu9E1D1sKbDq6F1p6vFePdRaVXTUT
spcATtYda0K+7D+Rl45tgnYoyqETOiOe+njJ86ON5HV4h3hQ/GF01Rb3ABew/krOM5gyfFZwaNbS
4R1ulIK6LhpH/wR2L4vjvuYEhxKXFozZEGFOvpR+NK+P3RJaVx85RXQHfBAMiTXY0rn3wTreuY1y
nc3gCpzvYEivgl8BJM6rPSqAwg6Kzq6XaEkLoUZzmcMiaJNKsjZeht0nkJj6PecFCJZdQmwxBhYV
WNgu+RtUX6Xn9HvWm13maRvsA1XmY+/JrOoQ6vwa2pYR14WHqpLQhdw+T71U9lNcY8s8trqN7KtN
YxdHtQYbgLyEEGG8Qfrv+gcCUysyM6G5mkO0dhjVlknhFiqrBjTXQc5rPbo58vIf/i0A5aOey7KE
9dXQsoehyllwPdTU/usQSFtniybd+F8159EIK8CB2TCIA9SAwto84aSL5ePJm8AmH3fhVDKzULa6
h9k38XzuCk8txxi5cvm6TOvE3IAkqzuuFqndQ6O3/myMmt9a5Iv301RFUybkvEMfIujI3NLxu4fQ
rfrhjuuszc/BKsFC5KxgBCfpanpTXNl+AmzlQSrHKC+TKPeX73afA0nkQLN4d0MxkQilsXr8GwZH
PRlYrk8yYdb/AyQ2iP88b+4RTNgSd4UUTvfKzzZDaSkvHDMxVFae+Duz70oCM+wWMgL32HVErb2R
nYEMPaRm779qUet+6Tj9zMEyMkLuwVlHFv4AP2N4z8QLQou+t9O2Buf+r29MU50IA6nbdIKwDjPR
hYE+jh58PE611VrGPgkpY6Zg27a1Hq6FpTtNVjJYzAOiVqmPQdWPXzyjzHLEoKy4O0gUpc/FKag6
V2IXMCB6nz5YGFr9NPlx+YBFeSpO5bRp99iDAwME6BpqVsW706Gk6dw8G0RdB8lEoj8CnmAC91Oj
7YWJj8WtTVbLNVcJLR+fpOH8SB0FK5j67Sq2sxgnFrbFUnI5dvU4nGb0VEXqNrgMHgS8WJvlC/bj
c0QuFwLbrau3DB/1MqS92Jw9mwu/X1JoBC5lbnLpQl17t8obPyyuK3VRhNF3JgK8i+vycUaqiVio
XHy+mHT2QyCd2T1tcTf9qrqpeNRYoJG7SD63QwRze9xZlX6W5Rg8bnzuLo1zinyALWX/YdZG/CZb
oX7x/Gb4KnKnRVyhd29/volroqvjanBV5EmKtCBw7SEFf+r3xBBc++XWIqyPU0MZUGOjKTztq9X9
50je5WOz5nN3pEXP90+8f3N0EGWomyMZEAig5n7bhpOwgno9BagFVKpkEfpHPD4qf9MLi3A2ed7t
8O9m+4N/mTM9zAyjzm8aVGP/1PeWI7K+NHt5HKJAxcetosPkZcm1fPcqj7dV9lP+q6aVCXRi9dwv
qBw0WtVUm9d5Aww8rIXxv6YCU0gysrzBAzOQ8JZzFv1U4GllmpfT+E0elN1mEt7nEbSvRjITzOEz
KQMTwoXI19UR5nzdQAbK3E5st5doifrF7ghHLAJQ79bu3st+jd+rLRi+EQJ7zdXbbIkgucXAIHTf
tGnYl+Bnvk35GR48Ptnr7I99eUaWRVPfqkGl35bwRkgwRS8/AjNufxx0Ni3hmhH7aEQP0T/It0o+
UPHH5Z4HgfLu3W1W6tOghQyPeS2Ud5pKjpTL1vWjPNVdS9XuqFyNHkaYFiNrztJSARetd4sM51ei
gHk2LSsYvlrsaX8MauofVkxydNoVJNWACNONfK5WQgeyIDSDeXeLTqOdche5ncuNTqeTpcf1Ra8G
tgcgn2SZGfY9zkS0wQsVVoMnPiql3rJhYHVFqGE2dUaktJiM/6v9TGY9SFiPJZFAU3bZ8ohSuv2v
19EK8bSFEM0jUofxfhdi7tOA4raXdpn3f3mu1/EOUR8/BIPDkCjaQdpjVG9dpRKgsa39CYuNOkJF
9cRLHPVw1Qn2jp4k5kGo8rAArVbXuq/kz9LUTZ2NPUEshy4co/6zadzyE5NBh25tCuIKfWC7OOmW
OzlnOREW89l2Zs8Q3tTaf+bcoM9Ba+/vKKeM/qNmayeeYZTLTChFRfVE6Ps0aEWGPp4sFLX/ZIfl
ZP41VKp6yeLCwqXGVliSm84q+3QEfZHH0rtJuGNiXwgGdIfhpxGEbB8nM1FUy7lUu4fabTY0Rbsd
N6kKHB5tNbYz7bx5MMwPTecsAQJOgUygW/vC4WkXlLTasRVcnK7o1yvn123sJO2TjIzQR/VR4FMH
IS3sHFkRLEp319GGNma6iwrA0VlMZTY6ImjJLVK3CtohAuLb+nhECQwchJ6QNGs/WQb8X3DzELjZ
qkuIHtSSNjIGDmDKKYt1F9m+NOF0ltDjv3clAcBC0F/NZFbUTBCyHN+0lrG+W8vV+S9QZZAfJhDs
H9WukAlxB5Z3sKlhcCMY2+WAfD3ADLKWXgYj6L+NCGKCA2aE/D8SDlHXYL93nvdAtNVpkXkQ3pX0
cqLidZUruAGGkZ3W321UQGzk5bFgEIxOPn/TbzscMW8V1RzKU4PUuPmtJvL3E2YJWGVcF504A+wX
F1z01nLnCT+ub0qWfUiDdmVDF4CI40sfgIcnoouA6VQVOes9p2NlUj8eokN0M3olM5yAc/aJo21P
rDolNr2iLpsL2uN6RVbpK0zsIVjZkae5q68OEtGW9wyc4oC5P7900zZdyznImRaDxX6F/tIvmDfi
rwkNxXQj8sreBmG2Sy9Zd2N/yym26mSGmiwzqBzHPdbxCj0Bjt6g6VqBspdRTi+h8WyTUYmz4sVc
uiFKZqRvBumxMuIAbl5D2zlSoAAHZZf3NcUgvH2TMxdQ8SBTn2Hn9taDdIdFZvEIkZt6dk3snyiF
tf9AdQF2No95HGSmsf1rg4qrfNl6PnFFE3SrlhRdibw28+p0T+5uJmg6tZXxybWkvFUTKOfFxkBJ
6pclxfpjjPvCJIE9zP+t/VyZ+xUUt39i1thu+QdRzqDb2b19gjxl2vCCeRTPYEs9SACKBDrVxDo+
9MrUXuLmhOC+7SC4zEl1AbqbMyhYH844Wvpho46uQ+0VW/4jAFajj0T9+9671Te7myHMWgF/A+lG
t73DYMFAdlRmiolVJrWpZoufaYifK1YuAGioTfuMJDn+5aLfro7z4vHcxHGzIkZ03e3vouONm64e
IY8LtDA8VPlcfFuYU/RL4VqwbVFet+6zV0YbOlDgHvO8u4v+QhJbT4hS0d4lo96D9uTNyJloiY8t
lbn7plTar6F+3pdKaCbUvP81M+cU2Eh66xfltkyBjS/IcojdVps3Ci/i+W8ArIsY3DMz/pZ+H9bX
nbQu+3kG8kH0IBbPG8/SaK6hAk3bDxFungeS4ccfndPYv8d4Cn+6aO2X2+Y2/mqLpopfRV4h/8bU
UsUPxh6K5nnd3RvmFMloPInCxesNqoP2bRDQtT92CTb0ME3jGD84QwhD4M26fvXxhwaP1ryI6sSA
k4uDqKFCqCGKtQVSZeUTu2pQyPWh8kGUDmYJ9N+YC1WnqhwGTmHV2x3lpSPLe+44CvSe9LynClVh
mwRyWBBQdOy2zxsQUJ8RC9blCfNEOx+9YW90grB1ItmTvjnQ9/WWfMBCpZlNhp2u3mmOEN/N3p7P
aThtPWBWLxY3LfjdCbxaRtMzQwTRkOJXm24TKo7OrKdcUQHNo4K85LyCcbpJUMi0HtuoZ0oZxi4l
3JlPGMWDPX3va+WK8qZwXrYDLiZfpA7A9i9Zm8YkOGhdcVjCMvSuitymIvMUkdRXMjAQQQ+xGNRb
A8q6HzeaT25PYwyshreiatI9UF1z9BCbbIgpWVsqUj9QNbmAAZz7gf/pDEBFKYOs055qSw3TvdG1
fHOmoVWpVtVmZcuKzhZO1UV17IFAP+3UY1hHGglb99ANRTFcjDNW5b0XDZp51NWoLPlpmDI7abbH
jogDgsHGpl9Paq36im1SdYrJOt4uODqq5hOrcngminB5Gen2rQDkh+G38cPmGzYxeqPzBlB7ETkC
+l3sV1yI9VODZfnZdD3dlCtcAxrNZRMvDeMurDWE9YunuYRgJYlLYgIy05zmjUDAbC9KH02n3PgB
oNEJsyUq1Rdvw7hmLUs95LZj6IromTV/tZHW2B22CUHbVvjRd7HGojhUUtVrirRNDee4HN3v1kKg
eggaZBFsiBTqkcI7VkMAo1yvfxZE/B+r4o64sdKBOnr7WNtPzsY5n0JEiOnOlUu+n2qvcH+hc8LG
ILY2enNo652eBmR2MyBU6BiQkyjvn5Zo45BWkSbxTq+R/7uUdRWeAC/gu/pCyYsbbjG2BKK8mzOX
+ox4NCzsQ+iHU3tAlYr8TTWTc78POxxDRXZpeWlJxvzRz6o/512PJEmMOV9qkyafD3lve5cobDll
3alXv3RrCfsYlhXnOws5hywfkh2olk0w/na4UN7XMlBTWhKl4x5sv3SjcysZ4w/4mbwBrUnnkyOV
F32Ic2VAG1YFpv27NtHysW3WuFys0DZUlRbaexkcf9i8JG8X8a8IQ/gxrxOA+YbwsV96F+B4I4nQ
1nHn+CITl7IzXLVEjB33xWfJAoNdy/boWKsjsSKY5bm0rO4fKR2su5ttT1+9bKr+iOQK3XGlNRB9
T0+4zyze2R+0o6nyDT+NeWcbwSC3RlucbTu3J+oH18YlM3Ebb4zlf2gzNCvGxIXjjGpnZFa2GyFj
btkjHyu0k+/EUEKbeWM5/sVLUM9JVBPgHLo9/c9RvoDVqL2W9yAbPEUEaq4qjWhL+6Lyuvq5yUiG
iYL4KJNpQ66RyFbuOvGaUqKnupGADxGVPuvByRUai3B2UHxriMgxNa4lAEjURl7YTBDGm7e3BfwD
eoe/4YJb+S7UZm/uansPpmMoEHynub2648llWMtv/HwsUw0hcRitkhmMdP7+r+R1LC9zh/0MkFCI
JrOMyzG7WL0HGsUXqh7aFmoCRf6IRgRlIEL4Tix6PzQqstRhiIv1kawlE/zZ+SXJRmFutO+H0Gtx
O1WL0MdSxot7CIy71ecmXL2R38vnpGj2Zsa5o8tVZqwwZPMnK+Mkj4MNpwHYPvRfpHVh3uJP4coM
jvMmHBrs+I89oKBKUIA38nG3VTMerCBCo8Vc4nn8uF7HCd2NOl+OE6YXdY4swHMo2R316zQ7PHMK
DavK8Hv2McqZDamuHFxArrggv+ZAWrhAolLOjzWb2jUMZ1VkYTkX4UPgbs4fdyUaFYZUG+8EbrRu
JyVjM/yuVahEKjVa98tN9TVkDhLK4QSCF+kssArcWgwYUXRWjqmq6z46/V8W4e2FU62WJxwx8mqp
YBlOZi2kf4/YO34j0Er+Dc2Msl9BUJsrY6osWdtJA0/aUHM1o4vq5GEtEY6m2AUwFEHAFqBHPcvg
kXQ1OvFG6XI1I6Xz95Op9Ow9Y41y5DEXc/VAvus+HxSjbv2o2DCO3eKS0RVb48RpSb/hN9VAXnVB
Oqg/Yy+Xj0JD7WWq9Ze/KHzjrzJElfBgLZXRl3ZF4fy7aedWoR2IxgDjZowuORRYQDJWQh1zRTVr
eEfRVvcfx57zvjqkBUPWdbmXcs3vdcLdtxA+yrKkSPF1Ou9kmcWzMnwG3QtgtPzuLW39HZDgdQn7
C9qtqVza31bbMRsSGzDuZ/ieQB78sqkZnKq1PFCYeqOrIlciLmKOfZhADLpstJHYJpHn1t6hdkLL
B4Hfwz/dWkK8ORqXD3PLWO/Z2uEQPTShRAuoCWtzz4GF+uNULbv4FS6ooTIHUXVzsoMw/xNQr/wy
LfmCmxku7QnHBzKpZUXScguwQYczt9023/ng2Mc62NYRtQLPT4uZrZs+ykpb4owEkZzCyfXNehqB
M0cOgjb6jQnY/YE0QvzhPNfBTQdVF0fww7F8dUp7GdDlczvPP8ra9LAxKETzQ9Wum+Hi8WV9dkQh
mLCDjbWS5b7rMwuo+7MfS285uRtLFnxU0bfXUtAjgS8v75dnu/QHlelx0w+1rju0oggbWZpcWLwr
poneRtIqd4j71h0oZvRmuaxnywGxTgBNnbMYmsBGo7XizMFwoaqMDJ/u3q+60XuiQ6OcjoF1g1mU
juUzH6j7QiPM75PscFxMaptTghNQoDy8uvkKgUHO8YxEl1x8HC2m39SlCvu4PRCjFn7VeOXQ0ZN/
HJ0412x9tkrEpwgbYsWJCP79hrh8Y3L2R1Fci2np5kcT7/sCRhHyFOI3LViEJoq3T2rBHn9qpzwP
X/hQHZAstps8Nbntvuc9pGw6OJJFNyzLOEdI13EAxyVyv81e8I1rqP+HXFh+eOwwLNzXNQ/9j9Cm
OOnMho64nu0KAVwwOlb+2dTrAtDZ9ebbR0Sw37FwTevJgqJ1L0jdGTGDrnaPyNQbHqRK1teldwzK
UvTtb97thUj3jrPoB2Nn/Be5Yo3nNyyWMcWOJdhV574o34KxLH6jEQq340Dqp88OQdcfbisvFMex
/f/CSZ6ey3sHjP5XmGEyCVrY6qp3YMsLzRGtTte2Vt+rKAGu6xBYkjP9pmewxo6/tmRk34+2vwz7
pedVLmhBkPJZFm2FuyLkVf7Jjdyh44fVL64lSufogihcutlSYyVF6AgFm+XbPN63jVvlKQhd9DGS
llOf8P0xwywtyTR34eTU5cURsjcpoH2DuQa6iIzNArwvKXI463RqPDV8mL7mLROiIvqSLFK6FPzO
nucDMHbUPCGypSMgWDecJZsYiida+HpuWt2sB3B9Lz+0lQG7Hiw3eu8KtEl8U+rSr7xkyCNua9yr
XXjOcm72iGklDyOOiMDHZBRg1I0y5Siu+9gd+uBhWUMsAyEAAMeuY8KrqYP9U04+WjcF2h6nrZvD
oMW1zTYjKr09t/x3+FVwGUhe4IEdBIS5k6kN9e8fXJo8zKF18fQdOsezbAbLpefcmVBJEasgvPqE
lKaOjkJGrXdaLYhPYrS66WRHEmnsqDZXnr0gl95Ry9K9ab/86mmeTd6jT6uD4WlvJ9n94P3tg7vc
scx6hwkCOLjxlqcyxAWb9kOpEXvyIzKFkzgl7MFZrgT5rNElHqbusaCSPr+LN5JCkK7UO9uD3CKU
K3n1veNSne6gKlmcAKNiaT+3lh8NCVFotcfTVu1N1s6l32cTlOgf1ULDH0Jl9VM6hqBHjFV78UOh
6V9/j7NLe4ZkSqsPOcKO4DRoCKzzoKeQaZEQy2+XyxF/RkjxU2YHoupOevH+R9p5LMmpbGv4Xe74
EAEkkOS0PO3VarXMhJDFe8/T3w9NrhpVVIXO3YM90d7KAjJXLvObfnhqjSJxIOal06sccEJgCSdz
IRuI+tYtxkA/6i2Y1U03B8wd0GwgsOcBXEM6UBU3T5YAY9mMiWPwQ/2YgQZtuRSosa45P1Qog5oh
4RhGW7eeKmOfoXvtjYrwuQUpiRiqTYZcc3+NdfOh6YPZ2QwNblEFiZIFvSropg9N4rvvAmY3BukC
cPydbrVYdRuAisAqFyGU5Ry5ZxgZqd0MG9uX1VdmHIzgVa4E1asVAhPk5UR0K8gFkxNAcCPZm0LO
NGmczooYbEEI3iN5E8iDUdPc9yZgMLSrcqCjpF2J3tAGBBq3q+QQads4abjbfPQhLW+cAYOf7DFz
fzBTgEil+RAB9mKsRrGfi2z6wClmQgiRctq4xlQYR5GjWIsYQm+9VGAHi7tCDVN7E1R2/8oBXxz/
+i7YZ6oofohWTL+A2kawvyptAs/lkjDT2jYhSkMWPXDNZtFeV0XL9BpCnDpqYzPX2zHw/Xlf47j8
rmC7PxXgm34xEFc78HsLj4h2c/1pnvo55sc55L8DJQa0kD6oHpk+VaSEI3gVj2x9cMnF69rdFP5M
1BMKeYYttJm82GM9YoNdWYqc3RiiHb8hkZ0+9spu34vKaD6PmZxOKdJC0U3VpOat1F1rIaAOEGdS
3FjA4Ep8E+hm+fFdBX7tkxnWbk46WRglEGoCN1teVuMe6SmfXiaeLfLkDpqb7CYRQutRg+UeQxfg
wrEEpIccg1a5oAvcIH/Cfq36jChu+BxNifbZ6HIGN5nkNrlDwioVe1qUvb0FtO7eyXiEBIKDjwWI
ScckUCQSsEPmm8NpmWsyswMwP2zQNxf3jTWW33S8oYd9N1qICCCGAN9bukXgHEcsARTzFOBCz+3k
KIo67p4NBZJ6bcDRRXBe/M7ZKbihLzZI5PhI/2B8IS+sPjpWgo2WMIrwa0vUG/dppstvlQZaawNA
OBiPSNfrX9kS6ItSmujUQnIYHxGHsBaRu9m2sCaok2TfqK5pnvKqrQFEi9n47lRcmBtI+CB5C4n6
9i6YZfk+wsdG7KuyC54iZJ9+cJlLZ6d1KZx4ClN0EqBtpd9yJnEj8PFKUsvMgwVCTiSMrOq+AAo0
iwkQegnfFFyrm9gnaVKQbUMw87SNTJSaGdSiLbE1jZAxhTUGCn2JCAmiFvBWd0yCove55gfnEwqd
A9wUkdmPgQyof4xYiU+9L00m+oUc38VRGqS3DiCUX47so0+NVnKWM87W7+bo3O0QqcvkFjmj8FUW
RdyfqmiGayEDqU6aEubwALcL37JejR1YSDMS043rgBgleezpgxQJnqibpB2dz9MwMvkfO9X6x6Sj
ajEg3EWHEv8ZndSoWRrGkBmt46zN011XtUPnmdDn1M5JKFRhCw5K3jIFbTIOYcWv0LqCFjQcyzhh
xokexM422rh8yAMfeQp2r/4hIVrkR+BWeEdpIpma58Tp4qekmebvBkwFbzRgRDJ16yaohH1RBZjB
T/YMscilVa18R5lbqyQL8HKnsnRgJRrScFYUJsHRRleBObttFcFutMgvj/TiQ+PL2IzDS2H1WnOA
kOjcz22Q1UcHOYfPUUdlQWO1zJ4BY+bDZrB5cWwDldNjJP6nkD2c+blIO3va0DyYQN7WmktWYjgg
UzptosdEhT8Fp4Du5N7Ux4jtG2WGReLSVz9a06VIaEELtJt2cEaLamf232VdJrSDAPz/XWfM5njW
YIqf3VzaGe0UR3/y5yQDLl+43afFkroB61WXpApWruybGZAkTukofjzm6E1ZkPQDttYiaPJYKeD3
+wnL1fkAZzwH8AopZmNjWfZ1gAdP59y1m6/KyULN6+ixva+gGcQbmM3RQwsYON4ZorSeDPrhbLhJ
MBAwpyLy76ERRtA1k1o9NkaajkfolVgbm8tYBnxM9V4zWrpTem6qcG+3acVJ0uq2e1RDMAb7aUhx
KWuQii9ORCqSL5UZ2CSzM1OMSUY3SdlaEkmQKAcZEgaMyAhKrSuOpWnZ8CF/N4iyheBJa4MbaztB
0761i7Fn82WAk8ihQsYxSLF0IPwMBlffkjpUjzE3HSIv3ClfHFha9U0U+oG510ZJ+4F+xCD2EqmQ
aAeDVj6b/myAXBdlmGFvUcunNqwI+E1HvqdlFSRXlG1KQjnKhorRgEoDsZsTv6TJZpbyoDOcArqU
h8LedgxgaELqevFMvkZONxS6AWOtIWIdZ1tMj6lBON30E7O0wY6jJZuuaTrPvRPTGCuicBuNwHk3
vY9Vy60o9bRZWCVkld8ob6RE2MM2H3nPXCu2reNAxqx4emehq/XRL6oGDYVQAKefI4LJYdRVW9/o
FDPPwSChl1p2GQEAghfVb4oYVPk9vQf6YEHRWK++m/hPbTD79zrjGv/WKpxZbpHO0Ia9UoORbebJ
cKbbMrCQPxtbPfuFsWL5WQs7/3UCAzp7i7rWLyYgEQZpOWiHjdvOPTLiVUhrzPBVdtfUC6tMWH34
DVmiUB6xDcIHcprSyaHCRd3A02RZPfphZdCGd6jB9nbNvI/PEObQkWzHFyepgYWHVg+PbOfWVb1E
OcfctBCMbqw8A7uKe5uNl1LE0AIYTOzvrFm6ANNALWMikqRd/gx/oXua4q5/J7KiIWwDTm9A1ofj
x9pa6hW4IP0Nugogw9wkk8MtMc/X37MlIUU4k8h74GhIc+4D30WvQdZg0zYUqotcv94Ot747goO0
NRuRS8Z42dZxA0MPNgmmVT8rxugLHg3W8Ib2ff+5M1zQ3NQt9XPYlsDvUba5LQBC2Xt/YhiHBlMA
t8wXQfQjqDpj3AH/RsZl0b8wNzMQD/9g04dpIf8L9dH2zfAVgffifTJGnJ7IytvT5BS6zkAmtG4h
2wTmJmbnYBhA/hPv7USgEDFFujoWKhZ3zGfbHKNzGt6PeZcCvqFlbb+0yu2bTdmJmtMAzsenvRBw
g1qkk83D7EeV2gQIT9nbxsgXRnZAnrPXAiP+5DRxNR8qRi7dEz91fK65rJDzpzdFF9WxRbufoQ6A
leQuc3hdNrPOzJqbV+SbmAOlqVt+b1Qv640ROC5XR9rBwgC0AUbEqlut3QSLpcI2Fn4WHWt9LJkX
dDXWH3SHRPNgzip6oenv2A/sxhSpT9Pp/L1R2dxxjAEYogcdyGkal3YV7PVkQN2F/7Wv9igYo0EQ
y7nmTxUNji3vFv4U7SSar8g0yHhX90MbHxpbqpCCK+wfTLPXF0EAN7yfZ6G57wPfml6y5UTSroip
estCOS96TTMTiFSZ3Aa1mwrUclTzqWf8OR4z+PIPGRcEjk055rsBA6iCq6IbvrRaPPxE/cC6s7TM
QqZIur67DSwA0Tew0nREmMti9FAasm/qGkvHDSSVoN3OZFrsV+p++4tBU/SjAfqSNAqMEU1NIJPy
vWOmotz3de+gWsMFvW0gDHmISvTVkT8Lk00zjAwKUtMp9Z2AJQQSxeqmL6kc6G7PfaiCnUlFnH2h
MevuoesuLR4B8uBEuaeJE5jB7qYXPX0lza1sTrC01VfmaGYKod4Il0sCgWe4D+kgXlBV09+PjZl+
19gnn5tsLO5DK5gWCohPGLX9Kf8O6V5f2MYG7TOFKt3PMNPwy2IS44ybiUvsVrHTp9vUytInLYkT
ezuD+Y03tgR08AmViwDmGtasMM1QWKZ3P1M5ctkwdt61Yzk8j3E8t88Fgzs4UKpuXzN6lKA/bcv+
BNZicI/AxUQF6icnXCJUKu1NVVGInga90JovjMj1fGsOUVXe0ecobgryrflYg30x96EeaNATgGwh
uJON4btFvfuLEfhko/kMgAQ8dgvYbdbjqkUaB7+ITcWEqaDBLMr4OM9qgh2WpyTTpaMr9lyYW6TN
BMDxMCmgPdvOCKf2SeVW8gAxpo7vhjK194nUM0BWSSBykMCxFextusolKWW/TEQrX1rvUDSDhm4b
kZt7gGUcsQWH5X9FTSuIn8rOruMDBhpmvq9NNYC7dM3qAU/bqtoYkc6vhjRjmjemC7QbBLabHlMj
S8MbGqYFeRz2RoDg82bSP7Vuqf2gOs95u0Mh301OZoGunOLa2aAA2UXvq2BuDiIYp26fmiMdgNns
GzCuwi8OoOjiJwPVImSfiqKcH6KqEtjaQpvBvQ+AbZA9/AcIoKO1UTt4jtuHN0hslvK+NyNfbWY5
jcbuP6Yvagvca+bNfo+9lpHlZY58jpWn+wEx3/EAwlwv+Ktm4AlFXE6nsp5yuU87rq2p48NBgkiG
KwqdZ8RAHUeiBouUrmlYYqUvzRh0YthTdp7Wz/rWsAsBQgSIrkndeUW31zijqongh47zwiJ2ClHv
f95oOscjYsSwczqvQ/Jg5yNgtI8c032YEHrZ0jGSXzR/pr5QJINMt4E8F2TnkPpicUU1/JzooxQY
GjAakpg0rNSlNbY07TO98xo5t4cOgcubsIn642UVzeVvWSs+IibPw+K/gnb9SjBcC2jrTpQlXufX
7/mAwUcRUjvqwtU8+gkUVVUKufryouffsrVcX8JBY95aPVsOnXHwaUJ6Q98bTwAa3CP/tba1ZMoe
8zVUiEDa7LPGmXflAOe4lbPalkNxzfT33NaSf/yQRfPzDwlvlJNqWTu85D7LUNIDcOW6RnQL9bO/
4vt69nMCqMMGG5FUaLRvV5LO6KTSqjvPYYZ8FGy9B6ec3efLb/bs56S5zCMJ/NTk6qiINnBASo2d
V0I99vB8CPYuc5yP6F3lN3ENjpFsrP9vduofi65kvnvgMZ3RCGpnjG1pkVn2qRhqe3/50c58KvTL
3UV6WpeGLlarKLJcGo9W50m0DffM7tuHLhl8hNig8F1e6sy3QmcejwkH4JIyrZWedodwEsiQuPNw
3DPhwjLgPICYZID+r+uYutBdB/Fhw7Dk+hiEOeEcOAu7L27EQzGb4EHnMbiyJ/4WymUVGAoCfyf8
w8RKlxfhRQDgNjvPRzrx4BaV+cFXozbezFFsevQFffOK9fzfSrm4WOnoNi9fCvjHakUTixKJtlDj
kSJ0r6FNmaHFabIfcyfoNvUi0Z84BUpuvmleEbH9rdb8NqAxNxEuLxTiqc6OeXvOkAESkLyi2Wt7
zTG8xM+hyDBqUFTBZW4WXi9BIHp1Rz52YkrgVJQphn3TddAQDomuKoorH34wc3o0WOxUTtkW1oNv
n3KosQAJMjQ9mby6KrjJpM0kvmyQdkuh12d7TKRaVETRLwEziLfti6xnUV4Jn39vT5SqOd4W2Bm0
/MXy538ELUOlRRRF5gSmNXFeEH0CyzCH+rvLm/Pv87asgi0GqtioTK9vwjrREosZx8ToCsmAUBva
rdaHpjeUc3PlEjr7QIpWpbIWG+W1Q6IO7XR2A8lSvc+U26JTu4AIr5zqcw+kdNtW3KZgK8X60tFq
VdfKmrwF+7SdGhsZg5miDo7CvxsVIqynG1zc0D8xmlzFKrqbcdZZ1ejRs9Bo6WXMT4sBwBxl/21V
6fHOEUV55YY5c+pcw6DJZeDM7Lhrbwyg1TlESHf0AqqyYpNmAwJT3bBoIqGAaIZ36LSGXwfVgfo1
U20Kr0SzM+/XNRADwQPJdNG/XW3L0i+jWLb15MValN6EzpDuZd0Ne4GEzb9/ShdteCKMpZuWuTaM
CZwYIfiEvRlb4yeAux0ELma/hMDsykp/X6h8yf9baa0y3lYacjBdNnktSegz+C3nIVfFBBXG7L0K
xRJmtK5z+Oej53KwTdybF/+Itfk2cDVTOFHKwM10KlQaMm0Xgpo54CTz3zwfJ5xoAuzEIBd7G0tg
11Gru3BFGnAj3wTIi+9ZSZ0URnH7rm1d4+PE0Pfbvz+fSxkIKk8ZpvztjvBHAENHmhJ1KEdvsBD4
HqwKslHU/+zGQV25ic58PqxHXNqDBDH+WWVd1WQVeW84gxc3ffuEIqg4TN1cfGDUW925fgCQMdK/
X366s2tapoJcpiMY/9so7I+niybaisYyLu0BCGdMgZv0NkUzfheNiCDB99eR8pnAlVunywv/fdEL
Y6kW8LEAw0OK9PZbgofLEzSOKi49O4QazfA9tfr0R5F1xU+B4Ehw5XD8HbdZUJC/u9BQUUxaRdSa
gzeEMEnRpdcaakZ04bIkaq58w7Or4K5j6kw+5F+eP0aTo9Q4tpWXFSNwEgWA/52KHfPKw/wdvngY
snOX1Nt0MKR8+/YMWqdW77e1Vw9ok4HmaeajQz9x2IUoEf+6/KnOLLY4GJE0Eypx+lvl6Uy7JllF
YeshnqPdtpgWHsLRzx4mvbzmmfT3tSCcxVPUcUASYS+70vRXg20zVfAbz6GHNiELoo9ouSM0CHa6
ZxDZ3+RIcz5hOpRS5Rpc85cf9cznQ8wI3yGkE8mqf9eCfxwHlBxnP6Gd6tl+2N3pbQf0BcrR6+VV
zr1QzjfBmjsQys1yNv5YxY3mAnOoovPCzAwP/px9hZib7aUF5vjySmdOGeeagMJyum25q+SW6cIQ
GqOsPSee9WM3ukFM/xpRZ+bPfXdEOrX9d7tq6kFuOd3RDb7j2k2oLDBFEEgOeHqtjU+EZ9SBnFnd
mvBuD5efzli2w9v8WdC9l6zDduHMrSImrL4QTAziRhY8z+xm8ZurmZ5D0tnArbBuGrsufsJ/Hb5i
KmDuiYH6i4lc95VYduZ7smF0mzgmSHHXpiwgm0ezMhcMA5jeFzRoGVm6UaOdpgyQ/eVnPvNFFbe0
IJnWeXJLvN07Umap00VR50UgvW61obQ/+FWXwehr6Jsg54jFy+5fl7SAkbOPLP6tOBdvlwS1k+dp
FDceVhEoNNjOnjlss9ORL9/mA4T0y8v9fQZZziGLRx4Z0JKxuuXngcZk2Lq1Fxph5yFkAaOTZ72y
yt/fjFUk7pcwUjCCXa+Sgiu2/MGvvahV8wOyOe4xDRTg6kWy5fIDrZfiS9FFZqMCeXJoDi4P/Mdx
1yoLBf5OY5iOuOpNU4gG1KosDoEd/auV1++lyFaESz+Ff69CNcMXEGV1qns4guQnEpZP0AeHhZsV
XHl/66+0Xmm1D41JqCRpC4wmwnI4DJ3v7CwNWY7Lr245wH8e8GUV7hwItzQ4/m5u9PFkGED6DM8g
E0E51XZeab1Kj3xd7tFNiPeoO6p7vE+a/YhW4bXDtr6PWJ+6HCkwnV9gKmf1PoE1iaiRocDoOgim
w1jWkfnO7jC5ukUYGIEYZJu6W1OX+o8cdQO4cciAAEhtkhck7vQXZXFfbessroBGIo+fh1sgwRJS
EVpbEPWb1qh3sd+6r6AXmWcaoZn/mqmX3/clNd/BRz5Ru0UK0v/upPTHN5odBh/oPhbZnQvi1t3E
nTQNnDHQfdq6ve98T7vEFkf8ZJLv0maIDwdTs3+i5Cq+1wi7PaK76X5r4W7haBMu2htJb5YI41Wy
OYaq7OQL/UvEUBKgCf1zM6ZxfptA73835/aQHPy+nH+gsFfjnlpAAN9NA1sNmkZlvgxMXNnbqB0X
WyJGbhzGIUEpBEvJQWwC5s/f08QP+30xxS1oFFxv7xM8HfQtjFTQBpqdjD2Ez1Z9SyDDvAM/UYf/
mKD9/qKUfmwpx1FkaG8PY4JfNt5SqHmaYGpucs3tTtHCH7m8b9dRelnFoHwnvLicwrUFGTprjhVx
WXh5YiMtkEEwjvR5wOInUlsbp55/NF1a1oNmQkQzMWpTv72S/ggx3ayR3Pqa7jHn1fstuP/4U11L
pAIvP9eZUIaJ+lJ8sRBD6tWp7wFzTVrumNCSOiD9PnJ3yF+19OUhT6FLcWW5M0GGBplpLH61S/G1
ipx2UUELgFJCF8SGXVbF8R3OePJKG+73TGYVZQjMSNZzUPEmXFsDm60T0xsBZEkYaNRrVOQh/Sqr
aF6qUgPi52K4F9EiC8JDbjUTxiSVaZJBzQiYAk/uza2GC0p4aN1ORodA6fWJcGU025oc16dNGnJy
O25KVAUYz74r6rzVdmgfOU8zUCw6cakmrIMzJJH6jGb21HwJS7MHXg9RxGTGiQfNzeijhoOu00wM
wUBJhxoAoHe6klKd+8Aup4LNqyvp6suf/7GRxsBEIghBWS/U3dibIZJuYi0taNNwyC/vpTNnhC64
LRz87CydFtTbpeIYARKk/mdPH8P+o8RcyINnOOw6qyt/jlP/j5bbHBFBa5ms1ATYJ6xVWuHWQ5fP
OsvhnIgE1Bxkv7D7dD8EmIhs0SU2H9Fkwf47w0rm8oMay6lY7S+yQ7I2GufcIutokKVB3FQVaDpa
9YF9W+ZW9Al4i3ruNdde3G9d5AbDLnhkDl+9DGj130DbcF4qvzA/Dm2fPfZ0gPeXf9WZL81wgnYD
fT8qu3XvORsNI4gSa6aqa+wTJoHNDXotxQcAkvGVF3B+KUIuaRDHbH2LKmtGfkJz+NKtjpxnUYPA
sqP8vtAADf0XT2WSIZu2JGV1V5sq680qxjVQx120go6Gfnm7S7UwfEZKoH26vJY4+1w0gamJqXcQ
i3m7g52AZ9JhqXuFNpolBPHI+lorzBi8VlZufcQ0VLoHDHOSaD/USQhFuQLJDk5qtD8NcJ/zRwDk
iYnCcwQzwS+swd2VGCdhMwdHODk0UDf1U1H18YcMnaJF7cJf/LqBkTVA401UxAHVzh9i1AABGUy2
AxAM+In1pQ3gVG4hGbTf53aeoX67zPh3wOGrl2mIJUqpbjUCs+1QpbpFAENg4nH59Zw538Lge5ON
0sDmqn37dqqJEjtu3NkDDTMnr4Et9Q8j0Jn7LkXl6rtpTtq1dO3MOTOkpdNnFQizrzvZoZZFgZHk
s2cMpURbAjFUMJ94FHUBU4c0uGalvm6eLSHl91yYAGbTOV19/6bXSlkl7eQlYWDuRhO2b18CHgSM
lIGTDr7rSjj/WGv+XtOiScKbRR983TdTISjmLLC5n3JZPAOFgscMAP5YDGn0/1xqdfu2BWiNALUa
b2ajRfsc24x3WQISbqOlujld2S5nUn0qZ0EzkKmfS1Pr7XaBiN/lbsXLnFDZvQGdMx2snOFVNMtu
y9wie11IJKdgLstXzoz5/vJuPXeWTUnBCcGSsLjOARZEajnQc/JsyHcPIyKZx5Zs/7i0M64ka2eK
CmFChjLotKCVoa9uohYZ3VibcpYCHLutMgn2Tk3I0465Olmj0f3owwZES+0U+ZXs99rSq4ZJ3NSI
LORqRCPDZC4YFNUJdrABSzlBT28gQ8VVLtjkYOCvrPy7oF5fgoKbl2PnEPbUqv9a2WUP8CSZPNXX
dUHK0/o9cN4p6ndIXcfuNup8q9oNGThJpK5Bz20QhnONjQ79Jdy6uRUgzo4qQIsKg2W/2mhx4wve
2TA04YgYH5A+VMF9N6Bvtf/3vcGYiFvSJIwxfXi7NbMw840JJT+vSt30MChN7hDPSEmzdffKKTgX
NO2lh0TCi7DRugGq98iUW8M8e31dTYegCJsTlk/FTg+m+Q6BnOl4+dHOhbBl8o0xLQvSJlw9Gg2m
IEDA2OuVr8yD1YnuHkyXHzz1ojBdL/MXXRUjadrnywuf2YkWA0CLHq/z+xS8XbjEiiPsW23wAG02
3zju8issuOQH83I47KFAZQ+4o4FAeBP2dJsur76ErtVmtOi8IrTAdrRwb367OkKMovdR1feCDDMK
hJR5+g0k2fC/uATpxDD2tmwluJBXMbQO6P2PNY85WdLnhjbArLecgIOtjeP7XldXXuuZ77mIONE/
Ukuqa6weTCGxC/svGz0LsY0QgQ/d0GAjZNi9Inab4JMQzvNd3Ezx18tv9Ez8RJgOwTCLaSBwlFVQ
m4e4cXSbgaqJTjv+Gk40qT2eR6Lf96ZtXhnfnjkmloW2MjkXEZTr4u33s9BAmirYbF7Vzh3SUi3K
qlakmeNOtjNyMQ4K8FeCwLkNa+swkkxKTDqhqyXdIgxaEVYzMDB0Su/bZOFoO2HigDPNvqI8ei9z
KcZt7rb+lQvj3NMCE8FMxLUcScb+9mnHOG8cJAxGymDi4hat95SmUBIOX6AfxOmh6bqoOlz+nmeu
YwtXEqEbkjk5l+LbNZG5y/WGwtUjA61ORLt0n7UgMWvXij1sgK2Tg9fYLq9jbd6UfVVf+cLn9pOj
HOABJI90fFfPzNnNSNsNnrnN37n4P3m4VHybsc65EgF/Qw3WsYBagRKUqMvkYhUCk7yCTFNVE01F
SMoQGjHgfIZmouU7hJkYfSHa5dLFw6Mn/1I1VX4CiOe+6lkuQJrCZv3GoaucmwhsUuvBXvDLKw2K
30399U/k+qHVyYgWHM1SYP5RlWumgRcj6puewd2THv0+68pbQO/BTYfTErTxfqgFLCcjvpVYmqK6
FeTzZzrpBT6vYwK7CPpCftRlBOVCytr40ejg6tGoNgV2MbMp2y3Kblp+RDcJlg8VIaZpfjbBuImV
iuU3R2uQC0ZcWzdvKefS6eQ2FfbVuL0nA0qxmUR/uWynchdFSYmVQUvUvuunKf420mZ8Z0VB8Mss
nazd+cNiGNuz1YHGgm+FP9D39Y0I8IfdZZoz5XgNDeaN0Jss/3x5V5+J+0D7aSVZ5jJ6VqtDDKKr
lSobZ88KYT6bXYsGfgOH//Iq9vLXrL4XyoTAJ6n3pQRa/vZ7EUFiv0hpjjMUSOpj28PeQcSkwwaX
Vqo+ITPqmA8z3nnvVRwiCFpY7vQRkjtOJsAQfLiXrus7+2CeXRfGc4kHFapwA8SQoW3CTTlXY7SZ
1FAbO1DOZb1vBiQOtw3OYM7RTYpxUQuYYb4Fwjd+ZQp1JQhLwSSxWCzle6PELWwzg9F/8DvD/pVI
QwsP9gil1hP0bV+KADe2TY9LA5u76d6rAWDVQdGxgt7S2hrO9fWEyGovsSaBzeIkHkIaUG1tJm6e
gzTp8KsIIW54DKRwnELZyM53NUQqf2ugcz1i3pJBLt4GVejYV8Klceb1L1FSLpXnMoxcZbkpssvo
kwQ2rY0uMr9zk5TDzw5lrY9IGoTNk241lrivslCNJ3g1aCx3IxK8OQ3bcEuHc/olIWNkuyu74u9N
AaaRXcG4XoFSWx1i10A4Nq0MyxMF7JJNYBsfaL9YT/h1jleKmTMXBkst0CYqYYaEq22uqzofitLG
j1ZjzIZ4YlshXhVLfLmDFr72MyO98Eo35EzmQX+LxjrnlpxujdwM5siMsMsQqLBkjnPiTlLRYTDx
bfrkDG4JEynCuY8bMxh/XH6xZ1de7kZ6xWC51l3isJmY6c+G8DKBjIKAKHSsHRw0MC7IPsKYGA6Z
Xr67vOaZbMA1QNyTPULV4kC/PeEura6+zUMLIIkE8o3KmNlsBzcbnupKkbhXPa3EYE5uUSEIrnEM
zkQx1wYgC66YuwDExNvFKZGQvcCuFCA4gvdQDNGuw5bg2q3z937lbdJoYP7GcGENDRoirIdQrnW8
pLMHrF0lLvWhEV85rGfueUB4dOtoNwMEX/fQ4tZWvkWW7I24R+wUQno4FbbaXhQM7C9/s+XYr6Ly
wpQALMBUhot0ea1/3KISLSgkkhuHuruY1AEVAtUfNFTposemtpS2MaZIngwHHT148RKRLsT5Yv9a
vrFsjfXPUGxWXq2ClLye1UDAgcKPz7pX9xKZCSez7yy3jfaRZs8nOUluBytrP1ldL3ah5sa7WfTi
yrc9EyAWqBmnVNKD50p5+yocyEfIysXSs+Ebfkxju8WpwPAPhTvYH6cGG4crV+LvA7F6avYr0cgG
qyFoh79d0W1Sp4Tl5yyFUP6i5zY8uTmHq63scscgGfPNCY+rZBiRWw6iAYfVWV6JwGefmprvdxjW
KXvf/oZk0qcxTHWJOq+yDgn0/C2WV4jVgSfaFULG13oeZw4qKCKABjRCLeGuq3kUMFIn9jvpQXaM
XZSCVLKvEFbbtS7+RLK0Fu96N3oG8cT009WbrZJMhiY7rjc9w4Ed02T3GCFG9Xr5KPy+AtefY0Gc
k1+RopBTvn0VCIEXoLpcxxvwgNG2aHzYD2wW29palaleuDbjX7SW8Rw3iGflZskfMQuth9yB980k
bjM4gSwPkAG04oiL0mDgXx7EyaF3Oyi/aHzW7i5QfPSnIWvNbsfhMuRTjiqX9jjNM7N6+tSLKgvA
M2ivQCSGrZwd10NOH7+cMk7EdybQnfn98qOfuS0INwQ2wjbaS2uqko1wWxbpkePpiRHsyRC+uKo1
P46D9bVHfvymGVpxJcad2wZ/LrmqjY0CF49B12zitWs985KxMO364MpuE+e2N/U39RIdFYB6qwQD
qw1IDi5pT1lnnbYppdbVhyIfS+yccDTftNhQwU1MyfIe8yZs4GeWiKzdm3GXi7tEb/vPSFVPJ1y6
/P5zlGoW/jVmjgjZhFoUQkmgUxGYRacg2NbDkDz7zoAbW2L2zpa7clEM0dLxlUGnhoNrEDQ27qJ2
I3d+RTq8E7iWQ7DGkQS3qzo2/B2mSrb/7PojMMxCLI3lAOZRsGsGpG02jWNb11ArZ24bpo0m4wgB
pJfv/3bbq6gzFo8ox5sZfu1jJ8BMMTaxAlSZfiXYnMkQWIqWGtEO3xO5fK0/bpvETiAy0uf2+iAK
fySwKDcujpr7LKine6i146lD+eSGJNa+EmvPbTfgyhwcUgQFQHS1clZVKp5mx2tmJCZz2+y31hhd
G9+ee5VwIBgR68AcAIi+XQWp1ymJeHpvmEesVQMjI4TG4iOi2B8un9hzKymTwpf2GWO29WQArx0c
pURGIgJBdpMkUfF16dbeRy2grctLnQsOxGt68sB3aQiswqKWo2NaluyPbJTiJrC16sXJMvMuosN0
Z44YOEinvpJKnn08Gnbg66DC/XVJBPEokjjiRUoRdHKvQYvKGOv15R5Fp/jz5Qc8v5gFepAePNip
5c//2JVWraoMsy/bi3KxHMZicUQw4hOictaVA/D3UgboLeYppFoMvn9XaX8sNZHvY9pOoFVmOt9S
LyKN79vz+3IOr3XN/97xLAUshUO9JBnOai+iMJMQwkzbs5HzQH+BbCJDWvVw+d39xQQFs8GgfBna
UlYx911Fj6jVdTw7EuHBD4v8r+XShdzoVUiwwvrcsO77UgzAQJIYq9TQUSkq/TSZkeNHuBTFD7dU
9ZWL/Ez3CgixDn3M4NGXaf7bDzpi2JC0YIu8uojfOWUyI0MTI5iHSfVY37uTbPdGiGoRQf0nAxa1
C60wRhFLCIZOWrIz43Z8ufKelgDzNrkAaW/hgrdkuOR6q+xyzgr0TtPC9Kx06hKkbLCevotyNGIA
qqngI9e8pU5jHln6pkGRP95mSp+1G6hibXqT8V7jgxVl2J9e+WF/35CweGEXGq5OIQBb5e3LwrgP
6PNUoKYWFkWPaJ5fxvt0Gip1Pym9+zprKpk2fZO4xRa1Ub3dYgOGkdrGwqLu1czaUT9pSJGJHVV3
WqJS0rZfgRdMj2Vk9D8u/9ozm5qqiywVkD/MRHe122x8Y3HbrQXT7Ex/n2CGO24ngc7olbeyfI3V
1zJpVlG7UxpR1K7Shr6DF+iGuvD0IVf/y9l57caNtGH6iggwh1OyE5VsybIcTgjbM8Oci/Hq96F3
F3BTRBP+58iAB64uVvrCG75lfYhpCLjiDxpRBNJLGCTlaI8P6GONbYYmF495oex07t/fu1iwLW/l
8pgQlq7mKiFFgIpVzQHmD5/49TYCxrmKBA5WBiFqy5NzyUDq7oRMW5942Q0a2RhN5/VtGFeIjLVi
plA09yruznlyB1dM3TmjGxchEQc5J4E2+Y+xOg5BhrAEvCXdpz+CJw21QOdX51Thsw5oP9m7pDY+
Jek6XB74PHCy1nwluY2TJoDV42sD7h8HDrpZfBrSqunu7UIaoTCNkZN72Vh1rz3Cxi0ycjJC8WAZ
YvEtglM6HISERN2F3gr6gTL8zfq+TgZLO07SgGiZgr7sXmN6YyX41QQTRK/UxtRVakac2I8FIvN+
WeWGP3HPPc8iCXeaCpuj0NUAyU51DLrj9fmvB7tI0KLWfEKn8C4g/3fZi/XT7YO7tQKcJ6rMkCAA
fq/Wu5iFFWhDPXD9kdo8F2gejaidqGZ6gKOjoyzbcns8FvTBd0beuN9oqloUFXgGuTGW+f/x5Baz
OdpWWY9+JFn12cbNEAHOInlQpSL0pxJzy9sz/R0Pre6OJd8A2QWNC6j+6oO2Gk7u8aj1fp9i//OY
qzUYRbwu6IYBI2s+8n3wfMN9Vyy6zCEtc4T0jGNotFG1uC5AcRuqCCueOM8T5RAiVBp+GJEC+DzE
M53LTs+yRyurC4xA0qhSXqOQd90dIcJjQ57yUPzQMCJKv1XUb35IIlLKS8pF155axEKs05Cl6C/n
hJDhS2b3uelG5T7HeWPBySQJCWyKKdhdLMvyx2e3IvBoei2EnyTa9CmQUMWPwVDX4GSEehp5iPAa
Uurh5fbX31ptAMY06Oi4ktmtLs2oqNFF1KGCKHARP2YhdgIGBqEezHH7GYyB2Hko3mc0CnkltQK6
grTs18ExJPqOKBFORjxGxvNQKO0v9PAiD/ER9HwbMf8yWelFLLnY2Wcb53ahyQOohlMHD20VtRqV
2lYBxjd+pyPmT4VCnI3QGM+3v+fvq3G1myl2wnBZrgdVXl+d9WwnQ12ZUD3jDuUfYQRyezETRfXN
inIHG7ZMZxoxtiQdMtS85nujZU986vDlTd2+0wLxz5gpZnnq8ORtPgZqowIjKqXhs4pDu77zeze2
ncF9SQ0RrRmgjquvgl8Pdt5NQosUzgkNf7P6OGUZbha90NLOjZsg88tRZM7h9nfaGteGtk35Gx4l
xYbr7V4lGvpLuGb4UmlVl6wT8bPelNhk96nygee9Ree4id9uD7qx2WnnYCLCbQMcw1iFbn0/Yk6w
0HA1e64QHpWxRrN7+zh25VuANZt/e7iNHcctSueOuABc/bqD0hSprPe4u/pt26GgY/UOviZ6le3h
Q7ZyCvBQ9HW5s/lv/VjMRk1fF59X3wCDPh+GUIt/WDXUIIQZdEOcxqjRfQVZ7J42fxp/kqVIV8+9
XhsPiG3p04/b895YW4t8ArsTHhAFY9zrtR2DQkKmWW59ssJ6vLP1tqY6qdLD7NTyPkWtTz0qWVT+
fTVhucaA+ENppc+trd7/OU3lmDYDxNweff0gwGc0S8P20hMXHG9PcSPeXaisFqBdok1Sp+spTs4E
tDauWr+cI8UzQlNx60Z2PDmJ+dxaFZyVQBanmLN0ijCffL09/EY0CByIQIfmJD0AbbWRR8g8qJZC
PBtxQj+YDkBvVycuaw5tXzbyzj7eqLuDiAVzvuBFl6hw9UInMwyGWK2Ej6rOHBxUq0NHrMBf5GMZ
cL69ysqD+FRbvFFHLc50yoSJEn6RI+S7d96PjSNM9AvGEp4kEdhaqSavBeh40UKTHEoAgCLqLqSH
netgSnXAeaLYKbtufenfYFJo2DQl14zvCBfDSnMS4aN/jvYBIm+Yc43FFH7D3qZVP9xe143XkZ4u
nV06zqAe1pAkkBkViqSNgJjZCa+TFLwuDKX0u0SRTtaI8PZIOea5RlRt5z5+PzKlKtigIK0p+qJR
db2hzWRyVP5q8tFEr/RPi6CH8x+GaV10RvcenEOUN5BMjB7Nb08Hu1Pu/ID3l8byA0Bdk+/L5B2r
qlkdRpj0WdLkB6Gdy68wHdT6MaRSfabQnjyBEGk/TBCDv97+4u/3E3UlnmmaK1TqnPVJilu6JnOq
zchocx/JFnqxMq6A7oAOzmkaeJJvj/d+P9EzXECD4P2XOsLq4shSK6qXzwA1qC2OMaL0R6OR/xV9
N3i3R9r4oH+OtO4bjapaxBiRyL7Al/4oRqfDTavH16DMsIiPcHIyxqk+3x70/ZPH9Jargmufu2nd
GBHJhKRAxPTUALTTEGv2XT+mzc6FtDEKX27pmttU0sBnXG/WuuznCU46njV1kVwWpZD7WS66nR25
ce0tAj0sBu+YwVW/WitRWAkIFoNhzHlEZbOJP3ZTk37DMwdfVk0VikaHLaP5kba872pTl+dWdMPO
bDfKcySBhJTaEre8h0XaaWXESRbbEEjjsAaUE9knPVf1H5jRm59wOte+V4aRPTaV1jzGcWif2lA1
B9dqjOh72BdjcMS60LZcVNGVnbd+4/yQo9KjgJdMWXPdJ5DMWLXHToJNGwS1VxlqdRodZ7wv5Ga6
l/vC2NnVG0uPJgbXv0JARba4WhMzq3Kz1LArwmJyMVxV0vspV8OdW3/5V66D+N+NAu5DJKd4ZZaz
9Ucy1sEwEE7ABpMyDbwJlP9gxO5j0J4KjKffmjoq7nXA6A+oQoafkAsOft0+RxuH1wGrB6gYHReT
osb1DxAh1mKiYskTwornxsIl1hW6ll2CaMFuFbHpvE5l0L3dHnbjdmJYXnhMblUUTlYRFPWgRBUN
w+J1IQ4tPke45YIsGjHzudweamvjEISjP0D0jybI8lP++MQyFCt57FQ+MUmHG2AazFMnKS5S2M6T
AlJ95zRvTu03dY4KA4HM6n2xw6qmCqhbvtVPWJKEZn1n93r5UjqI396e2tYe5STQGoSnBr1mNTXo
1mqqkmT6sA0AuWWD8mT0w/Rye5T3W2QJQDV6zRSywBKvLsFgMtW6V0bbN1pJvk+SUMIRMbL4iqK6
UGopvUFl194e9P1XhP9IYX5BJpJyrKHh5mzncdqTKam4vCAYh/I8kbgBbLNXdr7i9lDgLBYGg/6u
IILJQB3IQ2P75YR7Nlp1mhvpxnTOkyA63Z7VbwG56/O+TIs8lCuW12sNVIbH2VpN3dk+gmniEaSw
Rb8a987nVpX4bV7QThKBgSzU2i1FiVhBLqeF5qeFpA0QX+RQwWnVnH+AZIUHD0gy1Ny2TJTShfUk
cvTc5wIFa2Lz7GinSXNXCTrtHj5e8WNNHQrPn7Rrvpk9lxF2B5Hd9QdQ5LV8BCvs/LIVgegDbm3a
k5PjOOMCLZdKD84xtpDaXKB7hm6xs3MJvd/H3AWMQu8AVD7QqusjijdTHGEca/t1BDK3Bt/4WOlZ
vRPzvr8IGIWgl9QCzD9wketRLJyCpq7nYGa50ctH8Gph5mow/dCQSmxEZqZFyvD2gm/tLQelFoXS
6lIsXt1zjRnheqIljq+OeIbgdpi0imfh/O4ZsVHvFIzfPyYLu3PpYtLQovqwusslMM41FCXDF7Mo
vyPkEUaXAYNtcEsDiLjDOGo2/tAjrqMTmkzBQekrJd/Z4htrCWQKWSLEQ5a67mots9mSKnA0OtGg
Mh/jRMkBqSMuf/u70llitVYnidQMydLlgmC81Zct8mkQNIMWYFpSDG9aj5/E97mrs/GHhdZ2fi/r
kTqcof5bCPnHDV4+AZ4yWDJl6Jcf9VZ1ap/6RUp/Db5A4lbmJOaDxCOfnssynw1XU0RVuxn2u4s4
dVUl94mT0Q4OzbTq0LaE/HoA7NzVfst27T9ScJhVvLbs/p9KD1CeieJa4PMSBbOE1ZaiFK5YzGlP
GFcU6TnEJ7qHxjxp3UcpsihHQRuLxlfwv9JnM07Qmg+zsAvvjd7GrtkJhvA//NZT66BXWEAc6i4G
1aKbUevOA0re3pwUcXKWZbN6AigWZ8elPTajSBibH3SQAREyfqL4VVItOulGoDzb0Pk+Nvzge3Vw
lOgQRqHME9kMTXuYZ5oS+N0kSf2ASJCB6AaeSm+KUOzUi3D3HZmSUJ8GoczJ13bm/LqogghURoLJ
csiT86b6bied3fwUWRkA0O4zJ7o3UOKenmZZSt7ENEXBoa7boTxhIeCce7XQxC9H6+NPCPHn6dk0
cV+52Fjilh/lkvzlV4FfV8N8pSrE8Nxs8TkTs/oJrywUeNuhS7JjRbOo/JjUaAN48mjY8Q+1pb97
19oNkHaJD6N5St6oqIQbRe9cuOaC2IdUgkHUjJ0dykyVwNwpbZTprq/peHpQrYT0IRO9OUBTLjBp
s/HUC76ZVWLeCaHikIswCNImGv3qr5LRtL2bmUo6vmZzpToHG36t9iGIE706QmnMU8/CFMV+G0Kr
Gx7muhvMNxOPm/JHmKbEJqrViIvWqGw/DFms0dUTVPcfJBFgrMP55eqegUPp980c68klzMuGwmoL
vdvFaUNSDsA2zdg1UEVpTwiQg7bP7Ab9EzkxtOpL38bW8IUoqFXdDHWIH2GtRe19GRd464VthEDo
SDIsX6Za6kYPoxMGdIRWfqDES85Ke9aST1i+yQikm13/PObwtw4sRNEcBFiCGEMHU9GTo2gCnHcS
MWd3cpnnszcTuX/HtDrApQJraohQmZiesabFtdoG4/rTwQtF44/m+Fjm6QSfBQ2JzksBSv0Mgsas
8Y3Pk+q+sJ3xH6e14vxIpZVlp1k1avdVZBmSbwkokG6WxFF8mk2KHccM3zWT18zA6BpKgJp5bW8L
xdOwBf3ZGADejqjegB4LcJ6TvZzoNz+EaiPHh2KU4vyi5J2SA0sPsMOKKyd5K8eyuzdxSsb1yw6y
Z9mAK3u0EwhPd+Ch++mucpS4PVmzFfgkxOnwgYggfsTLTy7P2WCKxsungoPFewCUZoymPHyQFTFo
lyyTh08ZoqK/EJQS+CdnCPp7s2F20WEY+sWcspISVNTNpksJGhDdP+PnNT9OjV3f89X46OC1kPGp
kd/J3cmWC+U4Jw726WA8ze5tlEVj/aPJcmce7bbDQpckPWgoLqoUQiajWOyoSVogilM/+KeoelP5
Napy/zbGovioZKry2YD4G57jKIv9YWxz5TCV2AXf113dNGf+Cc3vbUqwbtkYgE5Qw9yrYm28ruBa
lggYjAvP+upFH/BIdZrYMfxicacWaRZjgBED/ZzrTN1Td1pez9WDQ90G5JNFRdAGinodPiTY1IhQ
Bscucct5nTNOX/t5id9sMHofdfLkGtaVJT/EmthVith4VUEKmUvHjuo7oqLXg2tyH2qpCSC5ttT2
EE5m6onJ2AtPt0ahnML7rSJcD977epS8zwPapont212bHfGy1i60t/aALVurhngNmRHBCkW4VYRQ
OnJghiOZfAxV2RuFlWI6UOCzVE/DTnq9OaGlyUzizJzWsL94tIoSwKbtm1kbHVM96Q+U7MedRvbm
hP4YZVUqIP5Ial1P+WxqPIOYqPJTOAb9a4LBkH877llWYL0JyRxI1Gn6y1yh1ys0pZGizUZo+5PU
pI99FtXc4Erb/3Rqeo2wLvdqU1sDLp0lioiLOtSanRTMAlMyhDPgoGFFY2TzcJIHHCShX43HBlOl
j7cnuLViS4BOZ5OtRaHneoK53Iy9PgyWn/IZn2Z8tj0wP/bOvthIaVHyQQYRkqKzdI6uR3EybbFl
QZqNuMn5VmL17WDkqXjdDA7PjnvlgpdU/z8kA1RkqZUi94GIs7wa1SYwyRpg5H42YvgRVxIwhynE
Qc6J7OPtz7ixbItYNEDUZXboOF9PkBsMeFQhO2CFhtJxBylN/5M0aXyCtif7VWcbO5iojRom5dHf
woELQ53q/vWIY1jzEbU88IlZETbAzPUf8GnaF15V53UEdnYoUsErrcPMxBSv/ppMdVKdbk/7t/DF
6nxYgDi1hSlgaqgYXf+KBBnTcHZqiZi+NX5Fhl3w4EnIuvQKhpFuOtBPcy27lf+VJSv9mEDmxAfJ
meIPMn6VP1RlNubXPEqTwDXBE0VkbMY8PpVxXubYiU1J68E3iReX9F5g5hFKsXISQrECLH4SGcuZ
LnR4y/Enn489ZKyHFm4QOjldhoRva2ZYSkXmZOPHPcVD+sAJRtqiR5bOuFRhqLyCeHOGiyIl6EJk
Ya+9tEMbfEFcI34RTZGphzTGleFIthCJ8wSP63lGRAZPnmExkRaUU2Y3m2od59J0MantY338ZKbQ
gb200uUR5+1O+YBJgYnDlZFnL30R5eYB483itef5wiTQroj2RCBhcmTEQL+8ZswbsEe1sNpD3jtV
7gmcy0xXhAoGZQZpz0snKz3ifVWEm1XUjTXpSjkWz0YZYfKDfD/+03aRjerHIkEnBFinhudmktrT
XWGK+r/cECpu84Awq8kJk+MQdvl3hO9Sxx2J2FpPhhP6E66c9trkcf6TFkrwrWvC5pedxep0l3TJ
/BmwPD5qNlNtEA7o7AeoYPCTEkvKTjhMwQ4JFroy5osL5zeD46J/ziXLjHbu6I00fIEG0vUn8ael
t0rDYYmXqNmV4V1pVlZ5yK1kuJ+TaUQ6BEGFt4iegoN9WpRGnqMWIRqCSlHFO4WHjWgFmYxF1nbp
kMNVuz4IuoG4bDQ6Et5Kc+yPABI+lhgpen08NZc4gi5GxN/y8GI5ePsMblw9jLxAtvFTAyC+eg2t
KIdrjmqkLxR5nlxHlvIJ7Kk0/VfMAcFEZEblTv1oo3HBaNRXeKeACtHSvJ6tLGLKBLIu+casU9yg
Tex2plGdUwX/VTltH+dJxkpPCd+cluzIEsjVKX0ieUETPIN4+h4Yyd8jyin3ULdAppzUD+3W6980
dXarKV0nwaCNv3RtjNivZGTyUdeLeOfR3AhAwLdAjaIQwjdf945rrJLBN6sEIHXTPVPfkJ6sfq78
GKfYnYdl431GMsM0qLoQwKF1cD2rdKRVhf2c7Qtyw0uKR+jTlGC1dXsPbY0CkXOpANMc4Am7HoVr
NkyoK0CvmhBVkKy+f8xUmGi3R9nYqTZPBLAgqucOaPzrUUyMr4pysGzsmBTpa5Vr8iNtCUw9F7+v
6DCWdtnvDLm1UpwN8G+0sBbZ/Osh7WhQ6thiyKFV5kPa5+NB74ZfmjykO7fQ9kg0IBZp8GWlrkeS
IDoVWSFTQNfbzEvRVDiTvMaegEl2uf0dN1cLltL/H2q103VTykwzYrUsPLQXk0ysWKvg7zu+5CQc
YkJ56EKAha8n1BW1nWID6PCU43ffUnH9p5Ws5OdfzwVwKBYmv28w8D2rUUrLzqQmcvyw7fOjhsbW
SSnL4nh7lI3FITQDx42uOtT3dRgv5DnI87axfCRsu9d0SKhOqlo7upTx6nDnKdgaDKwKWSNoC1oc
qympQQ+eWpCeADAKDrBnwQO2/YgOFY7nt+e1/FOr8AsGNm4CRLlAetfYitAseHLUiRI7pVvJw7CT
Al2Q2gnqoOgYFMeC3AajAaw5nxTaGM+3h9840GTHANdVOl8kfKvTFWmoFuUznSrsqXNXmiQ8Poeo
0mG1VdMrMgrhzs7fyCPYizRp4c0SZa8r7nNGGT6hJOxHsEhktzPMRj+Goyg+SBlQMJDh8lPbN8H/
kEJTCdCp9RMvk8Csgu0ZgZ24W7IkUIbz3TJp+7RYPn2g4KyrO3fWxvEmVYLTAVYGuMWaG9hydQSz
VVqAg0Lz2GhO/mTnarYzyvtdilggX3Cp5rNy6yPRax1WiW0b+A7F1gt11dbt2qj8MFq7bh4b4QLJ
l4L+E98OPab1iSBwU6iRRYFf1PTMDuQSU3RYOnAxAZFmfyYqawYPG1hzOLQib0evzPE0B1KpF5jc
DllXx25dIYR5kKI6+iIbMx6qt/fy+621/EZedNDh9CTXPAwrL6XUrGPJz4dxAkeTWITWdQVyykvk
VuieOoVNTGbXaPHO7fT+FDO0jqyuDZOHiu7qwhjtEhcNWQn8uOuM3MMKe+pRzQGL5kphW973g6x9
KVUtCw5kzruP/9bMFzzM8ipThVp3kFR05KY+IZOMIKIg4GL3h1i0+qFPdOkwS3H4qlfjHqVjI38l
ZF2IYIhUMOf1926augaUUAa+rOGU3usil12IveZ56nAx7RQhHw0lUTy1soePOBNjHKkP1cvtRd86
BCBZMePkeCM7uDrXrErftk4j+dE4aN7kjEiYZ6I4qoVl7Jy396d6CdGp9AEdAIexxtNYaWuG5VBK
dCYxoNAT0hNLzbX/YSvxErCP6bxyjtTr5xR/za4qCnv5qsl0kpUMg0ZRJMcxRbymwxjlkKWDdogt
1F1vf8qtXUSNhUoZKmSLs+H1yFEHoCGY9cBH49Qk3TIdr0Op6Rxm44yjgcQVDcFo763d+qowVdm1
FMzYw6u0K0GpJsf31sEoKLaVYxkha34p5Lprd16eDZlmHeVPQiFwyEAJ1vsVBzldMQzh+DPqHUsy
n6fqd7SuwvrF6GczPxV5V3yxhNA+zw2m2x4HtYyPM0rf0XGO89DvIS89a2Vb7GE3NiSN+G0aaGVq
UECK1jBeI7XnTG4qQEWZkeanfkjTT7KZqLZrdlr9pjVROZywDCi+y5IT6i6a7MWzFltqcxg6K5m9
WqqUdGfDv0/LKdGiS0c9zCApX1cy23RRGGgsy09i+WXq8ocSEM85dlrjbgqV7FhE1T+drc6HMKuz
r3+9GckDgSAtMCvYN6ttYRZqhCYs9cZQMR+7Ij2kUePRgMmesjKi3dc7087+2LhJUDHQDR5swGvU
9K+3f9khdRGmtUOt0RgPtLRQNjSc8GcyDfpOprGx5xlqAcJzeQIeXIX/XTVBeEF4w4+tHC0aqekO
cF7EzvJtTgipiP/3MKxVytJYIzamLufTngzp9FopxvRqiVnzoJHg3F6vrcHgTpK002oxEWG7/npI
2qh6MJJQhyblAnruxQGZCcM11WAvCd16eIAEAz9a3lqyltXe0MM4tluJg1zncpcjv8avcoMRUwYX
96qx9GQzVgL2iB1+ElNn/ovNdvhlcrrk8+1Jv4+euTFsCgVLUgJKYFVEIUuxCfP4IbItzQcbSbbj
rIn6UFp95sHf2dNQ3to3KLkCj1lOBnjT648MFU9VpiX97lpjeFzgggi7x3tIka1ZmTaAH8DeAMvV
1UGYeomeApmRH06OGd8ZoVJ+ymONm1+urKA70h76e+g1NCegcuDreVtRbrme2IBfZKuGPALWoP2r
ym3zUOVz8EihNttjuW1tVFyOyIwpyBCjr165Sco7Z2C3+mMlD8deRYa9oWTtyRG6Yre3x8ZQgL1A
Q6MftvD4VttDngFnaZOp+ZEFqPs4D3RRqKga0n9V1Kb58fZoG1Qj+iRLkkxJD6L3Oj7pY2wHJTo4
fsojr3tBHmbfcEnNDERIkqZ81pphRss8bJCC6J1B7g9pqjaJV7VQ+o5UbnJz51LY2K/2wl9cRPEW
nPTqnsP4pk7zEP51pkvNl1kOv4xGIb3cnvfGINRReDeJRXlA1+KZchRoCg7Tpq9UaohQTRn70oQy
2+1R3h+KBUYNExMMD4W8NYG5DWql01Py9M4uq2fJ7JwJD7DYdJV6Tn7EU6jvfLslZbguDDAgGr/0
LGkYa+tTmKLmZ7UKEl6QmYJnYeo5nIek/QIeg9ps1H9F3rHwnMRodzp9mzNFX2apIy594CVM/AP9
2yqB0BK5B40LvuEMwLOiI6WZngrpkHamtsdof79+vyv/RD2EGoukzvV4U+qYIDVrIPRBP57LMVAu
TT9Yf/26U1deDCNUmVmxU65H6VQEBDXAB34T0jmYZC18KJr5p6P25d9/P+ay6HWw6SFkLQv7x/fT
ra5P1QH0NNrT6pPaOSBCRIuIaiMpp1kGbHh7Z74P25e6L0Jv1BloOq8N+RqrTyIz0ahsLOLBiRk3
xxG6vddLwXgHK9lBIEQk/8PnRLGWLBsDY+rNq5cIgK2jzm1FY7ZxzENc4r1AU7U6Ll4Un2/Pb2N/
LJ6wLB9nDyblaiiwkR2IiDG4jGYcPfft0Ph2pQx7lk7LBlidN4bhbYVqBfBhnR1MmjArEznVS2nr
UuVJilIeUIEEHiCr6V5PYHMwskng7oASKL9d7xH0fnVuxjy4TLKZnduuotpn1sElUuo9VsZvgPTV
xDRMFAFQK3R5qd+sGagK3ml2bjbRnTTZYIUj1Amso9ylaNg0ky5+TXk1jIcSPXHTlZsMe4DOEMWP
YnaS4hhaRoGXyDjWXwqjzP8dCpK4Uzd3U0l9Iyt/RgRB1FrA0QaebnRW5mEZBTdh1GzJ+qCFrJnq
hiHWt242J7rlLqYwmVcWJSKiuYoM0mHu0jA4AOWZvmh1UP87TGmCIh04WIwhcgAhXOwT8q0Lq8/T
8GHjL+dioDTa0ZbyqiGoPxjSTH0tn0MU3ttZy7/wP+CNNjdF/9+chM0FfLihHKLCUTB9H7oMrJs8
py/jbIMA/MsNu3xw+L4cCyDFJHPXi1tTaMVASgmxnW4tT8Szc+nraA+o824LAfzmBFKHWESIaR9e
jwLjqTWabJR8VEqlF149GtXkFG8pnZidp+jdCfw9lMUwi4gnT+D1UHYEFd4wBkCCTRsftb5R7+ci
H09/+9mYENkXQB2IXcRm16PMWdeZaBzQ/Rsy54ycoHQsgO7uzOXdbYlkxf+NnRcRAOSLrkepZqdJ
etsIfLqN6jGwRAbiVVoUEgvK7ImtJod6dOa323PbWCx2Akx+yuzcYGtOMj251pzxPL7DKBwlzFa2
zgHxtxtF/W529O79ZoaUN+he0MIg9lp9x1KZ1DqS6WMH6hRFDNEMgSfq0HweK26JY5x12QCyex44
KpEp7rCrC18SNRlf1GKUP42GJiLc0Eapc8tSTewjB7f4CSSh2WtQbX4WDgnGdgvXaM3twNZUhJKl
Sf5gSt2zBKbhaySjed2McX28vQK/c+rra5BcDfIUmr6091CauF54JUylrDYdgKW2FIPQiMLB4WHW
SDCmBqzwJe1He3bbIEb+cMJXSLqEIDrERVWE/SOPHS161opQ6tEw742veLuAGI3Q+tEuaZE2k0tX
UljHQeYGve+RLkk9IzKa6FkJxtRANSM3EyQaVWGciavagssqGXA8CWf7k6NPbXLEMLvVjobV1fUp
0lAWo8wuA8GR1RkkhhqmTf/r9kfZONi4JFK7xY4Vhsf6DpGMRDHCegowLtMjrtl6utOCGhT97WG2
lnnhhCLux1DvdNX6Vh2MoisCv9al4ldnaNFjpWSj7ppxb/41ZIztb8FE4WKkKQmCfLXOPRIH8pAF
fpb0KVjrWXUNNcsfAOL1O3vqfSFiGUsj+V86k6a1ruM449jHLQmIb6OE6g4mtPc8zezjJM/9Q4sC
/lkqcPWabeB/g5k5QOm7vXBzCX/W+5oSBDOmDI+813Id/BFuFk2O/3g6Uksif4vdakqNS5zzGuDb
WXs4G/RH1cwUrx9M46Htdx1ttvYQSSUXGwVCm/W9Hn9QZny2u9bxjSKI7obInD1Y6Xscma1rm64d
VYcFpIbm/vUoKZyAqFEDxycgyD6PNX7omRFl3xbu7UWShh/NYLU7T8XWtoX0BJeVMigV43XgWTrR
jG934BvDrJ2rRpPPI+A3SGJVcf77E4I4CJ9PNZadtLqcWr1HnG3ZtIHdpA8FAcR9UXfWqan6vbxy
Y73YrlD5sf8gdF+H09NSpEMIIrxDorh9q7Vwwbrn/Y7y2rvsdZFcIy8BX0Q9gjToer3MMoymUUeE
S+vt9L9Q7Ydzn1kYK2lWq0HFUHLNcjWjiM55WgWn219za4qgEYisF7kG7rbrwa1Usm1B7+2uwj7q
DN1IG1AOgBx5uD3O1vknvENKlOoD8JS1tYiJiVHYCmZZFm3bH5XaaisvjFst82prgLPi5EpsnBVY
Y8Jrp9rI4AIW+YueNkW+c8luPPu8+EtwA+B8AbBdT9oRc1rQxgjvZmjBR8iLlznvj04sxgtuIXue
4Rvry926kJEX2hyh4fVokzbFuhqF8V2kVfUxyyznVHWTiYeMmXzWarX2VTtvvgpYdDtHZeMmoNAD
d3dpldD9Xo08pqWDmmET32UmQNRR6Y2zyLL0Faq9dp/NzX/wlIKd4s/mmDb7CSE08M9rEc7aKZRu
yOA5UV6mZ5TPilDcXHUGw23zsDLPw4T/ojcmdaPt7OVlOqvrHQ9C5Ox5QGnzr2PvuZVixH7z6C6x
ukycsz4NAYa2oW68lGnbPCq6OfyU1NT4QCjZqQ8IWtIT2tnnS1C8/hELO5JDjToqPebr1cY3fanH
5/GdXred9JYZGjzfDNgiKs5lMzhuh4zk7ElY3v7E/MX43IkKcU32T4sQQG31nyDzFJqLjUzp3/5t
v4v969/GPqBPRG0AbNqydn+8f7MWV3w3wl3HbsbpLkZCQ3FLs7SEC4SyaO7BAcJ8w0HJUJ6NqtQl
T0s5j25rLG1clQwxd1M1ySVvStLxUxDOOrhj0FKjO3ayuOuUVu8OA2JUpatiepKfnI482UvCImu8
cJzsxzjqyKYns5JnyG5p/CsVesdGnM2feTdrL0Y5DcAnBbQoV26jODmm6mibh7CTjPbQZnZcHpWu
NtXD0HO4TwC2x7ey0XKdZ3sKL2VpDMLNY0X+Xldx8G9eBeaTYk54uOBNZr7i26P9pFGC3rsonMq5
DwooVG41VG1wmtK5/9bMUS65aR2Dz8tCKRmOeYeS5YMVVuHklgOgiIODa8LnMRJSeprR/fOnNJP/
sYPCGlxJb8TPvO6n3CspI4TAteEmuuzXWHlM9Hp8UxpsBU42PVzjMCSTFu/swa1zQOiO78uyATEA
vF5mvQNGQp0ivFOxKzosLdhjUk3BU5bRNA5yE1dOqSgO8Tg2h5T2+d9HyjTsiECWEjD3wOp2Daa+
HBonD+8KvaldW5qMh4BA//X2Zt6IOJA4BtRDL4kneh1LTTapKVQpRglJgUGCwVNllNNQz3vX6PZQ
v+G/DEm3//p7UrxsrcBJeS5S1TmKbtSftUQZDvAK91Kv7aEwBmZaxDjrjksVdsRXSRjeJfkg8I+S
9UNezLPb9d1ex3rrRUadifePSh6OfGuAajNkUVHiO+hnRWrewwUujlKgGa+aVLRPY1wi3yQXpPzI
N57EqCAloAXZ2+1VfN/MpwnBJoUXRt2eDuXquqzx74ojhRCrUybrGy3YOHSruqk+tHKWwC7FozM/
j6lOdi5Sno/HSRnK+VCG2vCt1BXJcVUTi/mdE7T1iKEHQ/VhUQHmI61WPM1ni1s6vOMW7X9GVT/C
vchC+bMViPYevUPMItRhMHfikt+6QqsLmliQoiqVD9pga2U/LB57dDKk+I5uUJ2j6ueInyVEih/l
OMnfCrWrX/rJyooXNelL2KS13MkufL0EznPWSHhmCGG9jIadfJ7ROP0/nJ3HjtVK27aPyJJzmNor
dLubJu53AxOLsD/nWM5H/1/F5Ge5rWXBDIFErSpXeMIdCr90VuUbVnxjFVTroH0yGg/Melq17eir
xqSYAcxibTi5NqioU6o03WWsTR2BBE/0fsuliNzDkDkfUWWnOWa04M4BPXZ4lCZrIr7SV6mKpxKP
wZ+QGsevIPec5ozv2i9uxdoOAazsBJ7FUmQf4OS0P5UsraeghrgCowMOqgVbOsmMcw6XDvrLstTf
hKvVmp96S4tHV2aU7zxAwPVn4Vr10xR5wvgYr3N+Lk2xiqdWzNmPls7df2mcTD/vb8+d43jzPTYB
FPe9u+QGu3Oy8m/6mDrnpXPaoDLz9eGPR5LBEr0rG6sCGlm3O25YSOamPs3CxQQKaI0YJVXT6Jyq
dLbe3R9K3r+bTUbHWtbSZd8KsPPtUJVoEcZV+jQca69+6lfUVey6OxJC21k6Sq60jkkKgR9sWzsO
uGB7MeYspFY//GtGefpSecjrVbhlHIScv9TytjPiyWH5yDCkLs7tjJbShn7lFEUIh7WJzsArFIT9
3DoWvjO5w3xuLcp7AMScUb9GM4zGsITpA51nTOJ/izbLZn9BKfYHJH7d8kczrZozyBfMwXRvsPxC
1JwGYyRP84WpxFdNmXHs67zOcsngLfVtIxYxPoHuFOuTSLqo9wmqXD1IUe7+6ZYLmiiKlwKKGjrd
b2ovfWkzRODsNZo+R7E6/V8aq3iixi3kBz9BJfkHSOfiS4X9T3y2xaAmL5a1iK99bpkfegSBXxwS
NpLDVbWXAFOB9tP9TfK6Qy7JHhSzwVkDYiX5vV1TaBgI2FpxFk6K135TsXX8itzm+tmqnfXd0PTT
26lrym9aO6bNQ6omEzY9kzE05wkO3tf7P2bnOiaWwblMot7oW8uY+7e4NbEAso9tCr7CtLoXt1/h
2mO4QexnO2erzvTPnlXYB8dkbwPDrZE3sYqU4JZPOWEI2VfpmoRLX+ohPDlUKeOoCVdtNU5/MT/Z
cKUTSOC5jcvRnhjWmAmGWZpSUZTS3B9jrXL4Y5FGX4B3gCo0qTkaBw/O3lVArgaEEcF3mL+bhKBX
R63XHRa2wkjtP0Wb3tCOcQ7iwddgQraSdBOl+0INhRnefr4FV+3eocAe6sZifHRjR+pjmQXy1H1k
ouvRxMU7Bbruj7aK5kcxNgVaIgJn2fNUTm3Q92qmXdp1bP/iC0sgMMEPu5ytfvu7Yh2GTDckpKq6
lr9MijNdp8j1nvM1P+qY7iw0oCeuQo4NMODt9V5jW+UW6K2Fs+6V35xONy51NigHVPGdc4L4MZ1S
irkSDbg5syDGW2/1zDhsde6r2VhPGIkHi5otQZSTow04XR1s3Z1T4kmkKIK1VDYI427XcJrZOeBE
CcOtojiZdqxebW3KfRtlrT9/IpH+oDOLKwIWfFs9MgL7BOPxIQ0n22ner2mmLEFRmFp/WVfkvIL7
Z1Juys2bAiZBqvBSsaIIuJlY3uO9oZUZR6Ot6vctGcxH4bjLE1adapiQxT5ZtnCVII8a7Qgiv7eo
lMulUAJwccpUt4saq/XSO62dhE3WemfP5atNmUdxbHH/ZmMyBKw7zicP4GbLLDkIslGezRqR27e2
6n5TQZQcwDz2dr8scIKThjXNpXw7HyxfJmPlrQ01kVVPM2KlyTkxzE693v9me/tfKp9Rz6RC/Kry
LXSsILN44pRVxuSj8bqGCqaXDfxltQm8vB/TAH2I9i/OAKkL+YJkh1vaZnp2hV8bVmrcI4oZveua
qQxcDd8W7FOPrKC1vaUkyIHPRBubA7d5CqEDGSK2myKE7jpHF30Qbfa2oEO3nJ25j82TQSmZcrFt
iv88HeEnGoRJ948A+fVDjePhY1X0yAeVlYX6z+Q1zlEO8/oHorcoFdFV2t9UujZ7V0tTUyzlUoQN
wZBfD5F2xq63OTide6OQLrJjDSDq3Ky3O8r1BnIEJybim6r0lCELdl7avDnf30+vz6EMNnAG5LNS
SNlasTRDQomnb1EXWu3iwu4url2nNY95B3Xn/lB7E0J4A2aIpIhQZLidUNu5mS6mKQsp/FunphDN
uavLI5G61wcEFh6vjwtIXGbbm1ZDufRDGfdZFqo98mW+3rdrH5SGXbwZ+tggl25mrTuPQIiOoDU7
1QYwejLXhzwHBGNbnO1E16OjU2Wh5tZWcUrzxPyRdXak+QtcpNxXvQUdUrT0v4+ioFgqXYB+6HGL
p/L9ld77qJJB7kgELe3PzY0HTwBYqaGnYVP12bXAwfus100e1E7uHdx7e8stieMS9cyibyssTbQk
k2LMaTijdOUD3LW/084A7uyM3UcoQVrgzuKPIclgAyhfchtRFJMwsNudNA69ZrRUL0N91bUHscA3
UmtP80HuKqe6no9uv9cPpeQAEN2A4uOK337YNktyRURjGqpNVkXBGC3xJ4r7xZNYpvLZ7tX20dS7
QT2RuB016Pa+JYvLtmLKMgC5nWsHJGzRJ8auisKDuTaiHhZNJtJkhXKwbfYOqEsewNlhd0Beux0q
V1qC8JJvGaHkdp7dqnmovbI/uHHk5ruNOnjuQVoD8JAQoq0ucLEYa1qsdh7qCuXjoiyvEQ0NX21R
qrEPpYXMnUlJQSZJt2dEmFS3k7IpDKFclpYhIEyDBtUidDcY9aGbTw3+M4B8tNX0Jj8pCMIBwnn5
E/p/eKDG9rj+dNj13ys06EbCkwEC/UpabAYTvqY/2rLXTF9p4xhHaEwy4mevThOIBnBy/iPhnd9a
iPTZAXw3863pJemHVrNRGG11ryt9ty6N+bT2WoGTYs+5OSOIZ8DfSWJ9uQJmqJaAdUK534pGt0BD
RJgdGila2QduJ8VMC1GaaVA3qvm/1agRLBk9C3hDVi9UtMyic3GAsvjr+3fLL+mA7fdjH1P5pv2l
IjBwu6AxbniKBT0mjPVBN6EiazbU2cp5l1aTWVzk8PPJigUcc3ekHuZ3ba48jyWAsS5Ni6BShrZ+
sIyydAOn9tqnTI3LAzEdfefUUJuXQbSkqfIO3P7IOWaJQVfwrMUI9lxXkE2AnIw0xXWoR+jyWSuM
WD23QzO8jaPZ7AN2z1if06EpPmnLWvyXd2mvP9lqWj8C/+6lWGNnYh6bZs7ZThcvO6lA7CG2FmpT
PxZUEJXQg+gxBq4r7Y4id83ncxnZIg+VLBuP4Ah7+5p4lkyafBNg9iY8sKlbpMvAZ9Aqr/hklqbn
G6gjHki+7r1pVK4BFsJepteyLREsdoIBC8qHj52Ydd9M1PJUFmn6CAZXffFEVtPm66s3pdIPp578
JXCc4cjJ+1ctervlbEy8JW+CHH4rPItGulHm0+I+Il1jmGcvHpPm1Gai7V7stPYGX6FQmz/lnjdl
17Ln9UPKU8nTB5HNneX3vTd5V/BY0XIxjAmxzdJBYCdHutvyLerd7jO9iGX4T9X46IFe2tSSSzpy
/6iDJYoH4a4J2phxB41nVka1/tAM7thc6j6fvpeFg/YpAo9a/cZ1V++NvS62eeoSu3uXWUr22W0U
i1umMHMEkIpZ8Mv7clkCRThT5iuoFnxBlthyHtbELKcP8JnpQy6oPlbhuIAPmkQ64BDKPptPhbdo
b1VjxRTL8XgADx6AnauZjjZwdUlfljX621ODNY1q1lmJ2K4gpA5swL6nSYP6qOSiPRF2Ke8PLhN5
WWy+LCPCToG1Lt3yNrs4qiUat1Pg/6N64Gc20IwpL+tT2gx0hIa6CNxSgFcU3IAqHb8ndLm6qyEW
/SCO2XniAU1RewO0BIJrG5yiIFlmtA/4ITDHTlObry+KPvdnXhTrpR/UGbXO0rlY1lHhb+emYmAy
OWj09Ky3SmoORVHPaOTeVr3qEolMDciIzYsULLwerPbuWJ68s2GV0lHYxIWdtTgAn8foUWfUN8jo
4BCSuQCsfWGs9FHtMl/fZ+mIlKjTqnQDoXkN6adhUtavyGgnMTd6NC3/GBFEJp+Xx17g7y/pEXV/
527j8oZ6TLRFhmVvbu9lxuJjkhoirtIV5zwt19CYp/Lx/nLshK4SEEu3ibIdJOfNQ+YYVlkuREEg
Ywu0bGd9qf8P+kknW/ODF85D7rh+ZiXpUZz1K8TZ7HqCHwMtNTquBOibc0ZJbtJg6SuPzcqJB3dJ
k9XKEFxDGLY0n1dUQd8XOl2mptbUpzmK9c4HSGkFEKfMF+okiK8qo/LWM2blsrqD+jFexPQA+ET5
bJhiviaFciSH8wspuf3RdDFlx51skfbt7eWQFTiEe3j9PbpWNn7o69KszzZy6zndLc+iu+BOjgmH
oG8QmbfG5ftspfN/3J/9B/S26bJW+aJhCZsYvXe2tchqCQKQ3z9FTjP+u4CFo6vnZMqlXxz9kes7
iR/cZomHh/uffeeSQ2iPF41Al+dzW3kavNURXgLKmNuleMzWMrlOjVn+l81z/iktFe3D/fF2Dh2l
CFIjmWDTy9+sW5K30Eh6xoMxVfwoIJW0QT0O3buYzPuIbLA7mFTvo4eA9MN2sB7TCfy6bOVxmYfs
RJUCTepUzx5Q5bMu9+e1c0gZR9aWKa4hN7JJTGqkAGulYV60aOdAW/XhVC/WUd9g92sB22OL2NzM
W0VV11KBrSQVsWMBqKNp1+JsUkW4xgBOTkmtHyHZ9haQ7pqshtKbhvxzu8sV2CcdYsjR41zaw8kC
wXJWRp1sQNT6QSS9OxSaMDwhJJf6luRvRpEzF7GcWrr0z1Y59J+Ad4hH3R7zgz2/OxSCGFR4JCVy
i7nQ+onGyJBz4YBy+s9yxDegRnkKXi4v/mZWvw21uVWR1taSOc44XojAXOgI9UEEb/ifOEr/2HeC
fM5DUphXAlI7Ddjbb+XQ9px01Y4eMwTIE39YjC7Q23R+QHxkPFjBnceCohKsUurVsp0iV/i3/pzS
9XoGWsN7LPMhPgtzzV6ScsxOjrV+bYfkP1No08FzvfPRbobcvNZTtVr5bK3eo2anMMIqW58/1miu
jkSo4qg5L0/r5naH4AlyG1VX5NW2bbJWI/pX8al5bFy7elHQ437KW2E+lVoG1AyKDIQr5ZMzlsu/
M0JDB9HX3lSBOOFkI1MNxD9uV5e/XHsxRC4ek2oe2slAna5e9UuMw/vB/ty5UKSHLdRoDyzcK+Ww
Bf9KTfREnPWo9KcVqc7TZPRRAG8tDcjljixm9sYDdYcFOVJJr02IIQZHw1gh7pAPY3ZJ+2n9OQnr
i4nofZjao3eQsO2sJAhG9AVRXwASuw1qUi2tlKKTcI4kKZ55JfDDRW/8itzokS/Q7lAId/16SEmz
tye9TuEsNkSJ3MLTs1FZywtlAfvd4BpH2hU7GCpIz3w29ADkWd9Oy7ILzB7siMeGeOqCTDrUnDTP
rzNt+quiOQt5ygqpFnLaS2c0/f/KKa8CXWuUpzimBnP/6dubOb0riFuEjdR5NzM32qVUaloPjytK
uOcF8tsDfHflHFOXPAB+7Nw7Un4GRCvvH7nZ5o4bOwJuZ4TXhwXE8tyIOn7QUkW9dGtcnDthvZuV
Ovt6f3o7LztjejQ4yBMIjjdvoCrKAvX3RXnMRBWfvaXK31Mi6w5qNLuL+Nsom0Vs1LK2Rxd5z9HO
UrJzndJZ5kldsHQEH3R/Snt1DBo11IpdIEivsR5DVKxmj+vFowZs6Bt6JNm5dVbvZGJ5ugS91xRn
R0vXt1qbm06QrgZArTb6Y3I7EB753lOWl3CErZuN0ZHRZwbhWbOoRdjbThF6sXckOb67svL4A7dA
E2Vb8lTUzImzsolDbMEwdS1a7CCspH/xvPIvejosJ4eAdotBkVq/vbgn8HpZ2wJRdecEgKPuVQ/F
WH68//F2zwCxGOdeSvVt6TDoD3idG0kLd/wD/cVZurNl53irZKgij0UqgiFPvt0fc28NaSTpQIuh
GtOHvJ0YWBVtdtBLDs0lFqdp1Gu/WVnNPIIr/BdD0cTQudpIzbcwspqbs0AnjcQK+l2wLHkZFEIt
HyO04i73h9qpcqAPSLUQ/RFK8FvQJ9ldV6stiSfasMV1GJAyd6Yhv0xIS5zKYcq+kE1a//Tx/Bfl
yl9II6mC6Eg69O16TjOVF7TDucCTxrvWiG2dnHRYDtAhezcXDXxZ55eg1m3PNI8TbbJcTjmwXhRA
OkV9zHX9CDextze4jH+FS5Qottrwur4mM+RSuNajuoSr2xU/vEo3zrYza3+x9QkewErTC6RKtlk2
bVE7+vqF8hjXpXuSCBU/tdXh2vTVeMlz/PHKus4O2Fp7541mFzBsGUXwDtx+Kyn0m3QqSB4lmkaU
GzXsc3BiOOeW8t52F2D10Ij+4hAgfCATcm4tkMGbMSnBJDpWxKGjxebHvO7SAInz7sfirF/++AxQ
AgM6hIgwOd62CFZmq9aIDASRUqExBAnC7J6MNNZe4Mh5WNNYcfnR7s1mvcKvnA7SiJ0NCslcSsfI
xM/dVn6crG8n3KPi0JoBifpapwKGQ7xWPVjO3XGoatGMlmiirQSkWUd20goLhnmXN+BErMm5TPhQ
f//ztSRRhstLXQPwwKYGkJRIMazmSKGwsNqQHilyUEuZ+rQpoxA9/z7wYnh2adEcJc97E2R2HHLS
P9KVzR7VG2WxRTRFj91Qjh+g4bTQIrqj5+3XtbRJiyRrnkMALx2g72YYZ9Do8nmIICqdtcY+MnQt
xXnHTKxzNsRpJMG3+gfOLv27btXm5tSJZeyuZbFasnY944FBP6j3TqwesHRdq7T0YkdczxB4Sv2o
ubqDaSUsleKXrg61wt3WsSOcVJylldqfiVSALTsxiJOmJGwCpVlWCppT1TjnMvPKyIfzMaFjHyUT
DZPVGJzA6CqjOQhh9z4VeEDufHyjyZzlv/+WOtfuHFtZDdW+NNXlRSjeDNR+PorJ91IEDqhGikCz
hDxyc1XWfRwXorC9R7RAmqBdrSqY9a4J3WquT7ENgcIoFB2AYBm/0A+efS8Zxke191osmrIjsa/d
D0EABkYR+VkgL5sLbbIGZeSqcR8LBQGTU5mAF4D1baXtqbIXx35AeWhAvlFt8dXTyVHODdos3cWg
r+/6uWJP2eP9w7rzbMnrjvWBEQPAavMduHrLbrHy6DFf0uLS0TJ+NrJZu9AG6P/ik0svUAaRHP9t
Ab9c6whJsZTT6ajJ2erb7KzM7RG9R37R7eF0CJgkQgrR6m2xc16qyBAtXiV2Tk8/aZv4YVS1HKxL
F52aNfvx5+tHyV7SiWQAs813PfLouqilF5k9m4HaIQbRVCPuM2Ne/PkLjJkq6TvfCsfdLWyX0kSL
JFWsIF2WRldhiEzxTbtrnkexWgaRaKIZfm4lR8IkOy8/lzi8Vi4s9Da3tgE12qs9HtZkSdy9125Q
utB1lvgpylycUFA8CGdhHN1Zv8hl2+8oo0KpH6UiYr05uUkDrV2DPhxS1siMi6jpMARpgkAjTYWK
dAwa6hAOuBgafmYk3Y+hc3FadVpgG6ORRYQnao60MRQPZ3noAe3n/gDfuA7arluGs5sU0/tl9RRw
CV0+T76WDnMGwGOoGtxX0gjLxRJ87aVH9ugzBrl5HHSj3X1Re4gd74Q3jphxguN6yJrOdYKRiywO
7m8u+ZBs10CGJVQVCJGR0rq9JB1u6LRtGurOSlIjYz87+XO7NN6ldTLKzxo97WvfFea32WrS6/2x
9y5oKrb0+ZHn44LYjF1Y8LUrrUU5XNfT89Aa/bVMoyMY9d5ppVpLs/PXu7StZNQlnXZ14sVW2qx4
sNROBc+Iz13UWFje1EZ+UFPcS/mJDf7/gJv7rmuSYkgwzXsUTo3LaSrKwKjX+G08A4XjT55vLrgq
FWD2fD1C38tJaZfcX9rdScsAjPeIrvqWtoOZIioq0L64ohz81glJr9L5NVBHU7yJvbo6uONfH2Bw
s4xFGE0UDcjqdhvVGZAQLyNegdS3BjXOjW/Wcp0CD32jgB6h8aKu9fjh/iRfPyy3g26eOkhrwLno
jD8mjTYFHGZonTB3gnEo8sv9oWRAeXtMGMqTzxhvC74Bm6KR7Ua0TATfNFG6+P0ceWmAi2x/yTvE
w/zCFvX7PKby5ykCvTZ7OtJ42ZuqZJPyfqLT+0pfnNUF49EPwNbXzvqYzGv17A5tsz72Y56rB6/o
7mCQ11DVc5DN2GoUWfoE5QpRjLBpvCZ0Vqt+UJxofkeFQD/YN3tD6fIhpTtEIWcL/ZvNeDGzrgDG
aXvNqc9cTKegaJ1Fbv6xNDB5OYPgI++6tCi3qrVqVzVq3EM8xWlZeVo0pfgpjLE/OYsxf7q/W16f
PrjMMnanuEClf2uUiAWustDzAPVHyqwIngvLmOJLHk35ydPd9Xx/uJ2Yj/HkMSexQ+7Elav8W6Tb
iWxJ4wmRXHRt3U9jV0X+vEbgbpVSO4/DsED3t40LNhDLCeOz/LnB1iyYc804qIO8fk3QfAWhDoiC
itIryoNdTMmI4ShIzqnP3nm15QWGTUptZIoTmPNi+WmLq2lbjdb7gzWQN8z2hP4+tLyhflsDFI4K
axyWPGxXVRWAeETTW2fVyvM3q4s2n99guTv6oAzg55ZaZ4QDaVcTDkWkXgQvc8/qtcaRttjOa/DL
2YqzhB4uOqabR25G0E2MlBVCnH2x0quEfe2VNb1k40yWWhbNkzGK7NSPo8tH65JrVk/qwSO/d8oI
65gb5XXk8+Xt9tvaCFPDI4M9Eua95QRR1alftGHoAxu3u4PvsLf1kW/j9SMd1NmUt0ONatySXsKv
yZv1X5QKKjVwEX45KaJxPlYUQA7uqt31JYBhJHSmIcBsmgZGYo4tkWMSRtlQXPREI/FNl9LwBy2y
T7URmWer67OnWteSt1ZL0RYvos6/v/v2Zk0kI1EWBLDElLezRqLerUQ8pQidZu5Xtevtt+OSVxdE
ecSTSQR3JC+2OyDFOcwKwAuxzrcDOlqWRYXHvam5bC2rVIsPi4J3ujMpCRAe1z4I1fbed5p6vIAy
k36lDFUnQ240LpStckAIwpkmDOkquvh+NWQLue0YnbrMNA4e+N1ZcgolCJQ6/7YKksSE/tmIvE/n
jfOXuUl6v1KS7GWyIhq1KBxd7n/GvVfeI0Pl5gK6DeLodlX1tivVvnKTEIYYbowTSjdaOX5Z7Mh6
9CI8yMFZ5wHWz51fFcvP+4Pv7WR5bqjvgg9Sra2HiDXWUqgV+8GIHhVuk7GGuKWmwbK+Kr29Xkr8
s0K9051LjCf1G3oHxodqXBPn4E2WR3Rzk0rTPamxib47CMHbVbBba06KeYjDgpqHX6Bf8BFje/Ug
TN4dBRkOoL08yqiN3I7issJu4dIsWtLW+AmN9J+2ms1/76/pLyrhdi4A1BD91mRBcmtjYlD4aIcq
JaFNqZL5dpet35vJy79qnqRSpmvavxnUpqG4RrEgVN3E+cwZLnLsNme6gRBQOpPSd88HUZJo7fzF
Y1v6GD8SaK72jCdmDpm7Pw3VKF1Ha2zgj553ue1eTQIkl065k/BgCyovZI8/LTUmYZutFyhTsj5n
cyLca92X2XzpunWKToWt95/F0LTOSVHH7EmL8uZb3A/Rs10XbnkiKqiPDEN2Diga1iQZv4oFr2Kq
CYJ7UVkKGDMlni5z2xuXZJmin3pRq+/naj1Szd/bNIipwYLjIQUUvNmabBpHGZF5DnU4y6GlR2bl
D1As393fNjuqByAOeVOkWgiRzDYrRlhHSSiIxWFZZIXrw+BIviWRbf4jVr3NfaWMkDKEZxV/0wdH
m98oi1E+IA7UjcHaUhx6MZY6d856KXMgCIHzl8SxwQkYeuXGpxYMI2a2VuF2aPiMy2cklpzv3Zj1
6lWbuQFOtpu1uJ6uZfmxdiMMZ/1+XNz+YUJZwTvXQ43jnAVV0fVXFQboZZpNq3tYendZ/cWs6ycg
f17sT6OWf4yitldCLYMS2otS/6Im2dBQph3i7qqDoPjq8N/l/9cncJnB43axcxYNwdMZmkUbfzxY
2Z2tLC0ATZpLEgG7fbf0Na/XpYfPqS5GqLae/TIJUT3cH2XntaKlyPaQ9xj8Kbltf4t3Ri+tIYvT
SGqyWn3qmql9sqtUhMWaly+wZP7x6kj7fH/MnRgLiiGICZhhvMvbF7kfG6Fj/QUCMsN5dy7N8rGl
PXxCyOuIw7x36lB1R4QKYpgUs7mdHqjIrGhXoERLW/9oPHd8oyb58hHfD+9tFHvVcBA+7oyHoNmv
FAPUGw3c2/GWyI2BmpSgByJj0X3NWBoMxSp3onLVeZAeoAWp2T/313NvUOCXtN6hG3PByPX+7Rvi
51y0ywBmvE8V7bxO+ncnWYVvLw1ijc365/BBW4oCSblshCKtrQ5G66QCXgv9i6GrJyLxWN7m1A0t
M6hTIzu40nfuMVP2APl2SFERx91OLjaNJlZbiQqpW9QEVDz6gBQaB0+sPEybdwPCtiFBEpDQaCPe
jmKY0Hgbm35xp9JkucwCPYH/OY2ZP3mjaiboJdr90+J1a31uujq2T/e/4M6JgI8KwUB6eaHNv3nh
cZe1BEorymM7me1Jd0R2Hbx48qc1Lv98KFS2TGn9SQ8eibnbmRZiyRJ0w0C1tGN9cUhx3xQ58VMw
VUt6cIXpOx8PNBiYMKr/YMO2wuqQMm1FX40idJBjrs5jpEGQtFfVGn3LGjvbT0k1f3SDk35Ny3Io
kRcZ55y2W2H+l+dZ+4a7t1lPRgfX7tzkOtLPc5xIH8i0q31I15SRIXiDVPDgeOu89734ro26+tNw
YzuHaJdNH13cto6sp/cmRn8aAwcCfC5PmWL/duTMeaCMMCt52KRehxL+0pwibEYOLue9UZCYZT/S
NKNeIf/991F4nqw5JlG3zLV4aCZ3DTxjWU/3N9/eKGBzqUYQxfKOy7Px2ygYg8Wpa4xFCFSwf06h
cQWi7uc/P8fAVv//KJubeGgZZtJFEaYWMAljtpOLbrfqwSg7B4lrAvQYkSwKAL+EC36bC0B+yJcw
UsKmVJVgMigq0aWrLybo1T++MsBB0EGj54xKNrWk22Wj4zwLsWZ5qEVx2gWkHN05skv3w6jZZXwy
Jsu5oAv8YDh5cpDJv54lwyKnKlUBTHizm33hETLa6mzm4VqZFXZPqeob5riEiTIsBxnO64tRDoWU
KY4FErSzGSpBAK4iNS9CI4ETd01EJoZL58xuHBQVfPIfujNCsTVLIwr7eYHCeX9z7o6PuAIlQup1
yCzcrnLa5RNNa1a5b6zqyVyn+CUSveq7wkoeymTOXsrWUy8w0sTByLuLjKoMLTZ5BLeBba87PfRS
OfKqamvQ4IXwHQaAFfuu3hzt29dnkDSaF4h8mmiFt/J2mtXUFINA5j9MybZ9WJDJMwIaw/X+Yr4O
9uAWUJyHEg0W/xXkJDOqiW5wBeUWWbsKBb3ZKk/Q8kXtj1HL5domffTGpjpz1FnaqbsytNyxCAD/
EgK+nWCnxtUgjLwMa1jT/0R1N78pisxWzyUSUz+S3hrf96JyTijvD0+5ga9fkFdFXfi2i9fYX3xa
ma7gPOvK+sXmxouBXGfQwAsKoM2nNimdx8RK9BM6sMmnP19x6k4EFRhlwJPbbF9gyHo/2EkZAl0v
EF7z1PcLpGffKxrxqcPC4uKAlTxoTe+UR2RjnyaIJIET/G5eJzG2FHjLuAyrsW4uix0juaBZ87vJ
xVFlcPSfSzt417zrEUYscKymMHLUMd7b0BDnKPJRXJGOx7ffO1WmCGq8k4cdVfTr0LpGkAH8Pd9f
3t2ZSgUa3D/JPsFN3A6jmG6sqZGVh7PXFe+xXR09X9VnL/MLrUm0y7xMyzO4k+Ts2mlZ+1VjT/+s
OBweoZdfx+A8bdSAWHFkl8m3b39IpE+9OUDVCTFcyVe/MZzpe5NDG/VbNHDPlZYfHea9FaamiY4X
ftXIbW3eHyrVWmuJrAjdWllfzKm1Q1yNu4Mi9e7B/X2YzV7qBvyDBsKP0DQK421Gjh+iNWh8m9H3
fPK6qfvp8qw/TQJQQpBPkd36Q56OedDpI8Tu+997d86wyylyEru+2tgzldW4bCM+t/CsKoSSFqE/
msaDd7o/0O7npDlLDAHY8RWoM1Enrk+PZy8y9fZiGT9NK/2OM5geVB6K8fcH27mWoZ24MpaUiPMt
tWbo1Tl2ciML80nXs0+5MkI6bHpI/c+57URXbBPqR1Ud5of74+5MEmYgUiLyskApSf77b8FSby4m
/W0LYXYxAJ4eV3KGIMoomaV6Lp70ahgPqkV755WHnLGIJujAbW8m8vSxSTvK1HY1UZj3p3bS22dX
6RVxLjE0/LCq+mhc4maN0acvY9UJBdJH/aWc4t78dH/+v/AMt1kfPFmiN4R4pMHktlUtWrMHdyey
sB0r5/1cm9kPxTNg3gEiGh9IU1LrWiRK+ob6XNM+eL2TnkmJh5M9i/STWBN6U+iTHER3e5+FviCU
ey5vqAjyEPz2WdAt0XPWJQ1dkN5vIB7Xp0bvRkCAdfycOMOhKJI8wq+WAYYAWAQo/uCZNgNyh9Py
Qb/GNQZMv5KoOY3pYj539NGvnWO3pzbJETZZdBHYeN8GuPs+5UqsfSES/XMWHzBLun/QCORn2aL6
0c4fTJOyVFgn+WidisFUyoslvOV/beemp3EwxaPXaPFwcLXsBJrguZAOQq4D+SBvc53GE9YQeUk3
Lo6j8mSuVXHq3ItWni08b57H3ntnZM6RI7tc2e3KUy0CdIk/LOWbTTIOAqpxndGjBahGaJY0vfPi
rfURv20nkiV6J/+mQsR+2tbbEk8vPXI7hD0tRYIx4u6yakt0WkpceO8fqb2hgLVSeoekA0pmE1lV
AHVQZkVfy1snOF1t360jklMe+K1yxBDz/mh7J4UZSdsSwPfkYbcbt1WgUItEycJSnXGeS2Mdmc7M
ffDW9PsKXuz0F8P96jdhRIZ3wXaLZGttpp2ehboo20fa9+6pmgzYwKLIz1lkiYNwfW8x+XDootLS
wzFhcy4rZFIGXWG8cRJJmEzReu6RkjnVIHkPAqndoSR5jchFcmk2G7HQ5kVJUVcPlZI4qlkr/ZzP
Qvu3x13qYBVf73maErw3FLy432Cy3n40IWLPy5o5DxGzJyQmWT7rPRTP+99q56VhGBN7UvC9ss5l
3A4DI8Jm4+sM06HFgGtufiUDM8+NF7uILxjuO0Td2quDgqevaLN5ss2uO3jYZZB7e7zlb4ABTeDv
yYLE7W+Ysx4/ioUg2LIGNgy3+MM8KstzxvcOpsabLZ/7vPYxMMOgYcmcg9P4+k6T49OchSUF4Hx7
PtQ+tlHYcwmXUIvJfNvunnJXdOeYvmUwgGjyx2Zd3vdOnh6czN2PDBKXsp+BXMu2PtZrYkCdvWT1
y6Q/r6itX0VlGn+8a2VZXxJ32bZEwHJX//ZSgpOt0jZHvWlOlAgonaYGU6c5p1h0yl8speS10ecl
7ARafDsUE0Xlv28YKurrh8lx+ktvzY3vqKsHIWxWL6BDp//H2XntyG20YfqKCDCHU3YcjkZxFE8I
S/7FnHNd/T41i12oOUQTsmBYgA9cXcUKX3jD2eo7nN/ub+XXZ5NZwuCjAAik7tUuioxxLBXDIjyM
7GYB+ZWGHwUiZ91RaVtQx/dH2/pyVDzoGUoxBxxsbic6R3Xu4DKdBiEmU4aPmYn73Lh9tyeAuLU3
AbMi7vF/OZ+rcRKHxr1IqpSCwNCOaJLV2Wd31MWI6Ic7P9KuJe3n5+WRn5tGuJPWbK0pLy7FVdo0
rynflpOERVVmadCqehEU2Twfe9fKr70w9hb0xfd5fQsQyAFV0CQ+Y12TdMwxr3uvSAMhRJN91It+
xsvGiER01KQk4Ve+gzJc7XDUxgDuCcYzUzrpy9EAeWfAR0HJzE9cs47BTOIAsBDJ66fZ6tzumgvR
fetnvcZ3ZKhHhBaX0CZwXubkqqqjEfpiMWNj517bIHJgy0xSjzAxxQ2W8HaTYOumNd04pkEMIOtd
E9XNGW+S6aCUanyulSI+INLTHhKUHp5ca0I2CibN/9w+Bt6noT3/91uWbj/q2dAYKMPpt78m7ZMh
sixUSwEt9m9nMSoHpyicnctm62DISxRgqww31iU6NG/jsndBPhRZMz5YTqtckSJz9woJWzsTtpSN
ep9HwLZGlIrRHSvNRgq5bjX7GKuJfeh6+J9eHjk79O7X4RPVfohhSImB+4Cfcbtu3JQTNBeEimNR
909osGvYvlPanNmIR2G4y395k2lm84dnmaVcRRlDNqPyh8If3WVD/YlQ0jKeeqcczcdcc0pcRCma
N36OL1Tue2VWIVg4lO47NethRd3fM1vLTK9NKoUShbwG8/dJpLgLiuExlKOja7ZhEKeec06xuduZ
9uZQ0J3o7zEiEnm3y2wCRIFwBka4ggg+HrVc7bSnCT2xA0YrtIrvT2zro4Jjp+QGCoaHY3UYYmxM
VAdlpiDqJb0KfNRjlAJX8JLQ/AWicw8rvBloMTVq1zLJQGL/dnp6jWY3pTlcasJJz33cSvJHozfN
+oqOp8gOU0VBAQGp6Hkp47Q51WEbXbO5NvZqNhvrDBrNYh979Avs9T3b2a49GYiBUUYR86HQBO4v
oBDS61hOzd+/H1TqZS2dWh/SUaudrOcDnxrfmACstH61vbQ9eQ4UvUyD0nL/g27cO/SESQIgZVig
CldDRVNrxlAV2T6VUC9F0dXnUA33yC0b8C/oRCiEuBxLKea0+ozGMkNdho0R2OiCmj5WYvMvPKC0
H2Cj3LeGVlb4QEyhXj4O1Vgjl2g0+vyPLTg1J+TA689Va9vZ56lOpwwiUqGPCI3qU31NQT+Ofkqi
2/rYZWQS/eM6J3OpsVe9v1RbOwB9GlkTlRSNtdIxluVcd+g4B4ptYObbuJqPiHN2zezc2jnUG8cM
QTpWiuie7b3+KsWYGKM+JXlQIWf9pClD7x4ohtbfk0GZz4YZLtrOwd6cHJk1DQvKn6QTt+cs7gWC
HwXBrm6py9PQme6lUaIemsXg7UTvG7GZ1MnHyoaYE+zF6mGol0qM0APpE7lR8l4pvfRBtJldXWSW
+gT1jqqcSJtzDVNzDx+8td3payJcCySJYvpqbHSpwHkUjJ0gBXLCZ8s99VbS78xwazGlrQyPORcl
0IvbxayMUQt72W/zmqKxfTBQFurDSvrbFmZ6ub8rt7YKyQnoFbhjNtHS7Vga0rKoqvc5bmp2ekr0
uH6clehjrY/VsXTcaUdeaGs4k3yXLoTkFqyVWCf0i+oJLF5Qgp07drwzX6Kh1nEEHLNLYVh7La6t
pSTPJvpC1YEi9qrkQ6OHdwjxwCCKnY8i7IYH/stnT6/2VAG3doYs9kgSO7oRaxgsORmKLAC6AjUc
w0etHptTGhV7DefN6ZAp0lShIMdhu/1aYLSHwXSpKfVL5Bywi0YyqfZMX+Co+Pn+xpCbbJUYyF4R
WAUeC2C7qys3GyuAVHWeBW7bi7PCrUiPLHbflYooLl3XZQ95E6o7zcHNVfR4uyj9c0uuz3YJ2K9p
ooxrpCFEtiJyDrWt/70/s609CCyaJ5KWgVSivF3EGcJXq0O8DYxoBKZTtz4q0ss5WsbmqGjlzjru
jLZuAppN2QFsQWd5rBLrTZ0X/6RNlr3vOXiHGvXL0/3Jbe0Q6im0saVUETnQ7eQ8fYGcUUZZsIyQ
FQYgCQclhsMaVb12vD/U5swwLAFgpOMBtb7z8c0V6COzGU1F8c6JoedXvYv6Q5Im6qmN5/F8f7yt
zQEzn/ohSFCK4avvZujCc0qXKgf+sfkZnaY6CKVI8/1RthaQcjTvFAJI0hP4dgFrs6sKb6hQkXNH
72TB5T0tlAWv0aC3/+Fb0dWg3si/tVcZh0t9Np9sLsMo1ZNzFSaxcVRmMZ/Qkh6LncG2vhayPWwL
oJFwdFcXfRUJp42MIg+UWB1pQMfTIXHQiFYFrTun6vYQKlv3BxUaIAxYkhGGyHX+o/wFKgX6Sskj
tnhF+bkt+s5HlTc5J3WnflYx7DzpibKHcN0YlDBRomlpuMvO2e2g7MOizWRRmuJKF1Q5qsx+3tv9
YbH76GArBU5wQ9t9u79lNkelDyX1paiBrcmPiqNjQ+KINOhK7AgTMudLTj/mjOeM84gESIn7UqX9
/T4F/AMbgsoNf9ZPQT16YqzTlkGXLns7lCL+mGpJdiz02dwBk20cCfJ9XgLSRN6ely78H59Sd2LT
G0N87mYn1txzaOfNuyjjED1UNinNTkqxsVG5TxDNgnoGU2LNJp8xNMmNOCQPz3LnRxM34WUcmu5i
JZPS+fRbp51HZ+vzkWmTmiF4iBbo6lFlEUU5jtgwwq1TDkmCnYpuIh5sxPp4LkHSH0wVH8H7e0YG
HqvnlXiUCoo07KPjvBpUb9xhtLFVD5pSq9872vyW9NU+Jw7emU7cJJclKufLjA3U8/2Btz6mvEOl
Oh9B5rpvo5XtkAFMobiIPFh6wIKCfn4xQYUabTv8D98SZVhMjiFjERXJVfhj5wATCGObMlEwOFEx
nJchMj/WRh1TA6ugZb2PQTa7O8/SxjNBYxrwI4LwL3out2NiC4tbj+tCqZN9Ddsr8yc32gXgbY0C
t0QqAoKIppNwO0pqN1CreureTWHVx2yR5cZ6LHcu7Q2ACzQ2SkDIaGGdxYxWw0T5VCNqnQWj0VWe
36Mc8tNrauV9yylMDxnSF6Xf4b+GxMOQmMcoMq34KBIwJ6pj9DuFhe2fg6o2XgqEFlTlbn8OF29V
AHAkujBAfURjVRxKDM/faKK0v9ZaVX8r0T7HEkUprjk9ruOQNf1TNKM6eX8XbxV5YWiQRlPwpJK0
Dk9jb845uBrZdJ5ZLe7pRXHtw9E+iKkyKhYq94IoW8TnsZ2i61JZyzt0oNWnuF0SF/Ob/u8Js7Ki
5RCU0/AlslxFJ1j42qKsqPO2WfwrR72GvC3tfJRb9cuUKs3O/fFS8lhfILLXQymJexIQ6O2n6Hjn
qyhnA6p4IMwnETk0fGxhF8VJNBX2FGOSx1MwG1mlQXWc7I+p1cewhi1q+YfZqbWvmhahG++60291
inMMGjp97A8YtndPWR1GOdRQ5JD9Fms85zKKOfqQaHNv4jbf149hlQnVr/o0SmGPdNU3s6205ULk
hiQ0/bX+H4rSTXympN5+wWcxMf2S3kl8XHIvca+lZS/JsdCi6n1bFHDzlhi53a8U4QgloZ+Lk+gH
M7rOTRVpX3W9X54xUez2mqBbx5i9DKiVcI/O7+qrofgErseyic61VHy0nCZ7FwOx2LkGN+5cdESw
WqWUS/9jLaqFGIq9RIuByqWdTKfOcH8tXdyfyTrqnad641mhOiZF8Bwc8F4BVKKsGh2kLOCeFjlC
NWZcpfND4Xb5WxWxi9rv4qIErNPgR7JoaWLshOhbw8v2HGBsxCGJNG83ZSTcussp/AQK9Ws61+CE
0qarzhp2IFeU8uxLi0fESY/Bzt6/ELaWGFUNeRNw+vBruh15iCJtWfKCdoGaLafUUdxj7ITZpWr7
audSlntidfJAe1M2gFGIVtg6f0RaJ1eTboqCTHR9oKp9e+3cojgUXTQ/Q6Mp2ejmcnFiHB19usN/
T9aklEFxl2uGYhZB5+1UsfiYMCtXYdyO2QlikDiLXkBv6rvkyJfdWdiN6IjuIMI+MpkkzVuNhsd7
hSpmGz6UqYc+lmKNb1zcTg6t2i7HjIbzKZ7U6Pn+19zYR1L7DOlIalKIHay+JoWWDFPxFHohoiJv
RSK6C2i78pwrdfq/tKYbg2NUzKWnRTsfd2O61AYoulHEIWlZ60jGoda05USHS6/jKmg1tO70OR4+
UPpAaWOMWrRVsz2A/caOIoh/WWT6Pa8IO02OJc/gwaYshqg+eSJXjxmi218b3cjPicjryxyV46Fz
QHyNczV8v7/aG2eHONRBTxIqlNT9uN1QlTOmGTRSXGOdTCUELXEFE5E02Z727qeN+xZQp0ozlMuJ
JG01VF3Mi+stmWyyjVXk4xY7Hqu8nHfKjNvDUFdhx/I0rsU60k64RB+ABq1JlIVfLFHxTxlXe24Z
8teubgJmw5Gm4QyFbA2hiaTsDa8SPomxZz3VbuNdks7Q/c72rGM1ib1u/ea0Xr4T0ASqp/JD/hFO
GxMWVF5JOF32Sh2kbp9/mvNxr9uyPQpTIqGlZroW2moidVAzLBeCrrNwKIgW1YKNQYPm719F+hOu
lL6Qypjr2TgpXHgAQHFgTGYf+aNWkXlVTgfreVKAw9/f5FuzAowuQyZQciAab9curjQ9LRqganlZ
KH5bg9OO213hwq2LS8qggcumQ+Cs8WN2P0DcB/gTmJGhvOVMOccUsbg3ws06v3Nm58i1Uh40bf57
0W5615QWgI3hccYBu52fUDxYZRloTU3QwlwqNT+kQhk+wC/8dn8lt64Li6yH0yXrHWv5YraCMROz
JQEmu+P3yiobZpZ0zzPg6Z2PtnXAuC04W7y07Eb5Uf/Y8Kk3Gm7SYxuMIyr9iNYLej3PD3YpvvRx
//X+vDYHo6SCVSepNg/77WDw9V3FyMw4mIaof/KsJPaLQXXPNQ7Qp5m1eLg/3saOlBELhVOK+Xjg
yFfhj8klwtTzyahQvCnS5QzycXkQ0E6P90fZ+FosHiQMrinYRGvjkaTPp3nR5jgYdOTp5w6HHZuu
4Juhm/bAkxubH2Fim6o6JwzWvn47IVvFjwhTlTgwi9wzg1TN8vRoi6G9Vq7iWX5FsfPSskm/eI2w
d678rXmyFzl1dC2gc68y5dKotNjBuyiYp7zNjuFUaJ/CdErroxrry/n+om4lwmQNcJjodtLPXxc2
lDwKS7uxyyDn+560xQiPmTrnfur0ynl09PCaaN6zVD72Fav0Dg0F16M7ZDtHcWPL8lVJv2Stgy20
2rJo1zdhm45FkOtV9FAirHOYgYifrcIjgRrTvUBl4wuDl0RQFMa7LCKvtqyuVorZECAEkzGr7dFx
k/ibOit6d3S0cCF8Sex3XRYnx0WHyHV/zTeOi8T8yQSbyBAd1dvd1bgTj3loFkFXgPjjA4fWe4LC
fk+SaSMChA7nIHoFspkHcD3HQvSWAp8zyKcxQu54hEQLOP5UdmD+GoTND13bFdf/MDnCIbJ5HlJC
o9vJRWmNvFqrlYEZqt1jYbbFQzulzU52uDU1qX/ItQ33jRfqdhTgn2adKUsZ0COyfnWj0K+h5mTf
vVrWTMYIZajjMGV7UPGtL4eEMbElyCqGXx1NeNdADMO4pD6eDaesdRI0PPVpBzC2cQGA2CRol0VV
ipurJQwpgcNHyqtANepK9QHyGN/btKtGvC8japz3P9jGSUDEh5NHlZqIwpBL/cfl3fREaKMSloEb
jnp0dEYjxgtUtcdvnafF5dExwDYeMHUdNPCRy1xZl/s/YGO6HrEnOh5gqQzy0NsfoHdApxHypJ8T
oX+qRu5ydozcvJLIqTtDbd127BgEewBNA/NZ40nMUMvYoS5jiRn+iRjMTPVBpbX/dLGX4szXWLW4
jlxRaG2kWS+5FbqbUsjuI81XIH6HO8u/cfGBo7J4zpBqA1+9uvgUEPM2pZucGK6pjxaapG/wXByw
WZNe5ZCydy6fDTYWtkHwgyXdgcrnqwvfyiP4xyA/Bi/s33apbb0n5m/cM/atCzFCrM/CpxbquecO
6Wg7MHK7/WTXDRr2U+/o6cPiNeYjkHdUMf9+J4DABoYNRY+/Vzuh0EuntCsvD+zKLU/xrCDSqiF1
knezsqMLubXpUFXBtUg2zuHI3W46RXfzmTgDBQMj+W2FpvfGbYfxbFAQ/Pz3k6LQ/IKy4SZe3xkz
BJ0w0a08oBBQHRc1Sciq0Kkr9MXZyUO2QILgX+BB4Msm+fSr1CBVRmuJk6YI+jxMf0xlKz70Uy5C
f8q87EGbPPNit01h+2ZaINTjVtZp6imp7uzp14tL2gD/Hc0Gnjje9dvFTbVS8dLKKILG0CbzUCb5
kB1BuUk426K3e2qjW8NpnOaXNE+qfN4OV2XD6KoxyG9HXpdVtuRfFtv+R5Sx8dePG7ptXPvEodLo
cZ3ojfyGMkTEPtAx4eKSDMVDU+V7pG65PLfJOKNg8SV7JQDf1nxJgJeTMboJvQlkfD+zT9RrhQTD
D/QjzOigxvZwGlW06ne+2uubiAY+bSB6SiBWgGzdLmPGW502Kab3iWo3b4VTpu+mrure2ovZRJfR
SDT9fP9ovH5OGRGVI1nrpI+/Ns1wqpbEzDIp1ySRdaQmUByV2tF2Lv2t5YQABeFSlsapKd/Oy6i4
7Doa9kHX5NG1rSrttBSD+zbBnu1MabT/JFVB//4o0rhno7wkfCzp6ijGCQmKJshik7TU/Szk6Alv
wEoaJYJPLQK5vyf6pQ/a0OZntAwjv4bbXe580heJhfVWIpxGGcEkjqAvfDt3CXgFh8o3TbMkbw8Z
tO43TTEViy+MpqNBm0U4LUUOoj/nlNPzjBdZEf1soyoGMq53X0cbX3i174v22NvNaFxcp4tkVt4L
2xdxZWo+om8GLZGZGtvZ7T3rhPNG3V0UVAxPdeea+TWKkdg5a7MAr+FpSeWgYFWnph8hEKvsfO2t
PcXFTvL00r5aM4hq15zYBnSvKHkXlzD2wkfitL2Kjwyd1+sqwdi816wgedPtugJqWTRcM9KgVpRl
uCyJ6V0VYofnSE9t76z3o6pCzY/zj6CNk+GgY9z1/u8PD5LYVJZ1AxLoupyNzGHUF3oMUSIcowfD
ULTjhMzwzju5dSlIDgF0VslsWzfnBhZ56HEkCnQ3EoelmIf3WaujJB9FP9MchM/9SW1d5dRHZLnu
RbJXnuU/gtESaRtSYrgSqsZ9rrSGgQ1R7D70tmbvnI2tawE0oDwXvM2v6CxApw1OnAOOPc7r4+BZ
4OlRcRWnxLFjqU/dR1dRLsOX+zPc6PcyQfYn1BYCMApct1McFqWe1IraQmQ1c3hwQRcd5jlU30Sg
fH9bRdfSuTQX7WLR9fV80mIzPDVCuO+wK1Pow5SR++v+b9o6MzKhkZVzEo51k6JAMdJtlzEOuikx
fmaRW743x9jZWfCNbwsBhjQUXCkKwevHU3EVaCltEgeu1YeBM6FN4+nj8mS36p7ZwMaEUPKSmEgE
qiQw5XaNEawmwFNATsyV96wNuf2UI+q+k4NuzQc0KXkgTGwaAfrtIJGR633WG0kAl6g/EgLSANBF
82iNk7rzUG6cQg3FA5dmDqEqycLtUHqc1UsjoS7mpGro0Yvp3dTr8ZMjhP5PqQL8v78htscju5Zf
ivq8nPofx3B0Sl0RDg+zkiOjmCT2txIewXWkVPkO9V9357Hc+lyIllHMJqeDRrv6XErtjehjxOjX
tepAo1ybT1Eq+p1Rtr4XbHJZXJIGH2uUZxMJratgXQbzkiNGO9j1sVJ07QATrN7J4F/n1LAVmAtF
Uf6muna7fhWKjTiY0IyPW2v5laFGeRh4667zkA+HWnHTNw5eU+/pCe75dG1MEtI3ux7RZqnvsLpd
rMUVEKDRLMP2bzT8GcAA+nxenb01o9LbO2cb+4QuH0UeWTgkvlhd13ZrLAgzSxaBuiRnTCCq/jCY
wDfKrFNavy1NfUe1Y2Or6BRlSdno70l75tuVzQxDlHNSF4GIlepgj6VxkY41p/v7f2sVuT/grMk1
hLlwO4qtWJAQRVIEbWdS0I5igmJUKw4A9PcEMbaGAjhHqIhuF43E1RIiiDV4+JQWAQJd4p9RXaLw
QP/N/pZAyvv3/rQ2njzdAqFrIWYni3OrmHQkMDNTC7/VSp/yJ22elvYQFp3+KQn1pPRnXatQVK3y
y38ZljgfxhDoy3ViMUhucr0AoG3duRz8gYul9sc4t0jxTcU6tChNBwtaQHseg1try6UipaKkM9+a
frJA3hhf2EPTPNjHBFPF59LAOLWYVf3j/TluDQX5UJbRJf1wXZBUMkufs8LhMehLC10X5Ol9pzbz
UzEZII/uD7Z1vVBi5WGD8yfBnrfbc+oRvC1s3DzUybK/dvms6dhBdc6DnbfWQypq46pBGnpKy9Tc
YwFvTRRzdKmTQaGBet3t2CaQ2cXsySgsF7ZL1ZjipDZJc04SN9o566sgG70WCdNFm/nlycPFYDXU
UheN8DI3EOd377zD5W3r75EZd4ZY91IbOsJjmCO2Vfg/4sNz77/V/d1UUN72fyQL63msw6vF/n/z
6E4fvj09v0+P78Xhu+rvVXL3JrO6tbxlNGtAayiH+d9+PEf+m9DfCXnW9dNXU1k9bMmMJyh4Ojdw
/HeR//Hrm7efPuxNY13FejXI6o5vzDZfrIV5PHq+dnyOj0ykOO59lq2364+NvG5w58OUR/WsAUFw
i/Rcpm53nohOfgsjwQ+ricO/79tTZ5fcNEBPaPSuK72G0jV1UuKQMWjT78Qcwzd5l+ylv/zfbneb
tIaXMj2UOkDqEQqsLgfEbBJ6VuDHwjq2zOcCZoOofOQRFGjeg66ec5F0jh+GetYfEESyBuypPC2I
mjBPfcsoy+LgaIOyXOzGtevDElnqh27sjK9OV0SOD2ErbfG6KGbrqJp5Z79fRNb+zuC9pTh8tt5z
lFllefVsJEMuhtuAbOrisup8BbH4INc0pT96RRaqh7icp9+2Wrq4A1Wu+k2zS08/RqBvP4zjFH7M
Rlt0p4m6cH209VmrfC+NxjfK7HX9ufFS45tbKvN4NLMhag5lbojimLO9vGNnNePg4/CsKHj3CvF2
1o3afqinAQrFpMDkOHiwpn9ZHan7xxCSJi9SaGfaRa/bTqNMKegRjCgdHpakyvJDHyrO7C9WD75D
gITFtXMpyu4tPDZssJvczfGlaqv5Z4HOJRrrlBHBOpXR/GWO5uwzb6Aj3nWeQ5PTh0KSW/+icToj
M9Jp8fcubZLpoahN71KMUJEeFAyvohP5kpYejEx181Oo5pl9UovIxOHEjHSDVzMxlENlpMlbAfgk
P2J51v2Pt2m2H/V8TvRTpCit8iab0nL8nC6kkUfhmkX5XlRN96lOG/sJVceo8IU9ze17rqm49vPW
Ft9cK/N+TbZYzt4MQtMfEigjV0WzW+dSqk2BsOY0jm+HrNSzp6mbxsmHzgz+ncx9onBUWFl0FMU4
dghUTKa4qhg3Rn6kElOdMI5w8qO2DGZ7qCcb282agmd3zdRRK/worxvz2PZe8lguUzf4UIy9bxSb
J/fQz6X1ufGsrvRlWuY+6co0BVatTTmK1hQYDyphzHwd42pp/FJzCzPBeqcrNL+nbN7AH6un/piD
uGsetCy2m0NNKNL47hj1/zYm6pJ+mCtIK44G8IVD1yyF+gj03/oyKGEM0tdKy0M+lGh52hmAB3/B
OTJ6P5KuYzDr2o3ypZxb3T5EsPUDpe7EJyPFduF9iXO18MkJ0pFNyUX9MCdN+3lcOqv3zbo3vtaN
LrQz+r529Ru/VL046Bi97N15G483wRDqsMARQQSui2NzOncinxr0tBuv+jDH8/Kg6eFE3tru+dNt
DyWR/rRySFpXjxF09DLyVAiQ4TSUx6KMhE8t0TrrSrjn8bWREyDBii0cDQ/Eg9bU2CQWVTe4Jd3t
Zmr+lVZnv7SBpt39oGtrQmhpSWQhQnKkxbfRSJQgIJdG0EhnY2RftWJOvYPrptY/UlZX/H2IZ0jZ
f6kmh+fHejSzr43FK8kgM5QJ3niJMV1GaATzxTZmovbGS+YHcyy1U6Vq83/ZJqTj1NRI7lBbXb3y
ZQPUEIRKGlgdvptFb7aqrzPuQ6n0/d+rBHsvnibSi4z+2NrnoLQTtY8FpVRdQ+Mg0zlDbj9fOvxb
dtZ0I/2RdSdZc6PdTbP59gvW2RxlTgu7zRoK4z3MhvDZazz3V0Ht71PTaf+2c73sjPlq10hWm0G3
mdV0KBevwuUucyengZaF0dmSHDpJKagTJT0tivXz/v5cRX9yo5CI03czsfqkNb4qolS5rvbL7BZB
HOUj997sFR8io7fBb3pp/60ea+8yZF3Fw7PMX/J8XIzj/V/wKvLgF4BrcWmtS2b8es/i17qYmNXy
C8K2PJS6wUXdick45rX3zxg5xsl15/wQhuUe8e1VLMfIJHoUo6kKAGJYz11L4ilqhoIsMpxPilEW
p7yux4uVOeKNnljLXoHspVj0R0z/stq27oJbILHEA3N1RHRbsStUj0GCpHk6HWX5/XFpve6nMEv3
f3Zs8jarhZuRTtBg/anULnlniLBh+LiYtYFFr8LHuQxjA7lBDUsVGMJErej+F9nYfYjFsCjQgKUE
j1y3P+p4KF83YROzLiXW2wFBnPagpKp2gPOU76QGL+XOVysCVoR+L43YV/A8DJkWwN8OfW5dhKOv
TwgV4Ds+WdHRNPqWBzJs3MondJGs3aZs8mBa0vaHnqXVBxWnsWfdSszlKBZ4sddxQKzdLxOri6+G
1zifi66zJzxJ6uwHGJT8e66HIOKWmfmdRr3SxGlqDPGrnBWUW+sxBDKjJ6OW4+/YtvoX7pah94FT
z+OHNqYkfHI6SMv0cNFv8Il/bKq3YD+/N1FkzT55gZMcsMFNPZ9bYez9qMKI6C39/exTi/hX6GuL
O329/7lePWRsY2RHYEPIUjz939vPFapKg/su5g010MKDSShydRH43Dmmm6NI+rTMFNCKX11JqpNi
0abmRaDmvc57kihPbdHsSZSuU8WXE0LjD+kfyrrWqxp8goa1nYNUDoQTJpc8D6cTgY96nJN04Ptr
4SHOdfNdnPQJVoiW+BG3jvEOQbY9YahX1z6rCqIYzi+IYpD0cj3+OAT2FEqdTDA/SWYuJ3yyeFSV
DuSDaszHzFXYkzxCO8dh6y6kBgx/h3/gp67emmpRPSEhRpTaovJ/kVWMD6kSuY5PoumcQ7Myf0BA
TJ9CROH3COtbp14aWgFwBN1C0+B2wmytmkNWl4E9LNNjq+YjKMYQ/77RG3eakJtDQRcg5WQ0Ot63
Q6VKTd4nAXFIkrtU0pUI9g5iFHMm3PP9w7HxGbnHVNQZeb6htKw+I+lEZCzoQAVL51WXxczqoM4c
+6TRzT7UTVw9qk5Y7gy6MT+wfjr7hoYd+DT9dn6t0diE6KIIEFzvfxjYpl6SdoAYmujC2cNrvgD7
VlcoajK8KrLVCuZ+9YxRnyWVGNk0Lfmj346W9mC3beFzJaCInSwqTkVlemqzwf090ZU91glIzsxW
u2sKbfKilMJ6oNjaS+lR4YeNuqeStRFkuNT6qYsTzND6Xn3vEUUqbZ55UBLLASgXDx0O8XqxpI8Y
71XP+FJ13wSo9POcoT2Gmku+XO9vg42nnkog3qqcKXg+63CxcQFTteTcgdAz+1EdrPcYpCCzOhWw
x3DY2YnftoaThBiiGYr0xDW3G6C2m1IAaiiC2tWUz27VIWxhFcjI1mN+Es7SzzsDrqtf8t4E9QJo
XxrBSMHA2xG7sS69vOhBQod2/RaUWnQq+jpG1cvK0u+YY03nvOlr52CU3vIc9un4ALu1+vvIgYsD
KT3ye0AzaxKwPit5W5hAuAq7Sx4L+K6IMI+N3ytFsvMebS6x5DtSzSaFW1MjilwVjZtNReDi/nVy
osS7oMeTX706ch570Trf7++grTNNCwlIDK4zLPPqetTjuZ4me4BwHcXdD0ayBFzr1PxsjSP03fuD
bU1O1iKA5EmhyfV2lY7oEW5qBF+iaC6ZlomL1ujNpQKAdRicOf4Pk5PgF5CdEt24ZsDlWpk5ocCp
o+akXERYfhy9eT4lpm1+uT+zrWX8c6TVMoJZ0iJBOBT09POPgA4zCmAU4DA53qucbg6FVBlu7PJs
rBVYdOhbsaeRei9dXflVPFVPeddjazYn8ef/MCsTwUrKojSM1hHzQuMRx2iwd6la9kHicNiPlZvN
1IZ1Qvr7g21EYi/ivzSnSEvZjrdHPaNmplIuSoMhjobD5BrLY1y7YicU2Vo9kOQsHgRCaXV5O8rU
2YnZA3xGdFwYn1MRZ6e5t8S5Ft1etvsaXMzlxbtFtkEyzxW9mlE4IPhZxmC5Ta/Xo1Oqh/ZMdTQ1
z2OKXgEANLeA0K9AI/er0muHS1UV6B9nGa6weHAVhQ/4YHggePrrKpH8aTJ0kLc4OZs8qX+EgWPu
kfY39Kq7KEeRK3aaAAzXHnZzI+5jk8KhJAGnlrFWrcLB3k7nBis+5APQOVa72DfdpXuwRjs+xS41
5KQZuwtWXHvX6NZnlqQS8Kmw87m0b+dX2Dn4Oh5cBOnSBIaSulyhUWWHfM6q89/vW+S5QZ/BL+GR
Wi1lZ88YsMmvTOgPO33p0ZEdnT1Y7+ZLSD4vySSw1NW1RjY4hnjuHFzmktAbTmmXCqq5avxpMUR6
JjOnXYE2WH8yMkFBZRo6HL+daoeNtfVBadYQ7JDD8FVXz3E7RmkZ6nQDSsD4j5Pd0M2wHeV9kVQ/
p3BW//GQAvwx0nvYeTm2LgekDGXQIfF9a7sQPXRtxfDqPJjV0X5y+in5KlnmO4/v1vTku8RzQ43q
lbcDziJ6mdUFiHG7HZ6bKHwn6CMgr9mpaIto4gJia/a9OWsu9/fQ1naVCHEDYyXZFVuta29i4+T2
SIZZhaU+FdpS1H7oOb3pg4DTf94fTG7IdWANx+vF2JtUcG2jbredK9SCwfgxkLWNZKovZDUhMXIb
m5cyhOux8/k2h0SECX8w6hWYQ98ex7jOI3ReuW5oKpkfG035N5tz7zcucDHp7zC2O83yre2C3fX/
H2+V1bdxqI+eBFn0uTbmfqn3y09P6P+heACQGiEDeBpszjUzkqYCfNnYAF9UVcqT0kCAJ1X7+yAG
GhCvL3g3yYxZzUV1spbjTISGL/UPw8owknYH+wCctvr7txF/OsoU7HypgqrffiU1NFsj7RENHYai
+tJXLjWisoLhmS/2f3iHEZ4A3YYjs8tQ8gv++QCB2DCGnLKXi9LFp9rJrHdxWodHZx6d6/39vnV1
MhYug7LiITH2t2PhGKHS/EUtdIz1cbwiAkYZblFS+2gnua0dFdtONN8qB1v347ZvSz/BTiw/FngF
7iFGtipBSHzICq2sClPduv0x2LmUit0h2Gd15gCpadGH30VWVz9btanfzKkWnrW8a5CG+D+cnceO
3Ebbto+IAHPYkuzu6R6NRlmyNoT0WmYOxVQkj/67qMX/uznEELLhhWHDqi5WesIdsO87gUYcr7pR
DZovaXYf3Hc7145HAgsMiar8Gpjf/5a5axtX0YiPdTuJvw7trAWWrNtbUcTz6fVFOBpqs4trzLbH
xQOKl+CjG9TDIEL00Mq3ilEeJY07tREIKQ7CJqTZQLs2y90ZWFJ3ayye5BqoOAfiy5Rk6dWb+vwi
gEQ+zMkROuflhQM2Dm7B2nCgS7QNAiY9FX1WtVT7pwjzvyi2PpEyqkdi0+uC3F/dDANqmBSKM8Nj
eL9guUkLak4A/NlKn/3dZ2KIAqdXrYsbTdSXkVi9WhYNjdTF+/KP73DGRphrrZ8ThmxLTkYSO9bi
UcIcR3c+pXFqPHVSqcJIqew3adcdqWK8fDNWzCFNN6gwuJJteVN6LmqDN5fqStJoftdo0ZMuk/yt
bow26DzMl17foXtLCAqQDgG3LArNmx1a2ZPXdwLSdReNzsdB0fK3vaqJg1FengOQ2AgSrh3nNcHf
3LGpSQnBRuHjJsk4/ocQdHTOh2R6MtT8QP9wdyTK2pCGSHbIP+73ihklSTnrFetl9eq7WJ9z6Izz
fM5FcoSz2ft0yDP9v6E2kwI2AlPeACFa48R17aZJe5NOzREwem9DQMVam4erheAWspwNxLzE/Ohn
z00fVFJxMh+zkvgxtYfu0vH/vH99R7y8SCj32MBrEVsn+NwiJu3O0CIJ+/bWamLy7cQBYoMgx0PU
523iO/2Kdmg67+j+2mmnMe6qPQM/km7p1oJ7InMbyFPKm8zmHlyIQ+Tk93jRa8E4JdWnRuQat6cK
CsWIhls+DcobOBEYkeE/+hWivv0D1d68pe1ZZiV6XdF4sLde8jZgd0MiI6kjglzDn/vN5eq5hW+k
SXMGHMgH9Mnys2zH6BNCdeMbbMqXB+BdGKcXVe2L0lV9RMCNIB4796moneTgUP3W1Njei/wOFM+p
g74sTFoqSKi0HxEwQBmi8ge7jBAPzA3zJkvptv6QWFUa4q1ZzmdF1k0duhOisn6qGYUbAGkyS9+N
WtsNEAfA7FxiTBY9y0VL2qDW7Wn2nXIBd5UmLkX9qW919WAK6+2ynQHXHFBkPKdXxfb7D5oIN6lT
zy5vHlWCk0nd6DygVxU4g9s+6RFaUfRqfowJGjQwBY/UkXeOlkUdgHbQirwGFH0/OrbP3pwlOrT3
sVWepTr2Z80qrEtbz7TeXPdIQPQ3JWwzXYvEnLo5jQR6Cpv9w7lSqjjGBqnCIPFaUhM8RbH5BtnZ
00SB5ALQdXmE+S/Ow7zIx6pzNXyvRki8gSr07N3QqO3HJHKPaBEvloEiM6hwWtkri+wFw6uu7OK3
ndEVN+NvojXLdwgr2Gvr1Xpom7Z8NpYWSJi6FCs4y7r+4YVD9YDaF7gBkNMrleB+GZp6tLGhmeyr
p0A5rAGRPdM/Gp/4jNO51DG7pYB6xLn/nVzerQVVZmokMFtWQX0AGvejTq63uJmaeVfPRNbyDbc8
XMhO5mb+aFqT9wVJc/dmLMWQ+nbrincjH9/2y3LIkjBHzPGZfaUqD5E30z1cojz+WLGb36o22ruL
2S2PPOX6URz9Ysfyo9GT/00eA8O41S6gWD1NRa2411EkXzMcAy+mE+fnjssq6DtTHISvO8NR/gTk
TRpBU38r947LYxclgPKvqIFOHyKn6wK6xHjQz7Hy0xXtpz/dCHDxqFqvinUUy7e9b9eJ1dHEb/ha
G5VBUyuPhjfGqH9Tish8V6KM+gAstP/TIgRyF0Cs1nALSDti25t9UDZiXO1HrgC75qtrCjcwZ1QX
pUT08fX5rRt5s+VIgLhyEM6EoL8VlByHeoqjbmLL2egbhi6aovGDCV7l79fHeblsJhE5EGOe8FVv
cBMDjRaniXqVcxWycMMMEMHVGYBSRUuanvtGaAfb5OX1seo1rIoDVAWAVW3u0V6Xrij1zr1aQ9y+
9/K6fxCAKh5iq6lv2uSNvuLU9Vt3Qk9/NsqjEvqLgAUnMnIPrgP6HaS6a0j4r6RamIWnLr3mXEtD
jZ4R8ij+onU5MKpVWd8RfOSV9hwRh69/5ReR5jos9XR0UygLUsS/H3Zoe5wJoPNcE0dZLjiVAaIG
YnIml8gONs7OgiIGQMlAXcnaYAruh4rLGK1ZY1Q49upn0Nr6VaaqcyaIqsKxmYovr89sZzhKBpz5
VY0YJNXmg6JRW9b0zTgSditLH25h95d08/TtVJeYPcj5j7FbLJtJkQeUElgl4s77+c0dbE1KAt7V
lZX7URGN6mco/X4Dg06HR2v/eX1+OxsG0Q/UwkmVwSxsn+EBo2mSVs27Rmt6JaE2v53zQXs2FEf4
racN10U1hvPrg75IYtc5cr2xUVY9gG0iCeMJiMrSete+NL34EuOi1/heuUI/FpBG+bVG4eS7VVTa
j7ps+yPr6Zd3D8OvJRjUzEil7fW//+uQoFE7SNvmKm+Z9Hl2jfwhYpIHtbS9UVZJzBVeDOrH3Owc
NzOMIepd7ypaYX4VaKve6jQ+KkDunLy1r8QNCk6KTs52lNY0Y6rwCOnNXncSXgO+MTJUn+T86MHd
mdDdUOtR+ddnK+Nuij0FWrSTVlT9lU4/DU1+FMnvjmKy98m7WJ1tCTKu2fZmjNKw0y8i1IZZvxqD
G4Wv78DdUVbuCTxlxJu25egpaTypaAizIqq8XLUpBzgfL0eOlXuLA4RXBWO7RijbHpQWa1opWmRE
jaz6svRRcSlbLQ2EY8uD5IEnhq9//6ASuevcGsgF0BZ+qW4mpD6leGB30nWenVrE30ZDsZ+1RU0y
fzBytKvSKjUnX9Yl8n1gQ/TiSzVaKBhE42Df6jlJwFCbMn1AMgZXD5Pq5HOiFNk/uR5DCOFIA61e
SYv5U2qjSxcm2aD+T60Te/DhbegfnN4B0FpR30sAdo3mU+KWxeyXJnVUPyekxZVbwUPGAeGcBl6f
jvq50Hqhf+LiLemwoPI0ntC4dwg0i1LNwlrgQBng5EubdHZq+5295JXqz43iFCdFmrxs3qC5f5tu
rjZQGWLem7ydzHfuPCDS3sWLt/iJFMv8liDXerS6Fi3ScXLVH/XkZf8kieG8h08eR2R82CD5Nu46
v2BcVR+KAjHDS8Xt/4wiVlSH0nbAYKqDkhvBiLPQ10yp6u/dOJReIC2rdMNibCLpL7OTfMpdaDZh
D9PzZESuHB6iYbKf7EpW43t7cY2PjeVNZOZdZHzLelgZ1J2NFbyT5MpJDsYU+zYyn8o511Lxppxk
lwYyV/LvKXpo6UOFqtzkO53WemfczpMqcD1FACTF4daCETOhZjfolnjGQE8TYTT1egOCshTmdeni
8u8l6bKvNQ4EAovPBNKLki6D8K2ud23fzpNRCWEwOkOQ1fzlu4rVPGNkreShiKCnhzaxm8pK2Qp1
iZ5X+O3cAoYKpTMbj07pTO2TAg6qe9/FhvqrqhfNCHKBVLI/CrGId3qU55fMrrFxiQF/KT6gl/Z/
DYs9BnLJoywQXQWLxHSn+v3iTNLxrcwT7YOi6+If1B+K5NoyJOuhQ6/xrdTNvHd21ujq8zjaFGvI
Tro3XLjIVgCJa8CwOoXzAxeeJIc2NZbZhwgec32gD7J7CilVAsiD7v7C48ROhaZCN0tvcx/LR83o
opNlV+1Blrh3r/BW49iiY8LB1X9/E89c+BN2OIjpDDIN4fssNH2HLGwjeeTNtDeUhygjBqJQH5DM
uR8KD0hkWtMC4fdFwXaK9AO0RJpfSIW6A5WAnaEABFG0R/ttrdpvehGq3tXSyoRyjbLeCDLRludG
2PEbox+9IwjNTlgHE2Etr0GGhhG9iSJ7y8Z8D2wzXiLmcLJnNT9ZtVX8UMq4eCM1U7YHYevOxuA9
A/qLtjyV+200UEC01uuxiq6L001hibNHKDhmR1W53WGAm4POWyV8tyXzHtBwgbsuQQfhVFiIwQuw
RG4DF3kR35a6+T9rbPMHey6NsLTj+nEU808MdIowXuzqQTb6EPRtPT68/tzuRJm8SfRjSRMoqG6D
2lVZzkhQHr92doNLQewlANaFiqaSW383Z9u6EJQdwTJ29hMJAk3833LzNNbvt27EhbQU4IuvA5XU
MEo1cR6XmE73oDgHx/7ldmInra1FOkB8+S2RbF7ctsYuRr9qcVwMfhJPUfqlVSGeyyrp0h+1jI40
NV7OjtYjPENq4WhCo1F2P7u4gms6daN2TSfphi0io6dIB8adVWIMX1+9l5uKSAwiCTHZimPazi5y
QXyamIJcSVmsv8Y46r8QLx+N8uIbMhGMJQDQ4Jm2gjzuJ2SjPjtUq34Msu/AeGM1G0+uRZaeisr0
Pe73gyP54guSetAMplO4ZqzgH+8HlGqCv20PTy7OYGP2imo8Ivq2BDF8nYNcYGdua92I9j07hOXa
XG3OGCnwJbDXKWNRPoi8yk9t0fcXUatNAIf1sKK33l930eA6t7W2CsV6pR7p93OjEG/ZfSrzm9mn
xRwKRJaUMMd14H2pZEv7S9cb8ctVpuHTPGfwoa1qch4GZ3WE/MO9ww/B1JVJk3FhorlZ1chMyjEx
sS1UCrfDxkaL3nfRMHz4L6Os1QBudZKg9fv/KzXxjHZR7Nwl+B30JlRQ9Hxrl9n49+uj7G0YsGzU
xfiq4Po2z+44CGtoKsRPTKvGXFrMfxfOXIVVahyZPWKJ9mIB1625omXWTQrN8n5GDWrzsyvoEmbm
6IoTlvb2WVfjyA76BJEZf54a55+86jUixKLPXF81S8c9G3XUZAFGQM5nnQZtHFJBTqNwkrh0+WQN
E3Fa7dR+buidCJPByVer7Fp/TpEDmTB+r0kTUC8387PSSeud1+KIfsk7FC5CBwLwG8ubY/3i0e/x
rmqMCdEbgwDBDEpgDQRj3qT/bfet1Z2xppHfnFqb5ocGFS/nFFFK/qvCoSyFBV90y7k3iuK8aHKk
t9vWlnNdNQias+ZlsxvaI82DR2XoCHNjR7ZmaJlF6gWqIgdEdbpejU5JPYE310gvvpdQ0GvsZ0qR
+XTVDCtMXaXX/db02o9dB32eMNUF14H+qKMFdTRQncKxwkB7zxnp5SlTX0e+4tmz7ptFnGt/TWVt
1zApuoLLCM+Sn1baplFABJn/L6bZaZ6r1PO+QWWDCOXFVfHYaV7UXlqi5DooTLtLzgPaID/zUouK
M/T2/oOWN0OGi0xaT34Fg7Twa2Mw3shlkcuj0XhJ/OTlijsGEWCNb5ZMbRKhxEEZv/Ty5TFRZ1mE
LuJTfTCqraH45hDVf/eYZeM5WqNiGmpplCuw/o3mjesV+RgghzWbfjbFxq+lKMvved8bj7gW1fKk
F/HU+Y6TxeIhyzv1AV9gtfcHrwQMIyvlb91GndXVWuv7LD3lIR/14ufQduJbW3W9B4HmA0pf9RCl
5kMRGd7HYWmG9CQnbUakltgDHjzHsPKTJRt/sejiKTOGRXunFottn1x9HIr3WPThszxCVW5DoSvz
pzGdoKyVxThelGxOjZMZlT0aMk3qPSPLpgjUDGTqBL299KfS1bPkWg1GVAdg65rvRQHF3jfT1urP
nbeo+YNjR+avemo8EVIWUkDUJp2Zh8WwQAidcis6CzVuqkAHg5eGVTfEbAFVmdrZl9rUfYgQhRjD
xagN8UaNyTz9vuosJ5RqZOQ+nqhIGEyL0j/YY7F4D3S70Jad8Kh+Fkpichps+WGpI++pq03145zQ
i39o4r5I/XK0i890dYuZ1TTj9iR6140vnWN03+FGwQ5s4B6PP2J9kVpYekIjdc1nS1ySFHZJmXZt
7i+9qJMg0dxGhm4zlg9TqjVtSMijf+i1xFreesrU/dXWtvfTwSpFeZyWUe0fkyQmP1XitH6UiZ24
p7jPJLinySg0H0ZN/9zmRgHxGFEC5TIrKODB1428zzhDTvIjspd8Sj1jh3M+CameawL2/qM2kcu+
X/Sqi4OhQM7/xqro8DKW/muEsqB1Maul+dTUrVgOwpSX1zPX/0rRoFEPNGYb+5qZXDpk+nIUmmF3
jRUZMyQDxcf6+qh7ud6+988rQ1HrRkoUewiq2Pe3c0/nXUUFFiBCjUJbPEDK8KACYWOku1/r2rY/
806M1yaNYUUpSnyUZu5N1VotJqipEw5tu0MIfnhGZ9k873Gm3ZrFNi/UIZRLjXnewQP+InRHU4lG
LX/DY0UobvMQoW4xk6AzVUwtp7NbasVbu0JETUo6X34SUfyou+WoE/USOc+wlKWJyqCAMdPNiz6O
jlXXTYTLbO+I6VJWqe35hlC95uQ0URX5BtVh532L99kvt2+0POw9aly4FkaQY4vchVjeJ7bjx5pi
HTEK95YflUyku1YEPVtgs/yIhKOyjFo2BsnWCf4rXU8p7IvBG3fpKch+Rup2CXKZXLTkyKVl/cO3
e49CH93pFYjlbP1+HUNiv9eAwBaKVX/Gwlnx40zp/ag08tzHLEM9yMv3dgBTpekC8WnVJ76fLRaC
aqT0gCcny4q+jEmsBBhkRH7ey/JpaLJljSOag4Lm3g7/16BbOSJYk46jZmlxW1AovljIAj9KsVL8
xKEg8ov0Zt1qdAihNdKKNLfClSDqxOBCubqNk06AQXXiWY3y9k+B879HQdKBwgZA3q3DppEMENgi
JkTVUv+AxWV57karClA3MTW/nkr7kiXym6J13un1sHVvfrATVhlEZMGpdtyvX5MQG+MUmN8wLM/f
Zqjaf3dS6z+NQkuHZUF7/IXZbjnmSuQQhN9GqvUQrNqBMNkr/rSQwFf87Q9AsZF61NZOwy0BsEBF
B6In0mCKpgJPgME8FWmLms/S2aex/mOi7Tokly1fEMYMXLL7z+fUIIpAHcLHK6U89ylWbU3XJiFg
mvbqLE4ajmY2H2z/vTWjBsa35JoBYbWpT1VN/dsTBfWAqYu+DHpuvqf4e6RXuXfIABjQCeO9gqSz
bY5rRrq0iGDfikmUARAqLUC0R3wYzHq8vL4J1xdxe2uR3fNequAnGO/+K1I5ANCKi8eN1AE5Djk0
GO61OfwGZJkiv8dUESR0XZxzI42/vT723gWGpS1yGOxLKqabFaxTen3dAOAaB1cn6JreoQlvTqfC
6Un8pzRXAoJ99fvro+58XJgOv+/oVYdHXX/Vv3LSskxQ6JLc00qTum8KBb0F4SjZd3T4j7r+e0OR
lUKVpXoKxX0TjiSK25O/83GXxcyDccboRTPKKhxwRDuoZOxsTHbkSnRaQw/CrPtZGW7UmVOBx5pe
ac8ptcTHFqmmgzLm7nyIblCbt421cHA/CHaf7CFLZ5Dc/QeDjuQTWVh3gbpZ/fl9QjEWzCCgO1B3
W+RTo1hpXOhKfvOioX1KcMgNqCOQfubRr1zH+8xR3Oj65xsDXA9gInzeVZS27mcX5bgd5dDQblGv
Z0/zVFjvo3KRk9/nk0wPilw768X1tVaeaRHT8V4/9b92IWoHhhdLxMN1O1cDaSTp2dDaI5rfzoLp
tCSJ1LhIYI5s9vps50tNpza71YXyPe+qMpyUUr8i6y0PKj07oZdOo3Pt3OIkD2Dtfj5gBWv6K3N8
6xp7+BVTOFl4PFsN5IAOPNhfu1DxJ480oAvRgVumkIzQPmJr7X1VKvmAQlbjX5gl979CGw0BQ7uK
sbK3ZxT6kvhsKvURhXFnFMy4VuwSm53O7mbt+qWeKJnSe8kQQnj05JRYgZM17lGstTsOdLC1zLR2
lTbfFNDH1Nto6UHKTjWsjIv4uYCvevCkrdt68wKAqaSoRc+FYHLLXNDc3NZlqShXfSirgDawhzu9
tlBVEPpbt8n0IMEl4F0MOO0g9NrZnbwtpIZgKyGjbkMv3UrUMUWs+5bGEdJ4lhKd0E1zwyFekoNY
eedTroACri2WDLmTTd01NkapkyjhVow+wrtWOtoPC2zywSg7DxoIKGALiGmjkvzb5uJfh3pJRToo
QxTfahcz1JMmYv2XldseokJT0bpnSt7NdK1jiuZ/fjMD8l/RbRSzuZk3139RjW3t6sBNekk9xUvy
NkznpQmnSkn+/JqEh2lbsCW4olECuj9jUuvSAqgcxgBNimEvpekKGGScnjHn0v/DtFgsrA9WYzhI
tvdj5WOOaUfkxKgnxgP2QEViP8xQXWlap5U84kLu7UdqB8CtEA1ZL8370WRrea2SduktFyTSDjJQ
oRSRFbqpctR429uPFCoAheDLt1p93Q/l6lrvFvpCU6WK4icKUPNFMeQ/rz9oL+l1q/YyBXH4detC
bQ9Y7bWWtEnREU1NmlNm5O17hKnKoGqlcZqyXoTkBljoZop9ilJpoQQ6/zHWht+w6i8gucU7Z2yL
80nqDJkaUZyXaimuhSG0iyFxBxBxNx/slr2PSkKw3mZEDFwV9x8VaoCnZhXirXmR9A/ulM2XKXfT
Awbr7ldFn29FOaIWxua8H4Z0hI40rIWb2mh6mNS6c66XcvEdGO3BoA5FKNEtC2q0bvx2Hsr3IjL/
mKy0flWDMt0qMG9iSnD/G9J5HotYbVJou1jWpHTSwHTW0gdXUxx81b1TQfRKoxEHCYBfm1cowYC8
Gbo2voGNxX9umB2kxqb2+9wdthp3h1rzfUC6a5tsMyvhGIlpQWW/wZ/PTjria6ExpVCtU+MIGfuS
7Yk+B4/OaudH9cTYBswV8g+GV2jlDa+8JazyKfGnUq0CYVQydKrJoHBqqb5DW+JtlA4QQOmRXuwF
FZbXT+m6XTbvL11OgI9cplxzW9lt14pjpTcQ0kkMN/G7aK5vepspFx5h92NpxXP4+ng7H5nxKAWA
eyPv29apVGXIYl1lvKFZSuwDXb1/Y1CZewdeLDrYO+uCbedGh5He34pcp8V6v01Hs5GQJlbyJaCG
LLQIBUOkELwKhYS85F+YeXZBbtf5+Pocd2IaMM/wjrDpIJHelo5UqzYapGzhFTd9dkqiJAozQy2e
jRG9gErLOhobg/pcFaX885hmbfxzCWAsT2N184ZMZanAj7DQYejlFFpxkoTYfhanqTy0vt67iKhB
ANVflSyBlWy+bmfPyIkVCQacdWIK30nt6dTo2nTOKttGPsDQIenYtXPTFUBfYT2JwX4UnjF8ff1r
79y7FPcxwiY1XAv9m2Nb54sxNzaFuqTUvSe0KcynvsnS038YZfWx0gHrcB+t+/pfwRUWsaMz0dq5
9VNjh562FKGjwrJ9fZSd00EQ/P9H2VzuVVwInisQAToVnk+aOsizHs+r6MuhfO3OwacKsc5nZU7y
oNxPSDfmsVWpaN7MvKxOyGQ5VHmSKFi5+X7KyAcp586huBtvs0wga5OmW+vFuZTlD7i78Wcd2tCl
IRC5mlmVZn6vWRXtPnuoPr/+WfeuW5i7ED4ofAO93goW1SLr5k5BYAoAaJzQC46La9bn7lfaCfhN
ygFpK78DJxWqcxTzS7zCeGPF9fIEMaY8wrTsrTLtIbxTKD+BNd7spcxcyBUwf7zxPmMP4dAce0JA
tW1805DDp9fnvrfOwJ3IFOnWYPC3eUDpPU2GR3caHZ/me0UZ7ZxkiFnDfkzDQpv+GF6FbgOKJdy5
FHuZ3OYGIsUWAFRnZKZTr7klptkFmWMqYRLb1gG8am9HAUKEm63R9+Zcb3ZwIiKZGPg1Gy1NchCj
UfJeKjVC6skAakE6MRCWNrWjKQSelR/sqZ3vSkxJoYb6JYylLYqbtvI8WUgL3tR0sUFbiF/qjOyN
pTfD+8zJioPjs7NnkIwljOUp+30H3U9Wk4Y7FyCQb2M79u9QaTL/EbEUfzWjMhyhEnfHoo/EhYro
FoIb92O51pIng42oTu9Y05sqsq0r0CzrOliIar++O/eGMh22CiQa6unbml4VrV1GjQsv6cfk7aLI
5WzH5fgpU4R+eX2onXeCQJS9woGjrreVt8kraat1hNJEMVnZuwls8AN9+/+wTsSOzoqzQo7pBSFQ
i6grC1ddMUci+WvuehH04C6exqEzDib00rcSxBGCZYhLAGjkrG2OtoKcXBYhvXCT7uIo4Jcbpz3V
kqvkPIGUSAOjLbMhgHMGXAbbYPtnVJmI/WatoX7vF6y/yR/qGZCrpeWfunLif0l6aePHo4wdmr5F
zD/31mxB65QEq05ZutnJ4On3QtXpMifwEk9JQwyu2PBxXRq/cEyX2Vm1og75z94FgPH6Ku5smBW7
Rub6GwS1nTOgnAGEPIQGJFXFCWbXfPIQn3xOOvnu9ZF2rheAPhTaVkUWytqbm0xx86hrkZBHkEVH
5Zg0+uJOdn7BuKHGErQsA2OIJ1/tcB58feSdq4WOI4dPI2/WeLDuz9/g9G1U6jVGdmNWnjK+hy/y
XF6yPu79slKP9Gl3TgalG86EyYsEhG1bnkqiGZ8wgOODbcanuo6Wb4DrvY+vz2pv5QCmclXji8S9
uZkVLpzJAgwtvUULPL1s1OUHRaJthwjvUQC+NxTZDDkGZDIACptYQ6GYR16jkvW3dh2KNG7PcEUK
P4fFf7BWe7tkDfF1ir4c920qjK+pnFU9wrLFzBR5sXsDHNQwdF+FqfanXMzwTcopK9/DOW3i/3AY
qLcRhFPhXrUR7zeKkJqzxJnL4AkgL9Qrp7/KaHo7RI748OeLB1SbxsQK+kC4/H4kCvhAiS0LkQEl
zlAsjM0A+VEzmLX6KNLe2/28rL9Ho8CwFWbu5e+2+5yiCDSXgQ1x9kcRFWpgefH8xhGUOl6f2u/n
bJMmru6DQOMhV6+A5vu54WFng9NDF8iRifXNmCv9qwAB+V4FofjVasrk01QIbHtSp01GpNkj/Z8a
uOxHTAQrNVAHR5kDgh78UZ1RVNfJo+nhux1OjRLz2f48ZM74Y7Q6twGNIiY4T5MlyrDVa+vRXCrz
j7UKeBYot63YWko0WGrezweu+mii+5PdqsEdabcr5d+N3qQ/aydrx8BcTJdKTatP4UII8NmQbrcc
vEx7Fwr+pXTjEQVcW2j3v6Cz3MlphQPNf7Hqr4ZNB7nO4+mg6bj+Kdt1A7+w9vt/241s5glZqB8x
8lodcOcK0FnaXaa0/Ox5k3gA+NkGnpfqD69vlr2bBc44REQI8VS+NpfY4mhmF5l06UZH+Qn1SHtq
8ix50It+OChe7B0DLi/kF9bG+ItvuKCJQv+YcEVZVOW7q5jaD6Mr8hjptaV+I7vqSA5t7yajE856
sXmgKm2mlngYpdjWahCftM0zR2IOvBQXqkZxTV9tZP/F6JT5VBTs3dc/6suFXGUm1gyF0huX2frR
/5VbdwYUn7rmuu49WZww/JYAYN3p5GLrG0wDTqqitJI/3j0MikwupUXSFW+rt0bvDJexkefdE7ZA
RC03g2KJdeyPCuvZUrs49NQYO4rXp7qDYGNYBBVQmmVs4vn7ubqzZbSpxMjFrJv8GyifwvJluizw
ETEZOEFOhvmctTkyBL2nSC4dy/sSdV39VmD1pPsdQawedGORHN27L7V7CKuwQ6UZB/WJ6uTm1MYC
nTzSQjIaK3O+gK+rYt9CVD0KLW2sfil1oU5YQeTZp4UY6IcDwB1nTLr+adDrJZEeHb6yOHjiXl4l
/Ci4EZBZSCx5Ze+/l1ZPtVIMxNNqOfQPxohIrt3CTHx9WV4eNqoaqJeiVLAKNm5JQU6VAbiqibi8
qLRulrE036qhjN/J3KADP5heeWTo8/K0MSKwLwYjrYOucz+vQStTd1C4pPMkVR7LgmKvpxbTiZxS
vZSqMZ+HuDYfTeR/DiKWl1fYOvJKcWMLctA31yYEAjiQA115sJqAu0cwUq3gIVM0NJle/6x7k9Sp
uMETohaJmsz9JIXRZSWcSkK+OCmvCXD+NKgiTzFDt1AqnOLmyP0ioq55zBZUXA+2zt6iUoNgTdk3
q/fV/ehxFtuZ2WAlKIy5C+Yizd87sZP4Sy2zi6nnyeX12f5W8bh/kKDcI3VBLOEgmbM1mweLOqei
Xh3CRyN7SvVe1lCCm6oHNt+iCA9domxZXHDywVK7DUZydBd/OLnXuSdFa/XiB525+VsxJd6jm4i+
+boYLlzaRKby7Wgsvft1TKXSnxpJEe3BztPoW+wAsQsQ/IO7R75nKQ+tnU/RBfvrNF8L+poXJiYe
eedJeJ1xKkcYTki8RlXnU7oYDH/pR/Ek7THr8euKbOTBdC16LPMRBHntLvZXWshu7KuJqFYWRG0+
Rc2QqAGsqLFBUqCvPxROimqmnBSjPnm1KNNTuwB7952ipYYW80TidmEW44qDNRAkG6mOKcw+reFS
gJvD9myYjSmwZnv8acG50kNpTQ5tyXYsOPGpOztB1S24GetW30IW7BQaJQv+84DtpzG3/WaxRj0s
ush2z/qQJppfNGo53Ubg9s1NycppOA8I5YsHQjrjc1k16vBUguJvQjGN6juVtnzqD5E9JuHSS834
8Pru2Dt2q8cJzR4Skhft3QHNBx4xeuRzFhshZR6sC4kUL0L2/cF7ujsULwUMTRAV6Ebdb/ye1oRI
7YIeubeU51HhmkaHJXrsavXT65PaO2KUkFfbQDrX9I/uR7IgtS9lOtKMRGLC8IfWzj6Qj9iXfnL7
n5ZQjzBt6x+4PWKYEqyu3WvVY5uH9M4yyloImNSlU1m+EsUC20eFM3Vwde3NjLgAmige0BzlzcxU
e7BpK2DuvqhZG0h6qOGgid5HNnUkzp+ng8tqb81AQa4fkfI/vkP3X3KKTHS8XRx2DHVpLlgtibDO
x+7DQEPy9Pqi7Q5Fp4R0Dikxujf3Q8W8OKNaJdnNVofxMUZx/qY1RneaZ9sM/8NQax0MRRe+4xaX
Vc0A3Yts4itWlXlSutz0RZy0p8SEy/nnQ60kcTLGNU7Ytr56256MpEFpeS4n9PoUOWUPyItFEakY
2vmvD7bzsK2c3rWjQMBEW/r+E6amBhpRXY0HDTcPjMVzBx9SyeArPQh/yEZG0CMz/ZaU/wjRsP7R
mxMAYJWOFxSPVcZ286Y2RY02qErgUE5m+pO2ijjlpiZcv7UmLN6p9kf0L2zQxzD7PPtzrAzeYai4
cwxB7K77lWNPH3szf0dtuZd5X24Arx1KOJVQ3iqeRFu2SUTxBpEWt/wQ8wVbxOdBPAYzJUceD9Qs
nvXeyp+F4cb6qeuH+nup9MlBZ2BnhwM8JL6mTAiAbXstTVqpj3Zas+1cdFxwP8PwJ2nzk91HR0zW
ndYSwg7EODR814K5ugnkPCFBQDpEGYme6X4/e9ODGBbXz5rECXNL5A+2UzdnM17iU74sGWXaIeKH
4bD4+p7cWxMi91U6ibYEB/t+T2qjpaalS/6WFcXw4ERW+t4rzej8+ig7bV+eMNtbi0CrB9P227Y0
7joQ/Hh/uP/H2Xn1to2sYfgXEWAvtyQlmbaTOHba5oZwNhvWYR3WX38e5iqiBQk52IsFtmQ0wylf
eYscj4OCfqbrQffCksN66Ee3ioxpHH1qp92xkOsXk6L0jUDr0uclztpEh0HCEF6ezxStu7p2EIW4
n5c5CTdfNb+1ijXA7P1WcejCMwCujU30+xKD1XM+1NzgeqY3LGrRtCATAS4EC1/8fU608dNOnPHT
9eW9NB779ndSQKRg7U630OpVKm1G5UTJkhQxBgdWb0wi+nOs1P5ZjG5zY9tc/KDk/NbmC0lZY4+o
E30WZwJ8/b0Zt8boq3XvWtAY9e4nkWLzAepE/rnOBuvO6ZT587omRlQuzi2l0W0hd9ca9zawCfw5
eW/3Am6zbjPXteGbWr0CaTItxwf6XcOTPWTDiey8+0IJYr71QF0Ylpq0YRGub+jhff8pkZJyHeXV
SKtm7Arr1U0xfkTx9NhRK6kCKMoIC/WNi7Dj9S99YWTwP9TBSRWoG++DtMZJenuUhReZlnSOelNV
kTc580kx4V7mCABhPVP9tYwWzwbAkE1IBcAPBorn29lAtsVJKwbNcHg4Al4pD/ZI0eP61C6cT3Sl
NywGIjRvIWqwpFw6hyg+5yBOQ6XNk7AzjWMPN/bG5r1w53ETOXjjYqdj0os9n0+yrikIwxrPchAS
/mx0+pNMcv3GKBfmAzyZq539SZHA3g7tH/UphF5jJ1Zlch+Tqh1rGOCfp8Kx/NRZb+n8XXhOgGWS
HdDVo8AIB+F8LOLpEnAYeGi7wpW18uJ1CUzL1r/a/FPh05VVPuSa15IDNmv8IswcYVM3deLHZCDL
vBHnXLgc+DnEGSDK8SagRXT+c9x2TMeBK/8e1nuMx1OdBV0HisCnYhUjHdFrxz5tlkDP9CUU2az7
emza//3tfuJHcDFQcyUcBxtx/iOWtrYanHmVaFCbNUz4Pcg2uXbQIq91Y+tenDBiy7QXMT8ik9/t
qKYWZjomlhIVYDy5CpI2N/ysNjBrLQEy3EHU1uWpTlUl9514tNIjILnuvu1cJCauT/viXgDiycXE
M4ti3C60YDivkJaV0MbqU2DOdWO/5EivvRdJM/6bK0Z2RwPIfF7KbomGGinqA56dpuFXa4pi1vVf
8zbuBKj4x4/ZhReNpvICrlAs9EqtnlOeE9i+2uI8tnkzBeWiuQgmwa/13OSpQaXrxhm8+GFIn4FL
bpKGXJrnm6DtG2MYEaO7z0kBQ+p4BVrvIIl/YKwgemLuxnu/jHV8RF5v05xTvHvWQqkO15fh7Y2D
sSP4UMryJE/Am89/Rm6yGRN7SO4Ly5F3wrIXJVjLrB9ujPM2EGAcMEsbko8Gh7vdSX/cObV0vFSZ
NNgX5gyV18lBKlr1cFwtO/WRKFM+Xp/X9uedv7+MB2yBGi9dDcD15+OlEOdX05u540SjhP3czKdu
HQd/KQzvBk/h0lB0Zens/cbW75/6yh2Typ24U3JLyfyE1lqYuCuaeRVyBzcusItjsY58MLCKiKKd
T8vJrUpUVZHcyzztfauE02X16gzMy7rV9Lo4FO16in8bamAfSlQFOemc2kjQlmr6EXkO87Owp/E9
1m3et+sf69ImtDY5VGZEGrZXw+xjBfN5O0/uW3OcDmYTK0enKMXx+ii/C6T7PYG2B1AmaEYuQIjz
xTNEYtXxtMSRlw1zdnQyWtrvlnTB30Ba2vA164pSC4Sz0gMem1a+ZjBd8hNSUFURpLVXWwEPxJIB
p/PyT2KZ+/yYjDbtpFYu6s+54wH1m3iue+RWuqzAk0WW5qnjSV/DcV0oGvapnfzKzBxsHG8RDjGp
kc15UHelM4ayV2C4r46VpQF2Ie6vCoUjPeQqnZ9wDJtjnwpUOX9o45rtrCJRKYPJ0ys90PLOce4S
V23NYExTuwpytMiOMFxFizTfYHfhKOfZO1BTKEb8EoD1vFP11f2ca8UsHnHXlWhHI1J5WMwc98Me
/6q70qkEUA2nSfO7tbCN73aJYL8fV0MSH4p5FOvJKSelP2iyRkSzUZvSfSTGXu6SBPlMf1PTeG8o
NSjhZVKGL51bijhKja77qarCSw+K2hTv9Fa26NZMAikSyPByOEhQ1SjpgBNHnBctqdrv6V+90MGB
7Zkmmd75vY4Dm19V2oIcT99Rl8sUs36l/p7lNx6KC+cAdSIeanAziMZbW+3kj5srzmjK6iiKRLk5
lQ/sK0x2ywT0xUqhN71xvt8WYoicwecgG4yrH43g3WBdVxtJ1dHFs5PsQE1/9pHwXkOxgr5AZSas
RIkWopPeGvht+A6IhU1EEQT8H38/H3jQ68HoHDe9N9Wi+JJjj/B10qYcaXTdldEsCt5i2ST2jfle
eIVJGrjQAMVt/L/d4rpGGg9tYVJFTuv+Azhw7w4h+A+TiS1C7pn/0l9UTt08UgOvh/bGxX2heQlB
gGn/BhgQ4W/30h+f1sPrzhRyyO6hU1YeikVjc8IzibrXIOHs9Z051veoW+q9D/1XfAfyMzwNhkcW
h4JqgWF8Z5yydJjurt9UF7YcABw2HEWY33oN57/LEYlYs04FwFRjIMnTSeKWD3M405i6sbsvfXdK
Vd6WqyKbsA9DMgSt9DXvUnj/mQ0Fcx2C0hP/qUZS+/ngeQeat7f645emR+9066Ahpo4Y5vn00nwR
5eRC7EPWRD9ygWhRjMzTY65otzS4Lw0FcheF6i0tJkk8H6qQIMEIsNjWGi1Pi7ZLOHbaiFN1tZyu
f7TthOxeF1ifnF2IICTA+9QinjwXiIjJI5YvseHXpZc8TkM9SvrfuTxlUKnUG6fnwpBbaENeuykJ
so3PZ5fgpIKZm5vgANakB2T/rU+0fpKjlyIzVVizcuPAXNgsnFPSObggiO4Z22r/cV7q3JgoHaBa
nXk6T/Qwv1RdWX8HIm0HK9ekb03L8n/cTBvXZUtgNljyvkBXgsx27Nkjg8zaIehG3f6gLNUUTHNf
Bkghy2Bumr82VtxEIDEA54Nu3lx7OYw1nbq6b6FpLc0UI5ZIjRPfMTeNb4nsXPqEmxOFiUIj5et9
j1VL+tpG40uJDLyifRomaWDktRtuylynOiuVw/VdeiHUgmi60Wk2MDvAjfNPGBexyB05K1FXdM13
x62GwC2sWxvlwrEjzKeov+EvSHN3G1PJxjV3CleJyr7ST9MyVEG9Vm7Q153198dumwy4LDYluJfd
w5WD77XplZJMp17mp6mlnRajkqGVlvoB0NZf28OxM/4cb7eAy7x4Q+kxNVNP6neTAs9EGN63PG/d
Az6ffy/fCT2YWJXHkWVEJer8e0kj7Rcnnr1oMdfJRwamvkd31QyGUZE3AMKXPhrwDRiuG5aC6un5
UEsDo0LrTC/ql2Jburq5M5uZWQ2wr6/vwt/0ot1lSTGIUIM6NMXafdrZd3aTFE6KiVqlV3c2wt8D
/fx8iubKyesAVz/jw1R0XnHAwTn/2ZlDN/nTZsLsw5lECNI0Fne9k5WBtnZJ8my/qJm3yk9OP5vy
YGLtogY6naU2FPWqWk+Ymukntyqsr7kp6ymwwMg8pGVlvzj1an1FW5LY3bbX0ngvW8WJjzzz9c+m
NAQyhaMr38XkQskPl8Bz8aFg4L6VzcC7glnXUlQjgZOr/qTEruc3Jmh1H+V96f5A6V2qB1ifyfcM
/5DFL61JNSO3q9QpiDN1/Fbo+TScYKVaX6jK8UiRoSBcb6RIxZiKlhT+6PQLbf/FyX+JKdZpSl3/
GBdiTlpv3Odb/koEsYuCVtvO7axBkTrVC/uhnIo4XDR0zxElt0k+SJoVQBr/lVBib5zdCzuOvgvs
AjrtBAN7e5xeI4BSccnFosKqjxOgwbBMe+o9izU/X5/kpXoLJHuo0wy30ZqN890tG0XaVW0okYK5
3t1CbgtTTCkW4mt2oFIuis/jNQVdapsfzMp4Rfms/euiBP4q9BexLgAESR3s/DcIrAMHqwIYKGTj
BTZg2iDunPWTIYv1xlP99p4HwL2FBtyJgLL2/D4hzMpJbFrhE4IYd0S3yl1ZtMOv66t6aRTAbDwl
FI9IGnb3vLUCn2kqwndcELXHepnMCF1Q/Rbu6ncgfn5d0AUEXbZJF2yYym0j/RF4VHRYgB8ReCTw
XV9HamXCr6knFafYGKZXG4XjJlCAOCS+1439CzgKenbARuSrTf4qH2WCJsBs9qMJ7Ia0PpxXT//R
AKPBj9eFoOCjbrXOxzRRJTUcpW4Lvx2N/hNWetlXtxNT6hs0CO8Wfc7LME9ibcux6/k7oKjWIB/t
4KQ09FS90LBX5L97RUNtSogZuT4tsRoLxopqvEpq7hT6ytrq/JHb4tc81anrSyTgbUrPS94G+ji7
MXXHOntp09W7WQN/G3JskjL6tjtsML97t3o5t8j6ARwDgugOHzWafq/FOK92gDxyOQagxnvc5xy0
MSkNyM8YJ6ynJYN1m62a/Qo3Nvs3nzrvh9LZ60O2qhWGOqr9+frOeuucB0Byk3dHVWqD0Kq7pigI
ylJ3qym9R828v68pfC24UqTi16i4yR05GnLZOpTHx6VKRooIYv0k1mI6NLnihNboqMfRGewPY2qv
0fWf9vbWoueEMBu0q63VZux+WTqs2YzvDar6bj+esFTs7qwY+57K1srw74eCVA6ZDMGaLdA93/eu
4tLMK9F0kcqghmo5YCdRtfGhNIpbEkoXZsXV721CbMS8UILPh1LoNRV9ihCJcLMx0Oe1Ouigpz/O
Rn0LG/Q26d8ohgj3E2hoXP670zx4pWXEHvnfWuXftcFIT6tiycAVRhfqbq8+eZASQhziVT+r5C3G
/rZmu7sEhU/Sid++SAicnk9UA8PgDiWV4c4o1FB0ngyh6LZB4nk470LPAFLY3tKyuTRl+DTckdA7
uZB3q5tMjigUFJfvZzV3Dx0NmEjava4E5jDFz1UcLwBeYhGf0qamsNAOnaLfeOZ/vy77iVNWootJ
qg9taZcLoy0zLV6sxwgJy4LryCtFRB8o9n4tWE9o/3pUmgZ/pPMRSe6P7A4XJF7FlQa2cugqUwc+
nLtf9LWyfplTPYkQQLuOdLIqzMP1fX/hirKQjaHuvAnjOL8f8z/ue5EardTynMBAAbYRWoqXPs8J
daSgXuoOO52lcr5cH/LSF9oi360SRTi0P2pea4JMc7o4EhjXtEHjgpFDajgj7mxQnrd9mWW6A2tn
nbu7xk5S9bOW9aZ74ytdeFE58MTG9GRgxu7TmSpTycaKjpkb3hIgs1Q+mZVs/pqMgXuDRe+Rch9S
QPsKTFISZCJ3HkdGgRNn2CmNferFuHgHkD/ei0tb/fP15b1wvQBvoVABIQk5p33Ps9di8N99EkeQ
yZ5aouqDNCgYzGUhbhTPvLfxLKWlrVWPDhbAsj1K2ypaIPyLJEObhfZCaTuz4Gzj7BBkzTz/4Ouv
aLGDbgLA1VRiiYpcy35MFG+qUKma7hXZc6P1Yb55/8U2co2+qdjaO6tAKR6Dk3nye63NtWDV1Bnd
Y6Go/bEblcq6X/SGspnTU0L/T+vV2gn0ZJp5t+Im8e4aa+6esbLBX1Rf5rg5yUJvPltZT1UV7Ewq
cIMhdT2MYzvS/I8H+YN+C9pC+qyYn0YNCA3Cb171pNAqjTwKWmQsUjG95w2Y8YChmKaF5mja9Tuu
71l+pNgLwtkdcrGGsVYCvB7Ndv1oEnMrgVt5BZRYUSndXVZUSIO7VauloaJ3JsZqOB2eUsS552dR
xxpy8/WCRETnerMVqEbjyCAbdHXAnroZPrSq7ATlU4fuaVqqnwdYHS8DOkidr6TK+C4r2ybxV8GV
HKwz8MlaeO6LYZBRAZoenfcG6LIvrtbXLpAVNB7DrHZa85hSgwJsvuYzmjLrOre+6Ea6XRhOJh0k
jVkZ/TXBIMlvqzh1Qze1EX1ZRVwOIX46+RBCSVBLNEpWz4KmVpcwQPREQYimaKp/oCtgk4Sidn7j
LrmQbGwaNJhGO1RY4ALtsvY+Ly0p9cSO2kXOlKpIKZ9zwgWQt1OSKb6wNJZllENRIlTYtA3S9a5w
D4tKif1Gp/ntewfBy6JdBPttq2Xt3ruxk5ZLJ9KKVErbB6no2bcSk46jKkbUjWdrPiI/fytwuUC+
2axI6baRVVq8NbvIJZWkVpbV2dGCbhcaR2ZrolJl1otFhxSlDt82uuS/xC2r+QC7aCleJnSvflnm
WH3V024pH9wctf4bH+btLXT+q3Zrwc9kyyg4MWuFSMIK48JDbbf6YVZveu9dWHbYEwTZmgFxF4z8
eZjh2ILjPulmpPF4BQD+1fvBqlOBz+XqHVeO7ztpIBL2t9csme0WWm1lN9h2u2WHtiezQYxGNHKZ
n2JbbUPED6BtTLfkZi8s5VYvoPn4O5zYW2pm0sa1JseZZwCyHrbSyp+lmqoP7WCl365P6k00sInj
/fYw3GBt7p5jRosxa0Y98aJGV55XlvVem/pPXp8hBbgaya2n6tJwW6UNEi0zfEM30CqztrXNJ5os
zz6sqTSDFRvFwMtjIzDFesuo881KMj1w8lA/CYWBsu2+GZYQqRWrK5i92BGf41HGWIArmKE21arc
Eqh4E+Zsg5FJgy4D50vJ9HxbmgNgoJKQILKKLIvvKuBNVlBWuji0ut0Pwbq0c+KP2DAk3N1p+aEf
1uqG5tulBd5otEAYiEDI589/w6rTJcEA1YlcuunvksV0ytPYa3pLxlFWDw0X+6frO+htp49pQwGk
p4oCNPT27Sf9EVCavCkCvJEXpYVr93et1pdraNDaw6UsiVstNIa8a4PBGyojpD3l2cHijrJD4bJI
PjdZOoG2aPqih3NfylsVuDdBH78O6C8QEtS9+DK7HaC4K2+hglNsC5rxk46/wX/OaPy1fO02CnEf
BVcQoIjanK+Bp8NfQ2MbQ9iqnb83Ar93J15AHCRIGX2+vuCXZkTYjkAPj99WHDofqzY82iZ4eEbI
oMwHouXhIWsyPbw+yqWTw/nkstsQ6yTI56MQagpB5sRmzqciKPA6OVHtbfzYo8J7fahL5wZILRVm
AHsbfu18KHvqcWPECTHqtUpNfMcajW8NQcTHYRDx1xKMRIqdTdIRR8czeEKbJs5yIze4dG54wzf6
H9R+KK3nv0HDsAgTpMWNFtCKm18otS1YYf2YU1auFDXCrfTWvLd5nSWNDvquiKHBCkF9gtbR+ZgL
/hPkCbodkey4YVWJ9s5Aqjq6vrq/E479MFvIxJagFvwGJmp2mqvk6madR5usycHDdUt/AgqfvwhE
BuQhhyLghlrf9hJrIBsBTjyVyu7JdFwAPWtm1W2A+rlife8wvnkaYkTQfaqjSRKo2iqX9x56Oen7
2Enrb7K2pPKwDihmBYvnJD9H0xQE/Eq1HhHL9fpAtbB/MmMFE6UBGzPMjHrNKKNmquMvkg7FT3co
ihdssg03RPJnce90Ex+YYOra8bvqLCBesH5xMVrMsxqZ7cH5674QDqdbR5Ragg6U0tod5mH2IDJX
lReVQkNdXivTcMQF/r7J21vX9batdt9mi1/AWHNpc852QVNVLmlnK3h1L4T/AQAVz+/NNA81BQCQ
pQuyOFTGDtd3xNv6HxMErurQf4WwYO3r9ZSVi8ZC3DBCwUc50iKryFBozb3UoI3vMwLKJKjoM76b
x9b6sPaFeKdQY/kg7SKP7NFbVl/yDnz3kNRN767/uAuHwuIncVnzeFlcpeeHglfLWvOGWoGu2PW/
sWKtH5dkbo/XR7m47iiHAJjVaZHtpSxzo3dk1rpepNRIyuXoB9XQ01Oze3RgNgxRrvT1v21eoAr+
fwzMiccIBa1brprz6cW1F6PUM8bR6EkvXGcvDhY7rw5TXqv3ci4BhehV8vX6oL+rfvtthn84hQ+w
bRs+/XzURnqLG1dlHJkbidWXFviqMJU5vjaVo/awq4tG/pevU8piF84/rZWaDyArJg2x39WY7yQN
xe9xbPI8V2aWPM0QhJsbS3PhGbConxH1QlqjXro7C7gKLwU+NB5RrzVE/OYsUPJS3JXd0CDEpZWP
nSeGQz9M+rEpLf1GV+fS8CRxvHkUanmHdtHbotl5qbUZoanrdl9IPI0PllGrbAsHkUOtr8JWK3uf
fHsKZke9hSa/8N6SW0Cs2fBCUND3w3cFztcjkWqVde33Wc8dIAv5QjFgMpIpvL4hLhwyqkXA9KlK
b1o2u6V2knlWuoSoXwdbS79WWr/sWR3+uT7KhTeVYB74M1ka4IF9S65KtVJVlNqNkmK175Di0j6n
i5RHNTYVNZDtX7PaONBoYsPA2uJQbu/zXV4YsmumLvWiqajiU4/8d35wxNCJ0/V5XfhUwFeQggdB
tpEddquHK6KDV2DrYjfYLUe01OOPOgbHh1YFznJ9qEtX9dlYu5O76oiAxDmxEXhTVfiLJ5LnoRzA
LtJwTT5UlPi/Y96h1C9evIw/et1EKZcytXzVy8zEuswzqbo7Vdbc506TjTfO7NtqDGu+5RlbhA2I
Yu/Kggax09WN6kazGQ+nKQWHlUFG9p3aa+4EpzmA+GH4XB0of6QzNbOhKosb2/niB3H4ATRXQDjv
Mc68y2uhND0xPur970xbgZTW1fE9urq3vHwuDUVhFxgnkklw2bd//0eyUw1rt1iCPVabMvnVy3E4
YGQuvzh2/en6p79wRiGKoi+yEeaREdr+/R8jaRaFvQwsX9RbvXkQcVI/r33q3FABvnBGOaB8PnQ/
SU33Oevq0vuzOuJeBKrWLypvwt2E3cdTxlInQeEN9o/r07pwzRLncMlviqYbOPR8WjIX0knUyo3q
Hti0v3kGfu9pTS/fUk14jm/WXvq6duXwPJewkYMRedVbu/bSbwA+Bakdzy4ui91vQFUZJ9JqciI0
QafvRmOWs++ORpX7MeF/6sPnq1baFF33AFphvV9cLLdunOztktg9ybxy8Cf4vtQl9j4IyxrT0hpU
K/JS6rDJ4Bq+Zk3FIddS2FFNKT8uw6oEVh/XNx66t1wh2mQ0CClbku4QEuzuFAfrN2dKWjtyncZZ
D+bcm8cW/0vX10fdGB9RvmyoLgP6OU2TVX1NpRN/yj1nfb/0RXzr8G6LvV8IYJ2kzqQmSP3tbtOY
9Coty9iKdNH12AHyafwJCkZoZ7Z31JquObiiW1+vb8MLpwtS44b7QmGDp3C3BUgFgeu3wo7EYH9v
VwJ7WBHpjWLMhcsCsCoPhM0J3sSjzvc6KWWpip6pyQwzM6HOLZrey7D8wMTYbg/XZ3RxMDpsaCCB
wyHAPx8szpPNq3yhFp2LOqrQb7nfzD9Dr5/Mu+tDXVo8bsDfXXqwTfsN1KnCjkt7tiIqOEAbRCOP
i2oVN07IxX0KkHnzDCQyetNsmlVhTPGSW9Fqzm1xcNVKEKmKMn+mqpTLoF21/HHI6rwI6BWk7xFI
RtylmifcbitVINN8fdqXVpgAmtuLkgjMsN258Zy678ulYKfqdfowUlSq/QkGYBGqo2sO4fXRLi3y
Rg6CYegQO+25EZQnzXl1eztSyO0DSVNr83gtbyRCF+dE5ZcsCOQURP3zXWPiDzRWNaPQvoU2aFhT
UJjtcgS6Mvw/y4cIM5BqEFrQ1c6HQtqwsZqKoWAmFH6JG1Hk5bMXxkmn3Rjq0tqhsADvaYNvm3vC
dJp1ytroth2pjiLuR8YDcznfMja9EPxsmntAfol7OHF7fQ2PMokLJZwjlwnvp8QmOQ7iVcrJX+0F
/WMN0OpPoiMboSOxlhgx11URGuZEQev6Znn7jPNLtqsMdDz8170TfZ/QR3czzYocEEjvxqJAbWmS
djJiAOyIR32R+q0c4tKQXNgm6jogTqivnn9OG+xslhAcRjqcuTsYVJv2DeSvY4IV5f1sDLcquW+3
KqQdKAB81K00syfNUTcfheFmTgSVYQxz0SVoByfWoerANl5fzotDsWLgJrH944k8n5sxqwZYTcuO
SowvYXGreIciYXps+1y90UJ8G4swK3TAiKMptuLHcD4UsRcdb4w9I6PpnIMaz+NxkeOrls3mocgd
yqGpG6Of1WKesOQ34X+X9vBGDsQMbfPm5bCcj6/mhpKCQ3KiGU8hkBFJ94LXlfagjjEegK02nVaj
qwe/wDMp840qnd4j0NN8+j8WnEAIvMQGod//ihHSXm6ZiROpvSaOOjSPABRyeafpAAeuD3UhpYLy
sFnSUObdNtTuGkfSzXVgn9sR8G8EVVEB0/8t83QhXXGVTyVQipNiCe+l62Y7mucKK/MBwujjWqrT
Q+ca7WnIxvzZGYr51/WfRq+I1T4Phja47qZSgPoCUKbdxhOKrq4jvjMoPaTKa4PORIyeZoa6or12
RgmhflCLQFbjOAZYsqqrX/R9/9jGhkpdvELp7bAkgLBRlsVaKxrAXr/qPQIrfk6cmftmoo5t2KnT
sITxaNRoRLeq97oY3QpbfyMsh6VTJNgBmbr8aiajMn+dqlYvgsasrG+jWpg8EEpW4Jm3NjYyYTFy
lICU1hz/OgG8au1k0/rwL+MsBLORKYdC92R8z58Srw+NyW3hZ3GidWHa0N8tkFya3A8xFb/luW8d
Nzsoo2jc09yW6VPXqIv5vdOM2UBhXEewTpO5lmxO9Rb8wFRivxmWjYfagQqKNT7VUsFQCR5vd+95
fb2pmW0y5u9zoQ3zHYUkHbpXVs2Euq1Q7EBVZTyEZmagaeLmqqKdeMrnIhyVxLKPmTdrVViXYzVA
27Pb+q6dnVQeE13Pm/ejrUHrAtrS5p8dVAcU30XCJ3sAxd5uHtNmAwUVkzU00w2wQJ/NTFc/rDOA
iyC3pTEEzZCv8F8MNP18u6fKxrlb1KdZuGP5ji669bJaHoj91APDfMA2GeNYzUtqzNJQ4Et8Ol6W
edeM9fo6z6v2JYbnaR460TTJo6I5feWTYxT41YlawLLLRNad6KO0T4Nn1qsPP014fol33/YfIohx
0JEnBqRKwJH6S6ysLjlY0igHOXaZDBwIxJk/DlbeB1Xj9R8VwxXYY5cK8Z8iW9YgKOrF+FQ1djkk
vvDsSWJJOZTtexFnbfcrX7vqq61mNggXy1zch0xzk0fUXPASyfOmGJCv0GMEEoomQ6pdcRECUcu6
fxST3lt3i2KTnAHcF1+8qmxtMD26xTmgQvJ1nAb7vmnwXz71i5YDtRfJci9Lq6v9JrPi8YSFpYZf
ve2W34YMZDCyFKOZ+thoGi+D1Xj/DHGav8xeqz8kJINKMKSWKB8bly6l39WV4t3BlxjeleYCXnQq
Vie/Q7ewj4O+IFg7yjLXJ1/QA65DzEmGxueoqrBvW919X6QwXOkFVzDL+zapGqxrM/HeRWj/o+uN
RudbnRmroZmIdOL0rI15AGyrkhkmCYgluCraGuhgoyyUNOrxeVArs3hUS9TNQDwv8VdTiFUgiuhm
3yAhOWVgl9b6ySNA+TWurboeMJufPxXr3AwnBQqCRArP2P7MHPvaY9GN9nOyyg3EozoS6efKqt43
Y9nWpKCW8bMc21V5t0ze8DJVyOz4I7B39VC6WVuA7Foc5xS7Q1b6vUAy9FhTafhPKe1mAfQ0m5M/
GsIQaDxayzMyCG0VpNz2uo998CAir6m6U9YLzwskKnBwVBYvUeGEwe5+mDMaBXCx1YxPNkhwPqs3
GLWfKgYu0UUTe76q2G1xbPrSgFCOIxefVrGOxpQOxJlaPD8M+jjkASHgLAA2N5QVnFpOn8asc0k2
Pb3/lHe1o4eUdmw70Kw6i8gBysFfkfP+lvSJqZ+sNpnDOB8bKOlAONNAJr0aFZ0xjwfRdcoQFAtV
9mjWE8QhtTHOnxAkt78LfUi7WwnY7wjkzUNB22hj+FIz3j8UZu7yRkJTiOIi8cbX2qOK8XGySk0J
DMVw2qO52uhdOkhc6o8QUSXknkVZFn/T49SOczp0TuNXVotSVFaAubY/coNVffNoFaZVPFEU6rND
K/jj/bGbaw6+U7S/QOW79X9LZcvk2GqQLh6lWuX6Y+uB/PlkccMl/mDNk3vPJk0AuC5qvf6Tll5f
BXZvojKqWN6CYxp0gvyVbmU7haOxDMZJcQyh3UlXk0bgNbFtBrhDDPEvBydFMfr6jHRnANwpyd/1
49ShbY2iyhyOOI6Qt5j18FraaV4c5WSDOk4FMqZBoljpElTuIGQIyY3GdY8u+/IhzfWR7q7i9ezX
Lm/vhyWbYi7Eyp19TGCQO0UhUH9ys5o2e9e3CLAVxaKJQDeyniIFjB4XoOo8/uiserSDTE+HNFTb
gf+zy+L0ydHrdrgvslaL78BAqPoBo1KoRn3iTf2XYjCEbocOHVTndZ06LTlWZu/Eh8aAi3SY3WzB
WAjax1p+BVDoYumWZ1r1MOXWUh+7ktrRj6kWsxrAyLLHoJp1sz5k1YBmYo1kdPdRLRulRKR6Xb53
rVWZIeTE8kXiYaL8wNi5fp/UhaGGCMFU1hT1a6810h/sRDXflUs7qEFrGvPjRucF/zdK64cz6Fb8
pNl90h/RQ22/WnY7FiG69MCdNZkC4kUMRFd9xEORi0ejSh1PmI+B7Vi8PvksUVu1/Eqf50fRIjBw
shv2zzOiEeKVRrjT+uY0FamPjpj2bYl1pf8AwXjW/E6rpPEIGsB4b432OqGgaOY/B8tOmi9pUpbL
iX7k9Chd5HieVqKr9JAllp77+VgsPa0ue77H6myMj9Naj1/QDdM9AhNletZiy3pQ1UL54i38hdr9
spCtZY4IhiWN/6kpAFq+2sXFGE5yWVHx8bSKbvOQOekaQFWsXwVAnyQwzcZ46iiEjw82um/o3y7M
0TfEYCxBY7TYK6ZEop+dqZKvsncHPfRETn9bBWI6PBRxJ4wTUZUx3GXjUP3naE4zhZWsih/CG4rW
LzyrM/yGmuVxlXb2+j/2zqw5UmtN13+lw9cHN4uZE+0d0UBmKjWrVPMNoZqY5wUs+PXnQa7dLmVp
l477etsXjrJKSQJr+Nb7vUMGBfJj5QrNDhy9xFYy0Wb/TTak5HE5dC3HIJlGdae1GqgBO2s2BGxd
iGDHzsnE3kKL4O9xxSWdTAPcj1Qcw8RJJ1eABmZVfZQ53bizwqzamC9pZVd5v8Rf5OyJLhKiVW/G
ZHHSCCzeu3XwVK2nyOmV6d4pEVdWaGbxaO+hXiGx662Wkkm0o9DfmQNms8eydJLmokfFF2th70h3
iUysPiCGpzbk4LrdKPS95bLZz0Pqx9g4zTYYwWia2ivXaiv3gopKvqkkbJAHbynKPFgGtu8r0efC
eavypTgD1kACljXpgOioK9UsL1SRmPGNa2RZf5XbrduEGBL7F7ZDUblLNH+5an1dfZrylT4ODjH5
hAyps+7atJD67er6JEdNPUZiLKWl9VnQIi9CPBZ8dW56gzUdoKsMlwrI2AlKvYaW21DlU+6imJG3
GTTUo4ynjtTbFWFjEJtigizd5/W7mTxeRHrWuM7sYPSXbkd2s2utieGRTXFbTLuRrkPCoKsWG0vU
rHnVNrVAQrXwxDp77e6HrmjmtyId43KXsL7csFnmLhJNTf/otF53Y2q5tAJzGHSBH0kjcWKgdbEE
5CKsbuBJ6d66+IRaaFQtd7wULc5Qd6jO5fu115gfZuL1V73D2N6nbAjoG/rCC3UHbWlIjkS3hI5J
hmJU20ykd4QYFss+MWFgXzSryIgRS1TWvEu1QYqDhavKfToiNdjzbj3/mmPhMoZO6kw3bdwkKoTG
Ps9X7eLCnh6MypWRmfVrgb0RrrhBmS1DFVidnpZs5RQn+7IwnGTf1gAv7HFiLHemQZQKR1fR7O2K
oMowSyYIy1Nh2J9HS0kR1KNREh0C3hfQ7GHwLoQ/Bu5SNq8UtMhPQhuzr67bm7dlhTs6Evw6/5IN
/fxFL1wnj9opGVykjQi1Ik5U1j191Rxlg1h1hJ2Mv3fsyEMV+WOzfPBFF99PjhouGlUv3yhuFNyi
chnfTCC0rBO1kjIg4bZ7NxtrWZ5rpbb2ezgo9RvXHNoPbSyye9qBKXlpRdnucIMW5Cllk/fRLmj2
kWJeZ0VUYzr3zfHoIp/Hejo1RzHWTRrNU6rfNJ5WdEfCAbLrdfRmJyQ/OIkDOflOGgK5pG+IbGhd
4CtGdZjrbtUeJYqFPIId5SyXsnHsdyl80ZhsodHVA+If1LfZo2uO7SIRhx6151VP6LpFQWvjTl86
dnJplXVbBCgxUxI+Ftlz9BxYz+zCXWkXcojjlcFov6vUUMOCkQlHJK3Os89rG6/WDviJKDpLWsPH
KWlE+05B6H4L92TWkM82GMnVdspKSzCf5h7HpU2PXpLGDeuG6X+cp6X9bBGCxtGItUP/sEyqs/dx
HwuiftJFt3aya+trw636DyYusOzysyGvRq033oM8yzW0IfepwJy2s2tj8HmHtlkyJ+oGBScykOXa
eucu/h4meuZh6oOiLzOsjPA+JQ7Daeq7eU2UTXu0KscwHvT4COjgvneABYuQZkz82qvxPQ+9pRv6
W8AGg/2lzFqcJvzcb6JF09bPtTvpdtCMZHRFPZJOUEbXWcxzJQ0vj/CXWcROaaXSDwZ0pbNBSNeO
tCaf0svScNdX/dR01gFSLmMcTqx6y4nalOEoDXcMU8/npIi+A2i2wJ9h46naRJ5SMLTXxHGuyxne
k2y/RRKvb2SScpc+UhAkDNksQsuZsRJWi1lpKT4S8ep8qSUmD+9+DZA8g8tBe6fzvsFlJMCdQDeN
Xythr6t5tONG7sRcU1fN7LQ+Xi4vwETPXMqjtMYqhng2EMeT3s1mqZXF5WDi9mnHVJjzWB4KYkmX
XTEi73oBv91QtpNynmRUKN86sgZcijaw9YdmLz6UBGlonnFcJyhHTB/napWW/ULnb/vOp1fBp5DN
EYYqUSYnCHxu6XZXdomOGl3Prnqbw2hmVM6lvSACmXS9DRezFH+70/bYZ3zkdAFPn7qjY/8Tu1am
60caZNXFYHXFsfFH9wXE/7lboxMFi26Ll0XG/PQBevANDYvInSOxVN6NASZMnSmHW/Lerddd5+tx
sKQMqP/FZT0U0qi0sfemXf/0sjKpZLZmo34UZqvfaVmONLa0s/1EHWiFoqjxJWv8fOpeuO4zOOHm
O4mlm8AvnZX56XWnaaMmpoU4Vm5lHQstH+dI6gXaD3MBNQ4SPU4uBjI1LvPRFd0LmPVzc4PmNZlG
dP9QYJyMI6x+9JLSThz90t+OK0l2azd5FbRO/pKx3DOXwo4PbzByZuhsnPLlqEyqUpMUJSR/zFGi
ijh043g4W2T7t+0aocYR5735YQt7A1+fPtPG1JMmnfH/rgfT3sUE1OwTUKS7Xy9hz7RNNhta+pqg
vxsH4uQqshr1sZntY4XDINCpPbZvFZvzvRnP/d7Bv/nzry/43BPcLAY3Wh0KzFObpsnqm2oufWQr
HLB2YpLG5Vy72LCWxUt+88+MShJUoLOidIbKd2p+qyZcHgyEm+zBjeh2K1kcu7hd4vpMxtpwwMPY
Iy9SzjVFYivSl8LMfn60aKthEG49WiQQ1smwrIoBoLxpkM3IxNq7ehZfGCUKJMuf9Ii+0nL26yf7
86KN3SYAG50bSINQuZ++ylLg/4Blknlct4Mi1IghMqbEf2EjeqYNzmUQWCB5ohcFx+rpZYRbU3p1
uXWEJT7mwWwPw41f5xj4ymKuv9JKqG+WobYPRaoJEfhO3jqbuNvA1NTMP/z6nn9+xexEmMvo/Euz
Rt9G2w8blbcShu5y0jsSAdZc+jFVuGYY4znwhnsHkpHjcOqPgWdVxeHXV37u7W4+7jwATKlokTy9
siy7wXAHNuShN7w7NSpBJbVUe2v06utZxNrfXmK5003PQd4Xxb97cqdWiu/o3HbmcZvHLOKyQZNt
Zvsybj7GfuW8pxCsgGT6af/rG/15wmLvBAMaljATCYHe0xvV8gm1MGLDo1MmK+Z09hgpo/A4u+vL
C5f6edfkUpsWmkHMhDl1cuUAV+S5jUs79J81KqshuZJAyjfJlgFUmFAAJsd1/natgzGgoG1MqcPu
cTpNJ2cZmnHN9aO0uu7oj/Fne9FfCi55ZrRsZRuLEfo2SO7bnf8wTtspbTJSNfSjEtLpQm+cq09o
p+UVsQ5+txu8zH5B9/3MayNgwGKTAnaFUney+mTOOBA7aa7HpQDH1u00O1d2nRF74FUv1HHbUH9a
xxFXQdsdrwHeGYXH05sjn9SYGnsUR1KB1t3aO8anzfTvgKzTOu+x9wiRuPQ4WYycZTA2fmFFeubZ
bgZuzAmaxhyOTzbKLC1Kt2TPPk74M+76aeLI4OQxLcI1D8fZ+l9MCGJg4UQ/qp3grD293aqgM1xJ
fT1ORq+H7Vo0B8gO09G2p/IFOuQzYjYUbJQAMBsELGJzW/N/GDe97cy1PTr6kZA6ZrauucPDllTR
BWJO+89+SYBUkORmjaw497U8ZD9XEgl3L65H2RXIfl19Iktc+fXfrhz4ajSudep37N9Oh7RFOeuM
xmBjGpzZr3rTXD6JSeVFNHut9bkVHA9fmKnPLA+bqwb1NEuhh0z06cPoSoSujlsgUIJ9dJz0QUXL
ahJYarfj+RYOGo7oyX+9+j1DSDBoWzKDsKTCefF0u0PSbFgTJ6Uj2IS76V96cPey99Z3SL+h1nRz
b8fRwM67bzOFT5mQVRUV9eC+FF3zzIzeKII4JyMKcykJn96+JhGfiKpj413WYh+DVhwNfbB3ohte
ohI9cynoF9sRkOUYOfnJjK5dKbNqw96srr2OM09eF0LioFJrxu7Xz3cbwCdrhwffEdIvt+RCxnp6
U2KQQzPgHHM0AH26SIttwE67qcQLa9Rz19mORTxBXMg4pjy9jqHSMquIrjnaKm8uof3X0TIZ+guj
5ZlyhDWQPQzBBDvR6V5JfV5rdmvpR0cx/tHT9DkGpEueG3vsjo0uyDwD2FQVTpOgg62Ll86dj1qp
k+fJ7sI/hOduspGTxRChhjUmziLYzaitgwEDZ/QhRU3fGVy5bANbX2Y9gJRuvGJS+/hRdKb1Gdc6
/73vtOZnvVDz+5jM9BWXGq26HjsAmVClm8H5DDb90Uv7yrqe8xSBu1PNLYYRYhxe+T2dmkAfyWI4
mrgv3JgUhQ9F6tkftAQ/sh2uGSu2z4M7fuztfL0wh0JqOOuh/YjaBQbBCwXTM9sC+y1kZiQ0NEBP
Vfl27jVDwdg7msQu0GJRWKdrCQg/Td8Qxdl49uuRfDpn2NUhaCF1ZgTgV3S6VOfwQ8WAzuA4Kad7
5aPSPJQLfxSNq164tZ88FTevdlSagEEIg2Cgbff+w7aAQ1flQZJRLEo52O4Qi+G61FxlXK8Ffjeh
3yt5gQMDUQpakqUfdNPRmsCefOuGFdu7VCvtzQBVGd5/kmaHEeZz0zfvcyte3OsOmnDYw1d+IH/K
z770dulf6rMcCFH1utRxIDLMNnaLky2KCJcNO70ZUmXTH+nbsQnVQsJYmJROnKA6d/UP6+KvxBzi
cSr3qtTxcTXarleRNjjlEGqb1ikgbQ3Jtb72XXI2Kl29szUjhUlbOdygrDwvidJ8buvbeZ6Hva3k
tFxbcUVLfcCI1j+zZj8zbzsjyUGRkqnAkIWNuj1COcmSQ0On3jmjJbuQXehBQ3rz65d/ujXxQnCs
hfPIKsZidmpEg/9LqTFHxmPmtd5xqtUA4kmQZHc5kNzT7WHBGO/9JlXJS0rhnzYoLv2oAOEsDW8O
K+mnY4GAF8PSNGc6ml6fFASqtERJpXOTfNSbwp3ClHwT7dyR+F8fhdTEWw8/zCXQSPTSXwgve+Yp
bEOSWhDsAsn/yVdxxxymPGywI371fZhDHAqaYjC++ha9K6et2tByh+SFlf2nAykPgBAihHrw6HzM
MLaJ+cNkQNUIBaVtxuMMd45rm4l5jUUn1vaSLk4Vxs5cPKRL3OhXlUrQGHZJJ51Iy9uB5qxI8pc8
DE9XAqo1djM8dzcdLaqSky+U1lmeYa25HK268W+SUcuPnj6b0doNxQsrwem2xqV42JtagaJo26yf
3nvJOkH9P69AHGN+ZskKWTBEi8OvR/dzV9lgWvA11jeqoKdXqQp/jTVj0o9rOVZRuhb9QfTlSxKU
Z0YyoBqu+8QHbYf6U4mRjSHV7BWs2BmyyM0GXcd3zxt2bjeKyCi2NHu0N03WXfha51yLun7Jjf3n
Acw34PoAKPjWwfF/eqPNPNCgtRb9OM5lfAa3IjvrUObuMzd2j4XZL2HjJOsLRcNPRf72EhEZb+xl
ilv3lFpvTpjxlTPmhVho0Ig1Ypf4Wg2xc7ofa6Ufp7boLCh08I6EsQy4SVo6zyB3bJIJWNg/TLYp
v00u5ikvfLVHtcuP5cTjV6PFsbky0gI69SgrEx8Dj1Sux1KUxkWTz85GbfS6T+5Kog7Ny6lSGNlB
I4yGjUJH79df66M+9VYaQsJO6hD6D+5VmGvXWTC4Q2Wc9ZK6I9QksaGBgx9ZH5oSMD6M09l5Z5qD
o4K+NUwRjUY33DocM1So06z7QAbx0OIB3k3Q+WCYPczM/RtVpXkfxFthE/Syq+pAT/T5G5EbGWiQ
dPMssCW0taCEeX9r4bj/QR9lm+9+PUlOa7/tUYFBgdHwlgDCT46FltPGmS+H9djbIr7W7dq9rPKE
xA9rLfwvNeyLb0Qdj/3ebXrn9a+v/cwauLl8AnVyDsNe5PQI7nNsGpg+6xEQImt27mLY34oE54rA
KirqD5rq8U2Xj3kZDhUE0mgrId6VUpEzISwJXvjrL3QKCfAwDERLoFVbOYTBztOJRPITznad1I+u
bc8aZL8ln3DuIrRNmJhcBzItYCoKOvtVtFhmRm2pa+bDr7/EM+swaxVqFcjV9HtO48KVpdVJvPTz
sW36HMReX3a6VsT3lIHtCyvkMwsH6A4edMCbYHSPBdsPe5A1xDF1/6qOK1zBm04WEJ+rrg3npNXP
axb+qCry8s+H/J+f1f9Nvja3f87D4R//xZ8/N+3SE5soT/74j6vsM+3P5pv8r+3X/uevPf2lf9y0
X+t72X/9Kq8e2tO/+eQX+fzv148e5MOTP+xqmcnlbvzaL6++DmMpHy/CN93+5v/vD//j6+OnvF7a
r3/89rkZa7l9WpI19W/ff3T88sdv27HlP3/8+O8/u36o+LWogROdfWY0/Plh//yNrw+D/OM3DPp+
x11kU52ACtHb37qX89d//gizxS0RiJ0Ma0KL91g3vUz/+E3Yv9OsoymBsQQIurd55gD8ff/Ro6LG
hwm/7Q5Q9P/53Z68pL9e2n/UY3XbAGoPf/z2uFv+taZy/mRuAOZwutqQQJDTp3ND6JydZAZzyZCV
vl9zD2ppaRlaENMtz0JYWqyXuMxAF7Nwv/QDeGVDxKJCh5/JvClpdO9rUefn1gR3lRCP9pYMSOPg
qoaAoqVC4g4RyocNp1E7+0WLd2EBzQ5IzJvEoc6lfpNnTJkgzRPrsvfm8TL3puVd2xiNAZ1nqt46
ozDe1F01HsamWM/9LlMXWKE3kL/iRc9DIi/bXVNXt62Q3fcoj38P7N8Yiv96XP93+emhzp4Oa8b4
46g2xO84+1HsCeqvzdyckfvnoBb+75tWFZcG6G0AD1vR8n1MW8bvmEAx3rdONP4KW9Pg+5g2/d+R
tTAKsP+lX0TV8XfG9NOVlhT1LcCGA+FWwKCiNk6GdDd2WVdLqIcxtJG7oqY7ErhTru2asoXO/8ND
+T6hfpxATBFmyF8zaAttR1dPnB7HHR6FeWpI12FWbOHOAee5b6z3qy+zT7rbpV1QDmNz5UFilPvZ
w7kiaCpj/jSYlYf7ZGJM1wssZfOswnsEwQHSgRsi+BIIaukw+vCi2vzOGqFGYkbiZHhtmP5GEZBV
E0IynY8TNPc6zHy7EIFydO99gQw+DqwlJsKTUzT1IW7hDfGKcL3ekttctQEcQPOucPrm1p8rHBHM
jnokKTJOZhaRYVOkWXDke2xDj7NbkjWQwvkhPgOvyjWIs7bdOJ+1ARW9iI2Pvqm5Xbgsbvp2oK8r
cDwq/TJQSFG9wLY1jCxWTZpVxFKmueR9tNN1QnDLu0HF1UUDWvMqwSIhP8vNxZrCUtQtp+uZwiTU
p20N0sauu50muMA7IRcxfcVOtXN2ZCTJj0njY6Eep6u5X1Rvv/eGUaMGhLfjBH5pwN/S1rp7q89C
ZWfKQBUTpLofX2KDXldRvfB/Qq/Vug+4ZcTvULOUTQTQW7oBTvkDoQ+rnoFEaKv+YOnZIAIjFd47
A4KUGSxKVp+qCmL0vrEWOJRjNwxJOLDUT6FKfHE3a0llcgRCHxC5qxjv8hnUA3wWunVojpmnBRLN
iE5CvTNubqY9go+ubvXA6xf/NdVM2jJetswvBBH1RGnqOh9ThWY7qKRh4fA0aAYkZvzAd06BU9K+
7pfudpnl9CmHHG4FI7EUIweUEedUGN/QLCDYGG/gufRriNbB20O3XNODTOZFD5t5Xt5I6uKa+7fy
NiBDdLqZ4rSE0TlVeNTFKQIoHJHdfe00Qh1MafVfs1Zv6p1lyBnpBUPm0uvT2Q+N3nO+4FeTi2Ap
F/11nRhDFulp36+7pZ0G/Uzo/bDDBGUa31uzjTTZWAj+hgeXSWNXFu78MUkx0gli5Zjwxptel2HS
oaoMrJF6MoiBWKpjtQxWecSyfUnDcqrEN4iOSxI60qjNIK8z461NKPObUl+dD3nX5AoGoA+HT0/j
XEaFt2C/gXlO29AZXrr7JMPeBsCmGpv9yBUKktAsQ4ValrHT9ZPnfOsyOoYIgJJCRx5DEFIwrSZJ
cX4mUlh7VoENnAZrD4Oa1Ta/oaDCcyRp/TIJNcv1isBopcKaK0sHd8fOTMpoo8HKC2dqNfQJZZJn
R9norYymOnbWHWavxRUpwK2JwWzRn3N9pE4VuArhseY0riFcU1MFqShQv6FT8O57N5MPLSyOjE9N
GndHu7b8CFlVNoExtjEcQ24o2VlkUH+dTbuSVzlk0mGv2n5oDmsqMvvc19bkdVrS58UHuO7rvZ11
8nOZIp0gBKbSzSuJ40EXNoSkzUHZp6iayBJaSTRwSucjR8GeJ1xkNexNavxXCZo7DM76crqF+meL
3dp5RhfZdFK/53z9e8f+zebo8q+37HBp+3H4sRDd/v6fW7Zp/W4j+t46d4An9FP+pw41DbZs+FKP
RoacdbdO1vct26QM9eH3sc+zXW8a+L+2bD4PtJfKFkoxhDlU1X+jDH30FPtxE6U5QDsElI5wHsrb
U+io8S24fXFGS39a+34TwHci0POiGcPJK8f73p6mO05x4tJvrfgTZFEkjmQU9J9UDsc+cPvBOIPu
1RIsqeYulOCqD43ttO8HzE3HANDGlbsul20furRm631tFKu1/+FxP1MMPD11b8432Mah0+V5oT6C
lfK0mO5bd270HstWe4P6+qx3Am3IcQFfrS5qmHFDlW+ZXh/+/mXpCTqcIUD6fzbYVK1dm6UvSCVb
gtmKgafWwNArBJXreTtNV3PvvOTVdlpkbbf64zVPiiylZs1s5XZNXWEgS2EQbyzXrjM+/vrmHsu1
p0Njsw+glKO/i9uPc0Lx0fvMzbQ2N8KMo/UUVo1RTRHqAiqsvJ6013LxrYsqXdwF/i+oAuYsMlDr
uPQ7lUGwx2XLPsNcc54e6e1Z0KZELAXI8QvaIYZ4AJxFK6LMdRyDuPSb29YcjDJoxVS8aE/9GJR7
cjcAMxs7CJMHkICtmvzhbA7fHJVvk8PhpmIoI5W7GSrmdHYjqmmhdmibaxF03tLKA10IzcLovVvf
+2vrZgccZ8qLdZ7EVRzX67zvEe5WgcTY+mtqLcyYAr+8eae5SFuiElesMWBz02bcc7Zb5DwlHqzC
KI4SaeCmGISOGSAOUhPHPZ7SvD0vHI7WfhfzEBFrIGYsHx/tsD3lbHveXbEkFLePr2HW5m5HWREL
OGReAsOyNTdHSCRmX5e8KdRmVu8353gNNRNbxai6yBsbLRLrqr5ZqqUfSBLtKHbpbFFirtI3vyFw
XQlFqoQkn8bQNOjWuAWjgDEnbHOVPVv55ZD2ig+vtijaauhVGVHKOug1LEQVPBFEJDsXFijvdTHl
lrAOtH5PhNp5l+QKI6HamJBdQ8wQzqrwSeDU0qL3rtS72nZJZy8Mo5J7PxlfYbG3vspby36d5k26
XKXCBQjUEauJSMZl9aoq0ZSnalqmvb0O8/rFXtGb7mZ0aV7Qur5S16qo8DUGfMq6nTcNyysS4HFS
TZ3FZ1xjdJocHCiHNpFieY85qLQQD3vSdlHajr2YIi8ZyuNoV4TPVEm22QGTorsfMrUY+wE6285O
nXkJsmFqlhBOLIYzs2bPrw0gp3MIzVV14LcYIWXcw5/vZEWq20LExr3jaChKhjgxvqXkvc0BS7H5
tcmgTEZdbpj4kxbT+EAozfy2FQ1eTyPWFhxgusoLBpwZs0AhQshDDUg5UtPU9RcVb21TqVTlsotT
kgxhh+tZaHs9dKNmbLr3w7Y+T1mnOqT6rNrOtn7Pj0s5mvT+UzMYLPBwN+JP8bbqD9v6D9tW3v8f
RD5dIbveCFdf83dt0jo7MjpwInCI+kYDrSvNi5xB94lOcgr/dUYOgfXCse/ENZKlnsOey95Hi8vi
vHuKcc60WubUTfgShnsDnvoFP8Ipqjzpswpll4ogFQ5exrd2jKMYJDaCiXSJMN8PiYh6tSAZ6MqX
SLobjvlkbeE7cbxmE+Usyn56slL+9WCygRDywHi8ea+IU/rs2zOxH59PiQ0AK8z22Kg4/d3jcv3v
2us3kIx/XXr9d5l87Z+iJfz9P0svIX7HqhVdAf0UggfRZ/wTLdE8IBEPFBw6I0j9Bn78VXu5v+N4
QvVl+bS6sGKjmPgnBOj9Tpm2RWixh3g6zt1/p/aCkXkybuik0KzDaBdWIHymU9o1SC8iy4J0jFnr
kuJ1rw+WdUXehV2gwWOFmVVGIg2SINotZlx3+SHxV9b2ZLtdjeBB1IrSvMbbQf9QLXNicu6snHYc
IncazKR63yRS+e7Ot7JF7yjr+H/9Q56ierxzMbyjzVRtKmPjo43FwFR/SPuS00KgkMfPBFGnOK6+
cfH7I6ZPcJ69N2H0VtFMqN1EoNpsTztv9WkstHDRLtDbxnNADvmU7pdGX++XYijMyPTT5NopJMYT
gjaEETQY3Kzh1Ezpl8T0yu7Q5LmeHq081dpLAeLihIAQDdskJRw7liIH5Yzg0q3K8aGzXC21hgwt
tLAD6PIPllStSsMk7fHzdI3Ryd9ajdHpw66kGSbutXZR3mGAEZFcdWM1vwYp9YczS5OFf9tlaPh3
qazZznnrjr6f5ejUZ5XX6mGRTbLYG7Xiu5SpsEcS3VpksyziZYVMGTFCYKVLe6YIaYEUUVZrDb+h
78SBngZUhdY1awTH9LIARZTcbHs8D9xh2su+GBCPDh0A+7iroLol63lHjCpGuNTKln5OhaCOHq6R
ZdAbLMxFIdI57Cp6ZztcM9JR9/k6dWqgeZ+WNJXosYToh/PEsPKyD63EqtX90iJOvyVpXRP7ONEs
Fbh+sRleQiKrGVwT4O41LiUNe3fbG/O+QnFqIl1PUArCKKn1miR4MKyAfIKVLR8D5DqYNc/DSFOY
BN7BysbmoHAUpn0+uq6CbbXzYT0tQzefJ6szXHe2N2gHfVRWcZhqeoVnuEDZ3h3WiuuyK8uSfZbF
ucPQe/IMTLU74lJQby71G8dZnDvMK/IPbeFLj40bJMVZdQVCVLjt7aqVHiExSSMvtbjvr5aUCIKA
0s50A58ebo7wv3XGaAU89anJivqt9KbUOpJan3xzU1yOD4twgc36OLH0yzgnFC0scwVUoKdD6Zw5
3rKUURrjAxENjaPd0Grt7GDO50yEWp/79bndlul7lbezsYMw1+s7OkQeycVWw95o1xASyF5Rw+di
tRNShCatQRudVtqtaG1Zh4mRwKAva90HCMg1YeA30TofBb7CsBScxNdDTEvAhxINHU3oeXFH1GFu
887cBJlP4FUpSskGFJ/vlbpaH6zsnA8D13w/qUr7VqBEcgITkxqwINco5yCtZqJMEynnPugHEp73
+H/kr5D+jSPwDHFll41S6YeSQF3Y+90qZxq5WZbszHb0HzTluh30RmK79lrPihk0MFMPtl7HtB2n
sXxrwzoRIQTIGsNkrVwvamfoHjCIMJISqphB1RzMrL/DuNPT1ZrI5izNbJdIu+ClLavldHuH6MXx
sI6+olL3W+k9pB6GWygI1moqg0ZvBP+xmGvzbu7LwXk9Tk2u49szD+UdSfK2nGC+xsCOvj+B3+56
jrTxwzzNk4oBaQnZQwhtJmn6RXWsEkystVvDdGhrO4l8R/NX+8ZLs0JZkU2GjnmWjIlRvBvK1KvP
fM3orAD38XJ5lSGRq/Y9dLj1omraQaod/RbZ3Rep6RKjNGHjzGJrTV2VHJmZrNusFN66eDvlG00V
qUEQRnpe8fHgoZyqszEN3YGVexfXluaet74Tt2+x+nCsg4chiX+N+YKsosnYHlmQdQBun2jM+86N
x2Fqwv/AL2YOZbEH/4nQWum+czNDGmfbolvFu9FDGYZjxeR6yRdsh1a9B3tdMBRYqknjAJ0aytyn
PSjoLvMsqFR5S40cmXNlOYE+Exd8lHXtPcg8Mz5MM6Xn/TTZq2IhHa07K3bG+XZRlXhIV60gSgAF
fHvoBnaV0CyEkb4XlSBJa5nj0SD4bAbwTGlVpVE62nN5DUa8zAciPkfrte+NvbcjpgVSAOeV5N4x
RvG61MWCC42RjS6eRrXF0RFEPQ9dr1PIXQ2TU/lmE3pZxgqToDLXyACyRFuxkbQGx1K9tltyANOm
1SJ8poq71iKV64Dv1PwGLjvYrq+sLiMvrEz9gPMfU2v0uizeYZ+ihsgyCgxI8L9ygdKEjUn7MS6B
VBhCvd5OAcEu4oOduaqObHuLWcknzdYOwKnA9yWm3T2+QAnybwWsXwblWNOQwB4UMf/cwvUGCyUO
L0jr0uPZQA95BX8Vsx3byvq9bs0qOcwlW0fY1Rhnn9Xppl1wi0a8hiUlrEh0mulciYFuRiCm1jMP
plmu30gB7ZzAjnvxkXGMDYM3ZAbpSFWSJjfjBJEowG8izs8Bg9qrWZTLG3qSTbEveZrF9TKRXb2L
Xc9PZaBnqQBPTi2euK5npX++Vr23T7quqQ9GlvccDesybWlcuIODl1zrF+a8q9G7Y+KSp3p/g2+L
pW+nkZR3pE/Tfe7kEofxzhLfRg+z9SDTSohTtGSHZYeHkbKCvE/c2zKfPBxJSBkr9jzd6fWCVsSM
rDqr7zFvA7bvRB9DRnFSFZKjoQraKjUvzFWtiHcJuk1jK3KcdFewFL3C8KeQQWlUFcuc16tPqxHX
3t7QYvNOqHY0z8e29hrkaoPp7Ca4FsMF5ZXqb3ySSAeyLFkFrPPO71T2UPq0Jood3jEx4a55Dkn2
jcrnPj8Uook/r41mYylEFtxrKfxFXCTumtXXcmq78XOj3PmbFQve7JSSCBiWZaGlAAuO/f/YO5Pd
ypFsy/5LzVlg30zZ3l6tS3JNCHeXiz1pbIzd19e6ESi8yjcooOaVQAKBDESG/OqSZmefvdeefYnn
XvgwzwzC8FZvHYphskQyNgN2NkEIYAjyrNHqp9TcKuVQ0drkxO7ccQHcW9vuHjRADHM81svqQPhq
+5hyDKwJ6PV6yAPNGGwsGI4gimyF4zcs72q/ahbJBOna2S+tmdUubKthGA7Z0BFunzyz+in0fZse
UD0c8aw35OlfaIIbsYgZ3fDt1eOOXkH5EEAboATqqSKfX8ei0Vue3WJY7Ah3gL1RzzHW5algqPN+
gUTzUFmMTese2bfQUV4oChun1qjG+pHcSylfrJJLNLF2KGOgVZRIgVKMOzXJ3QF5RSY2QyFmqdhT
WP5oPJJqztK7CiiZNcZLOuTlN0AedSM+oTp5ooPpqjmimdV9pe+mmxjU3QDVkdWdr5QOphXNXTdS
bh4dDf5SczKecmPQDS7qZVEfhtE2rxy0sFi4ANWpr+x2/o6rtXrikpVOHNmG1Pw0S108yXyzbL/H
ugpGFdH3p1uxBwlWq9PToFJt+ASrxyU6GKVwf4n0DmV2u8nsKBjulJI7FgwZn3NuuTrzPDxA+sGf
naba/IvLy7bGBYVOVrBvZv/pYC15dWCSs9CUffZU1QtInA6uEKWCWrOP4VBCReL12E/+7OVqE5Gp
S+MU6hw3LKArNNcVufNRUP4reT+ZJuiZEbEDBIpafhurOYMgmBs2MF1pDm/ralB8DF1jhdsmtu5n
rwn1N3+lg6IxlK3wi2bhZ5S9wWkF8tJ1D1TgiCzcYVL+RpBcBF2G6dYHQ9ZuLxAkqpaXuDS+HNAB
jETZQjjcscVQBHWX9fiG2b/M/n3T2QQ5PcCHDPLZENitOZOTB6RXcLZUw8fWcXMOVL1DnVWGtq3B
qvXmr6lY1b9lmtZ3e6Ejh6isSy6upjIjUNadPbPgZPTI/5U0/v/k/j9wwP7fZvfzNmTbPk6//sP1
888/9O8A76r/E44zKVONJQkY7juB81+7g/2P3eHuNYDNzf7/bi3733YHg7UKBmSav/jK/Pu3/svu
QHkUnh9WdUzbhPD+X+b3u2L8X6oPX0gHPU+9x54w+fK2+W9KfFZoNZijrD/MHDNBRalb2DTCi8Bz
pEHulPJfhec/fF7/p+MBm8ddSPrPf+U9VAJBEWaBAX3mv+05NoXEgrDNHFf5wMTpFPseAYRQEq5Q
+sEQI9gxuzaVG4AQCSkJ15vjFFZUdr1yWLZWnJdhrr9qevUe6mwsHrW0erGh+A3k5JQ+msqezAhL
fAMjg2Q7WVbDdw/GkRNg0NKQo9z8S86fZ9yaGyWWsjFfK0B7+DFHoNNBs3KnaVbj7S6k04mEG/KR
608L0swqysn3uMx+ZCz+/2jQ2U4c4INAPDXBSVmzkj60jcZUbFtQlmbuo00HxFcb3VjW9Q0/LN7O
brL0d1GU5l+NcSQZF1ZKqg5cXF+99divzgBlMFfLaB8d4C25Y7Ai1ncIlM74nhfzeLQKPBuujTfU
Y60HCKkWB0K3JltTgxKAUEo1f7Wctj6pxO+7uzHiDwBBOxwc3ufGmj9s+U66wiRWHmZ7i9tg+l0M
LNGzWuwhX/g8HIyywOKJ8XK0y1g65UU1YAC59RzlBeS4MrPfJ+XP2DcPKAL4E6xafiq1p4QlwR30
V9wKcsk+R6WybsV+1UzOWvvvMk1Q0ErteUvFp3DKD0G9fKDorLptaJp2zpmUcc6hDHAPhuYTYcXI
INGsqDnO8HvxRJBLjhwPtpkou/pngWQJHtVVEuacqyUAblqwDqu2OQ92N73g+9jezEkeoX1FrQ4T
J9sPdgPspFhYQGykKSr8J25xotvVPLVt9rUsrNBLcIaVTHFA9J8UO0f5ViVj7SoXVoFs5Dfe7Xm3
t0Ht/u02bnjG8ESMsDtMrvVLCi/QetPldkKLq9rc2V30h/tgpg7Vkn+AvX7j1gbXsVf4GjLMuodU
NSKInRpgsWY5clOkLx1aujxwECrRYm+Ovw7OvmHAKPU/AnNgzmjkbehl0H5YcU62ElSLkZT6KI+e
x6Bs6ljv5FTAWh1k2GyEV0u95gthNluepFbjvgICLaJ9xphgm9XzzvAQa+PMB9YvJSt7lVv2IqZA
7Uvl7A26jBUL1qmfDoVxXiz5XEAchMtmuNw3vTkulUno3LXyOWoNi+2h+WIv+vaBs3VNUOSOhYdL
ZOvGOIV0B2+mmG6uziO2j036JrnXvU/WM3jBNHGGCbWwtr2Xud6lT3AAoBlN78Oj4O9Eolr6o2Fy
7WXNBUs0UObhx850Vc54+827wYnprI4n1MQT/DLt20nn7FiqaSBVRx46d8weaP/kBjFxudcmXPLs
K8onofbiBPgPVhm27F/KPx3LYj0zgF50abWHamyeF+rLgt7xNuy4vX2Fg5LFVioOdcsrhPv01epq
j+lgUn+0g1T8sunHXxb0QWp2g5odhE+XZ6hDq0UcuA3qNh2s2TkoaRr2XnbjHshIVLZdhPPJo3L6
oW6b71HJO9/I+p1vv8XbxgVjqi4/GAuI7+KH2PPtqNAXfV287r2YWBFyC32oy/5nZvDH4X55Gpfi
RZN8kNmsh6XAOdWud1QXBestOtZld9KndSlv9baeRulEKAtvcLssv2+W9LZpa1CU+WeBUSlYcrfz
m1q8UakaGnZ9muz2r5L3Fhmowq6u3rrvB7J0SVHzcvbI94KL+WnbfXYuZVE+G0UA+ZZ4XuZMSoC9
LJxU5ZqCk73MXqufFfzC4WS6WHq6JN2lETbqjrJlV3zjG3+dM+pod8ybpAUAD97vUUy+Cp29hC+c
UN0RiXREjoYmjGBSGTj2NT+o6qsyEYfQJOxW0NsnRuUPoSo9XMBKJn0ztP64WR9qId/ttko2vGz3
BWXDL6zm7adSN21CI1Zae0d6Hn9W/fiTRkqUP94tYW1lt5L9DryYmTVWYY4H6pOfjWbbDtIc+ofd
yc5dVTFvDuhmXBlfoQi+N2UlLo41PK3qB3Q6Xoi0/owTA7jqbqdVhQLbzREhkqtSNoExKBwzyCTl
LKygqvTWN1F7Nv4lMVJheTNnOZ2ankfIqz4RywqeuT4axLyFVSqmz01vUJ1c7duAc/e5KhpqSGcd
7Z6xQh3nD09LW9RJ6xNdLnKVVPUn2aofgKkHc1QeVrtB+9Jy8WxpyYJ8aE/fo7eObzwdvAgLe7ut
kDq5ji9tUpXj0RmtLLHGJcmw0XG29Tf6Wx73rWRiF+kPKKs/EHXL40jfeMhYPYblbDjvKWBwWvI2
Xyuy93xRzvbaRqlpgL3degTXXs6nSoolHkWvByOLxx/NsJqP2MtgVg5a4tJqzno6HSNz2uJlg7fN
fPxBoVRFkfo0mQkQpeNs23iF6+n+y7tmKdN15y2AXIqdjWW2D8U9/HUokBFpHc+npB5dhPXWC/Mi
rdiPlZJhhkrBsXMSV4j3GobYpS3rZ2MpSn/YjLOtjxM6Sfe7Ev2n9JYQvZvVdH6fjvJqj/NsuLVO
7ZONeNgUowyzqt7iKc2T0hnNoLO076lyiaNuwLnFlkeOPaOhCTcsbVkj0jQaJFLtCcmiCVqNiaov
+x9CKw9axkKlBQB+7YSjv9iDrsfdmkHQHigcJ4qvXrQ7zNWmHF5BVX/O1L69pKxtqBCCT0cSDfl8
VcVbD28zyQET2GJjS75Mfpo7B8plIJbrWyRm6QViLMEDm1HWwRu3ZWGGwt69h8rOsMIvMXTr+WSb
TeSpI7Y3knuHTmsSZDc7IogZ7zma3SBZVdDk4Nu9tvjVbG7JmKXJio2syrrFXysGPXNS34UlyXzo
faLTsFNtBvRdm5NJd8XNNIvXVLLH5Ap3VbyZjzBj+CfvAFiRaTBUu0lEs+3xCl+HYNxT4Oa0Ak2u
7Qa2Oj0Vea2xTmgZU2mKNqvB9d22jnMTCGSnPaRuVkWScFzkeOmxroo0MEbexnXv4e/bq8Ac1ZdB
WS82LD6fpcZNz9C6tbb3LiJjC4QF8B0jJDXvK7unQVPrw2JsLYKOSruwza1JOreiYI1deAc3XbOj
s3BZQHe42wLm17TlyGqW5nNmujiOymxByM6f61yPnF2a58wq8LgozgSXOc/Uo2BNF7Aq9MK2HrX3
LOuZ0bvhjWfmACslnJtaD7VhKf+WqjUxdBfOwTLLNLQ3yVeu0H9Lp6MoK++fRhzcgVktTjRyw6LK
q+T85eXr4DpAPvXEEgwpsv9Oo6xZ2Umb5d+dIrUnpYEot84tKJT+SNfB3W5UwJQc/7n21IE6KRtb
hnqItdWdYwSco5I3f214m5EkGKvv8hP/qnsmWo8/h3khNrw1/7UQf4sl1Pi4rTvEMl3Y88HWO5DJ
Qt0/Rx2Eo5WvaVKwXTwXk7pdFGQHLsV8rXa31X54vf3HSPUx6a0JyDU9z9wgUf3LQV35iijZ9AKu
1sAT4LXbA1XwPy3cHksoqlr7NK0O3y+4WuA8lXgsEFcOpb0nXMCOk9a/OM52KQp0Hfop+5emMOcI
G7v1JUs6zofOai8KscRgzrQyrNasi0aBWtEjNx2sTWMdB+j8L/VerNU2j+WYZXenbda+R9f4o+2d
DHsBkozutzTtP62iSx87AcXS6kYnaTyjO9TWt7FwauSm8ei62/uUqW6w9415sLrujay3G9u00/oV
ZhB8PdMcE+L4nY/NwQMYeeWSmDjcqZ0Sjny24epJK/tMda8WAWZhk1f3JOeBcwRzcWPJw+umMf7m
AzREYiUHyKfDUcXK/qhIchr14+wZ+VUhQxtBUy+fyoqucj3n+w/C3C2MV8nHfYXQwn/Fp6v+8grc
RI78wiimPdb00fu4iN72cvw9uOUzaulNY/HDd11bH1Onb7HjUkZA1WkR2g5gyd5c2gBzPF0PS6Wv
502zlpPBLeZxd+X+kLXzjkM8y8+QA4wDnE1qEJyOMge3UW9y0eJ+6b9TL7t7zK/NXqDo0OSbVQM3
Nc7zDLZsaGJhvf87jCir8+4KX3v5MFJXCepcmV+ZG8FV4vcNGGTlN7pM+gqLVXu25nb5MgpRB7Q0
LzddqLrkZWDXv7Mh1S95akgRtbZMo60vJDevWXzkm+yTMtWNP4U1D+eREAOXcXSwWShP1JuBOoQ7
37EFj+87OWmIb5sKBdbybOJK2/BJoL/lqlIk1ewVvDUEgtkeSAVQkQUJFdA1QYemBFA8e9JSkKtg
TZhWaJc6lRB8qjB/y6C3dw19W2VWVL0E8vJ8qUpxlHNZBjx58jarmYjNxRZh1t/57rxB21RqB6cY
/0wAbXwqFkMMkTt4bFY8dD3shbYEk2GI3pfjol5Rom81PNytWsYk32rnrMvfRvvTLrNLbrTMDmJA
MOAaRmfFCGNYXvV6j91FDzxj2cjq7T/bfRxL34Jj/+CllXeCpxkJlnbv7lK+AOJrjqYE16a6i3Zc
mu13k/Mw+tnYfgGPfmHhETu9wYl9R//xj3oZXS2KUpm3onxiOjiW8qDohGmro63U16IVxw3rK3FO
3cJWpb3ng3sw8vnGnLpD8Br+Do0Xr2Q/HXY+DHKABQuzlhEx7+2c6cp0qSbYoZU9ouCqDNmaQVGM
YlsAWZ3hQgklfiuVVD4eTTe24BDVm3jopjZGWZcv4g5tB4F+kK7ZBt3eHFu7OePaR13erfWU5ooV
DIqavq90HgbrLkY1cPpGi3ACVP48TcbjurlGoMH7PxkTLVDcmr1rKRkzq46Klindngpmkt8wn9eY
vQQVWpjdXz0AwbxR7wOCnWHIiBfQPVEmtNXXliZ98egi+KfztY6QyubL2uvitZnkdFG3ISc4my1F
TCgsf9ZTYhrVni90X4guWbyqPbq1uRw8e2Vv5FYKir6uGTE2qj7JUu/ae5u81Arrw5BGAZ5czWEz
lk7zixh295xp9gC+cuKKYtSxzhIqyiRmyG2r3g1rfpwEiOVabtq10ebhpXfEhXwtV16eYN8b6F6B
CF+5WCMXoNZzf5rvKBKtM9bjmO5momx3fyJQ6Fhd2eRni1a8YZ3j2911Cts/df7CzrDkEbK+76zG
J/J5zgueD5wrAHOrluvvdk1TOk9VJUJRe6q/Fu0nqeOEWmO/dcXKFVSeHBs+v8XWnoEdlrw9KuzX
NCIvvalkp2al9Cszaz1R9sZ92/rtPV+5poEF7w6ksr3QMni0Pal8Yp7syAHor902nSe9ahM5IMts
A8tg+AJXHVCxDxPwRHxJua89aXAcWKsyoirxJuzix8grzR16nUO1ra+SPnK2nGGfzW3UAY6jLK+/
m0fQSLRK/6FKYYZdhjM2c0kYIZhuR1XzrsvIMZAbWCEUocN0wSxn+lPpJVoKYcDdzPbSad3HmGe0
N+WlysyBWQDwppHsm7joHDZ6ifTemphypO3dOpv49Vg0v6FzNHGLNSVS4Yb4hH/YuXsGWSn6s3ar
uIpF+ZOl7RMAxb+yrmK1yl4dUeZvA7u4+9oRJzYLLz/dC/1JXbPHWrW8NxduG7+BerlrYNTGKkDe
2Q4oX52mlAkm+h+OA1y/axwj6lQnzkr3bDR2vG+ah+OTCsrNrM5N7TWBx2aROrjsRZv1h6Zbr0Wd
55EctWduqTkWYks9E8R460dUyrVgKDYyzB1F2GRmERbCfXQc+wNU8nO5bkfOfThZY7SOdmz1XSh0
8zDaPMn61vkUdd/D2wfHXl7TmhW/70AXjyEXPDu9df9KoX/ZLcCRmWOCZzxnmjW4oGVrdvH6LP+V
mivC4STWMi7qIvuZwRgPgchvvKFoWRiNkRsZcJNgt7EF1/uzNmbKr5T6p+u+tWHOX5z6RXVwoShv
GuroX4EZJ5hkc7Im/olB5G3QG0YODuoLZ+6RIVALs5Ec2j7HGJOtaMCSIcv5gBzT/jXxO/lLmrHQ
U+osrlszbielfS0GSDFrCViQq2cRFZ7k/NCN6bZaqxP0haElpMhfRYNC2Y7D/M4fsTti5/pA4eWn
a1m+No5VB8rC8jfF/RaTR8r/gvZ+bpEggmrl6HJmJb5/ImGPXOCP5JMO0z6/LgKZCs85iy8JNKmT
64Iuh7ApgHPE+dY+GPy+0ae2Z50EL9btcU4MzUugGn2hw+QRe2onxKk6R2Qx+sBqNUTgpZo/CVsx
C63dqzWYRzaez6UjnsCIicO+Of2TXvFb9jbzvdnWRwU3/W0upBLmi5Emw6ouIfS45lk2hf4MmSJl
likSc7lXMWRXed9u1TQAAPrXzw7mhieHjSCQa4914XZc9nYOFhoFvK2DhZJRFTkWCopX0xLCmk/D
PEUWj/UPJcud32Kx4CxnNSqfgdRqSu9iq8vwsLTc2fd2OAhF/JZ7GrSdTLROOvGecnDq3gnzxM4m
vPhEPf7RGut3uWBtYb7qbx01CC7MMjZ2w4VdixNamlifWr32SFylfYAHvuf4IpIXFKgoEZ6m9WBV
cjooKMGFN0zMl9vy2DfdeR6Jb60QrpgjlunoNaI7LthWMDFaOctpk0wVATgsDZqzcyfiZe9nKVJT
lV5y16hCB8OyhYEnnLX+k8qdPmqs9ciFFj8fu4ETf8L5ljI7WyNa9aCn90Focdm07hlzSvdcTzsp
gwWuUuP1yw8M9/IMcPCUzWl17twmu3FNpA2lq34QiKPjwtJn7D+r8zoO95tApVyqahricXcPxex9
7kudPRLdSdLeuvV4sAOl389bpf/KnelR37ZvjztuWkg3ZHd6ssEr+NlGtM9GfP5uU+1pHLTzhKDp
qaTJrCmN8fgYRLK+TelQJKnwuTKtj6Exqs+TqT8Q/ptesd7zLlcmKUKNxu5QXTU+G6UOR9qrvxrX
fnKt6dXirmLbyxbyQTCNYiGlxNpRqrBTpit0czWZoEpHmc28YFatG3X9cBlo+UosikqOxaLwYhg7
K+hTfD+0Fzlptz9ULZ82Z2kRdwuV587PyenEpe0XCq+oo0nXNa4dBHObi+eL7SriMaPXKOpTppYG
5+EDNVFnlQYN1C3Gl7K9S1166hPfe2Eze0u9OVo7lHHuT6AYm/ogq65LRDqeWgejJfYL0qC8kFT5
5NgPuWYTMx1V+macvgebXq5UwhmPSj80Z480ZWwXyB5960RUI/m0sKyRThvBydS6MWCVYccK///h
NIyxacjr6ClHBlOkFWv72xrlX2OwKWfQsffodX1sRAYpfwiL2ukP7nyvsn9zc139RkyrmBXcKmLi
K/66UvkJbxl/XK+ZxyG3KbZJNYlHkYtCRSakVp4AponEKHtyHdrmi5018yxoLSwfsAocDNldXMAl
IXUv/jSpmq/cW5garWgTQeg+pCrhCh6qfeDljS2uUvODbs3pxULxO2htVqiJtw0jStMHfUbZSaLc
UG+wGj8EY7tPd97Z7vDS4kKIsdaxfJim/sI88ceuDUKVbNH4WOl3cEPuZlqbh1VGwhTAxPSca9Mc
sEEromETYUqtNCvzfAypqU9yIsIhRXDpr2bacKuLeY16T+/vucnpoHmEL5VlHd7kWteIYYvZv6ib
lK8sYy+ilA/6VDh/mSmf+2bXrnJaaBWzIEVyg7Py8lehW8eOG9N6X2FuXXZpMzt93kRnR1ww6eZJ
rZ1300qUdC+2IUnv+4Ee5PbznPWPzqj+IXdaR2vZNCj884H1QOfPvflCwvKMJrnz1pSJ5U28RzvH
+qWY6s1JdVLSF7elzqxxlePa10wjQ8vWZ65UrLTp+hvYAk/6un/oe7sl00ATEGgDfZMIt8WMAJb3
z5pujNhWmkev7g4GlTDpAmnNnVw1qoRx8KofRSlC5LBnXoVKMPZ0141Z9tqSi2mo2auDSpvnSHen
r8JNJ4Y7o3pjEGBKnct4ltT2ThgkKBd5uoNL8WitjGkZKwSlfKzu2F2hzC8zdbi+IbNIpE28zt1B
ERp4V29+2KY+ZN7Vg66ulmAv6Teysv2Py23tlNV/tImCUl5/tOIxibIxUcW9P1tJFKVRbttkxfNe
XHuMNwdzYYNgKl2G8WXG+1zK2aVZTDFCO91vBXCfpFtN/vd8wtSTerT2cXfym0WNG6u/pe74rqqo
dRr+FEJX7qvsWDpuhFR9YDwMQqNdJUWDZXz0BuuU72swYL1/U40+iwi10gNizHHnPAo5nOZOf5pY
8/qcNHo0oun52j67wSaxp8LivFapdxOu/lBJxOx8xhvDIEQVSmjSwRMuhof3S90P2mJMOHVoFZ6H
lDFRR5fa8x35QDFIhpuu8ZKC2QrXyTvl2cbDTvESumIRVqZ2ZaTHJ9xhCl7pO5wGbCFutmkXozW+
m1FHp1i5mNQtixBawlNJZ3nouXt+hNlDHZBDWj2eF5kndMlkJia7RY8HtzIPkPq0Y5tyv2HnlG4+
LDwjC7Wmrh6nEnMivWrYnhvjnFV6DFUyGJ3ykZPyMLqOy5ekWS8d5Uc42wqKZ/zCG3n8N0VNGEH4
45pt1LSq+KlbUn+xyAXMYl8eyaYUImxM2FoVaJyM7jjNSgpvvnf9CbeM3E3DuUazwZNSFg+5TjUe
IbopLFdTf0wXQY2Xzbw+ilQ9u0rzhkwrQm6mCm5MpzjjFiIcbi/E0vb8uTKhQ1Ed+ktXTKBdtFe1
H/xmA6/kakLbelQuc8OPwFq2kD9KjrZFLyPVuVu4G+vABfOy9/c9gDwx0bP8aTo/pZmFu8BKO0/9
vI2reKYlDAGDRm59WpOuQnSoLVwGu1+q5U+bc0klBl3v64O3VVVFzQg5KIITf6TxS9o9u+Sigipl
eCUrzT+WeVu5Rc2WE/fb/uRS+kNUwTg1g7cfPG0s/Lyfr65NsrE4FZUT58Z4tUpxXiVB8Y12oAJZ
67no9C8qqparcufi/vMjV9uXt9fhbI5hPTCW7t3AG0kuj5iPcl7lM0Bh4c9K/kcs3XtmH9ptTrQs
HX1iTUGj6T9Tr89D8h/Hfes6bnra4sU1HwM7h5bxTkP282a2EqqCIGIqR6/q+oRY4RxQ7dmGWA1+
NsryPFAKqvTmrV7Xz8Y0Ea+x6wyiOhVTG9FN9lwuqXsyU+n55m7gdOfzWLbUOA8Gm42uf/gHfPyP
vko/KhKlZz2avcWOSZYN4T7yGw4JgdBTe16tXoGCVrjybWsXL7QXKDx+k7Zvi0qTZ2rR0qJrzrmw
pusq24Nr138Wy3hSNiJdEyfUFSzdMVNm7Akr0Iu6FrFNTK7RKQIcaAUKcTS/TY7GzKbP1bUfjZPT
E2oewYt9Q+JiZTl7GK89hxyW0SkfE41wvlOljd9vzAAdEIDQaQt0OxzrX22VD+E4ZEOMW2153ck+
464ZgHmOfUdtrbcu7pFGI+Pd1FdMFdBLsyTTdOUK+ZHFRG3VNv2OzsavEh9r87OE//a+ShIkWI7t
22Di90gKrefr1ShvZl04T1vqtNdyRF2MS5s5ezUgDBAfnW6tNeWXTNrKo4fz9GddOtbD0K3eVzqX
wvX3dakuKA9qnO4u2wv68nDLiarj5+rz5sgeMo0sJzfOY5G6BquT1HwdZ6tLwDU7rIGdKnI2gYPH
quGHLZudbKpVfRHVod0udZB0en1syerQdk1MPMeaXczLTdKulah8GWPNKOwH0CXGR6bfV7jqIm4O
TmW/cQbrz7qSzTO0+Q/6LTnLNI9rNkWNKg79qt2sri8vfFriMrWd8Ymvm2qzeZLxhH006oqZyw4g
hzJT4MPR9BQUVbUnG2AF3+o369lwpfbVwIGKNDK+Pu0OG1fAMXFt2CswI/pLWtvvnjW9YR7Q2aim
sVksfdybs/lbmN3RUa+qt17pSme14WjlZ2lt3C2cR2ttXlplfZ8bpGLgpk6yCkclqynuu1b7Oa21
LSr5T+VPc61+t9mSPbRlzx+SjMHFw5V621Q3cmqoPUQoMN7EaS25bqs/RuFmSziuUC4owi0D/Fsj
6dF5DLayn1mY5Cwgeo2C5IY+RaVu1nOpbWdVd0HsyNF77DKIUB0HGnXZUUGKjIdtZP2LjevL1Ps6
QAjAKqPjOeB4CEvWlp+Fzmw704rBUDdOcDZKg6gE4gNFZk1Aq9aBmOmMVKeAi5pNivE05gpcDxoD
AUCCV2zoeE4HwQ/NW5rFgF7Q6CIyt/ib9+NE64OmTYdFUOartUOJivPvZdsKxzo3oRSuMwYRwRrB
Mv/MjRM4jdWQE0d3yfc5O9mO0obs2RiOVbc+LRM7MWdwsksz5csJl5pyxOnrvvfDLCMSYGysHdCm
VeU0T3AOCCmZjbLdhtWbIhYD7V053siScY8mjbQFxcbk48tpaDcfdHn7J6tEE0mln8/OMu6x0Is6
qVvDPGtiLiJ33NT3fbe+OKw+HcM7EhmzLkgRHP69odi/tiJzzwMtuhxzW3tF6bNZddbFRQEzepVz
v76QhUn59XoKsoOp/VAWvYcVkPbzZZai+yq3bTxAe2gMpgR74qwezhkVtK3fKmV3FQZmV6qr5VcJ
MO/FsqX8WPXeykNTyG0PUDpR7fVlT+cwE6nzuur2cijkcE/N6ZRwZdNzW9O/CTRKO/c8+PQPbN1x
4mV9bp1luHiFie/IstIqNkgNXSu1Vb7yEdvWUMnst1q46qHQxcJ6T10NDuWJzlRyG+sz+bM+XEry
OFENXOghx+NNhqxiQ1G5ta9OhMJJnKOR6PWDVvCbn8RV50pNJnF23mYtu98NneK4VKg1DRGXp0H0
mFmgwiSm02svFJzmR2tqJrZVTD0Ql3bx0KKiHGS9YV2md9XwiXr8qoWGgEEmJpDVIo5WadbvWPF6
AEuDx89sfY1KMQQkPsRVJSl31hQj/8H+gHSjm/0v9s6sR1Ik29Z/pXWfixJgYMCrz2N4eHiM+YJi
SsCY5+HXn4/M0jnVLfW96scrnXooVeXg4e6Ame291/qWFnE8Cy9otPT5RDhCLbKdoNtnQdN/OC3Z
8gaKy3Oej/0yyM/o17jehq4t/Ukk95MXdW9VMybfTe6hEa9cweBNoOGh40De3WtUu9m0xFAULw0j
pLectT9De2zv/GTS13RzscZX6OaI+lUPpgXgVCQpWpGhU1eymygugQnCa2qNoqZJHvtXoD861R2P
ta4yfNoJtdvk6s4inmh+gci39qJtREHAYMLVqgeXd+8Fb6Awx3PmOajDaJYsKllFmOGqaRM1ghTj
IWs3QI7bo9tXGkfEEDtO5/OZk1qtSs0ZrkXkd88aFsQrrxQfqfXkB1pthjG2FqEJT6rUeEIsoGg/
phaoKFfeh079YqkmITXctVYAmEHo5K63w4nqPui0zaqtppvxJZy87pyqcfpBggGT33hK32zX/zlM
ibzaQpqrMMy0ix2giiRcRe1FXKV3RZ5LWmIVbgkdLwfAkfyUUmiwoePkiFSOit2Ow3t8T8TCekW4
I6vWoavQplff14ZtH6RqM6MJXuSUO3dGUkfHxG68dV/6zVrVYjmwM0AEGMNTbbjcUkNHA4jJGetW
HC2R3cN1xjR5KaMCgJI90CEcS2x6Vd14H9AT/BvOruqpD7pklZel9xlENmzOJOmugxj9S20PZb9m
/JXsmC54xYKb3dsxB5hPSK6bXCveNn7NrEi+0qmLnjWmdOtQm3WFXhXfaWH9rKBwLjViMN5VO8yM
LQO9T1XiQ4VGNpyEUaa0vye6pXZSXEaBCxHTCL+mF3LTayz1nqGZj5PdEVatqsjC7MQ5i4xmieaK
Qrdwz8SzW7vcFKReia75CTLA2pCmzGKS069jBeQtOGGAOTSLIrxEc/JmlGIuMROapaAgOBVF+oWK
Nox2uE7yaoFI03kIDBavOjWbjWo8x1tnY2UvInjOezJTsuLQyYbl2qqRRHPnNF+N25VigWXCOBYW
k8+OjvieUV+78gKEepMXz6K5Ei5G2zqHghT4TTNUwR4EeXuyiMFGA4uJmcldY621vtBf/YLUMEZo
zOHqq6gCmvrUtRp30CqIhmvp3oxRBBfiB6fHUdo1JIw+gT1HDAiKvCy9kr6KgrPLjKNi6rBuCnR5
lkafHp24tsmDvj4aXR/eZ5EQK8/nXNfhPqfJlpW7OKmKZmEMdnBMbdr0DJa1FbI4TFnEcr1E5gA4
HafyPOlD+xTp2ZdQ0r2CgEs/hwJN+NIhJX0ihfg9qlP9S9m4OzaONfVbGw3xhlEdp7aE4Q+HIzfi
xuSkwyNk+NsmtGBGOJot93bWfI26c+18y3ulI8DEqcpeXMGxT8xGkyFWP4m3T7dtVXO3lhLPRS69
8krrI95WrLibrLSLZyzg8m4qhEZXVhQ3L/CRHTIc1p8UM2UQOaDH3wdtoFdZ03SUEmzvbNSMvlNh
QjZOyFO8RQg2l/GYDl+FQJNgOEr/oPkbPjD7oTM85Rhim1x7iVoW2cQfQ7QlSYfQFL8MU1h5F6eB
s2o9rf0eiX+eJ1uDaS2LMtF3el0zNcsrtDs6gxzu9pDMkBKdLhoqR58OEjMTSavu9BBorty0YgC3
ETR8iV5FoWFqgb0KXNGukxG3nJH6w7pHmiaZsTXcl91gsWloFXWPumKEWWlCLx/GiCMueiDFh0ND
t5qiUnBKFHI89qGisipJ5CQgNMfVaHHdwwVdv/ZGNLCFp6av7aurMRqrq7F90sxGPlkRkO9uKpjA
2mFD22AoMFGO2bBDqV4frKLKPluL86Qcm5TysG63mTnFrPel91SlrfzSfI62fjlutTw01gkvSD4p
abAc2pDva7URAMCjA8TRP3zQY1tbB9DTFyFOUqrkcTYNuvYr2qTgRIWRPxgJec5aoOZT5JDioXIH
7xowdr4SAR6tewf5HVaq5EFvyh9ujZQWIscdpzstWfNIe0t8xAPDkiY6KXKzb7k1Dy8rfZ7V1wWM
aAuNOwWSsjci6dVrUMuDQWjBmeJDnexCk29dUahVFzfRNwIurIIF55/9ODjjTVWGhlK4MUxa5jQ7
71WGpgktgHZKEh+igEM24S6KmvwOmOT0XqZh9GQ3hXFhHcQmhf3U+CDj1Pu0E7f+QM4xEo3pyG3L
rOiT56x6jRtqpBgf50020xQeMZi91XlibxgOmJi0JLYnp2nae7jmxgshQs3DkNUxik+NBSvO7Atq
ngmaXGjsLU3pLHTGxyDa9LE2+7ZfORj0xsXAN7csCH+00dSG9sXz2u7YOxaa6Ihf84AAPk5WJR9S
P8aXKZwsH9ZGQWNJiwweOptbZDF5XnJRpIkyI6+Ylri0qh9xM2MFbOlaUpKYs9BrGCpmDdj9an0T
+01wNBxkkghHNP9spmQN9dQA4W6shlq7y0KWrG609E2ucuesh3HbbiwCCV41y49PPkrha1q2zv0Q
JcjePI3KEbJAajxKb4L9KJkqLHTydRc6FfNatE5w0/3WXTdmZR26TtZPPsKbI76XdmGVSYOVK4gR
cbUIWQRSzFVWDjRcsaXcRASfE7N8thzaigUOhuG27NObazYX09b8Y9tHYj24/nQkKiZ9KSYb206T
z94dWoO1Mh3SoSkpKURj1GpZ8d6qkmCLZnTnYb2pdpVu12swl2qTZ4iwYjo9j4kN87y17Wnly7BY
DWTZXIxGi/bALbvjGPHSYwg8qJ0QXYe14y8nJ6Tum9CqElYZacNjwCH5WBiatkhrYT5ZXmHhk9DS
+8At/VNbePltLO30K+8wOS1SvYvOlm0w060RCa0tlyRDZk2Wg9s10H8IlEiXtPKRyBjuuJW6bV+V
YbX0TyL9h6r77mRZKTvc2OoXN7DBaVZaSnBLk92X1aBehAqaTZ234cnL0ujSc3A4MKenz2xWibYQ
VGNL9tF6Hbg6Dn7TdLH32s7F651hpbD7PZacnF6Kgp71KKR/6oJi3KhSul9kRgHwQFr83WeMtgK0
Nks5iYziyEo3HriGEeBRKu/EWDs/JOEyCyASWBjLMfLUwoULtSPdOXwCHQm6ivTk9KwRwPsw2jWI
VnDge3rA/pvuqeQaCHfYFpWKXicZQyLNnekjKEWOesFqjkrrnR1BOWg3wDOONJM7LLAarUM94o3j
21afKarUR1Cl7akrjOow5qI4RNnEFi+Uf68NiGtIe4UVgN8GRXxGzD09iu8+HNSRHHX12XdJsB7i
CrmPZdvektNIxNJeA11ZT0JRTLesKh9pJWz+hGkg//foERZB2r+DeCWEJYofON0Nu7q3m0XKEOIT
7Xl9jFsV7/3IkfUM1LTm3dTF8Nt4Xfjulnm3DT2wlV7t5huacs3BpVW0ZFVlFM1Dea5xtyyzBvUi
IA+x7zGj/OCoHn6D16meTESu4VbDZ33Q3cAZ4UEwW5itR0CVxjR4DFTPoL4xNG8nHFgJo8NPJEjL
ZRTYD1sK8Pw8mHhqBpz1FKStxD8jnZxyx95rY1yZbFpTs6bQcG5GqZja4SgLRG+816R+gL+SzW5o
DbEM4Hc+GhE5yyjmbRqTMY2XMg/RlBVBxxfaWsO9kzvya7DKsVpl3LKgXseeqsA/sMibTMlN/xIh
bPypuSVtD1gKECm0HhNRWUbc0ABnmnFJbEn4FdmZtRN5hwkcmTNjFy/bGSooljbPDcdnVFVwzVzG
52GbxjD/KZzolIwHuyq7T98z/acgtDObZiyDucFxy6+KQOCNHSJAM4eKb0AfjYcJd/0qNOe2b4Wb
/A+RhsYYWKa3tQK4xMom5Ty3EDUyqTI/dFnqb11qj7suH/rL1JrqBZ7b8JoDDIsXlY4+4zSYbbEn
+VSte2yta+mlAqeA5a2cEvExHppxwcA3XyBxz9c2+2S0hPQgPgSHqFOGzWGvaCgFiz9UXHpVrofk
8fhetUsLQibUhNAGATNLZZpbiOYKDVWJ0bdrUzfQZLX+tG7LIVvSM9G2WRjU+xo99qqozZzO1fRd
Mcm/k16GLrNPe0Y4LXiQauEaglGqlSaPLbPPZA0ndrYDZkyF08YqGPYy6kGxybHopNttssPgDrm8
nyvlOO4PSTBmO9XAEYEPwMDFdYboZXIK5pXch0ypOB9dOVKc3SZqP2So2ze7GdGY1nGBNcIKKlRX
YbwaBJJFJcqWuGZU9S56MaCwPCJ1E0S3dNBeSSwC01Il5sHx9PCQR1X9NEzhgDUjta4BnqBDBv9l
5ejNsFFqDK9/iKaj6racaFdPBh77UvM2he24GyHpR0UFYl5lPLFDMYFvZj9Dg+hAX1RA7dYY9JvP
IPDRjxoxtghRpORuBBm3m+OY1Q/Wh2xNZTJtSBAQq3ZMzWLxR4RyZsj1Xm4VB5stcBKUHDXV7B9N
HUo3FEm4G9DT3Ssf6bAmR5J4AU5vIyqPbYsp6H+NzkQhzLkDzL3/b0bnW5J33//CdP/1V/7ilEkQ
sZb1K+DRYaf+G9Vd/An/lUAjU5AwaYF1/x+bs/zTdaR0XIt/QSVzAIWyCc9JBZb9J3uDhdWZW8fE
m/wfUd3hQv6z7Ri0qqCnrGOcNshVglX2L7bjiXeAHdiO4ODq6bPgQPYBH2M2yggPHJQXaFYPA7WD
ZoOzh/l3Ygho6fY0u42CKOs/665MCGBhJdmhwWYWLjLHvNMtiB2ruYT+rIOMaaHmTNodIczduJvD
vM1VW9TIJF1h4m4dDQRqczePkQLOukOtmIe1ptha8LxMlpk4egrcxsjXdPSbcNOnpQ+6wSqYORYK
KGFXCSgOxWQ5zNamjjV3yubiLJIOgxq/zC2i8hKBCyIe0r7GDuzHlzaotdm9LGpjF1KsM9nIBG+d
NUiuDBtoFbvqlBxEbldHdL0pXKOy935UscuZ1LdVlME6S7xpP2BQYILo6uNXZdQDYnW/Nt5Vnkdn
5Tf9qSTG88T0Cp9w081H1noEybKg5GUEUBmG5qyLsQ20o9BMZONOCx2cw7Jdm2v8Pc2rCgJDW0A+
7YJd6WF0WZWTGhAzWOWDQPWMXbbVdRRoY9y9+q1AU0MsWfWaBrb15tCJfXaCof/Bel9efAn7bGUM
sk+XdiVCbUOTbVYZDupOYM+NOjRWZo5QmFFoAXmnKTyXo3HuPntBfcxD1ih6J+jUI9AbzI4K7eL4
r+lwz9Tr6BfmLPhfhZ61411kpUSEG+1rmk70hVdjZCKUHN7dMLui2cghqHckbU5hLHdmPjV3E0JO
D58Hx/hlY6ZQZUT6MWnmk+ujfLDTdkkv+GKDAuZQezbsZivT6TKgUNF95vqknyX1N7yu+zJ4TmT0
DVGF2ZL+GrXZKaXyySb30oKgIc0NPpS/NzqI+r0ltn5Yv5Yx849M3ZX9uK2s8srjt5C9i3DPmwf/
49IwcwrdQz5gaqeYpmNNS7wysSNhSQMAe5rctNqaiOGUk54a3V3AWbnpjbtXTEhT2gzmI1R/cZPJ
lH8qvd6LgVvQ7TlUhiTMKfqaxqPfwZWi/7buUIbeoLxgRy0aGrnU3La17oyRXYrdhjKp/WnG1Vm6
6h5SdXHM7Fotu77uH+vRZT4ZgxlqUTt01R0UEaRXyPU79mHvVGFwd632XlL7RQJru+W9eHB7xzvw
dsvYWxkW4Tb6izQYvPnjSxJb67Timjowb/37EcnylNCDcz0wBWZzw6PO4QDSHn5SNTvrpx/S6q7+
1NyEg2RdyWURVNwsNEzSgbnCXSLtjeuVSyh2F3RdSxbLleUNSFjKTeTKoxvqG2TaAWLLY4C7Zsq0
Tansk0u32kOkn8Cvs0VMVcR7oR+yy5v81mpPYfJptv5R4JIPxldTqolD7aejiKuiuvSTDY/sEhkk
O+hnKCm2A2yDIyJZYAXdW0ilJgOfTuet94xHTjr5NrS8D03z3rnrjl068nCEUNpolq20+MqkGwdK
VT46ZdIt9X6gqZoKQFXFNR2cDTZBNO2SQYadvcqmOXXWLODGKhajGU4xhe8xYnMEmbZgC9EMdSWN
q2wnOeJDLV62ylxKv/+2aVBjT4cFcY0qu8chDTyFAvk+wgjs98lpSMvdfE+7CWhYeuI0oyHkbsDO
x8chaYeHgR/Tl92bA+6P8qo7j4ria4pfTGlv8w7HtWNqwBTbvT25Nw4hy67uNyaQqmm66FF08DCR
5LRScos7uauTOxzyH14IsdagZIfPhV5ZlEzLFizy3qZ05CHuKjTePk9x/So64wfusJ2TpeqW9cyA
Rg/BlrhCYb7o6Ynm8SmIXTgzyeNAq97hlGXjX3S6gs5edXNU98BZfm+5DZLCe22sKc6Ch152p6qM
Dxns2w6jlle31S1xpnOn/QQ88jSK6sHs4V1Vm65ynpqCgh8RCQfczGxw3sdo34t+YCp3cpgvUx+j
P0ITM6nyRGj4iTDR3czDoUm3GctrOFsOpHayoRF7yV1i7lJRnbB8O8uYVCPMzunC6uhOOsqEytkw
f6fpOI/UPI8CDvoQ5TH+VFGMLDUJLAjwR5vW9H/Wg71XbryLesc/ZplXvae2RDPWuTunKC9s0/Fi
0vBQxl33ZPUpsUHl3CaaGJms81jSBe23g6q2U8OsPUEnymmSfXZqLlFjn2r/s0owtfbV0s3yTdOl
6zhmB4DcXNGCi0JzO8XtRxnZOE/kvUH73hTTBhLZBggi6/HHZO6Jfrs4wwWoIFPXex2qVK8fLcp7
KeqVwfTFy+lL0Ve0wncxNSJGTFjlTO3qS+wPixZ4pTPq/XtU1CfAlR+EYvxMI+PYjjEQQ2tajWgf
6RBuyoY6zRjIUkv3JQdgNGOPPRYO/ElUIaZz0iD7RHFxSdt5+WUa9NRW9ps7UW9iWiwdaBt68zFV
7abHDfIRj350IOBz4ZpUHb7rruvRos+Iitiv8tdQq5jWR/r9OAWSvuW9Z+xThDE1sBG/z1e0UKnf
ovUokOylE6tg9B7J6p1eBle5vkyueUaWtCtZzA0jnxhyAtdmsB1gE0Eo7e0CR19rVLG2ThaM5nCR
4lMAkP+qwQTUxmedeaq2HEjFuZsqxeYPLmCtNZuZbsxeOuwyF7xcbaNZmiiOBAz+eTZNIJns7TNo
lJ82O1xsTJQ4pYncDTT02O8QtJl5DIbfvRjVi4U1g4XpaRrMY5Cni8kdvWvj31P5vyBg2peet0mh
1Q3Dh2sAj7Py4VjqBVVqS8xsuC1FdFBe8KjI0VmYdOPSCQKK1UTLNpyFKVmPwlx/QQ5BPyVnHRt3
VVXjvzDgvPH45M2e8T63saDH67VfiJvdpY3ppHbbQ94E94qqiUwVFNU4ph4lwgPAJx1di6jswY14
4OzsUyD8vXAQu9hblo8lhBvtrPh8aJHgvm5bo9Pvg4ptX0CAwRKkvnIkIuzdchXIfGmplHV3eE+l
JDCQDzneEoUINUZKHf8QpAozi3srAhNU1vjgQtcW4w8yVBYR/EM5dagb1VoB6sriN5sUmWEyF2qI
7kqX02B4Avq6jCQIKncnbeOrlcHOZJGPO+OU5JxsGTpFeAGJzVu6pgsHUpACQhIIXjPQoAulYVQw
Rii/0VrEdF5cyd6cP0tmIip6m4qXUNVABqoovUR4cZzQXPT4fIMR/kmMQzwZsRhr+R0kX/SDndWY
XDZ5cEPkdxYQPab95V4RjD12fNDxGLnOa1Xat97E/WYX7Mkhw2i93pFyuPBNtFhSW4fAXAOfgUMN
aSTrNgW+JtMCUsZJl8OkTsjvvMEy79zQmMA/l68zH0aDBIyApt8d9emJ2ohGWGBt3OracxS/RkQ1
rToGVuVE1EFfYLhpSnEuYvO5K781K9iO+aXTj2lBS8jPVpDmFr2yGHZ8uAN9j/DkdO9DDnHbXfk1
M0UNE4uk/Pj27W4fp5e6CHHR5EdQLsGrwTH4OvZi+m6bYkV/eZ3biqSaicExHnSAHpQRtPfxv3Sw
8erkVZRIybTsPlI9DRWzeUZWBJkFk7CH9KLilRfhqFsrDJvI0hpxy1LJoQh+XrnrHYC6A2rJMkMS
qux3p97aGspntcyGcUn/9KuWFVxf/dFu2bSmIsPbHDZsyknB+tYUSwaPXEmn/ojQ/w6m+Grarr9m
8BQETanRZzob+AfL+bbc8UdZHcTIyZsEnbQ7Kjc8Y+fdRWNrX7OhXerTMdLM7xSZZ01SwFCF1C+c
cjJ8yrWO47LlwfD9aWcCuHT0cl1WdJc4ypj4n2s5bdrQ3PSleowGvn87Bc3/0SfDLlHijPRo6xQe
CCB721XfYJbWdjQriT+J+7w0ot/Q7Vsq0mRVC5c2z+AhJhtZeciLs43RPdTOLk0feK/IjBk6pKH9
LNlE2sS5ml66Age6BOp2VrOVzXV2VhBvpu6niCgdzPGxquW5C3TU+L19ZxFnZwtqy766N1ROQrEq
F65Q6yRkMlsb2nWU4bsBd6bUwU7amBgZdnVIFCthYCMHAkoQ7k0wdmSwfHIG+8cwdukuUM5uKAt/
D7GhWYlJu3iQcpxs9typ18R5SNxuBRRoacRkU2ELWeh2Ur2LrFiUjnuP3H+ZxgdDVahAdWfdTcSO
LJI0yA5ZUiFRyc6iwNSANJrshHHDH/w5BXgKGNKAH6QfyGwx1u/8AHklayMGLoErsC7VOUCSKwYs
FKVVbzvgWIvIpOmm2h4AKEu1ibVo4uSXUgAH+nscM79TItHXlTnbiyFuUvQ+mjzAKaXFWGHH66Gv
McrsDolJrUfhcjLJX9k2UbSb/Tc7z64ZMtvJLR2VX64x+IIZpRRFOmGsQITCfqx0a+NAN5wpYRVT
vIlZnINLLIFt+K15bkUs82zWKT/L2t8KE9IgBdnW60W4pns1YiBj9C7weFqW5pJ2FLN2gH490ddd
gwHLtl27MSRu1nYQR3vSsSt7q7h2z7BkXjKYMikSydFFPTqVIW3LQFuaXv2eBt3WKc05j34w1z2h
1SPird4jjyud9grhw0PJ9H1hmiCCevw4u6RgnFChmHRPjW9h0ZEtAJTgwcp0uaezV9SMCMH+d2R/
ePkeLMTPKdrP167dTG7BiyiM/jxIFdKXBceY4Tn0PCZFDXPGtwghCV641m9++iZd4N3Y93hKCV0F
zwheHrqOiif8SaZfQJzShlbjNIWShqCJPh85HkNIvrR5SpmUkDbJd5AZIJGtaPLvMkvXmRCWxnDG
6sGDzKS6PqDmC0wQGZ73Ck1yCHZIWlBkYzYxomVTlsUFijcShXxKjBMCBvaXhgcXo7RhFNoaeZlz
jyt/HtKpWVBlto35QxlOIPd1Izyyi2vcFGB5cmoeAZj6ylmI8nacOipKiA7hq0rxSiKvz6d1LAuv
+p0X/r/Qxf9j6sQM/PvAhBvY1OYfkDqa+h/v2dc/7r67qP57dNWvv/+7MalJ80+Sq6T0dEHeBonC
/w1gnH/LRS9oSI5fDno5hw7oXwRGw/nTIh7B1E2LWCmhu3Qt/2pN8lu6Z/ObdDktZ46j/E8IjOY/
Ixht25Vw4l1bF5YwTZt/4CX+LdRHFRFNQTfQV5DT1FnmQNjozumcP0gIuVdDnACC5UBlQ2LHYyYz
hwe+aEHSjWHNAa8fviFxY0nze+OTCWeEC92In6NxzHJIq/Z4Zzbo/ha4zcp00Vtedagco0kWdDxY
Lxl3Y7nQieNDB9Wu/nZZOEyP7GJ/xz3+SyD4rw9HO4Nv9hev0nP47v/+4TyZB17WD9OKbd9/LXEy
XaDmYJ8pdDRcOiQ8KECzIMrLjL0mLXHz3NQzMNH62YcFMDbvG7qIv97Vf/Tc/P+WI2wYpPj++ydi
n33l2Xf9zyEiv/7OX+15i9RVA94mWda2Q2cd1uhvCqln/2mCAdRdZpk0ya05OP2vZ4AAN1cXrHHk
QRvE2c+35l/PgGbof3q6Tb+f1rxnOqYl/5OHgLuBG+FvVFDJrW8QckIcHCxUAhLmmJG/PQUpINE5
CUOeLcWcvEYE6FWIvJl/Nhp9CKIGGDFrNmeBAh8bXOcWSgaGFNRQDiz3ej2auSYPpt/NBpiGBjQs
HcCmuH1GAPs4GAWxWW7Q9pSMlj5tAlBOHyF0EAyFZh18KKxO3qKva5t8pHxIrQVeHpID9q4ga7Se
1s0UaxokEOIVP5yO2cHasQ2ToiQKgSq4o9vA8sLNEt6AFfoN+i1ToD6TKNXUcv78E524tk0e58+B
LkmiszGXfMjMvQWur579jk3ko+hRutDUwY2ZHhl9JdMzIr1auykPmvI27Y3sCo6k8NWaFqXJn2H1
C/Dw6WbFWSvrOz09mkLpEs9bbGTSXplFKuOzkfKzbrZoIT1G5CLg1y31+a/E4NogZeLY1msyGZQh
t74WWuZb76g+v/I2+RVZJso6Ytkb7ZmGZcbninyS6rVvgJAdK/LprJuPGvutrTV8A2x3XVTBeWB1
WPgOk31qDj/u22+GKmN+bqLMEBlugSbx92Th0Wa3GYogI0YwRLhkbMTDFW6CVX6EZZPnF0Je4+JM
/89ALcamb7zQBgleSguq+H2o11azQ1o/+xrVYMOW1G2d+G8zS8PVxP8cS2YKOE2dYOyxFMOTfCaC
Nekv2jQp9e1hIrbOk1Hjt+grkQ/buOareyPNpNduvW/J8iNjnYsvtkoyb9vnXEnUSlNApUaPgEJb
xD3Ddc6Jz2GQY1ZJOgFsM48LlIshhD4kthF8uuxVGC3xN0KnBL2zdZr730lUcK2zQJfxl9CrWpzC
lk4caWuUL1fGnM2vCwtnp1omhetYz61bxz2uAwyl9VtlYanB9oy/SlEaW+R6LWKpF/kFiM9kXkwI
muEObjlqE39EmboNoib0l3boT9ygBk95ekzcmG8cPHctVjn6rfA+qBO+vC5DFkRwxDynaejaYI0A
8cGQyKPsZd2XpwhLY/Kid2TfcL2zxEPULmFHjFpMnlXvsq3NXMGg3YejxqeFd8/P67jazQN2K7yy
GRwGY6XpsfdCUw0sAKxrb2MUgupOz/t8zgMPw2IX2j3NhT4OU2trNBOX2fz17yhilPysUH5aSD+D
4m6goRqff7/pjEk16ja4IvHZCQf+OxnKSX/GYRw6WPLj8d6Cj1RcQdVzFXQS3agbfQRRSwS78CKz
Tp/ab+PXHRmYbZ8d6fP65VtexWq4jllClEJrRmDq8SGM8iDV2Gs/6jiMvvJkIHMh0QNLPWRBMgPE
mEBqbHcyGzP7iA+Ml+BHYSYe8SviY9bhZ0L4E5O/Ro9KzWKQ3LFqGnOk3+WPItm6RhzoaxX3OSiA
XmlOsM8leszn3580HmYhVAsWtfwoyEri/pdGox8AvejrNFC1/qNzo8k8GUS89du8VXxVTPz57BTV
XBmVo/RajZnli60XEMKyBcPS6K9D09VPVeChibd1WR8zWoLxkWQl+v5OnrESuUwY2n0UtCI+p6LJ
h0OdWI33mKPAZfRgdnqzLyk9rroPLplKBDj8urFtbjzDoFKkAkcx0m/amDncJho0U5KcwoK8gU1l
8ASij2n3rUb+IA9+F29938Mop1ptau9B8n9NBROLh4is3unQdrrZLavOLOdCDi1EmbRQY3rTAMBs
JjyQZ8ObNBStFnyY93YSoYEzc5iRcAx33wOoXD2t5xjLxDVRfKo9IUrcy9qQso6SIDzy8FAxQFWy
ejtqD9KEYcJr9znFARBhI04WNqIkFmJjLLXweVD2IDcx8v/hrsNNg1W205yMRO/JagOagriBupPt
DmqC9QEfih8sxNAdM5XSbgeAIKl5LBVr9AbhHcpt1CZcH5JOhmotB9Me1in2BkHTbJx1zfT8WQUi
miz5JUi0iPV9pHtSbuuaMeuaW1J6awvl3lNqRZYGELPINr//eDn2Vo0Xf37KxgoDy9Ho/SS5RQiL
JIaJ+dcbFsBx58AMI41wHBLvmhWlQ6KPsJvpCZE1+dWQ6Jr2jpDtWL+2CSka80S6JJmnjng9VpBm
ANHm4yIPulWBiSc+o0XySrrJOuHAV9gJQfuWNZVDIink7vis925KAAQzT0YRhbAifxdanYtjZXBK
rs/vh7+Li46tL//1ivTduDF//3cNU1W7Ia5mYVex8Cz8+Qh2EeqDXjoZo9eE59/LVfJr40s8N56e
fz8m8DnYggdZ2/3IjCSbH2j05DhvFkntlA2J2UFHP/L/cYrmLPDPpyMCTMmelDa9Us+1QarP4X1/
Ox1lUwBJJ3aSY0jOrdiG+BLjpyTAjvxgOXo1HXLLlsESE5gXb9gSuTVITdDnoQmssudIr5CJB+AJ
o3WS1ogCNSM3stmc3jCpKGPJztFxizkdjbi8qdZoDeDsVb0x43v8loZyZTXtR2Fas6peNXCR+pa+
YOoVSXTg7pluVs4qpjrnq8itagMM/C4SdN1GLydrlaJmiKZXu+O2a1hpgXhAUh8mG8UeNpg8f0km
wd0pNeQGxsaMww1DpnueJEYFtK5qF3SWW/4XZWe2HLexZdEvQgSABJDAK2uuIouzJPIFIckS5jGR
mL6+F6puRFt0t9kdce1w+NIiCgVk5jln77W7c94Yj/RyHkU2HQeFQoj5CYDuKADRlPp3QiN2LQIo
ejVT2dUcTtmRZ6NVTykM9pEhu/kU4k/d9ZV2jhDCFIwdUPelPcB3B8Tw2HfOASvYoSy9d68eAGQy
RAvHEStlZD1ZTn9nEJKHRIF2r+GhhScRBnSl02HvtDz1y7WkhokLf9NbU3KBjQrLvvtpSrqwZzKu
fDoi8XJQsSLf756Lujm3ZbYlIwyD+Jgz4ZAPEsVeJIw7p4zvI6TdaDONZlfX0w/dZjBwsVIlgf8r
HYPvqvTax0ZhYHUBPKxFOmD60iiS0URBkJloVvPrAGv13avZDOOarJ11L7KHuCfdZE4ewBX+JSYf
okYjwV/n4qWN+1WD3BdFQHwKRHT0hwamUKAAx+ijbY1qhaXrJ7lZO0j59HfSkiFHSzNJNWe2o3NC
WPnNlMmHaJzePcN7HudEnRBzVEADZp8Ie1t8ybT65Q/ZcfaY6wJnhCeRu1/8QP02Va42c8zUJGpf
bcwvKy3QcY3j8NsO50dPYi0Ic/9RzAXw32AT51X4jOj4ITamb4jL5U1da5rt2Xwc3BnINb2nbkMI
EZ5I1bNfgS1EZMJrjHnE35kpIxbX/AtnVn/LyaNnZpwiVu6GO9CO28JJ7+IadmsK6w3tuhhpU7qE
8Uk8So71a87rxyYTz24WfsNOyOyzzMLKpO8nN4PNCGEs3JWJbR6VeaZZ/yCNJD+ysKEZzTSLWD6t
xAx5VFU0YweUUuEqzJMuvCXvYAyOIxW8hFYT0ikOF0+BExiqPCPNgpSchJa1F4IFmtCYLP2r7iAI
3rSR29GPs4hta7doHbt3SX/4Dt9URPRa2HnhVRT3v6Y62PRJ/la9SdJCCaYMPAupHx5ay/+4PvWd
VSM2QdOQ9NLZp1bge8dqyNvhrnTAFe8bMxJeydSzggIVmIbd/JhnD7ydMSS2DSFb9+G2ymbXWSlv
jOWT4ZT6m5rCrmbKbIhw7zmp0+2MiOCcu34e2/TVYvPDJx3U3nCmxQbC/G8V9P/QvLA/JHLzqaS5
9GQcGVCrsf7+ueqaZHB3BIsN26acOanMqesPa1Toqbm2WI+btwGaotoSMTTGT6SjpXIFS8cKv6f5
vGCyiIAG7Ue6IJK0fTElQLbB03PE6uTARhZfDtiSwdivKSCPBht/j3/kdloYZms/jTmYxbVZBk89
ztJmT+zx3N6FBha0r7isK4U3zewxRzkG296/f3brg1yONBA8Qza6gaX7RefnwzfazX5lIRkat7ND
QOMavXogj/PATHvvuF2T0+FlA9+SoOU6e0tmnGkH1dvE+k4VoulPHrB/fBPEkzjC5MFyTFcGF3Hf
3/Y/iVGczNkWFR0C/+qLEHTI4Bs4mlRCl8JrG+ddGjMKSw2cE4kXVteW0f/6hC/dlj+fcEJOHRoT
JmZB3AWX+/W3K+hkrTJOxAhIJjrA3yYjWJiILQsJkl/csbzMYVO/zTb5UnCA3YIJ1+VhhzNrGkfU
+MQff3JXPnTXeO1oWgbSYmWyaXDa8kPTBFxyAn0PjlObkWP2Uxs5HLkmHpZTMrp6SA4t57WVwDpm
PoSil+k+BIGBQKzMTWenarscDsh6eIjbrCqr+//vQyRtd8k4dun3+LZ9uf6/3TSrt8whHaNsZxZY
AF46iXOOwrgqCXyWkUuugR94tnpxJ+ES+BFlnS8fGzq500mC68NN9skF/eNbJDkHFSgCVVYqJ/j4
RqcFnRJptcnuWtzmU8ybkxY+R13yuXnffITubM01c4afIcw/qBpzNze/aayp+damO8IZ+pOL+ser
RnPUli5iAcejQ/rxW0wyx7BDVO8YFH3PPksyvIZDN+i8ukefZxcbxwQn9P16+m34EQ/guRN2B8EC
8vnlLELY/+7ELQ8VAfM0vOkHCrl8d3+uevA44taurHSX+IJVb4rauN7WQyngMfstyi/KcPi1Queh
hKjIs9n88GYEancNVszuQIQHz9/1qDyj/M3uPrlf//wSyQ4iv9h06MLz4H9Ylm1KF5uUTtKwdFc2
K3teto5YDSbMikTRJ/RRMh59jbWV/uFSxgS9Zz8UbtCHT1blzMXp36/I/pCBzC1jGMBTZXk2y5T3
8ZbJUMfTQPzWbmolDJIgJb2S/Fk1Y0gyQb2GzdyQW9El0W1OMc0icqlkhZMDW3PIAF3UOW6Rb/PC
n2BmdJ0R7tJWUbwX2SBWnUoTJlLoguGylV19qKbUNHclCtFkFfmjMNGvjh6JDFknjZvMLAgyJRg+
3mIhaD9LCv9QjSxPiE9VwXaPDcqTvNp/PiGkywzjQKNmV2ZEpR27gDPFobBTj7eoqsBppiXSx21Q
ldx7DwDG+FhlDe9VT5HX4h3XFW3TWmEGLwLcoRvLDEeP2fcw79XYeMBLEU95O/BIQXZAbFBGW4O4
DdR8WUtpEzUdDNAbeHfMMmvsE9jIOBf0x3//WhfJ+p9vgu+YMIQF0yN2HTP4MLxwkiiqOkRK+44A
2/rJicBx37azybC6bKY0O9W1F4RriCGiew9VkOB6EFOdnycxeGj7WntKvzeIznz891EvW4xfsghv
4rapvhgRn3mnC503n133hzc4sLlkWjDLSIk3hY35z+8nahunlIWtj4DyeIRGLZX3GIBORMfRWEG7
6ZNU2/cV/LNl+Fpk9aFxLfeJno9467HqmuusE0KtEnqen72+9ofXl6tb4seZTQRE4PGufFhf3Bnt
teP09hEhw1J2WlVRHAmanIkCq9SiZ5+D7nhdlKVqQI3HnBRZ7Qqorocyb6rXloWZIbqf2Map4PDj
AsrRNKCQeeVyPbqia/fANvvsMbWbOnvOc796L7GeRJ/cavvD2o2nQeJqsJhduMKUoEj+vNX0+2bL
5WR3vG4omWEuvS+TJMc7gEp0sondaZLjBMgF7lWrNYFQ4Hb8Q921xLmW8UBnZbY5vJ9pOPn0763W
PdWgLmEzzG2LHDOPePhuqFeNihiFLmvh3Thg1T7ZhpYD3X8v+2zS2OBsR/oeBg12AO/DJ8G+ruvI
Q5acwCUlQEtkvb3wPn17a4MsOOOkpyxD+SamfcKRtnyiV6e1/cllfDh4Xq6DGHnmSZjiAmqJDw9v
OIC77xHlbmOv8Zw9x23cEaUibupJc1RHppXQ3Lwj6odQjxw7tDr1AE0PiGuB2n5yNfbyiv/9rrim
KdhwWeTwj3gcYv78fnXtz14RNS5GjNL4bYZyNDbQAYp7e4gWJOlkaOyo2o1B+zrd0AK6gvWg6MAF
I4HRHWHZTFNMxfNLi4YNSWLS4+8jKoddmiZL11XN4qw9bBF3WD9TdW4nFI7PSJhEI9YWZcB0Dqa6
qX/Qhi3rz85of76ODMQp3TjiUy9S5VDAfXgdNYiHth/TcMvKWiZPdUNLmuGbFanXujfdZtundji8
2kyS+6cx7DlsZ7BFupdU1aQftFBuxvd/X3g/lJNck8VF+UzGTXYHh777n3e9N3CrTZ2X7gouJtzW
rPDhTVEoAxZekbWP8AGJXCXNafzl0euy7dVYOyahBzR07W+RpO/9O1BZV9yZ+BRiMNIZZ7tJKvh2
GoXl4vXNMqaIhGyAAb3UlJZjU5oODju9R1s2SOnB/vvHsv7s4vGxuNnSM/kDmPNTW314tDskosIw
zWoXXFYrIFH1G5RUnpDGr3mmO2z/6lhJ8JDfLO2zOCJfpFM0KiyDJzYK/z71g3o6TjG9wt00srot
VLbPq7+PiwFXalPRQ6rjHOiyMvz5BbQxR4qQKmpXECGAdQ/uRYLrh1bnmxFoEMEJm323cBJJPFKJ
3+f0H3pTPYYBlqebuodpgjkgkFweLSUkc54NpC630WODF6nuGTEx1MMF3GQsZy5HyE/u9T8ea4QZ
9mUN4ZjIZPnDvS6KPPSMwJx3fovTgeT2nN+UNFYeH7ChNck7w1NOJ4QWYPlhcXfkE5m0xrw1Ywf/
P7yF7Pu/X5L3j7VELn0ElzXKoXAzLxvj36qhFoFxHauUL44wlnh9XWfJIZLRQ2jUXvZa5aSApTc9
lGtz09cidtlWWrEKkzzd6M7JBaA5XKcRX4UBjT2EIBNusXHTbHH7xu+faprzrJkYGBB8NBH8itdr
fQymNuKB9u2MtT0aDeHs53ngreqDogyhLRDpAeZUE6oOzrbkJQ/GJWTHmZYuxPUXRfHSe+l0wq/A
9sU5gtYoPyNHtJ9rLyKP7NgVGP6OAw0Czh321BHvnMUmoLDL8sFCAx6Iox/s0FcYnvwHkq42U0al
vezBDVUobpmR6PSpstF2PtC+DGnO1qqp7+Y8AXB1faENoMak14x9Z99f16TYIBnjFWvZ0qlx4zmM
TuRIpeEtiSh8Gk/Qm9uC/Au9z44A/3jSsD3yP5RAyMwk5e6f70oYObTGEzzC9ZT35UtVj7N4djKT
EbNHLGJ2Z0y4QR7JHubKHENW2cZDX47IRTVyHjddM/BDc85U+FH1Rhuf6h6sxWq4vPWYrsJ2O2aR
06+zfgTRa6RZ1r7EmaSRBCzg02rmcgD7Y88LeOVBxvDyOwHL3Ydjb116fcEyS9POimT/NFhUrSuz
8gm3SURVcYKJzILOW0Trk/D0yCjtXXxZYYE4iv7JrxhUHVOOnahBcRXD+MoYNvJ9KaIqttSTPHGO
2zCgjFLWC4DK3hTd6ti1gDh3karR2i0PYuv1/LzTTYj+6OFXw1YMIg835eWxa8vcMEiKV1F21pbm
jfLJcFbMYr3Ofo5IkHLX//4GC//jCo4kigOBg1bFpl43Eb38MYeZlTQcEWfhburqeP5i1zl8fVqf
xlcTyKY+NH7OnLwZnNhBDJ+k0ZnhBf8GsjRfvpd5rPIgO4qQFn/sFQ8linVkrmUOnYTgLJS+3Lyo
QGAaM+9IGLyUK2PEmnloLqNcNxSDi4l9pGWo7Ej96GftEDThhv7jdS5ZzTXLGoUlvzUZLH7fnMBX
WY/ORLwSLjXi5/nHSG3c2qzeKjNhMgacnssj6pRH0B4t/rkyiIP/0kEewsnAfWKl7Gq+MOap/Bsn
xFn0w1bm0BNjH2UldB2oDtrZNj1F2em6IiRjp5m00dpN8f6woL5ZOFKbO8sb+TNq7CrLPDzszeZH
Y/qSX3E5DXflkMxfQl/7w6kwQ+Wfc+Rl7IKM5+M1USv0P+jMcNy//poucbg82n9UCrjUDca7Raj4
obiSqCNMNPrqrRN1U91PYDjoBlzqUh8qlj4AnV8+W42tAwnNZdodxKAhILUvCwnl36h/IYZa9t/K
bdRbaHf8Z0Md80qjFmXvJrSD051JExl/zhTLojxdf/MMxAcFbuxMIzlvzUWXch2RXx9XDf9MbSWd
ZHUs/LBGhzcZTmJiaIk629r1naTYJdiAO0oyPR+PjgaXZoke4R82tKnb5pdpf5A3BNXhyxjiR4YX
EgKYHwyQVG6GIssItHO6sScsuWvqxx5w1RJ16QUOQUgAfnnPRLU8zHZNF3rtusJisBeRc2H/Lqw6
n16JvCRxIZbITA5emHBf5LXf4/p8nRCVuKvrkUOZJJIPGB367ioZgWUZPYffusxhOhKt6d1ip/Xw
2QpUZYq02D630RlHBaP9a38ga0JWR3Q93FZfV7V6u96p3imXYzRBicVKF/2iMEE19ZYYQnQ/Yvbz
b45WqT7mHUpO0upJ8zs05J5km7JSXK66dCjQ/S4D27mkQqW3YJU84CSYMCbzRxxgT43HnBCrDJHu
m9KzaeFQwQLLMAsd0SUkNBTJSzX1qtkwzuH9UtAGxkdJ8MNbNA71XkhpxphalqclBJ/rn2nQ1z/N
vEja+65hH9ql9hT2z5AsC/WG4HukjCvwFqDYCvksJ/xKgLBBri27BIZdy/irTAcSPu02S75EBDfR
kKzNAb+6wflsP4RkYa3CYZDmwRKGLo+45wimINyidTdIhYZkV1IIp6v/rJA9lt2NBP2W58RLxF2x
r+1I2i9jSLtqCy6f3X4s24y3QaGI9nZwM5eqBQYU/+r6DKPg4sNHw8CHj9MwogWpmzRxSJJzFYqL
0MKVlCz1PDOM6WUoeZYeozxiRrhyfYEXpsui/BU8WR89WsPQ4w8RGQ/sD2l6eEZ4Slzn9/UAjC7A
XdJKJqZJXu7TCfMDek2XvbS9LLbIBPFjoKCRq9JvqaquN89JaINj9ouskbWhQdVROYphTEAfZpna
Q8mjfJxjY48RNZnuZOayWBEjIMKzTWEhHwcoPeIUew4nsBF/kIwxWgXV+M6QSlYafwkyyq/FZc2C
DkzIgtUzOMZbP3isOJBBjPks+HNxjtR2PX+5qnGyi9gr0dry71B3VD9B0NnVnckE2eXHwTItavUe
N5u1PK2D3VJj1/iFCd/LrL6J9x6vg3tk9gSgkpSgTBHsZik1Jasg71hZoxbjys6NW20SUdEaPuNa
3Yx4yBh57jwvmcpTLWRR7WGUzTkLh4wbdwUrJWagYfeMLGkNgxG5rDm5xub/y3AFD9FV+BdKLzTv
3KRp6w2NwqnauWwF73R8JjqTOWEXfyWyKAj+UoiIxj1eFkIVfdbY/BgB6G32rY8c5GaEkjIQQmel
9s5Jx5nOoG9WDj43xv7rkTmv2NNb5ICTOHYJqSGrywLQE+VsshMO78IJKB47HANhnlTLTlN9sJ0m
ZZdImhRMgpWaNcIYY5ygyDOxibFZ8K3AXxatKL/2ir1xA/qxfStEihDUcnvgaozQE1DQ3dz3CCE7
ymE9RS5PPOl7/U1Mn4YwXS9aXtp0UqSINiaaVk4ry2rgJSXbJM/xZZvkb9S30BxCMAj2Dz+Yltdo
WePHR5QUgpDmxHD1boYzwGs0SO3a0TrvfUM+5kqTJnOm34tM0SziuXpAcdTIp+D6XYTzspdl8LBg
3Vcls/atj7oHtRE0gcz/Lc1hmPOV6PJmegbmzIoSWzQYQIPpgvbSZKnZZV/iSRDb8bKt0lrnp67H
lOsRgnhu1s+r+G0gG4arZyHHoANbsH+MMhavbdG4mfPUs206FLJt+1m/n1M0x6q/n0hpqnMkpQFj
iwDd/eVY9rfKSXXj1GliIQ+RU/r5tCKvruot9n8zJ/bbWXQrT15nceqk5hzos4ZAY8LtkMqlkLmM
KK+tUCVg3twPtqBWuPY12lLTCoX216a/67mlIoHk3P7IoO7UZ4pt/xmiCW64aGzEW8bs3ef3ZRzY
sxlo2MFm0UWIG2iOtxnZMuHzmPZtd64yi9KkchzKlAA/yHtC6J23YZSS6fX1WmIPFxZBufS5fvAX
Pzi7BsNzehKG+41OnHNW5hxJirrlshJGZf1ThveFWBOyO6E6xwj51rMbxO3NMJiie4ReyMFOXabL
9EOc/im8VHHmHHM1UrpoyGXoCQP60Ty5G4e/J89stGhJr5eTZcS/vXqk+1ItZQXlZRh4yx2dE/pE
m2u1SCIsNyA0BMjbzJHjfo6cJiApbTJdDJy1GrMnaYwI18wSJTZZqh4S6t80RJex/2WeLBtb4qGd
+cBbRe6r9Q1YnlP+zmK4UevrVzaD2YixH7KU0O5r6SCwkZBpEaQG96Pvibl6KUBBvzZ1w7VhHuPH
SySC9v21za2meZysmzJhLflCveTPd3lvJvm72RUcOqFY4ZybouRXHWGqeCADFH+paxrfECAGweFa
OTdkBFFFBzinN4vyoTu5hU2UMf3xZV54KainSyntYpkPt+TiASMLNS1cTK2XRvt17x2MeWkwFZ2O
T0DtrL+6zOyLHQzcXuw9WAHkisJfJMpbyIYlRrAMHBBPqeZHZ/N4PKEwDvB7iViikWMgzUfzL6V6
UcZTsZ+zzuy/FPBj6QnwYuBQreAyoo+U0RI7TwfA3cpE+8kzpmGfBquJ5O2ucRoS1NAVx6n3zU4H
amx1Ge0LcvWALWYThMg87BaB7gDSWXr215wh98Eq03rjzbb9nPt4wMWStjxKqChR6MgtVLt13pHs
mtnhOcNpt2qLQPyKbICoitbGZqgNYy38Wq6ArLrQ9oz4VCRLpt/MyLojh2M1ZQ6S7xo5cwfJGAFb
l40PSWhjlubIHx04LESbPGjDs0tWz4zsZVv4JH311viU9YPzo0qN6TZvlP88R6Pet0MA6sz1wlMc
jeadgeuGLdMk8hDU1gY50XymJIm3jZIavxuUbNOccP5WRlXpFYurhMOStGsdEpsz1Hoz8ocd8zLp
110AeDCRs7YgCeXxu0qL+SiTlpONlduggJ32zoqXeGvExs43GzwxTIARrzfpJiuYrWJbGkZMKGFD
bF/TiRMOfGeXWghFbnoOfF+0M00HUD0vGbsj9TBV9JqaIT2xHE+nig1629M/IZHBMXdTGRZramJn
MxoR+Sxjiss7MfX7QPtmpczJfwwJ4/nmzHF/cOjmkxdSN0uCLUWXFqDCGhg+96o1gCargIOrMsYj
ePMRh3SOdTEpiTBvRWAubWNYtK0VbudgysVa2NhSTdDzP1mEcVYDbeyOhp3qLaMx9Wh0dnwIBKMv
Mx/NNdvOVzLZons/ru1tIOjgs9zeVkbyUMy6PtFRGTdhOlGRyMSZn6d+LrcmFjvGbpXXoRhWEfFc
BOQmViJeSekkxBKy61ZYRvRjHrIlyM/KX3U1/jLDfEQg5+yT1C+/W4nGYwWCovOfaxJIbQId3K+Z
BDzkWoQW4EhiteE+KzLMFwwsmN+HOQU+HFEUAOstbfg9KYwOmqXzTuP59zYUJylmZxAlLDuzn69a
pw1frMJGlGdncwBCuRYHzf+Fdpk44Bhq3VZ3OTr5hPVtVh6iQUH5QNpMu0d/I98JmqMos4oA5ITx
qxVmBDTK9VahbGCgQ/y/IYzGeK8yJ31FFIBsvG+626pL06+poSXREbldnrBcYg4dNWFYJQRCUfm7
kkIRAjZG05uu0xhlJCsvyRWwbWo7MfRqrkJzLf1WPsJHdoZ1DHxoATdGK9hQ3PncDjaR9MFUEOte
/rL0EP01JA4MOCv8q0jl+ODWRIxU2hq/6T4q8e96Q0B6ujvUX7WZ2V/DOfA3wRBo74bnK32RVh/c
VmKwT05nPIUpROIwbmHuZUhrdSzvDWmX1d7mYFRQpwE0MtoaI3VrMKGJHCfdTYZXHfzcyCA8IZlk
Gj5/w+HkrjA5YQXu5fxKaHx+8vIg5O322v0kR2cDVDe/rb0Qk4oBs1wSGBKuU7fQalWnriQJALgu
Mveua35DZI7uu8CBnGXhRgdU+MVJGvEA9uWUV5RmjlPCEUX7tvJ1RrCZDLH5iukZxVT4Rh9x5Msm
oGfKLPVcoXV8AMjVY46Yogds9g9OA/dbk6d3SAcQhoXqLPwg2PWVQbSlYjrarwiCwwSN63cNXeV5
yvL4UXTeL7+fRtajPiAaGZqLYOy4D3WWAOZxWGizNB/fM1lu1azV7QCSeWVXo/XdayzQDp0eelAP
Ub6iARi9CDGz2rsgj6GJF/aXxp2tc9SY/St0tPY1YKd+AmGWixtHDNU5XqgtHNMV8JWy3OHRApXG
a4DoUWa72gpQAnqIUX23Eis36aevY0bEDo+kl6/qyfVf7NiLtmEYRquZ5YRTVpS+B1EHM6tm/r9M
1/JN0FguTxTJ6t9Kp2SI7gCx8btY3lSgIA4OIpAtfPnhWXv+HVni00GUqnmgeOru3QFNSzfTjObh
FvfuGOibsY/rHRNviMZzK/vbNHGDLxnRU3TElU3aaBtvzdQVP3Xul4e+qqq/tNL+iUieis4c9Mtt
K0sYkaZOzpQlzsozJn/L2WQBb8H8Ij+qJ1N9yDsSuIrvRQv/J23oUgHSCoxbYwnczXp6oLkq0p0d
D8WODBcqsLHuzxpFNk63OLiDThx9dbqW6GiTO6LhiL9l0dysmiCGpxQW03uW9lm/iksM5BmefxNU
DO5/Dujy55DbZ6zX5Vs5mYLiebDa9ZIBBJInks6q0JreqeMGhJplBLhZaWF9d6OIc11oeESs2Aa4
88homWr6WkEat3KYeK7EKz/g+LjPBBDjZmqqR+jsEOitrknIJ5yybgsuzn+mH0WqY633ZVg5u5DT
zFczoQEZCRI3JtJTBn+cb5GQBqvSclH0lCzsbJM12TpS7bGQTGuvIBAh4yx6o0VE+9gC+cSmk28J
PNoGhRevnBj95Qivbz93lrPHopLuuE9ng3bfi5XV6M1DpCtnoyYagCjXHk2J2cDIbNASFLp7c5XW
Oy0ddaDYB98fxOJI+KO3zuL6bWSJ2ZnDNK8T1+uylde56mgV4zs6Ne+OM8V5GlgXpmgA3uXZB+DX
9CEbydGZ4+dqbCK17/AGfKeSQfY2peeQw9nKyYcKZ4w5bQPFAHOgwQ+7Cgi28CL11sBzOaOHJ+nZ
9vK7qgdPzXPZcvLpYO913kxETGR17HF2AjalGtRvTHnlziewCRdjRHJe5vbjt0lYP90IYo1HSJNn
Z++60mKv6WKBURja+lXnhK2uQKfFG2xFJfgEwqsQifiPDvFLL1kA8spysxY2Poz+SI5UBHE13BcE
Zd00o5/8DAn4I6yaTPcwcTHOpJOfb32rDA9sjOU5a6eRYf7SKBYF+1Osz6jdTZzMhXdCbKDOC3T6
5OdR+hR0vbX1pAZ0C/o7eO4D1U77tIcRbTqR88CflR0p2MXKS7w3A0vWqsRBwmHCc48GU3gYf2ap
iYUnMpU4EMs6tE5v7SYa75tUO8mTlXjNmUZ5TQBA85bQxFg3DbL3jlbmqm4C88H2JvNRVXR1lgjP
+5bWy5HOf8MrwjIiGIW9stjMC/WQlbmP3qwe9QY832TtIDbx6OfeKPpc2EBrMozKCQ8DZaRqCDuk
xaJXkUvvnMIrpleLzXDb1UQP3GBW6w9kA3D2TP35GbBi8dPyWuOtLEw+QFkEJ0R2yYug2C4g1856
lVpUCCXY4b3Go0YGxJTstNuX7wHD1bvBJaGHBGvykoaw3ErlTDvQZRAeJ+xy44oWjLmhVYUl2/Sj
djcU6OOJR7mjq8nZj0r5taEVeleMDCf5OuCWGH6hzm7mInwIU3gWyXDsHQT0RlPxnMI4G9ypfh9L
TKl55BXfSjt2OWxzbsiaAeNBMqB2J4ZikgAvRkLsEEv09smb4vo4zx07WJffudRSXzAPqqNpwNLm
lC5/NAax2GzE7rmPU/yeRqK+QxXN36BwEd3acZ9Q1JgB5oGItCSXC25GYWQ3hApjCMhN+TSh4Dsr
Tl27MjT8gzf4/m2rk5nV0kbYULTzyfah+NZJLm9MKdqTneOtsnMHhX1qeacpKIP1pMqfJg3bJw/0
hNr6NvGMjFSmdTBUEROB2Y9frYLgp9Q0rHXYzsCGZtlvIgMoW8VMfz3M2bc2kTHDCFWDqBI5SRB1
2a07u+M7hHf+Wtg9vStwjtRgAbhrC7Tuhg4z7Z55NOsHaBnpS2ZL4xm9IYVMYxChluvY2Y6pnu6J
RetvCcVxdn6Y1fptzqCOhQRqbQKZ5pui47RXC7M7OnHVxE+ZLtztHAHliwr1ZUpMf+clEuxZF/9V
N1H3mo9F+h1pTrBWEXR49Fn2SmZeQs5aYWwMyu4EVg+4rF5qvXZkjXOHxJtpM3vGcIwdHzJvlOXl
i5vVAZPaizhaCRCpN3bi0T4pep7ap0BJxgG6R4N635LwV7BeG8CnzVEIfJlR2bCiMqzm6t0kS0i3
DgBan4eLsM6MEEo8DNncmNu67/0CXai/hF+D9O83pKpWUC3B0AX7DFF7QM2TW8kahBhaN02RlL9o
Wjloyi+qkRncsnFKFuXvDV7P1N/ivV6eeBVPlvli0Cx7tWyV4vE2WqN8bUZ3gpKVOKR2lqPp11+K
YTJuVe9QUzdBxny+DSpaKi3T6fGV7gn9AJGQG7czQZ0cZmy60S4RXezdG00ciGOY0XQ5yDTN/7K5
SZtWMewnSReC4CkSIzctKJtlpMqjYu9shn7l+TqBT/yMmUxWN1gHF1UorSMUs/SYuhSN7rESpVft
hjiJyuduRMBxbxAxijPj0i66zlcBqXpUGHE6GvdadTnygVFEJfYqGIos6E1Zim0EorPdsH13b8Hs
t+EpmcDrQNheujCAX4g3HX2rIWjUKfPxW1txXv89XvpH80W4P+YYce+vHRKi6TjJGS0KgNuebdXZ
e8XEc6DNcRLHwG967170ADLugiyij5c3NpL3VSEvBqAu9YyTN2AUfK5nU7a3PhHhmzHEYOJuTWwT
5avb1An0Gz8U6ZrALtQRLUUQqoXLV3T91jsCgMMOPgXz2cV3Sqspv0yvkarSnUtSc/rej2OVnpfB
53gi4EfPipVf85N279EsMpJJNb+KmMZRzRF6VLcjh0FjD3nLBc5pjKjbgjTmT7tKMCv87O43a9KL
BiOn0x1u/31wvdAdPjRQpUsdjvhIuBa6uo96HquuICA1IAYvY2QzYhe7i/K87XdBXzMowYEd1kwQ
58IH3EnD4Y49Xf1MCLOe91mawKdV/Ir6GJbE8akbzswms6uAviMi1hxFx32bRKG5b1mF4t2AZV59
9iH+0QV2fXNRfTumR9/0H11gjYW2AFXQc6CoUCeYuvVhfY61OvEo2iMmdSK6bzAxFweL8ewvY3SY
4bXEo3Yr+Co5blBODutMSxcoGLC1lGaaHsAXzTxBIMqEURmfaL7EnwJRHzmIbXl4NkFueC4Wkg9S
tjaQU4G7xvuPLH42cex8dTzomGi0a43SLHLLuySmc3tK5zz1j3Ejx+GuNwNNJnODw4u2Zz67G+bP
LzX+RgIWAqIZja2kAKjunaYz5i85XyMb0cW9YBo1DQ/GxuX7Ej20sokkBOjMLLs6JUkJFwFtUhsT
yhVkUvxkwivqX+ReGLSCLrqBTx6+j6IJnykpsidLLhJ52twfpFhWr2RNoEV5DLxJUAqKLD9CP0hf
lGkN+at0sLYT1DzEmxmafrLHJx9ZZ4po/B9Ar5PyP7LD2qJl/4TWa7i/Ntz//Tr/9BjxTUmB8YEO
Lso31G8f3xG+vcKGJl8eHatcvD3upakPoSyAQmaLpFiJOC+n+65tWE3/T9LoRU36x5xDwmCRpusj
NMXl9I+HJbVM9ryqPPwXZ+e1HDmSZdtfGat39HVowGyqH0Ir6lSsF1hKaK3x9bMAz5kuBm+Td65Z
WVqlIBmBcDiOn7P32hw8beejUKjRAFpMI8/LpcXMKdHtHjODYxq1zdL2hnFtGIdgKlTtB1Ho+ici
D9nSEqwBzpfU8ntgVFGvggs4cwLuR55E4ST2MfKi+qZORluHCj2r0uXWUNKbHY3125d2lsW8fF8O
EQI6qBiDzcd8ZV+OtdjSObkeSwY9gBnCprM5WvWVdaoryoM5EIcBxds/9Eq+zwfqqMLVUTFx2zE2
Mq58Ir4eBST4eQP9NkUzv/aK6RXPitbNajldDRjsW7kC/TS3QCsGE2kWdcOxFI1KbxLZluaQ1N0x
2gfYxDmWtxowcvpj/TnX9cS4UbyMaOm3X/OrfdoxTe4Wl70aD5ujzX//t0GXbaVakuWxD0tgxKUu
daIR6WTt1rEDwVRSZOnMdORxn05xcB/GjFve+bTA/1x/XtyyiBU1XoEKe+36ysU2JYw+qOJIACLs
FBX7g7sJRnBcOE/oDj1WqNKtL3WWkfyxUktGUydpbZACRDlmi2jko1WU0rAi7Fw+50WxKJ96SuhN
iAHRSYAX+D3JyLOsDG/MzAlczNmzujFaCgx6NYyO2LqscgepiNO5UBhDn2TdUFUFNUflRvwEGliW
OOKdypCeuqM+C6qa4l53FUt7YsnYChkSWpx/Z2Ta33MRWu2euVXlbeXr9IuBnwqCnwoNaBz/X+uk
hT2BkEDcoOuF+DwYFkT0Frtffk610Gg/jgNd2q0cxlCYUFfgaMmiX3MoDzdqZRmpecKs4fRYmUXs
MWL1axOMPEz0r0lPKxpkZFAHN0qNr0WOX3wTV/5jYQV+z/zeMrx74AfqvghpSI/rLE3tOfSnm+Kb
Gve3sjYTZqMCY3Ra5/vGMimQZY0NFpcaqmhxKm6jzmNm58ZmoKKh8QZxz7LSKog6nPXvKivkXft+
OIGxAGcMIkM6VdVBcc0vUv+puGUHDc9g3VzczoqIKKdiIXma/vvImwWOzdfJzXOse4o4JfMVc9tb
aWx94Z6fYaOzRO9OzqUakiPML7KOlUNGzisUzDCE+TdO61OWNsIMxx2tfpGs5Wg360duY4oN/o38
WqkwleUhBnPKQ3ycfHxJY7JQ5EepWyp7pRSMDvbAckFe4FVf3NzVxC6lb2WJre4RJ3OME08tDvSu
58niMlNTnZDatR9IL9jHzhRoW7W20uhX4xciYm3y7jfy+ADT0c9Jw4LfkhQ0jYzyUQQkVW1tA/XA
TeAnmQdNQIvc/eSmhr0PQQTEcH5xsZyIMGvrJzXloPfBIbJteO7JJzfXsDOw/adkDKwyEXn6E6ln
g3JM4Fgd6XG6D8x4TGtYyQ/aH8B17DipK/ZB91h/8zyDJ/GlqvDU3OiRXemfCB4lYmnLB9YGN4Fb
6+0xbtCegowpxjL6ZVF9mF8yddD6Yzx1VnYTCKulNydFu1MWcd+HZdvZd0RheqitMmQMG9UuiC3W
MhNmOCtgqA5eabflHgSQEkEXzlyi+shFQOlFojZxPC3mqCd5NCCkgwtuKfU8c84JSyi/keXNIhLL
vSiL4zioZ5F+gE+3e5x4TSkR2m5ZMJSQ89gg6AGk11CEms+IgrgVdMMhUfqd3XoxQb94rjk8sE0q
u1lpTkzJ9RPGNQsnJFPhSOHmfnNaA541UV7NgSgxe82MHqe9bnX8WpdmKY6ZTS8u0rMq2Qo9g+yJ
eKpX99CxwnvmgnQoc5/l9THDZjiAtx4gks1MofQE3L1UHzOl8eJHEg3jkqlpPST7UkGQdqfPLrIN
pBraQXanut+NMmvsvV6RkfNMM6RAjQfWiBkCOD3SwJIyNaONlVnGuBGtq3pz5CoUDNLyBktfdWZa
i9sgCAmiLbzSiR8T6uty7bOcs2OB9pOp6qAN1omQ8gGKL/UUKZt+WK5RGHUqw5bcuk2qqLD2bz8f
Xx0BsFppDocA/Al0fK4LpNSfFbFWZx5zkjefQ3jzPYouFfZGwZlu2qvsNHM/YWjqd9T75qvy0FUR
1pC2NrPyqBGvCnm4r1E8Ykc9yo+Vex/6eDl639E5d8OKI0nxjVgNEsVjhdoN453/6Ol0Y2mXd5PK
VBxD57ZgLLUHcNeD+u1yKgri15R9Ewa5cZ9Dy223TcZ0Y2WlibVhbQXZqoJvEV30IdDR/Y8pZPLa
sEmgXbdhAzE47bs+v/GDLugfIwXJh5XberOyUR5WG+6N5smnE8KpnbnXuLaxWlP1GS35qKX7tYlr
ER61bjR3Q8XQdj1kGgNnBc1XQts7R4sYiX7OD7ar9AMJD/RI8RBN1Yr8zrTfDIFZ3vQeG9fJgcq0
xvqAOtaYrLAiVHrw2g1DeSOnGo27b07itke7Kqp37EKYla7rFfIqXZVgRXt++FPyvSybYEf4it8k
wSkKO0QZAikSOVs21Nb7UU8Jm7UHH8VTkYGg2hqW3ZS3XHDEj/R2kmE9GqV+VyRzbCAJopNACseZ
cWuBAQEhQzCqedDcwlTnxNs+R0Yw3RnzvnuKWPTRHr0QGDhCG0X+GQige0vrDRFsT21En5QCi9qa
3FtEsBVoejqzlpKvLD7beJ8YSfJxrNnBTlrmtsVF17qPSI38ZxMuBOEwES6yz9AyWC8wuuz+0ljB
eDY6UsZhaQfcazyM64YBZmJ3h8ydhh6qfBE9NeTfufTHywqmril4O4HAdLw3A15g1FTWDM91mnbn
0FwkI5gdLoNXgvKFGBtRrjw6JbRvlWCmWnu2zgHSqC3zk9+S0X7bNR5SYTUqR+UYqFkHjwTZVrZu
21RoOz9n9XhxSBpe74M7O1fYVsgnKEWZb7SU++OYh26zGqc8jzaJkkQmoZUBtwoJ9k30hLF31lj3
XQAha1SYGiZlRyRYPjjBd0dLo9ts9MbkvsLnouGOJ5gIsEaCmpvUkwfVDeaUNZ3oshXuCIdpCwLy
H7FVzfKgETXDQeFPpw1JBNDXVCQD4A0XHTgqTYf0HkHQ0gGei10dU31I/BspLifiZyovlm5Wv/X1
vkWxfjdaiVl+w17ZQt/DjL4in6f4pWuxr2wTGP31saki5UD1ZjV3tU18TGa3Vr/La8/wV4aS5ePR
6pL+XkGD1pFKZE0+czun63dkqLX9wRvZEm/yIZz1MgPxF0Ipx49NpvjsLVoLhv7tTZZT76v7ydEd
PO082PAR29cwzhqzaTdkhAbli3x6UtUou5R5EkWXlqyV+tlNnJQZj3TOSbZexYl++oQiZqam6cyU
QI7pWZ7fDKMm2k8lfSN8Pr4W0ke0iP8YHjKb8HZCEGCijLdtSqMkgemh0xNGgDDL3aeFO2badWEd
k95XjVt9oVPWC6tC1v5KagHychflPjRpBttUoLYTGtDOE7/7WQSMZR9hV+rtc94ZbXdKu7SMtmIC
GbDqyKWvd8KBsnDO6x7lpu+RTE+AZ5qi3TSBk4EaA4M+8mZN5lBHTquUE8Cy51fbop8z7lWAP+X3
yghEeyPoWqB/9/SELXIx9UF4N9iBMAk39V8x5w9aNlYeIulnP0OgV1WG81c8kLy1MyZOZXtpxpAm
BWlYKLLemmmeWUtTrQ3ZCM4J90z9326LpesT2A6qY9+FDLZ14Hui2XVypfhgulajbFIWAXpVur/K
EShkoK+nxMNmgbGPcg8jNipG2T0aPUZwEMbrMZo1xvwUpUOZSTTZbFWWNhdDgiek8V/yHuSrpvbh
c89j7L2whxdZLtZYQ7vVClsh3GDRJ8sPi6TbmYlZVBbSfh4SdXGs6cwla2Th2nDgOEkLayUZgbEV
4QWAvpcQSjSqJPZSHELjq5/jEHzTPupRdnFkWfhKQ0QH9z6kaevsVGn/lCg/uus0H+q6wtnCpNMN
BqwCeMp+6oVHUyybRtVL1+S0of0gVychX1iY/RQO66wCTv6Jv1djFlTb1wCjZo+Cu6BTUtvmSsa2
x5V3CZo1cLUItAJ3jWEH7p0e9C523oWvSRhAqZwE9FYC3nCLWnuQqTE2B3jzsxVgNgYAxcssJjMr
VMfz70bO6Kjal87cWEXIoeWWVSxWm7lk4x9Ji2iGEtZYV0lfO0ffJ9Ab9j7TSwbEkxk02a7JwU/E
K+pnF3sGmep1gJ555hZJIOJkTiU/WKH3jV22sfL02UFJpD0ozrysAnkdFWyn/KskL/kA2rbQ+Kyb
YuAKaf4YiNPQ6ap5I32XRmI7qNhFOyJaxNzAFsFIZv6KEYMmWQKIv0liqLA6RydSvhCMBEqBBiS1
NKXcpTho7L3aonol5bFxlFWjED91I5e/RCRZbmrjLACiqvg/tLQ1pkdumCbZW3Uz2kS7hIW7rUNi
lB56XNaIHCLOasccBHZdrxTO1/m33E+riPzwqmMkrWntbHDQw4lXO8bFDEmltjaqJ1ek/WOs+2F6
E7Bxr+TtKb1Fcd2qn2KhhPY3LyAG76FPack9chKxOTH55NO3+6LPBoWktCLTz2XM/bkedWXSqZ3t
sdtyxmh8LL9lOB3aRffeNGPugM7WWkj75ozp6T3YLOcyiMf2oQUrugLXIpii0tSatul8AN/ZGieV
nbwXatckzy3JYsgcuoUOoSV3B2maXiJfYjeYN1l3KJ6tBZYinRPwgXj1+ERbYgErirHb344K2gho
7SOSd0KkRMDIn2qn7dpDEIFkJgytMAmoz+i0TPfQkaE6Uo1AL1/RkSm+wECP1A9MPajP5PfL7YqH
AIBKz3mu9LHD96iApXxAXKpOeyRR6PulZz7rDD6PNOlo881LpRmOv5EQjl9AG4miJl3H5OIW/Ei0
FM/0A0G2uk07eR/dSvMbrBm+f1OmTrOxwjACPKy68biR6NvC0hnF1wm6MAb7hqWAoJhBk/MbnT7h
kHTzQ0bbTj2J0IPxQXGrNReo0nweeVLF/gZaa5SzRsbuM1uE4x5/37OLjUf+v/QoBHGtajun0Yb0
I59N6e00DdTs1i96VznJjTZp4unXQOOlII2JltGWqYfSnmnXMleNMVNFa9TliXbOGcE6qw6ZJw8k
MaJNgM1Q0ZqSnVxHMEghSS1j3BWsol7gb0k6DVsqKUgdO13eI1MCvjxTOKZcm9G8fq5ZzM06rzub
Ra3Pt+lC2+zsnAtqRzZfHRkTD0VQDPMDEqgwhhMxRVi91Qyt3ilaEBiW0wPpHLn46VkXuGOfHHIk
UBsv2/0QuHwLeRM3ea84wKTtxjqMBTHLK5fAPHHqilIf6FpoeQXYZh5VeZ8ZufKIlrhKhIATb6IV
KX4stOgefcPcdNr7ZgHK4nQ0khuLBrjebImyYUmnTmhxJcxk5EoUBYOifVQopJ2QNrg8Nc3e5VYv
nbqx9tL4IC8OJrrZW2gLXpz0c/ZjDAGBKAwV1Y2S4D55uwRTX1dgrkErGAwCZlzEE1enzSZHm0Su
S8LBn+KDDpTHBmGkcRqgslMr9ncdAWp7BzR4IIiDfCJvR4RfQHFlFikLgilXl6+H0anri7V4bd9+
hQu5/++9D9yvQjNwXnIYd03julUtKpLYiG6tTpLTO6B1wf+Ky6vds9cXGIBVs3rIfR3KD8TNliYJ
swYMA2A2Dk4bYfeR5QA+F8ZYMTTcakOTNvUJVHGnaKPAfgi2ysIkpk8U9PtGEcm48yet0Q45MAUa
iaLRsz2GO29HmomI9/CNRxCLuS+cUy44SnMvz3a/Ds1asMktkXukudZtXu5EnRH6nrUWT42EOLkt
+vqi/hilhcdiLhMjcjeo/rp9XTht9hj51Mz4SwxOXiHWmWGbEKXNehpDOvbbCoN0gW3WJpyztTi1
fZL4rPnQhB9XorZlQTvSHMUXu+wfBJDP26n0LgxpS0UgUbOZ6ijGplWBCuFQ8qd6A++3LPeaqHnQ
ooLmeTwsvNvf1C2bDX7fhjkrtVwqC4eaDxrXYp1MOPVE69Bwi2GNG7Ed33FGq9cncFcwPsM0bsHn
m9GBV8bouQgQuuWVJ9menWGNxIIWkHLpkViDs8uV0mt2iBzJF8sHxOYrnoUE3NLjyJp97qBG3EjD
x9vr1Lq+k1x6Mq7L8VO3oDi512eZFpV6mg6pfkIih4h5dHt4qrIUXKgHax+jsXNodbsN1hDOGjhn
nlZ8LQqL20h6mGXBpTdaQfBWrxrlJwPZg7MTIlNW8sE8UPND/unN0T35BScf2jPIku/zeSYHwrJg
+aGNFMPZDVp1/IwBB4FwDB+fJVTEkdU9aY4SfvDwuOgr6SkGU8/aieyOVmmHiCLcQ8v300sssI5w
zvFoDzwwx6MuDxESkri1PFKxLvFghXUyC5Swnv4IapDSSKUzkdyRiTk9cWh0n0urVZtNjXDsNJIL
cau6WZb/UvF2+6uaqvI7LrTJ36blxHUIFmS+hf17hLiFt3AP9ry6mHE70vIcsSgf8t50x7840k1f
3v4IGfFfnUcZ4CFcYDsUtslQ6noe1ehlUU9VAc9VUzgIYC7k2SNPYtKnHVczKw020pR9Z6ZT+Du1
ZVZ3F+U1jyF/xOKwR9iZpUR+2vkvJe58EziwS8Y7RJt8JPrMQ5+zgtABaLYgJepzEqXkVGb0Q6Od
EWK6uLiC7JVtVNjI/5XUJBsKhx4oYYZE822rRGa/jXrexwpdquHdcbPp1EitK/yL55NhsXYRTGlr
plh1fiC6OSN9ypkZe7LY+U0kUZqq+EYdno4nOlLTQbDTwwBJcoA1RjI13ZY49cgglJTnOzi4aGZB
yQ1EHsLCrlRDGMaMjD9IM32bBTqgR7jad0igRjCaceOiRHOY/axk66NHyR+sUy9Mf7C8kKiaCxIe
YOOAZtNUpmDtBQZtIAVyC4bTqmqtrTwAokubvrKa8F0agO7Ih3CsKt10GmaJbxAuKCxCLOYcjrzZ
3OXXPf/vz9v7byxcXXnlr0jvE/PW6gbraHsKRVUCIO7Brow22yeLnx93MVMtXpg/5Sv4+v2w4rwy
f7Lw3j3SGETdr5VuQA4qsD+rO+BQG1VLxJfO9ksPtaSrwaOjnjgqxGdGeycwA/qBKqeWi7dAOt5e
uHN0you5N91qAIqWRaPapJfizuv6b+PcICEhsywM5yQAWtDwiEvu52k5z0lEgbcUHn2TZthLTW+x
2A6u8VfeZHn6rc3Mb9LkLEdvROE5lPDejFgOvPESGYbtrZkwkkJHelt8CcM6foradPLWdBdV0oet
fH4q4Ga/C9gs1K1D2KezVt0C93qdEjQtjaG1Xc8VNupTWESqKY7lmBfjbeHZ5l+qSXjoJel8NTjR
jFMxXynl5L7zBHl9qWweICbAEVsFPulcPUBS3pRH6opyommM/VE6Gel5jcNN6RGiXFkNGoWxiFpm
jDhG3iUGXUEcHfiuc0nDZAHJKMDSV1jJqhgtUdTJufS1dDiOtlt+qX0nAA80MmW5i/ykJ4TT0Q0a
9nQKyPCAe9sd9KgDytDK5y/pE/E2sUMR7OvUHvCqSEttYqjeOS8LTd0QxkSnUJacfjKp7Y02Mi9c
NVUb+wcWtKFx1jH7TxCr1WSfLF536R1/e3karx7aVD7oTKAtMGPl214VmQAeekjDWnjqDZ/lWaim
Ep/TtA/aXcnW7zyYGK8fcBNzY8KOb4ct81Fr+CJSLDFgPGwX5v4Mvms2HL4rjMelRjTHpAc0kMnY
zacH+Z1RAFrpjd+XxDq0C1PEN82ERxhTHhz962qgAfpp6hD4rKc453KORqi5xMUW48bvTO1ZNgR1
2iPtLnZVBPhJZlb20RCdfiPaxFdvNJdlWTMO0kvlqQyVAXwIKxxdra+wrCUDQk9yMUfWDeZ7Ffu1
0IsL6OooDxAQCYdldC3dmJOSclGhV16sokoZsjmspA9YDuKj1ldnsmLRe2uArjOiSX6sIuS+fgdL
dK0kQXFlCGaTgt6cYXCMeLn19GxtmI3HHMc9CMLbWBum6Ni71YypL9Ufro+Hdu3PdNFDi/8S3nyB
3uLx7RWmzyvoxSGBBWZhDnO5twGgXAt/dF8AnFC8+iSzSVziijkukiIEODYK6lmn3xfeBppQPZ6U
YkSrhGO6wBHQtYGyDTsm6OsmpbTAx2BwkiABUtWZf8zlVICllxZBG6rzrKYjTFlWRCpmM4ZQYVPu
27IdeexUhb3J0knNd1NOI2ZvYmwgHt2LOZ1Kvso4d0H8hTMp64q3L8TrERXRVjA5qURhRc2BWlef
B/PMwUUR3p9attZL71Ll3BdTacNEV/oRm5zWJQ5T1GDM6KgQ1NkiCK18OjkumTDaEzzPQiN2OaTb
TUQWTvxVGrnPrqn03SdDo23xkcOQMeyYNos7FJlZiPOhn+oDlvpYPTN/hjmA7RiqsETicLdV7QWZ
rQuBqM8gI2OxK2cMgWTsGH3p6euy8hL33MI7+NIwRRNbHMpYi2kPRYLY+ajsvgPjs8qT5ShdBns3
A1dOQ45wdyilSAwtx985uelnH728IN1+ZIZJAn0gsvFHU4g5nTL1RsXh3BpTZACvUPQjQ3tKKkAu
dDvt0gSTI4Uo9aDTApdNhDr1qOQQ/URfndAeecwtm2+8NDossygnHu1mFaJMCvNyLdAxpBsLree4
D0g+4X0mbZ5h+8yQUR4Ug3DibeyX9Gc6XpfA8R/he3I1JT45QzEqO6oiVi98ys49h7Y94eGT7Wkl
GFKbAjD1KJKkPlbndsIwUhul9Qm2TO/faoCDIfuolhKuHWKIQHoKXLlnjzPSbN3BYrAFf+AZaFUx
sq+VnCTLbVerpXEJTZq4hMiEY0XIjpIcusioK+AYBU/61M4ajUAPkdlHZEhML4l6SnaxjYb8SPNK
Aae7qH4hv2bTZiKx58FNo7TZh5Ol5+RkNiVtIrAgD2NZZdEBDVdGOT/WAXVrBG7sFNeNq+/lmESj
pQ4ZAROKcUhEGH0ce5Us4N+dErOdSFKq+gHjn1f32U2uDVnyVziZbfhEhzDVV1kKQ+wO+U33juDv
itfPExymogkmfj4hzATcq3uMaXjChuh2J8/POKsneV0+mGidPyhiTgNTCqMPD0PcJMpz42TMIj30
kAOfSUHyktWPPN6jgpycDVAOtcWBhI+DNrjP4kRvVZOVaFRxei+GMb9HqOJ0R/l0LzTRjWun8MyN
F2XWg4HUcFc7Wp7uc37cR2AAPNIqB4Tr09v7ivHqqaPbnG8ZehsadZNjXT3CK63XWzv21FOvkJNz
JGy9yPfsskxES04MnweH+wH3BG4alu6YVng6NW26qYq+xbCRT5VD+ms8c8lY0O0lpXcvVoGexe2u
HhX/BJ7KmbaF6ThM93GB/SWLeATfc1dl6T1WlkY1VkPOJBXHBEfi7CfW7W+EZdZROty4o8+vkwDW
dWdhkv5Aa0nPiYIZi5xwkobuzxa5fI1NEtLHX0oSjN4Plp09fRn7vqnv6jjNlfXbV+8K6s+C0e1Z
U86tR/2D3HbuHfytPkdfyzlLQYsaVw4yM1ir5M2l+I8JXrByxE2mPlCMDqAR+JPO8vOPPhIm9ZuN
MSX6JX0Sb7+m12UoZ1E6KdocLUr9fi1x0fvAqIfUMzC4zXWlR2ufDkFI74GxaxR5wTkCVxA+yNa4
ZLPJsagMCCwWAJwYGAxdCiNv7iMxNP4jtKDaP+fNGOgffKC2OS6aPG23rWeN7Q4kf108G4Na2h/z
NJo6jkyxnqMf6RX/QjiVnWx7u2fgjNZlyN+pna4F4i7dQ9CY8/HeneMdruQb5F2gKaE4P6G2Rd5s
N2hQbiYtRZ8nmSFvX+JXzVXXQGbMHsEHbqggzK/2CRB9TU3f3SU9Rh/oIbtD3bn3CXv2Q+4gbSBV
ze9t2jj510BD17KmU62xq1C5md/6rqAwp3NDwOGe2EOSGd9+edq86l4UTexe1JCsSKo3+mlXq7Jv
1KSPHcc96Wmob5lZiOzs9Jodr2ylrqvduLSaGs3GdoJmr7+tiO6zV4llNQiZK890L77hu9olDcti
OEKi8YJjndmq8FfYgHVrC5SArdnNCkBBkAxmWB6ksGm6TJreGzsfdYf9YYw9sApvv7dXpzyTzVmb
FQWzj0O/bsbpVsoTw0ZCLS01wYK9GSiIYdRNraPccYsh9kumbDC3+dgrrYxM/rc5Hu782b64uKSY
Mus2DWpj0yKH5uUtX1ZN0HBAKc/9WKU/GOJGw1OIKy7aEK9SfpEqS8cprXJvLTlajBIn68Ke6Xc3
w5Kn1gvFQLDsJWV0FGAmQTYslYc80hMwwFarU32TyOfk7IxIQThXDUUhDPzZfEDHJmQwcgQTVyYf
Fb52X41CG2+9rqMkj8SXqTB7NEKFQo7o0eubqFljrsmGNd1JCt+qhAT3RCvMKOqVpvpxE65pHlHM
1kWbuWdHHxCGafro6zsV2UjMeNYnIBjflom9gfn3MfT80tmb8ZgQjp4NfdBv5MSjjgaEAhR29ANg
r85dtcZA3xJCsHLXlANmfeNMo/4z9dLQ3ep6mxHVl1BCbWF5woGVPSjhxXAlGbFQofe8UXrvy+Qn
X7qqesER+1yR6pg9RzjtUU/JQAQRsRS58fmVWXQ2gaTlAdWeOVdSMLVuF0yHGVn52e6Myl2hlEE6
rY8CaQmWjW78xmyuKogOrKzgc8s4/UvXen2+k6OmylECZQ0eWpRn4u1dBXZAHwmorM3UBo/ydXp1
QXtq0q0k2g+KwsZXdGM9HMIhmqfe9YheKoOtMuTtnVWNWv3OLfIKOe5axA3MverZCECS1NXuFIFO
GY3cTM5+MHAqTwKNkakM3LP8zI3nyFg1BN9X4PfCxlrwzIIdqrY/5WE7n1yO4gYu7u99mVrq/rc2
YBmixo3KUJtpCDvgWtbUQptxVgbqWVgcRSW8s5wipEFA9a0tmKP/5S4wi2Y1zBmuoNNDDsDLezAQ
HfIQ8I/nJlMDAtg1I3kIOrI79qGAwfTFZ5CoHuy01ZE2Lwitt3/+6wcANwP7v8mR3WQ3ur7EHMx5
wI7GQEfGQCZtBx6Cc9Lh6TBJ1ngdpS38RM6gCTO0Eqx7HZjuXTEpQfzgzBDgEzlPlAntAl9+5+W9
2qPYHxlZWCpdKBLIrx8AnleBIQJgc+qWcY48p8roCwEpN39qsNsesQlG/QYGJbLF1BTRrYyVC0wV
bJ03GekpRZg3XHSTwLjtOIYTczeRRTADNFrtp3FptMjP+u038Mr05tpzSpLqqMTiAL28bqUN4+D0
CqLys+6bSbKpNcXnztHmMN40EWq/q4rE1m+LZQCNd25saG0bPRwzJ0/qHxLv6CdxhwrDTLxTGueV
ef+7ZbaI7hRsCMqTlIBxVk6mD17akF8XKk5T7XFdMA0hJYGtTMl181wj5jBoJExhdJdWpTJj4OdJ
2UTeLPbPerC/vX0J5iX84jHDMMBxwY4zcVIxZV/V5VoaogZ3KvMc0RGDB5gVSbZVtVmYupL+g7ZT
UuMBu4lav1NOvVo+jLwMMku48vOh8nr5tMQTllNlKyS55kb/CzZ10tzRwxV0TnUWdr2u44GnbOiH
RrYJEn6tyYmcQvOdh+3r0wkdSoxM3OUaFS017csbPSrULG8qKkgFFlJ1mwV25l9gXeXxjr6PgGCe
mk73l2mwTh+6iGM0FAL0GcqPMivR18yuWTJLrCo2HxRC0OhRLk8RKSNJEs5ts70xCse1NkASOGQC
vD7SMJaGlefms9fg3RaaqcAToStOYEPHQWobJgZN3LQrAu2ENhsQTG4rdowz2HGjXW3k4xdyCQSp
M3An8cBX7X2ngtU7NqYiso0y4MC7YcPkPGeOEQ89aR1+ewm9nqlynhWUvUR+cpZlNb28eoUDydVq
Jvdsle68Q4dJm14gTVbxUR2skEDe1n2scZ+qG402/oeyIfp9ndGLyC9damSgjRAfW6t3Xtarap3C
FBOxYzFQxVvnXH2o8WiadAxt76wrNoaYmqo+XyP0JI99ZLaMIiKJ2uabBpXIf8iUwiL/Nyr0D3o7
cP8bvt1iCrO92G5u+GRSY4eimJ3UKc0Gz8fbL/b19JeXKlTsfDOuW6U3+/IaduHQIcuJy0vvDW30
CfBRZyOw6zLa+tT4sXWRc15zkdfJ09SiiKJiYPOwltxquc1IYPRvAc5Srsi5ovq7wx8zaVF0NRr3
UCrtCpV/ECe3hKFX1boDJeAd2iDs+43u+uU0g1+8EosIHVnUj3SZ1nmtnmQLKyjR3x5NXl1xqXXg
zDt0ZwFQhT7vxp+9KGPO7Lj3fmbENLWbSXOAywqv8i460Jtyw1OLAgplTtOj4PVhETFJCpvjGE/W
uJ8GV4A7Yp5Kt00YfQ8asAdQrSl2EJM1kNbJzlJwn611N+O0ydM5XHcRN+HK8ANF3GjIlLV0pYmy
bi9mDxloDUeVuhS1LA38EF7Se3oY/WoCTFudT5AJESFMBKSxnbz8HOswyDAaKdpZflBR3lrRyadx
094ZTudb5KqAg1gzy5yrVygs9LXcPvlrAmJJwgS0Z2ctIqA2AOlhExwJHo+SWyuszeKBLbh6kvJw
Uom50+xYxDPBxq2xy2JgKr7pLWXlSZ6U0qWhodehT2Y9B5UBh64pvkqFrUyft3o/m+6mdEBmUqEZ
056axPKsc6rTKHqv63W13XNpiI/jcYPD2qSw0q+2CagTTaPEgX2mlaGke+jq+n4aawd5K9JGXT2o
tNHVO8l1T3tPtW9rO+j8TcSpQ91JMTVYPHrkzBEKcop0RwGcTrKNY11oJTG+HHTIM2tu48DAQWtg
Jx+7oeTaZ86kbqpE5U+yDiPtJvVUxI0I5jv/MtqldhKqaOC5+WmvcDFNYMDr5R7/Py/OdPU//5Pf
f2foCEYgaK5++88Pecp//zl/zf/8m5df8c+b8HtFfNSv5s1/tf+Z335Nf9bX/+jFd+an/351m6/N
1xe/2WZN2IwP7c9qfPxZt0mzvAr/Zz7/y//Xv/yPn8t3+TAWP//843vekm7Nd/PDPPvj918df/z5
BwXW3zbD+fv//sv5Dfz5BxwdJK9FmP2sX33Vz6918+cfqHT+gcacJ4xKIqcw5j5I/3P5G9X6B7u8
PlutqJNtwZoCZt0E80/9B+5k1JoOm5K5uOTrHM/fn38Y/0CpTU3PAJSBE81I+4//fvP3sjSSnxoX
4/fv/yNrUwQwWVP/+cfLToGytL+oH6/DEHuS74rWTKfLYPXkEgzftSQFUUZCC06cfgvj1dl5k/hf
lWv/+mlXU2dOf7hdPXe8oDD+YejZ8xAOXwyRfVAs82uktu8EBaovt7F//Zz5mfr3RuMYBr6nlsPF
z41xAkriqg9DxRwfS0XzYGEVesi9yDmDKrM/ZWZW+quyCwKyIuDsoLTOxOOgTWQbJqQENu88JF8+
0P/1oq7UCfTIxz6sgvHCtOUrRYi2sZAOnPTCLeUt+uIO/fuH+dL//6+fwDL6+9vmyO/aOdCai6p4
hxL3Evoce9P443Op5/Y7B+d/90O0lz/Eo9DohZM6R7tx1l2Rb9T0AD1kq3T/nz/gquAxyOSywxmj
BY4o/sEcfTigHlHoWDnpQwOl/52rpb1s6v/rcs1//rdVQhJC5dhh0V/cwi4/GtAGdzbR9IzZcCUF
ed3tCsNoGMkJ9VCUo/hqJYzquUlpSISCXpni0hpBZweaye/66LEf3IiDV6WFd5DSdW01P7oAjHTl
w9+2lv/L3XqV2vY/L/m6lZobqQ6QuIGcSJbqV7extI1Z+OJDmyDoXjlKhdxvcICAjVrhpKsqiQJ6
PYj931nD/+6aWVf9vP/i7Mp62+aZ7i8SoF3UrRbbsuw4e5PcCGnaat8pavn133GAr6/LJ7SAIECB
+oIUlxkOh2fOiRSQKRkSqK4K5GkJSW5brf+o5XlHIVHfFK07tMbtqP8garPFPc0B35CXZraPB+Zg
NEYXWEa36HW8jJa+VEH01FqZGoHJm1ySA4VIGS6g2DUtENAgJR4GurJPBBve5JxW0iH716Ii7hA3
z41dOn2aull0Y3drFiVwDPz1vWEJgKUTFpXNt7gEyQQCBit3VNGscD5HlZMRhR3wCHr3DHJnbVwh
ixfNCedpdNa3wMei3YToQGqfyiQDm+7g9k21MuuiL+fcDDS27FpNz7Ou3MlonUUrt2XRbHPuxRyG
WSFjQkIUU4JKfkCJUmkEoNdKV75c1AHnVpBNZXEymFCOn1CBjJyQ7OilCW0vOt9edwP/Zj3+egGD
i86NIu2B1m+scMC7uS6BkxXkxr9qqdovRhwgRVWumLtgmT+LtC88JDDWcsW6iIRpbG+pDFZzqMfS
HBrr1uv1oQiWmX+hQOVPKluZSsJmGHbFhOoZAPG+1zRntzKoG5LZoCSE8NCwyXL5t9apa9dz0Xef
F/9iZqQa+R0KCE8YyUA2pgnpvWKWVyqtBTuIVwQrgCcFm5llhYA5Hmaa35tdBtaU9v76xIia54yX
jYWigA3GCuPUuu/B9AFhkzvZIpvvNc9ZLkSHUdbfGWZYj2ARBQ6PSbjuKnrvXW9fNPWcAasyElNI
yJphOwyukj917bjy5YJg2OAsN5NbdayWygwTiB97Rhc9E318jfP4pk/Uh7nXzgDi7ntGzCOUUGEC
sDAwDOEs5ZYD9s5tGjcfUPK7z/BQCKD4sjIqgbfQuSO7X5jdajk6Arlp2Mrphg0jdeIoCrq2KFwF
umnfcxc6dwb3fTYWw4iesljp8XSNbiICGkwQyO1palUr3Qg2AK8Kp6RVPpIa3VA8dDuqPakO0ZYV
7y1qnDNspLVoggc/JA9aSd9DKrxz5zPQ+frePfue/+Wr/3pu/dzrhdvoxrxPzywvISXvVfGuD8e4
eWXzijMVtc4ZNmgZ1T6tUviN+q6iRxxzm1EDdVI/edc/X+A5PhGuF58PIq0R1LrwHFWtJ1Byqn/n
GZjrUTBj3lzvQTQEzrirUkIRLngbQxTIAep/jrdwbaodue7lLTQ+VtZBtMqcpcv2iBrEabRCarZg
vYtBS12379eHIJgkjTudC2hGxXrTWiGLCNmhxA8Kcpa9nRp9Zf+LOuAMWi0hVlD3sRXKUAtx6jLy
WshYninNV0CtgtnhhXOTBjWlBNT+IXD0YMiUdS83x2Tl60WNn1f+Yg+hrjOb1RrZOUUtwdrRNalD
4ux7canGWS8DUlOB6IEZQj0CjNnSa90S0JF0CuB/0lq2WzT/55FdjGDWYg1IHwvTAwmMcVBfWdy+
q0q1JhEuap8z47nOxhhlA2aYUhSydB5qu1DRveyub0+BhX2Su1x8fVRVaV3qpgn+K9CC3LWUglXc
8qCGsrnegejzeRNGiV2d4BIaljT9qLTOfinzuEMt7CpznqgHznozoHWIPmAB9KSPvV6rInCRT6qX
dFO94iAEs8QnwIcOpd0gCDNhxO9QCdqgsNaBviiKmDL/+jQJ7OATXXmxDt3U4D3DbJqDATL8Zw3l
jlvbzPvgeusc5u7vSfOJe7toHmW4VBoggX5YkgJV7gb4pzcRK4o3YkrRjUwn6wcrzKrypQW1JiAj
l0DfrVg9e0wyja58BYex+t9XcMbeRzKQqxBFOkhjn/lFPHY/FSoPqKaNQYk+lJmWotYYb5B4j5Zs
6O4ViBnsEqQk2wKJ7y2USOYw0a30Lh/wnFgUixUSvL6BMi2do9sUxBd7kAnOeCqRIDSRRCDKh4qu
dGhYu3poC8JCnnasstnU2XgHBClUFy+g0YFatYPyOBSw4WELHtKCPKrhpEUDCaoU/IVrt3eOWvN/
08d5mhxMiHZrVMWBWcwbI/YyteYelNYgZ7aPzI7BGZXtJe1I8VldbR2n/oycAKEUCjCGVL01wSIH
laskXfHdAsP7XOaLTYVEDrTHaVocYqDZ9xRiBIGSGdINnm7aFbPgQCP/G7P6r3fVzBnPQaDUPShg
e+tvbJRCQluhKEqEGZ25A+EkiP90RFvgUZmZDC5FiYEdw0Aqrofi4DEtm/kAuAT9dd2SRJ6Ac2dJ
lLeM1k0OdKekOrgYgN3OgB7OEqkFSIKHtbTnZ+3uF7HhZ8rtYnJL2oCQAG+AB2Sc8jfYRLWX5b7Y
V7GpuMuiLpB6sJWzDCrqlmZM+waXxNjDbag74KGyfI6MdtpX89z8QR0HlEtnGUh5R4+gWejIJWO3
OiAkJdQkSBwCVDPeUnCOhhCJV16qjCrukMUgtEtsOq8Ec4Lt8kmTfTGiCfX/FY7e/FDYJyXPD0l9
m1rtSh5HsC4KFwUNRAaXGkr0D5Bzlp0UtTe7mOS6BzkeaJGjlGnl4U/gp3mysxiP3MuQ1fmBoZjH
hcYxSOWGtTSCKKGrcA6SDolNRhA8HBqwXgBgBNJjJKWWP0YLrhHtZBPkeEC9KD1/azMr55W6WJGh
r7OWQIr0YFIN0I/O1dWHKqfI59x9rwPOY4FTLbEWs0EH2T6RDzQ9JGrhVNh219sXPe3wGHKIVU+U
UqU6NHiG/7nMC9mg4lzzelS47GrIwATgQax+aKgMP4DMGmcGYdW+RuXtEx6rUQ7YsGxXgaVnJVcj
2oacuwIBHypmDb06ZB3ZFfN4amr5I5+Mw5AWayGzwI74QouurSmUcLP60I7Ztp/OQibTeKeobHN9
UgVbXOZMCZySkSZPU3aIq6Z5V4EpAXXRoK8YkCD/8Kk2erHnshZk3jI4PQ6xfMzjRzDtuY1+ly8f
OMuuf79gDeTz7xc9FJ0mK/GAHgbwnruVIYFJiur+IGt3qApZs1XRKnC2M9l5ZSvt2eGw0mcpQDUo
0rHJ99zZZ03+xRgmaZ7PdUQ59BhTr5R+MfDOE1DQNdJKLCaaJO5WIfcxuCzO/jKZ8CZopV6lxV5t
nST7/voqiHYRZwkGXlwqAv2Ug51qd31VA1Gjet9rmjuDx8RmsGCkFMfOpAeAZfxBiqTvnVIyd5vo
EcZkiplmUG9pfqOS5geNywBcD+qKy/p63wBk/O/u7EBjo4EKIjtAOuo4pervDPVDwAj8/s7coLLj
3+aVHhVU5VSBpRJP26lsbCu5W9kyX6/oJ/jg0q5Q6gfeNhAYhPGkPxgxe5yp/nj9q7/ejarNrajZ
lABAjOUcgkvuRBvrFpwPuWOC00Ua5eabM8+trI3UJ4Re8jkkrYy6HOmuS4090I9spX3BIHi0Wy91
OutMMoXZmVSkfmvp4JfDEthx7V+fJsHeIZxn7nUEvzOxp5B2QTH3TpmUYIR4uN74eQP+N+BUASD5
x22islICHWs6hwMb6CtK2Sqo4Ha5dgL9vHnIWD1tQHZjBBm0Zp0Cda0/r/cr2FY898A85xrKHjAo
UMbWDxnqWAHE04dv+QqVnKfywpHmMwjV1MGaQgkPb6i0cBoI5V7/cNFqnAd00fSEOhWE/uYUzvpd
U2eO3uxptLvetmgvce65h27cSFVlCqGaXOa/cu1G716bbMXHfX0Gq0T998uXUa4BQ0BlcWL8mrXG
6cbMARbbYaDyXpLn60MQdcLZdMwoRMnteQoXBsErFZqL5ACVj82so/gt+X29E9E8cTZd9JUCfm3Y
tDVA+9f+yAd6UHUo58groxB0YHHumoHrfM4W7B8FR+8EVTMXbDiHLm9+AXf9vTdi1eLseh7bXseL
/xRGzQeIyQ8gx/RQTLq5PkefgO//Wrb2mRS62KikaVsjGToUvruTV2zabeZVG923NlCzcok3uai5
C9iWbbtjtZW8eMX0uIKEv3f3z1vORb9Ah0SA6yDdQ73ZNzY/FWfYgsfcr93fzPlxONxo7vvTw+gk
vux0juo8/Po1rCTsuILO/+9b5SvNrBlg99jGiQJiKw+kIJvUR5gW9DfsVHjL7gNQ941SevQdanMu
/V1tIXHrZm7kF6624h8+r1H/nXdw1P9rZqUFp6lKOIsNx9gg7++l/v0tcYjTB5GDJMU2Wxmt4BoE
yNG/Pc0D+BfzFD0Bwm+/FK/5fok8cmv5/Yf2x4SGbOwqmReveOzPS/VXA+M8n9Ih5VbH6I4cIT5w
M3mAPTOgnhzmfGQ3swcSatcCQ4uf7KaVi5VwMjmfpaR1Pql4bgpbHy/gbun37uTkLs4oF7wwvux1
LvGvG4zAsf8HBQlEs65SY4L+NXOlgnkJBpSsrdXZhX8xeRa3K1jCqiZuUP4EMdY/NnPGY33sPebb
f/pHYBAf6jXYo+BAt7hNkYMSijRwLGESUNUZ/eVgbUy38ipvcpStdYxOxr78RTbtptqWK52ed8BX
g+N2RqvOWos7PwZXsGLTo7Id1A/G0/V1ESQDwenx7zYvIAonSzFG1EIAdaN52cYMQBURwCE7c1i4
ZGWNRKPg9lqZRIYWjdgAqaJ6EIy3+7U3cUEKHLQB/w4BUi1gEQeqPexBVnyT940NBmvkdQoti4IF
TB+5OwEFv0lUph+L1iw8MkUKJNVm+aGRjWFLOmofctamOxsqpD/svBmDEno3hxoSxNAjUHpXQZn5
TZONKcqLYjC9N6lF116jPtPcX60wd+ICpgt0/YK5MZwqIHfTS3RX3ph7skWpkNu6CUARJ+uGOYsL
tp1X4NnNjbTvHxt3WHGr+nmqvvgCHvW4yIlKkQefQlTWejBOV3JeigAFts7p0b8PUudnsalOk7M9
vL6DZdbF5pCd99uztzgfdRnOm3QjecRfc78Cf8GjIKFSPJKx66dQ1jcJUx2bPSnquDJcwemNgsl/
d0yZDxIBjSUi2F3vT57kGDuAUh3J/Q2dCXgO6hOcnbmHJ18YgLwSIgpnmXNTUPCdJUmHrY3ushl8
vCIcjLPR4W/2Z3d0Z/xlAXR/HcikOBCU9gZHwyL0juIUOOpqt9nR/fBhv2U35kcETrvZgdKAH60Y
qQB8qvJAyUSPu0mt8YUddoFyiMNqU7uW2/kj5iQ9QAPbNxFXUPQZe8ijXndCosXmPByFFLWVTgOW
A5ZVx42H9LmprHg4geP5LKi6iJgYqhZn6HJN4aCDefJUsJ/XP1rwmgBeqH83URYNkBHP0TD7iJ8t
rNh5I2necJPuou1b66RO7OP9yh286Y+2P6/UfjxkTnPsVy40HE3M34CM50ohUGrPI4IvMNB3tFX9
fAfGQz/26S46RAdQUnlQQD3KG+Rj/cyXPIg0+VpAN4Nb/lizVE3kOzjvBbopqADFuLONd7M/bptT
tIdAs6fAi0DM3GUhsMn3agAF8V3lvDdu5SZ7eqxPzb4/qbvKNW4Nb2VJBHEAD9tsWzZlvYQJsVpv
ggOL7y0caef4mO6aHbQ07TfpLRqc5EZxZwfCv6H02O7WuufUW/6uBw/m7Bh0MOrqvCM83X0ZnNEB
U7BLtsmv7DbeGcyZb7QQJ+BTtCGn/sDe9U3p1Rug4bA6is98sB55a+siCmANzslNEN8kaXKOVaA9
dqKPTeUsP8xb6ylGgHToT6iz+ancXp95URhhcK4N9Dx21APwEy4n66G6lX6WRyShfdDn7NUDVnkF
fcLpv/5vis8u5MKacYKPBap2sNn2zaG6bW/Gbb217jGhD9Z2QXBsuLKDd/CtEczb62MTOBAeK2pn
BEJ/kPANxwQaRx3IJuNixd8KHB9f2AyyHiiCyZi1BvyktN+SOXHPSJrrHy6KKwzOQ8kWCHLN8yEK
lXsQnwNUfGcE7S6+gU5Q2D61nvpRGBv91G9sn/5EQa4D3i4Homi/tdeVTzh39UVgYXCxmVkh69Kf
jzy2ATV10ARkG++GLbSY9rg9bnMXVG3ehM0/BAROqtmOK1GzcPtzbklewJzf2CoCW4iwvDS34zF/
UoP5lAdgR3ot9ukDW4snRLufR5oOEYuMrtam0NymO/YoH7MHEzE0eSG7+lS1TvK9rcgDTYmKxLkW
YUyxMXtZpnlavybY+fke+sVK8dDScc6kGfS5cBeHaQO6+Jd8p+3iPTmkgbxpgyEw3Py0RpIq2Pg8
wLTvBpDXxZgwOzpZ5FWSg6j9cX3LCQfCuYiJ9ATEWwtCx7vyHk890Z/iVX9SX8EJFzkQG0xAGjQ6
hDpSsPbyIxoOF8DgvZBoUoku225x5zSM7NIzypV3K4H/0c+H3YXLA9p0HCUdST/JLFDZvF1W6+VE
LXP+oVfwWB0nyIhCgdOXkp8lnVbeC89Ztq82E2f27TSO8TlRFTIGEsYqhfP5kLOnZvrQocRJujUj
F9zHP/kaLuZmBjc+KA/AQT66+l71CyThwLN/34SdXx/KINulm+xoBS3injXmJ8Gk8eBTaMBhaC08
Wr885tUTYDorh8H5qPxizj65ly/GoiRLL0EnGpuo6Z1IBnOSPro0OjMh1ysngijLxONOZRO18+bZ
gXTe8pK+g8Rxn+6qjRJKN5YvHesgvk3uwWuxj1buPKIDW+MCA2BCR2J1sPTorUsdCAEqj8aP8q5+
il5jqH+4oODdgOoyCtVD/DHstOC6FxBF5zxO1dIBxzFjjDR3UNUenaYN9Ua/CzTvHCDnLoDbXnLT
/MmDMmje7X11ryLddY4c1py1wCl8MgBcrGe5kKoya6xnT8cXcOuDwfbYQyDx+gA5IoG/kRBfJa8l
8QJVCgyw9VsfhIi4svfb8djjuth5b48JQu9iY/yst2Ci8Kqwx60d13Sn+134WVj5+NcHRdxxLTMr
Gi3nSwhjSwfqZ7yuqFPqQHUycyCQ4jbM2lwfsMjuOJeyjJkGiDp8bGelDpsOSf77esOi/NFnrv1i
oYraAA1+hi2K6jpfOqEuJWw2U2BvstO0M70GVyhlP2N3VMd5V57MXQeXcr1vwazxINi+p8BfjljE
iSpO37ynBiQ47ZUZEzXOPYHkdJnNboSnGlnsx+c61WUnGYZ//dNFARaPf03Bk5HVC75dOxkv3aP+
LB+Lhy6MNvQ5/WU9z4mjrESRAi//aeMXCxTri53kIHwOLTv15Cl3adJAH/UHGe+09I8FhOuisLXT
9hwffuGGeSwqaImjETSGU/iium+Kk3mPb8fcwQX/+DPdb37WziZ17hMPmSKIlLn21kSyV3b+QBIM
sfOf8PmucJ+vz7Bgx3/yql0MGxQrecMGHG6FrP0xzNaH2vNK06IM2KctXLSdShAhTme0Xfv1Hw2c
YLWTQpryqXmw7u236qYP2g00BT3jbtoz33DNMPteDKtyjmKWIZTctlhMo6lRnACmonFZ8Ymiw+Zz
tBejiqLMNJQFLjd6ml3ZH47pPjtFQYQ6cuQpmS9t5YPqVbgcFng/u7++TCIz4y4aVW4tGbifYWby
Udcfy+R9tlcyPKIXGh7f2QB5KxUzJottpBM7GGF6Vz6Rw7Rvb7E++/Rkee1KX4LdxqM9mzhuLRCM
wgtOg1uT2aHWSnLA+tqieHwnWE9Bt3I23yV7qlGjpiSGR0fDN8jiTvpKxMmRTP09D3mcZ5E1rGst
9DKdtNO8bwLbAaYC+Tf51PnRx/W1FngiHt2plr2k22CDCyHQdGD0Rm2RepNtJ6LJodbxZDYbuzIt
VyZOtCTn3y+2c4+jAXrs6M1oHhvtvdVW2hWNgrtRlEyeZwWCOKEMHk5jvsnA4DGPhlf2D0XSu5As
cXR1ZVsJ14Wzd23Ecz+LJgQGhQqp9KADdTnY65xCR4Y7RVZUgcyC/mQl5qFtb4fccK4vlcAs+Rd6
cF9CgqiAhxui28i8yernmKw8nJqCDc1bPJFAYQ39u7AblqcmKrzRsvbzWN71UrGyRIKl5wGpszYX
zVRTK7AztnhUrfp7A+R/K62L7sg8HjWHVmq5SKUVgPCQxk6pD8mWGYMGeg7FDCRUkGwsMMdup7po
bmdJH7YAzvRuBs2J3WT9btWIutDCbRtnNthEfEZIvnIAC7wFD2btosGuu0aHorIEIq/21V6YZy93
tt04WhqvBC+CzcHjWc08qmJW2iTo2KidkkU1T5BbA54mq9d8t6iL8+8XxmvakCQCgbsdoJqkex8h
5L2F0Hp8ArugvnKUirrg/INiLn3dgP8jKJARdaIlPkKv41e8rHFQfL7OfxELnVmTLscQEYBzmKJa
gabGQ6jqie1ArynzwLY9O8qYkl+pgup2ok9kaw9Z9KjWdNwVIPjeaXHdQjkeGjTIKGa9EaioJPN7
PepPC0jlXCrpCf6rgDgRRRmbeFaQC4TO9XOpyvWjktTVgzqZCU7urNiBydm+U9V88aAU3/iFGXdn
pnqotPTdsrF6G3TCWZX6KK+QHtXFyg5AJQN8NQ1AdjtQ5Z0CptnQ/wYjMl6Y5HjfT428P5efBWWa
yz8UqI7+MtW8/mnlpQpJIjkBF4OKIpyg1eseqiyK9jwNVHss57HzS9kwmg2F+J7TxxB0dSFQq/td
NQLp03ZpYKkoVcSb0yhv8o61KATIchURB6HM68tBOUK4Czpy0MRstuA1xRNeHIO1OGltSIKDDNNV
UIcFtrGa3kn2TEG8NiK3Pcndy7d8o8z55HKIInPoUZ8O7QtIUS76gSaWBs3d+JsdcJe1Xp5BZAlS
1mCS0tIt6gwanoUau11byd73xsA5YYvGECmGnnuglZk7YbXG9JApzUoy5msvpPCQYtCZJ2qq1SQY
suERQliKK0XmDvT7b3NDJM8w68frw/ja0f+HvrsiBjjBctsOzKq4bfDSXRTTmpf/2j/8h5aYSUal
K4VuB5XWl4HSaswtKOjCnbGmcESRKW1zy/KI1jt2BargrirqHVLAsYY6QASEoJSAZL0z9zQNGcE+
vD7kr49PhcdwVbWqsX6SLAxZ2c7FVjc78DgZKJFZeSUSzSnnentaZ4NdWHYAaaLbWpZcpZ5XwhlR
0+ffL7w6s1Qj7ZWJBJFhNtspblSQihfmSuuimeH8rWqNZ3WPAnYJ5ImbgVrIGQngIHJ/gt7bKtrj
y/BFsTnrz+OiilhqW0Hem/cxmXdyDc7M62sr2nKc4Rd2kVUQaoJaN6T8CsjVoWz42GrK5nrzIrPk
jL5YzBjKI9AjtidtIc7UjcuR5WbuAMcD1cGzYp1Xj1USXO9OsB48/JxCdbUapDoK4L/J0ZQV8myQ
loFvupHvrUVeuyEJZo0HoWs1TYEkIFbQmMumUyJHnYbdRL8Vrio8Cp32UAQprVIKWpxg7lya7SMz
NS1QNZq9Mllau9mLRnGexQvbkCN1AToVs6XMyo/KII9pnu6tlP353mJwVq1FCzioF5lAogDAiumw
KLFH2n0+rQSeosXmTLvL9SwDYjsKbB0UdaNRQHg+jo5t3t0sZbPSiWiOOAu39CipwZ0YBfVsBnUB
bmGdVKCRawf/e7PEGXeWQ35XNXBw5RBOjJlbKfse8lSLsXKoCCyQJ0tu5FHJ7Q7A7U6fiUtYi5x9
1R8pnZJ9pMGPFNa04ktEC8IbO4usdOwnJWyM5wl67KOB14O2hPL3Ss5AsBg8EL1eFr1Qp46GSkT8
ukJ0q9LklE/sx/W1EBwWPAa9mdO+zGlLw8pgZxqRM5fwpK+8rIg+/rxAF9ZWjoVlVobahob0KJU3
yvxYmCubVJARV3g8bWraI43bCiJrdSbtmKrXz0VtlzvKiL2zNCt/yDsFpMpEmv/MetmeVGUGBNta
UmR3RprcRrDUOzuBXLJbRxU5aGM1gKiN9U7TJONtbdrz4Mb2OWyT47GwNxBwGIKzHM1aGSv5+pDj
kbqSktl0Ic0c5lFmuEPZe+Dl2HVawxyolNyB8uZlhE7J9YUWcEGAffbfxZAluyoivVdCVg8Wavej
6hH3v3z0Br2hHkkYGN3mAfXn0NOSgBIrMmi9Uig0u+OorfnfT8zuf69rUDL/9yto0cUQ66uWMLIg
A+b0utkCGh/hRu3poMGG2ijR8p92XSDoH1u5fjPGme3A6QHZnbbRtmoX45JSICEg14ruLFPVPVZQ
0XJMTcrdnA7kZgRP+zukq4q3QqHFqWwb+s6WcnYsuQZ9A0nB4m7psg+5Oq1z216pVdzCNIScS9uF
xjxVtwDTNLeo4bU7JwN96hZcUwq4Tav5mRG63Mp2n3umUfc+mO9Z79lk0Lxuloa7bOxsT20adRvL
sf5jBmAX3VbTbuh6Y4vUXLvrJgkqeNaoejI1Sq9qNfo0l2UxOEY2zwcb7FB7cAQvm1GSAUiLq3yr
oObIVfW5QiVNod8hwKA+mBe1xO1LGRVz4A1OVHec5BRc0HWP/CU0Uvv9wqoxTLqmrB2zUg0FmjOs
+7i+nUR+g/PhQ572LGWMhua0zF4L2mIP7EDkm16PC9FivJlHac26sCvjD/AX7DMT+s85tsH3/LbF
+W2bqQTqPEMXtsprhxNBKY919B5Xa0VigiOIBytrk94vjWm2YVXgKgZw1sbETdqVU2sPKaZXFA8/
fmsdeBByv8R6D+5kEtg5nhQS+W2oo5WjQTSG8++X3tvQaFLRWgmrGFkNWtReXDZBqrMTpENmCANl
m++N4Xy4XnSU1lrBpHNaPJ7UJwhVPJVJ611vWnAC8WBhyFKPwMYhswu3gpyQUihBJYODq+iM7z36
KibnVymkkSpUitFQIsT6leGMvi+Kdi3VKLAzHhrclJKJ2gc6hVCbedGs0lei7HtGxoODa6SINbxv
KOFc2ieNpbexNd+aLF65KIqmnrPh0kZED+GtLmx6xc3zNx0e1k5WQjxB3GVy9ksRqORd1WlhVN1k
/SuUaR3Z+sjSFe8maJ4H6eIqsvRQYaehpVPJmeduWyngEzBbKKP0tvl+fXMK1pbH4qJIctTmZVDC
MbKglkU2qb6WFhUNgLNdzcyRnVywKSOtVT2IDKs+9ExG17BzEFTokOu6PgSBj+AxtZ0GztlxsRXQ
SibbOB9af9SbwiE9sohL3iA9065FfKIhnffZhZfoVCjq6mB3Rs1Mqf2GEj0SvQ1SufZQyFudZd9j
FlV4LG1dQVQ5TilCep0ezajZLUR9vj5bApPgsbS11oKc24LFoZi63uXKYgQN7oxHOxpt93oXolni
zuW6y6NYWWbsKSJvJH2BHsU0fYCU81Ftkaq53olo43KmPfUJ9lZpy2EENYsbiIpDyboljXe9ddEQ
ONuekogahQ2zKIzyTu1GCQKK8jNrmzvJIt8zPR4Na6O8lw1ZNYRNa0b7Xs97P9XitRoVwfzwGNiR
jg04Y4chtA173+qggUnWUKkCg+MhsDX0D4uxRZw6qbioWN0uriw3H9TNqKNKR1kBLQqWgMe+ZhTv
TqwrIHysZL/lQkoDqZ7uoKCgOTStpZVtJDAHnbNoxJBRhfIQ7NU23SixWTlMWSbPyPS1qkvBDYtn
WtUKDS8jEVHCHgSTQ37bRg9qoQXQyILosOWOlbSSzhVNGHetQW1culSFJocafan7AS9JN4vxasT2
SpZPNBDOrBPEK8jBGDJeisFBaGRS6w1U2RkxASMVQc2VzUaXQDrwugmKNjBn4BmV6gIMml1YK9lB
V0wHZdV315sWLTpn3cOijzO0lJSQTigoGW70KfGK6fVbjfPAV6MaeyjhwMHG40HSU88GAZplrSlr
CD6dR79WZJy0tDKUcLGWHa3zB7wSJE5GvgeGAx/svyccm+cSjkJVQp2qrjq3DyBZB4NfvPKmIVhU
HuZaJ1o2y5CVCWnUvg6Ges9qQMGvT7zALfFQ1riCXitIPtuwIanT2K+45e+s5KHqZ1dqjZVORPN/
HthFBGDqZlKCM4GCLNt6rHIT6uxN9kCxUVcckmiGOCs29F4e8rafw3QoT5pdbpvG+N6BwxOulhmB
TlvcIftCy+cpyg5qUqykwkRfzRmrnM2a1Bk48otMcmQ8NJhQvri+rAK3xsNOIUoRNVY/0zCFcqOC
58tJC/SlGHctwB8+dE3sFYcjWFoeZEostYfO9iyHJdhI3SHpqQM6Js1pmCyvLK6oi7Nrvdw9xjKR
hUVtmKOQNVWQPXd7q/auT5QAQgS8wb+tIzvbQsQX6ciyQ9ZQqjzSF6MTG8OPaNJA1Kj/0aTGtSjz
Fbr8tOBWDQiEf7Pz8/JdDK2XMtL3RMLpA/VUt4qAG3HaSIZzslAq62SzLnuo0S98W84U7A/Ttr0J
6a9NVFfs1jai/vn6lwi2Ig9MjcBUmmYzstVRTR1o6h7wGr2SSxY1ff79YoxMa+SB4BIQjqbGgMxq
5FskDNVvts5Zfl3VSLQNDQ1168Vgz+r8+/qEiDYdd243+ow33gbtmlZzIIq8m7ImxHf715sXhAU8
mDTOdbOPZoR9s/mizrLTIt1YxdlGVltPgWrxsCZzKhoHd2o3mTk2ZTvJ4ayS26HUdAfJXiibTvUa
GY7A1fAwUiVX7SLRSgogoUlcqZObTRcPmWcUI0qB+y7+nqfhMaREYUlsjnjwyIj2NoGWUtbK56RY
2UeiUXBuAKUkOFzBgRf2kS67kRFJD7WpoZDYSrOtrcTx945CHklamwW0N6GrHmrZ0skIygfJW8BG
tTeWXF6J1ARnOg8klU0ZyPwFe7dQIFpJij0dnrR+Rlr+o7bXLnsCs/5E7l+YtbXQ/gypoog059mB
LvirTUH3f908RCPgrNrOS73ohl4L9Tl/l5tsb9oo8s6nTRxbmxn4kuvdCIzj80y4GAOTl1xPIlsN
UXT1x1zqDgQB8xEMQPnKOATFmwoPFC0LY5qWvtBClrXDb12vOs+u8tyPIiXatlDfCsoW9O02+K8f
IwDy8Y5VyO+AQlrPOBrK0IZow+b6YEULxnkCM9frVIfPQVa4e6IAyjiLtQY0Ekwkjyi1k86MDMa0
MJdUUGkb3StI5GPEM/XuWx/PY0ptsy60Ph7x8cuAKsuF/Zhl+ud624LNxoNCjdwqIDXaGOGgvkLf
1m9iw9PkoDSWfVE+X+9DNEFnt3Ox0wxmylVZMjWU4vvcIq6alc6grUzOuZEvnubkc6cXjcstIEiK
Ad3Q2CQnq8zvIXz/btry4/J/nH1Zj5y68/YnsmQ2Y26B3mffMpMbKzlJwIANBsziT/8+c/Re5N+/
02kpd9FEAtpQ5XLVs7Dqyhpdev6zTZy0I6ctTPFOMF6cIDus5D14sH0qytldyVqXfsVZzJcsbiO1
svAkkKp6DDLXbsrGbsnkNUbnpR9xtqfzJCxtKLzwBH8PuED7nX9rG1FsIiKXv9ukPk1Hf38VZbFG
UPQU4ckUAkEO84o5ztj4l1c/C+Ek4CFvpFKnsqPm1DaVK9KqcdNL1LL6mizmf68SLEr/70+QBsMo
yFqHJ1/fLcMLHT9YcgUs9N8pCG7Y//fSrl9AG/PK4RRHtc5g5EaOPkQtrrRa/juO6bmUqowkMaFF
Nkciv5HF9LOlwxu8dd+7IfrRem7z51D+7++UniMMQ7AYei/AgXBmeh+i9kwbC/kNZoOsMOE1EcBL
d/l8O7/FNK9JLP2kh3hrWz0XS/W0rtNdMIyPa1Nd+Zou3eIsplGIT9HAFGrQ8YmiBu2We8re5PTz
z+t06XWcxTMPgQKGLY93wsbTb9ZYGYjoDcjeY6A+CJPelyGw1eufb/a5LP+bAuk57FDGlnk0QFAM
DLCPtVPdflhg8q6a4crQ7dK3exbZBQ1qCJ6g/dXM0R4izABpXvPZ+Iys/3r4s7DWc1TBMyBwJw/k
iJTAoDMVxr/VGjLphn2NsIxpAjxdajkI7n9esAtv5xx9qN1IBZsA58BPKR95wpYdxDy88gDL6fGr
FpUiuedq/evPt/vv8w49ByFGUKr1R5j5gqY1yW8RxDO2RaUg6bjA7DZjaJ5lrooEKu9lYNdOJhc+
inNsIpDAxOOFP8GCZCM0RCXVIbLXAvTSxT+j6rcAJQ6CnyQQOPYU1APPcJlTUpYv3bhe6UxfusHn
33+/wcATmfRwC7HTcLtQ+t3wZmvJVR+kCx80Pwt/L4TTShXEEHub6WNbYHIP3ze7+/P7vvTwZ8Ef
Y4IM0bw5OXrk2zLeuf5tGK6krUuXPtvFoUoi+3Vy5Biqu3kAQmaVacuuFCGXLn4W5cD/fOpWrOK4
Jg/t2mXl8DT0dfbnRbm04mdxbv26RA9JkmNFu2elGBB73P1/g/eL7tH+vyTX/0gj54hDHPW1wNAE
BPwCalGpmqcWWqIqeapZQevM9bxq0rhS4x7gtSCzbfUlmCr3z4BSPfPGIAITZZhzYdl46FFgHEHB
jjaVXNtvQ6J8jIRd5Z/gAOaGDCbsPBcDmUWmGukymEYk4CiXdrhTg6lzDLf8b5/bSybGaj41RgzZ
Wlt7HxIn0CnQLMmUXZKvVncgeiVhlYDOQYjKJi70lC7SRjwDA+ndJEvUpzoel5dhiMFuqQc1ZHIY
B5kvSUl+MlJHQ25ASLjvBQFWofWjQW4SFo4vvseAqZp4Hf1TVZWgyKAle3NV7LJ50EsWLTSG0vRq
vsCByH6dKxbDq7bWLA/klEJ2pzzEQgdpWQn/OI0WyhaMAlc3DvaFdv2vJiza27JE3uJeWa6Pjazh
ZkWTovteAv2ZNjClTEelQtyq5vMeWpIwMJdFv/VFp5/Eujj89/h9YMsAXNoMboRNxmNNS+SVaqIP
8Gg2Ofe86J8wYhCHJwO/kzCc38LmgWwKYHzzMqr9wwgsYNYFS5dNbDFZvPrx1g1BeL8W4fSLEgwk
bpsemVVP4H2nSkdmqwTt0nDS9itJfP2lJ8G8qbwQEwwbLFkbsjpfaKnyZZZBxoWRt/7ql8BcLnNO
FjXMm1qUoTzwzk7hHlopncoIKTxYnvkDLHDqdXpqAbL5mENJl004RHGz9XySqMxq0dzgLOoObqLM
5KvXsi9GJg6+k8yv9m4qAzCxEBycywCU4aiOGrhEeVA/Dtv5Xc9QWcyLKG43wMJMDUypA2/HBh7c
Slbxp36RsQdsYDOkFnPDfT8lqk/VxGCm1TOSdGCHkS6lUdO6QwBLVagre1F5gvDyso2rKgPeL9yP
sh9ShzSAYwKdXhvigjmPS19vm6gVj4ldIeRgIwuNRNEDacKafgMCgd6Kup0+UZC8pVnfjeLI64b9
Qq+ffCRgY721VY3AKXUbjJsh6DsYaoXBrpURe4Bgf2VSDn3928oZL96UfeXe+QA19Nj18xtmumGd
e70M+2zuez1u2iB0m3Em0RZnjhkwo4gc9ECbN1Ev/BX6Ykvqe1O4HQXrUm7a9bFoybDvOwbT59hO
JxvHeqM6Kt9Ui/EkvDn1u7AD2VutyYZX6gXNC++wdskwwI4qnL6aYsHj0ETnaxfSFG+bHqlT1YPk
nmt2IAtF7ErOvFCnnMOcRbDWVTL75NglYI2zEZBelhflUwfjLtpdM1m9kPbPFYQbWnfjOM8jTO9Y
uZ20GF6qZVogjEmu4S4v3eKsXmCVDBbkNHNKAO3AR1XnPE5oVrhm8+fd5dINPv/+W73AeNhJJsfx
VMTxR8EnCNzzNUpDc21cdUHgh54Dkf2wAD8TauhHd0/7tHyY39ZvQPuaW/m6PJKv/jt/n1/Gx/FW
3IVPf/5RF84o56jj0jBYlUrOj55x8G4fuACYq3YE9kqMG7Aa3TX180t3OisretJQMzjBjzOfjoRX
MNJbvq6VOFZlew1ceukVnVUXY+cFpRf4/CirQ9W+6+anI9cc1y9d+6y4oGvBMTNCcwNiOQeflZuF
iW0PDOtfvYhzXOxijC5jNq0nMhffO4ojSjfSAMOq6n2YrinWXGiX0nNQbBA4OUYxgPWoRKtcLC04
4/2r17ZfAqtPdbPcs2p+CYK1TwmN5lTr8qFC6EJf5FpP+ELCOZfvTcplMEEfNifMrOSuJLXNmybW
92MEgH2ZxN7OG/k1deYLFSE7Swo2lmbtNWrwivDp1kWopD5/3Muf39mlq59lBMVKra0NkOG9j2l4
1ubn3133836/ZRrrCkWGsRGwEGT+nWG02CyJvGbjfeFDPgfOTomoDFl7e+LJOLhU4ACXDjAMugWZ
eX3+u19wFuyEQemQh8VyAs61PYxTN+2IY/2Pv7v6WZgTARkK38NXzGw0PiTDZA+wVR//8upngT7+
azUFs6kjnHDgaqqmO4Apy/zPj35h8c/xs7xBmceTuD6phcOlUwt2cAWdc8ej9e/Ob+fg2UbOYq5I
J45+WWaJBEVYrnnRXWnTXAjfc2HaKDRMU8vq0+LgLh5oVLKqLOPUdfp74VC+Blfb7pfW6ix453oN
krVcsEPwnUsYMpLbqGS60s28dPXPv/8WZEsTBo2nmvqEKXQ2r7uuD3AK6v5qZEDPsbK05itlXmVP
S/WVUwcZg+/WN5lNrpyjP1PBf5xFzwGzrls8UFaS+SSX2uRRwppXQeKrHssXNutz8dlgHeNwbXFM
r4zOKojW16CJLVDgvBZkl1b/LISNLxNGOyuOaq4+fJ0c4j5+Ccvi55/D7NLynMVwh7UpBpKIY9DP
xY01FG1Xk1wZZV949nOILPAQid9TDFK0oceYkW+yCY9aDdeGmhcW/39Asoy0tVvQgJHJl9iesFke
6vLUTcWV3tGFED5HyrISBWxdlMmxaxqoeC3VneeFaTLSzDdyQ1ry8lcv4Rwra/WCFnscoJxdmcpE
G/mPdPTllQi79BY+//5b/BoCERitZ3tCCZHDmCSvup9Mvf/50S+9gs/v6reLowVW+3E1hCcS+DBL
/LEkLWrh9xrAqz/f4EK/9lwXdiwiViUEuQ1tAJlN7ZA8aSanbNKBIOgxFOMD+jzDmIfKXRMQvRAU
4dmmPLVx2NUGDU8Trbsk7B5oJ/4uHf1rmvDbelkotugSiBtgupnLhh4CvbO9phtw6bnPghkq29XY
CVT1BDz+1Xbvvi2v7GYXLn0OizW21KEzpD61IOrd9EQmoI234gr+8MIneg6Lbbp5plMx82OBPgmE
tLJRl+k89Ve+oQtxfI6KRb/A1BAE4Ue/a//p2M9F3UoPbS5PAQYW/x3AiZ6DYwlD1wUuYvxoeg/b
cPWsu3nnDLuSTC9E2jk+tvKhkUiTz0Agz34hc/vZrcRQerrGE790g7NQLlSkPUMjcZT9dwKk3BZG
1bBVJHeDctdGlpde9Fk3vjDFUM4RXjSF9+ns6H6gX7pZXWnRXLr6WdyiNbaEfUFw9YikYb/hJgHy
48rFL0XA2UasvAF9K5A+j5h2m3Rthu9TMP78c5K7MHc7B8kKEVaNnid+RE/OpNCSybjBOBetJSg6
iU0Xw+gigICCNn850zlHy87ordGY6/C0QJ+Yr6jfhyjIGddXAE3ehZj7183jt0QXz13tKgtnuqol
btc7jtONlOZVV87L0bauM7DJh+04oOyAmmXziuMuIKdJqXaN7yV5H81AZ4fr4O2roJk3tvF7mFp7
0Lv685pfeJ/ncFufL0R4sR+emG5/xIyqOhWVx3/8+eoXPsVzMdfGDLUQbZscyxlWCstXOb0Td2XP
vXTtz7//trRyEXBxprDKWqHQly46+c66+NRiDf/u2c8SQTMFMugGlCMxkODj+lZ3L/V4ZZZ46bM4
SwDTtKi6XVFvwoY+xeB6u1hwd6CqsHYbcw0ye+nVnuUB4D0hRFcIFLWJfa0pPdG2vrIPXnr+sywQ
1CP45EuYHMlAvkzJ+sv3VUzTtffsjWdFvQGr8Jp834WE/K990W/vGcMMr2vmLjxB1fjBH6HrULAT
idU97HSvJLULt/gfyCzywFJUFDujFQ5ClaVImwSibR5AK0JG+Z8/qAvv4xwwi0FLVEIOITyB+rxt
FrXz3LVd8dKlP9/Tb2vUey4G5Hfhx952DEpJTm60N3z/83NfCLRziGxt5LBGRWBPrfRgPRSDjKr8
5ocm1z7USzc4i+SEe1D1m7AdmqnI0YE4xoo9Le4azOzS2/1ctN8WBzr7ovcYsA5ibR5ISTLR4/xl
2jt67Q4XwuHf9ulvd2ipH/Q6AHFEcHmCVxSc9eYwd+D9pSrQXQ7PiPDKp+rxf5uR/3GWP0fJajdF
Qec6d9Jl7298KaKXAN3ywyxMt/Pbpv81TEX/jgAtX+068J0KZIkZFuvgVIj53RftQRi8waxTp5z2
5Ouia7lLlqV8MkMVvE3o8ANsNo97uYryYWC8uGFC2SzuG36C+3Zxa8KQHQKQM3PaJu6uVtH6AHEd
ucP+rXNKJ69KWdIW23Zc1YY3nvfT1Ina+P6KAWvdQwEh6eyHxThhzSYicSZWtn7x2QS6Azya2Wmt
mEijJbAPgpTyH03hwbf9nD7kZdjPx7Evwy3ku+WvOYnaNzOSYKu17L8k6Pg8AIKwHAczRoc6KN0j
8WLQgke6uMM8SSJTCa2vA23EfF9Xrj2ZehA/EjIU26QuixzyWcu+iCfepo4M/QtLotFmXT1X9Rao
1wlzPa85LQ0LctolQNUSujxCeEF8ce3ifSfoJmASO8qnGKHSpXDdUJkLIlWmRlrUTDIBQLujdYBx
N5tPBmj2Ch4QssBce+5Xe8SvdiKLnEfbvII+yAY4pzkdhSZQR4KPoYpaifXlIrqJh9E7TnHSpHUM
ES4btlWwibu2YNkgTb+VksOmNh4avaUgaj62IRwmN9B/HHUe+hhee2LweYbBbJ1GtZteIXPpnmfw
8/N4FB6+hcJs+1DZbWUGve1aVx2JaadDG8niuEg5bWZf602oWqjJLGMP/RsfA3OYF+/9zpkjhTH5
wefW36hljB7B7hnfcfyzcFWkyt+vMYcVJWbXe1Q7LB3bYNApvtbkcaHD8pQEYYyPxidfNHbLnV64
vwXFSUN5U4e7dSmjjKiJp3J1y4+Il/2NAnzhjU28uaW9Mjk2KXMPwZD1XbSTzqYeswlvDqZtGQCS
OzFgCRJ0Bm5boz+FbSMQQEejfsboij4YvsCTT9T2psfttuEiRQ7chM6DQODQ0UK/A9gsu4WSqIT6
zdQ+ewzk0bgwq0pDzA5ui6HlX4rFa7dRX8sHtZD+vi19D5ymQGS6XkwerKTJQBKGKVPgjW8hDC63
WsxmoylvNoWVWHRqp01c4iqzgEtIgTdx62jg3bDBm7c2TDhe3cq2YcmaTUA1nC26SNwZTLfSEpqQ
aR+U/j5Rdfc17Aeehk2nb6SERMsI7MZN1If80c1C3nqdWLIhLON3unpzRj1CH2df9XmjKOAmHYTk
Hpeu8fesjb09XfBl1t7k7tSEdsdSsPK7A0RgB2UdsSPwL9r0QTi+ecH6ATJjcIjgGbEb1gHcnXEN
U5+65ZZwzPzTwMOQHnPlZh+LJXzno3UbqNtWXtqSXqdQ7QjvOpTnWbUaKNcna8RyyPX8osxXp2bo
kx9+UrG0KGDWFSYgC2+VTKa3phzfhAOPMg6LbRSN9T5aWwr8CZmjt6qYix+uLtpM6mZZjw1jw9Ha
iGQh8VrwZmr3zAFj7LIkmcV2VkHz4IdV91Tb+gdh/rSlZdw+mdaq4+ji4MtcMyqzZrIg25VNuzEq
Ce7iqAFQITB0AxxG8RHgX0fUMzFSXTXF6apB9qfOI2kDVYm8aNuPWdXkMNDKvUHMUr0U7QRTxqUp
PwDfmIIMc4vyW7L4LtwPMCy9K3wgFfRawLi465v2efWq5pBwcAyVNzcv4Ywm72Zmkdg1SzSffLYO
3wK7jE0mwU2+Y7YB9SWMk59RXxLIW1Zw59Iav5dC5GBQasnmqY6yJSZsK2HktJ/lDCsqRv0TD3o0
2CGjB12BsaJbuHtX4TYScbGTqun6dBjruM+auJRZGA7lrhEMCv2xAud+6LGQnvA2fsc6IF88mG4U
i8zGOTD4fJPyvggj/uwc6Z5nq9ZXz7R8R4E0u+F8WXII6cECzozrLuJLY7KEiCmVwSC/uKqkOYP2
xM4NsKqfh2E6jWurX93UQSCrx9M3Aqq7DEkndUESvQZFYJ7U2sL00tDxe6EJGhdz3RT7pi8fRw1s
ZO+3dgchPGyjpaM27908Qszckk3Aq+GdzUH54HVjuIO+2ZwPcThlNYGMVkGtusUoeIQhTF/erGqa
fpiu1XecDN1WthzSWq4A/tpWYZVhshPcktAjhwniPXt8FvhCeKQOqvCb7QxM4EYZyrKon23qGuRt
g9cEVfdZ8a0XcPraKjWDNtzx6NHWjMNgNOnIjwFdk1uTiPo+ms0nLCd0d3JWxVvj+/xd0qYCmqOr
b0s2sx0feZDPizBH6+ECszMK+bu3D9XUD8fSkyAJt9h4X2ICKVnLRPio+sGkavCb55UWrsoKGFkM
m8SU4ovmi3eE1TVokmFd7wKlqi/NDFfeYokAVVvZ8NDYmGXJHARgedkpNdx1u8HI7lWD/7VNeFe/
hWv1zwBdPZZPcbzehC3eVWym6QWVBEJeeFIeVugRHkIAl8LUeEOdwLnPArgWIbW6pwDnuA+6aNZv
mkayrPS7Jxd3d41MUo0QnxqkxTro0mUNBT9Eogy8+0hpYTb+1C/bKin0WxLT/ugrgtDqNVz1YmH6
NO5lC1rdIlkBwx8Ia2WWBNO0HZAe99RALyZLeuy+zupWpDAAVM9UeV5eLyGQbVXjPbe1Dy8+SJwi
3NDtCIxe0klHDdmQVbBH13p0g7RF88Kb51+UD90GnOHF3K9Ti4n7zBxEyQRG4FHS/4CIt3Fpoerl
w+MejD6YVwYhdrYqgcM3ip93Q8bu1UsilaSm9tXW2slmE74WlS7MFxXcj8PigwlsAEHn/TINdc/r
BIvloxSW27SvaQCJtDkCFizuoy41Vcu3RDRLZnk03wYhsTukQiC/Wj4dppawDIjEsEvbKUEd5XWk
+IhIUp+0D+04Rc08AXAct2mEKo3kigVIiWscH8o4tjtgXNw9SrHkNYzBakYjHJyjxs4ZWJT0B9Bd
NVSFDDRyJqhNpxAd9DZQuq13bpHUZFwKV+Zw1gjgrR4CNJnKniwPUSGn7WIgywEqGAZWcCnZ1MzV
27WW7dEqVgMoFxT1PeNle5JAQbyEE9CRKSg25C4gRQszZFMh3Qcj8V9Vq+JflkTVN5pYbL+xC4cj
9Kr5qVKYmHvUNPtpjGGFPXL9sMRzsxORb1/6ifWPqsIG0ix1kPsmdHGqDKsLHD9LSN6OhrqXWSuA
EYEsa5q0AamLHVUBALVBvL0ORsGWvq98f6PFqu45o/AQ00z54B2FDKmINXOwgZoq+eJrJ2BrBJGw
X0UMcHuw9OYOmBFM6iRzmzluLHCdXqUyuGbzEphEI36FZh2yrhfRVzsqqH0ty7zRYRw8j7B+uqtH
4ZdpsboQ4L+iEz8GGpNoDwIX0CKhPyfzI/A1o87A4R63hJl91Znw5Py4QFsylDDBFEV9IkyzJWNL
TbdOJgmAgr6/PAxqivJixlmZ8d7l82ABVE2m1WXV7DyT6UChmFkWqZ+pLeTGGmfu3TLHNh0dQIGp
6sLlcVaj20J7Gg0z+JZW70AoEfyzB++BuKFHDNB64w0DiiZI/myb3qAN08yLnymIDx977LEqq41F
hpPLqFkWMtE+NbBs02k/44lb1GkHHVIcL2VdHIrYCJD8LU440ygOUEMmU5o0hG4Wz1eHYalgghZp
fQvtJXnE8nrZMibedopUB4CNV931Syt2dmAmHTwJQhEUFs1N70Eyf0lGtS+TPriNUJF+nRmE/Q58
Jf2WKNk+Gp74m6Gw7KaKsF8AUbE+xBAAeNBBb+Hk3Fl4XdFqvufUuj5bhmrdSyMZxaQcUFzCSvNK
XRdksUeKjcG2+0qakd2GQdcUqWlbs6uSOtoG0s7Y21GCpBBMFlnvR9VO6JIeQ5jW7+Yw6Z9oQdqv
DkX2vnVFe5rgzgG1lbFu8qYSTQQmfW3avG5dmUWQmf0ooj5+Nx2QygAat1UKO7xSQyYBx7o28Ogp
KZr4n3rW9QCCVT1kZQNEI2q78obLvtgQWIh/gp+8LsmkG/GHeiheKXPqBs4XxU9gZOlW1sLsGqe8
Xbg0fl7HNswjh5eExmr5sFSjqzYzyIZb6RNAQFkrd1D5jG6SVTWIm8YH09UWOHU23rGgkZEZGA3t
aznU5vtCqvBDcRl9w/MvVdbwzoc6BWDexCMEoFFffenrgk6pj27B1rTG5j7VyT6so/GddV54IKZz
Lz1dYIDh1jm1/TDaGMc6b4FEeKn0UxugToKlQAXh1UHSKcl8Irq8ZNW6NWXgAHSuvc+Hal2b44gH
598y6dTe+tJiME/9d9qb5ASwx8y3BS/amz6eh824QkE068eix3CXVPKjbSyvd2ZqcYqRc4dTV9Dn
ZWf6jZQBzOcA6MXxPZmyJJYUhatVb40czDeuUJFu/LWO4nvZKdU/+xKYp48SczKYHuPALDOqjHsD
EME/qbby97FLTJr0yPO6LyKkknBB2+SZtVxsFutHmy5UnczbRHsH4XsjFPOxCDXE0ObuO2YROvW1
Hd+juApzQJDDAyqxocugQGteqqmCuGlEVhOlMSY6r4DvRmVe2ChAM6RNvCPw3cDcls6x/TApZIQC
x9HtmIh/fDBtHlCr9Cmk/JifL6QAb9DIZgnzQuwtzgf6AZD6uctcyGMNqLcx8yZpJfSpRFfLjKCl
9VPMHawHbZugsF2V3iWwaU6haaVSHozDayxUid/mJ4eAuPl7wfm0g+hDnU1YxCc/WemLaZjIxzEM
kIRYoE8avZ/UKjDpUuhtDYdpHPXdWrNq09e63gIGRt6tmpZjghrt2AD5fgPGY9ikmrZ0O8+8yq0a
5X7mRO1iE9W37eSh04JGvQMqOgx3YQD+xpq4o0O1naIBhDFk0bq7BmejPIAtMtx8wLDZh2RV+Bpx
LqoBB9PqViWKbVjR9DtC5iktRya3gsnldrHrvMcHHGeem9pNIiJ12zW6wFEgTnZD2E9pjJPsh2m8
CrXcWm995XUPYo5HvF9XqQ1y9nNb4KjkJ/X8HNdrhzOLDfehsGsm6pFvtWr5fZ8I/2B9IeBG50KR
B9W4bDoVj0eOEB5RLY/JtzVCmKams/ymIyLZ697aW8cBsTLjJF/kot03lI/Ne0WmKVMaW3huoS2I
+mRqljuvIdqhAkcbQ1rG7lVtqxtih/4GIrcLduixLLcOB9NHqwf7M5lBeYJyEjQVJRxDbDrhZJ2T
NqFjBoo2srLBEWmIubdBIgYavbkV3oTOl67gMN8oNLngnwY2g1QbQRuAiBlwEpgc1eEJMrVBPhXJ
tI0qztBkDOQr7NktponVjIPK0hbvlCv5iGgqUihFyZu4Dou8dVGIWnO1G//zWJZqGJgsKWARAgL+
rX8coGZZYurWt1MGK6/iAzUU3QCUFx+HdTHHpFra255Ai9fovrsD0Hl+jIlf7Ezk+6c+LrubOqjV
d7Aukq2FB9zOC1io0rlaxA59RBiFLNpPA9rMH94arLuYiblOkbeqO5s4eqo8b3hi5RC9wgnQy5tC
QaDXwjv7iEKQHjoy4fnjyewmhTZrT1Z2g8a9f2TNGmUcJyBs+NTuhYkhvFxVZZzpArND7BRQVFQd
YT+SpcLOKbTCxua3vQ9WrfH4flaC71UHjyNIgU3JRowdwOF9wSv0QOK65Z+nunECXUInm9Iuy82n
RsuON/N6m5ihgUHS7H4NfVjuXFl6d7yAnGIa+/50A/eo8ElDeOUEnjZG+zURqEkFmeH4hzOSzgbQ
yb6i8xf+9DQwvWimgRcioiC6Jz5GomQe4jiNohiQgwn9jK+QepXPU+eN0UPdwUskj7yiZ1nHZvsr
5k31gr5YfLsUQzjn3Jf6vh7jZSsbV91rV3rgTXTRw6ffDzbMuvtV2KR+4qYcc7BqMGP1APjY8In3
mzpszIbOc52tNKE3gd/BFqr1zbZtlL/tZIujkLdgKMASw7+IQfagelbtg0Ai3XDAUfZ26IofTRXG
x3aY+J2DQdhOsMAcAm30i28NRz2Bic67X6JfqnBu34ANFOxHVve7bpL0xnK6gNtbsjUtE8yyObbj
XyT0RZQ2a8+6HABx/0EsXO2plajYVo0TfErDEoQJpQCKLyriHcseQGUwU2BDgkW9XSDfY9NSl+Bh
tR0v7nqSlBhwyGGLihAm0roTU14MSYAznAGKoerckwtUAyh/FGBYDEUufxfQSood66f6H44a6sgb
FYegRfD1pnNoimXDzNj20+wDe6By39qlr6GaN7J+N02R/ybmpds469s57+zAM4aof5oW0EunWdNv
VJf/j7MrW45T16JfRBUgxPAKPbmx23Oc5IWKk2MkxIwEiK+/q/PkcE1T1S+n6vqeowahLW3tvQa9
OT9OZEzYauBGbMJZ17YPoNCIu2Rw+81Z//yPkMaHabb9rmcS1o5QftwZAfhaZa/tH21D63tSj/qn
Ihkqs37Qbbue1a8VkoxtWaRiY7Jqg0NsA/WCYDj4ejD2IzhOzqEfKvub20CeGoo4qgZdRZiox0ow
jkJYUaEiT9EOeIX+YBemRgqzdYjhbqshh1WaEaidpAqmLC6udnrkFexcc396UUwGoTCo+W72U3Bj
Q1D4sVRte4vSBSSfdO/vcBULDipBflZzFNMFzrF9VSh/a0G54chwyxsgs147e8qKat9P1vvkJd5T
ZeQ+Tj+8jUhRrYPK4vQeeCq9g76wEQtsLS9my41IpYWLYy9RpwrS55sObcYwmCQygareDC6uQVPp
9xFzUXK1Mq/+gYZwdmcQbNdkTMeINNqLbYh5bRsp+K8yt1BbQEPjrhYF9nkBwBa+IId3lkY/pYtQ
Ly63fcKRqAQ5ecLGkOwmUIuRu5LyztcJRdaLPPDZNlJA4JA47StRTjf5YNIIVzHcPMasQ4qNOjjR
ib3nStJnCEpnG2QdOFaV5luWGGMaSsMLInQ/mhO4UMXPSXSwtwItLdJBXkD+fEJClA5iS0aod9n1
uXzfjG+B5QHYHZgCI+vibaxYd6+L2nqBuupb3xrQT2jT9G2Q9sdoGpCYafqCbsAwajbQMqEbtPg/
iC6HP9JOUZAbB3BdoD66FYNgeut42HlCFNxBS5wcE5XewOt2fh7436eqmF5qzYo0yhScXVRDsiDM
3GDcMuLyEBoC3rZg2C49D2Vo8M2mm14Y420KQOWTk2qEv5TiSfSsAY8PpiEKWcoWx1h5Z0o/uedt
W/0AS26CsC4p9y1EnSJH8XzT1zgJm76ewgJZCYwzkLzvPFgk7JhG6Q8JpziNSAODjeulgCQmnrF1
WhLsamHb+J9aHVxnDDbIRP2t58IQOSscHw4fmnynfBi3+VQFt8KZiq07JeqxHdoSyjOVQJHFSA91
I4MTMBfdVhGk2AIiMBukq2qfyAYHeJ96Mkzgy/YNOSE9uZmwPhTso1BthQPcMFENcnoalJFpNjpK
6fDOUtzfwkrm9NVi5jOc2vJu25ZCfQQGWHu2qZsdiHj1Sdqo2GduVr85msHOcFJ6Sxu/2Lhdd15e
uJ3AhCPd8EL4UWua0HU3cEY5Jec/cxf/nrZzZyeYCW/HoZXqJtBJtScJmk8G6kk/OHfMQ2qwfoee
Ny5KaVuz22SgDN5jLQuZDy6M58sf2INQKEgqTGFRy5dcBHQHhwHjkDoufQT/h+BFPPRdQO22QHHS
qJDuR3QBztt2PcIHLzPt34D7Wd+NLrHuQamz9hV8Q8NE9d6RTWjU8MIjsZ2hHo3uEeR+bMjJjBpt
Tlgufc/detog08GofSV2pQHmXCeG+sa2PS8qUNveQ/xn2AQ9l9FoVMUmKXx1YBZW/ViiRBBq5OFP
vlGLvalYEo9DNYAHO5XHSuAqSbMhuEmcCZm0zMQL5Kbe0YIptwNYuttAOinK8KiYGgM39+MEL07A
a0UbOsisTlih1iZDInIDf0gBHpGrj4k6a/ijR7fREvfTIskUVrHTP7Rp2e+RX/geYttpNuAe5tkG
mRVkpuqWHZKWy2PvoNta3pfArnth2vgguqL0HzXloK1Q0dI7WvAHg9NVzylalh19AEyZM7B7KwoE
6ND9qVHov4ffd9s/MxRY05D7tn0/6h6BabK63jnCKn9ZjnZiWCJa93Yu+bHzXN+NBiXQqeKZ9OA9
7Bs5nkDiwEYRuMl5OFo9eme1QjWTpWUR0cIqSFghP9mKmlrf/aCHvHMxORJMs8bdlcNkb7wcJnwF
w47YJ0nt7oyy7sCAM/IdgPrZho99vqmRHr4N3UQBo2qC7BeHlSXMgc26INsRd+zfoMtU0zZnZh8H
mc2PLnHdn7UU5TH1yvG3RIurC920dO+8NrUeAoakEpVK687uqrOXHstCXPTvOPfSu6Cvmru+w38d
+mic0U2JPbLdOOh2x6DNpftSWnmxJWnZHUjXIdtBjyq7aQ2RbXkn2M1Y19PPjmk1RnnZQgS8soZf
PUwu3kbmjqehSZ2dkbv2Hp0pN3Qg23nX5H17KshQxC63nWd4wBnmplSD2noFLhEId7lvyi64zbNC
P46TDLY01XpvVcwFF6MpULDsmAA9WeJ+jt0JJVo4ndUqB58/GNjWy7WD+6xJ0ogp2f9SBujaIxwa
TRTGRsRF4JTJT6eryRZiEuneIxnfZa4vHwuL9tsK9ZLIUzo9ooBePsLQyYoU9DR2KbRunr00HV88
iMHuTcvP7urfvmWoFyD8Rzdknd2CA1GTujqpblQqzLD8IgfcWjgAohb5neoES0d54tazhYfH1cnO
smx9KzKB25upWnoy3b5+R9sb9G+b2O4PJDrSCUG+J/1G2p5kUZYKlDo6o81vURKn2a0pWQU006TQ
QIYr3iNrGtQMXErc7SAskW950mPrlwTSnUQN+gBTzPR70lBjl9Qglu/6oTBuRxtxE1qlVf6Enob6
KHMTrpRjSZM33H0E3B9T64Z6DQNhqC22GpAA3IcmR6Pp7Mgxqn3/3JkHnRlWzdA9CMh4nwR4ehCv
eRNSnU13fkenP5wZRlSJ3tj2FmiBUWlm473Q9vRkmSP76fvltJ/8abRD2A/mkQbxX2CX4OrUgN4X
a8J++BPcUcaA5v8p1YkjSkzqFbRzGkkCaZhIVt4rkXT4XvMS60NX3ceAuHut0eMn+8YU8gDqfwLa
s/DuA/DT7wqnBe4FmnQf5mgKUOnyemdwPB9wKMIIUac/c+uGnKZh1wwewT1d5xZuqcV0aqFfiE0H
p+BGcYB19rlBGJjowkNSlpimuaW0AN+ckKJ+CRTS6VBBBsHc8qApYTXNTLljHRooweTJrcSt76g0
6GWhyIzgD8yHi+dcgkgSyk42TxOkOztcweH1GJWOMmBZzfRBWqYfnQ1XHwpBcREuUAL47SlRW0ep
lQmUXtNtNW4QaPTC07QMIcAA074U+ykgHxaOyDor0PACPCeIUMlKHycHN1/eE30r0Yr4IeA18+I1
Tn6HpEk+5Z7OD40WxUaWaFP43eShuNPae+njPj3g+zyUpQXXCmbmkU9J+tjoZHjwhuHOrav/WFda
p4bSZtOKHp3w3BL7FjeV0IRl03assErDrBNiQwm3PgY0+W+gK9XeTzgYN1TIYo9ycAU5vyGINZ9w
yfZdujUgcwI/INqhruNWH4i27MGCxfeuSejwYA8Tv0FJx3uw0fyIWpWxTdNUqB3YrUSNXI3JFh0j
fdAcPIgBl9Jvju/m98BrDlD4o/wBbR4GNa4WHS2FaWv6aYD7D2AQHSm727aznUdCUucDd+vqUBet
7IBKGWBSoKA5EhI7sR8Hy8525x40rJ4GAYatjTsIOqIe6rbA1ETWyPOtaWBtZhIVKOhy1XdWhXK4
YqjpbMA6TA5Y01lcuW26awicHsNcwL4UhIQWKX3ptYm9TVnYnVD1YG0JCrfCvfjooaGH/hJOXQjq
k8hhZDyh/aHCIYXTnonsdYh6mhfvJUR7dJ7Ue+gVudsKkukrIMwlXNsMhCk80eSef9aLKgCdKUqT
7gAyuM2M0cfVMbkOBmvN2BROkZCCAbkRuygbFqBH4Y6Aon0uXq5CF86lCtvOwn0zaCAVDcUSFhqF
XwE9ZfsfTOhge/k3FuCRc7VCPQH6VfUQHuoFbkOP2HEvj7vEj55LFeJKISx/hGxak8ljJgWuoRmL
zg1SntebjDfHMSMoAPV7AqCYxdybFoA6o15BZi6913llfMIdBmk3YXOjgFcXr633XAMqfvnFFhCZ
cwXDIvVxawP7J3ZydEyaUBl/XLAILg++sG7NGR4TNTK4iwkQTqUGH85qI4MKxO3z4K2gq5eefoau
rg0cDEPK07jXAlfKA+9rlC/9Kx/f/nfSlYXmtkTzOJ7Q6XNSO9ngVrqjLnrjplmuSbQvTdIsuHVg
TbWZsjQG0BG5zskk9SHpzlqe08r2sbR4ZoGdBq2j8FGHWNh1lDp/oFK0ufyBvxwZSdyZ3/FpWaLu
Cl2lXgZHMyv2FRFbc2xXdqMveXAY+vz3T0NXtgQMKqXn21BzAvrwvy51aNiOBa7CdhtE2u/fjCld
i4MvvwJ+boartuoOfbxkkrFrwYPiwbaggZQ9Va2xguZdmqlZAEvcSgLDbZ0YHQ55lzZVEFuNz9+v
+w7n+Pg0WaodKgABG3B1+uwolH+fo6B13dDnF/o09AgoGkc3K4BMsp+EWb01Sm9NluvL8MWkz8JX
44o7TgRo/MoHyMQiwwHCSWpriuLh8sMv/cAsgnPZo6iHnngMsasThKV6uFGT/7jp/Lg8/pc8JrzA
LHbboKRj0o0FAOeabYakIvepeU4pXN8iey+v1aNCH+Gxmmr/boKFsbxma8IPz0LaTa2un1xQVnyt
wEO1jdOAxCMSw/ke7LTWysf/e/b/HwIdsqGzAO9SZGJOADY2AK57BjCKnTf3ANQhpxzfx6KOLYc+
J5U6NNbEVzaVvwpDX/3oLPRTYpW2QfIyDryRnAwrQCYJXN+0QekfZRk/rbcMyJddbigK/5uAb6jt
sV0nsyQcbMeAhtToHLIWwoA5TbJdX3N1DzAj3aPT7fS4f4+AFDBUkELDI/UHivdZSLO8zQ5MdiMD
gEhPd7asIdOWV/JQB1Z74pM/3sFrRzx0PCF7R1rdbefL8Zl3HLeKVuYOCifwQ5Ucixi+s1PxwpWC
lwDKpT4qB3WJxKBCY/rW9DL96LR5AG+xMd0lo+vug8T3shDtOWCP/JbzbwlpXgG/NvaFsMjvAtW1
A/qd+b5uW3WjHO+MNPbt2AIFJO4Td9o0ZNBQesvsk4a/1zYzOrIv0pRsxeRkgAdNaK8HBkVXdZDj
nU6At2bdOYvMc/chc51+VzUUV6XRlx7ublpUezF62c6jmtwCcGquHRoLQTkXh/RhqoJmhBEcCVqj
kFmDq+gT4n8lMhY2Wn+20fZm2vvNMCEyUOa8CQqAhpreWbNyX3r2898/7Yat0rnfUuyGfq8gdopu
EgqyASpcl/eTpeFnm61h1DUcV60pBuL0YZpGAGlNGWr7KpFFhPNsw+2tlKDdjMe3dAnTi2STVyee
eSuBu/T0s93W7FARzhTSvQQtWOvQcQ9tEb0yNRZZ+rKzzTYRk5nldpUcpxr+OCgaqvuh17sAneTY
K4seOouOC7SJQTYycH7zoi7ehwL/vgGt6V07aPLqtIxsRnauKgXgD26BNEt3JU9zdMlr/porNAxN
I29v0b4B3rBMtfsYEMA5G5d79+hDdXuHSWufWLKGUjnTN6nJAIzLWg78E3bfFzNN/B2uAONja8pf
zCq4AnCmHx5yCEjv/ErlPwKXD0dUJRPUfSvneQwQWZUPtXm0VHCTBMD73psSO406Oeax43MfsC0T
lmWDgqEr6VmYOGLaK0OqOJmgZp8bqd7KzDKObo+WOAp2cAYGH+IXikf9L1rk5bG0x7MkpazQgpfu
d8Yt97Uz5HA/mnI6uUU6nUvPVKBSm087GCrlr1Zby9OgIdaXe4UCPcUa31Tuke99YFUnQysUxoHU
zG51wOlR8c5BIYBbv5Iy7374jjOVm6Q1rciZ7HIPaSn65KHZdjRsZzz1iZEcUQd5LyYXWHDt29C8
Gyp+cLt+/Na4hn9rBhQ26pMAqNG2gKxAkHEUkBxglGuabUWmc5ArIObGa3MMOdBBL2dmVSxVYwE8
jVZUOBojDRm3Afx3R1zwVVL+AVDdeCaZVcedzZ2fBpXNu8WScQc5ov6WJwLoWlCFb52sA0QFpJsb
ECZQZLIAoGmZ9coTA2bWlu+w29xTXYQaYxMS1YgXo4asqIQc4lXuOwjW2Rmf9NKB0heUXDvjttfq
ZAbGbWX1K8G6kPDONUv7XiN9CMzg6KpfwKBHkKsMc/dUDKsBew77L47xuYBg7gKgjJu9fxyH8egi
kQyhww/4F/kAL6UPJxsG1cAgwRKlk8+mHbyNQSYj7l2lAwJR8llK36MnZKPl7x/B/jq3oaxE3awK
wi9sRnMv9YL0gKJBJuPooRgEVYKUrYlxLOSU3uyIoZoaU5Y5EN6r24c66dQGligvU59isaFi0shq
K53sxgJp6PKhs/Qq579/OtOoyLjZEZQAPEj77MYCyimgFdorl8+vKyf4DLMzB4y1orU6CxcIOtI4
1Uq+AuXHXmBjMgHf15bOwQQU4J5PKD84ZSM3oG6hnAmazp1IHMiXpnxaUcBaWvSzE6rwa7/1ay84
DuOrBRx85XBoSjypNUOLhUurNzuiXDdjIlElggpQoI0XKGipAj2O3kJmhygo5u9GS9qbyfb7aeVc
XDh057bceYa7X9b6kBLxT45958guQpViJf9fmK+59mClu9ExRtRALbN98yGXmjIW2032WjjDyidZ
eP658CCF3qA/5MjXRNJHg+PEGa2/dQW78qY0VxXUdkFtKMx5x6ATwFXVpqvfKOPtC5AD2owkeJRX
TtY88+SyDlCtBoKLZGGVoN/ptSF1yo03vFyO1C/Zx/A/mG0NmcHqkRa49cErPaTFEBZmD8Q9bBaM
EP/nyopa+pX5fkDBUShKCxx5q3pH1nIHDepmF5jDdyUUep5E7S6/ztKnn+0M2A5qpVlKYh+1chiP
FMDLN0UEV7Zf1/3ALNxhYYTLhiEmWJlD0gFcjAaNGLpSEl6KjVmsO3qAQZmJz01Qt8t7Oxz8Xym9
7Y105TssTc/s/FdWAL/PvEMDIqU3ZgoMiK4hzcnXzOoXXmCuODgZTEDxBtM/FdyJgqZv7iBbADxv
VXX7wuyS7eWvsPQ7s+u8J2DVjB4+bmTkO2Dn0Baf0IPle2L8d/kHFiaKzg56+FsOrOPZFA8MtzJw
SH4HKf2eZd6VL3B+sU8HJNzJIFeQ2sER/wgraCca/UfRsm01rbzAXxWaL1Ilen6zT7+ARiWdoNqd
xS7u2U+TazcPKHkChsNsSGijS390h7N4seOm6GQ1XKBOT/mWK5JswPYx9q3h033b5HTPPOHe5olf
3xlWxyOfWOAo98ibwylL0Y4tU+uQ2JOMqgbaEVNrdBsOUNhJj8A4FSoN3nBC2YCCd4ysaOMsfZ/Z
huKkQqKDB9UHAKo+Kq9nGwL58NGlN9d9/9k+QroqDWBTOcapQ5p94YH3bgLCdyDESK6LRTrbSYBD
mUZqUR+4ZGPH5JmqzNPvUAVTm8vvsLDp0tluIjQfIH6PHwB/Tx00LZNT2jqvfZ6psEnxcUtQz67b
FulsYylBRuzTCRvLMN0x570C/0aDOHDVi8w1EKEZARAnrAfiugXY19YMBirA6wZxnvxk6VViRmYw
V0LsMVN+32HzxSf3o8QXsczoWgFyYb3OZRB1pjtcxScIfDAx4XLa/hCctFsQ+LeX52hhR5zrH9YE
lI0WcNhYsfwt6cf7HEI6k0zBVCudtSlaWFFzq3D4AQgxwXU+doNTZg/g6ulQmCdL3Wvu7S+/yDmC
v9i35mbhsOgN3E65dlwLcMNlC+LimNrfLg/+15Lzq9FncY1yJGqdFJpSxPWaQ0s6sRGOglhHJ6k+
FFr08HHg7WsOFDoY17iXT11TP6AQXv+nmzrdoW8Hro9yOOjRFkURYQAhHwB0BuCPpdLDkFpevWsc
qOQx6YHXevnBl9bPbLNIzCHze/BB4x61aKuH/B5gZfnL5cEXrhhzQcWJQggb4NIslr50fppV3v+E
y7bxSvoWzhLgTOUluJ1l89uEgP9aUC+90WzHyGupQSBHuPlQdRnYn9wC+qF9vvxGC4PPpRYFQZ7T
S3SBiDce08T7ngt1YzK2srMuBNtca9Ek1Vh4OfWOtvesyjcoLm57IB2LSa78wEIQzNUW0WwoRNlb
OiaDgpcXWJakRzHlusmZ5R6DHzCPQsvnyFxgBqn/bfBMGNZa+cr1fGl2zh/lU+bR18k05SVmx8h6
4DofPZUA0f6RV0+Xn39p/POkfRrfzYBtBHUfDlv8NgH3l+TPk3tfwu358vgLuxyZ7RG8c4vSQKX/
6JU9WDajdwujFgYkc34CWvY5KYproAZmMHcjbzVsZSqj8o/QwTDhKePtiTWU0O7pVnaNpWU0ywCA
ImoyAopTrArIbokHFMKuXEOz6LVtdLY6gmtQalM76oLpprZKgZrpVTAMEzTGfz8yyDw8a1K0FRg2
ipcCZmZRXbv6MOay3l3+zgubxFxekWaAGWT6PP20O0Fx5led5b/AXF4ZfmEZzcURy4FNLWOYfCn9
4DANpNooI7dDxrrxWNsKmG/avl9+lYWQ+D+pRB4UBNouUxyU91YKE5fy1gc4ss3XSh5LczWLaWj9
dNDGOu94ThUWrIqk70MkZi2xWBp+FtIJKxs3s0bUB6QXdeiBSQoXpmmt/LA0PbOILoYWB7iDgk09
NFE+kXSDFGCPBuSJC76yKy3E2l8jr0+70kRtJFsm13FrexZADX0FzOmacOrS/MwCGSlF2yW2S49Q
c7Ij5tdbYPQ4DJ6SKw+FuVCi5SqL1LAROsqg3yhd37hCbwBLv+6+NhdJpKbpG2XnlHEqCYSLoLsx
lVuqrhx9Vg5IZN97SdejyIzaHHiOtETGBs4184D3vBxhC5/3r0brp8/LGxWkk2OVMcRx4Xu/y9AM
um7k86L9NLKGvvsEckMdpz1MNX1JoOVjrJ3FS489i9sczTsPrKkyBlsEpI1XQ/2+/NQLOePcMVxw
mkOdgmO9mPJMqj6NkM6DYEQP+LDekKSwI4uVh8s/trD8//YBPk0RVJ9SXou8iVMOGyd2psRDfMzY
mJ2zUnmzz1vBFxcDy/73K1io81gw3tUgRsts5xYeCznvkrBEr++5DSQ9gApyduPzyWM6MnKsBrfd
qRrSv6mbBlsI7PW7wTdhakXT2r9xURDe5NRGJzdhrAYXnJXfsfPbUMgCGwyZb7rp+jx4uTxDCzvc
3Jqc5q0ejd7XMevfWhC8EMEh6P2gv7GVXGLpG8xOfOm5lYRqTBZrk/w2ais5djY1Nm3uyO3ld1hC
Bs3RvBBga9BGd3BiovwWZWUGcjraBbumUzkozgHYGsaQb4Oh4MfU0hbYj9D7vPzjC4EyR/mqBAr5
xOmbs9YyJDZqwra5U8iVyVsa/ZwjfFrAIN1wBDZtYmA8Ir9ufmaG8/3ygy98F3O2fQyB3zMzI/QI
jcidY0Pnchr+OJA7uG74889+enJLwxTO6Tx6JFUvceKD7A+VyM3UreWoCyt3DuhNpFH2DVQeYrTl
8gSEZ+cNTpGRTn5cfoGl8c8B/+kFWpDcIfkgmxiuPRW89iAfStu6BHiq8XdeveYgu/Qzs/3DNZu+
ZdKgRwEypJeHiUihqHLLq3rlAFr6zrMUQE49h1qjRH6RdGFbnnCjyvhaere0PmfBTQNDdrkQ0K1H
MV2PXZQl3coC+vqg8Od4Xn+gIxTXRIXva7sgDgGboSy3zkLDcKeD7gawm4NkfOqlmFasEL5+G3+O
820McDf8NgiOmeUlD6absK0lhmDlhb7O6+Gf9O+CIipRht3BSy4Y27C2ySahz8CxgnEFBbhpDamx
9A6zsE7AGjMnQp0jHCNcgNxBnXA7eyVfWhp8FtSkhQ4QxNAcbOGPjhH8Nxn+n8vRtjQ551/8FG0B
XIjqHKp2cUGJcUKN+4C6hRkBkAtqadI9Fm6+khMsvcMsrgNecJzXU41aZH+XEXUzGP7u8kssDT2L
5dwciBNkdRUTmBXCYMROoBgiNpcH/zqO/Tm+VzUNhCBhv3eEcp8LXlpA9Z1blZ0OCyP/uPwbX29G
gNz8+xW6AFdngM2So4VrM4FnE6RXQkhFhOka8WbhF+YgXleUZSVrw4qZa8Dsm0SS20cfTC0ve7/8
Dl9jVsBW/PcdGIppEx1H8LDbHliYzimwKQ1mVGogemhuQWPK/A3NhfdEXmWxZ4Lt/O9PGlq60J5O
ihi2xiyIRjjGgloyFON1n94/T+an4GAsP4vXefA+hK512YAFlkJN+eHyfC0sWn8W04YF9iwE+9q4
t8VtZmdbSF79vm7o809+em4VYL9GCxR4BwJ6nvdNlysFsKVnnsUwx028yBrcCi3wkf3x1KSvl594
aXnOIngcepjAZrl7tHv3W9ECjAkdkRDKOyhIDu3anXnp8WdHMoU4AK/AUYwhYBm5HGStgXhrJZGl
wWcx7AQjrCQheBB3KQSYmAH5hqzcXp6ehdiaA/UqSvxcGaigIt+OJshDOAKg8NK8LRU5IdveKLvb
1am7v/xzC1veHLXX18LJjAbN9Lq+8xMrTMmHWMW2LQ0+C9og8QDugGZA3OgSDr9e5JEqNIYrz+E5
KM+ooZdrVn4RU4IpKXPYEGZwE788MQvLdI7LczQckcsOubsFyUToBGrrg3bfLDDMrxt/FrgZKGV2
YbYVwCqnCgh8sEqE/2Sq67acOQxPa8eFzERXxWBvcJCFvT+UrHGElqZmFsEFpWQynQxncAZ1qIx2
astsUAl8xf0dBxTh8gz9vSD//73fn8PrCs7HrDShsNCVDe4IheqHkA8QInC4X+4HqKrADlUPsVHZ
9s51LMggW0U2hZ5hZpvLz7AQ6XO4nVKQi5UIyaM0iqfM1ru2ki9XDT0H2+Wst1vhonMOLn8ZGnyI
ID9brqyuhcx+DrNz4EwEo1ggHzUHCwWC1ZUzPfDxh6ufoV8Pykuzto4XYnwOuMu5HCUF/vsIvb8x
kkFpRiZ0ZsMabb6Vl1lYb3Pz3nwactPUtnMMgFjnJvSMfajKdi+kfLr8KZbe4fz3T4cod2vQ7Csc
Sbnjhjp9m1q+sYY1hO/St5hFOiTroGrrSOTdmQ0mvra6HSs9/5DnTnMWuQCBAZJT/Cbvcu/PdS80
O7wHBTEB6Aq7x9rZDmkSTmfy+zhsLo++9EKz+KetSPSYuM7RyMs7bTrwi06/6VEANJhte4OloeqU
tfJjS99mdpDzJjXAikF53cnBleJDeso8fmtlKY8uv83SD8wOcxS1VB54eJsz3QpZ2q3ZtceaXLmD
zGF3oxygoWcj3yeVuYUqFtgW4nDVk88NfiEQPliDXzYQuCQhuBmR0s8BHVaibmFe5jA7vyl5pvwJ
UQfmjI2WSVZCjVusFHUXYpqe//4p5Dw5ybrIcc1tzoZoTyr4z1bHLlt7+KXhZxGtfXCVaYCHt7Ob
onMe3WYItXtTmcXLdXPv/Pv8oyVbcE1hUtaaau+67jedIa+BfOvN5fHP43xx9tFZBFdQxHKg7Grh
cINoI5Re6/AsZn558KVPOwvgqsogcWbCVM1j+X0xERCeYONWNKsZwt9Ww1ePP4tabfhdF+SsjN0x
hQwR0Iwn4sspqiYcEp1DgrDz3SB2PegCN5OdvkKKAjRmSIvcel5R3Luyg/KtBWjIlat5FuWQa0Sf
AmdHbBo9yKB/BgHJEcCpL0/ownKbo+A8KCGbuAvAyoxDsAOFCX+UUT064K7TlRdYWBBzCJzvFLab
poETSzpFHB6D9doOu/TwsyydTi4TbYOHd91N4fxoxHs7vFfJlVMzC3QUGPtCmBXE/d13p32t7C6c
midBr+oN+HPYW9mVftokiRufhRZDOJ6edUbTlQ12aWZmQU7LrpPMPs/MUIQquTVQXVf+r4b2K1G+
EIjOLMoRB+DbkwwnKIyRhUMiUO1gVLqyZM4f8IsgnPv8YqpBM2w0WMNVdw/Y2zu0kuF4GFjBznTR
ykyUXNnNFzKCOUrNbAfXaO2WxoE1hh38wUn7Qm0R9nYROfwXdItXXmlpwmZh3LRwchlQkYhp5R9g
kuLvgD3dOApCjJcjeSHM5ug0X+TZ2DC8CeRZgXB8Zvz75YEXPsYcl1brPGWea7tx77PuJqiaYlPo
Qm+nvMnDgEI/HIaEYuUtFhbuHKOmMUMjBM6cuNIVhdAT+z3WJoxevJMpoO13+Y2WfmQW2W2RF1Cu
6mjcFAl09CAW+MQLH/iWlRlbWFRzR2B4t02JpFUb+9MUQHFcDD+yckhAi2h6mA9B0g9Kmr44sIkF
K7fmheX1l4v8KSuBVq9r4jrmxbUhw65yDwkam3D8WtkLF7qo/hy+5gvSisHwnNhDcEiYrrfmvvYg
SQWzm8k2oDJ2H0Cb3q5WFR2W1rP9b56SQaA7AYcZirZwlgu8dz69Q1M6HJs7M/tGut+m/1DyNxNe
akhfOvokcVe8vDz+2kh+sf2QWQ6Ql6OwYW2n49qWEWuLb64FHbi6AJ5RpwfYZMBgT96MLdurUv43
+tAIY737YrL0hlt0B9HgrdV4xcpqXfq0s53DkcqoEqeBlSMHC1A75SN0iG+8slrZAhcmeg6K62EL
NCpR0pjB1SKR5JDq5vXyTC4NfQ6QT6uygKY8ZYnnxmYNN5MRwuP1GlZwIYbnQLihrkcIRUorzoFB
yXzYG7S3tBcgYq9hicnST8y2CckLUlNsd3HmkBFCa53Yo3vQxUwmAQpTIol03RoHQLPSKoS3eHUw
wHu5d2F2fbAGd4QNDlROhGO3LMqzTh+ITKGD1unh43+cnVlznDy3hX8RVUiAgFt6bmzHU+wkN1SG
L4hJSMzi15/VufKrY5qqvnW5oJG0t6a11xPOKAKY/TCDHgC2uCIg9tvMq+4XIxas28a6S7+BjDHH
dMr4dwd6yKeM9NUE/g4d77w+YXtQ2a0H6MKtndeAlCcrlr8mOcOdzCTAf7ht8NHLoPzQg2Rwgery
awyMFoShwCneqo69wDRm7Sh0YXTTy9D58IISPHNXNIEX56AOpihQFoAZdNbzbQPQWKbAVWOuUSbR
xVaoXjkqJcLU/d/1R/8T8XySJUxtXueirL7vYS1T1mr4kwjX2qdJVh8n229/p5gAHiZdemKjs5o/
ji2ZhginTcnjrPvxMLY9XwuFhQn6X1nChybsvBYG9FTD40ZYzn2LYjka9WA5P9aDB9QfDFzAtOrB
HLj+4UuvM/KRBVfMnNCwi5MSqEkcL55agarhiU2PIuAP7qhWVsgLFwqmvA+FhLDhayWNi965oFCa
HvbhZUFBnpItriBbeEvabtNt/HqAUY7tDXxtClgYlSYYeS4AzCp9Gye0vvuWWRQAEhHOtoTp9KoB
zNI7Lu37odsssJvKNi9krLl+y9JxOM/wngZKfdUrbCH9mphkhZlKgepGY8vxHkpP/kH9QrOSGBaS
I7l81Ydfn3ghPFazCrDYtv5dNTWPYFpKNrWm30ZbPl0faksfYCQHsOtwy+Nz2CDT9EsGDimsPVdG
8dLgMjID6WdrTBxI86Cc2/cZmCPMv+MayLgM+/cRNp24eXPYWnMtdTb9b3PB6zGp4SfkxI2o7xyh
Hzvh/oIh9toiYak7jCULl6UtulQ6cZLqECRGuwecq6rDXXCZoko4zqxVkSy9yQj/irGyhVWLiuf5
QdT3rq6fec+OBJS3mzrdFOzZzJbSLjMVs+Sd+Y81QMPXH7ywLDfVeNquwVBxaxrretyX2vrlWdYM
BUNw1xX9b2eWP5hV/Lr+roWRa9pw4uTfbVnP3bgHdBfe6eD/TO3x+rP/1RJ8MvOY6jy4LEua8wyH
NjNVL4pOwaPjFMFj3gXTV1QIeNsQOLW/qZSgIbAQTsAT7OmBOruAplENziMbTE8Y1/rpbkSJJYBm
lQQ0mIYQIVc4A4KT7NEaHX0CGz54ot6oYRQxwkW+U8HB95S1b9O2v69qvwXkh9GVDlqw4ABo979R
Mtb2yC+8s7gH2fqQNQL9E+queseUCXaJbqvXWVTZNu0yeC37Itlq+DBvpoFaeylLvhllX7xdb+Wl
HjRyzwCwjzc2yD20v7AfZtTQ9Dxd0UotHTPaRvrJsq4bHD44cSgBPQs8MMj5vAl0+bNICnmq+/bX
3Javoi9yMJabHWzRwPjKbYjBUHVDQvVy/SsXJnPbyEvwuQ+06LkTV6gt9LIu7vxqS7uRbQCE+6U8
tqY8WEgbtpGgQqRS0jZdE6MAfII1cAYrLP5qaRwz4orptvnCNnITPBNrGxgXFSe0EhuaWF/AHv5x
vaU+Hw++KTlMQUFIS6cgcXfhi3E4XXfT6l5j6eHGRonSDGhGqrDMDoZ9w+JCFYfrP/vzDgbC5L8h
lZWZW5SQCccaYMEnVKBPT1ap1MlyIDJsZDU8SFawlZhZetml8z8sCoSCQ2xRAuocZDga3+FYSD2i
arL/HjAxPkwywU0bzMRXPu3zORWatv++jVhuUxHo3mIg74/l2G0plETYg19vuKWnG/GvqyIVTiaw
eBqrJ09BxZqG90XVfL/t8UYCkAXgWoxAQaxwQitlBTjnt6pbK/9Y+vFGWKOqCnbDLNVxqtoi8pL6
izO5v6GVrDbXf/7n4eybgsOkyRmgbYkdu6jO2DSSHkGRzCL48P8GSXvFcmfpJUY4l3mtrLFoSFwk
730BcFr55Faoqqa/r3/EwnA19YY28UeiS9iVt+WR9OIgXBBwml9V1b8UcmWyXohsU3GYenMGDz6i
4qbLAMFQyX0zi3ClFz5f0fimtlCUgldNM7NYgJ13HGhy36X8ASBMhF7KIhyR/GDjmrX3v6qt/7/s
8E2lYdWDd3E5d4l7KxgeB11lRw5blmQD95oUINaQf5W+P+hnh7Cs2Tep23nbsu9oA88cAHVo5pf7
tAwAzOBQCju7OXWGkwUpzp8ubFGwLclcfA9dHnY4YBNZs7vezQvBYIoYg3Qcx7aocAGFSzn3IpQY
HqZxJQl9vo/wAyNN1IPdDuSy0GNZEvX9sw+vMFG40QVwKBsNgJaMQFVdWSEtfYqRNWwAyDiWIm6M
pRBEhw5WaeRM6Mv1hlqIt8DIGmWewnLMKi8NBfBqII+QkoFjgTr9fs2iZinkjGVAJwYLtNcE+yAc
cwU9IB09fKisEdIngEn6tSXy0muMzDEVg99AP6biCZBiqYFlc8Sp72MHtD0pf97UXKbgUfigj48W
x91R50Jym+Jsut97M9J5ba3090KPmCJHDLeM2g0q7Xx2ctrXwLVAjkigiCm3t33DpQE/zNjj1Mra
83BRKDFOaVsdxPA1HE6Vr1am0YX8Z0odQzrB+wcnorEn+gdRMXCv7JVF9EIwmELHJAxbj+GgNR6F
xvY920zBEIlhJWuQf8VCn+Q73wht6oI/51vYjch8rjYT4HtPXZ1XRyCGVLIp+yR5LHLoQVAPZ9c/
hQzISxqm7D63W4TO4NVAEs1004341yhUVniY3XHgm7mj1RG+zAS3jT0tt9ME+BzRMNAMOR/vAovy
nVtV/lEmXn8nfeFvBaPtMStmeL1mQKu+EjsTO6sGjTkHO3eX5N037Jzo/dj1kLpo1z+IbGYXh23Y
iYZJuBNB6AJC17GnMlT1xue1+FKDTP7Q5bgeHincgaXGZBjB+p0cAaVJcY+YuIeGXWo8gQwDk2yS
EOvIWb9OsgNTiUKY73jjeGrAijslONAAjX5I8oeiDcGMdEJQZuaMzhvXdtzfCdREcaMrdg+HIv0m
HPLkdtkvmIfGY0uDgz2V7dZp0v6xYO2Wp/0+tUBZG4YsO2vwLLfAEiGdhkECNjEM2e4ETXNwcCHo
ghJtdnYdU+0GHPhkO08yf9ZYgp5tpMl8KxwLn8xtv/vFLVxQkVQErxUNk3lbDXCZsoE03qFLqYtm
DwAq436+hampHbkhHN67FEebO6uth2LLwTReO7ZdGr5GLi9qEAnsPIDnuwWXGDpYgMlPSbNn4D2t
7IeWXmEkdKvNhZtLv44nB2dzYwdrTg+M+w1U4HJlCbKQaU2pqzMIyDJlUseNWxy8qek3nW39tNCc
kJcPd3y01nLh0scYOV36AepPMqeP3V5NJ3gg8KdWcwdim2B+vykbmsrWEDykMaxhV6yohXrjjFWH
cMra73OV63tq+8XKzLEgEAZs7r9ptxv6tpTAk0FH5Eg4m6vmUANI+CesptrdOUAkR6St+3Hni9J9
qm27+Ju3bv6ek9CnKwluITOb+tccxGAPxR0oER+bHC5rel9hDbMyLBYmLlP5GjAr1EUG9+I5b3Au
Vf1pgSiKqOts/Qn87uvdtfQFl5HyYfJieq6ZNTsScZOde5YfA56vNM7S7zdyv0CNUNvOpYxF3z+x
PJkiWFbrSEGzWGqyBttYeouRAkANYCCbujKG6f4mL9pvAPjtaz95cGpvf72NFqKGGSkgG0kHeHaG
ijba43YRXMMEkq970YIcfv0N/65cP5knmbGmayhuFcBBpPFk5w2kM0XH38qJAGQNUqY8dWMqHhNn
LnZTnwzHoRn9I16fvqSJM2547ciHAI7Yh7AI5xeP6ga0gYZ8SVvaAnLZBwdXkvQ1SLQLA+vWss9O
OwKIMGtxSrsAKIUA17AwHG8IhOi+A0ve69+1NLqMfDNNQYMv6dvYy4evWg1PqZhXNoXs0sGfNJmp
rRV9OFiVPbcxEuUDcTrQryEm5A+cUtij5sWsj40NC/Utr7LuvYON1Q+JZfNd6VjVIaeC3Mm2b746
tPVOU8ere4VI2AWAecYeEKD2htC5OcqAk03RdO5Pb1Z8H8iU/FZ918U2LgQOSS4AUMoYcMvQ8UM1
koTwwh+sGQxcFhyyetJHVxX52XW5fAxsnr/ZZUffLeVm+4R3wXEGT30nCja82fNcw3N38qO+It7W
b/h4nHQhTi64sfdFOs3HNFDupnXK7Jxf6gcgGnIk+KVjkB7BVhh2nt9UOqpbkAs2LafyoSoDd94W
ACznp5Bx8YcHIYSYACGGEcnsNzLhHO56Vy9MYqYe2bdTYlc44Y45/TMEDKyyi1GDHWXWT1CYb0sp
piyZYsGSzh2qPojX5btJTOkXjtLWP7Y9eX+J8MLbVtymQLlLEreZEwWgHWjTUeD15OvgA598vakW
jhxMB1CmgSeQhW/HjSpiPdpPtCjPZTE+j3526Mrgr7b1yocsZEfPyMGqUjnvkEgwQVUgb/JTjnKT
MngvuT5c/5ilNxj5t+FgpUw5VE3WCNv6Cfz0rhp26ejVEZiZt939+aYnJxlA1vVTsN66BNTrHiaN
oPfd5nztm36cdi1DgKDh7z43r9LtohpQaqHvrfDv9SZayIKmB2dnWXQUvIFllsqrbT3MG9JyuRIS
//LdJ3nQlB9PTg1STpNdjpTgJQ8VOko9AO4F0NDP/C313PRxGgGBFbII70YOQ95e1jA+yUF030mS
FfsyUSjNS948wCawvujhFhaIiBbK2SQFA0mYW/1WaiVE5AUZ31GITTZekGRnQGq9HbV8+cSHfLx3
PRgggQ8Jf9bhoeSjt5c1ywQ2WFOF4kI9bBnOCF8IrVmUadD1NnrMkq9hPfjfW7CggeJq+rsCENgT
iBDd+5QnKciHtTvC26L421iDtaVB3UbT1LcZ0mar7iV8DKAzdeGxhfvI6SQcW3vbTspiB6ckkDbz
wPoy14m0Vxp8QbTim2JsyGiBGqDMOmPbuK8kkK9dtUsyfSgzAEW8r37yDrrqndu/tthhYnV6W4Y1
rUoz3wHdtW6S82irv/6stijp3zJXPF+cWVx/TQS7ENCmYalui5wBKzLEyVTsmtLZFgSaBPbVr9d8
/JbecFlnfVhztgJwF13iOsC1+wgI28gOfrawDuL+is/EwlxkWpVaKcEmp7Gtc5DYkJug7JSIYwZn
e/FqZWvOn0tfYSQ+15KdM9b4ChW+jDjcS7hGReJd19mbm9KGqeDuuVd5YapxLBrUkAp33iOK3/sb
H24sOGkfSLsqcM1XtXe+ADoFK4vrP3thdnONNR8OOyygcGDyXwqr32g2OqeSejHh4RELzhR5hX8V
8/R8/W0LvWBKtqFGmEbSsDlOhm3djE8DikiqKY/hw7pyALAwmEzttpbEGWxrgoEv8XYh2M+O320E
zIJ5yQ8wm1qJ7oVJwlRte6XXc906Mw54yh04XNtp7RZu6cmXpvsQbgUsGmVFHAI9+LTxuy6LKh1+
v978S882QpmMDpJu2MM/KXXfYfr0Ljrx5/qjL4/4ZF4z5dhlO+hAdC6JvcLFkpWG9IyrH2/Hxubx
tjcYEUwlx4rR8hEDOc9h0GXlz7Os1AYUDG9ll7LUPvS/be8FFhzLk1HEdpN/73j5UMg1r9ulRxsR
XOfTxEbtW2cIbDdc/RXJ2s3n0pONCIZHRYjzRpBNLAd7Ey9u67Urz4U+NXXSndcDYdcW4dmtZL8F
1LCBK6Ajij+prPhKky+945KXPgx3O+uxwqMsPIseOHW7wNnwD9e5Tbrlm5rpPMdtIeb/5By4MVZd
EZu/1fSNgFR605g0DUNbljoe+ADhmer7PmUbUvytO7GSmhc61lQit8ofL/TxGWbng9p3CbG2PJRs
5ap56emXv39oeEIqrewEwybLx01Ro1iDiNVbnKVeNWJVVC7WP5wBhxL8GaiNTcYbPAFWGn1hyjJl
yHAd035fgR7VaCfmSPEF27rNuCVpeJAKbGyxsh1b+gojZrtsmsBzk/4ZHjrN2c0Ssg1YPwMJR7MV
44SlVxjBS/V80TiNOr4YYcmTmO8ze2VZtfBoU0w8864ig8DxHSDeecSy9ikIq4cguE2s7JuKYS6q
pElxZXLustoBMxznhAndonQ9njr7z1DJJrooo7m7VkP9zyT0kznGNA8lDGuHOnCAEP/Wz5vme/ju
ATlcRezO0VESyQf7dfrxIp+CNJpfrgf4v0j+7J3GdDy2ap61kzbxVHtkm8CT0t1IVHL/ouOc/M+r
vWrvMd6DaWJBUTg1nfeii6LYS52Mu0GWGI+q1TbdWJlSf9Uk9Bf42Wf/K2uHRT0hUw96YDMeCuVx
7JWbonl3sjyg+zK47O3SKhibaNZl9gfr5GptTb8Q/KaWGTb19kSHBgjnLjsPo3tHhLNyXLL0aCOv
FBY8rd18UHGXlXdYErzWgvy53hkLq0fTv7TmZecKQUns23/D8Fda/M56EjnFjY83Zv8AWn5Ce9wM
+2n5harxcRLWH1vAD8eWa6WFS59gpJQkGAPHsrG6k+jWgFSRcGcouJ5g67uSHZfeYGSUdm493E/h
+llM7k5l82YYfwRphQG5tiz4N0o+iQlTr8y7dPCaFIdIxOrdE2lUtucwYv3REBL+8VTKv8Ds0r3T
zdhtpqIJdqWt8imyXTfD1WfFMCzgXwgdMnf39jhNK7l04ctNtXMJAqOAKSyJlRTjfa0VckSJ2+aw
RjFAASL5bS1sKp0zYHi7pIVIq+tGYFQBjoMsOdzq9raZ2RQ7dyQPxyLF83H1G+GofNuvEu0X5gRT
bqxRmSYYgVUB6IvDPmcD28GCUQGPPA3760G6sAEzjUhZWQo9uT104CCzHkif7Cicf3DA3d8rkh3G
Jlu5hVn6FmONASGnNcw8GFEA2pZvVhDQzdDNBHxCaMFX5tCFZGaKhZlqXFHNwMFY5M6BSQ4K31YG
0dKvNxKBRJGvh/E/xIrFLoxAlFVETreiE1mKBCMH6NxunMyVOi6Dnz1LxQaiduei+/+GS6lpd72j
P/8CZsqDiTfYenbQ/k1WDrt+gOV8QQboKfi0Mvl+3vrMNCBtWQ0MnYdLitaiJELZIGyk57Vr/KWf
fxm/H9a/cK1vBpVZ1hko4T6Ct2rJIxht5s8F7/Vazc3SF1w66MNL4KkK3AVz8xgo8q3X6seh65+v
N//CaoiZYuCsFAPjSZZjs1rPR6y2q3ozyMqOsGYhB6sc7a3rBt7T7DNmHVRgzT9s5cwQ5rC63UBJ
mR7DMK1/5o0Mn5whzJ9dF3/rQka/rfzEy3j7/xMFCy/N8uHzR0+NYzpc9tNTOm8d2nPUw7ZnrZO/
vmN9a7n1mGDd6HvTyxT0azZXC1oDFhqZATYNNhCNoJpB/YOjXtSFg5oapR4owOOs0i3q+L2j3fQ5
UDOAt+d9G1xq7VZyxufBx0L63492k4Zb3eUEagwR00EFqRxRo3WCb4c6un0iVzJIuNC4RgbJHJuF
+RzqOPH79yGUfzKgGVCpbj3M2KiEsmwja2oeXGatmXsthYyRVkSRUCvvgQPKcG/kTSwi7rcGRoS3
jRZTnIyRgv7igGMEbropubdJrXbX2DSiyZuj1a6t9cuUdxG0ZNffuNBTplIZh19Zg/27f3ap2hHr
e20DSJDc9cVNCxJmipVJX8gEm7sZxeAPQPmcJPwcZg7XjUI/Xf+ChR4xBcqElHVJnVygqOa+AHab
DD9DWJNcf/hS81xe+iF6RU4Kn4cVDuKhOAuBANYeJM2g0s16pcs/XyswU0qc49ZIBHkh4rbDfWfz
hbrZySlecOe2HYsbm8hIBvBmyl0+IEx88YWhjD1x/wTJ2lHE0gcYsR4Akexlvg9ewJhuwLmO+umh
d4sNxB+bon+73g9LLzECHbTH1pZpQGLXco5VA0FL0DDgYwIeYVVbRi5Rt6Uuk2vu8RDXkaMlcMT6
HuRQBIR8CwkF6g/WJCYLA9ZUEOPcHFJx1NPFNRn/usqf4Ho8HkfP0dvrjbX0AuM8UekpHX2l4Q9Y
iGnDh6k+YjLgjw7Kc1ZeQRbqApjJL8eNGINPDsynK83Z2YEEdEtVZ1+0mYBFzIrA/8BikAgGOnQO
YyGHfVKnIt/6iUjP1gzdqIYKeRfMKcqf7UEcZeXPd5DbwFehDzz+oHxbxg7ERHek7odo9HRzHlDT
Gs3+lNyBCptumrZ3v45J1X/xgrA+2IPsXvveT541beW2UG3w7KSSHZupDLaqoDICOYZuobKbt42V
/WJDM2xbFqDOuFMKl2Fk3OXdmH2hnW67aKpt/QXGCtMmnPIKKoQm22fToN+0345bN2zyUzlk85EF
43SuPas4s8QvTr4z/PZgWraHj0N2xvonfdDwaX6HcV/6q5vB0IzgExj8zZJCH1je1Qc12+quTuYS
N9e9OggC7/wEdPWHNoEyMNMgSU2Do1DpGM7vUEzV+9yxmh1TJb8PuhIXxx21LqQABYQiqwH5VTKg
UUppgxqpRrz3LPzL6mrYQFDENsgxYTyTbjwMMHXY6KEJ4qEI2w30PsEvNrJ6L+y6evfpnL53Tsq3
PEi7TajtLxzZNsqVQB3HPLanvs3/pwLIaXF3Xh09RWDOP6RvbZvSr2U6jvsRHqeo15z1xsn8n0Nl
89cKvOv7wC3LO+W34jnze3j+jP3FahDSFTmvcWsXcrcpQh98ey66S9ZzHZ5EdTYgV3T5jwmuCdus
wRX8bdFmTBEDlHaABuWocVTWEwDrj+nQvJVQMd/2eGP9yEjqVLbb6djzcnjHP4o2jQa9ZsRxecon
q1PTdzfs+7wZOVhNTY6ia1K8IpB/Xf/hS4825gUG46is9oD7ULDO8awHat/4YGMu8KTiqCaBzy6f
vDeW6YeeuDeddjPTPzer+nrQEDtht0XgugJ/TbJlycpWYCEtmzpji5eudFEpFUM+vQkArlKWA9/Z
Nd/WpccbWb+bC9gb1HMdz66Alp57sEikWPcmfm6tjMWFiDLFw5VG7byQgp2HBB5aJePvrtVtCZ/q
LbPUyop0Ydywy8s/LLkUS7LJY46IS/md1l/77v2m8Wji6cFoyVRVIUGhBLv9YkNzmEV0rvjKqFxY
obDL53z42SmDB6aPzXo8sYu5NMj0qEHw2m7fXVZ0fqD1A4Eh0prf91JvG0s6S5SJ72oYkkLXcx4a
tidpE4HXs5LUlr7GCF6C2s6kySwX28esOZc94K2KYALCBlICA1GGO5q3+cv1nln6FiOgbWG7Je8c
HU/hPaSnkbSfQjlH1x++IH5izNixZVz2XTLj6TMcjM8KJqgnK6H+ecDtxCbJ3WQ/6VbE1Mq+0jzt
D5ATVZuhnpzTxJN6d/1XLGxUTelvB0JkV5Ww4E/aJH+By663S3DfuK+9MApr5p+aKez3DuDXx1pK
srKWXQglU+Fq29Y4OBcgUs8CzH1f2mzNeWShy0xZq+6E36KuGAu/tj3UF9V33zZP/VSsuAAtjD9T
zgql32R5LnLlWGLWA/uYdM9l9lI3LHLoTYenzBS1dhM8qOYWlvasce5LVfzGtv5op8mNCdlUshZk
hpldVcOXIPXv4M25F1UuIl/Yf6+PqaXeNVJAwerE8axLuXfgPnLPfQ/m25CpzBSv1qQph9IDqqAh
TeQ7ZRSgnHdgj7f9cCPeh8EdavjD4mjW0ifuOweIWVf6dGGGMoWroGy7gdVkgMn2Xzv2F8K9KKi/
s37t+GehzU3pqiRQJKjeBUrGp+19DXHoSfQTP1xvmIVRb+o0NXw1GSKriqnM5UZWTtx74cOY1/ct
t7epkmtCvYXwNYWZwMgmVWihf0kGOb4g0YCT3z678dTEFGRO4FCKsixB6bD51oKGO+nJRrUy6p1y
ZYJa+oLL3z9Mt8oNW1b00xB7mT2eIIbQT+UMth+80dXP671xWTh9sjY2NZlJ3RLwP7mOB6b2IpP5
Nhfs5zSilE7M5XPIpj24BbelatNat0oLW1QFoKBWIaIEhHG28hULEWFqMnWdeGXooiaLVPQ3n3AD
2JF5xBaO3hXttHYQuxQXRki3iZjEOITu2R7L1ybQXxXcrq53wz+G9Wf9YEzgUId4GqRsXIGExHmp
ajc8sirkJJpCC4eK3B07OJKqHpCFgffZJhxZ99xImR5Spe3D6No++I5QRGaHPhyHPy30hbgWDcus
jMaK2htVBNm+R1XxHa3b7GwRa3zCUQZ5I4OFnXbYhH95kmKO82lGI1QodHkEK8f6we7sJrJbb/oF
vqfGUVG2xo9aGN6mSLTwMhXUZYG96yzPNBXTNmiSF1UHX6836tLzjc1C2NFhanLA1VoqN+3o/bS1
PBSyfb7++IVBZ0pDeacplygRi92kPHGZHlNZ77kN7M2crQTMQnT+8+/8kACCNKVdn0wXaJvmR3d2
XuBtc+AJjuysLnihYX7MunrtqnLpg4x0w+0eFsgW0IOFAltH4qS2/J9ib/Ua/2apPy5x9eFrxsTV
Iks6GjtkaLcqcMr31Cm986A8utJgC5OLaeZbwk0PmsUJc4qcNyiu3lTDu5i+cjaAS7dybb/UTMa2
QQzlnKWZINgEBQ/i0vy29I5zo+5SXC6tpP5/LqGfJATTqTctdOHAwaWJRbmZ9tkDPaPGbFNubSuy
Nm7U4KZ9a90PO3ufROeXdJs8VO9st/b6hVTnGOnIhV0gxQU/Ch8HVb3VI3f2vUqJWtmvLDShKTj1
w1EG8PFTcVH/kR4uS5wvU1Ju3bW7gIWfb6LqCUkJzFmgjeEq2ISBf+drdtvO3VSajlNGc6fLaWyT
5gU2QU9gH6+sjJZa5fL3D/GRq4yUc4lHU9afKpTjoK7H41GV1HaEqje1MrQWYsSUm0qlPSKDCec/
aZcCoF1M37PKTVHWY7ONpFmRRh4p1q7flz7KCHrYTfdNUcEOjs3YF6gvrfrhoF5aFrdFIzU2CG6a
iwb+kE3Mrf08Y74svrm49qbdysz8b0x+EoimClXShogErOPY3rib4G28hxax+tpFj/O52RWb5ki/
41LLfbH31dY6Wd/79/q9+mU/Xzyht/4Jq7WVfltIn6YZbjDUxZym3I1pEx5ceHNvw1a8JJ5acxNa
ihoj6Gdgo71JMydWJJwf2lTmOCsneqWjFp5uylRL7YZ136doR+KcBlX+rP3bzPGYqVANklYSkRZu
3Iwy36t0EC+4hsCm+vpEv9DwphwVQxhV3K4HJ8HJOgT2kONOPFNR0t0m0Wammy3WDo41+uhZEAJO
TTPdFUm4klOWfvvl7x9ySuVZKhjmHr6TpD504v5C3sUR3cqQXOpTI7htK7XGMHGcuC77P43NTpOV
7G9rdCOulTN63kBrL9awginb9yqA45Rub+xSYw7PINaY3Kql8LaS9x3zd72NWrEia+eVdl9qGWOv
wBrOM7iCOfAn4SelJBZsVbjW7AsZ/B/K4EOn5i2hng2Pt3i6VCSVE4/rOnmgRcVhykXB9gEG9nov
LHyGqQAdc9z6DQnQGx5c/zdZN7bbtHRXFmsLY9PUcYYTrMNxmjbEBX31tAIAD6e7+sb9uanerGE2
BFyT28dyGH8H9vyNcfdbnoQPCSlv0+AyU8GZhn4TknpEdDnB/MR8yXfwYyu2hM1s0xSu2l3vhgX7
WGbqOcumshPOmR9bzYS1gVsW8KnFPW4LR5/95MIvMqqUHM56knLvlWrc+07eHi3p90cYV9LvQYbt
4PUfszQmjKBnUzFXMF1ygIDUIZwwSE++J/ng3+YexEwD2brhIlGXbO5DMew4P93cO3WroPCF2DGV
nnPp6yb08yEWXnEI9RtngAoDbZ8Hf/389/UWWljz2EbwD4klmNteZmrlR548JV51pKSICAoWrr9h
qQ+MqbocfFzMhzBoy0QabtIc5fdMipXzxQULX89UfAI/4eu0Q+jYTtFt+sTnz7wTzWMzDNZDl81F
G1V8nO/m0BanzBHNHpcb8jAPlnwd6eg0UZeCIZGWs/p+y/d6pkLULwDARZzBF3oo74fRegZ/5sZH
XwbKh2SqXQ/H10VD41L56b1QA8c5GM9uSqBeaKzprSSXeetgTQ+2qD72mcf2fVJ7T9eb5fMM6v0/
aSic/N1eYjCP3c/Z+gI9fDStVTAsPdsIc5rpxC29bICms9kLDZvvi9la+n79l38eIp4p3SyFwPFJ
iRBpOhVx+y4fqwMGUWSVt5lqeaY8c/JZV02l5cZlHpxGFKpFU+5+JzVZOw78/HDGM41iK17nHu/C
SyG4Aie7ar9bbrlFdQ9mHKuNCod7eGW2MgUsdYcR8dh2UioSvC0P4eEBI4ldw2F3HlrpTSJGSIn+
Gwc+JDW5L9Fe41hAwDTWO+rINiLl9BROxbiSuBY+w5RiJmB5gQDD3Ni9rInqPHhyxYCyLr3yFUvP
N6JZ0qEdWwdfkZA6ykrYreZ1xPXajfTnedczdZiTmixYtnQiBuTuvdXdq+ictWuXhUtc7O3/2wNw
Uxx7TyLJTd6w04pgv5wnb4zDNylANdpQQ5hVQI1bB+rnqPMHO5t+lHly25oYfOD/vh4GWr7zf5yd
yXKkvBKFn4gIIQbBFmouz27b3d4QPQJiRkggnv6e6pV/3aaI8Kp2UGhW5snvYFhgSiL28JXAcuRk
QVi+tWt3TQe6MOsD41DvMaeDVBmH+in0n1l52RIBlMw95cfIYr1eX1qW+sg429eyhEH0jL2xGJMb
m6Y30stXggFL/9/Y2G3Abqq5n+1znbrRhfsdsJg4fxK1JklYWFNMYWbNtAc/NYA5Zzo81zOPO8ff
K1ndNwUgCi40y226ch9fmCmmQpPMNdUJlMvnwsbyhZg1slhIvu2cov3c3mciXieJureQK//s12lU
sRcnW3nwQjcwY5L3aVKPjVcQJM5LFvVhXX9JofWN56Dnu6Co1lQ6S010ef+Ho4HNBicsO3xACSyb
U9ym+JmdlVPWQlebjFctPOIEJRivs4vDm7pJwjLSswLSvIvs5pnAjPD6fFhwuPNM2mvGRZnkKTKu
EkSofSJgnZ44RfNlHAk5OBDgZ1tSJRWPNPNknHeiLDdB0WVr0d6FCWnq73yB3IsXAofaC/p9msrv
fbNGBFsaCcZcr9zRq8gFlNsQvtf9HUmfWPfk8jXY49JfNya8pcpJJSOez0gRV3ULOdvKsXNpbBn7
uaROQPKihBFonVfxjFTyDpXHNAa1qN1d7/iFEWZq8RC2lFOqk+GcB/XGcR4S2nwh9kMvnL3Vn4LP
7ukm8tPuGrtWLPDOdTDGpQ1Kl/rFxnR7/SsWPGE8U5A3de2EgyLW83bjPNOTH1cn8cJ+hOf2KLbe
g47dbbEtn/PH4Bt5Dm/tk7zhh/KxfK/ffbpdkwUujARTsVfVqazyHtI3j9RfKjbcSr1mDrP06MsQ
+bDMQAaYsB71L2dCxaPTydegW/OaXCBYeqZiT1YS7kkdagrAWFWxV4COm2Tp8KwKrmPfBaAvZhyI
5LoZ5/uaoYqTi9H5mlG/v9c+jrGQt6YbVOPBWb4pESfLg+rdmhE5C4syn6LCTQa4eA/O92xQ4070
hNxXFXTUaujKvdWlLPbGNNjYeSk/d3X4S5780FzjRDqlksQ+z/0G/py4A0Gn9y2bPsde9UyuaDtM
w+yPSFPamXtv11Adqur5+lhe6mljORmRtVeIxCCtNjtsW3c62NO5nlfm+8JiaIoAQfQcx6z2e0Du
yWufsEOm4cQ38Omxrbz3619wuQ38fzYEy/Z/x6oudecJv5RnO/AgU5tCdR+mfN7OQNNs8tbdQ4nY
b2lKw83QT6/XX7rQbKbEr3M6yE0DwGRhsP0uqvSXnbub649eWIZNjR8e21TujLlHZfODUHjIwLao
evClbvbX37D05y+99WG4AqXP2jLP6DkL6zGSFrvXzvzl+rMvB55/9YaxctT2bPdEY3aPcFBH+Smq
qaCcR6l9uRkvEziwVw6+S810+bgPH4HMr4OTrw06hm3nG98PCyijqxHAcZSgXP+WpXYy7gYD0HmB
7VsjzNTzF6aTXZ9Mn2wm45QQ6nxIPHuGUqP+NU9dhIxnYDWxFLcpIE3X//5SCxlTux1gaFWHqLjH
JWoAULEVsRJVdxxyeElff8XC/DZ1f8zKXR22l6J+y2eHoFW82ThJ2RzsptansBHQt11/08LHmApA
QbqGQDkHltKUsNeRyXSfuCI5AYm+FgBaOpWaOkCPVu1Q6sY+5yNJj8QGdrJCnfxbAenDvgvbMEbg
iR6L3k2PU5HhjGSJauXwtdCSpjQQXqa59FFmBGvW8E/hqTNgGmVU2tlT3tgr5/uFuWnqA7mdU037
HHQH5vn7vkn0Fi5h2QawbXurWNa/2YGV/b7eYUuxA/fSkx8nKEGFdxd2MDgJRu/Z84f2NNs6fQrs
XJw8PusX4Pi+6bCHUSwqa0CblQwl5GURsscyA4LukyPHWCiCskgtPgfd2bPUhoQW4mHgf69dj5fa
1FgjCujL+85WsEZ2/ljAGCpY0lAEEKX/3UnWAOkLW5wpJiz5AEN2J5lwMucPYVdYR5gRxpR6ew8+
CqjL3Lu5+jZVSb1ynV2abcbSwX2hOyiH7HOAVWnLa9BAVNJVEUe+/JOvMG4b1VgFVeiBbxHoA68f
Fbx605UzzUKfmCq+uQa5YW6t6aykv2XFCDaSgM9e81349bZDaGdlZC3MWRP4aHuQspcyJ0g7nfKm
irSY9kTXm15/vT6HFrrB1PP5hGqM3ZSch8x6RrptU1nlN1H6KxvEQg7PM8V8aQEEJ9IW7VmqHCDx
WcI2u2LIEw6QVVakbGOSVgUKp6hzYzE5pthiPX7nFb4tIrgFo4KSZ+7nBoRjrBejHt058+3izIqh
j4TfbR3ewOq4aT+355qcSNyOKt/ySXHmpYphlbNtXLET1H+VVX03WmItarlwbDAVf4NTl2mNmMnZ
U4jKQnu9wYF3Dea4NObof1fVUckm8KwEGu82RYQSl41WHFD8GzWguF8fdUv/35j8YYEkst2QGU5t
xUYG2B/42pFkaWYak76jrsWC/BImk3LrcRT7qRfsutsJGIycrwzrhVljSvnczvLrxtEXQCpKd50d
QAiRszZKl7Y1U8iXw+VZuB2km/ac9icZwCQMUM3eSiGDRnmvJXW+C52Bba3cK/f17MIgNmgglR6Y
BY8e75PXBFP158jOg6ooI+emfQ2h7+8BXvHXgBhLTXgZfR/2buJaAJ02OI2IgkYcYCPb/eKtIYIW
BoGp9oOR5wwviRr/fCzmrdf68G6SVRCVtdfHcgpR5eFP9ub6YF76kssg//AlPeflkI8ethm7wBnn
2+B7Udl/8lRqSv1EAH8GN8DGzCXdwvx3LyU9VtOw8uf/FsD+4zZlKv2Qs261N/jwSmCe9XvsZVLG
bo9zXAwrQL3t3FG/exBYlDsx2xcUWhW44GSk2VmgAA1YJ9mjBM0bMm832ok8tYPPgRtxUHLCkrK/
dysANSZu1TIOxtbdAGgr05h7QtzCrTbbAETbHCnz5UHnhb+rmGvfZJ3U3yWdk6+JGOdnVrdWBAoA
OasSJ4SL/OqQ8SCAtIBOm4GJiyDDbfRbDXedSKPBDjPsueK5ars8LlCG/kXNYQdar6Q/GjA5ngXs
0U7aaton2GfMcTfN2dFx5BREylH9MS09tlX1HNwqxucNAK7WwWaWxyK/KsNTA1vEWJJ8jEqrlLtx
8jhiclnhwKXLqveiyTAZ+yRrT20xOd/nQrJ0U5ZjIeGqqNSKkGhhmf4/ZeRUQ3qvh/k8y15GBYOO
NS9goTEXnMeqW0NOLyzVfykRH0e3tnsb+bnpLPw8iyEU0FFZqZXAysI3mPLICkiEhg94eKGwpFXv
OvvFUpgIemuA/IV/b4okcbmB6Si0OsgC0JcgndqHNmNrTjkLoWZTIsmRbYWsc8TVlHY/GVhqp1lr
ZH1St683KqzICxl8oaK818mv62vN0vcYq2bmeMweL2m+oVBkW3ao8WgteLp87unG+Yg3tgDfesKx
Auq3aCbkazZNx+vP/rtg/WOh+au7+TCQIHlKQW3qUTSZM0RS8l7OD+D0zq/2BSoFxdBsxXVXBY+l
w0DWJmI6kIDXh94N5zzqegZnaTXgtJZz51bQyYka8C/uB2sOYmWXwQEOffQ2gPfDEbaXdJOHnotI
blJbK4eWhU3FBHRqHzV8fenLcylS6PYa/y21hxvUHquIsfYk0mzNVXNhR/l7MPjQVAzFaWQCUOxM
UM4T8XC4K8JAxwhxba53xtILjPNXhmopq5s06jRT0IgKDOK47xP/G4e71FrgZukdxkHMCj0xWiMM
16GPch2x6afvpQw+dy8yJZppQxsQ7sbklFFQOFFMkXp3ChFZukoaXfj7/6fTpEntzKgTOEsXM3gY
NmPyNJI1ONfS0y9j7GMPz6imUxoQNxcbmtffWOUdGX9+qnNNfWYzOnbVBAj8eSDzlBf4kO82A9Aw
7HD9BQurtqnLLGwkb2AUbJ/hWBvBIPeUlklMKn7w1lx4l5rnsvx9aJ606hMx5xrL9vhut19BK0Bs
Z2XoLD3b+e+z7SHPGBYjhFNYc2jBBo9YOWy7kaxdzpaax7g/DbrLdFDakHKyQO7zwRY7XAdrGCi3
wBPCCWeFg7n0IcYkHvXEcVDB9qPqb4z89MhJz2unzoW1jhiTt8NhCAE8HC6qPHv3GD03LoWiG2Ez
xCKyZs3f5d+f4JqaSx+3wC4HF+hsU9QSd6GdvklAXPdVVaMS8/po/fcu7Zoqynm0G78VuAtgfT5M
szwjbkOjWULWYMGFNeisd0tOK32yEOB1Q2NiC2rz3A/s7kwsm71rbGUhzK8lz7Z2KLr7DKD42AYK
ME4BinDLsNjCh2Bth/r3yHNN3WWn6wpFFbgrNPNtMfyylIiIviuSfmXbWHr+pRs/TEsHXIvE4bDB
QC7y3VdVdddWpbX14K33M2/DtcV9aVQYsx8E327MJ0Q3yh4ALBB3xUm1nQdCHF0Ldy69wlgEGtHJ
UVv4kqb5BSD5pqNplOVrssWldjJWgDof6hSULTD8u/yUKPbWjOkurZ18W+lhDfC09Anm9C9kXbt9
wE49S6LRvpc4aTZsbfe+tPX/n9bc0FgA5tLLfNwIwxPv1c52s8dQ1z+uT8h/h5pdU3Mpc+FmU4W9
r8ncLgZNjh6aqoagm4WP6SjYe5ll1dGueLsrmm7NuHqhuUwNpmVN9tCMQ3gqR35Hefc1T+Z7IrqX
6x+10OUmDVOmIq2xYcGZx98EZfYIXv63kfMi8lbm3tL/v7z4w9yre1HWoFJAU+1fDHkG2EHQfoC5
5jCvqT2WvuHy6g+vSGF+guAox7B11bbmMtwEnuYbP8xuLO6umTMuLZGm5NL33bwIvB4xGBUJJLw0
nIsAcYuAcAfBzsFVf20nXhjEpvJS4MCecx/WiTwAnDjVD7C7WBESLrWVMcXtOmwpgffBWVe/LF/u
5rDcCOsHLONXtq2lFxjTu+ztoFEqADqpuR14uO296VjCh8VaCfwvPd+Y4KMGqQVGN/ocMCjQR5E7
Ud3LJhoyEvsctgDX58VCF5iCyzDPi64ZEv80hwoFvdIFjSR0V25kC3PC1FoGVktTHAxhlig7RD9f
SxLuw06v3IaXnm5s5U0b5HxCTAjTAbBQOzt05GZO/ZX5vND+JsOQQsdsF4hinYhLkieAKudTxxLn
ZhAdOQR8XKMMLr3HmNR12eVhmXbBSbTq6FvNH4nqcM3CPanhinq9k5da6tL5HxYOSiwyzfBqP9eV
Z++rRJA4LydUzVXp2oa99BnGhh2yaebk4nWEspUo0VWkbB5lCO4Oeo3q9O8zr8uMKd10rZY2hCWn
2na31kw2xL9J5udSNcgbf/lcSxmzWpeizSXFO8J52FY1OdZp+VCPwcrxc+kTjEkdoACpgVBenwlv
yROB0HbX9EX+JCpZxKE7dwerYsXb9W9ZOFibSsuCBKrv6hFWoi1/ooET5z7MSpMWRYdKhjGX3p+h
Wat2XvgyU245T7y0QIUpz2FeJ2d4x8+RkJbekmzifZQqar2UMIf8XIAEaPH/juhq4GUB0CvuP7WD
ElCb3k2KvriO83S97RaWRVNYqUrWdkRfrBegHYg6x/5RaLYSaVuYjSYOEVdCP+8JPEjdxkb1c46d
NSsuUbdVBP3SG4z5PjM99kMtpjOov/apqQFi72alfwQ07WOVzb8IBCwbmobj2XFRapjUAoUp/uwk
MS2kvkllEmxS3mVbP23dlajEUpMaK0RV++D/O8F0hg3N1qHzqRJrjICl7zVWhqRLJgJ8enDy5jc/
Vadx+DrWnysIdk27dekzPB5YsLOu2yMcevLdkLUviU+d3fWxtrB0mgpJ1NkLt7AsHFV6HwZ0v/1Z
bEb2s/vs8m/KIz1pySZzuHO2qP+g+xLe9AjDUavYXv+AhYXGVEIKjOgegGZwyIGsfGyok87I99Aa
9jGps22dsnouYUf7PS9HZ+0OurDemBJJnbLUtYXKzyRtX5CmLDZ9JfdCDF9ZkyaR77Q/r3/c0osu
vfZh7ywxScN8wmy1wlt4I8dNiqp5VEPI2Y8G6DGuv2WpCS8j+8NbAA2f4QsY8nOK7ayI6nBK3pA2
A/kKW5J9o1pvvEmI43zDtdh9vP7OhVljUhJTRgjvk0SfK4cDWD7tMvGcTuLL555uTHc+l84FbD0D
HxEe1DQcnURuqO2s7KRLf96Y8hYvWk8J3K6xQW+Kdh9y4HDbz63+psm3AmVVTdzH1T2Uj3Ux3fld
vrL4L9iDuKZespnsniuag3LvTPdpkd3hFHDn5Nbe1kCyD+Hz0PR3lt1loOtY7r6Xazn3hWXGlE/W
edpTwYoZOffGubNUMxxnydxNnzv0ILjma6XyC/oIZL//O5hdyWabaxyioFF39gkkksdeWfUxK6vX
pCgqsNXbMRq1pofAqmp4qAeo4EaZQKwLuJRG1wfgUkubekoaDE3dgIh3noi+aeC8EtYt5leyK8At
+Nq4eF+NP3cCvznfJZQnR2Q6RXz97QsT2hRa6qJv4QWMRb1VTsynV4eEEVJfJyV+SH4Pd7qVr1yY
B/8nsbSaQckawMdKjDBP58iW9xNcUbq8+twyYcIYHRSfu7PANcud3hX5VQOxzCy90kxLf99YJaBN
4C387YNToV4Y7OOp7QEtVR6ud8LCkcMUTUK+W4gylQGo2frBGcKjB5XD9Ucv9a9xURiQO0NhCtyh
5oICMjEMmT4VsrXjsEAgDshA8k5rS518OndrhaoLW5Hplu1WIenmlAan2QGal7xz/RqKP1b/k+W/
r3/VQneYskmmaO2TVLGTTFV+V1t9zC1WxKhmWTvsLHSJKZgMvDwL/RAZBZiEvfpOEA96TaywkMF2
Ta0kwbJDqw4jlVjttFFygr+H0/XIrKnfBYN5mpXj5hugVGfjEr/cw2DYhi1pM5+8zlK3U9+9TYM/
HUXngZgVwg9eixF6XjLLbdVCBd6PebgdZEEOIG7qKKxY+rmsl2vqMKmtw3xWGKqVNz9bU3J2OUQ0
dup9bp0wpZUO89OhHXGh6WUKXmYmtjAm2RGvyFcmxF9A9D8i0qa2UrSSMVZUGtbhrfVeDdkvjequ
J8uxWQQRuPzTaF3t/SK4pW6ACGnV8ZsJkILY60n4rYZFGAoOGQESsSwekiCk7wnqHCPhJOp29JP+
ewMLnyPy7BaCPSpDQtxxIlqXP92k4Vs4HJXxUMDjy9bafqWyLOBfrvUfiKblvghC9ej1WbuFcmo+
+sordt00srgNh/6AmmOYhNn+j7Szi71XJ80hCXlQRJNGfahWNOujtsejKXWmOYKW7wEZ21MWjo/e
2JCHqtdzpJ2Sf29UqwtU9gftLfK6NsB1Mpw+2YPGUhmWdGwCv2vOI/k2ETuSDXCV05/rE39pWtL/
btmq0F1SWU1/dlrZgQPf6/TkyLlfOQwuPd5YLcewzkOVjv5pRGf60/QztKxP/nMjpMKCoi9UltKz
FXTDLpl9uvH7fE0Iu0C8dE0lqZ/MxCYkgHdBWG0YqqGzzt4M7XMBgzvBgoiP3RGq5VNoY7koSgU/
tyehNQTzcwwFxF5rssvb4JB53VYjsJpaxb6Yx/sJG103QVaTrcRaF5r4/0SpXmsHvh7ZyaqB4tD+
fLS68nNHAFNoCqJwOlkKIP+xFoAYF9EgX7xuWls5MMb+sXCYNuZD4nLeZhk74aiU30o3BYbZo8Up
6Su1ltRY2NhMwWmWSOXXCXIaRXEY58fSPlXOj+tTZ2FX/jtyPlzd8lB6nF8e3QkZJ+MPoiDvg/2d
Z7/XYf+5yW+qTIHgGBSdiH+yeX3HhvK1V/Z+LNcgn0uDx5j+sK73xs6tcRVsGkB2e8A25+Htevss
PduY+wouZQ3OefpsIwmQke9tuTLilxremPkl4vK9jZgwtA9kU+bVQcKXjIRPRPANKgNXEkkLI8eU
QAL3BSlCjVsyJF7wTH5T/E+/piOz/6Yf/zH2Tf0jFl1wT4NewQRD6rglfn8YLXu04wm4S9QpcTWE
G5fNqCOGSpJuHNBjDqUq2ndEi7Ozkx/naab7DlLTYw8A7EPoURSHSOcSTkIBNPw4EytFFCHlrbfL
HdQRR34pijYKaxeV0nwM+X6kbfAtIf3XMSvqP/k46S3S4+Bn9QVwnoE17rB9Bve+39mIrLigbkWw
KWi/hl5SxcylpdjoJKPTDUw0BLDc09xupeV4z0Xq+huKVEOkJSlvhMfzM4Au/OB4Ndt20C7/KVLG
vysklPfM6/lW+Zpj3y7ovpj66ZnZljfGTpLwL2GXyvxR2ymUAKyp8jmSXlqdlVX4x4Zk3t5Jk/R5
FFocOYTOp9JXbGcl2bRJiqo+lrKsd23u5bDepHYMw1h5sHkwRE5egJjacJClS1fI/VBJd98MFqsj
pw78AtcRGg7xOCbiZmiqMI9Hr3E3jWM159Sh4otG/VwsBxWMJ5Jw/2B5mr1ZYRhsk3HQTwXSCduw
VsEdq/3huamzauemLNh2jnJJBKsBWFOoqXUf+GD7X4qee7euyoFwwf8+FIFyXhI6j23MtPDhdA/0
0Y+ymmawnOZmACOD30IuWGx7eFujMJzXO+Gi3F31cJasVOJGLVanIBKC1udk7qctetu6mdyAOlug
2/kdg3HaLezSmt+yFE1+aHqYd0V2VsP0kjG/OZQTC090KulDF3Qo2ChR9qNgiCvSrc3gTg/RRNUD
ypqI2MJ1/q0be+CgbZdIeL7BzezWoqHjb8umAiEc4isFYzxugd5lZbuuhlkSrgDtZpLjdHYCPe7t
tlNb2/faZ7CevZ9eq6GkTZIxj5WPwui4wlH5pc807EI6GJo/tqHAfRQRBktGJbzRnmFLKrZjoyMf
QrWNxCjdtOzZcrHXOqHl/lSd7J7KAWp5UqJ0gif5lwIY8D2FQMc7+pmqT02QTXE6z0Ms0kocoEJ7
myn4iZsAn32fWGREMnz2yRB3PbxAbqBud3dicG3weAtAGVa2xoVbpqlgRuX3BFRbjyIMbdsbPgVf
BbwYI4FkZ2Fb9/2Y7ktffG49NYGvIYo83MFVMFj1vvopSsA0zJRQkgOtOrxTxPZT28FfW/cP22UF
iXQ2wx0dmZtwPjUyKbZDMw3frz99abW+bEIfnu4i6KhzgmwqXPpk3MzBvnToiwe3689txKbIWLiz
TFIx2DAKGXGBxF0q7fttgoKLlRcshOlMbbHuSird3PJObSoACXNVf8rr0os4Y+MhSLJkJRC5sC3/
jZp9aKkKTOUunUd+nkqZ/igotaoI3E66MnKXHm9szjmxg27K4fnVuQWFvSOvjwXo55vr3bzQSKa8
2PJg6jUrONxV9t5v8jjFmZHayAF+zqbFNdXFmXZqzytg8lXUDxSR0S685WtxioUxajJg57YrRxoU
yckhTD5o2PT+BqGYoCIh81YuRQvrhikxduoUwSeC2z715hGU5SyMeKbKTW2H49ZFXwOtNeiIhVW/
grhb6pHLx34YTg5rGPNQXHkaOnlT2xM8e23xcwzEEcWqK0vH0juMyS1RFZqg3B55pnJsXz06ahQK
NdbRY9zbOllmrRz5lhRQJuwV+yxC1cLLzx4Lkr0DJsC2Z8yJUTifoyXLMX8JOQvPTVLP+6pJ0q3q
+/Hp+themDkmC7a2xykZA5mcaIOL+IiWTELkm64/fEHbZ0JgKTjJFSxZsZ8nQRMl/QzdPOl/kTCJ
VYBX4rTJR3rL8+T39RcuDXZjHWiyGlYhDuBeDgvag+2PByvEeZRk9hqG+N9vcEyNMh3GkIxwdj2N
1N1AzHnCbXWLE+OnyrgcU57M+k7DGAItNhHxdbD8HcvrGynSZydYq4P/d6c4pibZ516TBh4DyWKY
5F45xb6j+dFvK1T3uvXGtli/y/j0kDhr0eulNrvMsA+zNevbkjujk5xSRm9tPu3BN97ynqycJP49
hB2TAIsYR577PfLxPRu2Yra++X347TPjyQmNNcAt+lkJaYenIHjT/Rz7gdq25f5zDzdCbBOxOiDp
YDFf5eVu1P43p0t3gcrXNIML1faOiX8NqLA9KPSD0+SggBOJMn4v2s7duImttpI35D7xgnqLiKY8
WartN7WoLOxwpD+AlDBvZn8im899q3EtbyCEh8sz+ijssk1dt16UZvqurqrPeWE7pkK5Epd4fOvA
7rHDQbKVOoldr/oCN/GVUbYwbUyd8ihzDkpFDp2ymxWRtH0ZDyO9A3V+h2qIR90ADq9r/VzX4a/r
bbawMTimSFlS+Cyj8OXSf3ayywexbRtnl3X+T44cGTCM/FUCbdfk+ZepscKVrrqM7f8PEjimdjmx
Cc8rG17ftgSIOPPH6ajyvtxe/6h/h1Eckx6boaA3wB2nOQ/Iu3Ere/Vd+tXmZF+F8GlFMGANU/vv
7dsxSbLCsRsH5oZY5rzkT0KS91BX96iaPgeWs5ZGWfqYSxN+WNiKYWRBA+3v2fGLJsYQ1z8pgJ+x
5Wr7HbWG6rZoqv7tesvZf2GR/+oZY8HgHQzOKkAxzpmwyh/AC/b5ofV9x4tHpPblkZcJj0fXaa3T
qFz3xfEr8Wa1lndErWt+4+V29USbifMoBWj32Q0r4aDJVX7gbT7+QBKCvzldHrRRngJyFChR39hZ
5W5dKAToZpCkeAT1HhfvktJb12tB5ZWtlOOWKVaU8J15zcufHm1uBJmh4Icz5tc24ehXj/XvQYcw
pZNP7U97BpQhQpwhQfhG8/41bYrwwInnbYXO1I3shGiwGxHxM9fBAPhrBgt4n9g71hEoFaYigORG
BDuiU/uNAjO/6ULUO/g0z85jkdn7yZrGCVfKznrLPL/ZJFS3G8agC8ks7ympEOZB/qE8BAj/jkcv
s2CNSCo17Oa+/FVDTQKjOcu6zTPPjuc0qOIajnCbOhzklk/TNzEmTlxno7+xFGrDcVOmO8R82y9z
5VfgFqvWeUKTzr+hiHO/wdq+fxz1QQXCyaPSS3UROy1zf/UN/535cH2L5pbRjddWKYlm30OwPoVO
k0fE915rJZqdV8/9CdZh425WPbIxBOykF4La9jaiFQDrcZBA/BQ1AuLtpFAsyt1hisvRk1UUlp67
9Swnu6/nAqewggh207dKwV4c5kcs49DP9jkMc0GbEvmuDcaa4vvT6XswosYVwOUgOUDFUJ18oujB
HRMCXzwnAQYk5NWLO1fszZOqO3QlPJ0jFM8ER6gv3YOjA9yEEeWrUlBD0AiWo0LUvs9C/0ynsj61
QZjtS6/JvsFqOH2xoATclannyjjTGodEOqYTqswTa4w86Vly2xY6iBqbVF9clrUkgo6tue1ZARB0
FaTbosjLmIhSbYaw834gA8K3U4Ci1qhnbnDkc4oYF4ItZdyM+fwQhJUGlYqKOzBUm/uGcvrEHW4d
+sHPu22miO+CrZhmalOVzWCDQ5OWQ8wdQp+vz+mltZb+dwEJK6fVSLSLMyJbZ909edRbUSwtLX/G
htslHZ+zrB/OIbXeSFv9pkhnBtl8gDX2yqX7b9j4X+uRcdpOwJ3QjcvKc8rRaB1Qbz/qRrmRpDQ7
USnrh5JnzWbs7SGJGepPw1069uMP6jVg6Vt9SPLIsTr6J3PT9AuKIjmcQ7mgzaZkPvK4QdWgtPpT
LW1WHsxhr+lYBwJqRKXjpmgUtBNr4p9/X4Bxt/hvN2bBGGL+TOJMCSq06y45j3l1n83yS+mF+/nC
xlaoeb7+JQs9a5Kf61FLqMZncZ5R6GyJKQq6Q57dDekaM2fhuG7WIpDKaTDCe3mCz9OhS9IOZ3Wx
5Wm4BntZ+oLLiz9smzyoc18PnYAElQUngPzaLu5q7kOTUzd/sEwXnzthm9TnyWKpxWAMfp6onyKX
EHxPGL9rws9VUzgm1bmxGachbEKRrhW7aYZjpP+rTwXWjJUPWFgfzCKEgfrErVTT4AMKL0rm4auQ
xcpVc6mbjRWC9TOrM+l250wPz26SnMLUjYlSj58bpsbi0OswtDQJ7ZMotIwLbE+xp2scOtpbRcVa
pnVhKJlVB3kgqpJAYogaV//ICH1M8/ShUuJ3QfXKSrrQB2atwQSLH8d3W1QMs7G/0UGa389T2q3M
5oVrhVlaMGV+BasZwAKhEFLMjxT7KsNy60o3amq1A5p8l5LPttalFT9MvGK2oCv4H2dXtiOnrkW/
CMnYTH6lqInquTvpJC8oI6PBZjR8/V2dpz6+oZD65UinI0Fhe2/be68BYgAXuNLsQBJFSRMSmru6
2ihl/W1w/2NHMMkGYulFryXpL84xOeYn/dzE/f10a5+KyNr5u3G37OhhvvEO1amN1T05QcDo5O23
SnZrU/X293ffx4Do4cmCJT26eZhbfxz+IWUaZuotjzis9F0ygMedDy+pGPLI1smTguiK5/OtXWTt
1xuHAagODXWnKnIZQFmAIt6jcrZIICsblMkq0EPelFngcOAQyC5x6whlsjBLddg7XzUoJ2X7MegA
M+kFZAiEJQO0dRbOY1iCVaFXdy/Jkn7/UFox2QVqsmQ5BT5wxdlOzh5aFvdzJ8N23GqCraRFk15Q
sk4S4bsQ0mvSHU/QZlSj+tT4yUbpemWWTSqBBdDXlAm2XHw53NK03DMcx6+Pzcp19C9W7t3ydwrR
pyyfaigUf6bqRubeJSFqx5eXxe02dqS/glL/CHHX2Lxn7YGHapfwT/Dky5izBIsnc29t6ie/bV5n
L5COqR7tJOG7eYDM1lBYZN8V6MDPhVfeK6doL5DfUjdNDXhk02iYGrKsTo/L4I3gbVqlG/VW/Wox
8jE0IjOpBxaBPIwlJju2HdxyF7236HyoyQdrtq5xLZ8LlieK4BTQLCnAft4fsN/gS5p+otaWRf3a
ojRSQ1k4Hmk6yOOpt8a0J6tzvbC9SNstg4yVBGFyEHClzmei+x4qwPTZUkMfQUjpCyqUbjRa6dNc
LVFGyBbJae1txtkgcCvHThQYD7CP+t6lU7wQfvEnOUU9Eyg5JH+kTQ7Xg2Il3kwiAqCVg3Sbrr/A
y/mzF/S3So+/rj96ZVZM5kFpw6wgyYvhUrewJ1a6/kUToDD1nGxcWlYC2uQUkMBBncZvaVwmr0o8
QKz0DDHesB7LA0z8Nl6yNkDGoYBC3avPHZjgqDy/sxcaz4XaGKC132/kihIwF8UkGoMF99LYguLL
iYAv9Yo6anPQ2h+AZCHZz+uzscLAYCZ1IKDVUiQpdAGr2q537piPuGSiN8nD1ppyiO2wEU4MLlJu
S4L52ckY4MhyyKkOO5m1G7fitQTpGOmg990kc4eOxnoUj70g001GS3bTAJ68p74CQZkFtDi1zFri
LHXHQ67a384Eo8zAIVY0QAYZzIShgGtlTagKvQGc07If2amAoPSti1LXN97R9hbshY/BAJhJXRhl
YKOpjfBXwMb0SR0OMNtq0s9UP12fnLVQMS4bVjFLVP48bNsacowp/SL9/geH6vPGqK9kFJOs4MI6
3fJVR+IczY0Inn2wukvLal/YUpyqLIHCThLAvmbSW1r9K19kkhfsvs5SISYSp5572/vVsbeSlyDd
uiPbK2FpUhfqgLR9Nw52XIvxCdyiF9rr/SLsMg5g9hODOZDtgsItzirz+lNKZfXaeFOxwx4+hBab
2j3EerdIVmsf+xbg704WVtk3qMqldozi3y9a5ffDmKQ7kPCj68tjJVGYfISuBMANNSCAcgV8WNoX
T1kh4+NuqG4SHISvv2TtI97+/u4jmqIQsx4gYOtnddhOD0DPh7Q9fuzhb9P47uFlClnrecEIAV9J
9848JmEdUBTNub21JFbuuv8n81y1mrUl5r4UHCSZXyM9LzWYqB/jITJmHDIYQJXjmHWgSvf2GPel
6MKq77dcuNem2MgAQd+77rRwL2YBurSch0lCQ3QbwqDwo6n44BwbJ4uqgzE0Ky0WJ4VlfYauTL3T
vU7OQ+ay04dm2sTop9SFbGvq6jiwbgKR7Rg7tnSrVf4X/vaP47UJrE/oVNWDguN8tuR5vss1q58K
C8zT0ssWoC3rQP1oJq7nEFahTrlLg9GjYdMmZY7/Ts3npvTpb2hueNFCsvaPX5eo1svK+ZiHPTPR
+ehUKFHDMCZOa78IqUINdxn6jcPaSoia4Pw6r+pyAgEg5mP9xLq2Dkle3zLf/nx97lZCyATm6yUf
LALI/KWW93VBjwD47hTMegKAaj72BiMP1K0DmnDuwWKiKr8sAPTs8oYftN2B3gVA7MY4/YVk/muZ
GIeMpR+SRFJqx0XfxmNlRbWCN0PSovd0gkbFfTJAPOAbrudQb573M4yJ+vLb7GWvYJBAYOIb7kQb
l861KTOyRuG4AUXjXcdNaZdf0S1me1hTtbsycLa8DtdeYaSOhRI0iqGmFXNZxb7V4MbZHHiw8QEr
icmUNFaimGnPHAYh5z60vN9JycI8uO88D13+LTLlyieYuP4KB2FZTby6TEWva1DHUDB2oN+toqkB
+fpDa8+E92u3yZnjzjrW9fwIiATMZEYgOeHiMP+4/oa1z3gbw3e7HIX8wVSPzhQny0LiYlm6Y7BY
9l41pbuhs7RykjNxwTOMqDy2pNMFPLk/NiwuoylTOibYP0TYjO4UaVq1mKlumfcf+6q3r333VX0K
U0tJm+7iJL61h2LJ19xuJ5y5640ltpJ2/p7x3r1AlXMZZB6+woPa3cPiCv9eAnQfFRl7wxOp/GO1
pb9AoHfvgcMlEB4pYjGBuOXkWnvCyQenxQhzeDMOma0lFDDoY+A+W1KF7YwUDex+8JD248ZUrJx6
TZzwaDNfQUYov0Bx6dJJ9wXQg419e+3RxtFg8Yopz12q43nqbwByirO82Th1rKQQEyD8BuTy6nrR
OJm9CnUjGAd350EusbayjQvOyhIyIcKO5eXD3MN70VdfeuzoJO/2I4uFv+WUuYY2MoHC0huGinTw
rQAMbQdt5iwE23EIcU0/tGQBRwtmLUJVOlL1cAM09PlDwWeCh6ei8522gJSXgGRoRKjkMQ6K0PUv
dLkxPaufZgT4mJSZAh7ciQtOx2fttvrWafzg6M2uDCFJpHelNyRw62t9kMZqHGkI875f/76VBg8x
DgR9X+HVgc/iztV02SW5HPcW5Buhac6yI5cd21twp4yhKlX/sUer2TgirL3XOCGUIodkIGQJ4xTG
V1MP39aayj3vOByvxHSxdP+VFByYEZzgNoJ3LQyMHFGoHPlg7sjFraEj3kwTgC2Am4QFnfBSaB0f
WuFvoRtXwtnEFjOdAbqKkY37KrufUrGvU77Rxlo7XZl6x4OunSqj+BAIZ/jZvhr2w6d0n0VOJMYw
/RXkobxrHvRdtU/vl4fr6+TfAU5NYPGiE7GQRLcXMrNzPvv2LfTF9J5nk4xS2lrH66/597BRE2BM
4U/ZtSiIXnBwI2edNfUnq4QS1/Wnr32EcT6AGBuZLKhpx1XhfS1m1LDylJxHWcyH0d7UWnkL2/8/
/NL/EzbW1lINQHxebP/YpPcqe1DWy/UPWHu0kSnorFvL0Q7cW6yW7ZogafajlEkEvqLYCMyV1UVN
ULHrAVH8pk+GE07VZeGY4XjWFJ7zqUkb5xE6ErjcWXx2lp3NbP7LAcgKVpMgoDRR0Tfo1gVLiga6
lQDesLPY4EFc761wSKrxUipfbfzOtZViJBAG9FQHFzv0vXn5WrH82cu2pGXXRtlIFH46VUB++XY8
eyl4dgs/ObSvsMNUGz37f2ciyo0bwyhk0rszdD8stwjhHjPmMgySb4DNhWzTs2htgIwDRUn8JLFs
mKWlS/lYdDVgsrhcXV+HK8820cZsWvyh0Gj40HYOW/GbgLx//ckrY2+Cikuqs1SNEEDvc6FvAMWA
Caiy/TNPqb1xDP331kNNBDFsI3gHXSket33FIjkONAtRHHOislbVHqpQRb1TxfcUTvWLYtXr9Q9b
mXMTWTzUaZuVBFz7kXrujs7lS8EJDXvZ3JWjeGlq5u4/9iYjSWQeH4rRhsVTG3zS3h9YA0UK68xV
3/PuY5KTAOf9906yuEGSLz6w31UxjIdFvwEaUnRNYAW6Jdzo/j1j/SORmorIoMqXvoZ7/MW30vLA
6x51ZbtRv30OFb+bBcDyO9pC/jkUqHWXRy8n5amz5zrf+XDMykNfqEWEDO1cbJOdioGB1bvAdh08
y2/3DQiLX0lFqzCHVEQEUvTi7BhovTN8Hd3kjK6pF8MitNw1nPTRuCTstyMIP8MuwUWBy86DO+aC
eGsHIo1IP6QH2nv0Js9gsjZXQXbo52EIG6H9V94VwYttzxC596bcfUYeLA6ac+mBIqvmW2sS6Q31
e5aFgVcPkSya5AjkWRqnfdb8QOUM7hgVkhDUEcUug2zPIciD6kBRtHmu+lEcNUB3EJSx1D4N8PCQ
ZrN/krbtf+KBn6IFMJBHuD5Ntz28WuLWLueo4pXYgX1chaSHOEOl+uRkpX59Ckp7AispsELeussf
HNO8owu0RNjyFJ5NVu++jG/iNhbxyBFnqjEqCjpGeq5BsRc+PtyZ6hurb9K9Bm33eYALRwj7zOCJ
WgBjhkO3+LCgcelBKyLOHvTB9jwHvrqB/nXU2E4JJVheH0rXW466Uu2rWhx2LPRUfGo9sChahf3O
KQF43i09WGheE7AfEE2bInQW5LNyocI/Zw3UEHr30rkj3Y98LM+6ged9My7eEcr2bSQVyFFVTts7
ENjsRzjw+D9Y2qN90Csfl/lmOnu1qLC7psPFL2Z9y7WdHmbpL3iUT3EDcX62pOvR0WEeBAVICBsZ
wICr0t85ub2EDs8eLGHRswZe+wCG4a+0b90z6r7k2Xa6l7Iq+5NHCvoTgISu3vFGjV8pncfdBDW6
KsR+KWCGnLpsl4AB/6edG7mrZz2fSwUPzwC21REAl/5DAYTzs+gDfdf2gu8DqZevtWs3n5RqujuI
zaQ3Yz7/mR3dAmKti3u/8xMMgM5uO7/75CmZx8NCR0xIIy4aJpN3me2pAxBZMmS6+QxBguyOK4yw
XUpxTvDEcyKd4dhUwhU7OXZlJANPvybFNMUzy8kRxwMW0SWFF1Dj5Qdv5m7YyG6BaWbTHiVd2A8K
tvxNmzeQL+5n8dPqWHXms4age5q1R4ZL8T63SQIaGACrCvHj7RprkTetW9W7gDF8pFDJDitaRlyh
DJ20aGpMossOxQA+KUcTPFyclEeWtCdYA4jsBLvbYFcjpYQ8B3IxgHOs5lruyknXEWu9TEAWmAdf
POlVj5VS+hF6I1kkyyGNXO2pE8z4yADfVD7tUJODY1+Fu9EBr/MvnWXlkJwj4BSkQbU8tgEjD1Ax
SHYiaGSs234+Ciicopld/E5Y7cSBWyRRyoCUSJiXnzyb0yDMeAcHy9aHjoULrdo7XteF2CXa5l8E
yd0woz5q67ZIwHBoRh6ctCzrbzb4FzncCUv5oBfB6qgb6GSHNYgO94FugrvK4ek3z7Y+ayFaH7mj
xbUrQwrZ17rkB6Hm7mZRQPpBDcMNLTGrWxwuh4OXo+3l1ajU1QqKmyEg0MvDkmEVZpW3RESlwWWC
qNWe86yNuHSXkPW1f2f3Y3+ncTY9lLg43mZ2xS697avPWNXF54QR9glrZ3rC5XZCPoXjqBvyaW55
SKrFDeeFz8eypdYT2qfyC5DRBNQOKCaIZJA30GBgVgRyaLKTPZt8eDDM8EuUAfNxOZceEumcVSd7
sjiKBANiU9CMvrRVvuysLOV7q1r0t25qIZEEBgTsKXkCceMy59k+d3vsajpBp7sXOT1VktehB6Lt
ru/b6cQZY/dLq/pIV764ywF4Oc2ju0B6maMkG1BHnPQMiCRhBbmf6oo9iMxqonZZhgMiGMu0QSxI
6AgcCjL1xwnXElAvkg5+ViMctM6MQFW38tIuYqRcbiuZQ9AzL+xDwevgjpKJP2mhR2C41XDg0GAL
QTew78sMbFKvpenPbmb9oRlUdpci4+yks7Co8GClXoIIFqacJPHEyFKEOUnmQ/4GSyg5xxkIx69K
7RKo2D5wAG6e6rKtnkkP1FMDOY29KpryVuVUvEAJNAnFksqXsiihDDJh9ZxhSk4O5UTJQbL2Ieh4
HuUOWc5sdsg39Em8U1L4bQRRNA4FEPQ5A/RtQ1iyzLdBNnMRevlU7vPFIUcUH9Vjjb5/rKuleXX5
KPYVK/0jUKLBcZwDjf/NujCzZ+fczHn30rASW5dskqexmucfGWCFR8Ap/EfWt/Ox0qpAnBB4OBDX
OQ2W8s5ZQHP0IpruZkAJ/OIgeX9ltjW9VL38BY0P+1wwr/vVjZOqdhqtk9uh0/rO4Vb3fXRkDhOC
dIBPQDoeoEAz34zzUmYYYs2gKjcpbOYlROWQwLGK9qVQLQ2H0YHgnu1ZX9ArLZ5hKZh9hwpxGS1I
C/c07Yuvfef1oB/BlZuShWIkSffJlRQkBcsDNty3JTaWpGhvejqx78OyJH0ImTc0XZvMgu3C22Gs
h83ic09coGeFW8CDXtKjTlH4kyld7hLZyN9kKHhYuoEPJhU65aUeO6DOsvxL2hX5TeYWwxPy9nKD
1Msikizuk6jm+kYhxZ0qC67sbAb+I2pUT2N/xKGrLmC2aXd9GhU1AXtuLIsvY225B1I31bkR9nga
4Gx4sW2ZRZotjo2CHVui3MrauMi6Gk3XYAKlIm1TgXTeBGd3rpLQctvhZw6xaXxlUT+Agbwl+rt2
jTEueo4toGhcVMPFaa1v5Ux/jnRL3H7tHmNc8bwJOEpZecCXWyCTtI44S1nekaLbgPyuPd+43XUQ
J5k73qHxmoPNMhWsiaiCygeDb+lGRXqlWmJyUlr4VHhuC7kbpJAYTF0IemFLbZtmH1iutVGS+Xc/
hZrcFGhXeI4agYwhQwtD057eSGHdpMVwcEV2tpzeRXmJbVwu177IqP+gnhEg/7857fbspi/rs5+W
cF0s1TmxxMbErKwpk56Stg3380GSuLdmCSaje8rkFsl37dnGzQ6eTLWfzwWJVaNeYTKJ7CehHnn9
2rj28Le/v+vOBA2hIhgUHBK8rI5m6c4x2JPi+LGnG+Ua+Iw3vjfV+OkuTBBnracQyh9frz98JRhM
Hooa56asBI5/OArXB6ew69NMZ/d1bP1xg1+9cn33jXgWLYisqNZgnVoQnnIHAIInB06Iy9cmqJ8W
ufy+/ilrS9SIa1/Y0N+kEG7AZQpyStBdcqGVPPRhPW1BTldeYZJSmCS+41WjHfuT2mn7Zyc0tL33
EryO69+wspJMSoqXEvzoji0xkTgidcNNV/oblbOVmTb5KGIa86URyoZ09auF3ahrH7tlqw+6Msem
z4XKIQEiYEoX+25e7JMF21RhtWWUyPIILbculD0qNtfHaO1dbx/4LtpmUZWZ26MIlU5JfVFucBwc
AbHOGuBGhzAQDYMtyOdKivWMwOakQ7WGz4DqaYdHnsjdXUU9GeLm7IbTktZ7Ok0AvCb+lpzC2goz
gh2npxp+f26BrR5wCE+zMYRR7+sMsFzo03KjJbFSx/OM3btMSA4KeApDpfRpaMAJ7kgkli8iFSEU
Jfbt8NUeN0qGa7NlRD8bcJqTdgUQsvzD9Oe+f3DFfsJc5VsOV2sL24h7F+7j/tRZ4rIQda4d9YPD
IaAZvC1p9JWYNIkps5+kBYG8Yry4UCAkir4OE+TRP7SYTVKKWzfwbaIo1BU4Y4bUb44+A9/fzve9
oz9B42YjCa8MkklOqS2oT+I2YMdqWH431HrOe/3mirr1HWuD9Lae3wUl1VoJbwJsyWtZcxao2d71
IwoR10dpJSpMakpb1jY4nujsz7SBlpGI7OILm/J9YznR9TesjY8R6bLmlstrKKrMPDhyEfxKCpHB
ysZ7vP78tfEx4pozVbhuADojrp3QcFDHbJDn649eiTDXCObOLqk9LDbOBylUF9SfPP1TkTRaMvR1
Nk4JK3nQJJHgMoUyAl2gV1JBKCHndv8QsKS81ON8D+3yA4NVy95KUn9jNtbm2wjpTquADbioxrWr
o376M7gqIvn3/oO6bNTkjkivtibIyWK6B9QNUKKQ8rfbfL8+ISu/3mSPMGo5EJWAvj4Z1MktxSeU
W6qdNap7VFSc/fWXrCwok0EC4yXIOYwObJmgcmDp5VMFpZCNHXYlGEzTCVSh+qBz0yCGedXn1CJP
k2XtBn8DcLSyXk2rCe4GHXiEb2zIwtlVdQvvTNoHuKuSc9M6KrQLsMWuD9LaTBhRHcDDdh66ZLlw
deLS2jviRw4bd5T/Nhbq2kgZYZ2WKVE5mG8XhcYF979RfVf4zcYUr/16I7Dr0slRmgLQCzSHz00N
srCNYrQAkjvkmdzK3GufYGzQFlGaJqmeL4UEXpbS/LGZXYoSot74jLWVagSzADGoE1zaEG1vzrDf
/mUVwQaeY2WETKoGSnNDDZ4P8pLr3EAe58ucNzeC2M9oq/25voRWVqvJ1mjycSGNpu3FgRJ756Gz
KaX7LEr/uUshr6LrYgtJujJOpu0E6syFzX3RX4ZZonPQul8orTeu1ivoc2ryMNqCVlBNavDwwpl3
lV4gcd04/X7O+MlvxnM7kSMAuJ+hqfqN2vW9n7GvEy8f+sV59PL6sS/sZ26T5+uD+vde8I/+pGkj
QVoC6Rn0reDXEoAn7icuavTFdHQ9a7oLapXez5VMj4nTyIvlOHVYUUbPJGXDdz/t+RMbNShmCxPP
DlRfwtqquk8gWqFLP9QwWKihXvLsKIB8+mEGBoxM8t6hI71htvzFHDIBdN/QIeQuF/cQrvJuphr6
M62E5ZeV1tXjYs86bAbI/XbtQo8VtI8PGMEptIYhuU1wm7mgmGDfVsydzgVuOVDrkfbBXgaW7wjX
CvANNHyWoBcxyn7V10r6XVTTxT5l2oY+tWMvcMbDbiArO7gUlkgALATYcknwD0BYBzveITMuXKZ3
pebZazLZ/mn0dHOYUpJHtYO0XEz9eDdw39vIZmsr8O3v7w5xUmouGUdB26PinjF5dpwtmdiVLMPM
RFnxBOQmIHt4d7Scm8J/dPTGZeYvnvtfi8nIk5OChnHluOoyxM5R3oD7B6Vh98Y/iV26r0/0vjwn
904etne4qt2K+2Ej+6x9k5E5oXzOgXSAHrYMKlvuxSRGEQ4tXEVpGUxbvPu1STHSZyZAsyRJBmeR
Zf4Bfegvlcy2ZM5WznUm4wWNKY+Xrk/jFuZaN1nhWGEyOTOUlKHviuI12YHDDgvHau5frkf+ypiZ
LBjWOwPPAkBrbF0u3ybVZhAnhklqyPW4dSFcSdkmkWUmyquDgFEgLKj/CVI0y32Z+yK2aZrtkqb1
jkmaVU8f+6C3reldzGTw8oXMB1kumv0uJfStXNRig49JAlGT1tLC970jRc1imGoKSPZ1zrHKA9T5
yfxlAuMtuv4RK/uo6T0B9TL0Ft8oid7Ezvytqu+SJiyGcg8Ph4/hOuFx89+RwjXXqZsazuxZr+M+
zx+4GDeOlGu/38gAflPAT3O2oG+e18+pNZ+4PcHEU75kWSDC62O0tnKNaHfhMe4j3OWlJ3Y0dwtw
BVP2gybs88eeb8a5U7VFWnk8roemP4lczze+DOrIqodpI1OupBKTqwK1GyvzIAMZF6lbQtNy+qmc
4GMFBpOiMiZ+YrtwW4o9Dgg0ZNaqT41C63iCA8TGz1+Zgb+wy3ehptIKJmxvVOBeN1k8DoqhxFse
kn7eImKuZA6TogKPC6vkgpCYs/RrMgIjAILxL1gt7Otmec21s/vQXJvi9R3CrKtZ210Udx5a3Tph
xWQMMNIWAmyFMk9NYgopy4b66ezFXgmIkQa8CbIwnrULZr6vQYBqoWnVJmO8TNUtJVs0lRU8Pmw4
/xvji1fm7qxKGmNS7hWb7E9a51YMmIH4lDLXD3uL8N9+qafXDh0+BWu9jSFdW9tGCkCzzc5LyhSA
JEOU+V+13gr8tScbgU8BnEgs9J4vA8ocYZ4XL4HeEjBZ2YD/juO7JU1c7dAg79tLu7Q3ei72U3nx
5BB3pNqT+Zk1n64vuJWFbfJYZre0UuXm4Ax0IgfAZ3zJ3qxPUr/9IwtxLwBJvv6ilUxsslmWJll0
5+UQZ63THUgzQ9WHkhfgYm6dWVaygMlmcYKAD/NgQ9CkBCYRkMXqPEwJ6kPgrH2sVWIyV/BgYMSX
xIsLq+jvbAEL+lLPTlTL/Of1YVr7iLe/v5v3LJ1zQEEGgJg6YCg7tUffZ2fXW64Ja49/W8rvHg8N
+6SXXMmLLOTOKwtYYvlAIJLTx369EeU+pLGErlwvJsGwZwEKE8CDfmYFHBSuv2AlLEztejVOizPl
YB5WuCjIpD7bvqV3UC/dV9nUhABZ3WhKNmZ7bcka8Q0Xo6D2a40b3dQ54CklGW6batlBnxWA0I8Z
VlKTebJYLhUi8GD2w8tPo0xuSp5ukBD/Pdu2STCRFtgMAcruFy9r813jaKhV1jgtlu5WQfDfKdA2
uSUiRaFdThD5mK3h7LLp2CX24fpUr/34t4z1bqkmS6Y6Z0bebt8gbLCqArfIWX5df/i/057N36b8
3cNH+NM3RBJ1SUZ7iOoq+QJpmCdWsgbgP2DXy0BsFOHXRsgIaFLpJsdGDspAJc5OMh5Kv3++/hFr
I2QEM+DCQKyWuDpDo3cHBG+fQxyNHK8/fG2EjFBuuiYF5BZX/qnJQzv9Fry1JoLnAKqafWtvHM/X
XmLszb4PQvvUuywOMudhgKni1EFUevA9oLWx0aUVoKbXP+ffsQzM4H8nvAX9xF4qlcSFP8KhCi50
wg3IbpEePIgKvVFNW3uLcVQfFkVae0HAOfMJNbtwgvkUXMRCURT7D32HyRJxcIusXTqw2HJHH2aP
tI3cDh4iWVF0Rz5nxYcyuW1yRgZeDx20NHjc8+CbKyCHB3FsP7c3UutKVJh8EZ+0rZRo3lwyyGhJ
Ccdnd+O6sfZkI7Lrlvme7C0YjUJH45I6ox0pK203nr6i0WObGvPW2LWj9jXUR6V8kK6fH5ygCmA4
JvS5UgBJQ2NxVg8lA9oB9KxkF7gph5C/QAGxr7siLFg3Hwu5VUNfWXEmaQRgO84CB+L6opzRpG+H
oL2dAtHHdj6wi4Dp+McCyCSOlHZGQewD4gFQFLRZZ3f82fh2v8flPbv1CqfeyDv/3uHtwEgJdiMW
OBTX+CAG6IHdhwXEE+hQwhP8wuvqrsEd5Xoora0UIyU4CzbMsUCHfZi+WSU9TdUWWGdtUow0wPsK
dDeFJ8+EQAsbXRlwYMfkOc+3gGUrqd/EEeIIVKFanSms8rJow5akDcBGNoOBV6o3UsDK+JgwwmWw
8ymrkvYi/eICmMklzeVGFluZZFPQ2obfoDXot+2XuF9STb8OxNehbtQX9GwiNogqFDP52CnIRA+i
Eu/Ba7licenMMVzVm53VJ7epJR+vr6O1j3mbo3dnCZ3BQRpwfjvuUYAPu0LBSlH2Pzs364/VGDzU
QNznL9fftbKyTHlrB14OQE5XNO7g3+OIfZ788gsdqtbbOGCvLSxj28+HvCRQsCOxBMibj+3nbJwu
djO4H3y+Ed4BSrp+MDRz7Df1sa3Buxo/W1Pywak2QtrWbtdOZQIpHknPlv1GnRob+CGk1Xi4PgFr
QWGEdp4mRdHm7RJ7wXLnFOWphg3I9UevzK2JIVS9PQxuGcA5uHQv5VSCJizPMvuSsI3RWXvB2wJ+
t1CzoEfJze27i3baU5OUXkjT9pxO2ddBQHfp+lesHOlMNGHGKaxdU2jVJz4wcfarbY0htQC+z34s
Qb0xVCuzYKIK3RKYwkphlRYF+TzT4RnX2I0d/t8IOLiA/neQfNaLDPdJApls+Zo31hNcgN0d8usd
omCXSfvS9mCRkaXa6uP8dV78/zYVAEv/fWUC+T5OWEpja1bnuYTUTg6Z/0FFnvOcAyDSlARdT3og
asR9Oo+W9Nf1uVobRiPYJwHZV1IxDGNPH+DX98QSFl1/9N/i/b8+ygh0eFiWMgBNFAo7Mj8GdOzj
pqt0se+VFjeVmgoRLoLD/wEckKrdVaxon229zGdbA2Ic+kvDcUh3bPsAed8l3c1Bg3av0urnpMZe
4IqWgTFauHb7AKWlHjrC5ZgWRzks5a7uq/lDvTzb1NHO+8mF8KNPYrupQZrq83CuhnCoii0U4UrG
NeWzawJ4mZ6wfZCm1pd+gXsQEPzNTWZZ2UZ9fCXwTaAiBY1fdD7mOcPYBO0dfQMpO49LsREzf/sE
/5hsE6w4amQTPfk6nhooJ1gyZ4cc3scPqGTnp7a2m4jUyfAZFBcIyC2lLHYgDbUHF4ycky5cHg3+
LJ7s1rEjQnp0wVm14PLEJ9wPivrkSdf+cn1d/o+z6+qRVFe3v8gSYLDhlVCxqzpMT094sSZtkkkG
jOHX31X7vszmDF3S6Dxsqc8ICrA/f2GFrVdxC1u/xUAn8GD+W8K3Q+fBFUvqBXpJ53QOTotzT4Zl
Y1d5t1v/dgsLU/6KsQKw0LQ/1B7Pohph9+8i3xrw6BP0o3zTuqcOxnro71wJzQ/vv5qt3337+2+/
OwhMXTk9ZmVVZrqvjmbtlfOO3UOxbL35VbApcnT4y9lUZwl4cSmbPbXtM8TjDkug72RiG2fPGvDo
mKLybaefIM9wqfiOOtW+HuB/FcBMerpzvm1ke2vEo1/XqXY1jMFb72dfyxCjp7ADwWqgYldaD8r3
7kTQf0cjf9pUq1TDLaDKRKEAda7Fku9Jmst9Opn5F0jqCVJxeoapNwtr1rbPlLrZk4BV4b5yfHMQ
UDo/lIsz3vkpGyFqDYrsF3spMeIcziZ14UUs3P4JAn1OUmnvnnfbxuJbQyN7t+vgS5ENZ8cR4wH0
CSfUfRfcacJtPcBq19PMYj4nTJ+DYd9AQoWOaUJBvnp/42xdfbXhTSazhTpeedb+nIJgPos+zsfS
ueZQJbnTWdpY2mtspCqpK0GEH5CL83IHD6z5zQNmaQw7PwCvAqT3LOz4qNs7z7R1v1Uw8Hjjk2ku
xMn1igiwPzsGmv5izfwXJhROVNX+x/df3lb2sxbPbtA6COjS67MyiwECE1aLpFne8qZ7SUfmJMxd
vrRT8FxVFMJWzkUgSQjh+Pbt/ftvfbx1ngKKTs0yH8olbREPkGeQLrzdzb2x19a6XlUktVMb5eR0
OItUvtBcfc2Hu+KPW9deBQiPBS51bOwZ5bt7OrcXG5zaO2FuI1qvAZQTUxYntYSGPuq0uv8wBhjX
zaDgsiF+/8VvJNpr/GTvmMDyZgSVHozvZCmWt8qijyprdxm0afIgPadN9VSR+k7LceuJVjHAyzo/
hyL7cJ594DS0vfBXH8oAsGElX2wITiTvP9bGelrjKTU09RabkP48ynhyiqiAcrPT3DNg2/jka3hk
ozTJR5ZCtd3/nIOjvNybO25d+Pb33w7/zpkgAc1zxN+Ofmmz+a1r2/37b2QjlKwRfu1cC2jeq1vw
LXawu7uObfBoZ5MTQviliMU43Ulgtr7waitDCTPns9NiRalbeK9jlv7MvZelk395g9VmJj3x27HN
xrMzL2j0oGgRTynEvkf14f1X9S+u6g9nPl1taQeeiIbeHF7JQe/mSOytJIuqhIJlH0+X5QyJ5+hh
emivw1Ue6mfnU/mY7uSdmL8B0rDXqD+dZkNDg9vdIbEjQ+jSlFNCTNLsmB96bch/vv+YG3tkjfUj
s888n+E+bnDtRnwmIE/i9y+9sY7XEL8h5Wxxe3JLVWTcuCQphvIvL7065onHaacL/OqFWG+i0GHD
1Z3YtLFF1mi+pk1lY5VAeDcDDAS587Upgi4ql+CrsPsnluof77+df9fRH9bXGs+3DA7NZkacUz35
L+DSd2FRtDLyqJhC5gkTgxSRxrTorinmTCHj3r605z1K4C6Uoxc7xFj7Oc+WHWr0PsohedKCvzkq
2Mq2roaOiFOPO6lKcggAxoLQWzrGwAzCWnN0MMP1OhP1ZUE/EchaJN5412BwazCzBhFCvmqsHCbF
cbbhQzoVYIiHEo7tTRgAtHyuwBu6NLlhR6itqAgc1GXnIJx+noQWOgFeQX/KrXH5CJiKc2fBbH3V
VTya6tb2SdrqU6PLORycIIbP7LWj5VvfYAJfVJ64E2K3CvB/nUl+C99lNwoA1JQ4Fm4PrBDUPl6o
aR1I4HkQ9RDwY31Oaed+rj35D9pbu35h0TgvTxQ108EW0PTFC9CftHHqV2i7WyFCqZVFQJ+LUDBb
fHx//W29kXV4M8XCubDGk4R4WrlAMty98twJWQfL3Hvc3I2b/A+YUWacQhZHnSbeYL7fwPt4himZ
a+rEUM+CAVp2pze0dadbjfjbW+9EUGWLafqTtl0ryf3qS1b1L0MwvCgAveN88YY7oXmrnbaGONo6
yBrYNaRnITy4maZL12fJ5BXzP03ngPIzs0L9XFzQgROatuVTNbr2t9lk/BEEjQ7HIZsy0BatQgNF
MUGsBVzi+bFNK31cdKHTcElhJ+77nftjZHz54cOnrI6LEkc2KBX0Dud344Rewyh74tUzqNPjaZHC
+tBUOY1LrsjVB8vkUI2g5L+/zjYOmDWMMi9aO9Oohk6OR8gr020XIdS4IcZZ5M5S3jho1jhKmqVs
hHC5OgE+l33zqhLGDDlwJO8/wNbV6X9XloGPt8VGMEIh2sR2g1MHV5p27h3YxdZnWAWmSs0yKIXo
IEvRZvsOxesHyCVB6sExZVhRo7+8/xQbKf5a2tvucg2xrnw4+cMyXYe6yJ7UlLkRnMOzh4rr9Ejd
socDZmeKJ+G698CTW/tyFWamEZJT/YwwM1Q+VN0aPwm6GbpDEj0SCkdKf7zzIjc+0xo92bb4SG5r
q5Ofl821l7O3UwW5p4y+lY+tMZMjbMjhHci70zAXOYSd/GUE52cARIb4AhptvUvJU1FqSKO1S8B3
PR1yeIV1tfrn/Q+49Xy3F/xbgKsUsHxIersTTYkCfQnybH3qPP3dxVf5FPcA2ZN6SM8+fMgrUcac
/Hr/yva/BmB/yHOsW2D47YenbeZMhYdrn7+S8LMXemEV/uSxH02RF14u8dc83HXh5fP5HF92+N/j
8bg77i5xfLm8Pr6AHhQeX8If+/2v/cuv4y8d/hqSh6f98Rjuj6/H8PjrwQ+jZC/D5Ho6JUny8XDA
f76cPkSH0/56inCdOD4fIvybJDpFh/Ml3u0+x8+3fxZF8ec4PsSfD1l4j0GxuVJuH/C35+XQ16Vm
wkLEsHv4mnuB+yzaCcg2H7Szca7Zo523fkK4hHhdUXWRsmj3+v7b3lokq1hF51RkeWdxUAX5nqV9
VM75nSWyldWt8Z7ztHhZXzB+nNMAcpwkHCQ5WPp7ycCyWLqDS16mXD91KLRxc4fnHy2PJTa751K1
cZD8j+R4vbh6mmG4Ys2WezRktj+3NoGqYibKOzn51utbBSsLFStc1Tk/Wj38fJw3r7x3Cv4rpPO/
uwDb87+rglh52jnKVSd4SbaQcSu/lgG6lZBypTP8BArb/jUaN0sPxC2buNSt9Tq6s3xtRM7+MZzr
Pa8bGOvlBVCGGBaLIoKAoR0bb0lyiLggW5wOk3Hpc9sU5UNnEfVN6QW+RPPSLPlNZSxzQpfDPiRy
RwePGBR5OAX9tF/gaxY1HLKGMu8h+pGZKX9kA9in3gKpoUVn4CVgQYl9U5HgV9AsIpKFOyGHqe3S
hebaAI1V2N2X0JfElNEP6mA/UzeYYWQ3ijpaHJfBzWqCz2jE3QkgBmAlE0Cr8S8K5oyPjugxqprp
krAqZVdMePUrRoo0hjmiQE1aqYg2nvys9FQ/sp7pyDV+lvT90k+hJlb6sRIFejx0oLExkA4v+kE9
MMLvQRb/vDCsNbY2z03mZG1x03FT+ZMo0jLK6+7ezO7POYAVrEI7gz5YNuEFA7X7YvyXZVkin5zc
4p4930Zf11pDbD3YchW+br2jCbrrOJE9T+WxbwLgMgJ4WNURaVRcNfQpVVDBdUpwpypxp1Gz9erW
4R/gDMgxoY2I3lMo1GOfvr0f6/6cWVhrIffZsie3clp1KlvS7wsazAfouHePnA/OVXeWPA3CC5L3
b7b1iVaBtaIY10L9vTq1sL85z00xXJp07M9WygAQ6LS6hybbutEqH4QyJjdI+vmxBVhSf196Hvbj
tfn+/mNsUI5gAP/fMGTyUjcD68qTF4yWGwqgdKaD3WWVGy4FgmukhgFanYbRwQ6hHe7RsMhT+GA6
w+ju67y8iz7a+nyrWJsOk6Z1z+Sp0H6zA6E7/25GTe2IMqOSdNHQCrKHaf/+g//58LDWWF1v8dsh
4NhiVu2f2NA+WBl9Jty7U0xtUPetNUZXz6W11O3Ab8LJM2Kd006ASWRGfUI6YB68NHeOlDnDi10Z
Bdc9A6HItHLnI6SZhxKsCTHFVW1I7DaEvhkXrJm0rtI7P29jUf0PxPd2iGS1254C0fHDIoR9yjK9
XFqocjrh0gfiDvpg46OuVeBTI1NJmSdPBhqqDXCWSJiJKaGBzXgZ2xkyoHaCyvH7H3UjtKwBwMbS
lZdLpk71XGLSajf9fuQN/7vAtYbzwmZQ2r1tKSh5A3QSBpZ0Ezg+lv5fFcbWGsXb+FqntZWq09j4
TYgTMOS934LzcG9AsfXVV6FklkOvBs/tTlO9JG7wZqsmorBMCd7ef/1be2oVS7KlGYHrRnNH59Dz
aICs/+HyvxvWWf4qPEBU3u7GqVYAT1f1dSBE7Yosvdc/vnWF/pCNrTG7nvKXUk6TPhlRhvDDzW2C
c9AOB75zxS5d3Dv7YWOFrnG7gT+OmJ+DQt2ADxcxV/fnomjI7v0PsHX12y78rdLImFIUKrfdaax0
/zginiCY5vcsdjeWzxqra+lWpg5MZk++RfY2Ueh0dd2l6ZYO3sSwjX//GTYWEb/9/bdn6OdZZ3KZ
W9Cd6aHxwHhduJChrcydnP7PjQ9oP/73BgxikIyaoYAGU9omoPQBJFJTLpMajPrvRZuxyO9aWBBA
15+2mb4HJdxaYquMgYLAO6gqrU9N0/shVHh/BEPLo25pstBjWQYF4JqfMuLf60turYbVdp+Eb1d9
MXjHwLJFmDYwem3BrrlzhGxdfbXZ3SpdpNRzcdIULkxB1jVQ/M38v4u1fLXbtbagOT0jvWp4niYd
sbtH1M3Vnd7wRklureG8rj9onuqCH6kyP+3FNSEmKk+SAueWA8g5FVDIHaYLrHB+FsS9B0/aOAzX
OqGY20sSmLw+CQ9AKxOxvtwp+ugs5kCb5e/2zxrjC1PRoZKDV5xgVJ49mgKVCoT/SXPNfOD9/mqP
riG+advZk8UA1Mvyj0bsugGDnO4ec3sjAKxBvg3cz2dBSXuGlcYC24RiiNPcrS+KlffESDfW7hrU
W9bNqL0+aFF3+pc+ZceA38Nx/79D2B+OErbe59C+RmlQQRLCUwrSLKqij1Socgl1Jccn3qTQpy8w
41kc1uxTV040dEdk2nOZDjFKI8DhVKX6fZUPzhff6jAcm5cW4sojmFndwbFY9TJNBAy52Smqn1lv
NwqOIE13pU7JHhrb8mQoKqXONpONCIt0gub8TK0LaA88Wrogi2Z4fERGBMEHVg8GJIXMcR/7is27
ein6J0uMxVnDe+EivY6fKDwWosKme1iTeM8VQPxRNTrmEwU+djdPFOdxTu3XQRUjwNeztROu1/oR
Kvvstchy99JDLeHaC0wZqV2xD9NNwtIO6m8BMPvfvR40gN6yO/gHWNZ+YcT+6RpJPhnd0m/Alxa7
nJTutIMKd5ZYTPsvtqO85lp7JVzX89aMT2Xb2leLNM2uHmFaAt8C4vtRmRczLIeEL5FwW9yP0gaj
yMSBm8fHPCU2BL4JLCQWmC1dOhwJMSJzv4dykzWFJZMlBb9VtKfUnmnSQAj86mWFell44J68VqlH
MTv6IiiU+sUMn4apnb2LNn7wnFkDO8JJsToPJS0uUMz3XgGJ55j2leU5RVdmD3cQ+6sO7KqKqESR
3ZZpFRVeJ4+5bPqdKET9o9KTlaApIg/c9/KjPbfFXoOas+cLwLl0tIPvvksgLJN5MHaxId2QgPHe
JkQz+AB5efbJE0PzucKjLJGldAAeDx2Dcw/gdNiRgdehYyB9A1cfO/KX/MlnGcTHyULRMWGdzAEs
qFm+HyBAcYAMDBafgaWDK3uytyidDhTfLmyYEHunX5BTeloe7UHYSQnjjAf0fsZzy9LsquugODRw
2A0btwVdu6EKKPqsm958WArAAsUxz6la/N0kGGtC41CYE+Zex2Jf1k4MDbTsXFbwAGk053BeqqcE
bTMGLLLl7wrqoY3kdROSBL0kk+9NTjK3cJBkHg5YAjeeR9KlcMIhKr0EVma+9DXMvAt4rjyYwIbN
PRWwPsibCeWubdkhIIMMcH7Dhx1j2uw8Xs5f+goChG1H+3Pbc3Xs4GnxKyjL9qpUM2WR4w/goKfN
1NuxND2cegxcB/ywbsq6j7sllS2MH1xYGM0+vD5StnzCbMdJRGO5H3SfulcMxspkZHN1LrNqmU7B
7NUEh0Q1JHWeWejPODCeGQsnbHvIrDlt1nxgs8z3VVVbEZLKcjcRXXywbV/uAwEpXZmlLyk2Ifp2
Po9ZWdrnBVO30Ij0H4YKLKKWJjz2YHkXS3+cr94o+FmXix1x041hNRR1bJSto6GazFPPZj892nT0
f+XUhRwUtMeYH2k0svcZsOFhEMxpbKBD6UajcGwR8cXAbxLf5oc95yr2y4KAQZzXSV7CqIjrDP4g
2FqBjlRA1ZHR1oWGfNt8n4uuiow2+bGjgLWmFutiTzXZL8GH6UthBctrthTNoQLD/ZeBRNmF+dL5
XkFH5NgArB8x6bJDNlbLo1x6PwJXvY0V/EoueZEV+zTw+92CJjWFU5ZHuyhzzHDJIKYEZHvvHARE
ceRjKQXf2R3YzrAE8mgeQtiu++74dc6OBP+pQj8wzIL9ii5gUj055WUI5r6JyTJh7MNtPrhnyvNu
/Mtzd5XRpTeVm6KYxcnrmZcY7Q8w3GDnsqn75P2TfSPHXzMq5h4sClPX4pQps3c78V13GMrV5fgD
ENN7mNyt43eV3LEuoEUu0CxzpvbpppoHh6e/Auvg+Plvcg+HC6Q6bgVhAh3NF+WgPR4jvQKv/P33
s/HT12SKoSoI/Ji84GTa6ofj/OOW7MP7V95Ie9Zaz662aqu/CdbUHkYNYxFlVh3a5F4xsPFh18QH
8IIBPndld+aSPpf9cvDyaif6+Rtt7ylabL2b25P9VrmpDLzRyRXdmQyfvfyV19/ffzNb1739/bfr
NvDJ6eFe353bbnmGddWbPaQv7196662scjUNL/ParkGjVZQljv8gswpKale0pO6sl62vutqx6BAz
ZynxTpBKwRGv4nvjPb3/27dey6oAUwA7erbBpQPnn7r74NwTfdx6J6vd2SCO9Skp1HniH1A07qD2
FDeD2MPELfyrX76mLOAQgGLXZEObCYVdCBIoQGoYUb1/8Y03viYr6HG2G8LHDvSVAaZ+tW9iacFp
ya1k9ne947WKM2yp3QJozA6BFwBPYFpbPp8xTdm9/wQbH3Yt5MxpygMtfGjWjYKGuvb2AO/J+P2L
b3zdNVfBo6WHRFe0Z996zXH2zsKLB5PHJfnbr7varnSWveIyRaQhzdchCC7Qjr4T3be+7Wq7Zooi
4cw0dlNr/WqrJnaNU4ZQYbqzMNm/3cQ/FG/uar+qsZvSsZvFcYCQ3M5JZfpmZOMfRjoVu8lOy6Rv
HZN4XgbY+OIV2XPRQD9UObxMoxtlbtp1oAye/U4MT6SQ/Y65jf2oWcq/QNdGfgN4qL+AIZG/wm4D
cj+pezMThC1hpZzpmpuxSbx2XvYUErawTlX0kvMedu9UwbkzXOq6zcJ51PavuSFtMhbknyqf5u9t
5bfxUEI8N7YMFOvjyXLdDEm8378CB5Oj4dR53S2P80eOelrWxyWvp+PQUUdG7WKba5Y5hQ9rQNVi
yzMLFn7UwClv4WofGJrtMLZzX7QDsGk/DHrEtTEarl2qSQiP6TkmxjXgPpVhL2F/jAEimu+MmCsD
rvD7QqV5mKEWvOOsmyNbLxqa4cBTpzFhWZGUbCovIJwuX+AC6Ee5P4A+1eqqOmQaLmX7gXj0qxzB
dYKDLDE7mXcocYK8sGBeKPsr7B7ENZvzYF/MdvECE8Yxtv2hhKMnL+D5iDifhj3cDi6Atqivk/Kb
yB8kPxSZp+LU62wwoDP9w4PY786GFzL6cka+zshoY3uBn2I7zvSEsp3+sCkpzkDb0I8Cwr5xp1JW
JkiU3Z3MOok6GVIDc2LzJd8ZqOtHkrdzlM3Nrxw19rd50ugMBJb7Ut3m/l4WuJFFnPxLwYI8chTh
b9lMpw+u6eGBJ/FEsQfv+PPCdQtVAdOHNZzozkU1Av3LU/4BhqzQr6hzYAhqk9bhZBM/iKvOzb6N
oDvecjf/c+f0mQ/zJAg8hkTX+go/tXovy6APlZog455X7VXkjTiM4DAd21mgZjECLh1w6VP0jJ9Z
gBCYeqhHdUmqJmobPtUJ/KRmK1F+WZ+RdKkT8zzzbEw6JotdLjvIX3Qd/AEHNYQN/Ku/QPIQWisl
fGA+cWwpsM8R+N9AbmSPPFBI1WxPfi0WK/hnsETxY0ZH9BFtRtCRHe60sO2szatdWS0F3kkscudR
nz1OmrsoqEYFEPwo+iu6L/1p9G4rYPHqswN15KexYVbs94bB/7UtdlBPshMPWgEq5ArmdU4zkV1f
zy3wK1Clq91Cnmjl1iWKW0NQH9PypHzi7Fxb5btaKSvyUAXGSGM99D46dcCQeXjQ2NcJsyEkzXrP
7D2xFEkVdPnOUuxWxJQqqecBBX85Og81sCUh5da0hwSVPKiudGM4Og5wgyyHz450IbKbNjXoMHMD
WpLVG/1czGkR5XwZnm9lyxMi1XIqZ3uOu6GAzGFllhYrN4Blri8HWMeVonhhfAITEC9g3vt2bjVR
lvrdUcIrExY4S3+p7V4eUXH6rxl6C7sKe/ZnClJ3iEppDPuJEVzXDDLWfdt+zHzufZW1dmOAd/UF
SEieOLyCjhIZ0n6KTCfwySsDM8MKjDuodVHa9zeVAXUgNptjM84ESqN6PpTc9cPOdatT2cklcoOB
PHejLzk8T5W/Lwe+fIP1ozyAC+/sBJXuZwW55u8pQcCA/VW7LwNr+VBmQrxZCy+O2s5UWGegEaOZ
4cqH3Hb4szMF8zV3l+opgyx8XAIMcTBgGZ+Ehc/bFSx9rKxMH1gz2EnlzIAw8TpIqEnZd58Y0Hj0
MnwDhW8JRU4tgHG7jkUpyOaQYG+LZO6t5iNZMK5VI1UF+MR+eqoQrXeti5Zb6dRY5daE6tglc5W0
pha7oqDZx2oWCwy34ZVBuaEyhALyhLICRkWy9FG6oiPcWZkXaWiqH9wWDcJqCECLGquwIektoFv5
wXJ7cWy4Gzz5DZv6cGHojIW1L7udAlP9bEM/60lpWoQo3udrIFl5gQ+3qXB0cnc3uVShk8Oyg6IW
PsuUug9WM8lXISz5OkqJ6GfVXswCJ//oWoOE1ntanjmozhd7sNLnasrzXVUrCITDJbX6RHrooUce
Nt+J1C76HhDI3YupMj8Iy0f0Bd0eltMKFqMdEbulwRZwqrqMZCXYoe6zHI4hRO/xdTt4DeVWSG3q
RFKjDpJA8Doh/P6W49j3BDu36sq9NVXwRHYm/lZoxJMc4ISkg8Y3gESu3T00aaA/TS0zyL6Fn3QN
YTBjY2nUzH77qYWofGKPfRH5KWF7SJ2nnysxlw82H7P9IBr90t7cIFOzUGCpQK+DwxfqfT7kmMY7
/clCSx9S947Br3H8GXzI0t2JKliiskxBp0fH1t51lRoimNHL05QZGnXwJtpPARKXuUFsIcHy3e5Z
+tWlHdg8DvES/J8izP0gOIFlq7CulB97fAweSuThjxZ0GFr0S4n6mUlgvIZUeW84f5yzqFu6hLZG
FNlhgvJqEwN3bGG1TlwbmEmHvMzkUzlMZtc08NNEF7+OudBwBO9IN3zD/nA/F45NTnKusK1d3b50
U+8cRV4tO7i3e9jCALYEgs4vGM8csjqTe2RLGiuncx+wd92nag7YjwF9xBjeqEXCy6Y9oKGpHwNJ
u0MhBI1qmrV7M/f+Ef6H805VHrlmLXEiUQ7kiqLGPmi4qMasN/0jqMfiKS8K8gEKtd3HIbflx9EM
NcTP2qdMSnRqGzhS42jI95Zb97djfXwo5mLZGSzJg9u7FrrOQse2wLGu3Lx/kPBO/qIKHADwwr0p
Xth1cBlAD0TRDSdGM5Php4bEWoizPX8qbcd7XIhC6w69+beuaapvJZqKkEhFww6YO1gJw2n8mVme
/cyLsnmCp1Lxa/aHZschQHaGwekLbFGLpE3dfN/4qnlIZ8f+AI4w+SloIz9oU3l7qwROdKcQaa5w
agY5QNomDFx7/DbOvvMPH33nhAc2iaVEe8wK4b4g0Q72wTLPH91+IXtmHPenBo7/S+X1duIPSuww
6qrD3m5Bzl0G9qMWQ3nxdL18TNHshSd0VusP4Bjk31pdD//gmIeXeoDZ3rci79tnnTOOKfjUOS+s
tHgGu3OtadiXKVqTwWLgxCvLVtLEzatyClMtahRdTZsdcGD36KvZbn0F3hekOFUG17oi48Ncuk7S
dB752BmbPE7SggPEAht1tBonVsUV5eOpARA8di3wRULg+/wpHg0xHwcuG6z1pgVyvOrjDFbnTxiK
wDuiRQq2z4mFpqp03myrQtfKwNrZpw2sobKmiuZe2s+1NvJSs4Hue0mxxIuGPoiq6uKu9tNr7syY
wAAnseeD7z2Vjig/pkZC2sQwpZMU5IwkUETHOJwpHHEpxwnCAz80aEQflGmCp2mwwJuAmRDGAaaZ
E7y/4KfICv4BfXFzG/cMiccc+wE67T4Ak8iOz6MOrM8QFB7DSU52FASOc/ShtHzUcgBGs7fnOXHq
NIUgvlXBt175BrMbYcdtDgtvYnvuizfB5ixx0K5/zCHReA0UjIk9WJMn+dCPSSPc9LHJvPxKGMl3
C8zCf5IcgppolRsWIji4j5YC2IjAkbnKefEExJm+arR0fvUWGAmQCGqBFjXpAI9a9KKZ18HmVbTK
XFKkes/SgFdfd6R87glU52KUajNi/NAmVM97yinbO6L299Sdu2e0utxXp1AkkiXQqoXbjvsZFuch
7MgcHWbghYSBnbW/xta4T7nMLCgRj+wFLutSRnNKcw+wqKC4QxTYqipXjRQHsoReKpz2nMkq6ufP
mD2GWEzv19tbF191UyCmbfWZRdszE22omlOtfurizhh7o5Zf88B7NJhnYnDtAesQoR86o6GfxiPw
Y+//+I1OxJoG3jSONbgaCN7ZI5ABzR65uSdbsXXpFVSlU63lCkXQQwmuOPZRgdzpo25d+PayfusW
Qk/aDQwpxYlZ5DQu3se2yr+//zo25vdrgnfedRhdGNc/lcQ9mYF9KoV8wCxChsFMXztR3HmEjTVD
Vx0U3y00rNwzdUaDLwZSAQjIa3FPAWdr0ax6KOjtB6gN4XKcI9OcHKCoyJem8aPFSpP3X9PWz1/1
UOZGN3OfObD6rFE/UpolQ6keJ0vnd9o0W/BlutqxI2ElUbASOMNfE76Ue1VGWVx9ZF94NKBYi9l8
p5m49bJWu1dYfcBNX3dn2UOHq4WgOKIqQTiSWfz+y9q4w5rWDQmxyfeh33L2PYRpNYYoWkJoMEJC
a/f+HTZW7ZrQPfT+VPsduq2CT2PU0PRU5+pQNNYYg1dmQp6jmfP+rTa+/JrgXVUl5ZADac+FBrJK
P0roOZb3jKa3Ln57g79t7ArM12K2MNrpxIfaxRTa6+Gcfk8IYevqt7//dnWr98EfIew2fhlikn9i
LkzmYeb6/ovZCEpraneTgXkmGxsJPbTXCZL0nv+dGIi15lZzY7K0gNwInFNY0lSUxkzmV1vxKxu6
9s4a+tcQ5A99UWe1p2tLoBBAU/NYqB59GkxjljgzpZ7CzNbeV9iMs7clEFMbSamq6zLU+f9xdiY9
kursEv5FljAYjLeQc81DV1fXBvUIxhgMZv71N/Ks+uM2mVKd1VFJDQnYr6eIJ7AsLaYjtmwDuUUk
mIYG2rWYOA/k16ihRMggwouGEJKRzA6fI+E6S6+1S3NnVAUQzO18TzuYMlCBJohEAvdzR7D/xVn9
1U5q1zVQKwAEmUDFfJsqimhTwsaPWpLxSmNZKQlLj7ROXaZVV/mnuXLiajiWPER78bDOuTLhWbtB
+L9tHVxX15oRUUucplGofhXiEVzkCO6tT7X2pR+6yHmYdshdOTUc+yWwdh5krX9cvvZKP126lLnM
Kqx3OhfGm2cL6OMgHib7OXSls7Qm99Z6nICYjwrZP+mSPME/eqU0rlSApSVZ6zmlKVz9yL8Ov85F
eSqUvjKErF16MaJ7nceH0bRAVNJm2xGOnbvmcwQm578R+K/mbusw7LnjYuHZwVhlm8hatJr8yktZ
a4iLcbz32hRbCWgoOCYQBd8Y7IfI/qWERexzrWUxfmesl3bsqHvCfkSkA7Rx+s0G3y9ffGVgXRqM
PZFCFpQgDgRrhxwnIQiWnHX/KgJ2qvzyDzgb1/xaK1946TVOsQUyMTDyYdf4DqFKnOhrM/yVL7DM
ZZm5xKak8N0TJMLtDudS+iCwBnugPZa6WiY6v1LUVvrt/0tnmSclyJTRk4somFgQ7BJ6NHvnROwu
f421GywGcDn4pTZuDXoKTJFj+BrM92P1yUHWOX+Yv7pBlxremaAB2tnETQCBXfme10FUV8HnSrKz
6MNpWvAQ+4IT9M6l2NhZbcvE32EC/aXBQcsnv4H7v09RlVpjMwydGd71uBVzRMpfAt7Nyx9grTss
OjM2jOe8LjCqOOXbmbJPD+UZKVVFOKa68gBrrXXRneEvHkMnQVyZ7j0cxKabqsl2TfcTq+BPPAQX
+O9/XxHDngigfYhcSlpM0tJXkacPWfEnz9u45uza+Pivtnq+y2IAtl7Z9Q2zOGgjcNJy1nsnISSQ
Dx6vv4AH4z5lOh/DaOIKuU8wi29JnuFQryyxZYTNfujblOLd45w7wy1cPPRYqYxBUBnaGBlhRR6h
MzDo93qgWnnGa+x9tghbgrQg7kxnbgtrgXHvBmNvS0DX7/OeAj5b+f4z9sqDLR+AMSncNnvDBKfD
pulkIIKvVdYe2ajUxnVF60d0cJHd6Zseb6gqTx3PkAqLM05s+naaHfwqa98CN7nGD/9X+zq/tPPf
/+qDNAvdGme7Lk6LFNSfateVbTTOw3sFZWXTN1c2Vda+zbnt/X0bL2yZN1Fz0zSHGlvAOewZ0MJe
acH/quTnh1hUKWwouv1Uz+bGBwKp8crdWH2GrnW+9KJGefM4htgnr2/y9Dn0/Wjufl7u2GtvZFGb
EPqogBmSyANRH02KTUIcx7bs6+cuvqhJtR6ytOMQuyQMLnYpt4a/Ana1/dzVFzWpnxHF203FfGr7
GzKKDemQlSyvXPyfAITzG1+UowleJSnDOTxKT5VFnMuO7QJH48yX92UMVoC5EVpgd1qFmNnEYdLU
W017HbvWtogAbsUONL96Y31yLYNr5Vstba21B+NAnQ8O+MbzR6EQPxDWzp7gIPpKA167waJ0uZCp
exVDCSZusLXyBfaljbG/L3+uld6xtKVS30nS6jxd07w81J733bfmz+cuvejWHvxq3JXWPQmoYJLs
kXbX3sjajz6/qb8KRpiWLSM93kjijBO4c5g8laO4Mh79a8RDE1t6TjuE0vbKnKdNvHqDY+GLhzDZ
PATgLh/slXusfdJF/+4aJ4AVGEuTzmUgJ97ByhGNgKJdfvErZXuZGZPAjstZxZzTVP8oZrY17s+k
qaIJwwyRVz7u2ltadPMc8nZExnrjKeQvTfihrNjOTRP7sjt+7iEWPT3xtAdbj4vk81rV330nYAdZ
Ok6yAaEPGzq56igOlPj44/LtVr7I0o3azsaGbZs7J48FN47yt6oaD4H6dvnqKw126UGlBLaDUCOn
JGB9VPoflF258NrPXozQDIr4tg0tPU2jz3c41rnx7fiYNeRa7tnaDZadmLjpKHXlnGTYH2bZpZD9
hA8SMQSX38xKW116T/18rlw48cZT2ld3PWZTUU29l8piMeflP3jgXtlWXrvPYqgu20CJLEOfaKfR
bjNT3PGc7+ep8RCrTU5Bce2EaO2FLbr21AEpp3wyn+Z2Srfa8ZOdIIJv/UKz/eV3tnaLxQCe5ZWr
5gQ0p6oYToSzr0WffMjgM3ZGFMD/8Dl/VVctBqr9LB1OIOCAgRZuYJ/7AqX8ldrnnX/mcmPzfP1F
z8ZRdeXkdYLix+D+SS3pEQhWe0CTtrCpDFAgVtGMaIzv3I70Bqti84VidryFLC7dw0QodYQdI0Ti
zUqYOOsr7DNA/XoYq1KIjWKphGALFr07otMJIk+S4UhEk/YB0HDnaxm62ds8+/PvVHbVzuv64Qn2
Z/cEqCd5yl3TbwbuQtU399Pw6/IH++fpCR55aX5N0PcT13fsyW3gqaMdENLhwUdeZ6/h27Hlaw04
lfDABgDEaTRm07vyc3V06YCFMNvp3KZpTyN5ktC7QgJ7V4PtneOEa26HzeUnXOleSwtsX6dw2UMW
c5KkM5tc2w5UJfdUJ+WHUgGy37rxk3daFCTfuFkPYgPs/Lr5cCf31cuhMm/TsY+0nf6A2pFdKU0r
3WzpiuWGz/VonfrU5ErEmXJo3HsTj/r+WlFau8OiKFGnltrp8NZKiGoeLC+HxzSAHCB1+/JK3Ttf
6h+dbWmNhcuvzdoJfALBmx++JjveIa378kc/v/J/XXtRh9J2hPcNYYKnSUGwTF7d2dmS+k/u6Ctf
YK1VLSYZSKmE6Dvx6lMIRGOU6fZO5eGjL9pdPvR/uJf9uvwg55n0vx5kUZFAAeYZFGD1aazIt0RD
d9c3x2wsHjVo5YEZ3wfGr1S/le+xdEtBqQxVnEnAyaTuBm7INKLF/PvyY6xde7FQoMNYYzD1m5OY
u0PehWC70vlaPOBKW12apSbNdE9zkEbg7d16if0Yi2HnSACFL//4tesv+jX0TthTd4v2NMxQ7UaF
D+F/RXP4NqvGfb98j5X2tEyLoQ7hnLmpPumhUO/SwIJrLFNHVyAfqTA+g5q56F8u32ztgc5f6a9h
tDd0KvsZCCxpoVSVNXRbbcuCY42c2iuNae0W3v/eQmV9Ch+B4kdBb+FP3HLYKHt7pfOtXXzRu6vC
Cifsq/rEoJre6zzzgCdFCndn2vLp8iv6JxQC4+IyPWYQeT3rgqtTTfN5QpoXrb9n0soY004VU0Yh
Hi+h1os0LZDRZDlk1TM14sr91x5x0e8ZpLkJR0kHqnH4UUzYwQ6mD1N/cl9raboaeukK+FL1afTB
68DxXHl0eAOvs7iKlVvp8kvrFfEt7wbsIh5LB+GjaRIMezvYazKtlQK/dF0hgLLLOg/MjqKEY7R4
ENUYacCXgvn5cgNYu8Gi0xdAWY6ANZgTy8Tw0VkJMEw3i3EHBmSWR24Syitz5rUXdW4Cf/XGiXW0
93panIii7d5aIW51B+vO5edYu/r5739dfYBEyUUgTXVqOkj/QI/348SF9OxzV19082Zwk1TUCX57
ze4mQ15SdIbPXXrRyYWEBj/vG33yyyJ86Bz/Twd/yZVyu/ZWFsN3SeYs8bBxcqK5Hc90rQ/Ty/TK
L1+p5WzRd23PjZ/mYDQOo1N8LxDDk0T1wNQd9er6tp+BPogJtERX2DsrU4Sl8K+eSwaQFOD1rQIr
tHQI9oQSOK/qUDcbwDZN7Pnhz9Yr3z71YZY6wEYnZQo9b32a5/K5kurV6mt2zZU3553//ldjpZOu
SeWAChdMNWQakLDj1MK/Y60+dKVksc6v5TisdO9l+IseWTpATA48JKlgFij3QrLthDCEqrdfL7+n
lRK+FAg6LrAPtOpBBZ3ISzLZLyGfPuxErgU/rV1/0bOROSodvyNAWmN20GB9qvMwUs18uPzzV7rI
MgyGTDBSNciVPcGAdo+FcR8Vof6M0A2j638L8L8+dG6VzuHxwpRNwtXKNax5lAa3vVc/EHbNILr2
BItO3mlwa1qGbwy4/njbkmzYF1Z/coW0DIApm76yMEHinI7BkZEO2c9qpDyeik9OoZZiwGBIFHbn
LNIRGjA3mkb9FFzLzWivvZ+VBrTUAk5Tk5dDjgl/Pnytg6/t9FBcO577p0QMH3gp/lMEGd3Er3oI
b3HMvKH5GMCWJhOMnA4Zv0EC3nxUXt29mXEACCcEYShHKMKBD3TcUdDetnUaGJB73CxiKUleWeH8
6IIKroKh8B4vN/GVyukuxviknMuUnnGXeZXcAHFyW2fhY0WbZyTbxW3tP5HZubZ1tVLalsExZ8Cu
qjzunoZgQ1yxIxrUVONsHfMeiGtu65WqtlQW9iybwwbREke81F+2zacItOB7KGh+CRgEL7+0tVaz
GPJHiuxGAKjCY6hvAiPg9CIxgko2n7v6YtTvcuY4Bm6Qo5z4sCuwAQsimsk+krnin7zFoizUXWlL
Ogbk6KMh2ToAfCpI9zXUvdHlZ1j7Covx36OVk84cCIaGVvWGtPoOAFcvGguYFwW71qBWqttSGCha
OHwzUybH5Gyf/YN8i8u/fuX7/tej/yrNpMxBg/Zycmzp7RhU8dC/ZJg0Xr74P0m4qAtLNWBQQjA9
dXNydHD+eUMGz7s1MFgDjIZtXaCraL2BB938UjBgbcMUR2d0AiSL1PW8H842cZbCJ1rBvLWdslRs
ERE3f+6sfykmlAnJEXSKB69sEw8ygfDmEcqJ7eUnX3ut57//9VpbuG0reb66re4VrFZlfnSdn5ev
vXb2vNQTjgzzWQvD9lGrMz2s6Fr71Ijc54ByQnPjmTw7qEQDWz/1wr/z27ncNlQFN8HsbGA9El/z
YUjfSFI4Vx73nyjp84delInaSi9xuw5vs4dCwMq5j7lnohyFXlskB8JeGQHkcjeN5+z3qXa2fFZX
uKortXapU8QBrC+4pcnRNd1DAtvx6HeRAuIGgEprrgmo1u6yqCPWKOwx1XUGfy8oacCKPLqZy3ep
zx7mpDewgTgfl7/vWttZFJQcYoO8FFUK1wGTh6TW9Y5P5nfuuebK51opJkv1IoCjfjOFY3Zi4qsZ
8huHX0viW/ntS7ViQ1Mx0yJMjl7lfgfztNilmGEHCWzgn3o5S9FiVXQhqUYnOQ4Dm2LYhP0H5Lx0
z0lSZJ98O4t5Au9DOZ9zDY6mARIhjZ3ykwqgZfpJN9TtKACmOBYKxywNeKAbo4fuyu8WqC3/2Dxe
ChUTjzZDN+B3T86URKZN3h3P/94N2Q8cbULlDaTxRHzQOsP95W+xMvIthYtjx8oqISQ88ny0cODT
9yAvXqyAk2XOzPPlm6y1qMUUYYYnw0+5lxyzYtiw8lmxFsL44coItTInXOaI5FL6fmkYmC9Nfp95
zU9VtA9hb187wBKo9N6K4DNCXpRIZ9GtA5Ij0nbCg7hecDf6IBQm15i2/+7PMIf/72gzzYH0jAsa
gFMVT2WZvaq0uNKo1i59fnF/DWRSSKsrWcsTfNtx64HuN0O8dOXt/7vFhktZHxHEVBmoGidXCf2C
/ePcj7ETBKxEZdh0I7CG6yNnHJr3cebiaEU5fW5aGC5TMOQA6D4w1tnJFQ4QzPKeDTfTxF4vN9p/
94xwKfUr9MRrUC8krChtnKud7yDcJdBxGV4jSv+7W4RLxZ9MbD/h28gTUy2ywcZDPQE7OMprPru1
6y8G9NzUWqTgMRyB4jwiEXAzpuJJyGvB32svaNGrUWER8nju1YYDaZnRqHE+wuKJtJ/8AIvRmiPs
AktN9Gul8ipqMgcoXJTzIjSvMgvpJzvHoks3Vc9AwEU9pwPQIbm/6wx7+1QLWor5UslrkdoyPVFT
b+b2ENrmHmtV2Iid3efusOjZgYCnSzaYZij9x1cPsJI/kuS+8+nj5ev/e8IEI+P/Vg6vooTNFNMy
vyhvaJn+TqRAbwYQk5b116r1rhGd/13Dw/Dcxv4qUfDW9WD0JCiswKMUmF/O/A5E0c1UoGcPz2X+
OYFluIyYSCdGJz6GIYTQD0BixqVFPGd1bR250uOWcj8/RZGamI/RlPZvOW/TaFD01bfXvvdKJV9G
TCB0sxbJhCjSUnmHUIHRQezL5U+99tMXvbnu/R7oXPRmmrOo94ABA4OF19fWvmuXX3RmWPOTyq1D
cpx89h2Y2i6udZHGVKPyXX6AlXK0DJjowPwNiIMBFENyI8FeEm+gHsVzzq/cYOXlL1V92NhgrmDY
JAhN/aqRWzb2/EoRWvntS0mfojrDsIgZ8dQ3Gy9/FYrFo8ojr3i+/HJWXj9fdGRWDzwHXC7FFCDr
dw2K0hF6KY5AAXItF2rtGRZdGA6EEdIW1KIwfKEdBv5gXwYvXvLJWcxS3KeonKViPDwObnsLBFLs
JMOVDZSVMsfPX/yv6jNyA7pWiTIX6IC9+xmx8TRlf0zaeZFTUfui6zI7XP4Sa61oOSjn6qw/63GO
O1TDVhMNM8QIuf/lq699BHfxJHlQFaztihOCaEoo1ax2do4pssiMVX5XtEJfeWVrN1r0ZxkIFkKd
lZ5ECJLUUygfbQJh7fvlx/jvVPv/r4PCpaxvzptzjHmTnt7fH45k+3Ann9me7W+GCFzDaIqd2I2r
6CaJf/lRFZGIxXaP46fY22ACFfWR3dgNPcGC+1Yd+b6+nWDzjUz8QjYdgiF/Xf6VK4qDcKnEMyEB
gNsk8mQyBSCDVa6MijHlkIRKeyIS/wfCfyAhM07sr8DnmNrxOQ+uqPFWvsFSjQfxnW8IVD+n2r8R
DCnM5jgCa9T510LrV6rGUogXDhZSQhGkJ4AS90NjcxBr+Bc2gR53+Q2udLxlEIUYFAPBhuQnrgZ/
V2PT562dQcr3cVRmo3zyqhtAj/Nrg9BK31uK8JKByCSs+xR+1f7Bd6dDDmjQ557kfMu/SggMNr2f
51yeCiaHh1R3UZJwZ6eAitx64P2cpcm7y7da+yqLCoJILs/tK4KFCZZzBlDGwj/OYNdfvvqKvDQM
FiWka8XgZjMa9RyG23aev7QlCU8FD+6Mk/9xgMxCKoOOVDZ82ByOYuB3QC5Mmitd/7/jlX90/SXC
PMmyhIFeDtYCgyzXvHgg2zasQ47mL6C7I0URsl19D4dsjv1WngAj2oO6BLQqAiTAlHI977Hz++05
wCCVzs7j1V3emPtsxuq0O/Rifkcq+pWD/LUGtVg8FKDuWuVTeQpU8yeTIpZO/ePyd1jp3EttH81Y
bkJayBNigJCZBYWJYzca0JraBFdmHSu9bwlDD6ucgyuCL81JsVPqzYTdsfYPTvLo8E92uaXSzwKb
0afYAz3ROblxh+EoTXPl5/+3Mf2PlrJkohsI4lzahHhFAMWHQbmBeGk/aHdj6LfEUx+6fQW3MipH
7HpMsHmw7gZJGvHnvs+5d/7V4SenCENER6sTeG/1oSmxvtPBoHcmHatTgjDRK0+50sT8RWEBnc9B
H7XpqeqGR6SOnfqsvEaqADdzrZktigmH+1RZf/YQuUezndPZ6aENU3MoHWEBsLR5V0SOr/RPE1pg
UlE0+2OXzM6bK+DZPAni1Txqbeu9+ZyUyAgx5IvnNtlL0RKOIJDQffCR0YKThDx5S8u5sACH5P4t
oq7VsSmD5KYrnezN94uZxF1ThbdeOGVJ1NBBfR2BKfFiSO75vkk9WtxwB6A4JkxmYc9zeWxYZ2C3
LqWoYApzHQDJHLopkf0C4GrgYiPNcLsDr9KLQSAuD82ZiFvTPj0kjg4jMebNTrMZqwVsPZ8RGpOf
7iASbA8l1hJIU+2KA/ZtGQjDpY2GpAdKroHNI67shDmWYf6LO5pyb8lkd+WUhCfsJbCfY+DyG6M7
8tWdAI3dt7Q1P9uJkcM08PqnAHRgkxpjY2lrC64sg/+59XkSwXwbllHvK7KhwiYPNAH9Na7LijdI
6JXZrxLyLREF/jlzUkskj1QgP0YA40LqlrZYL6fzgLmAzCLr+kj1xftSsQO10a+BSfq9Szvga/0G
+GpSIFHDnaffw9yAgAXti//cDXbY2sYYZAAHQEbzTgLtXEBH5wOk/MM2EoROMwTJBufg7c9kTPuv
Ih+njzDP6EupqXpmflXuEpry93HoAJ3lTq421TSHezMU489ATjjdonDQeFE1DfWDqOtJxSkYgltH
teOGTp0C77ADF2RWtYiLUpIYpoNqjJFFQu5b5JJ4cY9GgySSIuCbokqdPzItgi++h+gOcOsQYTON
w/eCmvBWFO70Bup0vaWT6H8TmYlthUwYoAlVtyl4735BthN3IbgCRjmBcPCt5SK4wXdhzwWydgwi
VcUEX13jzzEBSwpx6lnunWij0iPevb+npSuea6CJ/4xTOw8RQwgBXMdB+XMeESEP4Sv5UTideCSi
hVg3rQlYoczVe5uwzkYh0ZRGSttmU3YDMI42AwE2NSH7UVCnHXaihftkAvERW4RFLvjGSUYoKNMQ
uTl76QMvRpQ3dWCYy/4IikL43EIyiH/shzEs1uZVJH13P7U+modOmdkzNkksvDnAPVwhfMgJ8irG
aWeTR3WR4JoJT7atP8pbpd3mRYuQA5RTNI95IAKLPhcouhXEGQsQRYj9qlXb/fGbzsHUu4MZhE86
vGXE9bcurYsC+rZ53mU5m06co9PJdOgPeUm/5cimfmh73R9cvxzeUzdFmGLBusd8EDXY00Y/WoaK
7pRnHwutcQIbzkgrE/6IiGBswLu98E68ZjT2ey/YjZBL3hunGo8mKMbI0IJ4x6Lt6ZbifPpHhdkK
GEZgwva89CAu0jqiCgxk/NLwGyY81U5OzN5nKZJz5hKAcdYh1K/tNyGE6qJj1YlWLekR9iXavTJS
7VnrdW2cgewsNl4/iDvTFMkGP9n/2jv0pTbpmb+NveNCeNCPNLXedN6c3wkcJ5exHbzuvgEOfevk
OEDqK4AasVPeJAeaN9g0byXSsbclQJNbeDuCY6iUe0BqRPXH0Zp9tZBrH6DWBUHV9qO7zd2yBbc6
502U5cb/YsNAH0C/9nwgwpJu76oa5N2p07eu6N09Qn3yLeZ6yOUpeAaSQTYgbwm+cEjx65gOSBqT
WUKgYhf5vBnSIkROHClh0Ry6W2AgndfJz8lhQIDNt8IMOF/jGIIjVF61D3NR7lmAw4CdUUg3D5wQ
0eSG6Mg0ZoRNirhvMzH8sRcZ+84arvMdnZBvFCWit9/GnAZPpU/zR1Lbcj+GffK1hdP6a0ImHjdD
3kZJYFE9Pae4nQcx3PSsUIewm9Jdmzpmm1DLHw2vsh1zJvkOZGZ217cJ39iAm9tZlM4pLRAcVgbM
fci4LjB4ZO3Grat004LrftvUhN/DvTU1yERS9Kl1WHpoARW9DyWQa3KamyP4yACeD/y9rfvge4vF
Egg752UrmKzgaIYd0JxxwsZmE/SkDDZ4NLZRdqiOObacn6COYfiaXreDv7bbtmUiNyT0+7e0Z/q5
TrV8InYU+1l4DosNpU404tgRe3O6dO9xWJ88G6Wbn1pzJB7WwOIeCg6Pblln5K4fkMrlaiw3A28Y
NADLJTbOZ8aDs4IpvZGMV/e8qvwP5uY+KNOF+qFTJU+kR/ZW7sHtntY+PYYQm2+dFB6coGgE2j9P
K7A1YXVQiKKN0YSqHSaQya9xBhADPOGxe7JJKG4TzFK/pwi8OhRgpWMBbCX9DeeYfu1hxrgPmK0f
ppR4H1Nhuq8kPGtSk8o327GbAgZ5Twe+e1tWadRWnvPGsZUeBSwEfZnM4muR9M28kQhZP3shOCQC
qSf2plDqLvER4TAOKQ48oJjfOoT4x4542d536xY2EwJotl8CtQoWcOSnBTIWwFWJawAtN9gzybcY
uusfHYbIjW2nFnQPuMGixlbZHlkVQeQldXJXsxmbDkDt/grFTHbt6Mn93IKJ1nL0p76usm+cOtnG
dop/yaDY24x9YjZI1pP30zzmSFdgzs0EEV8ajN2P1quduOdF/wu5CnW7AxZXPcKz7LwPTW3vWIc6
RJ1+JlHh9QkQ5cjFS+OEGvtRuaV3GDNXq2iu6Hw7TilMtUKXMayK1W07u+Jh0KGDjtDUcG3XJSjN
naBYtSHnI9Ld7DyxMJBgOiOmTGUq/+MFnX8D8kh/33BZ3xcT8eK5xSEAYiLqbDgqo3y1EdhDn+61
tPMemc3sOwFh9zHEHv7ZxuNvm7bhR2y2F6/MT/uDYsmE2VfQZ4+5GWEftwR7IzLN3Y1DR5IjSoIJ
MM4x3xIRIF54Wb6HAA3AYrp9BQ3iExypyjkz6wvom8Dshe1QjS9D4KLyIt4w5k1LDpjdY+GiZq03
ltGGximV7rxp/cG890zhWEFZXqHf97V4KFsXtc9v6g5ZAFkmwGeTzkenRfclAcI67kVTPSBsjp0B
CT4BallmymzDhOp93uJENep0Dj6adudO7zqugqMfanIwyO0gnQRjMnERiODl8UAcnHebod7Dci6K
uO+lX27asqjGHSZE/g/SjPVHNUv2ZAwPARYvWxgjbO5WjzIEU6N3Av8prQPxfaxF8XtMsnKTYdzL
4nCigNBj0vPeYb8+hWJAmq9wyTKUWtVQbHYp7Z1xH53/ALOqQO6BI4f3Mh/Cl85x2CmkvvecWuuC
kh5Yd9unfbZBJwseipCHd82UQig45eB/Y6CimDwN3LkHlku026HOe7yORuxErfrHsJjNb9Y5iFVT
1NDfbdcH92CLV35c2I7cem7Azt/FU8C1n7VL4C87e1iOzMmbW/UVwX7lTdrP+UZlCP3BXCk7hbVp
EROS0vY8NXaRumqMf7BsGHXEE9QH2IkpfYDmFh5bUYDkXJEQGjNGsAp0GVIz4jLzXQdjiEf2VZM7
u2FoNWLXAh9s5yZkX1o0k7rsThl0aQeMcOIdxO0aIQ4jUPAdcjo+ijrAZjPl3r7pC7Cp3Lr5mWap
U27bUGWbziRznPTt/EPOYBoh+2uAx6gwRLyKXvEpYmoov0lCgiRCOLJ71yi/uGv9Kf9SlMG0BSTW
ReCJV5xUY4tuM+d9EAOBSIGAybPxt5/U+b3Xh9UWtGYkNmZ74fvDva9meGiEsnvEZk55DGy7guuZ
A6o0EfpUuN24L1xGwgiBDeO25kl3cntub8TE223nuwwplJh2yFo4N91oEyQKTPxtQADTYxEq51Ey
1h8LMaQA2APYXOomfDiXzrsOEXk3IzEQNvNU3laFjyCZgqb6hrYITo3KMy16wsRJobt1/MZhPUJx
Mp9vEdTb/ZFGuzeTLvWep2b6CZV0euJoDwcvNe5OFqJ8KjIzHKgICqDXQ7HjNu9jlyAmI5/n4LtE
FOiTxepOI2mD9LepSMyZi9ptEXOBDklsVYPBGvrIcARxdO4jD3Sl05hW1SNQFvo3znyxqChVOkXO
0Ne7IkCCYNJIhB+SMrM/2JAaHECaQW5Y4ZUbkab2S5kX9JYY5LnGqUJiCmSN8/gGaBxiUrQUP8sz
PX+D+bV6zn2nvPcrndS3ENGFB1fM5mlEkNChadt2X88Mc6IiHHWNaAWnuHGwL0kjUiHa1NSIdmNO
n04bB7DuuKwlVpyIbPyBitAiAMS1wIiAvJ1PKvtNjI8Q8s5RCAGRmL53SZmR7eg70+8KrPonpssi
3w9TAE5kOWJOEdeq0bcJqAvIwZBa3+IhaRj7gY+uCe4UR9dvW4TvwdYblllzbNH9YZ1z7KHPCz92
O1hOQTnPp9OEaniETQUQJ5q3YK/Do7TR+PRVFPQ5woFMXqtNLor61ckduQFwXD4jtoV/55NCvqPn
OJHED34OfOn+aoQ/PbeFkx4qxB7f9E3Gd2PoUoDQ7XnQJS0yX0rZbawrXezk489vwGtiZsyRyUvm
lHyziLT8lcLl+coJ6ZMI7kwoqEQ1QIk/zZgLoDiDrmq5hMRXehpaddVx8qN1nQaz3AlkfWA6S2db
WeD7t77wEKNJPI0cD0TSzh9qsNKNED8jtzTwvRuRez0WN+DFY0CRbdBGfR20OwoF4xFbgU5kJMV8
RFTBdqSJPvZYaEkwuxAdEDkNZmLz4AQbEer0rkao3w9v9ABaM4Mub/TktdtaYgGfDh7dYCeZ3njo
6v/H2ZktycljW/iJiACBhLhNyDlrtqtcviE8MohBAgSCp++VvvJPmySirjqO+3QWk6a91/rWLvXB
N29rz9tXA6CRG6ZTHzFjfIoQdl+4V9xFqUKRt+2DHIf2Ef+1eHRrv5Vb0N0ESEYek9+yyfUQsMkw
VEBFOVEiki3rWpz6qSn6czGO46FqynqbEk1/oDyA5KS6dQsktTaIsyj8+lKSLt4iwcePYoPqDCIz
GKoNhvU77FC4Hw4O8X45GToRRU+qnWvG6rHyNdnBwSi+lEjiugwcezabJcUrq3Dkl1on3+tRdNuu
7/xtPwzjSeKMaTYe9bKo5Y71ZRqQpxKjKhTFialggkQgIkJWvOGXRywJojDvKQI56rdhnOxTb2UI
BqckT85KI+PXg14Su2d/fONt6+PcVozqPa+b7kscC+NvcLChd5J1VYQc4worOuo1AZavk60Nv8Ae
wVBT8tB/qlBW1kFQf0ccwlCjMIPcno1PuvyVuR1Q/wMg/17KEBpSKBPhOF1HvYRscJO0Q4/hkVh6
P1Ft7isjMKsn2G+ZYarwFOv6pB2/flGjEe/a4aDT9pNGIooP1W/DuuksXUnPlS9Q8ES41JtE1FNk
IH9+8ybExSTGZhcc7eUjw898tZLBeZuozw5dIMjFsVJUepjTugGgF767axOebYPe1shvsBEacC1v
nEF5vH5JnsBGBaFVWWiKhu4By0pfwEtIXjxu2zDPNNOxUmN5QC7usFcdYpAxUkTkGpI9gCMcQ4XO
zENXISY0kIO9Q5hwce9qxSeEMQT1YUBO9Vd3HIqH6yYvchiCNJDkbDs/W2RP37XtBOXH6OG0KAO+
Ja6RUdphowVHXobDXEHw4LD0O23e7C3QsKMJ3psv0o+Lne+igraplF1vSVanL36KJQbh9jJE5jmm
MzAat9zPnWi0KkS9AKlOz4Af97uexZCwYwXaQYXpYHfc8k3XyOEOmRQ0RchZaX+OO4Ydl0mabtNA
DbhH5uw1hc8gUnbCW/EhoH62sd+po3bo0nt8GqAAK1lWL1aetNhFDtR6JmZoHwIRjKGfE/1ZZ8La
C9FVl8Yu9U6STO5LhWPWxg48ekIYWmJvgAg0Xytsg0NkWVQ5GjDYCk99nNyPWOe/OK3T/6wRXv1S
mVKi0sPx5hpdHVOGkb9BcAuuWHhtXkYp1lIEDlhe9ySyurnHCJ7OfqDancMydTciDOXoiWTYVT2N
D20+WMfrkfB+GB1UhhCQTTHF1Nhx6daawNhpxjokjE17T6bJ1ka4DyppgBJ3buP7G5qpIeqY4/3w
GBsafGks+DRkOdtWCOeKUDuuHmmXszvEziFlOmj8ZAcjnoViNHZMGHrNXZLGNYLxqNNEKc8lcjXc
+In2IjunAZ7NzuUSd8VJZR9Ga/JINECwvkVGfHXHcog0JIJC97LOJUYN7UeESF13DFzKry5Sbbae
F7R6U6PleGFx7xxHVahtjr3bl5xZ8k4NDk4DsRs/N0WbfXIGre8gebMPCMFLjy7MoQqnVKVQlRiR
WOKagCNfI5HHQCJKnaNGCEskqS5tAEKKMaL5joJ1F/IWcSzS2DVwSxqWFlNWNUolcP8iQQpHebkf
oYr+7DZS7buA5Ccds16FKKvU75jn1UM59d4RmbP6jAZjfSZZ4d3bsMA/oE4Uvwm7kwhV9pIoaSAU
cmScR4FV9lj6OvqYchysRFzRNwaA3z2rHHC8UeWY9txzrd8EYpTtYLn4v8HCE7+wqGVqg71KgZYp
vBYlYCZPHS26VzJQJGMN+NzHYqjvRpEk+wzVuZ3C/3MUI0NrN3ooVlPqm/s4aL4FOAy8IBPRjzBP
+ZsAxtcdR3zTHR9r5+IqK4gUqDtvVsrkJxRzvItsPBpiWJUegrnr3OyGwKSRL0TlIlN65HdeHqBC
yOzJ3qPsUPCtbSzyAx4/TcI8kN4DpE2d85hrhMeHNgD9z4q78adYJf2DUab5FPfQIh0Ld1Rs5+Yd
/ZJ3WLZDN9ATTptDrH5oZNI9ZsBh2KDqoKS9MSiaf7KTgUBlrIm9CZo4PxEXFZodl6n7GgRZb3Cq
tl/jCQGTAnGImXHFC4IZy3YjWxTkvMlC+rbOnHZvGRJvpY1tTlR6DThME1HpVnnGDlNdckTyOLpF
Nlsp3/nQty8wJhkYbZWovuUmAUcBQ8t94kxc46T8+H5oLASkYTL8ZdJafKWFNNgmV+1nU02tv8WE
rN8zdBgP4KP2iKVkUxLdbost9RRn3eNOkr5vaIWO/ihfSgfK0ABLGbow9iatkBaGQbzSKF4QHs9x
D9ppbURdW9axTIP2DsSHFNtzYFYCK9OwAw7FU22J6lgy5IExWgYr+p3Fjtms5zv2tEHDDNyPHAah
SE/CDV1XmMgeET4kdO/xfRlPKOWKJsPZCdErG8cQsteV0jvi+cWeUCFhdOkBJRgzb9wnOBV+0pWj
7kenat9reC5CkzXWnrTityYBwb4sdS814/5ZVR1CP6c2DrHaoKxQwT70rIIc1bhE58XPwu9QhxBZ
bJCNl034HtrabOGoQeVduGrIQ+z5nDtUrMYKpXing32hzazfliiT3wLbncckb/nOUnHjnfw8GcS+
7dWENQdFo36w0y0r0UJCIFi9xf6EX3pEyd8hjfAXqd3+mfYDxxAr4qdetgLhlKR+dcHe21lGFp9J
7pSf69qgveThXGMFfbl3NSoWoO/nT11GhwtprWGf1g3oufZYJaHHkUkAw5EXeqJ/x9EPxnxO6IaP
5CPgY4Q9zckaOoX/J8lS9PO82jr23EmjrMYyaWy735IACY7otFQr4o0FlxXS0Wd9Y6uNHax+yKd0
W+KFODi0PxvTemEXp2LLBvVz6FDd3UyEemdkvWAf0qP+8qJ9u3m5PUaXdEtzFEeORGtMk6Q4wUi2
szzA3uy6AYO4OaC3hfOcL18DPWyLXCDHln26/VcXGtnzWOSWF2USU5OfECHXvNkTmjOw13orz3Wh
jz3PRR6ogx6IZ6cnZMPl56nv6I7bwfDgoWWMjlker6GFlm7j+u9/9f3TNrcqCInqE7waX1DWLd/G
fho++Ixm3fhRJXSkwGgg+CiFOHZQ7NkmpV7RKC1d+mxu9rmqudtdTWlWsQFDMlTJGkDjj+XyH1oM
b6YHbBw/qO2+q0/c6tgXbnr+bOM7+35F4tUbYzFMA8hVJSxzDoOu843fo3kDMw3O4jlCBCtkpT3W
xMr2zOTQT1upXDGJLqxIc7aHxk6NpL6uTxLV9TBtsresy4MNFfELNZ4dJn3/kbAwzCRzrge8Lp2H
07I4+TB3blIAgMIcAg6UFbq19fUqL/nHc56jPBLVNmlFMX0AiyA3tWu+J33zw+Xt/vYoXXqRc6DH
xJDwK1HePHUVdlhI6LmqWwJOWGS41z/XAtOjhX1OOGG7Gg3UUMRh0x+YqRqo9hOHH+rBjt9yketH
aI09VFn9D04hcwRIR/spqVSJDzhAwKbCAYT8uH3bS491pubpe1DXmwE12JYL6Eudavg2caf6hKQP
b3P7TyyMvv9LBUPfbmSmZ0csoo8VEsgSMa3kqi/99GzaIHkRsFJi8Blg3fPxebDfbl/zwtiZQz+A
hEenumirUzv1ww/CUu+oVOE95ROE+xDyaH2C6rt5v/3Xll7CbA5xqPFjMJ6TE1J1EXN97+E/pmCF
Xbika5zTPzqVEez4G3kaKksguDog5wHQM74bK5shS9vP3CMKlckYIuIiyQ/YIcXnDL0kcnTRztII
wsk/ZkRG3+W/i4jPsl5SllenxFYHbTnPMUcmtl9MPynShy302cPbj3RhWZwDQ9pREngLINMekU1h
18ketmTwz76TdOXTW/oD1y/nr+XQktWgiyZGZHKZQ1BRdSZ+k8TwPdT6wdnpq3TY3r6Vha9jjv6Y
auQgQD6QnEj1mDQX0rdIHV4jKV53X/+YVuesj0TKsq0C+CNsNIpCH/2OznSvRan3vc+ONU93BhuJ
lZlg6U6uw/ivZ4aWREbKwcMWkMLpXrb559gMP8ai+HX7SS1MB2Q2HWSjAw9AWheIFCN7wv1HVC1X
XvfST8+2EA5PCkunBq/bcHGXdNa0D3BS+OArnk0AkHImaB5jg2Knyc6bPiEjfVc6+cpjX7r22cGt
Qcpmnw+w4xnx1dbeBumAH/vlOdjDQ3CHxQx+uREAx2aI79Ddyk8vjK8520Mi37xqA4UWGXGiAFXr
PE6uKIHHSqx4/Ba+xjnfA6jsbMoNFlU+mpCSz71GsAykOLe/xYUV5M82469vnTjoPSS6R/VKuiiI
qAEpyZuE5uQyZJ147tCZyTc8tfuV3d7CS55HgFVg0yMKqU9PcPn1d1PS4xyMdvTu9t0sPavrX/3r
bmQLo1AH08BJWY7cYBp/bFyrDP16rbqwdPmzoUsEot8z5WanCp1VT1V71lorC+DSmyD/vXbjZGjZ
YRU8DeBe0srbUdgTvYmiI+ZsyQfPGH+OvX89Id8nfjbiHk7NNBH0MYpreTCb7I9ZXv6caP/6eZ4x
q6Bkyk5ILf7NJmdfxKLZZB56WQlt+pWPduEtzNkak2gNjgwjHBbo2HXNG/d/3/5+FmpWc7RG4uQ1
YuloBmYsJKfCfudttbHz+kwbOBW76Vc5+cdMPN3+awtv3J6tzTiT2aprBkzWufsKUWcbQR50Sa3h
Dv1rHk3BtGbfXZil5ulgltsDpN3jgfnmLW1x/nE/EWRC9h1feSML6/OcupHYpAc7lGQnW+qfvtQX
Y/MN7eGbc9OKwHTVHcDF/6DvaU7hyBEC7+RMYhTmGugdRKIDhnYHvcua8H5hHrFnwzx13EQ5OAcg
EA6i0zHy6PPYrxEZln58NtCBPEVGDsqHR1O9j9i3NsFjkK09mqWhMVuicfCTgmhcObLM77XQx0K3
K5bCpXc8W5/lmFCIFRWc+HmQR27ggm0jkP3p+ancjWlH7/y0zp6SkdmH2wPk358tgB7/nRIrKlhf
cwASyASth+qGMgLxcdyQ3JioaVeDvv/9RlAZ+O/fMQlKwywPcG5N0/FaDc7Q+kUbsS5F9aF1z59j
OEZm6UqzIIUXZig3SdElYcDIh2Zd6N//e/2QzgnfgnDu5OXq01hUfZQgcqDLPWsDSOnKbPXvL8uf
8zZShSpJnoPmAU0jFM00pBDN3n7P//6y/DloY6oCiAY8BnnrFcRQYfoth9BxHbRqxjvB7c+lRVYO
XEt3MRvZTRDEXuxiAXchVRC6+snScWXxWPrp2biGJtyp4RzJTqmwHptARmyVILc0EGajugT4uSej
yU4ta44s/WUqtkv4uAHMYOW5/Hst8udZW9qFPAfxjngu7hB24sFxyKkLXjLyveRrr3nhAc15G72P
xVVCjgM/LEpD8lv+0Q+IzwYwN3GboYOOCYmwS9FMFeoH5t1u/W8enM8Ts86Cls+3P9aFyWLO3PA5
hypBYIb14u040bCMH/JuLR/xT+Dz/x90Icn/71Cur+H0E4wpp6GAhQ0e+iubD2Ei5yp1rJ+wrWj4
rTIDjRgCRTq7pBdlu8M21QQkXC6HsKSOOF+bB5uh5fZ9V05OhB7mG0livUvrEV4WqKV3xFbW/Th0
Ynv7qSx8oXNuB2LaErSQWXzEW7bPZpLVU8DS5NegGdrlqndXprp/79D8OcFjDFKjtIdCQOMU71nJ
IYIh7pM9No82yb+Jcnqs89a5TrArFtKlG5tNGFAVwSJZUyBW2GGKfXy3X3PrPlsNqF/6nGazhpdB
TWvDW3aEA+9rWbg/W2XO1x7y7fey9POzmaMAwmj0PFx+kCDiKtNDOKXVyedr6OqFqXtO9RCDkzEH
8j7wyao9miNlmNrdd9/xTlktkecg+z28zyvrxMIEMid8lLJO4gEcoGNm2SlUf9ZLY+y18sPCk5oz
PjyhceUOSK8TeTXw6xUwMit7ZdJYuvLZVh8WHRGoybGOU9XAhwUJc/6AFMxs96G3/KcX/texqyFO
YUw5gbTFIrcE7he52jljK32phSEwJ3t0HmKbfBsrv1THvu9DaOu3Q4VDKobh7etf6LpC+vnfac/R
XsMSBzeATMV65xlFnpM8VfcKYmgcxBJn55S6iArbzw5OLDM4CyaIszzpbm5fwdLbnw1zNskkgG4a
MNGKuPbGogic2UAdCxmMcsbDx/7IbKzDqAo5EAExC+EYQJYVWxgGQTgaV57i0kc2G+u+BlgPoTBX
qCI9ssKuN8CvfezM7c+JHxlCqoJUW0DgjODjjqHLP0Zs9OeUjqlzpXSuS0fHKhstdRCtec2s/e1n
/qdO9o8VdU7hYJaP45wU7knBzvkYX8lMVdtA8Ni71kMnqvweggcrhEKsg9oXdV6Vsl800DSNMNvw
0JCxO9tlTY7QJPpnYaQo8GWkbGWBWXhrc4hH66m0SAhunxE4OpNhKzO58kEsfNRzfEcnvU5hYIEZ
BS0rzFu2GnGfemXLuDAtzGkd3JJW7A+Y+hGMe+2NwKAQbJCivi316+13t3T9s1mhs22svO31+ut6
F9dZHrV18MkSCFK6/QcWVq95YFZuozrR1gmoID6MkJHNnPzJ4k1+6rWlvkDXWTqh9nA/E1Q024/9
zdkkgNB3UwgPx4RSX3oY98gX6QgU+X4IewhbCKZv/5mlZzebDGqF059JUInz1QBUKKR4Cl01Z63O
sABI9tmsGmBqF85A4143Yg1U8UaDXp5CSoCk9SKiMF5FSBOsohip689ukyBhlVHE3jlNEHmDUJe6
ZPyBd9gw3L7fha9xzuMQwjSuNniVTPft3nMD/rnzrnCxio4oARvhfiys1J9jOVI2VLq0Ub/xEaYh
xK+sobBLQELZX3Kuotu3s/D65lyOXlOLCw3+NGSxUQPowMQhJ6i+fOzXrw/xr/2CxauhhOcUnLrk
mRafiHNx1jYLSxd+/fe/frrw+qn0bAlSoHFhe2IW4H0JLcD5AH0n+Hb7+hfmzP+DbgRDVcLqmpyG
a6pkEUzpDz6lzufbv770Kc32AlA8u6SC/uY4lq2A46Z8kAWMCzTWvwJvLWt16Y/MpoGOc1vBcWcd
Pc86yyZ7qoYGFA39ndjOr9v3sfQqZlMAyQlhtmjZERkwJ5XYPy1iP41dUq5MMUtvYTYFQNSdGD/1
5clqkdchK+cIi2C+Mp4XDnpz1V+gS11DSVOdytj3dy6Kml9ZqYNtS5Iuyog3bZkC+wQsSoVc0Lxa
W9UWbmqu/1OtO5EujcuTa5h/B9EfjRraFrvbr2TprmbngKymcFpbpEIGlqzqjS+c+tliLNm6kzVE
iJr4AaOJikhM5Btpx2SlLbxQ3Zlr+6COsL28aNnJ9xr77DtZt3dV3zx38AXtGYx0p9ZtPpap7c+l
fg6sQbViDjthz3RSBJx8+FdsJS4pW9lHL72j67//NcfkEkJsQfPx3FhTdQcqx7DJuildacQtjExv
NvwLoojwY2WfRbm3/XE/xL/aJgkp7B63P4Kly58NfdJ3omY9nc5lI3c69ndDzF4+9tOzId+i9t5U
RWmf28F+IiR+zPNUrlz20nOZDXcUr6EwCxxc9vA5w3iz/f2gUcZOft6+9oXpaq7Oc7KkNnXhV2dD
gS4ovsS+FfbWyo8vPPO5Lo+7Qje8sfxTk7lPMR8eGNcrY3rpp2djGg94EKQkBKG7ZQ70e6A2Pegc
tx/KghYY/sz/futSikCY1sKvF3q4E0UmwyQlXxOJLeuGCN6eE0X0RYNp8SdHc9+IdlxpWiy88Xne
lqhHOyETc04GyrgNdYP3IIfAfDLQ7nZrxN+lP3J9rH8NZtqkcac7hI67tITuqXpr4fsPvObgdt3b
7Ye49IZmI5o5pIFQLAEVaBJ6kzhiT/PhYyNuLsELBFAwA5PqjOm12ZsJmBZe+HF0+8qXxsRsPDPe
gfCRuzaU4P69nfKzg6Xc7v39x35+NqSNqxs4L7rsDPBQyGH3H11xyfP+Y/P0XEY3ULeo7cIxpwBR
u3BgAUuV/r595QsL6Vw4JygrhZ/SAb3zlIH7nvyeAKsBIEw984SaUCNge1MOVmSl1spoWDgszgO4
kG0F0g1Fen2HpFLmUWDVHpPjpP1wgi2r6La37+zP4fMfBYu5kG6Utu/Bzmljy+Y3bBvXctr0cSBC
gAyGB1TVfSCM0FRve7d7CvpAYduIvWNiZHmYHFhhi0GbqzJWQ8TtlueeTT5eLC8OfVyZbxIJXNup
spxjCwJEvalBUtg6FiSCQYZEF6SnN8lr4lPgWpPSPpg+bfb46oKIeczadq7DIm2If/SqtDtkcUb3
0s/Ao6p+jCnCPGnBk0cXVvEfTl88K5NLCwb1Kdi5FigfiBjNDnnbydBWAaCvU2PRMQLaikcZvDUH
5sGQVg/FtIeT3z3DvDkCZqTQ0ET2AqLGrWYHrKp+Skw3PVa6Qe4jMPTW1u2G7s6ypXsXo2Wy8iaW
vrHroPxrZqpLH8w5js/X1u7O0CkD/si8EWNTGMrjbwUF8KWcxi3rpzUR8sJkOI8by3CIcZUh+lxb
cb8ZyJCFMBlnm7qoaAgL/PH2N7ZgkvL/T4IIZl9Asi49l0hqPCvHC2joi4lc2JAkOzohUi3vymyn
tXdFKRg40OukJbvRJX3YcWk+j0XKMJ8GVqSCaXgceou9OTDoXPEvPP3qIoDucWqN7UL9E5Nv2NBm
L2NaefAmU0tGYyZAmKt4F4Ht4sC0XsGAXnfOVtSBOuD4jiZOprrkTaVxfwo6t92BdYiaM6/YEQ5V
JxKTqnEQ0NYOfkbvVTAmfvZuDeswGzAqPUgFrAgYw/K+6Dr+mMJZF7lxDtuMkw8HZB1Pu1x4Mipy
2B8D5gS7cioImHNWf5f3qYcqdKF2lTHvyCUioVeQ4M73uTlxzdN9XrnesTFNFZU4i0alU5sHrRq2
Qbh4E45w88MI7/YvFuuzjT0NRYQX+2NI4hrW9OxjOhX/Txfxry+04Lg/pOfiCw3olyAbn3rqvvVJ
s6aDXvocZ8sP7C4QQdUmPbMK1t4kD11ku06NgBd/Ld9haZDNliAOnkRSJL4+S6ycmTWMyBXwfnuC
v6qxuqvhUNvkDogCQK2SlXG9sB2Yy0Fbl1lpTIrsTGh7P3HxNBb1ynq99NPXteOvFwL3MKJcRTec
YaXeBPQJgIcP/vJslznSWKBiVmZn8NSemAnQaGPDxwSy/lwFmoKVZWTbDmc6njH7RmO5FoN1nSv/
sZjN9Z6dDTO75ZP0nDMFN3t2oE1yAQHm6fZEtvTz1/fw1/MGIUmkSuEDpdX4Ff6QSCvQMP3a+2CF
+A/b9q8/gIhTwioYIc+coY4JLDwbuEbGU3DJeLo1WezsTBesvYel25mdDO2xI22beym+TPk2JQmW
AXJQKfnYfmwu/iSIX7BhR0qREujoXanBVMPOtf1Ym3Cu/bQcdB2TkuJdlO8eAD7uCCLmFESpeP3Q
y57LPjMJvU6TYgjUzQ/wl7eWfUfNmn3B/TP8//GpzsWfqag7CqxofALvtcQK0QbxQVCNTBiTMlAY
uKt+F4Ol7eMwodK8IVlCT7FRYK5k2rae3GE0X2htlz6wPJ580WOXfRk1H74OV5wc74rkM5iE7EsO
0k9UdaAThES5FRRn0DztmduQSzJ15rGCzOMRJDF5Sm2XvUq4l3etcLGtghR116IkBURZy74nTsvf
edK0G0Q5g1uGfZj/DFes+w62LQyVOYzM2cYDteTepF0eESfPDxnAMVGQphZwLEScMyfL3yHZZVsn
SZstc02BSu3Y9hcPzqJDXCPHVZTxeBicnuTYUav0kpshAEOjg2g88IFBaMEkDFrP+i1Ab8GuRUr7
Rz4S9ZDyAly2Jqfd3vi03Y+srI7NZLdbMCz97wZQj4dCcrqTVINAmbY8PgMFUL3U5dCc3XpIycbP
SrgRFYqNTz5YDbtYxMnnAqQRyNQhKUYwYOZuma3o7zKo0eEYKu/JmAC3zypA4/yrg5E1AuAfKoBy
6OskBKGk/wElTfvi9DqGeIbT5qs3EiTktgMbLwXILtXFjhWIeTK7p17coGdROyFHeueFFB4Dts1v
0EEEYbLslLvzmVXe4d+AuL5Gg4DSkW155wADlSQF4IUEOAnUMi8Q4iBQfJI+AEt+4wMA0k5bAav8
q8ts+rkDAuEwNekYVT3LN1mjOwW4kp2h0ALQMjSEQ9iAuxmRNOEb6NjYEfQ/8EMpxLxpymKArfPp
UiuJdN9hjA9SqunEMRgPTWvGcKhYtm9Z70agdARwVkrnO6XG3IFG4oVNYAUvkxqDHdhl5qFOXfId
bX7+I5iy4RW0zmZrIa7qh+UndjiiSDOG2CjyUE5k/GkHQRhbbRcGgMVOgCN5wQUYzZCa7ghcPdz2
Q/BSwtM+TPyrL5MsFH2CyEzQ2cOG0TMt1DNJvGona7fetkz2G9ytCxZp1m7BH3W+dYXCqyqL/jMY
zfyutxM81ALcTKO5f8qVk29VCZgIoIhofNN6OMBVCtBPrgF04HUv4CGbijseJ+4uhsh6l8SJ/JQH
uOasQGxzOLmtHTYWmiEjulv3mQWTSKA88VA5EqcQJt0Hl8f9FmePYVOywAKQRoG145WW/1Oj4Bmm
GJVqU6aA0CqkVp2IHCfwQvGabHT+Hymi3Q5On8XnHO3S0PJi/35yfP8ZuMp237q1DQSjiFE+yiBD
zYY2iGIn0AeaBXo3Tq4dggoJEhMCQ6JJ9kXE/LbFZ2CznZAlZCUBQ+cFkQNQE3NeN9upJJl7gjbL
c/fSTUgEypCIaIv/aQrQ4tni+KgzUcVhlYkCZEgX3FkDwBKcsd6+yNz+W+bntYgqdyq+tkmOfGJR
1c8pL1vE+9bpGxsD+R3Dug6DJlFh4LWOtxkTX+GcJqTFdk3lsE06Ch6HtuXVD4UqMhhlHBODxDeg
mJhLPJuw1ZkNiIFT+eAUAZvx1ENWVGwZFYBnBITB48+YeS1oX971gY1vvnHt8RmgKLbP88p6mUAT
hNyI2DaF8gVwMxBNvPa9SJv4qwVKFWgbyQT0lqumh6EBwBAsrjF4xNCgcFl4eYeZBkkWR3Qy+YFO
GiVlI0egPuKqRbgVsDT0fhgwP8GNM/mHArnh+kHak95UcQvecmtV2bf0KutVE3fNBrj03oE3oZdg
XgOVXO0MJJUy1Mofn8aqh36pMn6BXVyfVSs1kYXdw9xP4Gp0lVtVm1PvuAhpzbBPqbJ3wwq5sge9
7jX/tUJejwl/bYZKjiyVFsS486SbCxBvoQj0VytGcAN2Xhi3a6akhV303E1ggRnXdh4O3qbPnrwO
CbCiWatiL1Rx5t4BnE1tlXNUcXKWAZmcu5feAs6hYSzF8b4FJYo+eKvJRUuvZFZ5JGnDpe9nw0m1
v5rii28/BB+MSvPt2WYxjjVPmDdUZ+LBCo5AYIA6CCbJdNP0Klspei3dwOwEWNfFJBhysQFk7qM8
uYDEFAb5miJ44Xw5z+vsKuSIODxXZ+KX4l6lLgf7QGCoyOzM06pf6ej8+3ticx9Bhg1UIb2kPjvB
jyDdoUv/oZYImxsHijrHpqjM5dnofEdr7H3ARQFMby+Gj7lF2Nw40KqYd3Ig1Rmo203Rdqe0KTeA
pK4M6X+/XwDi/zuknQ7FptooeVbiBQLqLbEeCrrW6Pr362X/ZxmoRxfdEVmfbaHq3xznj1PnEfXi
1R18mNqaVpokSzdxfe9/zUtJrkfbKQu8X0DPFC/ftfiqy/7TR44dLJiNYcadMkmSCdhHIPPV0A47
p2l8AGDSdOUzWhDTsGA2lDu/72UnAAnLQCw5paQpUWBO5esQgLKHGAn7MrTVeexQVMoSdakKNzlI
QFS2pRiSBzEJGFZ0tlbEWHptszGP1wS7QTKU51RZD8rHdsyZ8k3Ou88WtR5vP1RCl17arPBjNS2o
xIjbPDfYob2MevDvQNaJm7AbUG2cyv6aS6tQEUwL3YwhBBnBuzIxeXEFzCkAVfX6W8eQ4wBY8Fjd
NxWKDAlvy2cvRVkgcsTofkM2Ai+xMqFwvmnAKSuRDuLXIZf5BKF8W2PxJqiouB7/jBBiHYdeUNFj
Ynvtm2w98KKgo5celMaljDdm6GzsdmnQbjHkNahxblw9gg5gnqgTZGEKX6i1ISDtAqduzBeJFGh7
azUlf3PNMIJyx+KtDVAf2LeN9a2YKP/qTJC+7i1VNK/c5fUYOn43vsiadtFowPVvClttqz73D63M
vLsegOOzqBL5AFM/Rd5FqQB9JTo3Ua47GmzRflJgh5MAl17blo5S3VhvKWg++UZWVrdvaV2EmZcI
oJmvWQAbmVTxk23RGI+cdf/j7MqW4+S57RNRJSGE4Jae7MZ2Ox7i+L+hkjgBMQ9CDE9/VufKn45p
qvoyrhRqkPbW1tYaXmkx0RerOUua2RBLtr30UYnaubHhkLHJK8/+YIXlx/umlMNegGX7DI2W6VSn
BOJEdonSXs7HAZJq90XuJQHF1d7xrN59W/IczTbw3uCoAUMNqN/pvWy8ERvXLCDEDSnnRwjJpdvK
A2grsqQFmS4bMrcZt6DG3DbblgzVe6bnZD9Psj1NrEggAkrLfdZZP7MmqfaJyyIeJPpszQhdlDJI
hN1tfKB3KvgExGkAEjiDGi1iuYeb848M7kQA4FIpHunQZaCYQdfq1Lc2zNrqxIJyYzLAxaaiNT4c
Thkh0nrzYOPYCVTQCMXApIHQI/STYUiouwpi9bE30NcZ6ta3PIqR37LJF/FHJTt+7GwgzMFqatDO
T0XvbBq/jH5MQ2oFXqGgn+U5zcYC6WNr1T7FVgJv4AcyOj7GH6abHGfYF7vzh5sssc++dU53bP2K
hvCIcfZQ4+7CRFb5M5ncFPKYRN5iVTkbqK12Nwlr8g1su9ITRGnjDVRO2iP6Dn1AGExmOK/FPRxP
bEgwWmozScs5ja4XlfsJ/ztUdjxD3Znb90PNUGhDAPHGHUgLAfYs/QE8OMwGvKjeQewtCVgfs28l
5hcEWvsEd7q8DdTUgaGZk9oNYxSod8kYZbvWbZ3fRa2d+4L0ZBfPaPbCs8B9Z5ynN1NbpeBeokQP
vHZUDxAKtx78CX4bexEV8leaAHyQ4XD03RLDX6eCClrd+Dh4t7BbsZ2B7storO+l6sfvk+fnp4ri
jAy13rl6tuLJx4XXWTsU4LG8vOGRp0HoADAqqFnl8V3nefVN5VFoGkPoF8JxDTJxnkevfRrpQwqx
0bOlh0WRSGCB/EEhry43te9kN1Atb9i2RyvhpYL8DsRe7LxtAmjnVy84Gs3tTrkajIWBKn2Xk3n6
EcPEHKABByYp1PPlg1Vw/Dt3CYRdKzvFOUZHwwR3DhhzIzXGOe5fiBjpr8tpeKEyMilZuL5puxZy
mmFeDE8c+rWwUHm6/Oh/d1b//7TgmqSsJNc+JL5Rdbnf2jt50wXuZt8Ft+k2egcnqNmyb/NRHK1D
uXtOjjcciqlv4wreaem1jGZ52QAGU2m3DF04zLbgDzprR5OFXcvkZ01p24FngXp4UuQ5UdDRS9h9
Xrh/L3+0r08nrkmjQjzY525bHdpWfnB7GJ9Q+pTWatdC87doh3ef9CtFx9I3Ov/9U9GE1O2j9MM3
AgW9204tJCat3PH2l1/k66OiazohT5FNhB+RGry1/Egp2xKffVP2dJirXw2sLC6PsvS5jLopHwfc
GmfVAEibc1tDTj1AA/WttadTkw5PGYMSTd5V11WZnlEWnQ2PsCXOSehhs3lX0rXf4ha6t5CET1a+
2tL7GDVRObiJD5B+GSLmnzyf3MPv4K201aFoMzAzm2c3rg+XP91CkWdyqTyeQWk3xckUtkfoIUGE
P3KCfMg30Li+boTzS35aYHLGThRRSx+bWXH0P2GiYhf6qP3x1YvHtSvQpfcwQj3REF2Fvdh09NEi
mAQKtDqGS81vCZ+m697jPPKn96BQE4WEeTQegXI9jnFxk4z5TWelTzQvt5eHWIgWk2FFCQyo9MDT
EJZBm9jOt/ZwTHAlP7M6KNPvlwf5d+f2RUI2SVYphcB+A1e6sP3BfjQP80t2HOAfB6OUH+PP7nT0
31Egk/9dHu3re11XGKcmyOyldktBXO1mBy0JmLWUsAHWFHpeWVweaRY3uyEFUjTIU21Ve5hAtSs9
i4XMJoysUKepjb22EaggyqN02Q3P0t+X32oh/QsjB1BYuzowoXOPMvnB/HO6eUP9tZKRlx5uRD9u
TNjQ9LMLBa3pBfqvf6YeOuBxc504lGsSrVqtYcQJ2Ww4twp1oB5zb4aGVStNloU1bPKsBlbGsKUA
liwTbn0AiSZ7TLiFrmk112EPyv2fQoq1TuTC6jJJUyUKox5X1u7RLaKg0r+nqsMxaYJpRrJhsoOg
ZQN1/yu3SpNHBROoxKsG3GxKsEwCXKUk77aYxc/La2ohg5k8qsovVAr7vfGYOB+wCwrqWZ1b44EP
T8XLIywEhGts9Zn0Br8uR5x6vOxv4bCfzqi/XX700kQYYQ5NKjTT4TsVpk26cWY7xIXNt96fcbuY
vQCSsxWw+hi8Nem0pW9lhLaCRipOXmSEACs8QfJm0+M+z4efD4jI+8tvtPSxjBAfJuL2KN6no0tc
VPhSbnEbSldmYuGS2TVpU5NXsJ7HrIQlHlzloEPNN51uu20DI6uHOe5gjN70HK4dafm/kmYk23o4
pbCAd1byUApcyRZQ/c9xforbN4j5ObdRVJUhvBPTHz0fyg8r99b4HQsf26RUEVZ4GtLHaHxBCico
E9irAD/7mNKJBEU6r2wUCzWPSadqaaVbyYs6rHB2K8cK8i76FipMuxz4wtIrjnJcASgs5FeTU4Wr
i4jKGQeSWfMtS59gE7fPk+fLy2bp4eeP+KlK8GAcWTC4w4Z+lvWbqDl7yTjt0zSvMe4W1uW/Ptqn
AVxr8IjoYLILEw4J/Nq4s3JfrSz6heRtEqoIrkUSbVv49ZAJgAltUBVW0CbJZqzobVWv0V+W5trI
FjqJorScSB8WCd27vDzgJmYz9vGDl6RH2Cp9J1yuIXeWvpeRKniZKYIeWxp2/EfDwgl0m+tm2kgQ
tW5hgQyty7DR6W1ZNa+j7d9oL/m4/Pil321UATOhUFgeJaAl0gGi0nuxSff38qMXyASuSaryuOi8
YnK9o32+5o6Bzt1AtiPflRbsKdFpkzeg1vTBCLHN0IFf8g4mfvy6MtokVlkiQmEAz4qjbH65Pfxf
4C4BG5JtbF9ZP5my6TOcDbJohi4+khNcp526fcArkX0JH+GV/L0QJyaRSncEstjwGjnCATCU4sFz
oU3l7BLYuK2eN5bGOGeYT4EexQj1gnB21ElfqWDMsmEryjx7+nfPXmmnD7S27JWybSFvOedl+Gk0
NbdoNgNjHLY1ZM1hceZr994auitn3Yj43IaQVkZs/+i1Nkzccj++m+GFtcNcTYcJ14uHy0t7Ya9y
jGjPAL+oY/A2j31zxpr30cvkwdw5seQd8dbqqKWZMSLfLVwbzsUdxHmgAw+TkOQ2tZwPosShH5o3
AbPyyy+zNCdGCnDzfoLKp2bHuO7/QB59U2TpT2jC/Lzq8SbRarJqB8rRkOmpwVr2ADWZ0Cql16Uv
k2hVJg2YVgS1Jhn1MauSGyu+jgzjmtLnDbBVFaSQGORn1TugSBAAyeb3qBvo9roPc15cn2LB00kD
MEdHQqZhMFk/gQmMVv111YdJpsK9YuWmnI24pHywh+y+gcRnbmXXJSZTvXxK4FYyzVUFGHXR39gg
kTxBhKm6o1nnbBnQgXuvkqtd0IVoY0ZUp5DKyUbYch9nf/jobPvOToE0xNu9i2heQ2osDWKENLMB
/WrE2IaRBCxsIj4U+/MQ7aPfXInrWgXMiOjOU43qcHUTJpX/QDP9Ukq60oNeCGJTzxzYfM4r0fto
FbhBhpI5KyDAz58vL9WlrdzkVk2QciAl1SSEHNhr49rZEQeKQ+yRjxIusm1OYXKAA4Y//YIg4O7y
oAszYpKuwA9KY1x9A7TFf+F+B5ZeAujO/Mbmr5cH+Aer/qJFZXKs7FxluQOSCRyWyugIiF0MB/Oq
eXEbv3/wUt0+l7NFoTLK2KHxXfICwyT7Yaxs8p1YZf7Yj6Rc0WVZqFVNGtbgTwBnFqwJVQLdZafd
SUD6B1AroG97T6M/vb+SdZa+6nkBfco6IofBRokD/5FpCNc1mQsUrnqNpuEtEvV1OtWuSSwC1pHj
hNnRo+rhaBwQy/VP6QDjQNGNBezfLHWdcoVrUouSJrc9OdYkpBHuyRTV24nF7zZXt5fXyEJcmZwX
WEOCIEooheclaQPhTdFHWbrxJoYl5u/LQ5xrn69WoZEVVKSqqe9Ldmyr5gOq52FN/KfLj17ol9jG
1m61meiTuoiOHbywcAEJWWGbbOTYnwQuk2jlhTrTf5heUw9fKFlMrotbMLTGomkOE/0m3O6siwhs
6Klj9Y6Kt8vvtDTGOYI+LWBe5hZFp9I/DmLaRj0AmFQGtvtXDn7ggGhweZSFeTd10AcBaH0pR3pM
nfnWiss8QHX35kezt7KFLmgvomL873uMjDdjMfA2pONI6Ba8brlJO7t8TaJkrkG/sxzoqfY9nOgZ
xHSgHZWcehD2Hkeia3CiqjbbTbzhxwoWnSGaz/zZd13eBuOcARkBfa5T7EeQ/HInN7kphS/Dfqrj
fOVcupBHTKqNU9R125FRhdVY3HkTAPKdiOHNSF8YhUbG5VlYCI1/CKZPcx1pvxg6EABDL+8V8BEg
YLpdupYKl+aY/XcGsmkEpWFk6Bfb/m3sRS9lakNKvH+9/OMXtMDA+/7v89sxhfiGHgk64ABbN3kB
KzFuV3vgjv/SNpZ7K6vpPmt70GLTnN3CEs+5ccbIOvhj85E5MtrGQD3c+IVuv3G/xjU/HNRXUsPS
pzWyDjB+uPzXihxTmt6j+bVlWbuyxSw92sg6g9tT7hJtH/3J7U8S6tn7Lknlyk658HSTl+OlisLy
UQIFmfjOrerF8ODZTfR4edIW1oRJywF1XPSdmKoQFsd38CH9GAqgM0S9UpYvRI0JmobrtYZNt02O
OKbexeX3yf/uDgXwTmsgyKXfb2QVGkMMRdCZHb1C5z/dSsGtZ1TukQ35Kktt6SXOY3+KSi37HD5e
QxcW1p2bVt8IvYNb+EH0a2G/kOJN1HQMSoG0cxcwYHhP9+6zgIe0BBqOJQU6/PpweaqXXsMI/76b
y8yyY/soe9jgkJoe8Vaw5M31UbTTym61NB9GDuASBqG4ze3CudOPHesOBH7CZZHtL7/DUjAYUWx7
/eDJuZ+OWnMUxlnYgYhx+dFLk2BEcQmJq8SnaM3ZMQTjMv7b7bwqaC39Bz29HEJ13uvlgRZ2Qm4C
picLfCYNPZbQ/p/6Me7d43687Q8UsIRA/XJfnGf3FD+Suyi0b57z++RV/ro88Ndzw008dTf3loar
JJgpxQt0VAAsa7eeXGlFfT0z3ERSS1uMmai6PoQR53s28He6auO09GgjxkGDi8uYoenRCn2aXfnk
uZCCue6bnL/Vp9iGAzQBARqQIPDfi11C6d98rvcIwH5lWX0dddxUX09b6IqkYDweucrdhzRi8xPJ
MnDQQDl6g5r/tFI6LI1jRDf8J0SFS/4GGiZZ6Of0Lp3qo4beQ7kq0bG0fozYJgUrbDKlmAeQU5yi
+N4yULxSe02e4eszIfeN4CZZlfGz+emxqnXoilgGedS8FKPzzYtAUcrSdlsO6IRcnvmFcoWbouz+
CMsM1pcothz9A/DNoyX+8iHdy2h+aIpxa9mQGnD74wAg6sZN4OMI62/oFwQKNDDBgHmWGdCC7KrU
xk2wYCwJpAb8sQ7jbDi2LjtE87iyBhcmzsQKUhAbWOWj8NNufCp58UhiC+bw7OflL7n0+HNG/RRD
sRMPTtfPfVgqCNQJyl6nYq6CpFjThvk6NXMTFpiVvmOPUYHcMp1cfYem6o3Poj0FRcCxrvOW5CY4
MG515OUVbkqnsv8oiR82bD5NKr9O4peb2uoaLqzUdizUcWmzZ0Du8lWu0kK7ipt4wApd87mZ2x5o
f/c3snBY+NZrzBgwrX22a9T0jcXqBWxBmG601xm5cc9IBzyOtANiZBF6c7UTNL6bugISM2ul40LW
NwGBaRoXBeSK87AuOSzgBaT5fTiYX7dkjc1ej4zNw6T6cErfSgCAXfHb1iuB/HUTgpvYvzjLpOpc
bLNZPeAGbspr+QuFBdm4/kx/dzCnO5HBHV6hEehDQMkeV8Zd8Hjkpsa6pjydk7k9s426IG9PUj24
Hkyl0zighO7hZ/8g6/xYoWmgqhONruvlcWHE/2RRlZcDRLqssUuDJArqZjPnelecCRBzEKfDSnNq
IQ+YQuxSeCxP4LwadvAjfI1FFW81t9jvsgADYE5jaCGVTXfdEjFRg3OEPhjrRR3OA25rJfSaVOB1
88pkLeRMEy3Y2OiqTeenq/EtdapNjG6bv3qgcJF5/3+LDWrq/83IPQwd7TLG1oZigP+0tCCgOQNG
DVUi0NvnIlmZkKW3MFJAbhPXHgvkncH2d2VUwvpP7ngerZweF1KAiQeETagCCkmW4Wx1t/C732fM
Xrk/WHq0kQBY3Lr4ktDv8tFm0mX1roVcQeYuxL8JBMwkHd0kR14Ezdndg5G/JbYb4GAETMBsfWu0
sKBk5/OdJ7wry1gTHsgjXM4PEo0jmlsMikj9X1i25EGv2XUmZ9zEBEbFpEp7bKCdpQoEeLXPod86
esfIvc4kgJs4QJAZXUA/6BDW9lPjx+ALg/Exr1R7C7WlCQPkc+UVGeuK0Cr/N0JmSfB+A23gTdq+
CpsfvDWzqIV1ZYIB+1x7XZv7GAfSC1Ob33ouW2kE/bt8+iKqTT11S7KRqBJnFd/p1banJN34CWOh
79MEfP+GsiACN+5eNAKoXF9F+zGPnbfGbxWgQIMbVHYxBWkHieKSFvbfPI0gbgJ5xWCQzvQM8iN7
923KwKDP1V1PWvgbN0W5s5kgm0Zm/a4acKAYNIAtjZ/lr2jCdit9qKX5MTJJV3GR4gDQh1GWT0ES
J/uGd5vIGd5F54Y8oyJAd/q6gtU1Dhp6ZrIYp7kA2c/ftBHfFeqmSNcIngu7lAlC9KANXxVR0ocE
suyiDRtc1IyOt43z+7q6zmmLm+jBqbfc3ioxiOreVbKv5RrMZ+HXm4BBATXjdOB1H4KsxsjZqgFQ
jDyw0RVc21kXYsRECsa+EylYzg1h6rc9GMXku4JQy+XCbunnn3fET2cRCJHSeqQTKuGeTSCMp2lA
5QhLNbAmg8hx7rNSvlw31HlT/DTULHNoPzDWhwABoE1fBhqLNCt8nA+RW9phpQ5Z+lrnv38aBqoy
tV9kNZhEWftuiWLPibpuE+RGmRD1eVZaTYkquFVvqov2Ka2uq2+4Ec+4zQGFFpYmkA6b6x3ajgQS
THQogwqy+ysJcaH64GYYA/8rIgsbLXH4JrH8g1e2jzFMJS7P79KHN0qE2hZTIlmkwm5ih9m3t727
dlWy8GgTKZhUUeP7RTyEXgvDkETp8tXzm3SlbFqo/kwsYM0hWZx2GfTmIKztVNWu9yF4A7y+1O7K
drr0Aufw+7QoYWdHOC8SbHNDuQOpug10BmblVR/ehAHGU4HclmRFCLI280Eurq6jGnBTPL2XkONt
EoldRvR/otLhY8BEssqWWliQJtpvGgTtOuKpkPGquR/GKXsB4gmqW7WbrbRZl4YwQrbrldCs91UY
Qb2T6Gw7INSCXmVrFypLM2sErg8lxHSiOHbjeHwH8egXiDt9XDevRrxaVT9E8AsawsF1gg5crHYt
2yz9aCNUs1iNVtrgyXFhB1Y8BtWaf9DC9zbRfO1oCeV1SodZwkOJezLS+q8iZrvLn2Tp8edy6FMc
yZaJcsgJVozCBkui1/wM/JmyNWDKwnZogvqoU3ZupVMdRrrY5e6fbCTgiMaBBd/xXKwJtSy9hbHp
utARFW45oGbQ/YOynBtVsXf4CF235k1sHyFFYU+No0PoaAZK2jeZOopqTUZ76cef19SnKejlmM0J
3HbCqK70Nqegg/QZvbNyCFZcN8lGzFa660oGBnBIzypWqRuWJP011dXz5ccvpHtTI71VUyRUhRfo
Inmy2hwEeNe6h+rGUaTq5fIYCwFmIvniLCpyMdYqTNidY5UHe3RXCoWlFWqEroQ8n7RtPBnghGeV
kn3j6acung8RNnNdjmsqNgunchPRJ5hTR4NFdQhHy7/JJG+bsVWBzeSp7WC1oMBu7nzo8LdesoYa
XVhZJqBvrHnH4L2rwhobz2aQGC9SigZD0q5tlf9wX1+cCU1IX2YNbjbMbRc6Yqi+pbh1PcaqAOjM
Vy0kVWWHzaH/NhLIe0KyOSUQuLPOVVKjeIY7YF/QDRQQyzGIXE52+WzHVWA1vXSBmsrL0wRpkF8x
If20SWGiAjENBSVASHe37cYr+Fr+XvpSRgKBsYbvTpmrQ8pAM4Ru3muFC5mAjGvHgoX1a58H/hTk
oH1Mtt9iAOl8E3C9Sd8vx8XSDzeSBwDH0oJKjA4h7i3Tjz6966aPy49eCGsT6Qf7ehhTqbYNRWpX
dUC7zKqDjgDFAtgXL++jQpHt5aGWvo6x58cMkn+TmDTuV7ygGR9m6NFf92Rjy/fQk4bXO55cl//j
7W8IK133XCNruI2VkKEezt+93kHk757pNYuthe9uYvos/9yB8KQO83k8i9Zl39uyPnAJyBAk06/b
Eqix7ydci1qnWXRsgbO3KYTrIAxvx2t92YUJNdF8FAZktSPjFJUWHAHEMFV3oD6vXZ78g1N+kXRM
KJ8EN9vVbY9wLXpxYyVzEhQegcZpm2EHha9XIOeotwLLs5J9O2bwSLZ1scndTASDKrOgr+bhfcBl
6xYOAGBJRAzXbBaBWK/gETQ/e1adfCcvrlstJnYvkXXj+HOrQ9JV1fc089N7pdL2x+W1uLRgzpPw
KbeAudlmjYzV0c857GPqOL61hlltE+HAti6ru9114xhlBLRtZdEmo0ZlPsM1QAAaIv3vU1azrYWL
4ytHMXNBk0OY39E6FPU3Jf4USb2Rza3trJzZl1amkRCGErqvjYWl09V/ZPrLL9bwmUsPNjKCQwkk
nRge7PEQmxvEHeLrYtUE4I0zfvEMPTj4fhevKaEdJFDjpzTi3y/P68IvNyF4ld/PhESYV98eXmjh
n/Ipfrr86IXtyYTfASrue1Ab02Fi2Y9O5N02SnwDWH17+fHnbPVFHiDniPi08mcBfd98JgAyEfU9
Ybgyj6KHohV9wPi5feikH7bGTffl0Za+0/klP49WWvO/41LokBPVMRSo1868S5/pPOKnJycziKxN
B18BxGqDk1FaQrIUFN3Lv3vp6Ubcouwb+5pARkd73q4dZcCIvUVb6fLTl76KEa8eFXFrEfz2DBpG
g3U/6jXAwkJeI0aoQv3MsqZ5AFwMctjEmjbz0Oz69Gks1uqOpS9jxKyC9BvvzsYIbsfg6nVHzzjv
aaU0+/rDOCbKDo6MU9SCfoQ2fA+N5BNZ87v6+sTimDC6lkGxzM1xkmigvtMl1YbCRUOXzzZc6+cm
Wlk1Sz/f6LD5LVoPzEXjQaTiGQIEG8hWfru8ZP6d2v5/3DqmLKkHP586nTSaSHWUOkEzUHIWuXe2
UEx3t9BFwb16qcR2cEv0CrwS1CfiwPwcqjLpNrFreuPHAJnYPp+3lvZBZMZZKrTaunvG/Xwb9LgD
2xQTuArSK70HzieIF8M7m0J7uy72UZ542FHo8CAglH6woRgPEfLY2eYFTKYiuSa/9vUChsnOf8O6
9BU0wWGHFMLWhgW53z13dfeiZvBjx/r28rdcmqbz3z+ljjb3yARh/Q73fekj76KfQMCvcYe/Dg/H
lEadOsSfdhsdjh4swVsnc3a4UbQ2XAzaCUAOyKFLn0bVRlHW79Rcif0kISQauFE2An0xwEin6/pX
1+nKO5FK6AbOjRdUiSQ7+KrF3wpwMl4Jt/k21k2/x1dp9v00eVvcagBFUtnxXvqyfY2hGH1kLnR/
AguajskmGWn51+lLG4r2rd4Dzg1nAp2646mMpmqnYWG187HKNhxVs128EQEd64POXbEFMow8wHmq
va1Jn+ydkmXfaBeTv5CBVW9DpvTJxjMOXQ2qY+/b3g0SXBT4KeOnBKKmNEhmQClXomxpiRjZk6QA
TiXQNQw5hzZ6mSR7uBm98KS0NwwdoJVRlhaJkUlhmNLk5/rkWEXPQEgg4NZkGBYofY4JYhQZs/wZ
hNrj0AbJRxZDHn6T/eneoSaSP2TvrNpERbAGIF54DxOiiMuWSuUVBoPLRVDQ52heWeoL02ACFKEo
BeRwlSMhpUdPQmKbFxApzYNi1NvLcfp1+8fxjHTqVamV9jbLQ9HFH50GurqPnwCHTzeyg0BmnN12
jXVf5dFKjl36VOc3/U9eGBxdSaRvZ3p3GljEr+3KC0nBhClC9LntB5gMhLVX+ztmdxq6mt14W9Rs
ram0NBvnd/r025sBqppO4mVhkc9HzYs5VM3Y/eUgJd3j0mdNZWrpExl1UaSTmXguZJlVke5G7d9C
dPXp8mx/XZg6JjSxhmhoakMFNJTcVYc4GdXr2MD4w3FwggfwLQ/aAerGge13w7VfzQjy3opdO/JR
a4/tAKcUaMdCcfXOnsefca+v2208o2DSnc5aXaEkm2j6S9Lk9xyztVSyUNaYsEXszpMLM8Q8bKax
3xRW9VLOWZiU4mXo1T3r9JXZ0IQpksS3CtHhit4Z4+2A3lnlketqPhOJqCArLHpp46g2NFtF30n0
6/KCWkgfJvLwzCCeZ9tSYeFO3p+cdXKvJQdffs7FY90zuWnTyYKKt5tsYblm7y8PuxDsJgZRO9J2
sxxHT6u2d4DX7mNhB/GqMdnS7mGiEDXoB64kuH6K1Nm6pwZBZNfBCO0ewsjpjYrKalsTKvex15cP
M4vEqXRpdMhtWXybkjp+gGRE9Hr5Xek/fYMvylITtVg0NsxjnfPtbH120YoYv4PbB2zIIUs2/yCk
07dN4vdvpNYSskDC/QkvWJAG2QTW+nYoHIj6zgUIAixnYsekqkMS9c2tsovo1PsZ2RLCxB4ynM1P
OxH63qsTsZOzw4fAJU5yiijg/5btF79yXbj1ZnAmfguF7CqI1ZyeUjVZd04DcSWYro2PpK/E41T6
sFoCkvgAXujU4RbD8rYcDOd3aB60j6qWUDxuquF75Er5mohBftCxSO7LVnubuGvIQU5zDJlGmqd3
4DzOz05dZju3b+pXV+GeNG598cerbAG97ZZmT2jzj5uhmEdAa+MJeD/BTmqWLEjRUwuoS9MH3sdw
y+njptjWsE0KyjLNDuhSS+i51Q+NhtWLLGExOBBXvGunRN8fngH7Cjz1ba+0e9AFLAFFQ9WPWXIe
5LlHN7yB98ukRXVMSVFucApSm06Cpk/zCWUh2PX3QyKsPyLi9iFx3WhrVa66GwiPIFeNb1+UDb9J
IGe3AWZcHCwVW79IByNUn/N4C8VtWGNNMF/+7vWdtR8gAv8qQB0MJk6g/O0C+AK4rH0TExpvFJzD
NoChJa89XId2oBROj+gcOsDG0PIxY0xvUl9XBwbblC3kuqNdW8fonoPvARVtK+KbfNJzWDL/b1vr
4RBFGXys3Lq9Kyt/OAgtwDmB+uyPOe7jj7yw4TuUDsDbJX22Bqhcim2j9Ezn3Ml0iuo+8Q7QHMP5
F6+ZvVwOpoW91UTO+j3MwTJ+3gCByGblQ1asPHihNhDGDsRwkYTFUeVn5WEoKbYqjh+7NiJ/q5km
32Qs1ySHFt7ARNFKnSinVgUuz8hjBqB3kbCVft7Sk89Fw6fyBq49YIhqpUKP3JRMBfBEXanzF7ZQ
EyObtHJyBh9lbJwhjMmtVT/HGk5qWbrTcGS6PLUL68aEyXJ4l/ExwlWWglGWBX57dkbf4AR/+fH/
uOZfZGETKZvmSDg5F4A9sb7Z6YJm90CL1hvHpcPNVDru1sJZd1cjGnd1zvLdIC16w4ex2DDat/+L
K1HsiiHKni7/oIVazkTUKj6LqiIMV8+9H9j2PU1frBR+2kUPPdIUTPI1FMPS7Bn16ECZA0tmtAt6
5W3n6LZBR0L3cjPDSTl1Hq97G/u/i0/VsR3BqqULiRdTFO2TvMFJ3N8TS1fHJmfqDc5f3qZI/GR3
3YhGXZpCC0xB1V+FQ5vetdR7QbVyF3MybLIYvVmXxsfCXcO+LsWWkR4qZ9J+LZHUrAaoYsDeM2cF
q7gwOybgFf54E4ss5ANekv4ePb12AyER5PkIpiYaikl7SHlaV6lmOiYIdia21L1oVCjcKN7MEaD0
baTl0ROQFKGlC9c0rtIfdCzXFt9CXjUxsZmwCtx4UwUjoqF8sHGJ9hjXYJvoMraDJlXZympYmCB+
Hv9T8hsYSGFNDcfVISHyzuYNu+eR/fvyUltITaaIJqWK2m2PbopvVyf0En24osg9K721K4ClAc5v
9enXCzJ0jS5G/+iXpzw/JdUfb7quBWFiYUnpskpNpQrTudqC3hxUMLAZPXhOrtEklz69EfrNBFd7
l2QqnKceeEyZ+reo4/hKmlz6NEaYa1hs6Bpn3rDnBKq2PAAtM6AjX9k0F7IwNwI7bxWdYeKiwjbr
4YqocLXpuvbN2cB6Q5Mu2/Re86ar7uPySloYzgTIWk3bCGtMQAP2tg04Crt53s07ecqa6+LAxMjS
ph1q3cU40NVT0NMmoOnKT19IVKZO5lS6sFfVSIHeUNymMb+VsrmRdoNmbE2bbRP1KwMtzPj/g8k6
4JXbEVasI7I9V49wotyCynJ5ApbKABMq25ICWafi4NxG8QjrSTreMFz332Viqm/T2QLXSyErZR4Q
l/3ou49NBo8gi0Fev+nosKs0HK0Eq9KVBfjPRvmLusQE1woe4yICHoJh5LVTkEXy0DfjLo8xfyNJ
32urebGKYk9hMQOXBx+7z9yujL30pdl/045t25MjGfaeATU6YY81PBbK61o6prQmS5LRyius9K76
5cmfTK6AwJd+8/8x92XNceNamn/lRr2zmlhIgh19b8RwyVW7JUv2C0O2VeC+Adzw6+dLV023i9ep
nPHTRFQ4pEolV+Dg4JxvWcUDOPVOOWfJcGTUj9zmqbS9kEyXII1nYhlfhQO4JE8wd4Sv/NjnsW3N
ux4uUxdG3pmlcA25pW67KOqJ4WgaZ4Y3UunAujRvjqzr0pMxWbsxGRq1fkOXV11YHDkMPBpjmKrl
+4XnU4jqBAQm/XaIC13RbQY5qy/vX9uZ217Lb6Z2z0nqtf5hzp/mso/zVF6IR2de1xqoSzHLPMfq
/INr4ErEIbjfFN4Xo9zdr135at1X2gYL5lQRXbKphqWO81JodYnxeEZKga8Runkh1UI1ckywAXnU
WIl8NZlO4qTrikNSVTPsgCENAHJfGkFnzNtgx7iEsjRL2FTcupvzto/yGq/bhmDeUTua3sILZLlw
8+dG1Ol1/pA2dMPYNcoHCnqiU4KIn2/rXIhIQ58ySpP8wis8d5ZVlCCcWbVcTtlP1QbFiXJbFiEp
d9wmvxYr1khfBf9dg7YwIn556KfIvQRUPaNIw9fwXq4X4ucaBx5CFbf74kEex0cS1VG5STdj4EbT
ptn7B/XIr8Sx39bhpR7AGfwqX+t4VrQvE8heYHd3xW7FVu9hV76ZINAVWDfZNWRZNtVe3k1X+RE8
xGN6SGL/sbkAnSBnGJV8DQouhGtKaLuWR5mC7B3OCWRWO2d4mr1cEmxnsVtK4c96B+IrqJLwrAdQ
ls0AXy6jIhDJtRwRuiOFeOZY8yuIRqCzamF3XocGWC0GoBAvbqAmXR2msq1OKVMlg6njgsAbsfaD
0TNZqOy8hSi4YfdzWQE/x1N01e0hARZuRGsqgZYaI5zs4cI+34LgMH5sYC71h08Sed26unvxTYeU
VWhn4wJkHHkc2avjy/HGamS5yeUIcAVwIo+2lmM4OJAlrk6+A+UJ8zw7c7mpbHtGHXRqdok9zE/N
OLJ9Dv/1OIPP51dnoAJ9Re6qa2jKuBuvLxYwGSsaC97Lrz3895pgnFrcWov+bVB0bX3TwursAyT7
LSizOsx6Tazeu6IdXJulU8lo0YKqABqq6TfPP2nPss56Yo0cbgoXBoXW5MhwaJMvTuWRZ5ZSGXRQ
CbzzCiJiU6PQaRjYCzMZ8zpKymWCOzqpYH+qx8g0rb6yuIFpHnFLayvsUT0sAINAbp3r28qdpmfp
mDrdQtaXvWCjmgSJTTGmLVCO+i6Fq0ZDTDBDK+m5r/tk06CRdyN46R49mJyj+W35+3KWDB59NVwc
FfR646UYPHiIZRngnLCvToLFZUO01LRyg7YHKDDQXjfGIwSAroTFyIe2ZeREq0z9A1PdMyRUmIVF
C+SnowMLZejyTXBR/6XgvwaiQyNFKdMDciT8NhDZTVI9vX/gM6vWGn3uyLkR/dSwQ5fjPmFm/EVl
uKtMeRci3rk0dK0T27CsTibVswO8Q8ujYI3Zudh2R8ZCIbkGdbEheRpVpIabBewtwXLOArjV3upy
mLcMLpZbS/5iGrgGkcPCsEzI0iD8mn1Wf4SuRyDdC+WNM4vHWkG2QhK49GmVH+f2lvmgeIt5P5Vk
CxvqC8vT963aTxLoNaAcrbE5a06jYMLK/wjbw+yqTSqyb5PW2oF+aEC51x7/6oON+4QAUaG+ASnD
0intYIbrPP7p1X2D4mmEaZBF1eL4m6opul1JCAkVn7KdnzTjNnO6Bo7wHZzPUtlgXyLMboH62Mbz
OL3v7GUKkLoPG8tr7WgYe/nsO9Zy6Pql2xbwYL0WfpLflBTeUllL0xAyCXXcstSKW8eaosYIH1Sg
UURenxIYhhICWf2khPMmfhqtnO5QOO7vUxhgxkbNPPThSRn82ohfbeLzBt2yuSl9zM/kdW6yRz7a
T4vv/FqCSVdZe9nDz1nPqEFm8t4Tz0n++P5ln0lc18K4ZUFPEuYF7DpUvankEjsyvyB3cWbkrvHy
3gKx7GrGsAIdN2iHKbS7Jrbzcet2v2ZEyNdo+V4gjbcGpCdjVNRx2UbeNSpyuo4u7i7PPJ81YF7D
Jb2RFnoCGVE3xeweWuVdmHffr/In826Nlu/QiXN6H1Mb9mCjDiaohdb7zJX1ByFrOPZ6quX1RkpO
XirmH3Tf9YHR2XM15DtmefJLZhcE2YelzCFzRL8hS+ZtS9IymJrqS05/Z0L5v2HkK+XqwZr0sV5u
RkjZc82ierB/bQX6Ht5/yMD9BitbUZ9q6/DFzdlOd9/eH9jnRt8q6V6StPI8Gy8OXsgH1jpfNUw2
BJUR5vyFyuCZgs5a1nboUgB4JWIynM/8+tpqofpWgWg3h331a2ZQ/HvR44fnk2RF508ly47auB/c
JXtr+bwvkuGG5b+4A/yuHfbDKdoJqjSTYuCElGyJgSpgMc9G58IoP/Me/g0kD4vuxurr7pD5XMaV
0iT0xcSfGuE5H41HugvR5swwXYPlc0vN/gIOwZFXJhZyV9IGSnYXRum5mziNgB8ekTvxepQE21hA
hFjAxPQIWtpzkfkRBTvx11aQNWh+BG9rRmdcH2m/0bUI4KwSJv79+9PhTByzT4/thzuAu7fOQYXQ
Rw3B8wAePSjB64pd2Eefe/ins/5wdNpBI7UVgPr6ronUsp2MEw38Qqp37uGvZjK1XEMqgZ5Lu2w8
s+mXaEphBX/h1Z57MKt1G3FCSux18GrdKsIeIOwuwZnOPZTVki2Ruen0VHhX+bOdviWQgdeXuMln
Qo+9KrMtg6KzmVF1dwd7QNZFshj69vIwox4JhmeT7eQ0LtH7Y8fHW/z3dYqtAfOTodOoOR4R65c2
aktVxdkMaB4M2/kOhiQA3jS+v7W99InqUl0oNP/8xbA1mt4DTp/B9ALrTjHdCt5cKVJfiBXnDr2a
zrNX+7MNBPIRXhY7mMRvXE1+icbE1gj6tEH3xrIxWF36mDQPhf/1/Xfw88HE1pB1Lks5ZXBwPk75
gj038wMmyZ2bXljKft5WYWsxWuo0jWonZOcNT9MHXVnecVm8MZpMIUKaMDe0RzgUu8w0F8rQ3/eY
PxtVq2mduni9sq/lUZUQRQ/QbjGPKHOIjVnEHBlIJcFwqybQrVXQliJ5kt5YgAVlATYpQ5zyMjt6
acK3rOMMZRU1TZ8skqEpOjLDd1QsqKA4jQS4Hbr5rgzyZbL3wDBIO4B0vrp2mD+gItlYIUBh45Pl
c7t5gOWo+fj+G/t52GL+KrAUGr4PPSpOe9sYe8tdbAm8Wvp50AFddYTjgb609Th3plWgyW1JgPsl
/r4RdfJttByQKtQoWgvCgR10jiSweRfGyblhuIo7fu7z2nEwET2pxH3XUxKLNLE2tiOaX5tBayz5
CLyDgeVzfvBTDWgWQewJc68Vn95/LWfuYI0o12Pep2Ol5MFW/Isn2mv0diXMkDNxYRk/E1zWgHKJ
lKauRSb2XkJu+oTeOrp9fP/az7zotdxtMo2Aiw/C248EZI/eOw65ucklZEqn+pIE2rnLPz23H5Zy
G3aEGMuWh8vXH/pORHVWXRg85y7/dMofDl2Bzd/mAhQfIc3Bzj7QLo9Z54dL7lx49mdWqrXc7VQM
SeVVk7enjn+tRrlxcnbI27sMwIyunaKspt+azI1/7XWsZniDyd3Xlu0BCTo/UNI+L7zelhxl1BLl
tF87x2puc8vpuCU8vs+75FTh6m+6RfOw8piJUqUuvJlzk2I1rcfOtgfaAdo0usUHod0rh8wPvXAv
jNszh18jyEmP60782ofmYea/zG6jHroygZJjY2fTt/cf1LlznFa2HwbX7DJryGdX7CVI7ofeX/Ih
AMfJCmhOEQl/7SSrxGFyR9/LVSn2pLNuiRmfU6vZZ930+muHP02cH+5B2imZTZawfTU79yqzn5LO
23b1eGG8nntEp///w+GLXvezo3wGixcU7qoxzhL8KKJfu/jV7B7dEURZLdi+F1u7g7pvv6AFcol9
/vOEl60h4F0/jyCBOmg/WJtkMtd+8skVwxYqGyEVm/fv4Ex8WhvYJypRVo+ZtU/K5FsLW5gAul0E
EtDwDnLq8ULic3oeP8l71ghcgdpO2qac7R01PRGnraGGMD28fwfnntJqHivTpD6cddieNH40qvYz
1zBCrnPnbnHnNgAA78MvnWgNwtUZ1HAYzbx939P2xZSL3kMlCTsRH40fIH71tmrK/EI77sxdrTVs
rUVDE7KtxF5bsC3OISXuXxX9rjJmk7Gn92/oDIqErSG6eYbiiu0QGMvOHqDc+Ty5X03jJjrQvZSx
W7AktFvYnfeg/UdsIPOHwW2SPMg8i1/icJ1Zv9YQXipUM3Zqdvez44qdNXFM/9a395L7OmAnFrSl
wWYISoe6e521w4XdxRmdeLbG9nbaykVnWWwP6VcrcMjST8dUgaMfkaGWtz50tAOvSCBL3NrJEunM
OB9pllQXItOZbg5bY3kzJlTuiILvl3Y2jzQlsElNhgWYgaWkhXfgVTHt5DKw8aABUkzA/CjaNrI7
QgHQyssYOrUD2Knu8rKo2r9wWafA+JOputbVbVTmqpKkzp75y30yNybU+TAHVj7fvT/qzsQCd5VB
TCMgkBJmtvsJCpVVoK2Bb+hIm0ue2d/bAz+7g1X6UDs0W1Kivb0AHUaZLG7T6aEFCXsG25SlMqyE
CIxpttjUR1OSAi9uxaxGJ+gpb01o24/ObALu3OakD2DzsROgTLx/72ei7VoNt4NZrdPJBdlTPt/3
VhZ27q4ul9taPL9/gjMPdw0MXtK+HpfJ8bABk09NkR5LIi+8tzP8KLbGAaPqYme0lwKANyDfw4p7
WWjNybCHG1QWLdSrDovhUPFXM0SET7KALfSZttnUjEFteh1xyD9/e/8+zwSNNUJYohTU80Wnx7Yd
dvnkbyCTGU0kPdqu2eaVj5T0mLBL7gvnzrbKUWZnTGrfWdIjNe7ehgE3MagniuYKa/21naiNAoc5
F+rx/Zv73uf8yQheQ4ftoSv6psDba0DMaUOIiwJ2kljPU9MUzd6VTuuHPC2t42RhOGeD00Wi7KeD
pjJvwhQlT0idpqSKXCv1P5Ku4gGa3cOLRA1gCUdPdV/8tpUmLGhR3jWaWJ/YIkcdgw4FQ7Vsnv+M
sf/xdf5P+dbc/XnN6l//hd+/Nu3SZzLVq1//9dhU+O+/Tt/577/5+zf+tX1rbl6rN7X+o799B8f9
67zRq3792y9xDVjVcj+89cvDmxpK/f34uMLTX/7ffviPt+9HeVzat3/+9rUZICuGo8msqX/766P9
t3/+hnX6P348+l8fnS7/n7/9r756g3rh6u/fXpX+52/c/d0FrtwWqDy7nDsneNH09v0T9jvnHtSr
GeTehY+PfvtH3fQ6xZfI7ww+o1QwbHscQk5pmmqG00dM/C64zYUNTSnOGcOU/z/X9bf38j/v6R/1
UN01Wa3VP3/zv1e9/mfMebZru4TbFLAYNCN8d+3M0rsKxD5vyGPRA64uVZtGILuMcWtSDyLxcD8F
TF5LpAD6iU2V2ALU8Zlj0cqz4jq1CjecvY+VyfdyaZ/Z4kIURB69ZomKnux0z3ZN2+0maKyjoDfz
zcyToJd19bGwVHoscuCtFFAklZ+ErO/dCK2U8jODUu2NLdXGK8194rZJRGsY90JL69qe5SspMho7
PbT6yAx1E6fOg9mbvwAs1J4scZrQApkSkb/6ADnFHUQh/NgM6qO1ZJgm7TTtOyendyAUwijEmAet
na0EfvI647V4cPNquJ9yk6OVq0tQsxXZzX2nA8vtYwURgNuh+aCS5snmdcC4Zd9TKLAGdYe9WDKA
6T6DBx2orNrrIm82gLzUQd27/pOy21uZtM4GgtY3YM3q3TJKwDlnVn4BJ3/jAue5H73BwDtoUCBa
JAWIyNkexdBPHaVOSFipQlPNVyMlKWDbCorVhb8ps0lvZ4EsbQBhDxB1dD0S8aS4FU9eBUSSAlxz
ocgl2UjuqRpcqFNIwK864EsX60Eln5pxGQOI81SQsQBOy/a9yNbLXhvvubXUG+yyx7C2fHpiK/II
CKdo8iZsbPXWmdhLXUGPiKTmMzyFsdiWgK/N8AsNamf4QMG1DLxaQVhxbuA2YDuATlulHwhP2y8W
3Iih7Wc/+eLWFunNAgSTW6iXuvUfetc9AOU17XpXXrlagYOlgHaVMukhUZSHerH7EKiLLjBo3H4c
S+HfQH+43tim/VwRPX3hDVU7SHE/jb33YGk/NSE8Yu6qfJnjRkBFrHLhoUTmfA4qCz7jal4i5lE8
R88JtEm8q7Ky+iChYxPL2rojSf5W++UWVqJF2FawWWwg9oamkwm6vrhJ7DIE8HiGV9fwJbc/Nn3+
sRdFjc35MH5J6wkCmBkQYmDIuwHvpuQWuNfyxAe1NlCyVDsPkP+P47Kc4D72gtgs801fFA/tJKyw
E6W8YzVcRfPRc8LOLpxwcKfkDdLWJsgSgLJRbI6zvGc3jJVz6LkwuTOl5UYCPtZolfRp3PJkeRAO
CJ0SflsbCQV0KGC6kgcQy8qPfjd3XwvqFdcjoTE/8WqHMQ/HZO91i39dKjfDJC2fDCOolQP1Umq+
TT2p7w1Enl7qWcxhye3yyRuLNEgbgsGJxDVcSoGB4kBihMkqcqzhYexFd+1IWUeL11X3Dl2++LyY
rtECqQ4j4DeRTfIstloNd1mn1KXe9EArusEyTGUEDG13DZzNElQJVU9DxtNwkjQ9eJ5TPxcO9e9K
nTCC88H8AWkXCTJZzq+NV9s7qNZjzexzp7yem9Hc2zbNo4zoDLL1nsmfiJWQ26Lu0BioloRqyMYM
dI4TZykeThIETwWe+q6cvPrB43CZgWaT6HhQ+F2fBtkkszBNR8Dz7DYh29FQAPKRYr/ylOaQ9VBW
cd3x3It64BY3Q9v1QMuONWbTII0fOciQT+IxPXvNpJDPvQeSISAPvInhJ29iyOBVKCUW6Y5aBYY+
F3O1V+7sI+MCyiAms0o/VgPuyAgPgkO2DdPOclncgCV4/lmeOdfYBE13Mx3NV8W8OczKedgbJ9Nf
gALJgqLWybRZBhSySIOZPFhd8YUPUErVXm9uyGyBROzKAtCN1rjJdc+qdGOck8i6Rd3xY00wXZXT
43ECJAQ0ITdewCrDN6RtCC4TUgLYw/QEHgVIx0fcL7Cd6XzPzOw+zJ3dwwmSkLeEKSjQmHTCMIe9
+M5jkr+WNOF7zwFmFD7HgLeB8Q0iOW/9r4wV5RYluO6mb6ZhmyU+EHmztja1U/p7x3GLGH298po6
lniRSVrGVq0n5Kq1PAE3HYkKRV41gC9WyWuHlJ0GFS/Hz/nkiltKpd5BfEfdy5JOG+hXlltIApdh
2UP3EdT6cZPC9ObJxtHjwZBh74IRejBtkWwKLK7b3uFzHc4LGbNgqbTzRhyQSeo2sT87iY/77FIv
iRLhmUer9lVYjFQEVCV2OLc9EGB8DsZkhEWtmNW1RpRvAyzqgwRSpsZ2snJN6DeQnkrpoLbo+Zlt
St0mLFAnCWeeVTb0pzi0GSxJ4wadhyvsFExg8XyAPtGIcSnSzNwXXm5dVRUH4RMoiQ0klEAMKkUf
1nNTb+Yh55FqLTDnC0JenDStvixQ0n6U8K05sIHSow9DpLjhEwysl3lqN4PrtPuUDBIhICuaHUj0
7Ua1bXlnyUFsGjNON043PTlupnc+dZywBYEe4FFe3SMx8iKdT9N29riOmgpBr2zH7qoYljJIYIkS
pZPxdnZthqivBEB8qUc3smjY58XAV0BKTDCLabEB5f25E3L5g1ekuiKJcXcWKoNPjgXMFhTYNjOb
YiB2PyUWVu528QGpLDcJ5Jf3MFyFH7D9iFAWF7xtY2Y7TeRBW4r5WGdTKtIQYEvghRQNOHwa29Zr
QsCdVMRlVgdQdSihGoXqHZL4bTq6L8AjnwTax+QalxoKZ3hRSxMlfB4if3DnnWhp+TYqUzzUNMk/
6hn820Fl6iVxPTweq76FIau11Tlh1wW6fXAi4tmzgILMw5JrJ7BteCs17oQNQ5ZOgdPk9gGJwwP3
i7AAA4ZlDtu6cw2LdmuM5ty7rXi6qXoRGky+CD5KFBpZ7qZ0rQe3gvbU3PGH1OKfFtvSLwDOfaqs
mVw5cKbaZciusB1jCY2EozZcy2FfiiRqmTBhvUzlRsNy5wSb2I+d/MOCJEOaYhXuag/yy4NkQQ2N
/ahSdejyfAf8crVR7mQHkIyC6SQ0G2JRdY+2bbc7z4IGhFMkcbHUUIBoIdW7dCBA0kBPHVT5PsAa
eie4+8nP6jhl7MYeSxLMrow9s2yg/7Ad/G9zszxAprWKuwnxwUekj0Yb4mz9dJOK9mZApjVkooI2
xHinTh6x+VhuZK2gqTFvdefGgrEZ8hTUizKoLB2zstoUNkBdVPlPljEkpN7yB3RWdTy6JdoxI58j
WkKSn1t5Fjnc+yROfkujG8OYtDg4o4xIVv3RSYoPpw/tWMJtxqNtd8MZ3bTO/MfsLk+DDak5TolB
QtQGnZRbx3LUletUSQSbsDasRzXsqOuCDNRRH3K9NA2UM1gvtibZFg6VWF6U3Jra3TaLExl/YQGX
hdlZNiiYIvOg/QjsouLJfUNLGP9qZttbPTlgB/LxHqJ0za2EjtwBobcI6jZrApD9j12vNcjaCOCY
BpY3RXQRpIlJVz4aq0kDnTTLB1BjRgz4ARlbKq9KT4WTlZuT6MMfei4gvkZHlPnq3AqWEtxvbwLJ
Htj2CUuFa56lP4vQB9fqurXzAQsCNh/MFUcftbyd9qV3dMaqroNCWM3z1Fs6kOg6751elAdcutlN
3sD2kOjvtz36WKhfkOTJTkgTjqXv3Q5pisarKJpDT5c08ukMkW+4dsPji6H72DZ8K0vdIHymt54N
LoJbanpHfGu8Zp4/vvXD0D0ktZO+cCxnG6ptcywrCTCxcEV11Vg2A2puXh7hrtm1MR1lFbY+2oFe
0Zuwdb0xnFnCkT3P2Q2fRnFQS8Hhn4MMVJGlLFCYz8e3qUYbIB9OQuWduetMB0URRmty0/haxF7b
5ocJLrHHhiVJ2MLTJtSTTZ8HaoorWGvndzUSqwgwcX3Ttk4boxIKtKqz5PdeA8IBlMGsF4QA8Xko
Cuc4L0jjfY8PR6HxeCbKhnBZiteEIe91K6veca+zdrKbCtAgv1Wy3gk3GUBZIB9FW2/zFIqGdAts
wjP6kAdh/kimLmSC/kHRCgt025FggHK1N1RXYOfvYNF4nVCE3mKewrxJtsJA18ESj7oa35Biq31D
UhJ4sMPqeZJt+lzfpsXdQsyOuMifxmaBwEt6mqZLkUd9AvgtFP7qMBFG7LG+9oHqIZ8wTsV46w4V
cn4zhlR3yBJHzWLpn1RUejntnHaWL02Z6QO4yRJ8hUbE5ezc9Rlk2TxeLAivKTLwtLEegbnOk8AV
rvxmZ0UbD0qbCCruTYPUu2ixbam82LGVuMMCVh07GxX1FGjNKJm0h6iFgsGu7hcC+eKZbqA0Vbxp
M2At7pkPHkdv96+GzRJ3wen0nI9u8pq0RII7wxp+ME4jXOxK2uwwza2JMjeVN8wBp2Waalwn6Z0i
NLKBKsnow53QAEsSFpDKualNSQPI3bNdWdJhz4H3vRMaZbQgH1JHBlz5KB9hDHxk1pi/skHWBo/Y
krt8Tt0IXIchzhyv6BBhmACctU9ZAPe1atN0ot4l2NNtgD0f91nZ1Vd9nmW7k/kAhdJIrt/qaXTD
HOzaXTeDCddBl3LTVkO2bwXRb8RY8oguSHIHs7c6WMQwXI1ll/YnIbZy6yJM7IkCgrZY2m7fTe4L
Gyk4LhmISTZTXuSAaRSgwSXizs+nl7FxmwdInZl4qDgrsXmB3mo4EXRMCzWaVyOh1Rn1hcduUhQR
I4d5CwJxMT4rBIaN1asWOciYbJIEEP6gGutxkwEpfOpQNEhHMnHVIL3Crnw65Wlp+Ty4/niakOBH
CTpXQSNBybCSbFEhkGQMG69kyp9AOWoPCy+HQyoq+5uXDBUJbD34B4oV+QhevCqCpJfWzWgnTZz0
CV9iuNsmh2our93Fa99oV74B4ZgHpnfYpsCHISu9+jrr3PGg+hqicozCX9uU/RhlTrNsatpbj9AV
z/8AfMuDdzNsJupEOJ/g+4vYb+nyvi4HCjljBaCdtIcnmFuPbjA4bo3dXD5iVqNFgl1sYaut341T
FvhmcD9VxHQIeFOd37uwbe4C36cxqkMjcmgY1iMnm8pDkTjTsZm1s2Mjmz63tkQ0a+ylKEI8KP0Z
wqpvBRr0d93E5JZzv7v2/aWIZ4mUIzesNFh3eIaBkE7XrnAWYJyXVyrNp9FJ7iRKmNBMhJpeqaIF
uux/9sL/qiv+rW7237XKdT3zOgObSzV/6HW18m8Fztv2rf6g+7c3ff3arv/y/8O65okIc76wGbzW
snz99qbSH2ubp+/8Wdz06e+ux8BtACWZUZud4OF/FjeF+N2mAgmXx22PUvektfFXcZOiIkp9ikSU
CKQx7olv8Fdxk9q/O2Do+UI4qIvagv6/1Db/3nTxuOv7Pg6PrIqgrOmeru1HKEAl6eLCGC3bmbzh
G1R3coghMi90TV1uJSv45odH89cY+bGW+vfWrcc9CKjZsNVCIVUQJtZguJoRBJW6lrslQSGEE5WA
H5NW+8WM+fUiUhtrMURr3z/p39t2f54UhWWQMZlADfl78+YHvANVYhrGhkuQChzrSpVFinUerqQW
frxwf3/vhnw/FQrFDK11bqPLuG5R12O/mNal2W4ZqvzKN9yKUtvn4A8WxaYnDg8y7ant95+gdDY9
vX+nq9ML3KTADtq2iSDk3wvVTsHNVIIBAgMkJIJTWTEYORvrjqbKWpCh9Qb+LCm/Acqt+1Kj2bp9
//zfSSA/VMpxAZQRh3A8Cc/FvyvgQTEh0gwoMewStIt3C0DBTxBryz4XY4aNzQIKKWJ2yuHg2sHu
shu2sA91dChnirrZqBX54Lng5QkyTC/TwkoZvX+Bq/H+/foo1IbhB+8w2Gasri9rHHRLSrvbdSId
grKqx0g5s7sTJRAq+lTBfP98KxiBdzqhcGxB4PIt0I1wVhPM6sEhH/WgdpbBaQNOBohc485cEWPZ
wrax6fKHvC+iwk6TuBIUqHwwRZerGc2uS/So73TLH1+PA/40+x5wCLjJfD39EPSb3hqSYjdSxc2J
d+qDmetRdego8ZAh9Gl+NbZ+85IN7TcX/ZKtmlwTqxK6CcGQiPSBGVRkUDbu0TeeAdxFATHjH6Ue
2n2/pACXyNYjSNk1wR5pEphwDeLLFcT9rH2VCsgjUVSIUDqAy6NHKvuCINN3Pvj6Fn3KCd7yaR6u
Z2AL/yT0ebIKieoEFrWB3zeLtIYiR9mDD9947fyxgfqrjTop8W/ssi2QYlXyqh+42mIJ1nuYs6ov
MKax7oyeyw+lM9ifQSpx0YzIyw95QdpPArKWe08N+TeQdDVUJTV9HeCKI4MZNTOY4dKRfeSotSOv
ro26nqpxjDvplx/eH19/72l74vRCfQ+9MeIyYntrFKs1QkYNHirlzgyGB+7Ai1AtjhW+f5b1rMFZ
iI3JAmtf10c/6xR2fgigwim8YW6bcoctmXyBnQu6J1r9b8rOY0dupGnXV0SAPplbkmXbW0m9IdRq
iZ5Mkkl79f9TOpszPcII30aYgQBVFU1kxBuvOU395v0MSvN/U5j9/lEWRGHrUsiAyT9rHMUydJjE
83FO3aY3ZZuf+WJYzDh/NXv+dBxdLh8Hw+WE5ZHxxWfBbr0Qgu4MQ3WxWEtvKsbQl8I3q6fN6IYz
NmjVU21l+eN/X83PRfryoZbv+tg6SErQZ08BFA7SrHRTH1Gjp+/gd6Q+MCvwJhZeS0SzIOb6dZWL
+lbqC9DQe8bfbuinE/H372ZlSl/iYe7PSfHPG0omGCOzeZnAWmHQ+potzw0G/2jTAUz+QuD+44f5
Pmwsio7JzPbPD2MXWvo22NGR3aLH0Mqhm4iquZKp2/2FHfCn+8k4eemKLFYYn+lD0K27oauJItZd
n9xY9mDdjMMynw27C86uUzbE001/08v96X4K27J9IT2O/M++Q12AVM4jJPuYd+Z0cBi/H7NudTqW
vlVyAzGEe5jP9lKFCLg1+9SUU+e/H6k//W7BwSs8FtSW+GxWtREwME2Bp45uZvrHFJjrNOvE3OG8
8FCnhoVFq1397Wz7032Vvoe5kSkJ0v1MkwwgZ5rdwEOUFq68TQxWruByHeu33E/+N1nW/6sJzETC
5Bj1Bd3qPx8iRacYlHMAQM6ZdYt3xss0/PW0/kM1tS8NqsW5HdjBZxF0zVLJ2/AvP+p0YVdsKQOZ
Bt4IfxNo/OHK2XAILdtyXUvKz1euGrbJUMasjovfua9lDsAeKmUu0VQ6zd+cU/4p5fl95WxqCr2l
kIwTn1sydj3ltCy6P9Kp2Ad8I3M7liYn+wb8Ru5PZ9wnYzvlYI7+X/jLf7qeeP1I7/JjhfVZwmEU
lEK9NP2xKnEO7if33SjmvzGB/3A4cVAEnBjSt235+cmYnCLDZyztj8oQ1ZOb8wE6nwV2y2sRZpXW
P/77Xfsk0/59QR2mOMumk+JU/GyW0XpmkXeybo8mrtNb5LJr1rtMtLzaLoaTdbQZ5XZP7E4TZ0aR
pHHSBvk17AIw2CnLg+LUUrtumiQf3ke/H98pWJe4jjlx9nPuG9eJq9W3//7Sf3jiHL6uLaTNhkl8
5oZts9uVdgMsuTiNuxdOk9ysM95RjZcYf9EO/KEcOmAPns+HOUyqnwj4bbZ22DYprGL0nOEl4BfF
de1swW5yu+Fh1NZ6sh0NG8sbW+96Dur0fz9vYAvZkhmZVzn4nIoympuYCeVtjrWbjmGt+YXWquTd
mLfyL9ztP7xbDltEN6Dy403xebJkPvYvvUp9dGkZz0vjDOfB32iNA3NzXlN7EDiOsEw8G91fj50/
1Hz4uZKib0nx7zP8oi4UiynqY2d4lN+NpmFLl4F0zznfD2UH9JTL9G/Nyx/eNs446fq80Zznnweo
zc2WbK2S+miwVn0FRjXuA/CsZ4xXimPhY0/03w/ub9ORT/086skAKSKPr6Qd/GfhTz3fImXCb4+F
49T+cVmnpAuL3Mh+cQiIFw5ESYKplPPLpoLkXjazHMIsx6III6Gi+6Vcq3qaCRBx4r5ZsRVX2gni
dc7ePZfM0z0m2LMT8d6yiwk66eycrJuObWcPz1QW9eW/f84f3kOCz83AuzQopvX55XB87IPxU2+P
aFEMgjkq34lFB42RZeX0F6eYP3zWpSHgybS5V8ye/7xywg4Uu7+S5tY3UsIO5m2/9Qaw5AWL+J9/
licdXgGLlTOdO+DX/z8grNDAmtVeq+NvxGMw4UyYSWDEbpIVx//+qN9OG/98IFxGO2AGOh3fodX7
52fVeWrM5pJwqCwpE7X2nRm8wFcHq6/Mt0bbaM7d3ms3LH5Wmq5xDfwPMyurp4Es+jKqeM7u12Da
rrVQ9Yu7YRK145ZASkEF+v7f39a+zPefvi1nL522acNFtP5FqHfXAZIsgEgNjeJKzY76XonKuFbD
kg3hnOfp+2hm/bOGA812x0qMqO3t7SEVWXdXbG76m7r60LcapptgFmmrcYozyF5nP5+CBwjjy4GV
EQv+xK+J88z/Jlv/pAW4nHcMmHS2VFSGzX/VU0ttBl09ewtIUWVYja1UUeEOSYjvD4M95efWaDDF
KnWGt0tqva9VsZ3++zpaXLR/XElACw4U2zc9z7zQHKx/DaFNu6o8tdqj0Gwuo6Lv0uyOTWhvwVRS
sLqM8U5QnSB8zK+iKFkPQrExY2/J8l922b4uPVbgEXCcfhoXI+dlKHQMwwBCwdqj7DEz/8rV1d3U
9LGBg2Q4wEfAaOx9zvIwwYAT8Cbuh+mxy9LvzZq9+OLyeDnLKYVcncuiCTujFLCSmyZyyiuzqaKt
ZIuAvjiX6jh12c7Nmjtl9depXxwGtb6YmKJP8s1ezNioYOKVxcNKQsws5HZqtyqG3POtV108ye1u
BcQoYr/xT0EhRMgmAChlPW199xqQ/KtmP1JecD3YeZTKHlmIGTmFvdO6w+KtOk1D/XNMjJ1Z9wd3
KE5sZHeemL45eogCWJ8YwtEukWSBfYkujB3+WQhMSuNIqt/V4tVHcx7SnQvdYZAT5LNCO2zDvbfR
asEDNvnsmgnuO/dOyuaIfmarlhKaxHCbays9NptxvXrZo9vLPGyq5luDQQ98Gepv8o5V28O6upC6
5VcgjVjZ5l5416VOPvLa4CKmz906nTLXvlU4P1jdXZraV1PQf8NxKhz8EWiqmonsKQ9GIXdrnUek
bOySNIFqtF71xlLG29SFs/bOiqzevHuccQ40va+T/+Fu7hTawrsL4Pb264fbGjAWgaYjX9lnX5k/
g/HXZjvncYCosdoxO/pD1XvhFngnUXg7vxmucrlc1PjBq7KsOpRAvNvc39hVK+j+yrPVWY/VqI+i
ynHMb9Nnu/P3PMWhkbms5dgdmV3ShKazkfAwcV3X6a4a/ZeUx7kSxcvYD5GuVUxu2+kidxp86wdm
Y3vPwOTKWpJb0TchXqAvqhw+7KxfwkJ0UWWk7kF4BFr4rLrq4Zth2qFcFjPsV1hVdXvrQK+Nk8Q4
uOp26K9mqIdsAyJ5EaMVxgnYJ8ouISuDAzGCY7bxr1Lt3ziLhEs3LxfbVVy5WJY6DHyTfIGwGhEY
+BQshhcaGHVJtkVxWS5wIEifEnm+g9f2zS3bH+wibiaVXTVqiHVFrJ9v11e5yG+81u2jtJ53i4Uh
ImXypdi6J3OuHyw5/Nis7rAxa0Q6+clSMlK9tbM07/aP3CqvXK+MiU1+LcyvzYXMw2uSF8thzadX
OTRHQw7v0FQgartdxDr81xAMp6S1SPxoP7LJv7aTPq57LsKSx+bU74xpciPCCC+uRNfZOB1TPzm1
Jdnm7A76q6nI9jjy37i+/SIbES+t91x5E26KDTKpSwWRHf+GfSggurAqfmw4FcMaUppW86k1g9ie
67Bxg5MJJkva3ePGBVRdeVVRR0bCWaHOdnM8TZNCjZDp+oATsFNHwwLsyLSoxg6nVIUbpvfNbvwQ
heKugQm3Nuoxd0vYn36BPzZssBrpyeArEiGGFm5YQO/BnoI1ZBmW2vefyMmpo25tSWdV75M5V6/B
0O0YKfadKb+LZrqGvfHYDe0DaKYvtBHVkzsfC6T5fD1xaKBswYu8btatjlJNCTLG9A7LDrfD4v+j
NqxnFqG3XsYXVulx845j1008UWUbb7DbmRPDXGUPZvlhYdoVqOnrII3jMC4Pq9bsv8XXgrKaSC8k
/A9pIQ1AC3sytgQuzraTeV/IgbBOq+0m6hC0V6rvqzuICc1edlpEZT10kB9qL9mZ1TA8pxNGjhSc
1L4rUjr4aB1Et0X9dqE8drNu372sKoy4JZYn1gLmRbDilz5uhTgT+S1eLKhYoRj5eVhUyJ3RLcfE
tobd0lmJxm2yrZ7yKjU+ApWw0tZFNf0Uw/a4lc0v02pt3HHEtiMmEZZQKUd4LjhWqGTcvptLb5y8
wnRDXbYClztj26F5Uc/e1n/IhDfEQQp4BFse6tBlEfXCKwrt16kyRItymG66wNhG/L8uzA7K7B3e
pRVkWLid+AMkxnPXrvnX1e5s7yK89o+Ztxi/PHtQu0BqiqFZ5qu+9vJKPuedk9w1MK5oXdwGJ6Wg
D1SkNBR9rQZv2xkblMdiVPDiEzFpAvIAGACik+m77DB/309so6Fozm9Du3jv68aHh9qr1289rMvT
UJD1vAO1Kw9j4mQkOfW+t2vmoXhkgqtQOFTTN9ro+oe16OXEusWBcV6pV9xLR5J/Rn3jN5LoFFQ7
ins0Z99rN3kaBC98XdUzL9cm0dIhTPLDAi3E3TDXAlUnAtVwW7dxCl05SCeu8qrdZ6Y5QEHNy9je
bBJEWrO9N7pmuMYauf+S++Uam31CygOsrZPhNOa+qd3gZpV141IQdfDNd43+tA2X2mPgNZLN01eh
fChKtZGdSaj8KPrJ2yd6cY617zAcesGTu7Tfhdb1sWEoeNIkuD17hXCOwwZgMNrt4oRtX0+39Whi
u4YbTrYbIPV2Yd/Z74zPw0PmQDVZMWU7s9WxT2nnXzjaKPg2UIdrM8l2fl08b8lUxCNKiDOrux4+
oQFPvCnsDaLshh+7hC2TD8mWRW25dFwkX+bZvofxt0+sjqSOoMDmNc3YbBJ3NWGjps1FQWUQFdN8
sJo6iQLyniPmmYOljeB96fKSsduF2tnAaSwXcpVUk1mR2oI6JpgpvR43GJVCZNNNBiNRk9hSTXHq
S+sEVXAV4dqZwZXj2kZE/OwYWpMXvE1zQd8O3ytu1IgMhGecpBSaQBSrk2O8BmsGAzjZvvRQdA7L
kls/c7hPv8i1Tl8M02/ft+4hMQQMQE0TfbDkmO4T5RZ3C6aw16LJM5OCoXMRAfq2ked3/D/JXHBn
aooLIuRbIS3zXfX5cmyydDnP9MiPg1ultEOGvZuqufktYT3DDhGh7D0mollZ9I56sn9CsDIj+lWk
mOai915jfxlMh4Wp0XTspftFb1CxMnO9KmF0ZaReKS5X26qRnqQTL8lsjF/cEsgBSxdv2nmr19R7
EMTpuGh7/RGIpYFwszDYlrPZVbBt4FqSUMXJA2/buVu9wK1Dr3aXhyaR2xci8UjoaRY7XsQ44ZPh
oAm5eHAa71ax5ofKtDPoKlP9qjJOw8Usm6jredZi+INL3DhJj+fdPDtDNDWlPmRNXuwSmuwjkSXT
2ZPJ8Gx4mdeHnec5RE+Ytrr3Ghw7Izx2rTEsCTfZp6YuOc2H7UJjnbsp3zMay+ullvXeHOEw56ly
nj0laZW4z+WJm2d3+3ZU0yEt6/rDB699mhCEvQ/Nr2UuLzbAbvWTNZWzEzA4y/laUyBjWbj4KjgU
30UkIspgYkYV/vdPHenqV1qPQShSv4G6N08Uc7yHk+/YGsg7rYrmjHazO2vlGhcDZnP8SrjYcmPV
2o+8Kbvy+rQ61kuB+azllHun56BepZgjEiW6A68tLqeGPZJX4fJbPXuMl2oy9lbtuycsPS4nCOPk
2wyhpIw6NjVP+UA03dfKKGiWha2PljvXpCuNqg47vf70DDXeGEsFyb1a1TePqeTAcrt4sJXXH4ZA
qKfK9mbUp0b2gTPJ9qpmhNJd1xy0bVcPo3Bfhz6j+zTmOd7mS3+Y2fi5ok5J6ILHsuCXJmwYvrmV
696MgZeea2f04c6VM8bUsEJP3uqY8MJZ5xWRsTl4tLl9/tzUjVWGPYKO60u3cEfCSd+eR+15hBXC
E4ntdMHwecmq9GFzi4tyBuUVyZKcbJ5EZWQaXv5sz8LcJ6mzPPetERySLJh2gQefABLwLZp7S4aI
qlh6NrkOngiD8teY/Rb69cpX+HOLpX5oNXazkbKNLD/MGs91OQjnJ3b96d4lrNGMm7XLH3zLy8iY
zjorVBnB1skqFcIIWhSufnXtmsZxZfP87gA9nqDHFyxzXA8j02SWfZxNfXU9rdvwkSUdORCb8tIN
t+5OsQ6fQeriVCDKW+iDojqtml+VMVq3ys+8F3yiCbLThNbD5csdDJKhuFNM22mMEaMpf9c2/viA
Fs4+bkHbnmwItKjFcvtqlYEIU1g8t2p1Lo/2uF31NT/TGFqQskX5FhMSqu3Edb4PQEJRQGMercaQ
cNo6ZkmId8Xs0nn1o0kju3O9TEHNUd12RcH6mTmywSR3FVdDk3bHtpia79OS8sCLNFatMZ20lhKV
TTddp/SczJxOdUfLle7A7NcoWNoiVq7zXkxz/8XsPWaTbbS+5gN6BJ2IV0tZWxSUnR2ySDN1mJk4
b+SLpItt6xILZ4ImfQwtduk06xgisXHM55VYQatxrhNaBHueW1R5oIg0nvYawoMk94wlPoqKLnuC
UVEfirTPbjZNDgF/PTV7pEvOHWpi59Ep5+3WUDiEk7+sAaUFujqVDE891AyNGhi5YlubsGnMFcci
L22/ZE5vxHruk9elANI25rboo7wV7b6+XKJBlCtYCcIRkfv9UfRzunPKr5x+VPEGN+Jn1yo3EKCV
wZWFKSCChc/rTTr4MDebiyPV9j3I7D50BqQZ9lCaR6shyQqK8MX2HtrrIw3OL9+o27dpa5hDsv7L
mCz9N9HLd2CFKVoFNdCi/s6lhxFzb70lqDLuHerCrknr7VGU+tWYk2Rf2Eb+kI1blYcKC6kDoZBo
/exmi6zRn+MR9jFNCBhrL3V9Y/qD3Lm+7khuqHvswlNvn+F2THzDHNVD0Z9chrwb8KgDoh4bhqaz
WkgLtvRLHxgpOhwgAKd+rggHxZhEqzNz5YoAJ2mupYPTG++AJgLHfR/RAdLbLSgxbf6g2dw1tcq/
5Y3vn5lw3djq/eRYBKQxdVsW7IyCVEiEg8AKfi0pBsuws+vm0mj2N7gAIbbs9as0JwYVxxvPpjRJ
hjGtJIgsKy9KhFK5BHdIEAy4hv9SrPXWhKTGFPCaLQXfF4VLNJQpVOHR8DEY1llkbdhZT7VhHFAC
IsObaoF4bKnvlsJTP1SDmkA0OIS0ibe3is3cZ2NefxnndDrMi7vs7HZ+7uRis+9X3muVoxfGZWTe
DeVc3qSGlLGJhsRt1nNlkhdoV7N52496OmRtOx6tLg1CXQd53BlqOG8MeT/m3DH32i+GKO2Q2Mkx
WF5cd5UR119FQrlIABG4Iq5w3nKG1Rht7bar9MwTbiU96HB77Otiiwov51S0KiAIbeTNrZy12pW9
N+7suXPvgtYRJyurflhDrl910rlHKvp0TnrN5hTV7c4dvfR9Xr0CxUWTQYlxylewmvF7b/jtg8z9
/Ks9maHbec1hrAPnSs/JEEMa7ENsu6azMVmNPOYNsHLrLmq3Kmfg3mEiH9bZRLy8FDnRrmqgoByy
kU17bh5Nu89upZ91kZty6JoGiJeRjd25X+mmMyRie4GpSMwtq6JMGT0tuLZCOQcHh2sKRGQFsPVQ
63aDjoy89HZegZq2DDAYmVC/GmvV78krLSJnkOpxKav0qHJq4VyXPXmHwFgSe//IZ4aJi6pub/xy
WXalGTAzy7xs9pbuUF3BNYM8nTqYJtDY49xWlNPNimToXviTfwVc3++JCMAgTfrnHgFlE0tnbu+s
3LPusLw3jrijT6egHFEeaCfZD4heHitmppAPmMkuIVQNBheKy2AJjpUxQEgwFVgHmbJhQDJ71ebv
5mr6t1WHgAV5+u2ECwk20tuH2+kiEnV5E+SEUNizbf8igSiLxq5ZHzbhVXsbtPSrk6/GVYVajhDW
ZcSS0fTHl2Sym2vEIGucec2tnqY3aBGIzgfzS1OiLjDIcY/HzMaRi3CKaDARFVQWmh7X1uWDgkYP
WUGYcL2t7y5KVHC9xB3P1mTnDOZdciB7L+NtX0rMHxP5Olt2scO370fpzdt1N7C6itpiE5HIWcS5
k14P3pbVHxO91V5DcDtZtiru56JtY9um5gqTZiUELkCp09Wd++ZOpRnOdWXsEsuuX4xhSK6CwQ/2
ZQJbPF0ttMk6QdG0pOsd7MH3IFVrPG45kvM+E+9lp1DPjoV1lJnrPo8wy8OGuODYAjsHbqkLJ8SJ
TnB8FNubGLlblkIhnbo5BiVSXlvlCChNkO9hxkz/tgq25qVusDMXeZvEk3LK8wwtCkBnRWuED/4z
YrnD2s7DSboZAiY59d/1mOqd2S+3bYWK3Wh4uJGgqgc/rb0fZtW92u7cXKOrVVG+Ln20BUt+lnXi
7wuBTKD0c3Sciz+M133SDk9rqedoRIaAOKBagC7VkpdXTrKWyAizX5sJyWSsjXRnVb4ZbetUn82E
FRtYmFr2moiOPXrqLS7q4thaeJmpgJWGbeBgmo4DKFsxlkfbc7dfCx3ptZEIVJRbcmPkjn5y/BKk
bQO8qZ3AjAdLtB9OgosBqSAD3QFvnswCr8abaA7uC5hikDupjl9EvswHz1Xnscy6W53OwMbV8ibL
/meWF4KoEhYKs9evSOKleZDzXJ8XJBFuWCl/+sniw2oi7BKml0Ku2ZcqKPoPr/tV9IJZ00PsRL5a
j/OCX0fC3upvadvlse3447mfZvdcdst0v9krR8jsN3pH/vtwTAorAO7UqX8wa8uNlsssrwhCAMrz
k8d0pngl6VYdc7QcT5yueBCoJomLtMQIWpVLGzrCbfdVq3mTSmNbUQp2Aw1jW6q3pJ4XsDWylRYC
13Z6zBFCY+R0Roz13qOQIxhIJoey6lgbQPq8W5tF1mgXzGvPken1jF8XUkOcfPd9joiKCb3PEPQy
YVghbTRq/wbRF3K9tS+nnd+18Iw8d0U7Y6W9mfKFOhwWB3sFb6tgIQ0x0ehhzwjyDGTc7FuWlidR
lveZJ5xdm9KCZxsLHXct2eqUKFLNditP0EcxaO0C9brV7YoOIumWNGLAKx0UyOm693VfLlhUjRay
6iKzdmOeP4JZsRxG3KPVSjsoRKlooxc/djCPjlJWMns+Zr5NgiE5IJ8fb5ekMiM729xdVROABikX
VWV5I8b8+4RuNnRdhLfsnvI9krZdt/kIfhMCm7ZOjlezIy86d/eejJMelAaFHLOTejEnt8V/YLHD
LRlzY9fOyfKFPXke1R6TdGv63a8Zrs93pIbFQ2FMK5h7kUYtEOgBdbhzgwWL/bXxRUlZuPgGhXVt
Fz9VmloHkbhvWNUgwZQN0XpoCE6WWVYnYVhXaet9aQay55ChqDjvxpfWAhfHjHI6SmRiMTaS266W
gf42+aMfHFakVngeuNTfoXG9w4y6+AnYtIyJwu4OjqrGmwV+8lkh0Nlntpu9gfWnZYhXAsjyMCm2
HMmwEyj4f9lBnt8aUxccmLSwqaDjO488pVd0Bi0mJ0IeBzc1ol777rmuN5MeVjsvQApAzESYX/UZ
GULetIh7KVN297PkKWzx/I5GIO09fr3oodSEhhnh+sOW5P79sjolGngQHS/tx0sv5l0Ny+TStJXO
+B3jAExQtFzcAKvD2n4ytZOTo7Om/kcOsS3HWyPv7xvc3iLRs2TS9A3nZEyHGw5rlndBIq467RPl
0liGOI52WZ8uPh92KLplO3fekHzdRNaeCjGZp6BNrVcLjGlfbuUk6SQycmi3aWNEhpX01ieQzYtc
6b1lSiKVBCIpdAizG7aNwB48cPonq3e723Ts6bmrYt7SaKGSteiIjB5BblqyK0kLrHbSduXf7v3p
EpcUpMsNWmQRO+zdfugMrajfZRcjjstCKiH6/W4zjP6hTUr7qkoa9VxYaUk30azMgmwSdl1GZDTG
DRgHpIUesSXYJPuTDSX7x5xX/XWRzvW7SRSwjDJ/Ke6nNQORx0ok969rjYEGZmxtcY0JA4THshuD
LCZQxv5CiED3axjLXpPvNjVXdhFwMCPiCozQQMF938z5yNHLxH1tjhDFb3rRGHZkzZ5/7DpTfKw5
YoqNuvgrXds0uKIP84+W43KuLoaVJdEorcmMvLJvrpSPp0qcD0b3bKSZ+yqrWv8wG6VAC5O0CKhh
0GVmStXbOJioCOuJrzsWBpnHI9Tf0hXOayXL7hfWQuYbN1mErFRlv5ttww3HrMBvDrJKiubWv+ja
B8eAsgXPPNgPjHTg96V9THBFfFJVP9yumYkJw1jnaxOmduveZEMNbWE2sa8OTTRcTkxuNQoRmS4v
zRbAne/aGsmG+/t7OcnkRYMqzGJPg9l9G9bFkyHCMf5UmoqHmwq/xBLyjvzJ5MYbsx54RGbJcV0E
UV2JXZmHuV7luei3rQttfyy7m7QRyG7hxubDU8Hm+JgmJpppUcOYyacpG56mQpXW3q0Ld18X7Pfj
qXWqJ3aVaXlCwJ7lkWYB68Qm2zAisGvyENZEYoGW2rz1yYjoMR4Gtq0cCBn8+Xq10PkGSX0l5qF6
6vCEOagRg9OdFiMXZFgHLqkFPTel/VeWu+cpLaw93Ak6i3qAxVOyuhpDlYJuRInYqicgjfQrMDwT
tDSUux+t2XxrBzGcwc8LTISK6tVciqkkjdnFd8Vo9SFpVv1jmEd9a63Leva9YswJU+rkLYAs/zxW
S0ioL+SVQEueUyb6BBcUHkzCVFw42XJU3/yGzkQWiHIFMo190k3FMUh8GD2NWNN3y0iLa6TDA6Es
yEOmXY/pWB4VGQPSrgS0nCIFDaFlx7i2T6Jmrx/lQ7nWGCqOPI1p4kFZGQL+s3eS/HoEGn8FEcjz
qM9VT7GoBqxapNc9F3OjfyC/tAUQHTFqBm50X73W6Z5BNQ2Gu7X14zwoHREidplfetPpvyD87KPS
aoJXZgb/Vjgp5n5VKW/a3qc/6HCx4ZBvDBaKmFAeYdDQjyf2hThaqXTcF1kBu3rw7MhcDPpKTSG9
5T3QdbQAzpZRMVbQ2R1rTYfYVgnLg9EJ0CxiQGB+VVWZB/jiwNYEweLJ6qfCfQ1A6Bu02w43ois8
lhK9WXEzsb+6mnKUGg7hUskjfD/OXcDg+i5H6BB3U5DdyEpW91I3SbXHusK1Qrwr9A+MfVoA0Bor
I8hsa3aGrOi9Ol3NQ8Aq9Ftla//Dd7LimsQEGxhynSkPpoYArw1X1GHFZM5afc2LlR2DyctTtReq
Lo6I7hh7lSefM2wf4OVInkBDddyEZmRztB9wgyniqfAcJJk4mL2mk7TqIxjV/GJgI3Q04brdOSwM
ntIcHkc18+ByLCQ3mfCrp9UT3XMpg2wgz2cQHww7cx23k+bdyDVqFBqCzUCvYLR0Zhpq54E+Giuk
1k3sNtrAEb9WK746J9EqezjZwskeOYo6jI76MilO/kp0UB+IFCYK70cdzaw43rKKR7tke3ULD0Uf
Vvzj962qqLrlmn5lO8XlFJa9NnfzEKw0HVm67Uw2RsX+N4dphAz5C9Vqi8NJQqg8ywqHRxjXL95v
rRh0boOL4qdZh3J/4TV6DNlNY++scqbe8yH8o3Kdv1TIu1FJSbt/0s46s4pKCr0vLpW54QDYy21Z
rk2P5HXZtOqxyZuFzZGllx1NPSdQ6fPXIM7mwS6a9cY3g55rgATkfhBJ672VVV/hnFRkKLoXcPUL
QsVNWupKH9omYxgiuMcPotUufELE9TIdOt212BwqUi5xLDjrLeNecMgpP+IGA3KLfnD2Hpnm1POt
pLbPZp7cVZ5PjcxRqYMjJC1FxOwM55WR0jxUBcQeLzWyx57n+65byuRmRqm405k3HQ3M/CO10FNH
dbtxkVY7J/ZBEKG9xqJpQFobI0iM81qb1Rq2LQ/c/1F3ZttxA1eW/ZX+AXhhHl4TOTA5ghRJUXrB
0kBhBgJDYPr62pDbNgUrmV186yeXaRUyM4C4iIh7zj56bxmm30+Y+3Wdnuu2zGoW2yqnpIeYdg0K
HDkvfvSMSlI6Lup2DFk4XTpZP45CYy4uGLa7Hm/6lnGwL8LaU/zMKJp6OzRVQ0ektS4r+gl07F0U
promrEeTp/uQtUoRsS6rrG85LxRWyVieL0Q03KQFoqlrWqG8sjobv0lJis6WxUN64Y0Y1cF1WyiU
SA7g7EEbfeHS+UDYxftCjafhyVQ7m3Vjw0vKckGPmsaUf2KhpaS43yMe3i716FHGwiUKbnByXpis
DvUrtvHybqqXRC04y+MGTDqOrnTUAs6o7qRmsmApVbjOKCZ8RRlxw4hRuZRyaC85muDXWLERtj5H
48rFCJuCWEyHWIJNT/m/l2yOeo6ox1a9Sj3u3e0cahholIEztt04aolyg/KgytmzCDrtaT1b/1Qf
/68c14/nCZL/b6bs/484k9iI3qgHF47lH6TJ2wo+5P+5qppX7Ar/BFcudMrf/1//tGRrhvoP28Ov
g54QHyiK+H9ZsjXd/AckSWzCOE1M9Ib8L//iTRr/AAzkcP6oL3paAlX/bck2HCzeWG9xlXJFMgr/
V57sP10TCqYQRPOGtfYVDH2SiCEaowfOD2E/LFu92J3VM5L1U1df5ORvPHyOHSJuCGvlHgr4l6Jr
6Srn8xkZ8KlrM2hvr91qEleyUURgXlIY0cLFVOtYH7z4SsZsdKLD0tWHkBfSrwILyLHkPGb35gn5
iy/91Ddf/v5mVIy+zS3w1dFDO3DA67j6lYLoePP+xf8UYv/nhq5U0Z41m6JT8ujBVDSUiINSfcuJ
AN5Ss/Qz+thT33+RH7/5/gOfAFOJj9AmOV5h9QEHqoZnDBWnLr4oct9c3BVeNrJjCu+hCiITNM3n
sVOZc/9mJfxl4E+NzcqI3aJFYWGVePe80EgAbjK2b1oS+yAAzjw3f3o0/j3669jJrhpHYE6mi5Ra
zDf5IKjvVqv5Ixy/O+o1ih1Nfie2Izu8/5NODNc6hDJ3AV91eeHeA2G6nSNOonKYJGeepVMXX01f
1PdlWdLbv1cj+6uS9xz2NdYZc8LvIfmPWP0/Q7Wav5nbCImZub9va22n1wkHrxUtgqPePbvz00IN
ADGZZncZQS0KMkODWD35I8QB3YF9OVbej1A9B23Qlw/925dZzfe6Iudpttv+XtK+HsSwn6MrpXgY
0huQiuBnvo8st0YF4I5+7N0XB8LSAnPgPPMyVK8LL9v+3/+oe2v5N4WGDax39oUy7ZTqlxF6Z27J
bwvK377pcq/ezA9WlWEBj7S/N5T4iOhkciGyMSLGeNXQ5hlgbxaQ+ht3u2D2pPB1s0OiiTei9C6z
rD7j0uYt8/cRW9WZnH0u/LypuFdByXWDtxkYOZdtDikGPZg5BmFwX0JxH0Z7jZNbxqeafFz6mxQl
awhteOyQldjHZSurcyygnhkh58Qs/y+8yORkiVREcl8jltjojXMcRvUFFihrylRsIDH4LCv1TSzE
J01h951DB7kPrfSZs4XrVuUwQnjXiShePCN5gMR7I73kZWwjmjIQr2WxnTTEV63uN/F05WoK57YN
Hvy4PQI3fbKH5ntWqADt7Rg5zvi17otdnNdbL46vJH3nJAzZBqWX8Tzf2t34iXXBpaqGBymdqwUj
HrPUX0Ys0UIWrNNt28sD+0tObNuvCQdVpdDUjaHXFzRcDnGS3ye2B6lScfdWDv49z5+XjG6E8LvG
SsEgDvVez8dLKxE0YatD29dXkCduDa18yHOxj3p0VZMMgwl5+PtF6VQVXNVwbSii2uqyOtB7XnDx
CAOIzV98kLlON58j37t4NlqozOmZe36qUK0L+zjz6p9SfkMj9nrS7NP6XDrEiUuvI0TTQU9MD7Nk
gADqxZs7mw7iOaPkqWuvXEUmUhOX7Wod1LUuNrEd3rruOe/ciVmgrmo3ubxFKhyrDjTV5fiAE7z4
Ps2b9C6tbVov79/oUz9gVcON0pgcM5raYBq8e2nml6manYGZnLr0qiKzs0V5j5gALazC2VhePcjU
M7fvf+9Tg7N86Jsiqlijq6RG1AY9cbC+YmUKJ/KZesg6Vd+9/xGnvv+qPo4WoP8aCVTQKVPAqdjI
IWjZfHDc9T+/v8QhTybs3ASDw/vGowlxMTRZ/LE1hbqavtCi09Y18zbIx/yLM6OstqPXj43KaqIW
XkzQDd2JQPP62Q+nOTBVJCwfuThyuD9HhaN9uIEDZScP6XB6fHO/LJwvH7v4aq6mBs1sgnDqIBs9
TvlwSVSJemYt9PdnBQnJn18815spNaukC4rWPZTNIGg218WZYnzq4v81R6e2zlwurnvhXrT67KN4
mbYfG5XVLA05e5KZ4VJloGxf9LZhbdOwyc/c0OXG/fdax1wHgxZ9gbwiabvAk8iwrbna93n2qSYw
XsvnXwPUubLL+8BKSQn62O9ZzdrWtqcZJwKDJbJfPE8+pvVzEcunbsRq0nqVg3TV7JpAbwTVfulz
VWTYvv/FT6zHwJ78+Qx1euJGiVBE0HdO+a0sLOXL7Mx0w/vQ3c31qO4zHjM/L2v9Fvsyjrp6ou2c
WdoDS4b6rgSitZ+dST6NuLpvc+AHgP0yZ6sgUN3IfBqum0n+zOwW5E+v2R98gFYFocsKZxwVtQuE
675GIydjEi3e+2Py92UIfvk/hySURbjoB7mZDo7CgsxKOgLOs2qiIBjoLUIclbtcqO3x/c87cYPX
XCQsoIVXKnUXjLkK6BOVjNbF8YdKPhDjP3+Mg8WobKTCq3ayQ19pnG7TutTm97/631+I5P/8eXXN
UOo5l1MXWG6cbKPZKq7MoSvQAWvah17oprsqFTK1Wj43a4JYWdw4o23uHM40z5SKU2O//P3NG50W
Do3J0W0DpwM9HVntT3uKzm12VmC1f+1VOSj78+o4C7F3Jk0deEDejmpXaegGkx8O3IuNUYt5l469
cnTdOLuZWh3BZmrUuzx2vA/+ulXpqJycKms3TTAX7UMlmitiAH69f+dPDdyqblRKajZN0XVB5Zg/
hGrSAux/vn9pe/l6f6nf7mpyoz8xwLehdEgrsgw0lPi0AUqP/aqiJ2Q0Rv1WpIhqs9T5TOSHuR1q
DecexepSgbnrw+4vDx5pBTtn8CQ9y1K5KRI33A+QUNjdTHCjwxByc9HxOg6z5jDrdr4r6XMecCc+
1sTab7EZ1VsFyN0OkWG9id3Y2lDVI7/XsD/BJW23HqaVvZvkcFXAq9y704LHzzEwdrZEW+ItgTI2
mqJCn92XjAYYO78w3kM11j8hE+pewmyY8NtaAkHmMO0mV/0hp5akmoEGyZS1YjMPKCJcx6Ytbnsv
Tl+MtPZdGkgNMsVk7L8TJln7dZGce9ucmNHr2NMe4GEbqbYIKHvxsQ1LJB9eUR9Hvf/QMtF0Visi
XeYQdlxV0NkIr5UCCSuAPu1MQVoKz18eHWdV7jJ9oJunmiLg2Bo/sNcMWNbRv42xQr9uwofz/jN6
4vF3VoVvnLNCqI7WBq2o72QTflXL6vH9S5+6A6uCh1KxcCfEo8EQF8YXZAsFVtyZwBAbSvj7H3Hq
2y9/f1P12kEhQ2Ss6qArcJvDAic8oivODM3ymvzbLVgVPZveFt0sjFljhE13Sjx8zWr56tgOB0tu
iX8jFYT2aYviAKtE9MHHalXrMGtmpZNMIlABsw5i+okM+vP7w3XqjqxqXSPorQ4RayQ6sfoV9Egk
xNJWbyw2x2ee21MfsSp50tAzR506O9AT1cNuofQXhtPgXiVX/kMn5P8FRpQKpM5m0u3AFoiCR3NC
Jjqc4SmdeKDWIMvZsWuCC7i2kjcADtLmRrQfO9k37fWUngYZgUO0gzT3G0I3PrYZNpfu2dtJ4MCi
nGCD20Hed8fCG75FhvexNcsapKKPsNKaVrUDJ6El7YRIENPhLJnt1GCvZi9auzmcoDwFdaypW68a
TbRq8eX7z/qpi69mrzGMfW3lhR1YCl4odOa34aSci/ZcbtlfSsPvF/6butOMdafLVtjBorK/BQeq
LvSP5AJJXONDVRo2NTis7fu/5MSUslezFrZs47S9YQXuiKbcSwlDwmag3JL5WO7f/4hTg7WatVhe
MlTgmhUMAiSdXT8ruvf6oUuvg0AjbGO6aCZuMpwWPKitth8trT4zNie++DoK1LW7mCwUyRefwn6j
ueWnPtbO1P9T117P19hTawMzWVCmFcIKB9a8MF/eH5XfdMO/PEELhfztpLWBdceE7iKlTa/Lzjmo
LpCkca+Xj2GMQ1ncjIm1VbXDWLzqxvfc+Kya85WBb6JNN8t/qy+TOdvP4Zm6t+Ls/XuFv076hDBW
kVFROIEbDht7HLEQEj+8BCZ5xKiE1zQqTFA/dXrM+tuybPwKL4aszcMI6KZemhi1XZ55h5wa+OXv
b2bXkKbVbNt5FbDg2Ve5hcixIcTw/ZE/dfFVXShNkpvZSlYBCQMICetLFKbnKvGJNtp/gafjcJHy
EtQTuLIbflhxKo+FiL5xOJ/sBXqkjV5b03FMxPc47HEkimdRqu7DOM0GGCECzIrIbjdZFiXk9NC3
qnoNt5XQh7teM6P7quXfYU90LrClf0lQ0m6g6X6l2XBj1HX+wRFa1ZuR5r8lw6YMFDX+pesxfjbA
XWcuvjzff3vuV5UGWwGiN00rgprAiIrgXAA+xAN5U0FmwvCxmWsuK7q3DxAdpKQfhjxwovGblNF3
e3j+0NOzRsnNTovKU+mLIBw9FP1pkIYAPt6/9m8A8l/GxlwVnKRDUB/PYx5IepbHeJy1TwLC3w0w
kg5qXRIdcROQqoRwttl2kTLelkaXP8zSaPx2EPl+yLpk6w6p/X1h8V27CywjSjg67NgJooXQHi2d
TBcYka9jY3TIy6rB3hYIH/dF8rGOvGmuKluUz2Eny57B7zQcKPGBXdL2/RE6MXfXcL1knksjb6Is
YBYdbKd8trr8TEE+denl728eGYBs7FzzLgsyt3z1hPei2WdK66krrwqOOoyao8oqDaLGAuXVktYa
AwT82Ijof35ty2lcwiGHJCgkfAItqrXtJOtzk3VRWf1ttv7++5tRAUhhiVkbubyzJ4rVZ1XD4dh9
SZBgty8sNCRpv1Orb3AhNlHy6jnaoTA9dvbHpW2SafM2zi3YXQPnB88ueW4WPucIL0U4ADzRPjFP
/Tl+zELOBsRnhA2skTEK65/Cvt61nE7ySZ37gkBzY3X7f36sFjn+xwZvVYsGVdFTzczzYJzV71lF
aVUBcHzo2saqBNGN1lB8VlnQ9BW98nEPNuBj99xYnTskXhbZSlZmQVhH10TJ3gn5sbpprAqQEQ1p
nM3FUjc58nEVgpzG/OljA7IqCzkFJp4suwgs+xiaQf3B97mxrJrfPKJVkZfaYI9ZYPQ5UnlkZUch
G2f/sW+9KgtZmJUFG06uXuHfCOUL53KfP3bpVV0oq7rIisYsAnXOLD+SmThAaS+3H7v6qjDEFjFc
Y69nwew11batsltU6t4HL75aIYhKtxW7lmkw5dFnzY5b2GjyHK/7RL38nTXx5oaG8+AawzyWwSTK
bB818DKAPHxoVNYpAJmpon9jVRtoqdfu+gFLKAHf+sXHrr6amDMnaZFNbGJg1ubnIi2/l4Kt/vvX
JiHo77X4d8zI23EBEZlJu0wCVVcOFOJrpr1lP1NrrRqWHWFyRHu343Gp0eMMHLv7bHMWq0+6P4FE
mUy22IVyH/XzzpDGAbH9Zmh/GtkjV8g5GDZyixwg7Osg1vDSXnD2uzGL6Who1wmIQvANPhiOit2n
TW2HMrbpOhzcc0ABF6V1UckjYeFLqW5JDSYV8cBfZh4LyLFH3h+1ER9L++uIaB4v4g3/o56ZLBAM
EMDTdzf8qbpPWqjh/bxjs3vNywB+9c9mPDp2vKX6K9wsgGI+aIjltVBJ1O6xeeDTa6f7ZEVgV/gh
iXhIiyOGViiPr+EkuL8/Wmn9/hwuqXFMqBDlSvAR/4zsmB3fw9JGlFuc7hX/HEZsmWpjHDo8LXy8
aFuwewSeEZn+Cqdpz4DwNutVcRnmJmwvuAZOCOcCPpG6B4vGf90v77jJ0Uhmy+8qjfDzsf4ceigt
xWcMItkAg4ttDazFXaTbn/kOEecrUV5c6NpL05KDV1pfEtL5QvzLRQ02TI13cwRUprvR7WuHBlIc
Rbh1cIfD/opUbTdiBVQa8BQMoTZCuqqPUt1Lkuv55l33JS3JYB2mq1Jtt3mMfBCPmMB4qW10+eJm
9g2HABt1Vrf1Bw8Vfm+S3jyw8UC713OsNGjTCMdnaH0FtnJmOixvpL8sldcZIlHc9gVchYJF5vDo
dPpAB0p2O6PiViYEPuCux5Hw/tQ7UZD05e9vfoeLP6vp0YQEGTmhvVU9mZF99bFLr94BNdCCrJRt
FtgyNvGxhs7GHCFofOzqq3eAkKNnR8tWl47NCw71GygIZ85gf0Om/3YDVq+Amqa1ZQ1GEpQ8+wCA
fa0ZLplgsbSAXu2XFU+b3RMD3PXxRTxrt/BC3/9Vp279atWGy6TMR7xJgWvkv+h5kaTgteIR61D2
ixBh79aV0zl916mfudYzN1No2sSJJ4GLafRq8CzrvmxD8oFDkM9SKuNN6YLQitKalPZQeouDTvOO
QFNcv2TiH4GUaGdeLyd++Frq7NhGjoWqKAM1rcQNfoj8tmvd/CXB0ErVnKKdTPP2Y8/ObyD424c+
U0x7ntIysMbhW527L8UUfXv/Bp54kf1W9r65dN4ZM9amLA3wQmMy9Zxo42Hb9lNM4kecrR7I2Hza
kgVRfWwLpq3WiM6oLcl3WR7oZdr7CFzoNubnGo0nyoO2Lg+OpRcWzdIgG6ovZSm+Fap+Jl/r1KVX
5cGIobi5psyDOpueoU9+5bzzzMN06tKr2jBJJetSU0+DzlGfwzb9XDeAAt+/waeuvaoNVdo2nVpp
uEN79XOYefu87s4s4FYJBf8+p9RWsx9wVIXN1UyCxtGhhkyq2KggFR/baXJ2caonEfZ2l+5ypdT6
Lh+me1LzsNx5VpHi+U60Q1XFOh5/pYAqVPe7ATvsLom8esuhggaFKTLh10SwBPgR20HXymwLWi48
8wNObanXetoGyvSgCS8OJDbXzMr2JZUkpVdeZsASynvWMxOCCv5DBciX9fQTFjCO/XkBd6RWsKyo
ZoxEvNXbOdCzR1FcpqRD52l24G9sqju72GVOsVugaY25W5YOvRv6y2orMb4W2YOExmiY9ORb86Lr
f0JT7OWZ98KJW7/OCSBaWBVWyq9j4ZtMB+3cJMMgutzhv7xx1oLexqtgugGjCHJNxJ+mRMg9h6fz
k2kP7kWf5DYGfIABGWbXnTbk0QGcgYKa3HONAwGOg4/cOmSFA4TVs7pQ95FZFM+ZHnNeoUDI2JSt
VsAwGJrboUk49K5sm5g+bJ2GJHyNxlp/O1ZWdm2QA4k3w4JQ0utA8AAqaYB5h+xq6CCANlGhX6qN
YCXSpuTyxmgOuUOm8uRW3oOaL3B8DX8rNndjNECNg+jcdPOU+04umo0Tizn1w9KpNmXZi22ZJMa1
EpORoU9TBZKzMJ7MwZz3k15mOwKyk1+KHNJvrjfYr33Vi9dYpO3dbFQZxAIv23kzXwIJN75fqcnP
YZNEO2aIswGyUHK47Oo+uG71OkTEv7fFmB+NVHG3lWHck2/0PY2NCSQTaWiWnTewp+PxEp0dpPNS
T68xE0WHrK6/JW4D3XrozRsgp69kv0XP8Rx/8bAyf64L07oydeAvA8yTvaUKHLlFivCjNIb+riSY
DT7kKC9g89nbHIEKburEuSTKDxuv57BSBfWKIzcB1tYImAEihdwf1s/sicCWeq6wv5m1Zt6lXXPP
69rvQLxfTLUZwZ3uSnh/3bTPiB7kH9CVHirCllNRZbvccaK7EOPwXSIgwEeyg7eepF+Jri52U0YZ
mQpvvugLCPSNAiWChOH2k5I6zFNh/kI4ZB5cPSrvuCwigEZ5kjmC6oxIGHPTR5Kh6pOJoNUkVOkm
28r3tPP0rVFKsY1AuF0YWq1sotmQ+6Rw4FNHMbjzrNSOqalxd0hPAMzQTdERiI5zsI1i/KIOlrH1
atM7plAoDnAg1U0+gbvoq8SDPWVbgeLK8ntMyp7mtwiCFlhrehnaKQh0VWdV5kzTI9CyGQK+EnO+
b3iTic/edttNQ21FPobDWnYQsu22Y9cC6UJCQQGFlvsWORNkrKrZfQO15bWzyYEmctz4bkZmU7Av
DKvvWU/GgKdYzU6TqnoAh0H4i6fUtyNO8S1eav2psFqD+Dsl7L6lOVC7chDRrgWm+hvYgMdZ9u0v
1bR4Qis1I6t9zr8ljdtDLGJ3KfsMgoqmALCuJ30PvgKWg6HkIPUye0Mmm5dvejl2F3PeEpFZVvJb
aDXkEAxOGQFyAI6Fltm8HJyKQEVSawzJlsoAQQoAyKoN39PjY9MM8bYY7eGiTpwZq4zn3U95XF6W
3mx8adXEuNFm6RYbbfISHMyFwdIzB7eoTN193ApvF/E2OajDAnVPO6d4BsRiXFuK2RyqpAfybufA
liE5G69W5hbkjxuq3COaaa8ayXENB6eJdhvHXhZegOWzJ3bVY3Y1G9ZM2oORakdX6uWdW6uZtyNs
Ee2oZRXPQ2mlhwJHzVPX9ib0IaOGgAaqa9zBQ8jiDbgsHDRzhYFqjnX2ZnVTzJ8mj4kz1sP8E8Q4
jhU3h+a07axRnfZVWmFCcF3IWRsAQ7x+dLNq7w0bMAU68BEahuKEy4Us+Qw4l0OtrBl+iUaheKRS
AyLV64a8d4lL2PW6XgA/9EjEhuQ+KHQn4JiMYZH6A1Cqe47ZxG2tF/1h7ipjZwmJu8p02mI7R3p5
mSb6TM+CXwPUOgd0a4iNNri4fabYuC7mtruqWzDcRdVwiFm5arcDFq9Apx2jHUlF8l7lgHA7kjm5
axdSVtYPnp+AU+YMu0GVkTnVa9p187cWbdzGmuZwUwwJGD4IYZWRkG56LQZ9wRbO6I1KHvhxM2Rg
itJW6ltHiYbtZHuVHyYWiKGwt/Vyq9NL++7CIT60eqQ/wPGbpg2lwtziLcBLJzp9b1ht5jtRn+9G
3Wh20pLmTrF1a5drcLzBS7B+bQfdF3EHRDbx4mZrpm1n32ptpfsW/+fXbujk50HOwzXpKOVFvSSI
7jpC/D71tRfexx1UoEWZq24skbtbEKOxsilCXFkbApJAkKb0bKBvkiPhLUzDxNa+GZPVfZ+IwfHd
UgPn5tYhS/WouDTHsTwa8cgJglY6AHSYR61Vi43XGvadPSULONKuWN7AUfxUhnoEQrQvD5nemzsV
fPuTUjflRWxaCRhdrfgFGgKb3jjewQlj3ZK0xh2/yvDjYhxeSbqf7ntEzn4nvP47iBx3D/BO+Wx2
mnIcpDC+EFaf83TJCAJLQm0jwQtok/oV0OgPtXDu4rQw/bTVjPu8IojXnPoa/6sc9kkefhoIj/UL
M+83LuGxZL9YxL64LgxFZ5RbKa1vM7y1jV7whQiGz/d5SQ/DjZV5i4GzuEH61921xdBunEKTFw2e
9sfcALhoYJiANBdbu8ZgRVdnCvHzhHlt4w4yu3QcX2GtupkK/h4Z30QJzHnh3mBIB8ggxT2rmB9q
aatLUqnNv/OUm4XXeSzQxG5z0mdYqo4oXHRCF/LjFDfJoWiW3xF10b6JNe0AsEF8IU6oPLhm59w2
CkBOLxPqAxRibUe7LttlZmig5VUz4wBHtuTzm4znslTFYylIodpXwIBYXUnwtg7hV/G2lqC3wlkt
kW9OzV4CrvX11LP3JLJ8aXr5o5JKdJgmPdzlVcbLixX7zigSBciZK3nkx+KyzLzCAPaC2QN2Rrd3
MklAExHN3a4CR7rvy+i19wT8RyfJTZDuJZGJpNPkwJ3UpHm0J1dQogpzG2te6KtQ/w+tV00HShAn
d+AvD00J5zBdHJmJpsyXhtY7ri8GvKJLEPOxz2vjGsXag5nk7sZMrCVaAvQ2oZQt+ob6dVnP3mLP
lRsn1Aco3U4XWUTVsH+o9KjbtnFDXKWaST+xBNFFRmgewe0PvlMxkwtJQFHB++OyqPRqE5Y27E7F
e4nn1D4C11euCzE8RWoP1QeN77GvNeOL7aXRNjWzX6DRHFLFq2dHGNHGZPnGgWmGKgS4uvJkkhbz
jXNP1XecHlyp5eRBATdnbzXeNo2Bc1iu/NLyBYkM0srbRLG0C7eqwydbDs31zEtzu7g6vXL6RAmB
XqqM/VM9q/EPN8my42SN81Gvo3pvuNRq5mkFut0lbdpsveRg5K13KJOW5BH4byCSR0O/Loe+2tcl
HOrRIJKFwIeOCGHt0zwT+iAAvr6I1rGvK+h6VyK1M04dS+MyZUVSbrqmdDcsGsZXUiR0xx/aKV6G
DFTARjHHEIsa/nFh5rBpWG+xc1LcyZeDld/Wrd5e2zXx3ZtI62UwQ199rJpGSvBfifEj1lVtb/dN
dNXP4o6Vov6Y9v1z36ahPyD2305zpG4nRS8e0qxifYFKZJcOhnfXhI18JQJiuIy85JftCXVniER/
IhwPKAmGdkiWcIwuoNoI9Pypc5NXGkLmUOW8vZLxdB3WbCT8MidajDd1valkP22okCEDoxDpNNSq
sqOAll+Icpl7386ybKuaSUYFzHBRp567lwlMszpyruapSr6adpUesDbbm7kocvik8XQxusUvTu7Z
1cg2vsqotlfkban7sbNVwobK19xyiMxmjLYMWHw7GTozX2OdJ/S+QWuqTfsGApRPFoKH7SFrNqZm
5wDfDIqhGZv0agdJPIGcf8ThPE1+5aYjFLvES3bE+VE8Y9BBe69RTeD95pgQtKJ0QIPFS0EAz3Va
aqwJWbpgyM1+VHU/78VU1Ts9iyqeKJWgjE1vzvjJS5U1RePpV0McFZvULcQuWhy9lQNUCjjwq6kO
9j2RRtMOznK6H0un7sCqKcWjJ0wCCaaC83S+908piv6YhJGySXUghmMjbLC0ZnGscwcCqiXJqVE9
xO3dIL7UdmV8FYnl+oYzk6jEmTgQXLImcNS1WxKy5KEAUX49JCRrpSDAb+QIx7QhO8TXwgnqGEp4
P7Wldyt7w3xqqk5cW13T+5BT1Y3X8UhF2Cg2bkx5U7s6ZwsQw6WseMmkytRQparoNpOQ6N0EQDa9
BudoG6J8dgcBKsy1VQBLgnLaJjZ6ZNbBNuHG/ljmza0WRx37Vjpmtdl2O+JNFqwQQEbWANmndFrY
vkJzjhhngKJVruJ9bjt47ZuxL78U5CMaO+g+sMk6B5T0OGk4uy21u2nCYb7LWXL4uXDMXzOnCfOG
sKuS3PqRgIl+UnXfVUf7ZxRm2oXWClBHDvoUd3RiBAnxuE8s+6WSg+v3KtQJ01N+mURc7sHAGHt9
DE1qqufILVAx/dGLeOuRTFBcRaa0r6ZK1eDde+nVkBvlBT9v3pOXtbSGOvtSLTXELKLUv1dj+rkp
MXpB26N5o6Ta3QBSC1ysWXYXVtL+QljwzcqsvtpMQx7v6tn7OcDT2xE1LoD58sZu26LYdUIwUDAK
b9n/zgj6MVJmTW0BMKVCuaSR3fWS6jaJsfIH0O0PbKC8hwmeux+n8biTCoklJQE/Pl4HewsZesGw
zjqYWQffBZE4N+WyEyGDwts1Y6keFZUIGENJmsvKdeaNp02wQF028lQhtnZwIkvf5el7EC08/hDF
Ozqf3mEm2Man0qihebPRJHauqfCp6US3uUjx9p0Gza8PeawI+Kyf0yVhAqci+yKS+aJo6vy+Exlh
Oa62xZsExM3Ty0Nayv5Q9TYY4BQ/MIROYmf6Udz2epO0lGTxi4CK5AWaXHTFi9J5gtefHRVLXzbp
tbnRgAkc5igMfUJ52DPOsjrGujvdVl4e+lDPzYPhWdNtyFUPo9rPF6wN6q3mIn4M527yhZxg21Xa
cE9nlsGvYgKpen3+OdWGvVVUGmuF8OYgmWj69GXxo8gT5d4mzmMnmsp+cucivBAsuq9qznw3kOoN
YtjCCSD3zKrDcJO9meKMwiJrPRYij27m3Azv+wakcG/h5ChYnrC2z+PkRlaa8aCRZUBexRwS8TM3
mACt/omwxYi0nRBVjElimV0PL4NpY6ZrS46YGselPem0F8TxgMmFxnAV0kggdMpxbu2BvipIb/em
VWV53Y3WgM3GmyBbF1F/MWkIDQg4ankuypJ4TQ6q7KiH2l4wTKVjOQFnHoQr5fJrmJg4+oBmfRG2
1e7LpnhoevNO7yfvME5xDkwxSW9bTHgbpxr0AEB7ULmFam8sZTQv1SqW7baOVIj1Izkl+652n+2K
mLfZSV5cWfk6eYNbtZtf2Xe95HH4JWvz4hfpRyARpbNNHBIU5Sjh70Ikjv3cHr+C8rUIbHC9HUFo
ZIvohet3vOce6UGTh8rxzb4lAXZXxfDdBrsno9lSMB8pTOXIJuKAyf5t0mPoyjqyCN5+r6HjENMx
5wOZc+xepdEmlxxv3Wdo7zghmcsdzFhAwHpnj0SDKOlOxgAscplbj43e6JdVSbUyywE4Zy0ftHlU
9nnyXajsQl2ElIfMnAI2Rc4F2+3edxYokcyrz2kc3ZlFz5PctATj6fb4uWsBo2YtJ1/MOeE+ZPSb
Qasq+sP/UHceS5IjaZJ+lZW+owUw8JXpOTgA5+HB6QUSJAMGTg3s6efz7t2W3t7DXPayx6zKyoxy
B4yo6q+ftFKmKk1VvnRdYt3FQ6dvXLOdN2PTZZFMOrLtueEckUuMS2pzLa51NyZx5L/1ar2Y0jrF
Fu69Fxew+2aRbPPaWU6xzNNwopzlmTLR9EbnaPqTqQz1SKOuipp12t1kf5PX2TOfWQr4pPkpBsin
NNaqaCodbOh6eFlgtHAgo6Qb2RdE+mfqF09DWWUHIrxuUMJoHTex7XG5jdlq5gntYTEv3FWGDS/L
Tcn6Ek8ZTJJpLQ5dz/u5cXU3u6FnuT9rTCehMlTz3VB4y4c7m9dDRgcuMKObDURG2Nb2Nu39s68y
C2Kd5h5pz6TN0bSXzaoWZ8vxSY8SmSJx+0q+GL6Edemdh0KYsDSdN8e2ASrY84vJ47pPjbo7O6V0
nhD40y1FqcPOGVKx6crY4+u0w1ipXd175Y9KlJFSFDjVPIZ6fZRO4Wyp79T3Vm06AZeB9gpymRMo
bYRONnZJEHtqzHvNpLC48rzIrNIOrguJa83s6RngFh/WAHGBEKJM6tK39iW00L3flfbW8ip4D20p
o4JzUOhomhtWg7UERjuXr60EK6AELq+Sdog6nF1WAeDSdTMuDXpy1OEy1l0v92w807ZiBu+ssly7
X0WbPZsZnzrftH/yRNVGygd+xJH11qXfMZig6oEfKGkBq7hBchr4tocaPbu2egobl1vWLSds2Txv
2tU6qbg+u0ZqnBu4ZUFbjd2GG7h2Cznkc1xyGZQNhxTb1cegpqFxp1n5yAlg/Xau2hMZv0e3U37Q
DJm7cT3aFnGTUko2um+ja980eQ0j6ullnAn4YXKsaKPG/VyUJ0G1aoAyScE4IAkI4RsKPM/txIgQ
gIxz1wGF7XhMNn0vzn1tZZvcH/soH41vk62tnZuA+17GgXHUuBuoDxrfQ5MzKEDOe8uG+qrWctnr
ZZe+UnuokYOo5G3DheIwLZRdX2G3weB6TuCArw6AYR7dFeJoj5MrjF1r2jsQLLBH2mfZCu/Oq/qa
pUX3jq0PcA2IVJDSXrnBWxjZlunFzx1HbXXHP6SypgtTAjijQFyPdHvq74mVZt+GGjZWoz/zRLAF
atRAxvbgbgyh76eBbiyaajjr7Z2xOK968tmb8bEt6ksLxX1TavMpXe/71Qldfd6lMm0xJSYyHjZ8
aY+my61liX0roCm6mr9Z2+p67nsjFPxowpEIx4WVfikfxjU+ep6W713pN6gQChUkXyOqX2FvxSRE
vO1CIjip1jFaeeY3suxus8Y8d9RFH91SPWOZ3tGoczLi+b4HjxVUVsyMQG5Txlqs034cpzuabY1N
TcV7uNhpdZfnfr2d5nV89BIHHTxd35JKNNtU++ya7HM1UfMtOg4CB2owP9TEtOjiplvP7Zwvu1yP
MBjHvZRxBlKUR0VyTGtp5YZFqFT2VOB0dYP7XFgVregJ51atenfz9k/SF+Sn2SziigJ9xvTOYCFv
NDc1brQqecBYoTx5vRedXh6EgD06CCy0tYW/5ZXyZdbUbzaae9Mh89r4Mxeg7gG5IN9lzuSFkCFo
A5/HM3e6M3CYIaxWYz+Tfg3yPJaBC4rwRs66dnElPz4M8MjK9FNLfpmlB7ySXUn/cR10SXqIzwxs
H/InbR3rQKF/29oRhUaPNu3rgUpjyqL8MvQ7lKRJNvs0T8jEipKy4LwqoPqq4bX1+gXKcUynQS/P
eavvXX19Y5ZKjwB1TBFnPLWfk94PxiJGfVrmm6YhsmvMwAmGPQdJuCBc5Nci+3Y6KDDrIBXqV7f3
5mpXAQDK2vTM/fxkL+z98SCbp9gwT637A1Xstda7owmEoJtvORqEeYoY4vh5esqygSwwgjz3mkmf
1gBqb/paOdV3P7Fc+Ea+7cz0bYoH92TN3gjjEaVPJK15U4r6AQXX3hBUf8rR1TfdtB77oRvIpTL8
rBmTFgh3ek8Fq0trDjc5JMLCHu6spT72dfKO4llvUv+TtloEsCaQhOXBNxrlWW+5UlP/ahxkJ4Zg
Mm/yuEvCMWWkZVTiVmiE7JMOfBdrU3agVP0Bfthr6ev9xpqa3UKcpaLNKlA4aIELtYvnTFjHdaWL
NXmkyuRkaHfGxL129j5Y7m9i88/UF+CiV4PTnlqHm9mlP9Yq5j+J5SvAQiwRi6X95qa2N4TT0iHc
HrjyVAfyXRkGiyq+prgutONoLJ69YygmQ75eE7cLSYMV+NgF+AAKwCEKqeK50XwEZpf6Z5ZMd/ZJ
sLndRy+mn17DkMLbNO+lGJ/j66vq+BCoFdXAMEKoUZWJBnUGjxpZdozTPzlj61qrLkvHFR1US0MW
e8yfUPX/aIXW7DVmSVtHirDIm3t95vor7GKTpwxnwva0I9rF3xHEHUqpjd++8B8cQoMGCESwlgXw
L0SJyIzrctfGXymgqAVYTahR6ov8mL8uBr3VVlHeVP6Z1Lge6CN13j3vrDaCsHUX+0HD2BqL5o/i
/KcLms1c0JmcZEGBJ4uO36NbW42gugZ7HhKZcyqUHtQJl6t1kgWDOSXl9rwbiwpcPT3lSqcund/K
nPK4zwr98bqdiXY+Kb2rbmdnfmBAJpLmsHMt9er6KQ3U7uD/0O+50x02PLhMtNbq30lpuOE0LX+y
vN/opY0M7dV50PWMqS0UoGnFndclDzrgn01jVi5W5HzKnHhLC30WLXG2LxstpsSnkjd2KrKdL4aX
qe/cYHGqG5zNgmUIc8QcqTOJOVCjznyBLtmkir11xatQSedRpJa9I3WhjTkS+gt6OzJOG/aauXHq
sYocRy6sPeUjyO4n3Tb5fPqLaROLiJuPgecz6NvhyevBbkuqtpkxXT9aw/8q0vwD9u0XziJMWk80
gVHN8HI45QRaVj+qVZwz/cewICT00s72QJe0s5ryYrMmgw0ex7eeZw7rkdnLo0EnXlh5WBmZZrYP
FADbYTPU+zIduDrJdMRwRhePM8wizWiLn3TuKGsu9Ndm1IZQA94btEtZBiCJWQhNNihXgGRWkotT
wl2Nu+TSvXILfIjpjtrlDeBM2ldyVqXFoklegyfnjk2gQ4rbO2p8sYGSX/Q4jaPVMwig2tWwTed8
fgQvmL/IMUMYtmT/CO2RR10m0w1+nxNps+c8ump075tavbfSWjh/eAY1B7Je72ZwLjdcbazHUkv1
J3YC88FNag5p7nwfYxbQ89N5yOGwHvli3DcdiPoOskjFZ81aHuuT+dA21RT9/ajqt3lihsz3qHPD
FniGLUGGsF/qJ0rorci2s4faUxSmUEO74VZShauh/PvJWb2TaCtWEvqnNqkF2QJ1fVdySA6cdWK2
3cC8IncgdjgLC4azDUC6LZ9ANg6s3OZ4D4695XQIsdNXtPTJGvE7oZJ90PqbkaPByWncNNCYVtjX
WpyHuaFiZo+aGbh9vV0Nnt4FZEbkdAAFWLFpt1b9x7TSuLmpB4wUn4HdEOCPiHQnaU9G3lgHbRYi
SlW5BEzmn4pSXEm0wr8UiS9QAmPFqAkDc0/SsKqzEGtKKwldlG6+3Avl4v3nEL83EDPpZrQzNkqQ
eoCszFviCPO9bLVr5kb/NQe+r7yyzSfLrIrQ1qg5p35mDedSe21nvIFpKDpuE1jzkH0egfsi29FT
LZuA18NseQWzJURf0J7pykBYmpls5gG6cu16u9grodq9MaIZoC46NrQAbz3Nkg9xXOzuANmPJ5my
8ATaK1s8VAcLtGfeL8fa1pqwmOzpbnKvkoM1uQFYyYqDlJa+TIo+zHXp/XsIjU+oC3DnMc8t1vNY
7dcx9S/z6iVnMQzlNobIfMimqduNabveezDHWg5utGM1ZgqAYZhprZ9T87NNrTVcY1+c00wQyR8s
nKzGum4KtpS7IeUqkuOs7fB6Tb6zprROqRWnyLCw19vJKX/i3qIQaCwNDoikR6AUaqsef8EWAynr
2+IwtP16mISyzpRIrzZ1gFn5PfFa3fKbGyuQrb6+OONAZ1Mx1DeL0+sPbj0UH1YuzOM8VdxOZdy8
Wt5kfmGSwTBc4/JaYD/Dx6AMZINialELfwUVazWElyQRl8rr/I1t6iUKsoOYmjL3ehbVPO9wwWQE
ZI6hubzvD50qkPOW0dvhPZuvXakbdyNfykEM1XDqON08gZzLH/wWWlUyigW0TZyC6ij14Wq2kcI3
CLakA4EZY2q1cNWUvJsRzX4tTZY7Y0VuDea4nsZgjHOE7yL2q7DO8oKSmBbKIohcKIk1ywyh6myb
KcIIG+hm7nEd8+wyN+76Y4JS5x3prkCRBuif3nK/qCH65YvOypin9S5JYusPT706j4lVbkkteg/r
OPSBZ/LA4zKVckGPtu33REh503Vetc3HlSs+jHgMFXxZi+GsepjlbnElP8MEQChcIPqcJ3OWd0OV
GGe3T7SwTN06yiwoAjpQPs6qg7ejkR3L0DBdUm/t7H0qyymRjRGuU6WuJQPlamgI1EJ8OM7ccNyD
A/UnLkiE5ji6cMGq5HPU3Omg66b75LYFQFjPtaYQrtyMX8PCiw2Nxoca4OgjDwBUUw+e0S88Uto6
qv6SuXyZhOEs79PGa73HFK0+RepMv0Dc0K8zuMgChsjd0Lks9DCwfmfHyh/SoXRDV5nYfnE8HX3J
q1d0NU6OAfmktDjmJmz358LqmbtZplPhmN2hcCwCE3PutK9rzebjF18ycZP+qtwUe020wN3ajlJW
34r3uZtHE9l2QM5LjaqkMS1Qg1ebFk9e8MVe8oad088tnhI9fiz8rHleuyVhOANVo47KvnS+rWRC
WtL405NpLo6+YB3O8qHbCiM3zpU9AN+asIPcgvBOjNr9qWt+crEpDtok7WygdqddgPfr3iqAP1Hf
du/a0LUgGbmmsDDK1f5jlcXIZBtiS5aNkhBW6t5PBge1ZEqGfAO6ar6Dq4cz3Av5CJWGdECqkRPw
+d3c2Fjvr5ntbT+X69Yc+Zk0ldSHhlHVEKyciDTwtCfh1uapAn3zCUYWSpksXpO60jYVy4EW0AcG
abU1qvbDTZz6deKDiVx7ZotgtJhONdI/QPFQYVOtynet7D+nvEvwQ7uP1IPZzNh0f5e3E+BOyxd7
QWnlpbAc88XNh35vpdBhdMtEn5objvu9vXDJ6QxgafEQuWNByMMuYLCuDUG1RGKKG5xo23r5EPbi
7BZ9irdYOR73Z8+N3GwxYb8bOUF8TOPVn+at72mYxkBwb/o1d5i6xyBKYtqXjckcNi3uzU8TE62b
4KIEiszPJi0YZ1nhlOzMeEbt0hOgpS4Q1M1gQnsRpsWTmVZ2CDX2xU49Xgc26eIdgG53W8/etzPo
3VlMCStDX+lsL6J4ZuEfI+kgfA5POv1Pj9bSoBd0tXmIlQsmUrr5CVSIc64E1vlQjUDE5+4XYkdJ
B9VQnqcpaznjZtRxTtPwOBHNxFy3pxd7jjNcTh2Tg3ZwZpFz1BqzqvubVeRLaMSC6yD8mq1T0MAn
KKW6ta3unXfAPazNModc28r9XPb6ew4P+7jICU/ZJbbUD4n+nHUaIc68eeBM1gTLJEo+P6ndTnY/
h8L13JBwmsGh0CGo1ZSE5B3Feb22uFwnMKitjDQnmI4PlUwrWSAH0h0+WgRdrI4Gr+PS1jT+hbx/
th1cjtQaFncQO8WP9BpvN/ooV1LqJSDWkWiEo/qTw15UY7dduYf1lJ2b2RIPqVisw1zP8c7U4rc4
HsRulrl2nqUSn3Hb8ct2WM65O9oHyYT2ztJTecjhf+yaekwe8hlxYDNOtnZJ23EKrNEcv6FaLjU3
W+sRnC0wZzmC1NNl2sCrW/Hyu/HbMxX5Ya78d0mRLQ32smec7cTNgsXGlmpNwzpa5HyasOxV95nX
8cxXqLhMFL7/nSujOhXgPe+o6CSTn2tvKlmK89DiTQpLlFEbozpp7jgc4ahNO6S/5bJmmgqTElDZ
sA7rm5lIzIKpE2fDWiUdv5nYtVPZbafOtA60cYoQAFrxnk7VlrDbZuzqEf1EBqA5SSLp6gE1HS28
N0GBaV17G8+QblPhiGSDq+2GfFVdMMCnDUZD3OIC/SSYdpE1puO2kS0h4PKAGx5O3iI31tpXx2al
+0hO+vg0FksbaeOSPqUreTE3EerbQ6hCeVu7Y7s0duQuMb9MUmwIDhIQPWfrhf+0P9psvHtKnb8l
AUo+TxDBTpwWnyuVeM+TlQ9bFob43CkQ9RXJT7omTD9yViYeFiMfPkHMtR+a1XsOb04fh+Wovyj+
r3Z8utYDqM3u0XdgNG2aTqVRW69tGM99mMxaGy1VGZ+MkQIqMYjlkRnJhfo4ywzdpajuO6MhBZU3
xOEF1K/bxPfsPSVZHMA7Qx1JL8wPq93WYTYvQziK1r/pcaZeuS9zzZTQor9h1MApx+httg2O7t5X
Yjhnxrjcco1+ds1ygeiEeQNHW7XnxJiem5XLrWjXNhhN73NMbdiCVGEThUFdxn3M8SMJRDJo+EB9
zoed1d8edDj0gBSRlZ4GtAunmX51seL/5KVaWFSrIeTCWrHgc9GgqE//Em5s7srazg5WA8B5o+Mb
xhuRJGYL0EvMHQ3w/OOiqCHH20m+90zHvWiy+tCmhfjnSj3d3vHT+gwfjnCUx5Cj2/SwmaqmwoS1
7004rHdGXGNzwbO9X/p1fkpd+ukaLDum7bDNZZlPuzzTPsCyZtAuO3tvN/gn+bU2ckdhYnIqPMD2
OKNmaCYsDvSNji3Q8+x50ex611lNcaiozAwgXjLDvdrvNvmVU1qO5psNVpUIzyi3/hy/OMX8ldLb
F+ZlaUWkIpgDrHmkutiMH+rc2+v2ZVpJXThp86E5ZXppva56sDuHjdLrQhIsxgp/USZypZ6ewHuC
gbFxCu12La6AHcv8aliQA3b338xztoMNkfxeN3s470PdXxwGE1flJFHsEkz0EunfgD+CdW5UodGM
KL595rF3qYrdFvEOqCf3nKo0vW+/pVhuM7hEqsB9OtFi6v12BuNDT4Fao8Em/9n7BPEYsnobYc0F
XAHo29FjVwvJ+zqPDkvgLTx2edcSg3jP0nr9FUtdPQmdNIY7KOOBdEfOQqQqRHfN3WjJmL3aWm8S
ps/KlTOytoTk7QloalACldYcNZ9rYFTZorgfiplAEcJti/cXu+2XLxiNJbPTRA1JrL2BD0tEGwSv
VlvAr0RhBERg2T6m2gK47lExTyL9TqLPHWZfpPuljnmcpdGfqQT/BKzEzl0m86EoJjHjd8V47/DG
HxXpux2JL3asqYgjn0DiU6uDl+Vov+wbiJ+BgeB+lqmeBGQnkH1GbjkOpsrm7/20sYY2YXRDcTB0
g5PyAG8+cg0NMTFfNf92mjmOT0nm73widz8glUwu5StxJzHmUT+m1UvrWDWGCJorEd0co992WsG3
nzGOnlQ8/hu752q9Kbhn3ORLDwKCkcuU5I3De7Im025wureBm8Vvj6R/UVaWZmHijN6vW3nE1RQZ
Hk82+bFL/ceZpfOsM4/D0SqtHqcSoidTc6iUQ7Z8+eRTj7XGUGGTIyeCrmK9y8bseSRIhUA1Tqeh
awhGxH7tbEVHzZYBIoj/JXLA2uJ3Nz351Suok/hBUrgPrl4SMdFGsclm0n0cWnQgqe0bYqTcoaby
h0JZo4Fi/KFZpPzydcDP3MljwM9q3fntWh/B4s5sbSmXlIZntUudZc8NCVImgK6jr6o0VFyUXtZ0
vbIdAV8hpFKpCars6NR5fxy7iZEANyPbMQt73Hl5mVyquPI/xxGVr3P6OHLLudvLnINNPdYzCAsc
j+M6jWLP4MbIOdbhaONzZZMLmco5T1YwXJbXvnewm6OZZXHjZOl8dlPGFTkcOXJvc5IAm4DbaRop
ySNpD38Goc1pYPV1/YZ8XT7MPTGQOtXiU0sJUuSaeL+rkaSPQ6Wm86wIV1ItyuRMyR3FHEYfT6xw
HlxDPkr9CgWvMvy50ngnWKOyIGdfhKUa78nN1rtqio0DADoSXVZiZps6caxHM/Ha80KCjtegy4OW
Vwqtx/Z563G4ZOyg7GuzA4auQmeZeKBiizAql+byZfDpHYCL7izoOV4vI1+Z061o4+Qj4d8HmTdy
S87YR+smpsxjSQGYl14W9RQFR42fNCGtmklQ2KgcCf1s9Fqx/KLfP9oE3EOaQfEVk7T96gFncDXI
JgidoxMY2qJOo7Eyw55O+aHyvX6brv7869ox74PPZrpjJ2qCml0ds3WCqaH1I5MpfbYmEUM5LNF9
WiDdJMtr7zEAj178vepKRaNJ0lI3k0UGtLdre8tpP6RosTEJHEUEeQQH0AJau4lsx6eWMOjhtvPP
ZK/NJuGFJUE8yjCbUrlreQsverYyc6T04Q0LuYhqAH/RyuX1oC+ecywaLyNZEFcfeV68j4aO8ClZ
TiyX0Y64Xt41rV4ZkLFsEuK9FjTkex9y5hgYpC94nYEk2jlpEpA1TqJ4HazW+8fE6f9rwNr/R+g0
wQDkP/FM/xc5bfOnSBAs/5Wadv0P/gFNc/5K/7/HesTNUyfr/7+RaeKvtkX+ktke4QF5Ry75JzLN
Nv5q65Zj+DaTbZ7nuIx29vhH8m9/sfy/Wj7IcdfUhbAcYGt/+c//+J7/Z/KnvvvHiF3/b7/+H5Uq
7+CBDv3f/vJ/ziG7+jU/79sW2hw2M5Hv6wzgv8zx6haLKh61vcntBb1iqsKyVq+qIMkCh3Ir1v+u
5Oj6MfzL6N//+hsdwxMWzQwM//zb34j2xXXK49lUrXhGpf8k+YpUlT31sXoUvrr3GsXuMJmvvrK/
ga4+gPdkdgEoOpMo207Zf6Rtn/OBQoW2f6thGrILcq7hCP7fEN88/99/WENApvMs0yCbwpdoXz++
f/l41JLEjh5jt3ZcLAOzxJbpnTa/yOvkBva9UW0dS2b7wRvEU2fl6z3G6Y4BlGmXreszJxxnU7AF
b8ZrZIKYWU/ikkijg851KUz5zqmY4KgZL0FvtuaHh6zfcf4Hug4FVklxXL3bJPWGqM3NbT/NbMZc
YKNRJeNzVU1maLvlEpLm2wvdxx6Lk+VrFsNlHomVaeWKuaYZXQgnB6cVvSLptfmB7n4rUJ3Z7laf
KsJOzNDruR+EOvIpx+X6o1w9FY5rAemoZ0AnrJzeC3F/jPt2GOkfiZmtJWqYbv2qgUOJGL1pV9cK
MOUiXxsuLpUoW3YcCQ0TweRPnGv5n2sSZKuoPMOpX7FIlBbpHgdyz00fe68rtrKsXiVe1YEb/xuA
tke7JxKGtU41TZEfcyvNEKf1fOe263rWGRVF+I5fmEwaN3iWM9OQfEC6nzBU41GwomD+IvO0fZSM
2pED6jPZXR2htJmicsU0M7QR1uSiH7Msr159S2W7eDF3fIf+vq1rdZvoLZG4sbJv0tI6lDID6K2V
d4UPW9gm42yElW/KXZpy2s1LSbagSRH/JzPHztHtg+3H3Cc0QpAnbyloJ2Fe77EVQEnruO8gd2cR
506sMUHkACw0k0q69Uzp8i5bcv/gr+KzIpOEamuswVL5c7CKilhOYd7Za8p80bASFempuU1lV19w
FXBRcxLZdcMxYCTTTXmXam6KZZwDFLjfzJHJTzLbn5waimAcCwa2UkcOexKINVx4BqzLBJSo5vCU
oqrUYet2DFUaFv2ro4Ts6bnfFcVgn8LTXnBeTWC8aX5eOSnvRMPZVBrJp7vWxVuLuP+YL90cSN01
MC5t5rSYgbBuOmVqkXD9FSpqxpRF5XJn6+Lm4uuYle0cM4Z1reqsPDpr+tIlm5o2FaPeKAZWxyGe
DDiDQIb5NKR0kxu1XR7KjvGlBoz6BVmm2eaFb3+56VpEWrvYga5mMjYcpGu7QPSzK5ac0vf3rH/J
c6vPD7XOaWzE+tp2w7Iv6nifSkzZxkEy74yhD+OuKaIkkfuuY6LUa6f4obBEfrEVAyOisuoLsdb1
fbnGGdQaW/fFYkA+7ySXtGWU8U4A49q4/n1f9VTJEPrelPYy3VioDmoTSy9kXCLeDQoe5MbU1Fcx
27egdyrc0S7Sh+sUhVhu0sl9thbzxzJ7PJZqcnc91mBk5zqYDMHE2/1Ycm4yNSpuqJXDyp68zTS5
LQOihuijHpcwzNXc/oyz5hOQsJz3OO5fymXgziM5CAPg8NHeYdOjRsf1i1Wpz1WUzcXIPWtPpuc1
M0X23DLGfd9TjX9hqCi5YRkikT72RpQnXhX1hi1uKw57QVcv4s5byVAsWpXtUp7V+6ZtmnOTVszC
ZUTS3FoS5XVseo4YWQm40RiBiJvPbCr7HYe64TeWTHWSvE1QFZG3rdRVHDaH+q1t5MfCuXtTquFh
WJiqkdgGp9JGMFWafjsk05MmrFcstBc7V4xnTnGT3ORFK/e51QmHaafReOhNHbYYCfKD7WVU67BI
/jEYSTgZvMD7xrg6km5jwN6oGmbyaB5KDOqQOFAzI5We3EHGoIWNrtibiBCM6pQjE7h9a+51s1p2
bUYydoNJltqbemmb26a1dQzMuW3Cum3Uuzt0Rgq2XTHR1kqpIBTHg/5UA8nlk+2qX6tR3N4HgpS6
EbvZmUKS3eDGoYdS9SOgRYRp69Unq5lqMkwWzpPPNfjLNpJ6S1gtZhTOpzFhLgzS8oPZHZNrtLMq
HEyQOrFvPDMDctcV+S1Vess+YdId+9KEdJ8o8b2maQsKHAv6qXeVEaRKjkZYL810idtZwnTuq/sE
2zDisT5Ae83yIO8bKMR2t2w1vV5DJemsTBxzxN3g+Bnir2pXXLN/V3dxe/3EiqPK4C43PnUiEvfY
9GtvO0qREQry49+2tsa7LnYmf2tUAv3HIrCntHXkqZ8mRlmXnJAIo2fNRqyFf1ax/KUSwH8hiulH
VCFbn8Po1ie8yYnonLaqE85Y3lwa5TS7qchKMjgGkzhrOZa3De7Rl7b0wNvpMdvP1viI0R4f5eKq
U2KbFqYieYnGV39kmRQX/I86ctzJ2PbFdKTqOY9oDhzuemH5294uX7uOsabZqRuy5H4t90taUTcN
ui6s0J5uCp3o1VKNDsvEMpFgLXz9vtbEEOWzRq4197yBMf/2+h1q87vNRHlh62ugCn8LEOFW9mt6
ydHsD2Menz12oBtOBwRSZruswOewUSr2uJDumemxcctmqw1cg0I6YftL7OcPQwnKmRcCCMLgm68m
Zw/uDVV1a8Mc3C/K3pdjjrWaDdMio4FJ2H09ud65RZc/5JYR/yp3npguNuoTo8Xd3rCajgRs9pv2
nnlgfKQ+4av4LxiP4LWNWpsZzO7V0nZHPWvG+SHVu8IOvEQfjh6m3n6hTCAJYlMW8H56a7uuMgsZ
PZ5vrJZRS+H8iqKj+Yo8BuUk5XyH510xAG/0bjjoyQ1Dkw3zz/Tl9c44bolak9Vi9JEkoY0RrTvo
bYQfwgIp6W1N53iPUlDve2uKT3KO4buPc/aaaOm6ZR6mZYLkqtaNM7ZYi7S+pb81O1az1nxZRRqf
JqBCf7QZkscGubSORFlPNxNmy860ZfdAwcX9MCnmearkceqN6jAKFIXV0gW6DlHGGlV1Y0+2Hpq5
GPYey0+kEsKcblZnp9rQzFtvIvHqDaZ1tpjyZ4J9GXYwA+/S2PDpna4DxmnzP7ZFz4mt5cQiZLXP
PTNlrFPDkBoK0p7dwgtoLHXItXsJprGt9mPGgLoxF6/5aKdnacUPK5rR08R0P+PPRXW0RvFT1ROJ
PNqMHbs0X5pxHK4ldPuCyumA6OBPh51akw9mVBqsaK7nHOFldu9qjAlTy6DuFXM3bGyr513YScFU
KjbP3kz+i70z240bSbf1qxzsexokgxFBAqdvkszUYM2WbEk3hEbO88yn3x/LbrTl6i7vAs7NAfZV
oWBbmakkgxHrX+tbFatj03zudbpLTZBqpZeqt1B09Xk3t/bXBKrLNzSxkJ3C4iH1TO7MKL1UV7Fd
TlcT9SUJkIY5DlZaq4nFT2QUyyStP0uPmXKVpPe6Ravr7CkP6PgCSiC2pNUSsSk08pS1G4q0Vdw6
jFp9MtDmbm5SCS5EntrGknzJanXe5PDZpN3ukUDzMyGW+7SL1Zb4yE9SaxgP0MUq32NOLWv9hZUu
wZMEx0FqnmRjnL4j/a8BJ73XbFBPRdjfLlV9TUMVQcPMfamVeFomFd9WXkxAMrLPAQnc1my0T4sk
vs8d8n+4skwwGhapwslNfM/I2U0WXHxT1xEzYJh0kibhFoVGwshzORwnYS8PxcLws0ptMum4ri/x
y35pq9I9RDFutbyblW8iRJNhveKbzHfpQldCbtY3NchonzSzeekM9Hw5VfhqqCTZ1d1MKyrbzQXP
GzSOuNtLE25DwwNsl/YLcTgRIlKXXX2LXoGPVYXGkVQwIHESknMdT4BvFOc5VP+TqK7gbRCj2YmO
UPdIduzK3CLCKVHFw9RT1Wuv/XFk6emQ1pN7IFImb8B6vAqFmhkufcfRSfu9mY67WXq4QJU4HfPe
vKDhaEK7XsVeR/pR10Z3PLfJTBQkIaia94coxapT1hgldqXRxmcLiNtyYi5EPEBiTjGCaNEWGXPW
yEo5gXYM56ym/uSKslKGkIitWAzy/rSb9eAejIysSd8Zpl8m6xkeEvfV66tva14+m806BaLhkLMT
SIS7yTbH5yjb9r5a5F/sPhoqcoE2F+os2+Oybt3hZBkqx6/wylGF2hM1JdpH7klGw/HQeExxGIqU
dYU2zixjIPE/1Vx6HDPBNr9HGQIyQTCW46TCybj2kmfiiHxOC8RD071TlT6fMFAnR1Yn88M0jd7l
HNvei5GtKxp7NfkVOyQQAFsFmBXNhznD2ZlI5wZjQu87JCvazHsuW/NL3sfRqVNxNyQrR8l+0V+S
OO2PbSms+7lUyVHDsXwu1F3vbYksmTwWebNcAEAxA+3lOdnYcD7yCA/uGYy4hU+zIGW8bPWrM6+A
jrHUuZ/acFQ8u3olZlN8ySKMR10pzSMnyi5zbr6AJwtBv1ZmJ1MxhAi8vLNm8E55Tw9q+Zoz9T6U
VnXJgd2+afEMEJovmQfOy42sdHFwU909VHbGSRmT+9EQ0kMJbwaQZbodN2fJR/Ms3Cgr5yXe33gw
wW7jcOGGres2DWxsJdx4fIB9G6WnNVjYAxfQXsUgnZjrXhGvPJvsPD10nMWZUdx4S5adTyWOvtyL
CF/Z6o6KrGMn6vnSQ7WeJbg0DqvpMRNgXVxHA+WVIN1X9tzYfrC1nxSMD1/0zJldufmAfVsGa511
39psONXwBHZ1hSlUe5Ugxby6zLGm+jRVKT4mR9TmXYe/6CjMTeN8ReM46UerO+gtgZhzln1bxVK/
4O5PyRQ3P9q4/18LhOfJS1t11Xv/f7ef/ML2CLJR3P8hcP3r//4/khFdFKT/LCMePT1X5c8i4vbX
v4uIlvNJ0sRmka6WWgtvI3FOb13/j/9yP+lNCUTCU9QtSrGJWGXVblqh/UlYHiqbqUwcLmLjKv9Q
EQ3xyZMKahpSimsrKVzr78iIG3zvXzwvpEiacJQpMPXZ2pb8tI86mZO7uuGgvovbJr12qoqDfsLs
be5s8RtN7uMruaYW5Iotz5ImLBy66fg1/KzIMYtYwmIRO9ei5USzJyf8vNr7Og7b/U+/+h9S6c/S
6Ef82Y9XEuijfDRH/6mJ1U3ippgBvFKeEAY2DjhAsjhZ/vpF/s3HUS5fp+VqW1lkgT9+nEi6OLLI
scuE6XzkVdFlt6C7unZc/a5XWrp/+kSOUspC6UX98lytf1EzQ1HHQyQBjsFyYs5V9U147jVAvfcN
o7U6wEzLFipik73Po1EMnz3HpTmUzIsYd0OoitJf2QDbQV1GHUXpbE8pF51wUwF/7Kv1iwdIV+yR
0IrRT3l82RdR3GWX2STs9qhnQvLSWKEX4WiGabMzKl1982S4QJ+Y5tK6MJqJP2SMqd6TcsWF1Jlx
MR5ENcp3VkN8Z/wIJ71GDOaFrcSwXh2GYUi/wuZ4ZUwE6Pyszj33NEw1Q7TBFu10YWaluhuYfEV7
Aacbto1VgLlpUVJftFdqdDA7xF88Zx5b5CzTy8PcmeN93Dk4bDy6YOMdLJZ0szGWc88gXBSnYyyb
6RBqs3srs6kg0G/Oy/MYhvO3GdvvO4lmed5U2YT8J+Lhhi3BytQmstEqGZjFhu91ibx3i8qp/bWs
jOduaPRd6BTZHTu3FhK0E1JHZw9WBIGBpvrh3mXHYZuBFRf9feFOw+XqVvymSzerHx188gi7EY1m
do9fqTCsLQRJsUCy6zuvv29lnj0T3UmeuWuGp3gBjrNLV0IkzIxsjH2msLsnbXVrDrmNb8Y0GKOh
XhcFGTX22Ryy+2Z62BhV8gg73tKRMQYTE4lSXNgCtzKp2THllyn6zbEyZt9mQuMIT9l8udZTXPnr
0GdfyqG1Ac9lhfPVQoTCe8Ip8DnxvP7bHObTVwKr+I0Z0SYvUmQd0rCy84O99Fjzs4nB6jwrNibZ
Gs1nrjerKLCQMTuKfWbzzcTC9jJGVZ76W0oQYwnAkGtwTds0zik7pl3SHbOjEAvfaZNU5BC8PjHO
8M+Fpp+hxuOo8/qwogRRltcgSobBz9dWhMFAXxmBvyoiZosbm+jZjMf+qiys8TGbdPwctXOkb1ye
YPeDStAvmz7GPtU2dGoS8hwmvICDSeyv6e1q3Y9NplBre+gkuzm16peuITW4mxC37jG5VYTJ9SRe
sqovJ4gecQ6XNpwxEvW64rRkpkZ2gf163IavCu9NPq+U8wk3PgszJ7Z9j7kP+1m3QwFI3Wx55KDn
jLu8sbj5ZyFJcNRhzl2W84r53kLhfLXizsSthWEB9RUMAkyebqjuWlAZdxnLvhe0popfsUQgjsZd
rB8K0SgyeDjQ/CrXZPx4MxtRq/Xaa3MIsQ8toYQH1GdY//f5bG5afa1oQd+6dKad5xQSvo2RvLgd
xQJLjXEk4HjEdeNhP57hGpqavbInCtsHuMLYZa3m8X4tpqrfTdx/LzMX0I1I7fvKIzLsZ/0wEZif
lzeXNJjLnIlmSz+MS0wZUNhcFMqqHAK3Bse3RXEHI2hCpt4tS+ZjGxruxGhCTE3AgtMWJ54Ky6cE
ci4eFyVCrqiIJqMDaY+o8kX4R8oSWmOxC9m8OLsuF8t5VTAm2RH0ni75d8WdMFL+gmWmc7GtaXMR
oCSLdwCJ0T1zCwbrmCG6JpiTkDxPmXucqxJwtNf2KvN8D6dtuon4AJivEHoBkKsxUEQ6ssAJo0Yf
OoVqsYsIHM0HMj+y9svFzTA2dhK+y5jaAsxIMirKp6zpwSplPftWkfCepOsyNK7r3mYx47RzJcFE
OgyTACt6SW26WEvnCCuPbIvTPs9N4niV1dZBksQDR+U5AyoiWJ91iMgoGk4uJIn3I+DDace8yvQg
6zXyqh0hP+7CtU1eHK7WZKdhZxB1j90ckxRBVhSQaOI0Fg9e/JDXUbKczhx43hJQGs4+kul4RYAs
HYMozdm/QoSb8d44hN54DjbLvsDz5BxnpccYSMyVB2JKYB/2M2vsXkKydzGazyCKQABCMTBW99ax
V0a2t8OxmDRBrVvnW4mjOd91Wo9BnBjmGwlrUmCL5ZiQGbU6FngP1Y5NUIEIvfbi2FhterOcEqJZ
gynrjMZSBpvgoz4jmeW3JmOIZ0hs7aNFJIHgodFFXTC1PYJ54XYXvTBrccTBohr3lZvALCSJkSQB
6K/kztC1+TwB5rtxrKndPA40hhCI72lyAV1d+c5ity91NlnfIE4u866fjBDq6Nhg6GjSEWvGoLBC
maxt+3ygSAhWHGBHrA3TddWaInCK1rrisaAvuprwg08uB6eN1i8cS5IFVFMMi2hS/dCiI03uJSLF
dp1HLQ8ZRBIml6AYu9uwK+Ib2KQz9CFbwFYAe4hgUefKCjTcFB67mvVr51h1e2okTFn9SGnsUAuG
YuG3du/OPp6f9qTn4ntu+G1gDlZWhVUWjM+xxtWPwS1qgbJ4nbycrTKp9nAvzGNZgqTfjbHXfIlG
rZ+Spum0j212Oq8dRaDOcOye9GK/9QlEdneEW90ufRPx9hvXpvVUAeEkNDxbPEBwbGX9EXAxLiez
LIh6unXaP6woy1svacIKkLQjUf8wHebLqcA5e1ZhwOWZYi+pw/TJax4kF1922AZg14vruu8x0awL
q4KDxz7AQ0H1xih5VKNe5xMnGpbHckhhJfHTzKdV07GKYze80LYY9BGTrPwzMRfinUYrJsefE5em
KtPDS7WbXE/dRXj3e98sNVCxfHEIpBftPNQHKtDxUKfpwsea2ExCmFij9mxpEeCRjUSC+7FTpsWv
lERKn+3HfvViCw+bOV6Xuayya6uBo/e5sxomzydNJJ1rm4HHRDiz46sTLFFoPzIC9skC3zyPyO+5
sRrW1mto8ZBe8xEIBqCa2Z8wQGSfy1FM6qSNWba4bqCy7PGggbOIbLs6GtxOGJ/nxcM0ipXP6AHg
RCveMK3b2zph27mDnCAYkJKduMJxSa7HLdz2GHIQ0XsEBjCPC5GaEreawxePs2B+Lo3JVsHi2kx4
jaZJSblkzKmyeVqyg+sS8QabgPP22wq479ruEGMO1YgKtkPWSe2r3lZsjLoGnQvosO2etfTsjgeS
UqkK0shUzkWsa1Ity9yxu4MlpfKLolHzU5tWWLmhdqo8yAyhcfdgbXptaUBnGxn3M5y6XvT4l52C
PAARZd45dgNIFqU3qtiPsMqdQoDqXocVY/MOAR19J4sMOBEWUEwE3Q6kCZwFc6x9o1Oq8+eehdis
FvNkynOjDYpJ45gzYlk319BAu+68H0Xq7T3o994hkyRj87HAlLqLjXpkOjAqQE6WpcQzo4xO7+21
JYsR5p7dQUCSNIJfJuA8DmR8bCKky5hxd8SKx9Ca9OWp8IBYb3xBk1xaEoaJxbpjj85xqMhu1gEm
xJJ4rohwL1ZsLNSTFXMG2HGdN1AIPDMq1XNXa4EUGZN7xgoOAsU5byD18b7CvL63MFRa+8XsUvNr
OFVz/cTs3WuuMqdroOoQ5dxM+4w1ObVUKnv747T2t1SL/5kkcVm/lV/69u2tP3+qfxUvPmgZuHV+
vP7mKvrwP/uS0N1yPby1y81bN+TfdQ+MPtvf/J/+4f95++On3C712z/+C15j2W8/LWJr+7PQYP2l
LrF7itun5E//4LsyIc1PBLm4EfEp/eFxQn/4rkzwJ2JTFyiUl1IqtfHT/6lMqE+CP9McfE3P5AYE
i/9DmrDlJ8mXi9YBmEt6LPR/R5n4pfUBjKXAZCWkbaMhWhabgI8nbGmQsien3wQqdocD+7D3qkiT
p9R09dnaGEwF0oHpDnDvozKco+OhavClxsjb5lZHKlh3f9fMtfWG/ayWbG/J5p1wFOc/GKF+eUsE
fzFIsukw6pUNa5KiVHrtQDw1rxhfRGwDnwynIWLV9SNEhxoxtqkTdnVmSOcNHZOPchHOldvUzyrx
liB0JvElXAA0cvydOFcVC0msyDEehszTy26AOLtycjIHnVxaaz3fc19zhpq9Wn+1obT5nR4NkoB9
YgKlM4hTpkrhwu6j0AsSR+gvyyrJkIXp5FP9nfC0KW3BVmd0GlzSJbvAll3TGyoCQW8ciViNbDUt
75jeiH9w2JvFbvQW9Yi64fEEMlPzN0UF9scqiu9ftLDRahzJCwDS+/hbdaFLpUZcAypCS7YKe08S
lnwTFGmQ7rveCM/H4tWqraMR0oLoHsvCPdLxDefUXWmy7usvYXvQ+pAwo2Uhgy8I44uYFtGtQ0J/
EOP7wLWQQxhOwiL+W7D9H+9eaFQ8xyGl9quCRmF4X0WULgROFnHeVkRkLY6jR38tN/2735HCMyjQ
taTlOr+oZxZqAEiYHN7EUgImJpe9L8ProTjLdfG46glCIevmb+pHfrX8CcQzR7imKfl4JjbDXyow
ItF2aa16xPWSoDZ4RzrRMZzQf5CY85O0U/HGLcOuddsJXzuFwI/YpiBM66oozmSyVGe5cOyrgX04
Mag4Ns5M4gLf0sbK7uIlF0HTTtnRrBZpB6kbOb+7tP50w/IBWN4w2Lu2ZRMN/nhpsbKsciGOhJlq
hNIr8HhLtjb+uvaMVlJVYUsERLWOwOSUOeSHhIiEb5C9pCDRnU9kh8tJGjFUaFWRpLDr7ngVRsYT
WrpHCyF0iZumYNTjF1iYgsKW+pwZ+XQ5aU8cqdq8oVygvMzSiE28jPvffMBN+PuwIEk0VRZv5Bok
YVbKj59PjobgbXPkTUenPbbb9qQhc+hHtvMOyCQAafi7NsrtQvv1FW0HFyivhgL9a8dEnhlVOBa8
Yt224Ag4ViwsUmyVTivgzL9Rcq1fbJxC8/kcm5vMcl1gNr/Wu1RZZrbERZtAmsrPe4rIajPBwO0A
Mk5JuBxgTkCIuiJS5GbEy+f3v77t/ljRf/m4PMtwkwKZctHuf1mbBrgUy+BEWNYV0fG8KpzTfCjC
k1yvoR92krTsYoMDY/COXkFKlIZaVhqpa78boI9m86hPTEw8QUU/kyf6W1Jr4ILS2APOQMeJHYNP
UhlMI1EULc65eOKnKUoGUJUwmpjytpivHZdJaT9ZBifIrNnFuF73TP+imy413NsxHsqjPATsp9O2
IJ7KGirnmCImwFLVnZXkpj+zdsRwC/zWAH4893n1FZ0cj37FRjnRfHVzts7fm7X+d9v1X0R6frqS
/mQrPxqWp/Lpwz5t+wff912GxFjuWhZTEMeFsmdJbrLvGy9DWZ+Ea2tLW8KWyhVbY/uPnZeL65xJ
kieZo2x3n+KPfuy8rE/8AxuL9jYj4D7x3L+z80Iq+nCTS2UhGVts5ZQL6Jz503Zb/uSeltsmKCtZ
J+MZZgQcJwFqqcs2xbudFeygMkrXx3G1nLu13noA0FEo4pI0KCPtcZr5MiXzDFbdysRjF7tbbWK7
DSTi0rhdslW8TmvtbY0b5WmDdfSGxhgIOSCwp3EHj33+LOrN0REJsrdVyAoBrmbNroehl8RYyYkF
3tzKrzNJeea4qPA4mPJ6kmgtC0HdPINp4ANoMr9Mkemx1HP6uO/Mob+AZQMXoiMe0x/MPuITaSpI
7i14kFPgkEMCijyb+ql1hui6qUPmDfEgMqBmNKrs2ioCTDvNWTtAqO43xbXrnlqUwdxfWhCiHPc6
3JtGiQexsUOwgIVt9FFQ5wzgCWzwYnvLrsC+qsmKHvouGs7HPsqzXehiKMURUyzXMTqJc6TiqTst
MFoPQVGMxmW7Jk5+6HQPXIHIKGJ2hqePWfjgSdzaIgfSzfdSyBNyI/YxMDhdX0xRjDUxkrN+sOjd
iXxHR7URhF3mxSeAJyUsdz2iJff8T0SNMMFRH+IAMKWejAPuYp3JEzHJL1k1hsCekD6OJuyjLsGY
3roxijjK2bi5+pyjpBMFU6/l4EfIP3cR1F0aK8yYgkxV4C4hyOrC1DYoE0DfwSHo8zussbkVhves
Wvp4/FrJ/tmaJdMakZFuRNAs5BfZJ5ykXSMfb+EX6XFnAdk5UH/RMEWMST/auH4S+MT7aUqgzVaD
V7NpZKoU5P3EdTwb2np3oUqigi0a0uTQWOgOtDrQO2FOHkzBNbedhiQcDt9Aj6PYAkXYaNLBWV4F
oa23Efzy+1yt5qVql7VhEmED7+lNHod+DbG22ZPqQcS0HQMnQAGA9TlWUz8hMq3LRpDuxsdxxiet
yypGQxu21kzgR5ixlCqc3Sqn89WcjWRvdmVr+JObuj2eyLZ9TCeOcDsFKAHA1pgcLNLNzh5rijqV
PfYwdoUhCbc1im2Hxkos1dgSqrp9XowwvwhXLx/As+juZEhg+e9cxi7Onj2XlEfaHplPmGqg18Pu
5GeKk5mJRXVd37JpExTpJTEbvtRWFGHOyYj7kQ1VsR5VzBauW28p0hPtmN4CyGmL+rvG6pJnXS3l
t06Ce9YbrUpdzLAb8bqn63RpWQ0DADMa8tfecrv2c+vp+KxWuYATSwGFeWSpekn2NNUBlapXvguM
2FX9bqIdvWXMe+5JLK9PRsVX79uGUg9w+Ey+O9OpH3IUEYPsQToaOK4WE45ouiErYU4nBYpXPN+6
9ihpO6EJ4wICZYwgs1oEoudUwKdwFiOAJc3MsJjK7LJcV+NJD0zOgxl/7CsAJalBec3dLbKb21PB
YUG0XtJ2/JIm6LNcYwJBq7Mz02/JNpb7nEgdWQkqeGp/Fir56oZmQjifUIK7axsT2uygMaPuS6Z5
w+feqT3rdDDrab7AjDxzlsOvCfdvHoeeUKPHr8NpWuaohbQ2DJ5NIQPxtbVVt1UTZ5Ra9XXDCA24
QsoiFw5FNQcctYfPk8l04ELWXaL3LQOjJBh7hqbnKalm59IqIvOZdiUb7yy4Yfcoz1fF8TMxrTSQ
qqcapJFMKo4bLCjZWSUxpAWLquXVkG+lO9XaMeJwOioDgnBhMn/jWEZsn7YxIPFTo8GpedoOhVTh
bgV5MNg7B8EWapwuSvLRHk5qbO7LYN7Rqa5aEGoLBNGScJwJUdXg+o5jupsubJc5zld2jn3+luXZ
DP0EW+V0QCBGUHMZ2i1HYBrZ1lhL7nxz48K96rgWQVrZ/HtKhWzrOQIv9gyniLML+QUC65lIJia0
btHf4v3vVmC+TekdUmTp+WDAaJgDGhHiC2nSRgBoer1nChOCWly99Hy1kKSPQpdMKVa8LRozwR98
ifpofaFXBvIHjYuPNTDAz3GsrG+cxt0XEq00y0w9Y6Qdiw4swSlb9auepuFOyAhaO7db0fsCrlbK
gR1bJhVE6RYp70KX0EDmuN8E7Lzqs2oN3YF7KFAicPR1e9tt1oKnBEvOMK2x2JHtZLXxbIdCgXRZ
K+yN5G3XbTZBj5hOSHCp0lmOYYzLr9XEpMGn03W5s2mqScgm5wBjuiZiDCmmic1q0gvbPlChXaxB
Zbr8Apt2jZpTBmNzRkcxPqyDNdoJQK9461Qdwmb4aqrZEb6hHQdXqEXV1y6H7QZqfRLpHXwoajsX
7ZF46BGZYB/rlFdNvZCUilfweViPAbzJaOUySyr7EUs4WdaKBYXBbp7l4IYKTz6qSBbvOvLCksmm
qtuDAbrloayq+StHVjkgDJjquUfxuBW2sHmCOsBxd7ndeTzF57570ZXhnYy91726yZJdec1QsWBg
py0DxFSPo3AsGRNgV93Cp1i9SvNzSTnAV0ruGhJh+CuG3dob3jv+u+V9NCPvHV+1yepUOBeJWBVi
ftZ2l7I0CrLmS3XeFXN/X7pNHpP56qvbhDIfugaX1ESnQZA6SRKr1seuMVIFDWy/PaPKMwKuTHcS
wRhzsxxaa94fh2ACkFFIflAK4ZLdgHQkzFcFCHYJAOnQmUGONORMn0b5iTmPMD+Ywdq3sEqc27JK
I4+ZPd7lHVgQRutGVLPnmlP3tgcUo/zEy1r8i3VpMEWdCvOedpzx3jPLXuwj1eLqLTsBqQVpb70g
hmENuMWH7oRRkEteCgsxMfUoHy8K3I9WINMiuuOJYmYnqZdZX7VubOLOcxce4k51ObZ5s3eCJabp
jXHUsGy1BWVu7MuyxZsoaFQmDLc49y00LHA1Is5u19Ssr4DFJqTqTQNu6Bxl+RmLevzUe874SndP
9MpudnnOGVo/ujRJsQr121cnktXmXWq+auJVM+wMfLkdt7kK+6tEh/EdiTb6HKOB7RjTkMWEzW1k
9HineA8Dz7PAbQ4pFtUokc1BisnzTmvdY6JtIa1aJx1YR5RuxPCvTTFWV5G3VMUxRX3zK7Jq3JEg
tGsovwMue6YFINHbaEAbpwVTn/RDSpy+t7BATOuaIoF2qTpdy6ggUZAIzD5d3Gngan2X8dC0R3Ig
Q1SHR0jyrI0rbrT9irkCUmpNk+8uqmbrnj1CAdidNMkcuI3XkeRT4JVJdSKwochnEL16DwOsSBIj
PfbCLqEkiVEhcO12pX6hXCH3Oq6ebp20ib9VYktjG4w6yQCWdvytNJbpzdVpHgVlxtZpV1oSPmRW
GeA+nSK+HpqOYADwLk0nQGpVO57x0QWFc/h3LLNe8PLAhKNhO5/5124dexcr/Gxw5dxmpRiMewHV
XByDrlwtvxqm8tSgNyT2R7lA8IKycAfIAIFxahd+QCW78HIUzLGpeAo9Mp4L3u3dJEj/+QDQgZb+
7/ShX05e/8ExGEXtP9sij5+SPvl4Cubv/zgFa+uTQtznDIwJ0dUY7H6cgbXzydFIWngclakde+t9
/uf0wfy06TDorKZwPG4ITqb/PAO7n0jYaXLXDi5D/o78O2dgXuInmYsztCdQDok3uhJBWlu/6D4r
XghjcmO9L8eR2WlSwe5LMtc7qRbsXfQaedX5TKkauYrJXI5GbpzsbzkM//kWHItTP8MUwLAfD+F2
2mRVi8dwH23+kbYRwnfi0trbWXj505dy9V3O+s+Gye+vpMimI3Cx5Ufq/fhKsqGTrKDWh4CJ1QQm
NJwgLrF3/PWr/PlXyi9Vuqz7FjkrNhYfXwXDiFnxxEa9xgsDJ4pZILC2ChRfarJ1P9jIqMdNUxoX
ah7kt3Gu7OTw12/ho1y6fVCJnoF04tg82IkZf3wLni4b5rUsgktLtrhWnSJgy6AEi0eBCi1LX5ih
cfzXL0qjCz/2XyLi9rLYeNGf6QIAXyt/Lc8FaRM2udlKzAk1h/cqTmKaZ5xc9NBPbKoqvdlqoxOi
GGTVsUQAkYUlw4nXq7PqMuoNB7oThxlywbk8KzkqbfY41TxlG9Byl0NvTXZp68EEtzDq7Op0zbZB
fmkDExMrG7KE1ij6CgAwefgALKs/at3YATZXFWDt5Yw/rtW4zF7TmKUYn5JRYiuypvAuFiRx+LLS
G5oynWc3a7LxsGD07Y+Zf0NMV42nbiL6MRhDzFJd9zLOizsnm3McehKF+NgdDPUQSUpYLgQOqeGO
Q1Z+5FQbK8MtMwuai1o5NDF8Hr/pKU7Id88OLEC42/YXZAx6fSlcSu9WtQ7WkefkDrLCFDMgomVS
rfvSDocn1aS0FESkExAbJvG5GpGg4DJ7Cty8Y5LEaczRqn3HGvW5O6xA2yXJT3L2aRyCNkt7yWbT
JdkHUH8JxaGEK1QFdZ0ZDeekeSgCu2cAsCMf1sRBX9XRCc8/t9mrohCpTziS2bmrWytwhgUHBKlQ
eeFio7iN6gjXnVWsq0eSc3XP9FSAeOTA475AJpCZj06IUchOLCdYPSs9MpMstHaLWpfZV9woaC4g
tg12U1/WzIbeTsSN3kyw8cV74yU0TUXLPHOyL7PxqmzHZ1oAMOLlaUVGuXVlvD2g5+Yl7EPGkkZH
1TYkPb0PnT65znvO316nvHtsoPEb/cuYTwSp6H6n3VXcYxNrjuqOnmDCNO7nIlv0+Dk1POehqYFo
242AtQ77yzktBwYuO00X3fk8ey4HvdXyrkeM2m2gEkYoOyL/xEmzKtkK/HRH/eFCBQa8Qod4kutM
F5B6meo6BbbiwKsGokvSNuKvNVOb65o9vrFPOCAPsGFcIjLku6I9OsmcfgXflmRsaRKdKfpgMbQj
DDZOeTo7kLXOvGwmKVrbhXeTcMYY/NjAmutXXbYeEVhjw2ODdm+CIURJC1YCqlRLxpWqjh3EyWdn
5ESLwyNPNzERJBChfwamUO7Tl1pXWQGhZzU5GMiNkUtBALG/lHFTSPifyT5p0K66SJ2yxxdZhOvN
MizVA5NPm0NiRbp4bozweqlS9zLOcEDvLFmTbx8I2uzYJXdvunLLKy8hMsBMoMNJnVh9tGd/jqzP
KSvtDi4D86/YLYpHsBDlu1f2hrujk3J87FY3fLYic25YXCzMQnIqVbPrSBubx7itJLuhvIURR4wh
Eb6pI2bbac7ecMdanru+ac4TEZqKwr2dpVPvSo2MsgJ7LDnKklqngq0cIq7BQlaF3yWlfWH2xGhp
q+3Z/mfDQvZSNYY5B7E98MUIABz2ITGr2oEKZMOfAI28PjSGosqQHFhJsyLYTBz8fZUeymKYKbMS
hk0R5kg/ADer25KcdgXQzxB7r0Ut7FY41hprHl2Kuks7ituL0Q2UW0/F0YCcR0fiZJZQ5OKG/Hye
JFN84HqvQlRq0KTM9ujN2i1h68w7Nbrz0zxwqg6yCjff3pyZaNJcIiAOsXGIoj2gYTEF8ziZ8Sms
ZdqS6inFqTdlbvnEJLO4Ajeb0IFB9Jf4ZFutlLIaxApzdwxfPDqhne3lh4c8MszbxpA55CTbpSkO
gWlje5j2lPqMX60osB2zReMsF6EDryXBFUykqG6LKu31cVmJtIXz4Y7V6TT0XJmo09jmsXZsegFl
40T0O9rh/vqp9scO6OeHGo80BtKKhwWzRzYp2wzhpxkBnJAh6Y3IxSk00fTudFhGnp147Fjj1sxT
n3kMz/YJE0KzQzszOzCEq21IME6zGn6zt9j2Dh/fjMXj1baVYKDyfTP585tZqwk//IbIT+AOXk1U
HEP+N4ihi9w5R8z7bif6AOP5ecP0b1/uv9k7sya5bSxt/yJOcF9ucyFrUZU2S7J1w7Akm/u+89fP
g+pvpiuR7GSU5/briO522A4hAQIHB+e8C81jSwO0QP4q9Ufwh5vTAbQdGhWD9THvPlagGR9S9Pw+
mQ4b5fZS6/rV7OhgQxByLQ3jcdLRy6Vu23JtCWjmeVyj4SPtFAowsQVv+6i2eLzBsC2NFvvmNJ3O
eBmq5Re9d5Xw1I8cw3OPCiAlerTJ0OFrOvMJ6mGHnkFkRHgJI8X6Vzsa2hIYXlTZp6kGDnokFPb2
gQSZl+0SD3Hz/19EAL7Ei0j08v7zg+g4/Pjz9XtI/Nv/8xwy/0tDrsj+H1iVxi74fw8i14TzpZGb
Izfl2LT6Xj2IjP8COQNSi8cQfx8W178fRB7wLjJdD4FNSPGm8Zb3kABbvT5gKn8SR8vU4J9qHn/a
5RbEZ7DPuh6J1a5zQQsbRKUkpmXwajE2HiLiSSOP4hkUIfkfVXM1ce5exZQ09SbeYniP81r5afWa
dwpdbAipQagP/7eRpCNVQ2GqoZKOAfhJSBXwfeCQo1OQgPU93x5KfvewdDR5XZAMKq9Tnh+XkxI4
fVSedSzRKkyj0LzBdnicoGFlOPkEQAPqAHnlDnCA1v0xea3BDvrfHbaxqBufzkIgTKzqS1dZekdq
dF69XJmGgB6PjT2nh4BfiE/A20ehD8vmoP9MJ1r6dNpU0PlRyyHIOmAZaYrAZxh7xr/ixn8MvBsb
hObzv0eRPltXx50WZhi5a7WiPKZRFT9gTd5QMoUj8uYJ2SCedNOGlG6prrRslJXqyHXCPkDp1Huf
A9FG5Mwud2L7xseBpQgQwKOeoeoys29wpiTJa7MPareHe4BC9cfF6+adUaR+vsUWtGENWhbxQaWe
IL17qx7JCjwo+yDSSyBCGpTIulHd+7zPHayVXedIB8rDMQCA+NtX0QXJAHQNIA/v78vND9fJKfqy
74NhwOAH/lx9nmCInW+Pcr0tHBaP0Gl4/FhdLmDgGFwlTaHXAEE1ZC1IpqlYo4Ok4Rm6UyvZGgro
lAktz+REy4WhkCet2tVzHaAci/eDPjj3RWW3zw3aVPe3Z3W9N6iAqew+1QUaScnrcu3GEZfpulUq
uA8W9uvkBk+I8GU7idzeKFIuYzQz9AM4E4HTd8ZdhSHc44x6+M5ctpbt9VykIIhkPTiEQkijGyp1
447XLio5qQ8PR9nZcptDacAVESLT2e9SjOAxBM00ihhqjZY7K9bhqikYFaRqkbw5RvCFXg0l5cC0
5PoQrluF+ByuswBm18BO9L9ub4O9+UiH1x6MpkYqpwrgqrlBHA6wtSdFw5Rm3IMTiiB9ef8KXjlF
Muo3qigIXu44tjtWuRSFgrSz2iDqC+sueaEEuMVPomH+T7aehxymTR5tAEa+HI6m7pr2rlMFuZMo
CBvF5TFTnL066vUGB8EKjBUkuQV8W36oNNiVlEXhlEEW91+R1s/ONSIj/hs/kniycl84QKaoP78g
aV9lLlWf6ui2qHnQ0wQ+2lrc/zLivsEgu8X64PZYVxN6GctzRUGR2rmMyo1XTKe8SsuxbLOzP0JU
chHsttJ8ZxjBJLjcDYyjU7AkoPKwIo28/DwVOOQiLvs8UN0sfkZYMHlXLpjxTplVvFvbcngPc25+
UqBcIieV6e8zdO6/DQMMcFR7EQ3pjHh9cgbe9E44p4/cAN3nEnGKf6EM/2NScLVrxe9k0Wnwo9ZK
sLz8naE+JBZ9iDxAw9773vah9ayB1g3A0aOMmaIh/Ob1B3znmiyKCmJdRseZOiiYLnLyQNeUr4uK
lmeuOnv6AhsfmavMURmJJ6YpPzGztQzRBmzyIAtz0O0FDiGhNQ47S/dyh1yceHQmGEcFj6iSIzrG
5dqhtWKoygA9seMz/VnnsbGcqF0h1FaaLuLHFCAw4ZwwyCnXYv6d9qqH0rGt/sbVBAdK7+rPLs2z
d9PSOO8Kg4VAok0oSRVjt541UEj+VFe09Gg01x/f+h10HbyjoyGma2I3JALnqzOnG+AYuBWzIMsX
FxgcdnWtsrg7J1vEvMsVEr0CvoJN+UvlAXY5ihIhVu82A8zztg7/WOhPHqtpifxltBNkxdoWY8Tl
L2eN+8+3p6ddBX4gFAZyGZx01SYYS3emUTulAp8ghewQpzPs+dT4bK2L9SfILty9pwHixsG1jfkj
KIEMwU+419mx7hAof1e7HscuREDgeza7zfcotiklZxYUwHgnTlwfP94W5Hc05dAx4b+XCzRYhTbN
Eeq5KxCuE4J83y3cPg9lj03csiJ/dHtZtr4HcCtgSIKQoFrSHYXmTuW1iH4G2YBeZoGf0tkSj4Ij
HtRhYGe1+X3IMjuocWn8cnvo6zNJhYnGIvx7T0UJWTosMTq8SxejNTsDp0EEkZ4CpJAsuD2KeOjL
O45nhwNmkgBvmPKOgyMLdKHNUwTWKP1gNgAr0x6L+VPXzeaDk7TGw4Kd2ZcVa95jtUa4uGDbZJ5G
qsv3YOi9t17TAgVjUZewRKwAhX/5gbF80ECJowjVFWrG5lcAkaMkufNdNxbX4HuSvNsoaPMXl6O0
tDpWTOOTYIiV+RwhXHrW0D78P44ifUINdOhQc10E0+IU54z7/KCXmbITM7aOLieXfiqAbM+DLnE5
mbAyG3dYzDhY0KR0S9X4HCcR0Hwrtpr8kKj2qEMcoHRLV0jXPuqhrvze0BAvEbSy1fsEVXvxl57+
S+dQ/V3PTuKebm+zrfWGYU9diQBKP1Zab7oOikYTJUaYecJUYXVXePpGer49ykYMQ5rAZSuDXadA
JQWHrMHRIEUChuZ5MT3gKdEgo0ltgMx93Pm01+mKjroSuHq00V2BkL9c8xjLHD1z+ziguvL3nDrv
kcwFYdY7X+o69FNX/3F7ahI5xbJUqgOk/3S1dYPqGHTHi/sndrVxbecyDpS+yYJiSIDBJCF6ig1P
eGCuK4ZMrd0/ziniC6sVlT7Kb/EHPqX17fZPuV5lEQkpxkO7Bzrx8ktf3YQAytUFy+c4qAHz/ma7
qYaJm4BQJ9j73R7qOtpfDiWtcrUafZyODIXeQOk7XpHdAeVbgjnxonf2gObo/208+cCa3YjZBeOp
i3Apq2rjF1rDSJ6qIEdREzR2jq7YkJfXPV9V5HY2TAouGGk85ArhOaoV/m5xqN01mQqdAHxkFB/D
ZRQG5qgzTKDf8CDs3T/yNNT+vj3hrW3FEpsw1kgybVim0rYyaDh3Gvs4avTmYzsN1VcHpjAQytBA
rTSJz41T5AGqAdmDFzXheXCFb1c93t/+IVubylBdA+qtqE+JUvXr9AqBUMeL8jYOZnhHh5ZjdxzG
oQX8nKs7sWhzKIbgSFEo5fl5ORTQ5hYCYRQHLUqAx3VJUCJdFveY61A6b89qa/8aCKiRWnFeuGUv
h6KfOONn7uDypcbxgxHPKMq3VnhOFzDIS4zO3+3xrsMs6m08ouBSE5r4qJfjZWOreE2CNWC2xtUj
rXntb9VBnvf2KNexj1GYDVVmHcCUUJ97/a2aOa37rlGjAG/E8Ru+t3gJRobm69iT0A/0XOh6yPPc
HnRzauxQkgML/q4lDRpReyHVLKHFoYbymXbnBHPFmHYCwEY6ZEBiJL+n6AbpWs66FMWd5xyX8WDN
zeIj+pvLzwj+x8OC+8KzPjXOQ4cT6tnErIWaUlpi6eXMH2BMotpeoRV5e9ISLf0l6gPBFDxw6vom
+dnlUsfNSgABtBpQjKzeZ2RwX8t4VbhBuwbNscz4pLql1R4gejd/VSlqGWqBw3UWpulTjU/avVFm
8d7dt/Up6H3yVNd4AJOOX/4o7HAnJVGaKGhrz/hLVdElLuxx2i0JiIMoR0fbtmwAaaC4eHJfjrNM
xtLZKIcGA12pH/AVvHPetvUj8GzrsR7s6h4jqPjew63iXBc1Wrko7+1liletZy5emrzsBA/9AbQB
pBjNXvAGHMoU31jS9fdyak0hWjec+jgHUkYPnBIwcLx+xSN8TXACKhKv+v32PthYcUoOmkFhhMYY
G/NyJUaHkFWbruLjlJl9VFykW12Q0TubX/wp0nrTwCO0AkRksnKKIY5dbCM64KMq8hUb7O4JGrhf
NtZM/PI+357S1mAGIiFERnEFykHESGpjzcZe2DhlaLTz2DuTT1gIDZXuI1E/+3R7vK0lpOtBduyY
gOLkjD/2UtcaUPH2KWfRr9cQ+1JA77yJn/9yXk1iI99IrCEMycsPNZQTiRNQDt8Z0CWq7ZRcMJz3
yjXuxoeCrMnzl/9wvUg3GGo6yECsPCTSfjWf+nrqH5t+8RDyqswfjjGFd53rjkFYQzS/vYoboZ/5
/XtkKQulvRKvwEQVf0T87UO0IGTrdSLqqFF3RBNjekSoNXn7oopmkk1F1eBdaEmDJqnRg7GJFB9J
wzlQR6J+qkx7lkMbaQGbkcYHE+QL6uKfv0prkwzRM6udMQ4o7Pw4QzA5WhUC0lWipcfbq7g1FPcY
1TxHyJfIbZ0RY858ilvPj+PR/eJOzfo4Reb64Krxcro9lOjWy4dasHRJ2AnXHDRpWthfqO3aYgBg
twYSzXYVYwwTYkRTJrP609AwYoXBkPyyQSOux9kao5/A+LRnfRWSxnY2nhYu3g8dZizRAWM0FLxr
ouGxG9f6KS4tV7g7Tu92fvVGdMBVEBEFxxPPOV16yam8bEI81T0f/cH6GR3BLgxWzWixyXGLoSjY
AEO8HChpLp9wy4Ep5OGF+xO9gOyTnlnhBywYdCQtNXVtDznfvT7gfmiUiIlFQ/Th9q/d+Jw4FvDw
NB1CGU5clztnqDJ8F+lw+oPatsPJQRE+JjmosBJ2C/v8DwajJUj9iwaDp0rfE/oovBeEoXy3E0rl
rtXd64h4PzXzGu58hc15vRpKfKRXJ6LJvMFWNKFbDvbu7NUeHjWTkp8dUGE7ic7eUFJ2t4wTTKKq
d/04c7vfIG7gS0C35l0T46lyewE3LgLkHWhM01XVeMBKwVOh7DPOS+v6CDysRyXGMNCbAJL+k1Ec
UnEubtWRc5ec4aFpsnaU74eDJyRF6xh7w9ujbB1uatL/O4q0bJlrweHNG9cHNNt8bbCVRpQcCXrb
0ID29QbuTkoLx1od7GI4IP6V7dwHm4tJEmiJyEkrT0qOUA7TQlPt2CJtAfnVMpC9W2DG357m5iik
XmhHo48BHe9yI4JkzrQkq9nzWqJBwMpgYZZFtJP+bI9CwZW0nx64KsUcF9dr2NXYHjg6KnUpChd4
yDTjThNkc6fz1BY9EPFUE7/i1aEaKOPw4iRYJM2ALlys5F/BDlpBV4d7Rbe9ocQ/fzVU1aJ8F9kc
KlSDikfM67ygNwH9p3O9R7fYyAtId5AtoYAMG0a+ZVAaaG1n4FBhopL7q5NjDD0hdb8Y3RgYAFrh
xhVFcHtbbM0PJJq4s3mx0XS9nJ9uo+gI1gjgpRrBM+zT7mGGJnnykAU43x5qc36ol1saTzlQLdIO
DMuuR6Ii5atNo4VVeJI85MDX8PDUDGzZ3PZxLOP62+1Bty5BT/RC2fgOT18p/o6DppRjZjt+Ok71
WbTEznMfKdbBwW1hPgywiHci/vaIDhg+qDPg+KQVrSHHj+7CEajTzH4upgn+o6vUZysfnCcnNvK3
h48XzSciB30nS05kcZ5ba7XnYPdVi2RR0lcnC8LDTizemBVbEh4QkEUNVJyUP5oEw0UdGUVTs/GM
Rod7MiCPAEPSlN9w6dm7zLaKCAzIWUCxnYeUnLCmVVGDcuXDcbmiWdQoeoe4dFJWvj2U7h8DEhQH
szbKD1FX236diNbahO77Y4n66L1C7rKzAhsnxaO7TrFLwMtAKFyeFENFV2KBz+Z7eECeimVogdmH
jY+c/T/5pKTo1Co05MMo11wOZYLWbDOg5X6dtcnHcbJQdI1G9/720diI1TwEUKyh74HQ5Aua4FVo
s5VqUjsudx+vnfo8qLAtkqGL337veBZANt6NjMM2uZxLBG8nDVNGqVFa9VMHi7t23BNb25oK0HYT
S0ROwBViBO9mFb0WDUU5LITP+JSi02CZezilzVF0IjTPeh7Tsr6h6616gim546Mu2x4xScHvz42H
nc+ytc+ApdA9RiCMXpQUPwxNyVsbUrDfdYt7B1JfewiVuPjIld6ebu+AraGAXIESEm08DLAuv80a
IQCCyZjjt05pn+zITs54Nw9+Gavm2+8Z0ePh7UnvGeSClORkMSSuFdF2H+hCfYL2Dotec1DnVvCU
vj2rrXo8Y5HSUe8CcGNISYimpTBQwXv4WmvdJ/ihHvRKOVOt/h212wi/e+cLptQDgrQqMaPTv099
8+P2b9haWao/dNIAOoDMkj5iiKhNltEUJHoNpV8hhH8sEK8+t4037XxEMRup4iRSITSpIBxwtUo3
nDW7PbSgxfa7WlceowphvhqHdWzONO3JSvQSld+yOeNiMn50Gyysbs9061DQbwDtSPObeo249V9F
kcjrM+RMNNvPXfykHAhTx5FYuRN8ryuIHtuTq4cil03FXAb3Iu9QLsmIXihPQhPtiNhpuFGd4UkL
ufDqLrTPLQaWXwZEH/ykHLoPZrrq887PuJosv4J4CVwGBBNFN+mzro2GBPI82H7vqsWjaSf5gz2q
b0xZoElTNQcHAwCYPSxn6jAzp9ptxjFw3AaZCaFW1Pdl8y3S9OhTSWlsr0gsb9aXASmPI3XAN0QG
9vIT1hbyQLoGVcAWJNsU6ZCTDRMFZwGEp2/vFrEbXm9WKnckYdBqQY1yLOQethcjkayX60gP21z+
pnb4a1Xr+lS0UXOX2W50N6/d/OftMeXpvYzpcg2TuDCwfBZjBDhbfWQ9zRwOGl4WODrEFSQ5B97M
7aHkLIkCEck7PHTOvUiUpCzJclMFjw4bqSkivJ+jRHEaKhUDBlB5B8UuvR1ShHz2xXiUm0G4ACrk
/6XDpyfVgr/K0ARzaWDgOiMVPUZpQ16bZPNZi/GlpM2LeiBXyiNt4NjcmbB8IF5+ADUATMbEqZSv
xMZL0daw8yZY+k54RxB7D4U648R7e2Gv9w30c4rnLhcjXVZHOnjugF4PKnp14LlJhFFvqY8/Z3sU
sPiqTO5dbTBOBVjH4Paw11uHYSHjCMYON4oM7EEyA5QZbYMgG/Pvueumx7ZufsOzZY9Hs7GOVDMg
BdEmAbQmp9dG7U5Kg1lkAD/RukfXvDpgZ7HcvXk6cAmAXNIn5ykkt1KxdFRRWW+rAFDm9G3CP/Ce
fkV5UksFzZCdsfSrow70jlgpPphNzVTam2WD8vlQxkVQl/AHjtNSJ81HE57vcgbFEnbHEluR8Iza
kBsdprHumoPGd30v+nXUwcNp/cHBzcfjouJbhBSmbgZ1bdTVsc9r50Htsm5Gq6iqf+ArhzpMDGqR
iiGej4+rjd3pyVvtwT7CudR+UcZJsNls53u0W5bziLghCq9Ti1OAZuB4GudtWQSTs6wREAzk9O/Q
iza+qn03VUFnLe0RISMPszjN+N4YPGEBPRtwh+1G/TMJp/wvZTFVVOj6aTaObuupP+CsLtq5z4fw
zlSQWTzr8FGFT7hDbVg38fkwUSBNdsLr9TZizZEcZhPBr6AzfxnJVy1rvXBJyyBWYISbToetHpY+
p9uf9jrKoSIL84UXCOFUl+G0QvY+AaJaBE00pCdP680jXbdgMrUIt4+wfXOMYTjR5uJ8iGq22Giv
Mow5besMcZ4yUKrRO9IJiHxExPYwwhuT4nFiOSwf4Yx33OUoLF26FrGFP4KdfbPxszymmXnX9SjR
TYo+7izhxofiZFG5otxDRiyDVhCjdywytSpoZ3X9aPTV4k+e+la8rXhwGQIGK7zqIAqIX/Fq5cxQ
sUat0TB+rXPz3ZRr81ejUpud73MdJBmFt7qKPqpAv0qXXr6US5v3JhyEVQ19qFGUuLXRDObC6HaC
ytay0X18UVWl8SPnX6mKxFaGy3Uw1u1wUAEG0sAfVv/2/t4ahd0NsoVyLEwoaUIKxW0rn3P4G9OE
P3q99jARlL024NaGo9sBCleg7GwZFuuhluLgwV0GCB+5v8cLhu7D4tnnzBuzY+s04c67cmtWlBc9
cVXTBVelzZAPWpE1+loGQ0ony3WU+FjEyj84rGwEqgmwFwXVRopAOKJMuAXnZVABOjqXXQ6g366c
t2850bchzyIOUSWSvhAQ3AgtDqMK4mks7nh0FOeVZQOJ2ns7Q129PDhEPCTpPlCHpL4mt9EQTU0K
JeVqpoaKoUjqgl42vtE5/oHBCuZz4yNizp+rxXusk/aNXduXsSHCCMElAqCcXk0tLm0UG6rAG6Ll
mGpjjVtHuTfFjQPMHw9tBLQT97UlBVidsNiFWEkGXiVsTnoCbNrlHxO33Qt71/kqQvgWlQYDEgC8
aPHPXwUkb21sBZZEFQCIiX0UBq0DbjQDzqhd+myskX6sAH5ggD5Fn5rc7Hbyn40jQDrH0ECqKa3J
FA2UqJy6GZIqcCrkT1tFt3wapP3Ojtk42OxIrmBAurgfy/B6GIiFao3Ql+Le6j6kqwL6O1lxb5gn
kgYcGtRxZ8Tr7BjwB9Vm1M55v8H6vlzWTCtKZSQOB3m3NI92NeBHG1XmU6ulSCCTBulYFgE52InG
m0eD6qxH2LdgpMj5pDVHXalg9xYIqcJDOCQKEsJl9oDWh/lzrswEV4fY+NAnZfugk55/HYD/7PyI
jbkDcCdp5nHASZUfr4lZTNqgekWg9Z7ykM5p/mSqlL87C1kX/LjHJ6ACe+CDjY0EeE/cDipGsGjr
Xy44TPi+nWoyoBZI2d2S4frkKFH/9u2Koi/pMzuVJOEKTUG0dq1CLwK1WaKPa1z3J4Vyw/n2bSee
TpdPcpdy/osIm0BtyNs1dhz0bnI0V8KmT95Xa62/h/xZnuauR6ulhoyJRiACvc0QnW6PvBF3LN7K
ApONpwSUtctV7IsBP4q2KYKi1hsUFmMTUdel8lddnXYeylcgQCKp0ElzOP1Qgjy5D8TfBVU01UWA
+vBP3hnvLKV/6hPvlObtB70f7+ypQGlrcO8b2OmZkp4bI7pr6+rb7Tlv7BzK1JRAKUwKeJhUDtfL
Jip7Li3o1S0REF9p/Bqz9e07B+4uJRbxfEWUXoqzRgqnKI9WCIemlpAtG5Yf2d0eCHgj0LGYvDgE
+JnCjjSKOrdochcgm82hQiMSjc97BTBaHGJa57jKW/vkfEJBr2Onkl1wD0tLZ4SzNvS1kwVJW6un
vCnbP8xxWndcjzfiiXhBweTixkXET0otCieaEkPLssBCgOp7POvdeVlHhDHn1HvIm1F7SMdI22OI
vrSspVNI5BZwWQQZgAVLk4sRJS5j2BwBQFW08ZUhy4MCHs+dk9t9kKbRdMaMWf+4aoV2gqlAG1pp
c3/qTPuoWG5+jHiwBhaaozspyFUjjmXnKkMfQtQ6SAWkr7woOTd2THJV4Q58SJXQ4dWN8jzwmneu
mT5jPpb4uhq9RxL7XVpOuLK5+iG15l9vPjkeFgywNqidXbfH07Y0R6uBtabYPXLbndf4yzKMO9Fw
43yKR6YwrBUVNRnZUgvdODR+08BsQMflht0+4BH88/ZUNgIf5V3xqcFIi0ryZeDrSsybzMVOA+wT
69McoyrtdUIy2ht2Rto4ovR32Mi0LDk8csZjzIBy13RJAxuJp2OUEN+Qm+Xrkfmv39Yo23sMXjVf
2C6QqNBMpFLPX8jtiK5E739M4MK5axI9WMZcopwcKcnnqY+soPbm/IQhV3vqchfdqWWJH1tU1I6r
nRQ7O3frU6KlI1jGFsmejEURmdKshUUaaOrYnteqUI4KOM8dIP/WtzSB+oKJpQHPRXr5LV0HO4W4
UlP4uBW68MWI0wUwm9NilupOaLqeECRGsiyRVVLsNaQYoS6xOTkhEBCYWcq9Gc4/uslU72/vzY2k
jlF4B7A1wXCCeLyc0KJiatrrBjzmtF6/ja1n/4EDqXJ0NaX9WBex9qQVpst90uoPDjZpJ9yv39ot
JK3iN1DEArhPZicfEN5DOYrWFiHQXiN/1sf1MNcWkm+ms5c7by2qQ8VMWMSxc2WcwTBlg9p56ADo
GKeeqwVNaNLMt788ALCR6iAIJqhKMgDeqw2rbLw2D+IsNO6sYhqfcwhgO3txay4kN5A/QeXBL5ES
KjNC7xYpfqhGdfWbOoL6D8NC2Umlrjc88iavBhEX6Ks3XKwvSZwtDJIlGGl2+F0HdWJja6Bke1Sc
zaF41dAzotSIwPDlUGW0DpXTjnkwRmoHjakJ/RCQ42GYl35nVteBklkBJSH2i3AhB4sVKMmi2jkf
qK3Lh67udYwxq0I95kOLEmFeYpR5+6BdJxqMyB1DdYH8HrTc5eTwuk+8NmVEq+mMJ4e6/9FaJufU
upV+FBIi/pgaby+cMKhA/4nqGbVHKYRkWep5qhfngT0m08NYIfvuQCPgUkC89vb8NjYjNAg2PDER
SeYXE8FX+8TFGWgtSy8LlqSYnvJCt//MGkd5e0kQTodog9G+JK2XNXecrqhUtTUYxtKnZ72ruj96
5NV3ouLGx+JEcauR7Nq8N6VNT5bLBQPhIUirPDrGdaPh26Zq8xHyr/Y0jYl9GlvH3YGSbY5qcbmA
DQV5bkpbBO7eYC/NkgURHCq/MY3mqPVz+myHmepXkZl+xczCCt7+3ZgjLSAknwm+UgJMOVQXVZIs
6GttvEu8Pjw0DvYn/2AU+oUi/yFPkKfGUppaV/VZMK1N9G6uQ/wcKmusdiKiuH0v02p2x6thRIR5
tQlxPrTNGTW6wOrd9N4m73LA9BY/UT/JfC/p7CBPPZD4C968D0aPXOrtaW58QW4vxxCwXh5jcu+5
K3UMbJowDdbS7J9Rt8fXDXO64zwO+mnszPZeKYro6+1BN1J2+oiWuL9pyqrQJi9nnXRLkdaYMAeZ
NSbNmYvGe07q1uFp1hl/T9hG/xxb1XmkPTcedDWd72JF0QMbLt6TWmThzo7aCON0pF6wkCbZoQwz
Koid+qzUaQABezrCDMzP5aKppyY24p1zuhF0EJoQ+htCr1yTzQ4LN1z0fOaRwMbGjyRusnOZDntt
tq0JOaJYYgIFhGcrpUhmorZqCD8wwDQF3vG61n6Jz8uTYU17banNCYmWLfwNngwyaNap1FBrLIaK
G+97ZLvlg4oh2k6mvLVLgUbQvOEO1Ej9LvfLMMcQJVw9DQw3TIA2N/O5LpfonRkvCk4+tn0PHnHv
pbA1M0qWKNhQE6Z4IC1iGhbVgA1LCgU+xH3c1adP81g1X26fhY17nd4Ul6zA1wN0kUIoAlyY0RU8
gBwrmd5j+Np+KNMQFY6h9PpjHxrWTsTZmhZbAqEG8j0qLyIivYo46dLU/Ri1POS1yg0sxex8BF73
9PO2snSBDDVpTwk2l6xRmSMbPZrZmAZePk4PajzN91OhJe+Mesg+RBHEYhKZ/L7q++TPrlup/8TF
umc3u3EOWFqUwNBxelEEu5wrhDKguGtEnHFX8yveTMmhUZFXaDHh24H8bywrh83iBDBpkaVdDjVM
wzS7xZIEZaWWfyKgzu7svPJ0e7dsjUI2RicHx2wBJr0cJdUnAMZLhqSJon1vClCDRgOf/vYgW6sG
2IOnMXsfxoc8CLp6EfahSTDjMX+kzDQeS81eDoVu9Dvz2RxKCCxjB0yZXr5+ihXd8LZ24kCLlT+a
aA5PyaR/UJQ03LnONwdi24N5R04Nd/LLheP2q8fFQT6lcuwIH75OPRszYtqg8/ZoBJvfiIc2pSCB
xJOrjia6IND/dZRaTFyk4AeVvilUrW9/pI3EAYkkQLG4qnuERPErXh/j1hoLvXSTgKYU4gag+sPE
d+rM7s6QDebztNjOcgxBY+AumcM8AM+hWDub/ip48fahHSfaDIB08aS4/BH41Dt91HG+0Hus3icj
IukjyFK05tFJK/DreWvZWIwH3FyU+uBLvMhav5q012stwkxlGoyOU/ieOg0H1+yjnf1/9QFJIEkr
Uf8U8lyoJl3OyrSRmeXBnQSaN/1slGE8qRqmoLe/35UEt5DJoQZFyiXqXtxel6NQnKakmTRJoFBL
qA8LDoRBqiDKlsed8cnFFOvZntIQqfZWCZwUc7ND0erFk6Mjhhd1HQYBnjYO/trhd4JVN+6IxgR5
BDihn1uKcmqT2DpiyLsqR8dolg/Kktg7idzVqRJzABrAzcV7jRfA5RwK9A9bvWelzLjvuhNWKyZZ
smvnyWEmod0JFpKtO4cJC1veUgIJzt3lyY8cMzFxvVYm9EN0HSWCCCuQsxtSsntQqZ2ED50zVdjR
tzO493BufrXYSD171VShr7JUysENNfcBanH5K7YNJagWfS4OHcZ9T0npjM9xZkbnYQiTp2qdHNCl
Q3kY4a0eS2M17/s+dYNyVNu7YjKN+yZU/gTyu8f6vt57wieXCEV2/CKfd7miiaaWGm16JIeq3Hpe
MnT7Myzpds6RZMP+r5VEvZl8A9Uz1lTa4nZqRFqOonIQ6ol3GFbdV2v9U9z0oLK9r92gP8L2+oBe
XH4wC9PnVXyPScp4CMv2GJfLh7kcfwuxOMfRbVIP7dT6TT7gD4aoTGXMO6WP6zWhIkXFyAKORMos
E5agJ3uKSefLN8txGQ9lZRYYAQ+DsrO/rqMZ44gHAGgGKIgyvy3KEHaA7O762GkYn7GHKX9UlKEx
eIXM82kFDbgz4NbEBOeAThvQpCvR/6xz5nbgavBDb1TuvZR3lzHH+VsTPpIv0XoXnu50DGyRXL8K
mpaHfzuoNfgadTvdm0OfnIQe3D+ZC8AFEnRRDZDfAbZR9WtdMJe0X+KnSG2mQ11kyc7z6Trg8KqB
40SVg2yLcyLNpetzbDdD2480+FSnWs/V7BB32Kwd+rLdA0psjYZEDCcEyBDFN7FhXq1c7OrVmE2Q
JPqmbk52g5OIW/1Vgs3YWbyNnSdyR8p6CH+JfvrlQNgu9lXcubZfRtHyODU5D37D4aUzWtMX4Wj6
j8ajSSWgd4ItdzleYlp90ZDT+QVEl+/TgPikXSCM1CNGeZ4qzdq5J8RnuahyoAcnGjwsJaqOpnyC
16zsNbSubN/Ve/0xjK30TIVq9m9fqZufi8QLiKQrVNalGxV6uYekl5iVAXAmBo5x1xnLfLAWe4+g
v/XBuPkI0wLkhbzD5QIai4scH6abvkKt+WFdG+P9OAPQXd9ZbVrvbPrr1RO5Akps9JUFGk/6Wn1i
VZURJobf6ot9iNuWDzUpxvmtqyeaUDB1KL1SCpGBcVVqrTPD6D7Gcz9WO9OOFqgPv1WHfKdquDUf
oUdGLs41DozxcvH6ZsyJP5i9tp6SA8y3cNDFNvvNYY/5gPskDeczgeO4HGUxInWKIkOnCYslb5IN
2hdcqobf3rxqxDpEYKhEkpTIavQesoxxFU66Xy9IAqKSkvhpbamfO90Kd4baWDZQBahi0bfkGpTh
BauJQHDlzjpZfnPfjab1OBTOnjje5iB8HMD3L74wUiSam1BFtpdB7Lxc6C047kMyYWV1e9WuC4Ai
7xDtXgqPtLbk2ns55uieFoXmr27Z/tbGPYgMrpY+/ogx8ph+0MKp6w6ZWmdQtsKyVg+14arRfRvl
OR7T3RRXdGStcS8wXk+f/UjeLy4XqqFyYFSjop8SuBy+GdnZXzl4Q7rfarPTJ72OHhTpSfmp+1DG
vmLFeMVSdLlVqiwy3TzXXZBej/J3Y9zUR6vI252TvTkczEb6skLfW8Zyq6kOswYrbp8Ds96XtYlR
lo1eUTTi0jqrxZ5W6dUisnIi3SCTYh2p112evDFMTHxmTcs3R9s7gGYvzyp+eafbe+hqVoyCUgTM
F8huvECkUWp1RZRtcC2/W5Jf5tg7x7ZbTBj0/U9FsYqdl+7WnCiJ8PCwDYo8MmpgrpO0a1rV8uca
h0KU2etz5Bn5TqTfmhMdIoQAQA2LcvzlyjUw95JaMU3fi+0omD16Dua4Tvdd7YCYNOM9acqXRbq4
mAUHldRGMNnxCnKld8BUz4oxUoH0TUCZy3ltBq05TG2BO4Q6DjNmitryiy6IEj9w5BqIjQtOwY2L
x90Bn8GI2oKZaPOpn4Tt49ir3hiMVlf+XU1OhlXk7ECNxw59fOQawX16WrRs/Dy3uvrF6RDhPI+a
eLKVljaWBwXN6Z0FfZHFvZogWQ7bUDgNCXPZ1ylcMtAFGxBJxXY9pDFbryMGekrV5e0RKz8IOqZZ
1zGVfh1R927N8bds2mj6igOHlZ5ixTW/jEXtfMmBNGkHN5567ZxXmmJwOzZVj9F4D+g6n+plr294
VfPm0/AWBKsO4QN+knTrDylfLtUa4emWz99KcBXnpVTsk1HDD0QryX03Q+bZqUpcB2YxKrJ/gFJ4
aAGzuFyvYXZX3Pp48kVrnD9Xy+g9eshtPLqYzN3FDb4Rh8yuppMVYejJGtiuT221esZ7M/wxGvaw
81LdOHfUioCcQamjuSArDURIOoxm+t/snVlv3Miapv/KQV03q7kvgz4HGJKZKcmyLFmyy/INIcsy
9z3ICPLXz0NVnS4rZTjHfTkYoMqALEtMMoJffMu7QMwPmsy+WpBeCvVqGX81V+Cu+eXIjNBjeA3n
oAMp8JURCGEIe7m0ZYddYuKZvx5DGF0g840iEUn3MegxqAK79pfK3k+rVcQLFhyRq+en2OU/iCGg
w7awuJmVALZ+uYIFPSQ9V761V+OY+hFyahrIWU2/FWqxLmXp2+9/Hoh/sESsDQQq9DohQB0DVFTp
LUZlkZ5qTGVDkB281SIYTjy8H7wOvmkCGN0oAByc221/V4vJxp70ftLNvb2JeQcG19mhr2bEiSRd
CXNifgjMQ3z8+c1tAfAofqBzwN7QoR5Tqx89TZflQmJzIR/CZzScFlXdFVJ5O6NbfPqDybRr/US/
Sfzl288vvP3i1xfeJk/wOni2RxVGjyvmVFgzSbI5jTsx19NViRz9+TK5p4wXX7ciabyTuvq0xwmV
VKIvn23eBTV3vxr7jXQUDksiugi9tZG7Vp1Wxgn9y8fMLpwYLLa/Y+I/7dzCK+zIXluxQ0BuuAAI
s8ZiqBcg5/1wUaUZTi+eQNxXY/oYTG3+pufVCLPFxKhnqQb9ROj6wTbkxAR9S7QACXHMJQuQ4tJZ
GmMfOIN7pqmyiBIGUPHPl+WHV0ErBFLhhvg5FlkZa1unGyWMveYO74Yx8a5FUhgnNt22l4/WHkYc
wRfCOwfAMcKhHWkMK30y9rm2Emrz+UvQ1SbaYvP5MtKF+B/cEtmux3SVPscx4rvJrWxKxs7YC2xP
Ql1Y3nm5Ykf186s802mPb4pEg0qJALhZKb3cZA1OQEOlOn2vN07jRHDNh3tsxGiv0lXyv2hlnX1s
M5yII2Uh2kZfVslxX800fMO0mHT4jr4xfustlXThgMjnk+WN64NMhrkMlV/meHCX2ZBH2mA7VTSA
n84PqNtxYlX2tHbIawfug1N3QRDb1oKIGX9AY24tY8bg2kqsJszx0/1cy8T/GjAhfTKo7u9m25cf
lNByG/iTZd9j1FCqEL6884edjvAC4LYII9Sh4oFaNX2ggJWNNW5UI2z73i9n3Y8wMGHMBGmzva1y
Wd6nQ6/SyLJrc0Yzq12HyOh83GlXtBNEyAdfnN1/+K3nZf7YGPs5qQo3dFPAv6GObe+XE0vzaruB
iSW2svSgYplDv1yZwK+6FRCZvt8cUXemqrpQaXmHHZQ6pdL0mubALkM+AkIMr6j/KtTozjSU49qv
+4wyr4+oaNdzGhINB26Ng/W5GopZi0orK6a4mlL3I1Yj3RezlfWbKW+SKVoqSbfZLpv28ZefAsUY
Jyd9FpRBj5+CUn1XtPCRoE73ZhTAdIwZxBqh2fWnBhmvYzuyRpvtB1gl4vtxMWF0YxoMTrbuBwzR
d2jj2ntN9yXYy/nUA399bHKprTXBIbbldEdv3aQLTfits6CxmVBRG33S3RirvUDvtlPtGnEuTHfS
xUKs6ueP83WgJAtBsA1SC8k3k9eXm8oRToUJulr2iwzWi7JNvgWO1E8kBX+2yF9GFS6D8AJyxjCR
GKi9vEy3NmJQRjDuk1aWwVkfiEXb1baxljsrWdRn2+nh8+tY07ahKwL345z7hc5zkC5E+H5Mkjhr
VWXEs1MXZoi2rmaHubD6PDQMaWQ7FXSOuePcV/Yuc1R/p4K1zSKZ5KpAMwCFizOMAunG9XWg+j1W
2pDMHVSHd02VLNbZKrOujNRIIzkk4FdDSGe7SKM8oaV31dU1tifLWnlFVDtm+qlfZl+LOn/O/Dho
Ov8SOF9qn7lpDyrXG9og7Epp3unT1Kch6nsaCUhSpPNudoe63CVpnd+4EPprJlepL6JnGXccrfVU
Dy2TtDBESmV46gYjqWI8et0uLBOz/tS7Q3UHBL+6mf3U/donk3YLuI/ueq91xq3XG8YfkzX58Ky6
xqojXLv6JuzH1nHBV5vyrV0ZJsBrRwXvmmnAAzsovcKJlqX11H7M+gr9YE9b28saNSDG02sLR2XO
tSlleOlTiPWdH+RX1F21jqyYN9+ya00jRORe/9DPfpVHZWfNJfoha12Ha+7USZhbaJYcerfLaphZ
ZlLEjFWN9zaG89ZOVubYndXZMH20nMx6oAgWKJ1s+gv54M5XrqZlVeinKIJ/SPJufJNnq7nuejuQ
2Ub2aq2D4GabyNdLN8YRvvZD20ntb8GQuA71sbMA0bOz1MISbDHeYdxt8HlzqX+0UVAY9qQgabBj
pww3eEjPLQL6Bl5JxmoKGj5uFojQWwrtbOwZ5IboN2oJQX5d7sux7HlovsZrmk3agnVWN1KDzUHH
K5znTOWq1sm6CMPcll5tun6Z037JKF19kjS5luMlDZ/V2nfjbN3Nc1BNJF56JnjVUxlErqlMFy+t
KfvWWK19aToyv2bwiiaDVvn5dUX6+d5P+6qKqsBr5lj0PkMIvTC6x2GVWBVNXiW5IW1M2ogQJ1EP
n6z5os1K50sJpoLJIL1M7qcOVnuXFunyrRtK59aUs+uhnm7SZ1iEu8hYemT2Eb6oNFFxucmITK0/
rWeAlEaMxkWqX8+uBuPcBe8QmXVG/0XJLFFh7fsK3FCRd9/M1kk+Qx3s7xsfsmA4St+6GWngW5EZ
UDWiqGEMb0f3nTenl33eJXey67VvfqXGMurnaWwihFW9J2mr4R6rWdM4DEFlL3tztur6TeXaQoQy
L4ZHuEZOgxld5md7c8rKPBz8ubhqwCcXkWcv/kPX9/NTTsfohqeToNfB1sFXG3nTpzbIJi+COa41
ocQm8wF9+eluWaTeHVr0kPlbL5hFbNWG1UYTQs1JuHZlcUc7NK8inemgETZw5L+MAa2N3YIXpRNP
S8K+KCsn+cSP5aDiJumGZSqLLMqd3tsBm3RJxB3Ney+QLZ7OnaL0Q8sYxXVldWhvYQfqsRnHbBNo
zwPWYGy8rAstwLxvAmkm/XmC8Pe850UK3rmp7eMEphaQBbbRDmk4uiYj2RxdOy+k1SfvSIDQZGYJ
cZx3FsN647fu8t6qCz3C0x6OrdQX+6JfA4NNa2S+vBhN2UFSpeYREdKpaR1ygxJDOM8d32iOm98k
rlBNXGKSjmnKrNu3SZbUN27Wjy5L2Br4dbnCOHMYYly3gQuPx2PwQ1KF9E+/G238BLRANMAHp/xy
RXH0rsf4Yt27Xuf0Fw2Wcn005jNKussYrEGUz2V2uVm0sDds6ap929XevF+VaJvDPBVdQ3Ou8Zuz
EiFIQDd5DWJWteOniqnEGIElNQ9+ktrE2a5BOb0epXPpTwPs6srsjSsdjJgbybpAI6wf0eyqMTc8
YFdJ8GxwzcsvcCROBWYimTQOjjsTKnukWu6GsqgeM1OT6cHJfZXuxVw0+aGSq071QzZrHXJHBmSm
XUZEKtK8+8wFFG3YjKQEJmlg3OJyUc4hCzR/7Z1++GxLa5hDZWtLGWWVV32yXOFqh2GaPf0MN1cz
Cx1WsmRx8s6MVFArJ7SmxG9D2IriU+3nOsoDhY5CTePZ6yesqHEzW2th3vhmWZ1bE5CJMJd9q0LL
glC/K7w0H88S4rAem+nkaSEUJe82ReQbtJJytXvEDOru3PM6TUcG3K6q0Cya6qnKp8Em58/TezAD
w5sWWdYEtJox0JrtPDLwZe2W6yRYtRnbl6YmfA+Jo0KvKGBCF5rdsNTodp9XKsG3njrgMPWeHq2p
uIQRPl7PUnP0/UoWV4Qmxl7j3um6mUeAgAP+XunmRclYfbq2c5UWIXi59H50tHqKnGGGQsCYrbjQ
J6f72tJRo3RzJqcIC1sntyYD1rq4Khry32RZeiNMO7fN42XxtMupRr2TToqT3Vu2cN+uSy/zA9HS
UnGnmRxlmVHwoGa7diMx9EZ5nvSFunamYryv26RqI6v18oWA6iBwTFHSJfEK0qUMWymdOealqYJd
Ws/iYWWkckA5evFp7ublWT9wfsSFR3r6UDqlu+7yUqbGedZo2WdPn+0utjLHLGJhpG7Yqdo4CJW3
+zHvUEGyrbI3ombp6kueZUEFlrdjG+WrlnaRiR7d1VpBIP1iL6rtoqkU7l03ONZTFrhwVt2xkvqu
Ej6y7w03O4WFwUkd6v5AiBCtO74rh6F/Ej2n3QGtQDBv1pgslHWE3vEplZPP0aTThm0SffnDsFT9
NK+GSWLQD4t9V86afBTD16zaG0W9fsVw2b9X1dqQy3U0fFUiwLeYADH8UJs9t49ZN4eRLgaQN/3k
i0cxVfMfLTpSVdjDwv2YK2/+SmVCYte5RifDxRxJ7GxEAKvbLTO5yaZFyw5zlaHwGOByNYdwImC0
DI6YZISmhcqiVa2wlPQgn++GwfT+6HxHfCr9fJyuYOw3j3B5SzfyR8MbwjrRhitPjfk3RzTmJ9Oy
uyFK7ST5RnDjfB5Nm4YLbql1GvJ7mveT3RgfSr32bud+0YES1Vo2RaAZqj5WhDot5m2sgnMSKFft
ytZQ5+7KdgKHvO2eEqIF4iEZHFA/Fd4NLlllFaqsy+BDIjR2o7eVlcZSE819l5TOU4kyFulzMQcf
NMfMLEj5Tv00JoH2rhmW5m0hDbXLZ6Ncdo0x1Js/QT491HXbPy69gNRWJ0m33kk4fcaFp2T3R0Fa
fdZaY3GvAsu+9NLS8HAoRLsrnBNmDtxMucD1bdryA0+unC9mFE8+Zq2WV3BDWq27WvvB0OJZpz0Z
ewT/LqRrxelUlLnjHTrDoGuJXkLqxFUqzJxaZayLd7p0l/bDmBM9onGw7DUulQ5qlJAgbjLVD13U
BN4iwpo9e9UMg36zVJqLlYQuiXPkYc0SdvRB69DIMEUN/akIlrAM0DIMmTA66ZkZ4OOGv5sa8pBp
dTftSuGnH3GIDb62DNAAIHoqW0MBjPC27F1sb4Sra59rLEdWsukqey9NjtQwz2lGqcFO1tDMaGKG
qk3bNtQS1pX3skmbC0cYKsMTYraualqB5mF0p/ybEs1EcW2WSRwUqvZgy6mt/CgsQ0Q4QnRTNKCd
qV1IDKdyxBb87K7wqtkmEC6a+ohl7zKfBf4qll1NIYj/oe72TNsxFeXMCUzNoX/pTt3eTda8Oeuh
RlyagxBLXFoFzeK1Csp9kpvtiCqf5XzbbJVJTGXjO+ft1KqvYFa97qK2rXQIR81L6M6YaR2VMDY+
WVbLK1UKjxOlHSY1vjMx6a3P0mGqgmiQTl7GhlrVx8YS00MCmjONymnOxsiUonvIg3xII8Ce3mNT
rPicTk2zukh3sn5Rjm+1E9qaGP4QOpM/UGe1/1C1E9qFKLvRcqprJ71EZb3XdrpwjWJnjV2GkxvH
tBUqEPZpXLmFnsbams48njXfxA7Tcq0Ps1lD/sBJq8gxIkGi4+Aipk6scSd6rmnRWvIKPYhGXs+j
537QPCRhInOp1yHubGk+AKeR1p3XUcDzuJV21puLuKOJl9qRnlvVra9Jzl7aSC7jksSnv4WULCKB
MHIWELp0zCInnXv9rB8ry7yv8A+ZrrRx7PwIlaLmbbakfXselEt2VZNbuMiQN3YTUrGKe1R3xPVg
YE0eqrV1iijQSGAjIgEEwdUxpyRqXIG2SWUyTA/9filI9YuqvEVwqbLCaW4CzDLHaZShi+5yE9V+
MMqDYFf4hzzA+iLy02zO3piNFSxvyKYwV/A6wz+v+k4H/9cgsRpVhTfcVkY5fWtKImgsy6V/L3Xb
uamnkkKhSKkk3xTJWBFr4HFg3dW1IrvUOm1QjDGHbsY3si4Ryc4VL6bKZDuEiO/YD5DBxywuXae7
VgrbkTONtOFQlgyjd+2sJ5+XkgWJB9LBMvJFr990U0+iaUm9LXbzNGvD9mi86YZOdRvEopzEGPpr
0Fth0Vg8OGGZaUcOqrcTOY9iv9ENAgoA3NAx3pQ58ekimwfRkrGk3R+epov8vIQqde/r6AzE65oO
a1wHDUbdlVzQliTjEgcx0SdFRzjBdFMsnnqqUSu4GGeHOnde8dIKYeOhvaN3fZ0Q1fx6ptvfpm9H
WLLXfta5N6bmE+KNPq313eL3iRnOLhk3Ddei9Gip5FnAtaayi4LMD7rQXKX+6M8D6mpmp8TXvoDv
dgYnL9m3ag2S2G3G5nEarUGP/8PK5rbDVkzuy612bkuTZLPXlH7KS+L11IbhF8JGqFLRGjKOWaT0
tOx6NAuJUktFO3bm5HGLR5XMVP7aPYQb4K2nMLWvm3oeCJWNLARpglHKERa+mjBlE7ojQKkWZWTU
hRZ7AHQi9Gx/mZnkbZeh+4gWFrC649sz19FZE0csextDiTAnczqsTN5/uYO3XQWkO/h0RlDPo+Lv
Jm5VUTdysntah5227jjO13A12l/W2Nnuhf83B2Qmz8dgsLT2pGeIZqEDqtzQobDe5wIjtnXUTonf
/mCF0GgG24bdAtYcx1gAF//w2TcrWpIps3sODlIBt/VHAJDOKcmy1+1PRsqw9l1URhBlO25/TqCo
pFF0yz5vZ3K0yQ7eZTKrvv5qk5UxsodXHDwF+IvHQ1Ejn5fWWhq1H2b7Ldq0LnnmyMzg13cCmEoE
FDcyF53xo61dLJM2d4Yu9zrsbLD0kAgbfTnlqPB66gXVAk0A2KiMyc3j5SGJGLMUzf99kE7F27rI
6uuhDqoLI3Gsfd/61glS4fMGftk73rgzQMs3aQw68Ue98TXvrdVxUrmXNs6ODidOPcyka5b6qCFt
E/pNb0c9ot2hs1KW1sVN4VIfDr/qeul4vMwbE9ba5pevPscgZlLU1BREq0KeyQ6Lrgbt2V9eRK6C
GBKof+4YLMzLTnlpQlFLLUl88lwUCgZvJN/FMOjnO/LVO8Zch7ElcCKwGmAUjwBFNHurvE1nJOUT
Ob8tKlyDiMbOVihWJ0CEr14xnDJBSzMdfBbEOQZLCSW6dJ2ret8Lb4yGrMmvR5XLP1+x/3xU/yt9
aq//3A/jv/6Lrx/bbhnw3RVHX/7rbf6Io137TfzX9mP//c9e/tC/3nVPza0Ynp7E24fu+F+++EF+
/1/Xjx/Ew4svdvjuiuVmehqW90/wp8TzRfik27/8v/3mP56ef8vd0j3987dHmKJi+21p3ja//fWt
86///A11he/Wdvv9f33z6qHm526flsfsqaqexlc/9PQwin/+5ri/AxZgR7GfwCgAIfjtH/Jp+47N
d1j+TfNus0axN8BB01KU//M3zfqdY5KTmUC8GYjw+v32j7Gdnr9n6PwccGrOAgZHGwfrt3/f/ouF
+nvh/tFM9XWbN2Lk87Ch/369txEjAGUUMUFygt9nWP9ywzcYoJhJQA96qmxtv7Q+LdBEWrFY1K9F
+78uRfIM4ob/kKo8upQt65qhYgLDaMliTyMxgjpzSrH65YbfroKQGScluErEjaGQv7xK3zIcyuEG
hIVv1bE7jKAdYY8cvlvlvx7j94/tB1fZOJLomDnQurill1eZdO4hqaiMeE4rBbllRKMY8/3Pr3IE
zHu+mQ2ihGg5amIAT49uhoPakWtF98X3lq/9dIlaWqgaOySFjQrTDtPVu4BPQnOuunSmJJ5qHdBZ
G+N0GOrwKtf22uz0t96a3f78k72cmG4fDG4hEQwOENRhADEv719ko1NTQ6dRURtJ1Iv6tk0dQUcv
kzE7aYmTMT8lRfK8QV7uVSBNIPsNZD+55DGbc84aCY4kSaOgKfxzha/gudDNMVqUNx4cmqCxdHu5
89EEP5+DWY8Gw71qaNocXKvJzjOXGit1TpJMn+FNR58LfXQIIhsyjvf1aJUGaS6BGJs8qhqqvBjm
y94eDJPUtphaykIDuieTPkN739TJ9ZRR++tW4f6Bz8ASYcIpL310ZA4rIlRh4nvpk5anqRfTNcrx
k+7a9PO0OtobJInW97M509/XEjRkC9AWu2TUgAoNVk4P7+dL/HqLb2JjyBuyyCai2kd3JV100Eel
Z9GC5UtkIaiOUrh9ihH1Mp953kic7Caap2A4LZo2LzfSilSk6wCuQf5OXwGN0qBbU1rRoFH7yCyL
X5PO+fN6bExyGZjhrNjRxrXtvAcm7PBG0b+PZD/j1VcvLn1l2f0PHqBP/QF0AVd5kMMvb22oFqD5
zG0iz12ZguiML6fCbHY/X6Zn5eKj3YcAS8ALQQWiMxZ7eRlj6gCu6zzB1Q6aKwar6p2HsOmuzH37
gNIiWCJElvfTRB1eVb73DiiWuV9d5rcSVdVdNnvyvCtvBVIDzD9FfZ0xpI/yUXNomRSfUUfI4zbV
pr1tJOsOVMj4xmkUfWiQd8xGgOOble+e+0FyykHrZYX6vFhoAXEsQQRggxwnL/pctmrK6P+KymKm
4vk0pZi+x15QbeJKvhtr9vS2LMf8l7Kmvy6MnLcLphGS1DH2xBwsd0x7L4uyxcrOgl7iHjmdNHL/
QRDl2AWUj5YoYmLHYvUgJDEsMJMsouCi6eEv6rAqK4mbOaC7g6UTOlm02H++X370TDEm1IGdAGrX
j+nBnSP0meNxkw23axrrRXmpBX55W81mfzbkRg6CYalQFseQ4+dX/kFA4VzeFMA2iWrjWCq95B1Z
JX6B0TItU6Q1mgpHr59OvA+vExqKcRgjz4cESdTRC+4LuwIqrhOM4UdGpWmqM6/H1aHD1OXU8Xwc
vMjfDLbIJnzLHvG97fvfFf8mplu+IToEbwfjc5dXcTapmEldwUAExya3HW9TTyAd4nf59TI0d1ld
yXCTQz80uV8dut6azpVJHxa8WvGLj/vPD0fVBIb6WaXi5YcLko18Z/Dh1snJbuS61m+TEeWiny+q
ebyqx5c5rmU22bdV6NATsmDZGctkRIxCnEhbl/VLqSfZ+egk46XezstdD+A1bCdns6jLpptcLQ5o
2ORRIZNIfx7C+BAYE0or9T1Hhr/zfJnezEEhaQMX9c6SZb6vixrb5il4OnEfr9cS6sOmgILuBbSc
YxMeAjNw2361Q+H7O0A2/VflVsFHXtxcj3Nv+iKSJiffMUsdOOSG2pGjseigncmzujGr7juByxuT
LcYyYUrrd1eWtbeEPdjJ2wrbWz1cWsfooykQtoqAwMgpMuw5T8MUqU0bDYMxYWSQzmnUr2Vx4jQ6
AhVu0EWSJ6rNLVsjZnvbi/PdZu3XpJbeSL++n4zNy7uV99xWtUPgI7gg62hj6pg54u0adlRF8n3u
5GEeNC6StRpzecc+EYl+8MQ9aIEgigjyZE9H5yOo0DQobRweGY+rj5VjfdN6RwuXfk13rl2dog8f
aZo+PwAg3FT2tIHoOR0HdSBV9tjwMjPvVUh3GZel607gR0otmqZ6OJQklOEKbzoafBSn2rK2QytQ
J15Lc8ubvj+vgU4CWoakiEADbbZjiO/il+iqkxOBNKu7nWSAdCcmV0Sk29PllDVrrIzVeWtWY/tG
W0UVAVIYIqRD/F2nxpo5eGE8dCaCzR3c8Yt86KHWaHZwNwOMjIVjP8FvP0FGPQ6qlKE6k0N0lA2Y
V3RuX+4dA7hItyZCC90Bi7qg0R6r1JAh+NLyxKb44ZXo1VHYgrNF7ubllUTfgxPppRZqWvOtXAo8
xroBYd1MPyVkcHz6ck9w/XWGaTSVIF0fvQ8L2r2GMwSADHvDOft8rpDw2Lc4vTL0NZoTb9+rvb7x
reEnwSskk8bl6uVtGWs24RkIJFKMq4kQyJxFIKcObbfzcaY4cbHXd+ZTk21KECgm0JI+erGCrgfp
LQlWibsyAvbndtgZbdJDCnKGmxJ3+zdGBvL/5xH0ubJ+sbGJMBtfmadpUaoey2Uoe9WF0BpwnM0Y
+/p0N9fqbcsYtBiCNwVClaVnH4pMXpLXnXipXu2ajfNLI5m6lIYGoiAvH2+1MGkN5JpFDE8sBjBd
EhWjX5J5y1Mr+erhcika1mgJcUlaJ0eUE8ywBQNaspgqbYAyDQHSCqoDyNqNWlwimB0CmhP7E892
y1pePls65XQKqfhJbl75I8wmbMNkEiTBFGWgCKsiLowmvegl+CZGRNGKn4hXWN27LhX2ZT8k4p2R
TgFc4PLDic+y3eGrz0JDeKNg4hV0/OL4GDiuijWMlFBabHqjAsoD6yh0JwklJvG6Q5fM+jsMfUH9
Z5HeKKbz06nG9LaLX3wM2uD0gYlJW3eTFXm55rqkFT9WOGtrZNfXhJLurYs9136g3IqtAC8xZ0jQ
T5N5bBbKeOeC/zsIaSwxnQPnEV+jw/OD+asJef3ntY+6nkdf/r/aBP1uh7xqgf5v2qjp9PCPh+br
P8KH4cv09eFFL5Qvnjuhmmv8TsCllsP8CyVCGjj/boVu38LojEkdhR4nNHpP/90LNbzf4ZQhnkqR
a7ucQpw9f7VCDfd3mEycZuwChwKY+dEvdEKPDmYYAGieoVThcBXdMbE+ermhJrNr/K4YlriawQLl
ahovGLYvbeS1q/7F6gJzYv5RJnsgzNPbZkXIDomJBb5vOWfeOYlc9x4smDzLfK//Sg6QBihL+cEA
VF4nFzaTCql4Db0kTzX+Cbb8c/by9+uwfXrmFc+jJ15LQsUWQb5L7zR9BdHVOpIaxFkeIL2atwzn
SVA3KH6IVtfw0ZgzEr8qARW2AMN082m/6NIswk2/43xQdZCHGhUNSlCb9A/A5dL6kGbGDmda74qi
brmehCU/WYOxpZGrBTVC5eseLOa6A5wB7bSotebTmsaN/i6tmgGIeOMvNy7QgMvEbMpzYMZg1GVt
qxwdlbI/jLk+myfOv5enwV+PwtXh4dBX51A4Og2MyQbe5LYqxm43iWiPeGhN61oUdPopYc+Xp8Gf
l6LrRzfehpdHp/7lU89bWBSiLqn6vGXYVWgwXOCdp4Gnnn2gwol3SKfm5v/HGbFsw5atd/Wf/36F
XwWaiInL0L4cz2w/8Wd4IRjQVWATIpLooT+wDSr/HLT4vzNd3mo6Gjk0q2m0/B1crN+f1bs392yE
BKDg/B1cfkf9E5ErjnjWlkmM/SvB5eWWJM3EiYRJN0kZwtw0zY8Oq7ZEkc/qKgB2U3PmJuP6prfk
vCuokk+kCi8zzX9fiQvxNIiM9rZjv4sDwpCFnzRVXDU+9tFZ76AtYOt5ua89/QsjJzCu3y3CX6fe
96OQlw2lPy+I6A5jCnJp0vaj2mDF4zOzA2QAgPmDOVWA4gpY1N8Wn653NeZDFbqzaWexQsnm48+v
/aPHCnjlmdIKLOK4pk2kkbeZmxNucr2Kx84elgOK1AIz1LZMT7Ujf3Q1lH/YQDTEaVUfhViVJaKx
O3yqDb8x/8Ais8njVPodQnpgm+brn9/bj54rc0Om3eSb1IpHWXxuLICtKhBUtD4OtP41IFLeJ8T9
nPOk9eqIs8q6LvFeOnHdlyHteT0pyEk3OUzo1R3PnGbXKbvSb+PZhaO19n3klMDkCtd6hJrKsAWk
3okd9KMrkrOTFGzTNITZX25ZBDpBWQ24yOsNlAxf+HYM13p+w0w8uzX0dQX4Lk/lj2jW8Wv/PjG5
MeanVOCIifEnacTROwnAorVVae5noY1NuKhhLaCdbZqJE5Hkq/TM5C0Q2SQ48xLT6fcGMuTnGSyx
O8BYqQTisUEeewfOxqKhsRY38DmfDLHOHxwIGnqEROG8MiEsAZtWzdReWogNlFFpTM0XSZoahAEU
qGstcAeFWuNo1B9sXJ5aMBVyzMJxVGm7c/weKo0LLMuLl6lZ3tmymN9nohUqxsq4uZnYEbShBpgt
uyrtugvNbHOLUqRKjFDPPUtCtV2dZadgYuOcXXqTGWl52yFDiqto+8ZPc8CBezXQ+9+bwnGyPPZq
cI0Y8aIKNR8old0mzqwaUoZSBbDOYmrcOfSg1n0VKEl+KgYtdw80j8v3DpR4l6Zd54AYGfoG12y3
tDH+Xc0It6egjyuwx9kuzQpYvHZXePKQT8E8R4VVN33oaz0OFFrlrZ/n1smZnkCVtkJZdNZ9O49F
i/w53p6hP7QlUtouQWYgozPjAK22D7Iz7OYQjKPrh70yDLhnzepZu9GcHXaznoorZ1GmHYG5sM/1
1RVP2TgDzBV+UHy1WmPpwz4ZQQ5Td7gXyJvMyVnR2rMNpyBtMPcBnNqc1wEw1nDV5LjcF20OA00u
s2N8CqxshI4n2tGrrwCHj0s4SA1H6F2hxib7WNZjq6chZwWUyg2a0d2sdalrbxDprBwVZdNYwNgr
EYXuP2mQk7y9yJwsu5pbU4PRrTVTX8qrRgm7f1eacwbc3W7tYp+JOgeanSNMEhmtciVxsJl0zI51
4ZfvdSfPs4tal4v9NgNfCHHc8oMW+pADlcZG7xkm3KVRd472KYP1sAC2V5qAvJjVrg/tAvUlZ7k3
07xaLn1vMKtL2VsbHrWY5/5r3+YQMKJMQUlaw8EVMzRxf2Bdrgw7ydNHgF6tcWv7KrH2kBRzG9R3
r3lO7NSZkp9W3WRO2tF57GPTAaJ9zws2DCGmLmYaL54YQBKL1vvGaBkueYHXWhAtBhy78yzwpzTS
BTydKHXlfFd7Pbx4Pf0/7J3Jct1Ilm3/peZIQ99MAdyGPSVSbDRxIykRfefuaL++FiLzlaUU+SKs
5jWIsLCQieC9ANyPn7P32o4aCIHOdA6KxV1f8imaH9dlQYqrcDfOSdBveYiuvDUesnCeX3qnGLAC
sEsn1qZwkMlo6hGk1pW4qQPpvzqZEqdms7wqMcduBUZrlG4WUzW7t2avOP/W3ZKX6OalgeDd7/z8
OgsXYsDAeFkPuW9t3xqnXj8Ma7HeIlnVrw7LyMeAwn3ELCFmfehKs77P2tx8lyqMflR41t4wlnlT
YlJd6yM+7ymIa7xsZoxhx/gCbpEOT4cA7iPbR02xLVr3oR3JtojxMfF9Nl0wPBaWHnf+7ebYsVBV
9enYucdZnT7cW6DrLUvwvXWK5rW5Nt+RsWPiTwJP+GZ7MSHVfLVGEh5iRJDuD2dQJhiiOdCXyp2q
MY1yt0Iz3jbeK+pdelzETmAgarySQphOQf/Uo9ZfEx/hJ2gLlQuEyEXfPFVZV6h4tmpjSKfB7iED
tH4bxlm24dAwUOqbseH0GFzwRu0a6sa2yHETTnc5R6hdYtpfxaPhcRRLhZtv6PCLyXvpw8oy4ygP
Mj+VwkDvj3c0+MopdmkxnA3EQwyu23xXkJijg1lZRXN0yy4bYz/IDX3wnK1o4ka1TXclIME3N2FE
85wAaRAQsbSylUFKA+qb3m72VVXjjnniY12EAZSkuyL0ixk/mmvgtA1YawSUhsZe73s5yuLCYWAr
LxdSE1GKukswX7pdY/knZe8MzYW3TaTd1NNWItnUcWN7qIsbR1dCPErVdjjxWgthS4VGenrwG+J6
4qbc/C0uJBtS3MwKs4lbznJNDNwQ9QHAsavx+Rqh0rEyseL+jPopi75lfZBl10behqSbYxUAGECI
hnOly3pDs9wvdf7DctUkr+UQrkjDGSivFxYd2ihdnHUe7que4dcVa25Q8CJ25GXhUIua81LlVoVF
tZG4DnHCLLsJcxTyR2SYZnu1un2DEnOot+1FjeFixjoTGdBaipJCf61KMdp3U+Bl6lDbs1++czQ1
jZionTDEUemswfVgYO1USTY7Q/but/ZkHVgJUPqiFF895B/z5HTpOKmmSPtiLh660NycM3CQruIQ
b3/LxkJ94tHBHTIXxZUOZDHHY2cYP9QwqrMVNstEAHaXEwGw5G6Q4ALn1bMbb6w51NbDkmDZWD1E
2h7sjSjMcNiR82nGoq+4tbjx2GYnMSw0nUTXEZVWKu9DF/ydxA7wm8KpBhlo4Hi6NVaJ9bHwW2bB
xizDD7XitIxloYZ3iGLYtKtIoYt3sUbj3AAB6B7npRVPfr2KSWGYEuF4hIO9YEh0Fh1beIGv8I6E
+x1HQXTRm3mv7rDQb5cUAAWuTOGLkGMr5PVruDNqu5nL1rIeMM+GT1BFojwO+yDcDooZp0rabZ7s
g7uVvk6xjMzdw7Rnx11su2AnzYoFm+SA66i5nAJO3zddaykaCAMI1WcMJJv/wvI9VnFldOBTsNuF
MpmXKPiR0c99GTYdvXk4KW+z2Wq5lVhFbp3WrV/EUPnr2TOLHpShhIABXsAHVKaJV9Tx4i96iLeq
CWXaCoOmbMfWtCWOoXevu2l5/dllnYeCzQs0x1u97l+rES5TonzEDUnWTRn4g2C9KTiLYQCYqH9i
DLzGd7v37RtVW6Wmxstdephd1e32Dn/74W6Nuu6qvLFvhnYs5qRy88A4+p5emsQA8CufZ2MkRVMV
yvHfl3AlITwwkIydxcDNwYSwbVFs+GpgFQ1xjF0uuCXzhBKDeCySuVR2NLSbFzH2vcG7GniTusfC
y8PxWlYLKtwdX+XTrzHYNtNcjRsJrznFBFa3jDdDdwYHI2yZZSVTayjcFyCBmYibRZdR4jAKq6kN
glYdZlWLnFpNZZe7zMRJdJT374G1rUGSBfZKTRqtWCynUB6kYDOi1mmq6GjNxP6lTNVYiMulKCyk
aaOzGmmvxej/mP3C2vXjnSuB1wROJj5LoiflyfYXXso9/6R8bkgcqHK0UW4efkSFT6YMEBf9RAux
ezciHNhJZq/kdtpm0FUJOQzmW5eZ63bZKh0UaZnn9ueEmvaWxu7yqoYWBHXOqJHpJaCULrVxr0QJ
2ixOT3rW++uauVfOls/BqYkicYuQ0HmdABa9Sbi8Ixazcf1eINtZLsIpK74Hm6nyhEG9cuLMdPrb
BRnDp7919ZfIsHrqy07KV6xFcJ6yXauVSIMI0GuqguUulxMVIAtwxlhzrbIqrbB/vCrl4nC1LeyG
B9aDSp8m2bV4MqPBNagilP22FeX2XCMUaBNjDYof4VBO7sFqB5Sa5FLPN1DmFB4/QuffxjwaHiIX
13PMnceHbKHGPuhabPdF05o+O740zxu2G+q9KJs1rl7LeM9nb7iY+hatzzLjBkCBFZgZLIqqfhvV
GN1joiL4JHGadRqME5t5fuGoKlSpbXFIoeYaSgfQgmy+bS2O5UNEyQi/h+MFabj+oNDpEdpyL8wl
amM8Rs5Lp5v5uV+H9tmF6XlLSWa1RyrR7IZwZ/m6BmNUHp3Cqq49R9ePkAq2Jh7mUa8J4VO7P9Sd
ui7xtNjenW3eehBnvfl9XJiix45VhFeFUeDBVrbwn61yVF8UuodHnVWw9jFwAF6PsmXChDqu9pXX
tF5+7KWlGeGUufPYiygnJMLlwHVV5gvpDGTVVSF+92iM4oF4Gvck2nX9UvcCr5nrsjU2NphPtEi2
juI2qyErudROj3qGjhBHVNS3ZrQ27dECldjCyK/1NZEKpGkqUS7/GnH/3wTiv/4QVf7/W4PXb3oq
fhk7/PEX/tkZtMN/2HhZkHQwLUCHvfM7/9kZtM1/RMDa/pjMIsZHg/0/nUEvpDPI8JTmy96WgHr4
P51Bz2OOsUu5ueGI6hEB/286g4xIf+1DIGsDlkqLkn/oYDm/TxSrJVjbICyDFHVp+9lEOnptG7fY
EN2NZNca2c+qnTiKjdkSvoqtrsZDuI7LjTkowJcWc+QnX24Vp0OyPVFTlH5WHlYG9qdy69ccNUOA
3gSfZ2AyBqaEjjsgAW0qKNZfBQKn8VBi1fIvOYcEVgLMwAZ2EVAmJJUn1hGJi9kdLY8uyBWFqM9u
N+cVbydOYixv2/KxuB3xG/BQtYbEESozzjqcMNQy81onIRkyHCS9giCKbiisY5W75hx7i0ClJZq6
fHHqkJOU6yPajdWKa/jgOLnDPjwZzltdkGQVt4vvos5gNzHP9lwZl8ICTubxft9PkWg/1ZYblxX9
+FRMw/I1qDf5BQpJkKXmZqtlp53Xb00FNOV5pf+CL57T8Y0mVOrWs1nzaDC469O6Ig094H7OL6Ko
4lxQyNB6XVsPe5LfI+05Dq3YXmSegUOtQA+9LZWSPuHfho0T3KEyS2lN1yLO8Tdah7DUwQ86AMzi
N527GGT7wrsJRvJQ42GAgJYWBGh8skEUT5nLZQ41qsYqaVVgBEk5Z5QutTkbNxbQke2ypE78RjdG
OnHUzNszsqGujzntMXUuJqzeyQi/Taa1VtkTsE7wafjHo+Ekp9AcsEn6HKrBKMz6krpE6IS+kGvC
YMqxW6+cmvpEAAy+mNdWj0k2ldaPcYycS6c3GpqcFsPkZOLId6vqPrdPg83H4fbSSItdskS8I+TY
8ZLZ0tgnUoxgXSpRzG4CYGASqVaU9CkBBL08T91It0RDUY+XAPVybNhTSvm97tBIVOzx6g6YQlF3
o4mZnKoljaHld5iCIZvPI9OWd4eD34srS+KsFQIiygUxwLQYPKRUo0vplOrRXUSiR+LBYrkWG5gb
3MvX0jREnuYU119cI6ieS2szW6y5XvVjph2gk7zAT9w0JUmyVViaPbcqK6vDNLfgbRAevuipYobm
ZrU/oY7ebz2AgAYSTDTK4bB0o/HsrlSu5wk626eJGGM9YRNE1jw7qqjuFrMyi7iLyJFP26VfiYWb
KVMsQWAv2CGZP4ktg45SursuPJN9FNL0cLanXpakcxWrPRT0FZXF8FvKmTZ/Ywf50ajcsU6YSOGb
HstZX6uyBi1DG0mi3IH69X0ZB+eZ2lsKsFabS2HTS6FunJAMsthCaCePlW+s/VXXBK17kWXdKC/I
DWvKY4Es+x1WEAiMEBP0bV3qorxbKXPNM+bEDQOE2rjveBOR5LtSDCG2+GgDFFOQxp7KAeHdyQjR
ByTQBTmKD7balsvFysUjwTO8zebWzXla9MX0JSQ/1bosDLf2zotc3Plh6Tmpf1fk23E+KDTaVYBk
S58OclMvkofBJel1ngAeSWdqMIKXckjIM1zLMAEFUMkSlR436a6ock98yWY7KGJaiWpKbS2j+Xpc
C8c6NVPr5rcVmudPDUtgivMqmtjaF1qr9JMqR50mfzOfGGRHCBQ5KP20M1z7xxnVl53WHic8yrk6
rM4LCBUmoqTmXPo0WO0LmIt1fgxX08weNpuQ4rSaVWWeXb8cq2MN+emzM4LpQ23V1F2BP9j5aAh2
n7ENIIcbXUnfTE/jhmhPdW0Pa4bc3gSOlt5BbraffcH/fgBD27eHRg3buyeaZYWAxiaS0BQcxxTi
BaQVB57l4+aDZkxGhtldWoMdG+KunAjZpJUtLnVntU7MZdXz4NbqHe2lFgfZUXXGnGeNPhaW27W4
XoyOJqc3hvRgFjFahyCH0wK918xTEANWeWGYRvDZq2Hxk6LEKROXE2v3hYDt5Rw86vad85Z3AQ8Q
HEiyqjgch9HksLSgcINrmS8Mpr3cn/WZ+PjwpWDZt04GXOh3afYCcVNPgGu6n6fVJRZxvZ0hn8jo
AiO1/lASwWPMQXF7NCy6KArPAwyNMHz9AyJEck+5neo88y83Ied3jwDwqxGHJ4psNWId98BPAlno
HqUb6ptZqeZzHNYoPJlk/Jy1kcOBFVzioy+9/nNhNkCnzTIDtpAZUXViAQtBFIRTGHxbnS3fWbQD
nwaBX7542rXmR6O0wq8byIzncCBONZnQHtwzrpTzodrE/FwVBtnqwh1Nll+eklPQcF/ivFjri20V
AzkoZr6ifBl8+kDtju+IRbXadgqbFcu9paeTy3zgoRuhkacNsnpk/16NkHUAlg0vyDSj14lU8ODg
RiJ/qzhOhjDs6EZyuobvfwwF4olk6hc6UixC2yefZ5JXwgij6IRKL3SvBSmQQ7q20L9T8gr20w+E
BHieLU6yaQvs79RsEwt5C1kEK/+EtDKfxfqvkfz/FcH/xcjh30aIf5qPf6vkW9H+/EV8s/+Nf1bB
LrZBgg1wrO1Wit378j9VsP0PJFTkOewyD0SDe7Lrv4yInv0P/gSbgMk0atcPM7r7l/jGdf9BKYLO
0MMcBLyKn/f/Jve/SKX+sw3x9xoYLZ1l2ci8kQ3i7frdT9cgjyztUc5pWdnRZQY1+ZLpiYz/7fv4
D6Pq/3gVrJN8RA/A6u8WbfpeYVP00IINUawYf8pKnxfdrO9/fZnfJreIh3bFPbhvDg+7WJZv+pcR
PPhctIr5hCgEdMWQmx1lbmacIxkUl8HYqm9GiwKgqzii/s0n/ENI8G9DzT+ujQaScwux4JAWfpvG
t3PfAYQDRujlnSW+11jCN6Q2Q8ioaN0ckxPr2uIcLG2vXlKMIhSKlrReW9h0UD4bhRrVGJ16STIj
sDO6lGbX3jbsEih2/vpr+vPd4CwU4cLAqUlLxvxt/uqGlJL+aE6plTv6qwrZHOCtamJr//o6v42X
+UpoRaIBRC2IwAwh4K+3o1Q28x1/I3+h3ntVOYRP784m22m+CbvZR7XUj9NWvuRRVsAt++uL/+lD
kttJKNbuekGlxgPx68VHAvHAkpVhGihiCbZ8Da6cQcu/EX3sX9Uvd53zmUWkGBpx3kmMS79eZXBW
bJHWYMElg3A2+eEQT57TP3nF9vLXn2f/Sb9dCXUNk3NST9lgfx+ae2sE0AVdbFrQIsvj1qcfOJBx
l4JvNK7qyqMa+Osr/odvEDPvbpSHXssMa7+9/yZoKcbRHW2y+FJvdcNz7k8zpUxn/I3C/U8PCQsi
UiAQB/h4mCj/9t4A26a6KrmKQ0XxlSM0BVmA84POpnNhm8OTg8f2f6e0+GMR/vdr/vZgNuyEKy11
J7UZSjFaEFtqVcNH3/j+M1NblNvM9P4mJvDPn5Mlic/6B7CENf03VQkFq9SqnGyuaYjLqdz0veVQ
htOYd+vYKynz4gn8tvibl/DPz41P68UDM2PxgDJc/vUuZu1shOWg7RSCaP118mT+Vm/Cpy5rgjGe
/Kb6m7SKP70Su6Zrz07yEZQyULd/vWBXhVCNBs9LLR32dxai+D6FPlP66YDv9uKvn9Gd3vDri0Gb
D1QlF9rFYjua47cvFi5mvwYDKH3li3o6jQre0iWmM709l1rW+SnjQ4pj1mx2eyIOdC+7BAOZuMaM
dPYsOVhv8JMxRcRZVU3yUvV1mF2uMlgNmpTbQLfXWfsmXpa+zXfUkNsdLDJ0/UM7de10YlnDkgGF
cXHOmD07i1qxIKHTDsdCJo1cOftI1Wzu1TqRNnSJXN5xnsNtCXCNZHWiNuciqvPIOgBWFexbbbbZ
Z1CQi37HNbvUMWLYubueO3/gZGuOkXVZ+sL4gFE3Y5EqjP6lazH6XPjltOEF93IAtx6kpxZALbq+
JDPxP6XrVPG0I5yfTkUt1y0WTU8jyanJvL4pzYhBtRM6mX3KDK+8n7FN4GNHIjzdG/SdgJzYQf/S
rxX4m3Kj5D5S2rvhtcs5HL2ZNEPOoNLM72gFAlnyM1M9Cc5qQRJaWYUiNWj7NftgdXSBVRNbgYsv
EUINfLX9bHMii+UWuN+0uQDz6rt14yvUsM/iTgvbPmAuwva+ja1+WpemzYjurmj1Lh1ZG3Fmo4K9
Qs4Qnu2F7M2DWwUijDfHFV+iXoMgMlcr+o7Je8fqEBwz+Fcw8SXYQrdeQuthZruwvtCBLtWpWemk
nLbB1f0cA4XusoMRVXo+g4wiizRfpsm4JtcD+qZhNJP9GID6a+NuQ/sQs01k84HgcJ/0a6sEbSxs
7Vf3tP/a7WIa9gO0Zdb8t5C+W6bjnAUL/arWeiYcJSTOYq68K8Wprc5jZzN6dS3KInrMVk6GRA2I
0SHFZBqeQiFtcyf9F1GCedWtbr2+BOmDMldccGahJRjleV2nne79BzoP+RILKJgccPlD4nr7KFvp
Cils7L5svTfZKgqmIQwbxoW904cvg9buT0HW9kpcwDZZR9OomyKxG3Mw4oWg+6dJO8ajbQ9LdXQc
o513lbOFQqOaLAOLcokCuskqeiH7Y/PJk98Vid/1mL/BY4oneHcDOH9/lHuuwALVf+uZ0aaFyIrL
bvPosCyT7r+0o5W1B2OsxZCCv7QcXqtodE5B22XPHXpnfggpUGWcKdtRiYE38N3JJiu6LWhTMai3
fYZqmHOgUJcjU6d42/IAJdksLGbjo2wSt8cGzOOF2jHhOvrDa2w0PWFQsxkpd+ZlGA1wZGkzO0WJ
1sat1nORo2FlkNIa/XF1wj5KPASD411PYTWnQV737sFceW8eG3i42Vc2QaB6oz/BuWR/G25XslVh
bhe6eR2z2XwxpqG8Q13huaexWDzmp6UiplSa9bzEUWTY4TfbccxLXl3zVc8T5zwJePWhVdkWfYdY
FmbHIXc93B9VaMnou0NwfX7vKFNAeAUWvPFzGrNSsNV64Q35aYDVquPWnOWztesG7p1glNDGa2t8
mKDB5RfmPttlRq9FDhDNrNiU6aXUdnZBa5ckiYo+aHnd11R5R2mvyr4fsiJQX+cAkd0Agk4a07kh
hJJeQkt74EcJrG55NIaibM+8m219YAjqhj8zfyvEsaY2LWkYinz3eBqY0Olmw3Kuw5JCAFrdeEtX
E1AqbrUZPF++TafMLZzvgWSbSZBWbtlFX7rVF9Ng000ZV21fnHVyXpZQO/khKie0GUJMCBQQDL0W
dVFdafodP63K2j6x9EuAQEZf3o1Ttcn7OauNN8EQ6jsOz+AxCCH5JqIIETuFS65+RqGY7013nAj7
8T35s8wWZoU1/23FvaPLAVAvaSIXZElUp5KNhlP6FFkFSOy9HeFpMLdo99AXAJZsb/Nu3FK4Kc6U
aLRh43GyC3tMmcwj0ZzdrkOmY+pouKT30qEVCgfG0xbLZ9yA2yJrpKj9g9LVHIJaLbvXwNvoXDal
M+bnhgMIih80lcj9LMf4wBs74qetg+Y5Wjv5uDk+OattvphlClbU/gkk3muPNlZaTRPcns6wDwE9
j4wZaETpsD53VSHkhRq1/0Z6k5HD+FzGF2XV6J0b1yg1BvB1uR2RA3xBlGzIZMwzTJiZ5+dG3GcO
9InGFIUVW21td0nHL/2zqb3yzanKdTfCot8gAa3fiVCeW8+0NGxpnmpzdLJjZ5ThF8eqB/k4861k
iQXn/S30LfODIa5DYaVn34wdY6aTZaEPKk6rV403c2AuIXSDxd0bj84uAFMZd7Fh0ynbNX9ZPT7/
rvNULUOfGRqHvcjBTvNKOnOSiba634xtkDTX8aqcp8ZgMRYMg9m5g36FQrwVxrtsBc6sGSIkEQ4Q
1vxDtTrtd20HIroltQER1+Cydzya68QEuomm+oZ+tUWnFUvMgcaOI84BU/Sfee33ZdIaAdNdp/X6
DxJqyJWoxtKITpDJgs8yRAyagmzmUVj81n3KBpjZB89H43NayObs2XTXOxHOHjj8IAImGiEkADDd
+PWzvZSFOrYiAsLsiZkHKazaYkNRTqkcl6jvciZRc4/KwppFGQdRV9wvsgd/4RSd9aYyhHIxnVOT
RNuKWRXsRQMkad2Klw4ppB1Xc2fTsHMX59s2WwbjeUT0Y7zpsXvDc+rXKZZllwdY2hPd1mKhuw9F
aPkOFE9kRwkP9WtWQtTB4uiAfg3pj81095l60U2HLZJ6nl3DCQ5d82gom0FKH4oBdjOD9AOc5pph
CaXOe8Fi+DVkU27TxhVyi6dw9tVRtlWuYk3VpQ96C1kurRz5ECBtGThHtZssLyZDIwAfw8p9JXFO
IfYdNwFNIbPL8YBgJIpisU1IiPkFTbRIla3QZGn5uIasKxfYA8aQtA1WzTQqtt68nTMagXTe0fE5
ldb514B61EhngRQ8WWy5kiI9FozlJBak41Z703sZTtU+50NimRh+iZjZ1wg2WJJ8Mu9Q40XkXzQo
sGIpq+y2hJE1I00YS3T6kK2ceHN766Joe5vaEREI8lHRLq91TsgiqtMmn847guYrbPhWX+7YPXae
2c2f+mlH44eLC9XRAJ98N/Rj657M2c/8cwA9Xx+ccqDwLSxVPM+bmN4kMpgQmHIRBilSgeBTNGXv
o4EVOfANY0ZDwtoIenWMLs2Zxmy6EAP+NDlm9aTtzEGskQueZ/Q10Lwj5ZlJF5E1yMf3/T5xx1U+
kfRBasESjP370uXdQ8tA7puS/RZSh/f9Oeg0H1oy//MZq4YoWoM5wzaxMhlOt8at2Iorv/3SLsgS
k8HpyaEYGmt4pine20xLzfayM/zNx+BlgXcCNhg8GXnVT0Q0ITg61NYWzQf2JH4jNhxqUo+2hpn4
GO37AzNDH6HNGlldGrSMAuLMDYMru+FgFOcorG+2yvC6lL4WM+RtQe6bTAFHYHSweS5irU01J6GH
MvFyhfc/gUn2/QfSRd3q1Ftee+OF+2SUyg7IL/JGBwJwRCFnExdlJs42zBeBzttnuFkGlVDXNLfc
zgF0ahnqXRKX2198rdbv+dYCbyX8tnkA2W8+2PbaflPl3OjEgf/0k+44jvesWMf7SCy7QARHPS3w
Zg1vQ6HVkkRyyZ6ibSiGhHSOHYO7hMvHlDftrYs6jrMGN5bG/lYodZgWknwPYbZ4IzUiIQscSVG9
9mGhKfy9Dntc7xsOdF60nM9MdLwhHj3ZEVmxlXz5U9m1F17p8+oICtUvGyuk5JGYuvIYRYV4WN2R
TaRmgIQGCPnyoUAB+mnxv5GrZcvwji1pmmI/d+QdEj6OAksQMeoc1AYLWeuof2B+2u8uOxeN8bgZ
/qFYYMWmeaaZoBcMdl6zzOu3OGoH78aYWdv39N/uoRwzg8W5L5g8E2Q041YQ7PCXwrFnlMssRd+m
vszfQybZy7luhHvXTgDor1gim1dF4FGHY3YJH2rBNhYbTDa/a4lvKjay2TnNagHlQS0gnkIehOrC
tTt2cJN5EzOi0qLyH73gmnYCLUgZ6uIbGUQe5rjCYZZvGWUExWxrWdgXAwhQHPQDFgwx8UxSeLnu
Z6MmlDIjc+dLnYfUKnkvO520/Ds7OKonG2aYyclGicuJ9TDhvepI0SWNJSE3ueGE0gCyAL0uDfMw
GRxiGSAXzGF8RUwK9S7CwsOGr+mE7wLidafCBXciv3R+kplBrkhrW84jgy6WZ28OvVfmrC5jFa/s
7zoGYMyVJ61RhgVkSzBGGZ2rYSJ0NymR95CUNltKfBn7moJwxh39OjlR+1hxTKpZW8v2dpSWP9zS
EIxYYqRJ9TFs1l7kWtLZYGANC1wVOMJtbBfrcL9EZamPmRFhesgbTRbtxJgXOHOt7A8scOHrDBX5
qa3KDTAxW78d69rof+ZB5Q+xG9XbW7NFHMDCJmTxRnjtIdc3ZsS1o7DLTx/1w1eOViPkoSmrvg+k
6v3sbUIxjktesAnJWhreCbZ+yVQRh7yIO69CMzVr0/+E4712d+3qMKUcpm2N0JmMdZDuBPogLW0y
DY8ct8ufuVHCP0ByVZ8gS3T5pWgz86DoETn4MrINlzs5hT8LY6aZ2LRuRkiHZW9rEmQumP+AETqK
QKQl1452u5dxrJ3rTDHBTBqz50iZh779ZluNcT1J5HZTZhZGHEgWDnLsSv110CHT4hBNbElZa5Vm
ioh3t5SsWdcefd2LdwqBsYU4Za6cVg2f3wOBOCoRU/Lkxz5+otsAhcwDGgTjGzE/w5sQyJljppbZ
49js55VSdOQXGMQgPcCnywA+NMUgbpoWPtGJmTI/hzKAvsTKseOHrdz8pffM/pvY6QLct0Loc1YR
txnDjLD6/YSkyF7daTsXHEMpJKUtKz5HRX1x6mfdPFbc6AYkn+ed0da7w+XkElODUi/TV3LLKN/N
pb1i7OD1B3s1i/nM2rnNyQCMw0Bp2TtfZ5+AikNBzIMbo3sZvlbV3LQ4iBzCAMgpKCmZAWtvaTCS
ZovcIqPUNKpKfkEYA/eWYxluGKFZcQ8oWos+bgysN6fRU/2daxj2a6S1PSc2hHEjZQX2M6D/Iw2k
ni4JyR5rRxJrEHD6GF1U5JQJLRyaRgauPIuIA89byyTLTset2c3NBCM/o55EBuNHczgms2Xi3Zgd
r7xbxtAbDrSpmJcjflgIMG6a6KJYSThLJUz+MQ3qZXrSYPqIO9CT9TZSiRrkSKxbDniPZ/Oy5TSW
naeImI7YnozqOC67pskoiL6DT9fo/qqZVwQtDDoWjumO+TIvfeaht2on58KTAb9D6xj5G0wfLtNW
LG9XUhG6cJb4RRpkID4PljshwkZZS3hAksMs9M6O2Phq4VpAZXdkpIujXfXqpjAJq72YI+XgaxiR
38a61IQC6T5fjUQNsMqOstBddHAzD0UCEtsszbh907FEI1qnvuJZOWCOC/sXk3ZUCaUhBzDP5FqH
8dJ4vZ/gZg3GhDwzdbJK5ROrOJRMZ2QvbDT+zbx84w3evKOj6IpwVPTKs+Sw5B9RKsgIOUCP+kt6
/vKzsjrnhWPFurJU6O2DuBbv0rb8haVOZf6LBwDoWZa2/CBPOWK+7eYRAvtl9n7SH0ZIpd2skCm9
lmA9BrM94stbvD9K8uEVOJF1F2KjQoxfZOE39qcuiPFOEUkyTVP3hSmGGdyE0u2/aWdPSlHmEN3X
QVu90LmAJR8wvqdkHpQaU2WRwBYPwb7DGwv+stgZLJQzXl+02Jk4R3xsgohzdNYMKlVfFn4ilg6G
la3NrD+SCee+O6UpHhQBRgDWAmF6N1uouvpYCmv9HjirWSeWJpGXdWFy5nOFC6i4VwXdwFRuOYJl
J1CBfS40gXKxzzKb6hk1h5duoi2ZYPH+3ttErhSEDfj9Z9upcTqj+adeWDIHa/3U5XjmCBiamm94
Q7pv68C0Ji42vTz2EkU5WtWA+kB7HDfPU6CDgZfI84L/Zu9MtuQ2si37LzW3XAAM7bC8gbtHw2AE
GWQEJ1hs0RkaQw98/dsurcqkoKS4HsY10USSEYTjWnPtnH0OOPvqu2pqmc7tEWnuXg/4fejs1Rhz
XEdbV9if5d31thIkCGExiq5WAP4TESTlo997U7AzGxdacmdG+edERRZtA4oQbHnqVHgHa9f/aAAX
jPfCui7eSC1wNU5VNrNbx1KDQcH37TNpwgHHBieJPwb4jFC1zZWF+I+wuRYxLh4kbhMa8wDJwFfQ
ZRDEHcpKZa+pTgimImDGTw6YrLJsV8EL9M9MzcOLX5RuHBqzU7LTNmgu7WKYKuZOTSW2HifS9cdK
V9V3OzLMd1npI3ch+m3kx6RBte+tVj8zYw5vrMFzOs7sqrRIjcqtH1K1+RdrlpgDUjWJ+DSjhJRH
m1Csl8iJSUDs+wYPBRTQ/t7RPiLrNA+0exxzghOOApcj43EtOfNc5NRcMNxCqMqLSsTndM6JJ5mF
jEnyKPXbQImi2XP4jx7nvEQ0lZhT9paMFO50g6C0zrHMkSna5lC8EflctGGG6iVATxf5z142zlRx
K9Fmte71nGl0yvLDCkd6cqQ5v7Bz8frZDzk/RXeJAViYDIy4a2+yoq5eIhqp+hhFVvLDCGJLhaUl
kgTChKrf29yq8qNljvgUdU5UknJhyyqsae7FR29ECLSTVVC+ZYvnfx0DOcCJ8+Pio4HeLDrUxN08
p4CKYLtZJTdC7QSEY9+lwnseplyz6jM/TKGSZv6V6+TW3HOHkpWfEZrhElOtF7169P5a5l1D6i9D
bS/REVIPTWTmyCB+W2FYUZdqFON36fTdN1Nj/t2xxjT9TYqhEBWhGEUQVokyH2zpwbfJzfGaZdNX
8B20DhwOM3Qm7htmiKuerp/PhDzI7g53aPsRHIUY9zYblYscezJonbqxv8Jw9fVeEygacEr2y4+Z
kfoRWdGz/5C5tfM00835ij1S0jOaPFT5bcVpCEdK6p+uClvaGKZX/9AlVi+WyFncI3bncOW00jpz
Ya3qG0u7/m089xr3V12zD+1oy34PyPViZupFcYdHxIsguCl0mm635F8QBGYTlVSVdO77issadLmO
h34RkTBKWMkEOzuzN+zHrlOALEjsZfMHGaQjZsj1bhAN6W/Yjq9OYWxuSAamERht4fP7hPZ8Df8r
aYdrNrWRmd6SvRHDSlq89NX0NZ8Jp7Kx2hduS/16Uds9AFuaPyHxDTjOSXa5hB/26bKjQ9/qk+Ai
VtDUmZv3SW3Z361ySYdDVrfTG6UlWFUjkmPDElBJZPq5MJ8Ia2ZfEdlLmx/I8oOoR3QQQFnJlHFN
ATXYos4cprMLN2jOwyi7oeU4KpGfYegXydFtyCY7SNoyFpml+GJ3A55wn0dJyMcx+iV4D806jvZW
RFN+57JbdG9rt8GE2wdLbF661nfejFVtvDWvXzWbK5bag+5qc2DXIWkqx1z4jlz71M7dOKmO66DS
WcSDFIWVoH92rzmH+Uwtq6ayUG4Ln3qVjYj8U5JwBUlceBQxMZVTPh6RNtL2DkiG5J7Kr5rsRN6p
rO9cipUNpMXCeJ/T+xSHig4bqSjuUL4WPqxKxJg4IOE1y+aRnYiojmw02Xd586Cesbmhh85mJ7oe
ml0vPZpUSnVql8VTb0dkqOORDohL8zbBj7vLpzggx00jkDmqSUcFdnMaAHuW7KU6lGQifDc5k3Gk
jvLUxCnFJdauH+lq7SNVBD+CYHb9U+fxL3ZN1XiXSF4P40Q7u/dmlaJoQ4fmMW3BqCcr0BqkOpXc
bjQHRODDLSclt790iSUeaI8UNM0Sn7CxxpBIowOdJt8x5xbtAelvDeK04ehM6ipe8b2RTI2Jczoj
x6Brmvk9ZVuIo2l3rMY9WbYqhKQbPaRK4vatZPWFiFyxYIc3SrIqs7zGVxZdg78ISyM2xsTGVB0c
So4evOa6KQyiWsDHtOboyVGItE+BxubF9E37fOfF8hqZxAH2zDZ48kJOwjRqBiwL4ob9r2eeyiE1
kvcGPevua2qwDwtrOSd83kWEZZ5luojyB5JY3ebELp8bw4rGZnE7JgYXmzDb/JzDrKqQ782cx0LJ
AQLXeW1/ZLHsrLOsNQttmboGYr9Mq+wsK9U/XN0B/RvTbKfmCZH4yC6OacvFousNL9z20yheuOHC
0wcD2CQtnLyw5KBYnu0wdQrPPy5VL0P2+ZO5dw1V8HUgsX5CkJR+aiuCzTDl0ZFFYt2OOOpStqk9
EVnvii4I7lGzzPG9Hdt1fd3HJvjpaPwnYWGWiOQFNIEebgMKYBx7S58fJs5uuJuyQEXMRZbNfkQN
w3SWSRHhrZVL8WoyyXO08NGw0MEf3FcijnrF5UBqdPvBqmg94IXvmgt/snoNBmHcDgT4xsc6N7If
3E7kLxPycO5UFtV/DRzMvN84vqCzChMjdexXcgWNQrNt5Vbnk0/TtfiRk/rUfFwA7McHV02otoOs
auYbul9Vf2zcnqvByCtVyxkGrQB4qJr5AVME3wfaeH/4oYsER7Vu8ZbRoC3j6D2XDUnHWWpsPo+2
x+whEqTxJD9Grn0aE+Ihd5wxiSnTQYQGWyEXOMNwjk16xUHqH40GWdIxY518V/oZ+176SrBoybFt
d46RqQ8Ls6Y+Zty/17eqc5nXgwUf4V6zPCzv5tSUExxDeAO7TBs5d0W+MrAcm6Sp3VQNt4yHjs1P
QnfWTdShEfxHYa56KS716ARvfTZ5xdETrekW9L6yyDnTdxl0vLditlafgwCL5Ic6xl92wUlfLzmS
AVqj7M+tmmM7uZQPGEr6YoeJEfcXjWgVQ1lvInqqw1LQ68IuLS3Ktq86RF8wqLj3q8QSmunY44pR
jTvejGM/oZ+4+hmjmqWMmyC7w5uRuxwWJjD3yV6JoKogZoxLf+EfJTfFvsK0UO4cmiG8uNmU7FcS
u7pO0sOy3PikDmdogOOOk0zFdfieexqfyqvd9lvHIvVOLGPEWVBwH7g3k6mGRzHbzsWOxo4g2k73
dBDLaCoOJt1cEhnAAuKGac2ObLycVv2+qKB5gOFu/PFWEIALsivocPyYfZoFNybX1zg2OwvLh6fM
sNR4GfZuXujgZGWFYe1t3ccW06Mim6+jqXRj942VnjzCbRjczqvluY7zNDsnlSuTQ2/qgCw/XC/G
dNG5cr9WXhV8NXU3klKLGmEM6KyJyr3nzNAzhaJK0Dt4W17x7NDFT97GhNHVP/zShrPajlnxZlQ0
+S8DHVG1S3FYu8fO9pIHWkttd6R/ImI6hPTjSL6mL19+mDm2kjEzLa13USJOjceILaxzUebQ2SfW
csPFrYMw4DiZPm39rne4s7VTiEd3ZizZwi/0tYyT5M4wIQcwtYNjYnu6frFYEsu3UgQIqZ0JUcee
lgVdPpm6+k/F1//XJv+fq2vt1/68/9vE31GAlJ9/Fidf/5c/tcnCkf9yER5jz7Ms2/0T8venRU94
8l9g1vCGIBqzr4w/hFz/LybFMv+FeNRG5YVA+Q+967/lyQKXnnEFgQVIBjHxuigVN+uThWVe4YPI
Iq4MoZ/Eh5RJFVVRoo6x6j8uwfwl6j/89CJ+q0n+98hrVapyuD63e0ZGOYpJZNotjf+/Uk7+Z+iV
ljGl8m09yfw4B95bA0qf4pJ949grNWbde5yB8ig/GqNc7ivHmojnVe5h20tZ6Vgjk80dEJv8aA4h
M+ee1s9vdIh/VZP+551c5YI//ZCAVbDb+mZ+XKZyuFlKoz+ofA7ebXvu65/60+gW54Sx9Cp1rNFy
0b3OloMr7I/bBl8pCz0o86PtTvmxL7CUxWX3GWi0v/G9rGSSdKdS/DaG4jpF76J4uYPWcN723FfF
5E8vhddb1yRp53T2W+tNS9/lq2SbNe23Db8qTU+PenQVqp3M76fbKuvNe3bCv8Fq/uJzuWIGf352
p+Nk3yDROCbWV10TgEoe5abHtlfFyaVpNHmZdQUdkBBQcwC2RaE2Dr6qznRo89auvPwIweAhsob4
7NSTEW578lVxIiuGGWbW6tjMs/rKQSq+tJkV/EZK+6s3vipQW9n5VA2tOjovS73nyn3bQ68qM/Jp
LLClQNvVcovGpjfD9GpuKx57VZklBhntlXwlNPm4MBwtxE/T1idfVeaQm12toSceBy/GUTal0Z4L
Dr3xda+KMynBQ9DqyHHaKXhpPnpIblg2vvRVaS5FsYxxy7UL2fVcEDt40IB4ddseXa5q07Wg9ZP9
ymSb3bX9+6r+jUT+F1/gml8O/R6Vr5hR5VnDPY5L1JVl/RtV+q/GXhWmC3HECBY7OxI/eCFZoPic
VI78tOkb/wMN/NNES/sPVOBInG3muvmnhiP8NeGyKbfVvVxV5lIYKfwYNyNrKg0XLtzOsymm07Zn
X9WnqggMiQ1ejKVgXUZOmZ8Ht/td6tOvXvuqQDMch0i3i+jQIM01bK4dh2/bnntVna5n6QwbcnZs
e5sTcw8XDa/otrFXtVl2SyZU4qdHrqgPxVR/okk0bhx7VZrEhHpQ4NDomJZLCH2DE9YjOG3Tg/8R
VfXTh9hxnTQ3DQ+ej/FNwR0s6Lv8cdvYq3Vz8OlwoRjlI2dYQyIJKoq324ZeFWc5QQghxjQ7NlyH
XTrp3RgNPbhtg69WzVzNid20DF6gC8eO0tgbn3pVllNrtw36MFAfiFETi8nb9TJz22dircoSzGYz
G7RljqYGAdQmhn10g/l52ytZVaWKRF3mfZEd4T3ZMNHNYHZePW4E6m27N2tVnB5aO+RzKjsmS7f3
xcekkRt/zVVpAnsgiFwyMqiKmy6m61u0y/ttr2VVmrWT4AlAWHrMivGLEP1d5NT/u1Dsfx9/1jF7
FV2ZaUqQnQ9ycp8yY3q2ndj6jYfu+lH8xxv4n8FXpRmVOk1BX6TH2Ezu6e5yiDDGdtuqvM4rs2Lb
hMGokiMXZ9NBluUrB6Jk22e+Tj8F1cdJquOKgxtABNaiRbNUNNvW/DXzuxT0OVIEy8c6fQWpduTW
ZtsOaJ2kKow643bHBqJrTj6qDDPguGlWG3/OVXl2NG8FF5JwcGJEKzLfRfA8N77wVWUqPzXhoFx/
TUT2qC47WIOBv+3Aee0v/XxoG4e0sOgeJ0evc3aZc7JAw2wqzT+ib35a2HrHYks781OOWbfHSIpC
z/1tgM4vygec1F8e26T51BFbk3BloemmFzSbY3QP276VNZ49yyaRgadOEHwNNMvHONvXUzps274Z
q6XTGYZ+mADNHytjfKPy8btGnrrtpRurlRP0TTRY2IaOABsRN9g2NIw22m/6Rf9mPof5O+gEws8V
A3nwTW5/zEIn20roD+TXT9+L1cQ9lEIe3Rf1fqnfuvXLtsde1WZTEADP3RsXxCkq6mwMhsdh9P2N
o6+qE6ZmOeLMYwXSCNOb81XRuO25V6XZYDDjJomRC1El3MZ8mXraH9vGXq2bHiJNCMKUfT4iCkoQ
+BDqVvwmbui/F+ff8shqMhRVVV3VMX2AengZuGnGRbLlyZ11rFrSKrdIhGbw7i6dsQBtWjOJxvnr
jOJxrdgNS58cu2rGEccd7bCp4+GsQQNGg1/YDzqeWO3MeNduWiqddTxaaY899/AN67A/XVyzu8WZ
cdj2jq8/7E+lGOiu5DoI4Lxc3JtivJdzertt5FUtqlka42SzKOgky54S2T6XgOU2zSAEFf/1sacC
1ppH+C0v2n7X+Pe1jjYV+Z9G9p9eyIS2qWtslhsblUN/LJONH92qDE2ut5umpQxN2/x6FYMsi9zW
UHL81RKJYDfuuoLPbqqj/gTbCCnPGPwuh+IXNX7lQ/78iRSxyluDy95jVYnmCJkrOvi92LTQOP6q
FmWB6rPSJYPH4AI9vzbvEnQ+7bYpxF8tksADmiELGL7XIJuGZDp1sZAbn311xCRKzsDXyT7TyRv9
cUHQ7ob4cp1pWwX5q9qMDSMXGZfKR2gGj5hxd2QgnzcVp78qzmrA9Ty01E9RmGeuuRHzFyAytw2+
Ks5KgwJvEBEcq+Lk2fPDPNXblht/tU7OSO9SwmeYrUr/nJeLPhlyyjYdXh1/VaF5kaPllsyyKANw
6HvxAkUM8fu08WNcU5waktQ57/AHNMJeblF7fMu0ZT9teulrslFfLzW2JYN5y3zvoAEzp223jlwa
/7X++wjKPJBWtsgJiW0yavduAIJy22OvCtQjG0NME4MjcwJLd7+I9LRt5FV1Kryj9MGYtmAyv1W+
MEMXvNC2ZdNblaY3LyZREr2Hqaob7nqw/Xeai4ht2whvVZ2ugbik6BYUG1kTHxoiJi7zqJ2No6/K
My/NjKWoc8MYEeApaDogF108b3ztqxL1vPqacZUyE0bjsJdePB8TN/sdtOoXa5G3rlHhL/MYNG4I
8b8/Q843w4nD+LYJ3V2towZJzkFTajf0+xr/pYOPR80YZjd9kO5qHa1Hs9ZVzJvp+lwcCHPAAWya
9rbZy11VaRCjxVvMzA1deIhHCeL70gAufbvt2VdlWuPGQ4TiO2FEHvZRGX58m8buxv3LOqu0mhML
21BFIGqAxVfbWl5yFfwuie0X34y7qlUXjbURRYxuaNd4IkeT3dFQuhvfzKpWU2hOnmOXbjj2Pjlg
Q+e/FHb/uziuXz37qlabYkmmvFc4h2Yrw0iWyLfAabrHbb/qulbxe3VWxzdDRG4FXSQv7q9Q+23b
l7U4SKDf06gP+VVJ2qiwCevl3ugcse3h1woho41sMWNEBKVjVqEWvnko/HibSAiJ1V8XPc+ciVxN
yegddfKoxVTc1QAItp3n1sw2PyXl2oAAEtKahFqUm+aOtCp/23t3VrWK7LgIyphZzLEn/d4BOvUD
hbW3bcF2Vssq0QcRyFJm4CBQ6M0rmORekKptc6SzqlXR5UNTdzy7THJxV6hKoBVP48Om791Z1eqU
kRmYOjGIhi6CPm7mLlB4f9tVFhiLv34yyKI1psHICQujS7AIcTBACupsOz86q1qFYxRkDfbAsIMB
GrYDNJTWxte27c2s1tUJEnTUkBUZFkCUT9NiqDOi++HLptHXcqHBL+vFgSUZFhieIeo4aj+ZBBBt
G31VqjhydZt5Bd+7M1hnNpD+frHmfNu6ug4MDSx00smAetacRf8G+AFmcNLAnrY9+6pWNZuCCosD
M3BnOQ9ZiVNuWn6H3/vF4mGvSlXHZlC2ynOun3t5kKMFZ8au1LaN3jWT+ue2gNMzt+t+YJPq2G8t
AqLuHXd0t33ta+mQwGDpOkPrhthPSJyu0+VYL2218dHXlQoKVMB+ZHInJP4OroA4A1eHQ7TtR12V
6twmfqcHPnffxaxGyJWN1R/cw7bRV6U6mL3Vd5ZwwtmP0u+BXdknclArvW34tXwoNsjMCWw6GbRI
TcxOznwZzaH+zaL9x2XT3y9Dgb/+9aspuzGwCPHEWNSPAXkbOeh+afRkiEIZ8hIHKIXTtpe5b27x
51inJs+s9zlb/I0znVztk0eOC7WoWHujpc9eKoCQP5Q9Fpuuk5y11qi3x6ToC9MJwRjnNw3JFUgv
CX7755/++oz/7eWtClppJQlHcpwwG0R56Ywe82xmFHga216rQz7M13CLMd7WbZGrCifxoeeUxcSa
2EBV7NZKj2hWrW2HLblajAcH8IWHtCE0fRIRDKe1yVUHf/LPr+oXc59clbhj+InbLhy2MJZFD+xv
S0Btrdw2gchVhSdXWb2XKi/EBupyihP+GWz+ttsgR64q3OyiMY0ztilGV9Tfprp1b8e4nN9vejN/
UyE5eTSQMOeEHRiDI67c4Nx0qbdt82mt6nswNF+yYAOXdcOsDiLzmu91DDDnNyXwi9/VWpXv5LnN
6MyM384znm5/8bxTBJVt2jb9rYHUk6jzkqMuB9247j76RpveLaoazv/87n9RwGs8NDrEIQWfyNNj
Q4/3ijl2HwRV8FBIMomjvF12Pfd18bYiWMuUBtr0mQWHJZSYwsBjNvWbajSzbSdfa1XAKBMWH6oJ
fSQFqdDKgCfQzrC3nQTWIiV3Gl2yUdl3zdydP5fpRJYvdN53//xD/OozWhWwwwcz2xP7i9YYh1uu
1rpwIXlnk8DKsVYF7AcmIYSgE8M6U74HIgw62FFyU7BxZl7rlUxunlXM1BPqwlo+9H5k/2gCf9r2
w65h3zaKn3qwGB0BdHD0rZpIEQJWNr35tWAJKMM4DI7H4MM0vSNOBpxAG6vfFNgvfte1YqmwKiv3
hM/vapnd20EQ0k0aSLXtLLCWLPkGxFayCbwQY2kFvhfH/7uOKhDbvvm/CZdwstQGzLnQaUjUizD7
hILws217anNVr5m2e9+uqyBs20y+KTCa3wVt7r1s+11XC64NtK9MEj8IIT32B9F7JOg29bhtK7LW
LrUG9i+goUHo2Tq71DNgoLieho0f/Kpey6hael+4mFwJS90Zjiy+JrGsvm96M2sBE1BwOxh6i/cO
y+MDwqiuIOMnLp62Db9acQllzoPUmwPyrSzdHRwIe/k+iIJ5W7NqrWFqiHGd2riOQrAJDdm+hfvW
Q8q07SJ/rWIqZDSRlFNG4Ww21iF12wEpU91um2zWMqbKgLzZQgakXwLSDM80LDYph42jXyehn6QC
VepAlMCBGQIFpStQGOJcdyrY+LuuyjXO8YOigIloipfNU515yRsic7dZ8mC2/vXZC4VfCd47Ybo1
23qIH/JNV/bEDG77KFfra5pEMBqTIQp1ZRhHIUX2uSiL7su20Vf12sh2jnurFCHAIezxQ2aFzsD9
4ZbR7WB1CwSnqYoyuxVhEhTmswvo4VCPSftt2+ircl1qYhDZ14swKubp2NN3O42dMDfN8fZa2lSU
oiG1XRGkAPEEitacv/VkLr9ue/ZVt2qeQP1cL8ngDCnrPjGFfp8Ui9pvG311uiURrehcWOIgw4fp
xZri/CbyjGXTydwOVsVqe1ltQZiLwnIhHWCsszdpBL9z26OvajUqRhMKxhiFniPqozlP0W5akmTT
tsBei52iwS1rkQ8itAfIhJ0wstNoEVW57dlXpWpFkn7m4oiwK1W8XLSq9TtSvGu58elXxRoXnWxV
LEVoerlEsDGONXSqPjW2FdRa/JR5RGZpGgfXtrt7gEIUfZR2mm4rqLX4KXcACLUJUw0QY32bzHN2
sclI3jbVrNVPZgKAUtROFA6s4TcWZqkPcKB/KxG+1uXf+0VAAv46ydc1h8wZplfoJ70DgLefjBMW
pz7MgeukO7dyvWVb8fqr4kWC5isIZCKcWw+4Tiwt3CVVu3H0VfGmFWycNF6YkuUkbwyQN5BlZ7Vp
c2mvxVApWqiAVPr41I7OaN8Aj3KfK3o6v4uhuj7lf/sZVmttElQzwE9Dn7rejEJHOuMZOtfG2WGt
ieqEZdNIq9pTlcfq0JMfUxIEnC4/Nk0Pa1UUQOckNXE2n7yAmIYucdpDkeTZtslhLYnKgHK6qVWI
k92zd00qNZ50Boxk07OvNVFREohISCc6OXNJgIeVCfc7qeTxpl6XvRZGGUj7kzbv4nNuCaM81CUX
3G7eTBu/em9VvkMLb5E02vjs1aCtB2vo7zoY9OG2l7Oq2EUGXgo4pzmTCmEDzyPBFSwDFPCN469q
Nu9LWeS9r88k5TRA/vlVS8gPGz+c1YqrHd8FUBo7Z1oswQklQP2Yk+ay6VRie6uKrfKeSTidxDkF
ezmPTvldeWP7uu3FrxbcxodKXaRFfRmkrT45ZlZ/qzviav95dPePm/j/Mt38TSPVGxbYoL6+JHMn
41ty4abIPHnw9Z3ybraSXgTYaNrMuK39yrPv83EU/gmS9xx9Hy0iKOedKrMmTUDUV3Wf7RKxiO5e
2JCkyj3UTOmFnkuOzxddjnOxgxU2zXIn5sK1bqDd5sRPyCUKjDBLyab+IiZZgzBbbHc0X73r/3IF
VaZ6eXKnuVE3QCPT4t5LgITfOLFfx6992WuYaXUFV+2doXWv6n0+E3MEJJNyjr8IazTjaJcbVpV9
A1kGZ2k/Bf0UP0dc8ethZ9si4aOr5obmv2ln013RTYvb7FtzIIScDJ08eiIqwXfvK2MBXguAmzyQ
J0/3OcTEcYoNoNxzPTvNB9Vc88nwDJT1JfABtu7ibigG+HOGUgV//6Rf9GVpAIhDYRSJfrFqJcs3
RDQD1duPje12d+gkLA3mHFy8/60g20G/4bZLGy8FLGkyHgazSDl9VdPke82+tJI45i9LzN3ck2eR
aK0PrfZt88uiDAce2ejrLK33syQmvtihObY8ciF85PxwqGdSuY9xNEbVm4yscuexiZ2WEXwHwrTD
DZsVOPMx9lmKHohOybM3gbUM6hxwNgGHx11cNYdda/rqFuJsqh6zqahHYMn2VC2nxCF25b4lBVPD
poI0NLxbQE53at8FnguNHApVXJ8Tw3TEayEJ4ob8iirQS3bDhHYEHr0zOeO4I3luBCyMHlE2pDwB
t5byds4U7FPPMAG076Kp9JzsBJ9HkcWsl1YADFxKP3LTvSlpFHweZDuOz31q+cmzhkQ7NNjCgZ2k
e3IDJpzyoENlcnH7ynE/pa2lsh8dKPQlCxGCkzVHtp64AmzJI82mM9HAUpkQagnHE7sMa7wJB74k
nNI5QgSMI2pirHr/hwGxXGa7NNOEdRGx0JfiRRCSQsJHkyxy+WoC1hDfbMNTxQEXRKcButdBcZT1
qIGMl3N+LTBPd4k+YiaugumQlBWhv7c2nE6zCTMyZzvStIKkk8be6SX5HwfPT0lAsug39E+dgV75
VeulNr5XTQpu1opqCRF6zPQubkT7sc/Y7w3Cri4+PLSDm09uDTd4APXNpuGaKE4cXHdotJd2X82W
N/lNZ60FzxhIoznflDR7vDt8zq315GvtXSGOsEIeCWBMb0YzN94GVqDsb7qv2xto6+2dtHq5l9rL
wtoFEGGmJot6mkbZOxtabPwtdl1pn2IvSLxlF8spgfg+qarL78Yun+0R9LAdBXn80id8g/m9vSSB
ld6Uc1NQPG4VV82HlsmEbD8QrR4sRXSOY3WjspiwuENWZTEhy7aa3fGjK4x2+S5kFDfP7eDVAWkR
BMFD5Oul3S2PiRmxeh8UC4lZ7tXoEQuwY7IRk95VCBxTkNV2XjTW2TMg4Lkn/IduG+0KCDX6B16w
eiZ8G3pHV6MYB+LhQzWcfTjQXp9l+jUtu8iX4cTeTwV7aDOQQXctTMY42C3C1obeGTNsoReHmTd4
aqxydF/lLDrIc8GADodnG4fR/qG6RlaPadL6+mWqisosdmTz1f2byMis6fMYDxmqmmw26vSkIocI
bIjdddpD1+uTIjXDMXa9aWAGJX7EuiP0zRjgOtulphPW+JFMp72yQA2+TP04G0ePFAH7Ry84s6kL
bMcAQLeXc6UREhzcNm/0kPXkTuTpNCyhw5WP9y7BxW984Wftx2jnT76TFjtWkjF4O5Gu4Uxhm3SD
+rYQRic+NV3SmXyili6JEBRxOVn9Kdd1JzTwmdqNHwj7EBpsuLMYFyO1O1YXz4UfvhN6jL7NuRqS
x9xTY0/KhHasE68mBibsgxfG9ec7fvzMtqDP8h2QyCImpb4tyvHia5uscdTr/mjEOy7CaqaJzh5K
gPter/r42Sb/pTsbjdWOL60abVCChDwkEGRVN0Hz29fjZAyPvWZWum9JaLgyXNCP7Ek8MPJDrJbA
L3ZtVZmPXmJ3/a5Uc3qNSLFh2H4UUe8u1SMngYzrlAb7WFbfzl69eEeSMOrplitNQcClZZVtf0Kc
bcLhjeikwRgujGouvhBKbKfOrgwSMvEOiYbcnu36BHhMjpEfnCR46oYJPoom+zMwKVWCmB2yjuRL
nDYNZNLyGmz8sfW9oH0ocgjoJTzULMn9U2kOjQ+jMTZFemvBPm7nh5EUI27Og3a24uVeLgu/1U6D
aG9SWp2zERmHyhJFVhwgjnpludf19Si+6xYp6se681sPdue8zOS6LCMtwRJ8rBOX/oPSY/waAfdm
A0HmqjV9BxDtLNHOk1Y2fCPJL0DQNbUmaYVKTGV3tskplsQuG9GodzDcRv/J6E0kq3HQpkOw44qK
BsCPlGinWYc1V2TBM/OlQezlAOdQhIbl9r17atx6yLNdWSbW/GVm+iSn3cpn4ybT3jK+L9XSDvc2
MQ2dse90njok4vETGUO+qynHJXmexpYPBJB6Rw7UXjqyS6v9PFnF9IE1IBOfem8mHJoQ6SLyTnEG
mvU70NWyed/4vazik11J8lr2Wrk6uHMM7ccuEPQqH9p9atZVep7LKTWCQ0AUIBk6Gsp7/jQKb2Bq
tm1tg2NEatVfImKw3MfFyI0BBr2XEiIH97uLy3bf8E7IoQHt6F2PtSVZG3kC23HaeaYl1bsANn6Z
EzqQON0n8NRD/L3OIrsFu2kUY09+CbKD7DXIIZQToEmevfxoDkEmk51uKo47u8iHiVoRkwNuyDy2
S1nn1NvM9hEatCKh5NZxh8Z94hYapGe6OFqRnWtbpqZl6+q0pFnmQ8/ckQSY1ze+TfbhB7X0TvmV
iI/amnd2KScmChUQA/MV3WY1TAS9uCr9GM9x1MS72BfslHYTHRR9KVowqemOdS2xPpBtmxr5Lh2M
RPAC3a7j04rm1ItPTsqu19qnxIPDA1GDI0xcHOBCevZbDYfoXVqoOrokSd/yBvN5Mu/Yodj+B6mY
GsN6Ma/EqZIEsfxlrmSeh5O2RhKr7JbrjFciZKr2kUcB7wobQBXt7WhU5C26he2LXeBO4HG9ouyr
/TWv1FT7DExb9ER+0dRczEkpK1xsfh+250MVPHce8GUMjm08v0aL1+RAfRMhiYM0iU6378VCTTwa
c1ZnErZ0sOTVDm2+o1LMS6pDn6vnKv4f9s6st24k29J/pXGfm4XgECTjAv1C8syaJUu2XwhLtjnP
DE6/vr/javTNdA2Jvs8NFAwkypk64iEZe6+99vpyyaEx1bBKxOxkTrGz1ZB4P6BnFTACW7Dg/H3w
JbFzlBWH1Nu2ghk5L7nfyM+JyfvkY2u4YI9FP8rpPm0qe7pbDOqXc1zWHst1NNuzfx7roR9/mu1W
TzshlAc2atIg2o4xXDL9mSDofH22O6dMn6bZsAlDbVhLXl+LbCi6I7PhdDYDX4CGf+0F89vvW+Wb
NdDdfgLkFFgMLOcX8AAW5f+UzK08rV0+Z96xSvKSNdMsNQi9NeNWyx+mhovI8Vok1evMS4Trg36X
Sa7BYsTXkOJp7roLkCzIP6Jt88eVxkzeeNroWWYetXgAmcGKiZ31mfqUZVk+Efi/Oj0YqUIVxReL
IKL8HqaXtPZ9znP4LRk6nkkQZjD62MEylc3GpOn8IIPWUI9wyPuFVms2hDzWgkyXEwNxf3xpSmtM
31dFYK0Z8Kov1nsP5CY53x0ZtPVtYqy5DqwknevPNsnhfNOt64lT3iZtdwPPd7EPxEwXxYuUbUqq
/1TAEzqS/Y0x0KC2e9WKrNx7HUOVPwz5aBCKPYnaN8iM7xLrR4FvTB84+bolqInhNgOORY+70syt
IRJX1NhN7+hYvdZtXYKk6n3ZRmam/fbTUgMyOnGVNx6CYfPIUycAgors0RjgL/XAOMBz7CbZGQWh
3dPoPRnJsFjnfkoc75hvc1myggAn4c4ut2JLgmrj7fOyqHWRoCZ73XDaJPEQbG4+6IsQMBqfiHyr
oBDEtVeOCWZuXztPxSjcaopmh7ivvbN5UhzaofK9nWiHKbkCKnNn3hGbkNY3VJ3edPb8xHR31aCT
ZJ/bPJvnaoPajlEWEMPB8jKzu4lB+V3jH3UDgzSrHOKsA77DYjyJddQQX+iLy7tpk+1w0unGpJdM
56YCwMlnA7pXs/Rzt0jft28qwegkIkU4b/c5IBx4AiAQNnEBM1w0H4lb+cNn7WFQvTfJUl9p9FhF
cu+Tdij6XT+M/XTjzpbbEobcjbztTT2JEwAzc7lhU5Q8iMDNRwfILGyhZe8TGA5Ri+eXkAXwkN2h
t2l+7t1pcFqKKp+pItwSy1LVbVnU1nY3uVziugy1sQgrP8k1cQgEn9w4q7MwNlZPEc1oQXz7C7ni
X2ijv69cyQorbpM7yYnVljoPVKF8cFZMr7/+eznkX/33fxu3dRYkTQqb9ATStbsw5Bd3Rd0U/72h
0u9LVxaQMUgY1naSDfSBeTC7l5UVgMf/3mf/Tf+DCdt3td3Mp87NzLOVlvnbtVb+i8/+y3T2T3Si
37eucmkXTQIi8dSksXSTneNu154NZMhJYrcSAWtNOTnlrmVw268VQCNBivGPTBU0WQC/5F3GjTQi
rFJ0bUvotKpfA8Ppgb0A5GTNMHJ05fMXhtYBbwqgFpAbMADLg3EtRXLnezqbzsmUmSm39cDsLNfZ
+lexNNfr9M9+wd8UyN6jSkzyZT4pj8ZhP+HDWo5DbM4/GzGaRVQQafJXg5x/dZ/9pkcuXWEb07AO
p4lwNONcZo2CL0LAkWgi1WzINTB0NkdGqA4GIC4mPzTguABNQyKdbWINOCvmYWfK0ej3SxkP/VFV
tiVv3Ck2irCt2ZHTO2csDGL9va4v6+GOrt+lFBvHVvsj+bQDXM57PJEzmwptnNI24EXvzlcLXcPK
YVzQTu+y3NCFBEDR5F5k9ekK+HvmvWMdCjexlsOU9Ob8UjUDMxDSxScoFAGoqVIUtLE07uuhs6WJ
YNNtCQHwIl67JrJmMoB2VWIsw3R2/EVNd/AzEl3cgYyf6yz69Uj8/6Tw/7hu+f/rpPB9/63++PHH
mPDr3/97TLj6m8Ss4CjXIYflzynh8m8AwHxL0YVKD67y1Wz9f1LCpfm3azQ4qUzSRGkgmfH/hoQ7
5t9sEhlc34FfYDue6/6/ZIT/+SmUjudATGWpguBEwT/9wyS1kyQWtSB13BQQ/XEx8+0V15g61zBH
bopCC/EXY59/+IkglJCtJTQ2DCzqdzOEqIx2HBocRbRegCFSiUS6zSDwQuSwvt1LK9v+4lX9y6L3
X+8afi/pSB+yJV/F9X+/r243yAVNLKjRF3eDsJJPaInQmmJqz83aIOAmrbdzPTfOdyVIhs9gAg1Q
gonzc7H78n1urakJE9te3tRoz/7+DzfLw98/x/+AOvXQoC4N/+s//uw7vn46ZZpKgENwyDFhMM6b
8g+OJbvRgBsSckeKZt0GSrzrdk28De69NBsju8JG/KiWpI7+/Xn9WP4z+dH8kx/8y1z4p+viWg73
kOlY3GnIwNy1f/zJmSZ9Me3pF1caLvjhwrcPSXmlJrZNqilhGqGHIHOt/l4nbW9eukyrLizx4Zhh
zzZjAUxRZ+UT5Txmq39/WX4ZN3/7dFLx4VyHh4Sng2fgj58OOa2pZrdhSTVuUDgM23QfemcAiMn+
CSTJrqLDgMjo19Ru/epSGKbNzwY9XgAiM4avWo7ZY0W+jXGbDlliRKtrcNb91cf8FXn0Xx+USYpr
W8JC+vVM1Hnx+05t5WeuWiQXI5exPCFI97CQrPxSFKVAp+y/w3nbiJhR/WuazA4TmjwBblt6433v
1+XNmifyizumDpz1ehoejcWzw3wtCyvQft+5p25K5GfSs7o0arPUXCOcc4Afe7WOYQ5MNlTFWqSH
LlFlGi0+aYYP86rK5dFRGcMJ1qydY2vFhEYErQbW/bDlVo1wpxrbfsxVBTDK7kc7q2Ec+7lF6ZA2
Ch5MAr1kX5rmlj+k7pwtiMQ19WCcFM4QjbzcSBifRlgZz14vEaLbePHfiZsUwFOyzqDwLo1xP600
r4cRai+NwWh4MlDgweZQ5txzaDNNf+oRq637darj9bS5nhfTbo3kzZS9ZJvG9SYybthSWr4RI+ZW
KOGKh8FNTSe7WRFYENK2otjxwuG/uLVITrRRk9MGcVtZjz3GNDZwClb7czis6NekRt/W2dCg6omF
P42ltOD7cdLCp28KJBPR0wxHY7PF3aFD0GEIRMYObvcpy5fDagjxnle+vs2n+H3MLQLqEllpkDVt
r6HuJt25jRNiBMatTssX6rHh4g+zbYDHSvP1XmNnoKpruvLV9JzBjxSJgt/LlSIhkD1g+Mok+zKs
1Oa9gxAbII61ObHriVMuD64z8qreADVejGlcKqS4lAGS8Afeam3jiw+/TxFAcqXiW5avnb3LzIz+
LWG2uYP+6kdDo7Zw0/M47RZceydnMxJuQ0sL6GlLzYwn1+nj5tv+96xhEhmsmRv021ADIK9M85Hs
p7E/x3kxI3jkUi0v2pnAS6OJp2pfXXW0BLDzAyTB6+jLGus3g5fLdIzt1H1uZdssJ2lMyLJ5lcyP
QOEzxC3MZSY0RpUx1+mn5tTJtj0YqDFnuELfqsq4UpCNpvi2MRu3Plo37lkVKPLvay4lHbVb8Lbq
bbQhAHg10Gr0nMu6sajTjtt3s9Qi6PQ4HGzCsj+ulOxbgT7w4o2i2kJbWTWfYVvGI4AijJexrE6J
q4c3fN92ZI8xVJfMrICRsVORDmOzl+PE74/GuPLF+8mOwgsZrTCaaa8w6CJnsuxNdns7EohRjcyp
Bj/nVU5L8rGBP4d6l8XWm1lT6gdmcUUJN1PeH8G7aY3T3PYR970fLvXyi5E76mdndCDOR/59FQ5D
WZEjLmwzsH0vO5tUuOEKmzdCoWt3chva55wRfBkwfszfigYpPGPMnezmjg46MPm6AVutBRhjkaCL
VANsGo7idTt7q5bP9NryPVvW+r5fIGa4AAGDhOb51EFqvWka1zWuEhWKmLR4sRAwZE8h/Tu0Zzev
Zb8vtdPuV1rJH42v+tvOW7adNtt2CWvwJOfZWVM78BlN/2xYCgs3hnZ5iIqGbFzMRvGw9ImvDovX
yGjI+u1JAAUPzdx3LkUy5OGSD0Z6u46GVpcSESME7MWUWI+LGw6W6HftnA0qrAWHlxDbfaEMj4Nt
HOfPre1xs8ZuYt9aQ+qx9tglD35tZoe8IF01MECyo4yM1mORbGPElbGP3uA7INIb+QpdqgFhvmbg
jNMGOJPqLWY3kN6ave5y/5iniVeEGknvDOFwPYiulAybk9I52bVYD3nK6hUkJZTltKz1M4d/+U6w
gX2bm/20r6oljh9Hc5vTyFZ+j1a4Wd1TJWzVH41N68fVdlMRiix2L5Jov+IyjaRpTeuyPRj1QmSz
gKmNYEfIcpIOzFH1sH21k4Ftzrpx2LRX3vUAShrHfyx0UxmPFXd6e8rAIqkjZ7IRnyYehSoCl87W
PHcsz3bh3MF5xcY+u1e5RswRhCbI6EXOasEgh/NSygfyGE7Y/V7wyFynWuu6xwhwsArr0HnmB5re
UyvUD5AMTya4X7ew3tckuQdFgjKUPWTG6MAfHjpolr2Zwsj0EYB1wjs1NZ/L1r0dTZHtkdEDH3bn
JQcVzX+4tgMwVObO5EH+FM9q2XfWFezLePE4rYMZEX9onzjnvAgKU/4jbk0imYykO3D7ebvCncf3
CfzMhSkcmQyCm3tHJPgWYEvrXpu8Z6TCjvkxXbdl2As4i2XAgKHOzr1c9QqXC+CYzk2mEb3AFgH8
kEGfU+hveQe7a6lFduviu5kj00jF3svmHnAa1zJOvhly0Tr0wYA8txl6F6/mNDlluQv6sbQBFB/j
OBH+LWs/0t8pmQ4vNMr1m8WgjItbVLt563T8xOBwi5yEgB9YvwlEOGXGBJrXg0WlO8qbqYu3vTdm
y3Cg0JhD1YNJDO1sXmgGczUHvtJzf2Ov7bJDoYdn4doinyLVwZLbCdOZjqbfy7vO7SjeAaa3Xtg0
FYyudfGgWotx257ymGvOG1DaZuiklfzSaS9VOwsUXLh1ROEEeZlY0x7ktPuJx7W7YUK6zmFt+N6C
e7B2o3yt2oeNdw/KH3s2u4k9pO+E7trXa+Tt1t4E52zjAXECYqryFxYJBCTpuWJVdbVxuxzwajqP
ngF7osxV8bM1E+MT0/BMk/yQ1acBF0ey25yiDwvPG0IFD/fT4tr+ZwLJK32+6iF1mI8ZI/oxs2MO
jWmdGcg13dFBVIyWKVFRnXX9fVOBoT5ykJT3vqGWL9qq2icnl/15rYT/OPF/39KVv01+Ppy9wrFu
2WdPXi0UbQaE1mh+lTSBF+W66pjEpfmTZVjvU6L7Ydc3sf7gysovgInFhS+OO4ZfL+4jpt/GGGal
7N/crgF76S6bvSMIoYzWun9fYINBDDLzsLB1exysAv0H+88S8dhTAJB5CMVZJ6X5tS0gz/t9oc5m
13gw4iY+ZzETWL0vHHCwfdHAxG2QGrC0LGe3GqaD7uYimttm2sVzm73lVwMC82H/LKqkwyPSLnyT
Gh1l7xhSU1qZrKVMrk00UT6dQW27AeuJ/CFm730VOg/9lsdNx0zO7JwxHGFScsdra75rTPsCuLx5
0qXES7SSfXGalyXZAZr2H2Y5mtDjZX2pmFzfMbJdH9a2ckYaplrti7mpd7Hp0l3CfzNwYH6lMU3D
Qc3Lo+LAOPjCN+KdVznbPTLnCKAzn4NO2vRDdIzd99py4pvKnMxLj3Hjk02nfsxXCPUE9KS31twk
DwACL0k+3Hugrm/aFZNXRPl/TjzjhFmr+OzGzfxNolF/0tQ5h7J0H0WRHajf8Hmk2EMdA8eB703l
TQ9tPmxFNYDXdK09YrMmd63y2B2ycs6yct43ZSUhq6pxlwuDdrGr2hd7pkNvCHw9rPXahjhu0iDL
CvMAlv3GK1tzp5JR3ykGweHsVunF8sqeEarvB9AQh3smZfGJsWXKa3ZeLxDrxjMTGOOFastkHF4b
l2lOQcsrvm6+967PEexTbFi9Y72uSVcefLvdLnNdz1Gt5XvKpIMSRHc7RsvTrirIbS5i+0fn9Gy5
6WKrdlnsxJcOu0+QpqSX1+lq3RvV2ryY6VDfVrVwFw6nzNuR/k4hvbJHDClz3vteOl7W1nPhvq/r
kZ1CGbWGXi+VUw8v6Vb8VLM/fK9mxdR/YmMkSC2yh7zMmoMME8ShZRx1KMVoUOynNQHkdXNTpdX3
FV7anrK7viC3NryYr4R6u7O/Fna8QhBsE947w3AHEtYIyHVg5iEwO2E2AmDAiJ47mj59cnO+4oxJ
jlNsj2h/1ovnpPlx6aZ6XxJZRPVRd+pW52wU17rfoH523Ad2n+8Z0LYfQHj9H15fsm88mZwzcHAZ
oMbGLSby4rAOjv9JOTGdE4BjEIplq3fpVL76G+aVQsoKQZB5wEQ6yhuOicgY4/w8NsrHOme7NFYm
IiJkV1HBnJyTG3Du8loQi13WLdtN3Lq4Usbkme9kIe74uvucxsNeq/kVnHgdrutSnpZVPAyOue1s
g/PZbOp1X1beIV2zmnxnVuNxG3CLTG6zRsIyeb1U67SvZ4C6RUEHY3K2vDC0s48GVdTJp7Sgnavt
DzTTiiia+ckeWwlDdFLpm8jgwCXZtjcs/4crpHXm2yYjiKPlpLLsoFq97vpuvFvLZb7wLqBxm43q
mVJtOxYO5rfUsjhLl+zG0nJdg5ppbxXGytM7xQwPHxaZwEJxvCc83keEL3becutL5c3pQYH3e6ty
T912KxBPpgkuNM5N71FyeY8U6n1Q/rM1sTlBFBvGxtbUoWmy2Opa69HgAQrq2bFvlsLPv9dlOb8h
6HIJlmRZTv7cB/a61Q9ljl0xxEvgPccEOewZxEGjdytBUSPT+Ci3jU3fdNsPDshOul1sABxg1a6b
2jLcMEvqk7+4ixNUWo84gMaJr7ADPB84Hg2T09EdBH5C8YHz5D0em7cSP+P3bh3zC/9ide8ROeqe
4k5LsLUtEddp3zufE904Z3dqpjujlOs3CNX9A2F5yxDE89odhZTfnFa4Y+j6fXvLhMr5VjqiZaIl
8nPnGM4t5in7gfG7E4qGzmI24V/SS8pz7Bf1oa11e7ZNiKoB8w7zVPelPhu1P9+OWb88Qi/G1JQp
/rGCoakJG3keq8VA2HDmr70zme/VPFaRMEbdHyQZ4GQYDcWKXbIu7GBA7zpB8Rz4gyZgsLt5h3Hb
/dR6m/geE/W5U9pfv2PgGw6z9Jd9D8zDBIlqlpcqxqshDd0elpL+Z6diAsYDpFSMcwzBVcqptmRd
0GMt+ORZoNN3cYOfqttG9QbkCQOTVwn5AxC4HkMdd93j0Jb5q73xk2CAT/ox9mBxLL2HDFoU/Ufc
LepI4pj9uWH8fE5q+d3IyvrsrGqAwW57L1Tsz9gispsup5kNgDM9zr4t3lKXUjZtF30UQqTvBczk
H23b8n6zXMqsfiSHRgznCQPEzdjX1Ehj0b74U+c/CniwjHb0eFS5ENGc47JY2nwKaz1ah2ZNjCdr
rh+XtU3hYelH3VjmRzksgMmrZr4tpvkLeMzS5sASo8Ala7TvSjiTOPBG6sOGQdZ1e8CQ+DOzJT5W
hLx8XnrZRXNTGJfEzYvxesHbQIvktjIHD9KwUXcYOHP3bNfLbAdLhS03oIp19rHP8tw2LjoJFcaP
I9geuNRtuRbgl2w1GoQFLMsBj4r7w5vdbdeZc35LzMXzdZ+1+UhHKPQlc1VZm49J5U1woVE07iei
r+LdLLvZDBmwmWdT92DpPb1ZPiG/y+yArCiW9LVDe5oDYMHi3VStu+5jzG5fFYVXwRgLTG08aoO7
0NusC9FdzuNU9IhL/lqhnK2Yn8GMJ63luEngrTCnj3bvJeke/Y7quAJI6V9kN8V4mPpi9Y8KC/Z4
qje0lpvWShDSGgO4QGBirsuj3jSxR48+DZY5l8mBk2/NsG0o/cDrtC6+YYzLELkLNwM9xE0rP4M7
H8y7tJhK9yf6WwGkF2D6iKsgy0denoFR4iXY2xUld1C4IDruHbfE1VDpacjJDlmK75NpVy8WDYHC
m6KfYJgu8cVj+P46Vn35SveE/Rjzs/MV24GrD1nty+1OTA2g3gwTxE7K2bnTPGV05rkl06hb0qza
rTSst0mzLsOpQklcES3i4aG34rg+e0QrdZDmrSwynLq6AZ5urIHy02u52ZRLfSAtHSi3MSWPqYy9
MuCVgJlsSLOlDeu6LX8qjeIamaZ05SdTeWN5aDIyqLlzQXjtEovwIUonc+x2GJdxS46GYzd3pljq
ku+zdxHhkSWLo925zA96y+Lvs7LI9zqwCCyCDYPJw7RNPN5u4joTlhdrtO6XYeCvY55L67BAxXuJ
SerhC5vEugXYrOcePMRojuGWpM4UenGPgpdOPcXEGKNUtzMxVXv2thBGcstYbrEBsByWmJ5+Y9wx
H6ciLeWTi4sFe6HEqokRnwBQmkTaZYmJ5ZaqPL1NEsYPoa2XKo2ajMFTOHBDiDCj+vTCPCnmAq8l
eyCB6RdgvMs5R0OfVFVj7DaLDe7oMmJsH6nAGJxms/e42RmrBwFpV+7JnjIbPaO154dEJgZXpu5G
LLlbUYcYH8TAa8VzEZvyennJUzY7omxzMda708oBghFwcU9bPcdjFDO9j9Klab9DoDKrUNNwf5n7
OH0YbLv+PnqlfnUhN6OAtwMZFcIcAqvxsEnJjf3OvK6W+aDtWOKYcmNzOKWlu/in5rotEKW908zB
NMvhZuhKE2e+WzxYFt64UGMWeS0Ho+wDYAxVF7Vdq2wO00Z+kmIVZdirxeNcxtf5betmFvvRyDmh
l9p3A7/1puotG+uYYr4avOznpCB1RGbq6eI4zOQEBijPdbVHfRnUTcJZe1CyT1sm8vG67PnU9rdp
UnIMbCNmLN2sMttpgnUyxtHWfO6XLftsbU3/4if2eIfvNzmgMXC7CN/1/IjAiyQ5jphzi8u2FmIO
mzbJ/Kixk6qMMqfiMc43JteHahEUVYZhWg+y8yr7smJ064PRlVZ5Mqys1qExdR6HdpwscQSWyljD
lPTKy1IPiPT+avBSG4uhhP89yrPORrs6C5cKcUefxo2N1d3B2E4W3ddMXkvODPPiM7yY2g7TRvNE
CJp2njddGad1mHjNzwTifXPWmEvZZFDjW9pvdzeQFkWpGi99dQTdWdwN/qise5vRqYUYYVJWtatb
sVLtOfwKPU/kFLqtQQto/brXMYynPxbCygjKosW7s/gl7aidmG/6g9kk4aL75usgZ3sIALOaTRAP
Y/mMjOt/y7qx+IpFlnT6vLXLV4uCEy5KUtivm0AHwEe0CDR1D18XexTTvc+jl9MOeMubucILjwaF
sIJVeq5pqn/dWl5lFe6Ohbor6yeJ86sfOxF3Tl/L93hCbyatkodTJyNfXWouIj14s2xZ6JgoufmJ
qjIi24mx3snVbveF31C55p1R3TC9XNtIOY5z5ygSjUNdCsESe28w2YxJChMeOxcRq1NGyt1uxvik
LAyzOIwbezkIEio4LfAd6GiqJ6fcNXO5DmE1tXOzgzXAZggvrdLb6crq7muleN9xAOsIjWMhUSDt
q/pG5/N8MzibT4/ojd722XWq5mOFdj1EHOHWeiFQrFge2d1NKE2r2erCdSA8Gsd7032aR69twg5O
fHFcjdyfnn7Nr9bKhLoutsyxg5rx13szzOpuyv1+3WNYw74sOB+Z16o2eS5yjFPHycA/5vKweYGR
avVaOKuX0Yv645PK0ExOfj/XzS5TyY+BXYYQ/y/1XANf/ZROSEXBNvrjq8QcskS97u0tgH8pkbc7
jrmg7pz5Ju4s1e5bdgcO0vDR9kfE/fo4Eci2HFK3TJogqeub2IQ9fSl8VbnftTek60Ouxi65692R
h1dWyzbeiGXqeAIRSawLVsp8OzbTyBCR3tkuT1KN8RZ1vdEOfEFV/xOnbzIyODOK15Yw3/UyL4UV
f7E2d+tUYC1xebIHsx+/Cdy22ytmKyoD35w9HybCpDwQVlhvnp2Y5FVOwGLXmqPSLHL4qROh/mT4
xgc0HzISOS+YnWTpSXGVaC3nVhdjWHmcEu+YrrNtC5a5r/QDYnw+PFZdZn3a9NZ4LDsoe4GHPSQy
9Dup5b02jJJKLskifxIXAs+tJ53Uxb5HFnwjvGT7SDIR38qtMWl9pbz0LBe/ObLJqK6H4YnofxyH
K5tehMUyxBldaAOUSvedlfWR1ZqijUi+8m4o5PhJVkviDfNY79mx3fGjqIhOxaOfeQeRpt0DE+zy
h9n2089hS5aMp2qNo62cuqcMz666sPjkX9y2c/vIYBcvCw1LqXBO4vXNE0t2HHKW/i01ZlGRbt7X
xVHxl0GQr2NQ9kbeyK3gFSmOLCORP1gsvNKgbM+6nYguP3lTLe5Tx5beMcW1YJ3neDXLoGzaPsqa
fMSXK+WRlgoCKDJJ896mrcsLXM/GssfMDYRZd+k3Gzjr0SgXun9/Vhe2eJazxLcRuiRpnonjYWC4
FN5dqlpr57Kq54dLtcVF5CzSMZh/sIEI12x7TjMseIyvauGwpIS45W/OcixRB79ZI24i01PFPU9Q
i10pLSkovXTQH7OtSjRDJlCMu6f8ZnQs1woLJJSOgXRWK6zgc7+fVKeKXeNV6f2G1oqTux0Yqspk
rQPHbDHJW11cPW+yTH8yxeZlZ050a2klRB4iJ7d22FepFcLDGedgdQqwjhlbifPY2phHCza2ulI3
fK1mQdR3Fp9WNZdsnPj6i7uZbF93ur+xti05mU3JTMyM36SPsHVaZWzkoWc2jdxt+dyzVGr+9CGh
37V6+uRJc+UobEDSo2bdMDZd75c2LZYQM1321IyzjDx2B3Dbe0z5+niQ53HBHuHahn5JV8f/BuWy
uTExVzwgpHLjb3NX74XsRbRINv9ylWRW0Mc4XkI+mkqoraz4VHoEv4TxZMxsdLYuVrVKdOl7ZQ/G
mXlb6JPG3IdGnvWHdJuHEWeEoSPHn3M3YK+RnaJFPovFr27wkDQBs2rfC3ifOkeLa8aQmib/wdEr
m1KtnJvbLW7Viea4fGXaUEVjoS0EtjplQh/7mR06s1KXHGv8VxhsnLPzmjaf5tb37rItX7+otrN2
yme2lCPOv9WmMaPmki8RZE2PWGEXIkv3ekbECvqqvEiDk3ytLTfZJ2w6R7PR/jQ8azrKmqCe6GoO
Cv8nhvOVrzrO2cpSaKLaGa0dl91bQ5n11GtJ3JzzDEFqsHIy+/y5/osd5j+7cjB1+Lbl0gvgRbCI
DP09NBS3nSfqFgPpkHe8qX12XC9brKePWVqM2UTl3eezRVX57+0kf7ZH/fqxEicJpi9hUrn9nhNe
62yROCSZY9eGh1WwXJ04KtG7eaVWPo0B+75/lVxqiqsR8k8OFoV737c8j5mO8P4hzKQfXDVWJUPn
kdRGlMy8EcygBC+vAO/Q2O9TbI4vSzwyuwXfeMIG4edHZv10e1PhbuMuXV3xvpYDmw2jkQkaV29Y
2jc2UKVxclkNRmiLXV2O39hmn+qPVjr5zwrSbM7M28efIkVNfbDm5vjhqYbxj5auMjmZVV0dZdnU
jzmSBqtf5WbfTWarP/l0uHMIkqOyH5veNTEACd2OR3ZfJr0b83ldwavFXheZbEfgzqEp6t7V6ly9
I9dISbI2SkRiRwnzRWXktgYdHvwT3smCbal57tqQDTd8xHbtPi02O7BhQZ/wPi8zZ126+OivlFZ7
26C4DLvEsZ0ox0pKWWiwrIr+5go3wuEiqjf2bdeTWwo6tUXK/03ZefXGjaxp+K8cnHsekFWMwO5e
dFRqdbcse2TfEB5bZs6Zv34fag+wbrZWXAODGXsciixW+MIbqHkA7MnvEDsH2k84Jv8CxFsgV2Bk
ymuS2gFRRt8jo0mfKvhqxjDE9hAd7Hqru9oAqw4qEkpCfVOsorav1G3Y9iABCn80N3VO/ZncMYPU
q1ATU9ZqKJviNk4QKiCPiSgXO1aJlu8YccHYYxfGoIZKQC6eBcthkwMZJgtTgnTvQUmXq8yUMsGp
u25aSgxAnnehFjkc3EBljNUQN+WdrsWqsyv6YbzNnUH9t9X2H0FLnzMADcl/TH/mR5YPXP9+/V//
cfGzQ/CjBAL7q/7wd+1fs8fvyWs1/00Xf3P1X2+/DJJu873+fvEToEZBPZyb13J4eq1Ys29P8e/f
+f/9xX+8vv0tz0P++p///JE1aT39bV6QpRdAUkBvHwFPX9Mf/j8mqF/6WgXf53/yfyCoChC/f+ng
RQE/St0A7gnCsHut6v/8p6IZ+r8sLgBpki+BATUZ798YVMX6l82xrTs2urmmSfGRU6OCUe/z54T1
L0oGECipo3JSQQr7ExTqm0Ds/54/YDMNwI+gIIWpqlKqV/K34eROw4Y9dAEVqCKPqnsY083RRqV+
FZVde2j6uttqWk07x5LjHVzXdCvUKN50JelyaOT9RsYQgVWdBrtiAqVrxji5w1ykgA0XNM9BYlIw
S8cvbJrPxRB87+CVP7tRo5P8UN5VuPEWoK5vFqsXr8UBbmgOENsJ3QsM5xLB2AHIy3Ir7Q9xPtq3
hdOq3/IW9kg5Kvu3B1UtEBpV4J90Mxju8iLrFx7hTQ764hF4AlC++DRS0TEtfTr5fwOXmkATQ0ls
fBj9dvdiF0N6Sos+zCgdKdvULnvgCa7qbzxdeC9WrZhTP3YwX6K6JoFFq0DVsmcqh8l0ClB6X9FQ
Gm9gXqsTU8VKX0DEhD9sy0qOoYyaO1JpS4OuaIS3PeL2pF9jeGuS9j2UJTEGMa4DIqGGBU/KXU3U
BhFPpKwaUeJ1tKjWrE0g0dn7c41KznCwtZZ0ZuDasvDpGBVlf0gMRz7FXl2MkC0dpVllelX80gIu
lZVZNcMuyzzzBoaY/NGmlrsLqtjNNhZH5xLzYQ67tTWWg8ZmRH9BSkDhs2cSQPDzAcu0g6uLgvwh
TWkPQVumRhQhi1MM+lcZdYhBRKX0jpjN9Xdx60xEbGqAPGzeg5ukk5QtQFknuO/lXNHDEKwRVbcc
3TRmomAVcCmUcqruUAbhtzoi32ntPlpYkfr0t8xG4dpDzAIdG3Dvc0eO1jW8klIltjOp2q/LsqtZ
fAo71/A/4RpR38E/HV81XyiIValmSwwE9yLJ6+QZ0VgvIFGt4+mbUb+FoeG2G0MXGD4nUiEpHNvn
WqaFt0JJJ3w0q5DUDtWKreWn9jnRFDDnmuF8H4yM+6v3B5U6sRbon3Ti5W9WUk4lq9HbUpOmOeFW
dD4Q79h0cUBvMXCBem6Q0mJgLu6fLLdoo+oiThfmaA5YZ4VwaHDwmgLWwKSZcblry7FDQ8Xv1QNc
zPpFoMJgr5BLMkoeViprJQuqnWu2O5001FxbY2N9AsCfRNR1k8DZQJhe01WOf/52uUyXiJelvwPV
Z/4AHNOcIUBzdEJF6kloBVw+VlVVddRxvR8gQNOXckdxiCjAUbWVzW3SqeNaUbrudsza7ss4ZgW9
VFJcgMzJy8KTTMfW5SJyuDRMCnYW1Arun8sn0UbdC9HfUw9KnxWb2o0Nb6OPko8UgnLbOBVmBqGX
hQAGM3X4xpYrxSqrmECSoywH8sU2WjXDoh/fZfxu2IDBhWVYoHZhfRjA+S8frJbwHuPabc9WlH6H
N1CtbcOPUNI3JXmZWKCJzTHy03DSoU6gsZn4O+ZKrQr4cA/uQ3umKvfCHaDuy/Lgh+WwBkkebcLC
CTZ+1PxUGz2/kepL4fxtp7JeGQCmoYuCvkgU+8+Uzd/mwLGEhsmWY5I9zZ1xld7oS70z1XPVy+Kr
3sc+blNlusDqurpdQdyrjtBUHY6manF0XU71pJoTAdzUzoNayVWLOAxVJxAuIKPtDR37aqUm8lsO
wYp2sBN8C5MuXZCWfGf++dC2A40C5D/h1YzJODpsqiptCBZ7p99bVZrvOh1dcUuwN3zLfqTedrAh
7eOlAdzWcFr3QPXsMSELW2UAEQrwH+jNg4hZJCZM18jve4QU1tJtuEI2zgeOM+f2jGFlNAKK2NlJ
IYZFCJ+ssSpuV4D3g1Xnk9nXrkX1z6+Np0ijrSqI0h4qoqiFVPqdL8WTsBZswkiHetZst+oeuQzw
1fisJVq8Nzw1XoE90jb25rE1wNDQ8kOYACGjtQHebukbvTsPv40+bdnfQiBdpA1sDDU+9x3FW5mT
LfUqOkFFkhaf3aIbVkEKiI3Cm7Z1la5YBzLd2RRnlhbs1dkgpM1CtfQpchbmnNvZR5rep73in628
RIWAUH2TTyIaLvoT5zRMsw2wtwgwpJvSg/+aGfXXKjV2+HrVnzso3Cd4mPJgjv24IwkrNwtn6vxi
ptNFV5rVbFAXt9GIuZynRnEAuVthcJZeA43EtcpzJ8cboze9e43yGNVntXkMw5pSY9tgEeLlSx5g
03a5WLI8AmVKCG8WqQXpwOUj2EEa+nBrg7Oqu4/FYKhPOlqZW1Va7m1V48iWNa7/aKN6dPr45d/7
NMAoKFZa6Gzpbyv4tzUi+N8w5V0GLoxqJxuWB4T9YA1m3N9RzF+Swn9zSrh6Ux1VD05KtG3mjjdD
jDOZXoYhVIq4wo4onAjF0AC8IjFvgxpcWF6VYusS3+zL0Q72nQotQySm3OXgItdFGDY71E/TLSLL
6VrXvGKjhplOvd4dvlV+Ym6Mvv4ydfF3nim9BROFd+eLCJbEUQj29BR2/zZfbRBoYxk0wVk0TYBZ
HtjjIA5fQi1VVlqi6wsB0WUxjhtlWhembXG1YjwDXOFyOBuB40aBCH0ufOvZRR9jn6NkvVNH/+8s
dNBxk0tWI9cnu2CbqsbEVeQb6XM3ByMKxthXneAcGuhOxK54UcsKqORUbm4qiBKBVe8AyD4hWMZl
G6KCE6rmNqubPfgAcwvsWmHu/3SZkqKTnkAWnJJ1Z7Y/Us9qfSXjBNGq3l7rmfVFiPY81r62geW1
JD78ZsxwuUh11dYIsCxiUHSkZvHe2AIQbgZIdKlCeX5ddiGFacXwhLqiIV3+1FPtBKd0B/qRwCsW
JZpyvmJjHFT5474FXkAn1rhB79b4DIQw/s6EQ2D5eE7enmL2lJqwJKvQtKkJzi1PyAboO3VjeBbk
AMe218bPEHP8Wx+ECvKWuRzR5oozgEqNHRPv+66b0Fs3wZMEsZt8c8Kmf9CcOP5h05hPAaq1AVgy
s9E3okrlAa2+4sHDJuCcItL38vHT6/MEVQiOO5PyK71ZKJjzgq9l09zSgtQ7xym9c7ewC6Qc4vEm
dVhXQaPJDfmFWCeo6W28KNq7Q0fPHqMdwMWaczN0Ql+hUnRTFj0CGE3ob1St9kES9xDkLGsl7Ki7
w1CooKZfr6tKG9cBp6kDx2Sjl6azylDhX5OFv3ppp9A/erLNNPrkGk6+0WnWbopY+UQnsz4MJZB5
GfX5TVckNqwQMwZN5ohb9Pvqvd2QFi3MzdVtoLP1KJtQGNIIb+cBHjgGD9KQAqzbQ2clqWjwGeOS
iPTbpTJbP5IsSzVUhyoBP7o8XBwPKIDWJ965sooBpFtu3YoUffmIm4jur+at8qjA2FHRxk8h5at1
BQ32mOXdM+p/40EIG607B9QuYMbvwko+N5Fjbbhln82h/+p2ib8dwWuiVoKOrqjdvSuoN+nI3KwL
JPQWrvFpUmZvw8E1JfA4/1qwCy7fxlbRxGZFKSdJ5Xc1liI+OaMf/vj401yHdGSAGg1pOmXkF+r8
eHQRyOaYMpNTELCx3NYipvV6UnaZAsupj6ELr6qDDrKxE/VglEaycAO9edJcvihPwAvSBoUfT4B7
+aJqbQu9B6tzKlrrOcj3lvGouOBs/sbzaFvU9Eus6B6gstMNu3LoHyQIPYzmDrn/y6Pl34fOglL1
mwXP1RPZFJqgGFPcmSdjYxG7ChKlyWn0ankjXQphGkpzuzHU43UXpck96Bb1uS2K5FNnVODWanME
Z4NqKZKPw7brSmi1ipH/hOTVnVI4e/TmvZBIK1rq+Vwvk+keIW0RknaQOj80LavTCy3Sk1MrpAH8
Duk0JESWbpApsJ/PiFA52BiAAvPceCxWfbUecG45YTtR7SFA0arT6Nq6Q7NkHXgdkZhs3yndBJbN
D2fLwcfDC+kmJzyNQeJtxFCbK89FCDawxMSEUZc+9juv9r/jUUKf3Y1CD8OyNYPohJvUbWC3bH9Z
A99waOlr21z6h9TO72IJFDcxUWS9gQWw75AXAXt75/ULgcH0dpcTTVl/ukAo7ttU7mbxGHr+dTnp
9p7yCChKDloffV1/32WtfyNMcHh6gBYJ8b2xDpV+McF7b3h9KkBQ95Ac1LOqhwFzKy6gap8CXR/3
Js0lwOyFdbBkd+croRqsFCEPna40gp5/49zIoXvEF8N7gO9Os4pW03CH+qp246nUJFJX9PADBu/g
1GHwAAPq+ePj6zrPsFQCE4oHDigLOhiXZ0cGdVhKinonwEfgKmJIARiWGJtUN9W1F6eg7S3lmNnZ
UvXznXOTogUlG8AeU9Vgbt9oxWnH+gDPSEER+l4SIMWnj5/bVvwErTb+VQMtXslSRQDAAb9LYStZ
iJeuFy5PMK0UbYrq4EFevjtaYgKm7uifHEA1aV6KU4m87AoCT7owy1eFbjQ+uFOJb3hbcsu5jtQQ
hvRQm4yh+uwGplhH2TqSh0bJqnsrqR7z1DEfAVzB4qFfk7sbr3TiNW2Dx2bIrIX3fuebaxMykDSC
tr54y8h+S1lEZ5ljI4fgJEcH8AsIxkfwn8ZZ2BAsyuqmNNPkk5rE4R+JXE25C/ELhY8pxjO4q2bz
jYpLUViiCk+YPBh7wPzG2hGts/l4RV8ff3zNqa5APQy4wls689vbZZWOTZZM/VOIZsOtE6JkQN0x
34Kz/VRpw4IE+ztriPtfp+BI/ZXS0vTrv42mo/zR1WkWnpTCeUbIJdqhXAJWyZHd7cfvdZ35kR/b
YENsA2lqYrTLkZC+6/oqisNT22k/M0Rnt5oryi+eHf8Afqr+NGh6bT8e8r2XY1CN2bSn7tksgsqK
IBFdqAQnBCaVB1NWXzzHVG4gKL1+PNA734wKP+1VCH3kLnNfPD9Dq7fibj4Cm2sRR63NG/TtXxvR
oUCrwmj/eLh3EqWpWM7aIDphRue+DloeuxSZhHYc/dQ6GAJBa4Dz4+NYVVQ6jGBT2GF740NgeKBX
Z98V9K5enCafxDys29J3xQ2a5SgBTsSFH01d9/sm739Jv4+ewiIHLTpGwYLB2Tvfn6NqWmSEEA5f
5fL7C6C4rqln8liWlg50Fz1IJdMfaos4M4WWuYHmt2Tt8O5EWVRl6IFRDbLt2ZYd3CBP66YQRwOi
0qB6d3WF3fEvqYhXAqqb2oe2M7grHeKW2jo1WF5wOdmd7u6rFAEIo/2MeD1egWhOAte4CaGJfPwp
r2eFw4RyCOpQbEOYCZezkqBhLUOuz5PI1FPTOE9Vp8rHQtgPulomT11a+H+ci00pKtthyisops7C
qzyvRgUFCO9EBS1cAcqxt3GsNfuP3+uqw0Sy9Psw84pDSrDfYYDjncxiJwChRE58B1w7XNOcejHj
8WW06z2CZshe9n9b7OKFY3TxAWYzawyBJxEu9k6sjp3SSSh/gaMimxDvmlwAZowOSuy8JO4d8hFb
BFqahV16fSgQlrDaJ/kvztf5p4XxAfVaZpw+hezA0jPW0PzSPD3bJNVfH0/3W5XxMmzkeqK6QxmP
bs1VQy+uZRgEQvVOsgifVI0gLM4NbzWkiWjXQmY7fQjLXyQt3v1Uhf6qIYt8X+tmeqNXHMWRBtuY
MMd5QGJH/RXWCMyjrg2IYJXbxWteQRUEh1F8obQAz1MZvL1iRa610vU+uUdF3482bmzliOBZ4Tbw
hLlO+ng4hDYqMsIYokdhx/nObRPzb6kUeBnkg/sCY8l9sPlIC0fNe9+eHWVPhzGzQln2cle5smiQ
Vg6CUwPWF7b7+Io3Q3HnCmUnW9HcGRba6t0YUNSyvGxLI1v7nMv85uOPch2n0F0loya7dqZW4uxu
rVXw8wHiFyekPbw1rLxfzlgE+7bsogeynAnN1vxM4lr99cfjEkBIdMAcKUkMpzPntztdTAYRKYKs
Jw9u2yok0D9jquA9uYM4qQRxt31iVjdpWC+5Ur9TaqWBR6WRvI2Qgp7u5ciZ0jRFQTPhhLhptUKS
9VftJuEGtgpaGoUXBNyNnXvn5MoXta8R7BWD2GscRsewxs/NqAJQQbl+DG3r/PGcvBPBUlLkfKUK
qusQtWZ5VaCk5VQeco6hI77nlEHW+V8CWMCLSYmehm70ycQnoTHJNtFavGusCPVmrTggq2P++Qk8
FVuocgr68Oa81ZiVlVeaRugcA3yMvyNfCdnZgvP+8RtfBz90DLlaCH4ofGvzJlAWB9R7R9c+Jllz
hJnYP1ShU+47RMODhRd65xIzED8E6zpJAdI/vfzsIoVDBpfLRfJeZtvIacOdV3jpqgB0uSlk1q7j
XGgLg75TNmKDM3vyLVLW5180hS1glqHvHNUkyvKVXurGupr4yZkefMWNwULjy/T3cTNw/IapcDfd
6J7laPsI4xQFwgClBaG4zpU7xJlQbslt9VfV6F8+/g7vHUYA9qjNsBM1qpOzw2jslKId1cQ+esg2
oDFSoF89ICVfl6L5iwPke6rJ/KFH7/+Op7LxUVDLNapdPxaeYxrn8opwABegDkkzn3LsPEh1Iqhi
dYFUcYOY/F8omKMBIMyQUKzsNgOd3Y1JsnYjTPezog8IAxHHb5AiWucYBGySfNiKPjQeOrSycSCI
gx0Y+myVDr1yH8fIB338uFe3J9UHokW0kW04wAgrXq4pzaBgnnGYnNSib9ZqX1L0r8PPDr4D635E
sOnj4a6WMMNJ0lsB1I3YdJ5LR6QKGPpIjxS6CQEvjsmuV2w8fco0Rm86rTZcuvEfOZuRUE6DIiXK
IWA7aHbO3rFkCVsgOr1TRyVmPRFZVmWdDAvX0FtT/uLDo8HDrpwKBaYDO2ya6t/uA/JWE5vY3DlG
VbinTEJFO4UGhbVFg/iCtYGIuEm8fde8xu19ptz2kXps288iy0L4nvdKjwjHqvjRB90+K8KdkX/G
RGalBy3/1Rce9gowxZywpycQPn1CsEnzNDHFkxTimHKs6Rmg6dI+WWMZ7qc86BnoXHQTBw36j6Xz
ZA3wNFqQ5wQqLm0rtcclrmxU6yZwbPP24/VxfdpARuRz8bUmxBQlsstJJCOPun4YvBNmUObOK93g
xiNJui1bWJC+Gd0gDqcDSjKQXVbDcI9JfbfRO7/Z1+CnvFUNi2XllExaPQSvHq3IMzCwcf/xY17t
Gp37jSN/gklOBRv98ind1Gtz3PLEU1cH+Jy3pzEBmk4hKkGNeSnCno71i3VFTkWgwQal76VTILoc
DGx6RLRIHpdjCX8sM/1oBT3COyH6KfDjrTtYn+J+ind1xCjvUXmEQ5+of8sG/xpYb8Hu45e/zvYM
koepxcRFBFB23vu3x8YhBBHOqdEr9ObQSvM3JH0UKUENPTVjFxzK1vlqA4/Zd7Zdbq2sEMrGMCTf
sOgTuExoTeFXVT3bYIF+5IVCNVh167LYol3mQky0f4FV1uqF0+fqs/HglBBpvxDFa1dpqh7l46ip
rn4a/W479gG+WiI705vjuqD38/E0vTcYkE1qWQQh04CXnw0gFuKTpaGfMKgZHkwjTVH5p9FYm2yd
yvHFwnjTmpstE5vii24YQId01srleFhW0LftGl4u9etVjqfVxmrVpVPu3VFYhfB7WIng9S5HSRIo
fnZp6idh2/26zQuQNw7Kax/P3VuV6vJlgOZp6B2T1E0lutkxADo6jPG6sE6JJtoHFc2Sz3iadJum
6ownW6bwy2VChhFao7KqqgiJH7CWOBApQGIQTWw0yHS62Z4yghOcwPzB/WXVg/ViD5X7qWtKjPk8
dJPgghGwrmOf8g1ZnNphpdaX9lagd/hoRUn0GRknQNym1dj3Kc6PCHC6ebVL3VTGa+x1onZFVJLc
hqXdo8vCz9dAOPPvjt/e5CplXEzsMRWDBy0grxdmqylw7mKxoUHicgGCvYxykx2iKfU2j3pt5+qQ
KleQ0Xtv1Vqxu1G4tpbsMq8WJzcVQtpAAUnLLWRJLz8jWcvoN7mjnnQcEbYVAOBVnVc6TxVHG0mj
YWFxyquoCDi90GihgcIAYDe/g+sEJm0d9+MRLYc72/qqtfJb3dgPgR+DTy5XHho49rfMH566OFpp
YLuxl7qRfbBynTUF062QNXQ8uPYWDJNfsf5KP5g2saAljLNREe9qGsqBq2xicZb0KKLQv8dzAhsQ
sNDKZ7tF+pd2zBkR4F2mpVs1VjZ1t+CvfJUMTG9J/29yW6NwOKdlNATvndrl4xEDWzJ9gZlcj+LX
Twwsnhd2yHy3TyPBkPifxghd3csP2GEH2EI/Ho9taA1/0d++Z2WntyNKV9uPR7rONhmKgjJJLpwT
kPizgwwooOaaTjEekex5Cir9B6bsZ9sEAZi11U3QouqgD/WvoHQxVUSCOIxPHZdy5Heb3KaArxYL
i+kaZjM9EZcicaSYAq7Z6o2ECJCY8JGhq6x6Df1Sv80E1rhWrSM6C04u35aix+su1uyHsE3o1Zh3
VWJoRwlPc2NpVEtaM7cfLZmLDcT9cqHXfnVK2tQjLACuMBPpGM3L/ZlK8mdllnZURgf7EbsgAoyq
08KHmV7z4pBkFOLa6cvQJ0H0+3INtJ1Ti8IR6jEi79tpouuQF3diA3k6qG2179pfm8w5wQgUN/hN
9Wt3nBzj4KPszcAPYeDnjXVoffdn509gqCBAXxaLQ3x3FD1ZWEZv4JPZ09I5hPjElQgQee5wHoV6
run4Gh0tlLvRSgmDvaUHxi7RRlQN1L6K7xxDGQ6Bh3BjjlLJngzeP6GH7H9xUXs/xY6u7hNZmpxS
AOlQCYUbXZZOiQQymqJ+XjlItjXJuqXBjjYBLlltYyEwJGHNr9pMp2ymxhgnIpO+dyQytGlS/YhE
hbAKKBAX+WTX26T1UO9TfM7ou3awgGBx7ygjiFvWOSTrOiw3/YCbI83H12QIJoc7WX8KBlTuUTg5
24OG3BUaj8E3TPacY51n6B7LpN9CUX/k1n6oZOjsGyXpFnaFeGfRwUZBkect+SRCu1wOeVQiXyDr
/miipooMiFF7Zw9hPjj4I4j/AhJ1NXyptNB9pPtuHQNdH+7BDgancizso8zJOpvECvZIeFT7UTrZ
fd34cDkqr3/MgZbcD25kvepagtBdkCPzicIC8mF6u7Cwr+8KGgkE//wD6Idyx+WLtGYfGYPvd8fS
QKPW70hEWL7AOlNNfWV1/SiQgU5WNVpMu6gvtSWkwrRvZisVSR1NQ5+MmJQc/nL8BL0op1KT9ijC
0PqiKRWAZ6u37/qOiJQAZNhrYVB8xoy++lZBZ/UafEkrzcVIs7H/7RHyf3oOvLXWZ08DDwu0FcJo
E+J2dtgh4ilaWLrWEfIe6ihmEbNcR8N6wHf4abQbteXpJlmFsJWU2sPqe9JkzQ+tiYcnGg7Vs2yR
iUkIDg9hqTrnAm22+0Gm1qNSJQmqCk60gxCWIMqjIkQpTUxlx7Ddmr0ndomDGBfIWp+ueqKXxq0I
avPbYBX+pxTVNGdhDV+FJRNQExg+0Tm1tKvWL+I7lDyRCDhKlCZ2k73zEcxNuAf6i39C0ZULlYHr
NNiZesyUIYHLgruZGJu/5+wdyPocwRH7qLlKtbPydPxGAuEdAge1pCZCeCAstWbH6m/3eo9OQxnr
7U80jbLvAPDKLSeqWAv8Fxcm4movU0CgAU5fGhzQdaYyYDOnpx61y7ygydlGmXmbi85bGOUqXKFr
MiXb9IpJU/Q5pkmCwsVYcnSOjqgPSI4pX2qkk9Is1/7++Kp6fyAyRZ0EBXbsbEeFiW/gdmo6R4jm
6cG0igztLr/a54gRLKTm19kpLwWOb+q2vxXJp6n9vQwDPQz/2tg+KriW/MR+QZ7JQdWvJkIfRycc
/QfcTF9whS02fZFNAWLifPLUAZeFMam+KYqCIzLyITdDMuDBVyrhC3ph7U1HEt6ukKAMoQAZzuvH
M3R1l7/xgmltC4eFb09+OL8/9dDEdoiIjX1EQyFd9ZNMF/rmky1k13YPkT04B4wIhs9jEfkLN/NV
TY6hJ7w2C4F6BlvhcugW90wSvcg5YoUZbtXuyeot1A1tlyqZ6a+iATfFP39Zi60+FXmQKpgfaXin
BsjoKvaR3RltxlYxN22eeo981oYSWBL5Dza9pRqTHYTOPh77OrXkdamhQ5wGZaPyFJev25dooEdZ
ZR/rYNA+qWnZraTf1JsRSSU0GhsNJqvr7Ab4/TmCLPa4MWIN9TpZebugR57c8Yr2oTNKWnXFoH6D
NgQ/JkDEZTWMiOCshsJn6kaokGj/qA+joSAwF/rtRgM8DZh6UMqN4RvmdoTBiQSZj9IwdAQkc2HO
wzMa4l1blcNRQTzCo5hTIXur1AgJ5MhPtglGO3ngOMiGRWlwU6pBcOePqI+jA4Qdsu3eummR34Ze
Wx9Q83aRYOrQgaLAEawTux/WJl4azx/P6TWQk60N3B2aow1zme13Oadh6WtB3ETymCnSWHVBC4mx
SKpDgII8mm81Ivg1U3tPTP+5qGMNtXAz2OQGyBtixU9BjWKzDwEPAmsDTsBNuuqAf3uwVTWxBFa4
Pot4VjAKYB8prGn67Fm11myUKojpfsWV9t21keEdoXJ7Y/D08axcX2Y0ITSqhFN7iB/OLm4E6HJw
P7U8auOJYNW9GzrLuqlF/jyY2kLIdH1fMMAEHOXOBKw2P2AtpCt8GRvyCFqufdSq2kCJrFc2f/xG
XM58JErpQHDmQB+zF+j7o4Z+LAZB/NU26hZzz799vc1Xlgvy4OPh3nkpYOy09jnKQeA44nJVFVrS
FLZOn3JUOvqcVuPSUnO7ZuE7XUMMIU7xXpMIKpeTLmbx5pCVXYNwr35UPe+b0fhg5wcXJeZKrScp
0BzbwD7cjX1cbkPUec/Cjz59/KZvccZFkMcjQOAyiTlpnlIBvHxV1CLHTitGeawnXx5cDLqbMQ3s
U224Z+AUw1eoeFwJRonokJabaCZRte8dKN9NOEiUg/2/AmPoDpAXmvti6PqdUqv2XtpRtnNylEE9
1PtW/qi3t4iwUrhrK3QM9cmxCIJ2JXJEkpL7MDKyxxisdrZFaMdalVCXN6UX+HchqndLsdd00M7e
WeLJRgBGdRtljGmj/nZRI51XlI7T6McgaczVaFn9Q5wRYskoFkfPsou/SsU5UZHixKNTAKxBs9qv
H0/8FHjMnwHiHqEWSTS01Nm8G75HUTqR8oiof3bbGEZDXTrR7zO8ijZJWn+vjTrdgVY+msUg9x8P
/s5JhK3b1Hcjjwe4MjsgMk2EKIPm8hj7xoNoa4EpTKodGrwr/xiNxEFksL7AaNH/Asx5OdeaFQwI
WmX2MeuG4G+shr4Vra8urOL3NhKfkTiSC5bChDUrQStmriqKZBQ5mHBrYnyQFIfbj47o1EKqwgcL
fbB2VaXW3kjc1yKCsvPxnF7HURpFIagUUheEmsYs0oxCRdqNTJxj51kPQh8exZAkZ5Oq9XoosuTB
CbkSk7xdiKHeOargL0z1HuJp2JCzI2SsqwBhbgLcjA7QLnc8bevliEF9/HLvjmJoIC3JVxwwwpdf
MdGS1i9xLz4qME5PcaA+SJy2zx8P8k5OBDOM/T3x8qd+yWwKjQYrethe9jGP5YkuoYdqfd7dST/P
H3JTL55kpg8H3Wq/hF6vng1sS3ZuZVW7WE+728jy6rvGqBcuuOuNKiipQgFGA8OwrDlct9DQd4Uf
Yh9bffiGEVB9HxYwB10na5H6VetojZk8vPCQ7X+nuLq9cBddrytuV4fh5SRbrs6JhKWtommtkVXo
bj3cdWmXbaq6mMRmz0W1KZU03VC0XII2TR/08niCI0BgNfVbUEeY30yxH6g2hlAWfhnZS4w7EJas
1S7rwidat9+l0rYLR9KV/IugSk8uTOPVgdPMKrtcYpORuleVmCsTmzX7oTSCfe6MwQTfLA8aEnSW
XWr3ehgg9SK7ZGs3hrbpwDGsadw3S5WYd94fegp5AucWbLN5VqQqeUeCyvHc5KmxVVE4pUwRhMm3
iM7KPQph+bFObe2n6ngKwgXNehijjdP3QI1gjssvuoqijnCx0Ch01T/lUlJKktzrf7wxkYKD3Ev3
DfNRfBUuZy0MklItBDElBnvmyXTSA9pw/sIWuEa4OIJAkgOcFNYA/zz7NoCOsUyiW3b0smSMJy8Q
fx0GNWrIQ33vRwm2jvU4bNNGFTtHNp+qMW+opLrOr4UT4p3PwnWpArejd0Q4OMsYMdBuCGMV7dgN
WnTrhWN2m+sGCRAlpLBdOUquf3P9ocUvpIn2cWUNp0AWtw3Mwa+Vl9sHhGd1hZyvJK0Z0gLfOHx3
75xmKau+PjUILVToZVTIwYDMY32Thm+lhJp5HIUyvnoVcklZq6F6ivitREu0Dz/HGlZfGYpXC0vi
rXhyuXcZm/ohfbap4TxH1ijNKEOctcyj4+AIblkPdSHzVeQgpKXcjeOPMvlZtP2PLLRXANRuU7O5
sylIrNKROA86i2Pf9uHBQtmwte9DEzWByYLaaF8Vx7j9+INeByKsXVQWgNAivUXd5HL5+n4GNhBF
9Uff1n+lbZA/Jmhebhy99RdGus6JpuwB+vsU7kC5nG0UFe8fJck7+Zhrg74rZCJ3SFln2wrAxXZK
3BfCgevmFWMhZAX2higT89zZxWyoNQ2ROpaPZefalPkTfa/ESJ46QWz+EKlj3JlF6q+6Kd43Ipt/
uRjDZYb+HOPV9s3DW35XtkWwzkJzKWh4M2SdLxEK7JTsJxC3OkeuIvtoZ4OszaPnPgIKyMt8mw3+
D19/mbyEEFuetCLvW1SRMyPu1wjxrPB/Q7P8bHrVfaXcmDZaR88KfGMl71eO+liKQ2CfzRbELcKw
HZY0pUNvHPmnHhRuX93UGR4u+Jt8vIDeifygXRBFW9IShAxvvYnfYnmS+zE1+YcCm//FL40IFccS
ieawyc8e9iWbCpGOl8bUqjWKVPm+ypUFhs31mUQmgT4WDYO3XHG2shD+Eo4XmuKI76r2kMdY9Eln
23T6AXVc0H5B9/njd37LDeZfj1UF8BmwH9ICs2jX02qz9HuPbNhI7nSj3LY0Knwj20RVtY2aJxu0
v64ASceAbxzSdeMDjTSz26TIvniquS7Gp97Gd864892HTEeMX8mPQ7+tI39t1+Imluse8Wgt/W/O
zqO5Te9tw5+IGXrZCiHJckGOnbph0n703vn074X/Gws8YvIuMlk48YHDKU+5S/Pp9pN/cJEwV/Cm
OEbgWpFgX+/3UsyNLIgV2SWtHp6CNI8/Yf8UuUZRSzZ3GRe8ge8lmsfisa5VzfFCuP/1BBD99pOo
HxzQFHiow7FByX2XV9qAfL7ZBanqBvIE7kC9j0zBxoP2Eoe9Y8WfpOg5baO9KQQn/Hfu2EQgBUY8
WUuHmtHFCg5yIFy64gtu9SAntepLJBwrTefM/B2KTxoqesVFifNX3S9PpZWdekP+gqedLgr8E981
otrpvSevQ1OtCdHzDABCNPFvD/nQUp6eodO/JBli41pDH2QSjC9ZOxtSBXtSly36/iwruQj3FPLg
NzEXKiyQja+/i45OiYbAs+ii33yvChz7k7fT46/C0CNBP1NzL2OEGdS5ptmIi4YSup30EAz/TcpX
1Extv3Oppg19cMDFBc5AYueZeNeayo9pBAphZMlzH8bulB2a5nOOqJConW5/0A+SB3QlYEaQYiJ/
oRiLpYVgDGpyVTu5aqBND4GAnRTQU/2SFl56CCc5OUY1Xjht7kVHPNk8wOhxOu7gU+OJqYnJPdZu
7V3gd+YWWWGdPAFgIJLkpEX7S3+T2Xt3RPVdjGUYiGAXZ45zVGPkF+q9dpLMxNxNiiFQ3E2bHwSi
GPGFeve7yabwoE2RuLOsHHvOdPjWVfXGIfLRwUnTF24tKAYaF28b5P1TDbKnRgmUNmIh6Yzk/3fC
2+AuokuPHWIQHnW9EhylksGoUWk+G4GyJa+4vv0pfUgICMFEZmr0xe3fCVak5Qr4DmxTThIKAWAE
YGzdT0GwFWi85Y6LM5OACOigSN0DVZf5PHj3usjL5xZS/aNbm2N3RmfrYVLL5KxBW3v0Y5Txyh6a
TJWJwXcfMG0DCihlwXbBdM8tnO6zCNXvXaGE7aPVydJPS/CNk1z52ASOk/GohJ64ca+s2+qUEljS
YJc45hFkX0xPK8WhWWJpjSlueoZWMbhhM1sLBKJMPTDUdgknNJaShvpci2NwL4Y0zj0rHM5NF/tn
hBHDHS6D41NdpYMrpZH51GvYQhRG81CheO+QQR19v8bWKyvjS9sIv3wdTZaNo/ajyEsFjoiYGEEe
gJHrmU/bCdeYulWeoirdI5Lg7YHxuN2ktLZVqBuDrfcaURd5Mn0sIE/YVVwPBnTPDLSyVJ4GoZXs
UlCMfVlXf2+fNet1C+uHdjFnClkPF9r1IHE0RgVQ1MT11CBzS7P+hMOw9jjFxT/n/vNAtEipa2lc
mos6Hcx3r1PlOnENX8hO+Lv+wb/2HM0Wfb0UP2TE/jh/Ytt2+/3WEQ19WZqBkFeAyrL6rt+vy70Y
n7E0d0PD8vFC077LY/CqFritd5bZnuIAE8bbQ66/2zwkPAAF1gz5wOIC8mBlGykG867gm/qD4Zfy
Q6NtgaM+ei/SxnlOZ76oIV+/l9grXYrAB7EO0A8nakaTmmseOYaeyrtBlgd8tbp4YxuvAw2dKivi
ONDVSAaXgEfDzHwvnIzCzUatP3IFC5/qQm2fqsj8aVXqA+1xbFkNZXzIPUocG/thzQ2AevB++MW5
FxoRthRxXbiTWO269NlLHnE3O/Wd5Sh9u6eo+Oql3UkF7p63v3Kzo5iGbFCVvaCwTqPsc0nsHjfH
qXzoDGFHWf2HWVQX/BByu5U+BdaWUONHK4F8Cxk3mvYQqOafvzuoLREbMGxQSgrGCEdjriU7ppXH
G/Py0VKg40L+wxXI4brYWRjwEWgFYoECTuzfJSGOn12cfRnNNNuNUVtdjEndigM+GBPVotlPTgTG
TlHv+s3kctTrSddSd27v66BfVa3+hMfCPlRGJyo9G5cpoq1fiEs8RcVLapmf8k6wubzPcp9eVCU4
Zv3Wnlifzmjzz2gjliZAvmVld5jysS1iKXOjvP/a6EZORUTE40tNUdUoi820eD0JIPA4nQmH6MFw
sF1PQiFXZcg7t27SqdnXOEn8Q1Wa05dwlIFcyTiO2Ika9U9xjb9Go1qfsKXTP+PhTDRkIDBYeWDM
dpbuK59SbL3vImwif6aYbb/ePpA+SFVmAD0HL/ERukmz3Pr7dZjj5Bn0VYGyOcHLqTZk76HpFb22
VT3+NljNBevJA97PSJZJgp59LiettHPyjY07YP2BSGy5OYlowaRRi7x+jsiU/B67s9YVK2RJFaEX
Dm1tlce8wLN5lPItkbZ1vZnxCDpmsDQ96mVjCsRhGeVQstyw82OkvMrC0Rozekwr9dCYg/SQ9+gK
YH4R7TdmfI5nrkM0MCg0RMHgzR0UdbEnZWNSBLMzWjcORc0J8UM/dqMmnL0ahkfa9MJz4GMpbRQN
6mhQer+H/BSMRKi5GKPU+z61tuRyPlit5IcAoQBFsQje8qZ3h1GsVIOY0rRx00bWT0Sy3lnTMH+g
S5d/B2xrOV0yfL89D+sDkLsCTMxceNZQy1rcvs3o99ilY1OmDaSkphQb9iQhd3Z7lHUMA1LpjSSC
zin9x0WgFJWaEFVJVbqIZdTgB9P6aEqF+DwFVrjRb/3ohWb+EOxcAAJ84+sVjFVMOZqmV7hDSNyA
eTo+PGE1bdyzb53E6+UzU3+BV3C4Mm9LBSv4oKQzmeg9RTVdaB2zPGzKlYcs1XRbrsPSKXLtl1DH
2TO2Gs0nPOHuMAyDdGCQZSdVDHuDToIjJLMtkzb9HIiODr3s4fDIrYeeQIJEdaHjgCl06u9//Rqs
LVITSMPgP6kbXk9RpTfGCIjCe+qCllpNDHcv1zP8bitKuLeH+iDxIxCZg0qR78+xv/gcdYqeL5CY
0oXu8bMh0/uEwSa2qrHvH9LQxJ+S0/ukiAINfHOapRibemPxzUO8/1SKNPfSsJBAP4HCwvJ1cYbF
0FZrmidqnsKhN0Mfg7fR/NKZSXjq4zw8dVpdu12gPORdgjH4xhQst7WCmtN8yqBwzP5Sl0iscAxx
yDJ746lF8Pm+N+XyLiz9w+DNSm9i5OAIb6GPp07k5/H3sNW9O6GDAtiQc3wqhA7vrKQMDmMgfxu8
rD/lodQ6t59x9YhMDckfJXGWMhfzvKnenTyW78MbGdXwginXn6DvNeouZnUnanHuKhWgWSXM2m+3
x1z14JBQnbkyxKkEnfy1GNTPEGKHVx5dUkX1X3ofiyB47KjIJLQ9zQH+NXqqwUlQ5MYeaiF7QD89
tXEVKrRdoBVbScHy6nt7HHmGy80RChnX9Ry0wAmA5ZnhpResX5HcfEsV7ZhgZLrLyrzbWJPzu12t
yfnd3w222ILkzSEleyO8qG1o3nuIcIMWQCz39hSvXwny4tzOJcAlMF/drhi7y+PQhRe5sdJXM/HI
Q/jKNn7I+kkiq9xY6stjnlKHBHiRUIadhjrP4piXqemEXsZb9b72a9LU+E6Lm8IORmHrqvxwpLmH
Q5rK7bU85XNVIIdrh/CCXwjOfxn6Xbtk6JRpRwIZ2ben8a3/fP21eC8iX+B/87UiLt6rj2FzcszD
IMCTt1Cig2LOHawQGcF+GCYb/69PBf5+qMPWsHEMBxO7k5hOhyKNH8dphGNBYTwhiSG42SGtcvAV
/wFFmXPoxxuB/zKimr/BTDpXZ1Aed/riWZHSM7xIt8JLUIwyJJDM/DQ1cuYUHVoUOa6jezxkPUct
hq3c86NvQrNLQ86RjJZe4PUGymKzqrKekcNUU3dSGyn36Oh6Ox9b1H8kHs0vSXd4fk/QKFzz10MJ
kz5qVYgUVxAaqd1j12ALVt9vfPf1Jp13KbA8lhmR4rK16QWx0ESdH10KuI00DGJCMdiEh9ur66NN
ytVAisbSQsRk/vm7s1dH6BCaYh9ePMt7SnyvcyvqsudS6IenEC21u//PcDNXF7ULXF0WFzLgHRxP
CvYoVA90SLH8NrzSsQTzl5zIg3N7sPW9wgxSI6dXht8A0dj1u6G2KhfRIHLMDZ22G6LgbymWyHVh
CHtMUvMSyfXv2yOuF6GC3AIT+VZlBvl6PWI3yUXQqj2tcFUHW5wMFWajfbvrlLLfOF1X1Q4CNCx7
VAoeHLAz1Pp6rLjTIFXhwAZsQznItXcYqITuB7OGktw3Z6FvhL0ZmL+0/EX25dMQPibqJR8+B+ml
roAdqmcJHLMcUBJNpkMoDLJdGdlnLBe8ndQ3BzNRUJPKNx57lWvy2NT4qFfOUn2AfOZl/27B9UWo
DxYpphvjkrOLUqXfW1pO/BpE5j4uteJrhGrgTm8aHavzrjt3EkovkWE1Gyv/g29FogM1l/QDt/ol
41KrmkqPYrS5sVWT7uf2/GkQQnitALg3Xnp+p+sT3JjtA4AqcDiRiiwqfmj4ayUmyYObBT6qTSgH
Hgaxyr7eXnzrrXw9ymLx5X5R6JXnj5QyTfDpiox7gykdY4XGlucXx9ujvXUNly81O7BBTzcQTHiL
vd99SElAfMes6tH1M+kg1N5rYcqejQP3XLXPpnPZfxci/6GVHrLoovfnaDax/TJGruY9yMNv33S1
6CLjd5iOdlt2dqFfgMq5SfGzjn/V1Tnt//iNb08iIjwHWf5jTr+m9iFvfpSR5VB22bXe9x518dE6
WyaaLg3a39+a4uIPD6H1q7fw79YrWNenCDtVS3pRtGdhehVFh+xW6J8bC82w6KiV/1ndXS99QTe/
oySJ8wY+sv8Jlp1rKZaTJ33WGvqV+V97Id5l0W966nEAjaX+aYR/s+y/FJa86amEGeexPkvy18J6
MltQUPI+Q05YAMNt4AdKAeP2/K9yG4JlkGPsI/paFNiWlWsEEcIhIJcCQdjSpmwt6Qsq/Nrvxhr8
+1IOfNThU+kOyoT6kAPt26G9a2zZuayc3HgK0ooZMUjkjsD3vMverYI0HkwIXV7vNpg2TqF4jorT
qDU/8Y+gWBQkf2kEJlgYa78xRrdF6Wc0Uu3Ldi1gnBIXPeXchdNDUn8zhz+T9NeSTokJp0N4atWf
AuiKfCoe4/x+aA5RbnxVc/lZS38aAx1k1DFsSncbp8I6gAEmTG5Kw4Mrd0X31bBhNno9UVw5hIOt
BK8C1VM7hKhzUDMtu0eyf6dYpbYx7Kqlq7y16sCEzn5wAB0WIblUZsicacPotiofKTIwIx4mBDAT
zWuOagQqD/3hTvoWKt6xSbPkJW4V7THMkwIX3059bNrWs3Xgsf98YVOawSkQzVFwzStwZI6VJs6a
vujWiNLmCFgf1C4zMfrId+UMRru9qNcHJQ4vnCWU/hRrRoFerybRTH1xDHNGQ/b2MBZtBgl22AJE
rBqkTDa3NEf/LKOJ6PHi6jSg6MpSIUNtT4U7jxO5uQPOvEuSly5NWYNdQDtNs31J8O3IB6E5Sb8i
L/ut5wVu3VX9gt7osYoTuxvg3SuTUW1ELuujfGbXcatTtyBxWmaDYcSPmxGJg6LQemS+FOFVs4TQ
9nAzeqHNovx3e97XdyG/kKlHzhQ0MtDu63nHWafUKY+LrizAzm6soD50fj44ir4VO3+wv2Dqc1Fp
NBNnisv1SFOKQbvgA10wkDzb+yHQRqi/7c4Lpgc/OFJY8373Wvv59vutFI/mL07MAZIIwDUgsHnC
3x1TSpqDLwqSye1hiH9JASre0/7K0duXRhdzaN0NsrLH8YYcXxWE33mDWXsVjoXdKD5wCvK8Ywcr
9U6HBb8Tk6rDMKqPf9x+zHXAanKfchJQC5mx/Ys4IcTcIxprHf0Oxcshd9XSc1bW+lOhTqHdh1rk
KF271QH94NtTBAGFDPaabGaJFsiQc6u8XuKLkDFPg2RS8cYOAjhAt7HKVjhBvgJsc1CQ0G9In5Zi
jqMwAtUyLXArcqTvpU7UL0k1fU6KeAJ1aTXq37FGp8sqkme6ADsdh8zvhaUNRxVtxe/VEL8qfod3
e6Mo/xyhwU3RyeV4PKoVSxqZnKRVgDN05dLe8NFH0oRdMRTpxvH20TKcu31vd8v8nRfLMCkLwDNa
WblhjR+zkgTjvYmI306CPvjYKIJ6iIbSEeUmPBCI6PvQ6JEDzyoXvQjFAZiVHfJW/A71bLKT2YBl
jIdh6yHnq+Y6sEMFi9ydjiEzQV3ueq+YTcudr7e527TfQkS/zrJXYaWcaP23LAM2k/kWREhv1B4m
vHguDeYrjpgWwbdW7M99+s+2k8osmwe+gaoCXTSy++vnMRoZuXCtKtwAatpnVeuLp8mMvqVDaH0T
6sh46Uaw+0JoPghVkLimHug/ZTRDcR/sv+JHT9+kFJN/v6pmUR9gifRMyM+XV1Xb4H3T1nRVEz8o
XsM6Dw5dFk/O7RNhfSHSGuH6BZOO9gOYz+t3b8FxNyVQe9cw0+ChnUKUf/XR3Fj987JbfnHMXwEL
UAFAPmRx7iQJSAexzEvI+ORDECpLpzS1CT/yAKD9EP1jk2T+oIxFLZrAUQHMev1SvWYW01DIuYu1
WHMvtiIBYG9s9BLXxxrnDI1e4pbZiWW51eRG9Mm89QKhDt+HXF4/54OU/LZQYbz9iVZqrLwOZae5
jcWVPUufXb+OLE2BkQhW7XKRIeTRSt5JNqKjHtXjMUcX4k9RyaewacYf3TCGNlDX1m5lJUYtWnmN
jGxLo2yFmZ0faC5OzeENYlDmIrwpGnAYEaaybh30p1bVdmZUINWFvbAHoTmNRTtPe+UlYCPvc0t0
xKa39pPYtl9xXZzZn6qV07DP+50VoF1jocD7wP81d3HadE7UI4rL3ah1P8w0anfIS46vXWOJd3Ue
VraYNNW0C5QQCF2SKr9uT/YcHlytVLo5hCeEbOQb9IkXZ0HRDhOKn6PoijUQFjWYwmw2bz63Eloh
aWqGdx2IzNdcKsK7UBQm+/bw629NixTJNJrl6kx+WxblzCSorClKJDcZ0vjVM61TEU3DyUuUA2hL
EO9d7R2R/PqRFVFsa3mn7w0sHeRpaKDN9NlGI3C1yHmcmbVEqx07gpWTjS/pDc2lVHJp4CfnRPaD
hxEK4M8y9bbyzdVJNA9FzxHiHesLCZzrVe61QTNqVi5RXcini6AZtT3I9MlvT/AqPGQUE49WajKw
JWCTXI8CvSAJkLgX3ZkgbCdyk56UXOrRHBsHl61VvZSa1jklousb196KJ0AjiKIuGSx1NagCy9I1
gPGyM62mdrFzxlUujetvAk4h+yHt5fuykcaTEWhfMxEwYpT74Cfx+nPHNjBfRgNDWRrKHfYhvveS
IDh+Kjq8fvOq/AFu/UKWLu6QrmzOozWkrhDU3OOUZf5Tk5lzgkiifCqQzjooA56sfSEcClAS+yTT
hO+0TeTDiGHrxlJexZq8LlVYCKv8oVmyCMSTPLQ6HK/pPJYV0qjUr/bGhNlnNEqYBShWi7aVEW8V
jeaj/Xr/MurcogFOiDPQykrTmMw47dTarevqCLLDqL9oVACFogMm7bTE1qUa23J+TKtXtHF2fX9u
IGQI2Tc/Ah+ePvt1vZ+P2UJVqXU+ez2iEXIxa6CdhAgrK+tn0cuHuIn2Sf7UBAIuCAcknIOW7oeU
ngpPwccSsZ2wsU01dnyZ6Q/QPnyEd+7Hmi00+T7o+kNkRAfYeCcj6R24uHsU8VIgCkGF7GcWnAY1
c+oo2c+BYoIwYsJ/8zQnHk6N6gP6BLICxth0FK06ZCZm2Pzt9yIW0OZBTcK9J9yB4D4mhmTH/i+R
pxnUYyvLx9objyk1EkSkqi6IuBihx9/eY+v0lwIH/TGDvHKuGy9b0plei/SqKtH12mlXCBPmu3gM
ot9mPQjK6Lsjs3UciMX2sp5U8F/qCRHKuDyPuvGfoJT5XaJlxt6jRWFjVu07AqyDfV2ZyiPp25aw
8Er3AkQ50l+UulgzHP1Lsw0rNj1JSGRKTFqTn7IiLB9QapUoGvbCvTr50lMgJuEuANYt9abqiFXj
OXWiSPf4Xn8H4uBmBi3yWVCmtKc46g+eYmUXJZ22bt71GQnGgBY/ZV66DvQhr08vfVIbpR7BSxVU
C/ZjOviHUTbK59vf76NRZuICzRoCT1rX16NYhah1kANb6H4mdmJ5n+51EZW226N8cNURzYBaQx5p
Loktg8KqzQJPVOr2ghWScaYT9l3GD2FXpfLfQYTTp6gpto/dkbqcHVc1IjZGNOHc7cfhPfMrbcSo
68YBySkIAVrKpE/wsxdRTZ5WWuULcXGprEyxlTzuXTNDuTsLfe0QlsFPDIo7pwfkZ2c5oZdQZYYd
xs3L7XlZz/4M43gre0IRhwh6Pfta6A8R3i/ZZbKMn5aKO3Phi/nGNbgaRAUOjwMGUk70mFdNksyq
fQw/IsGdEN58gJNI9a8e8o3TeBVMzaMgbcjih6REAnD9KlHIMlWkUXAFNZ+cJukKp9Xz7mQV4CBM
M4gObdjrd8JoGkcwgsJGhL5CMQGKBP3MITTXPOCbLxayIk+ZEmm99qT1IYLsuLPupAHHmjIP/D2Z
pwpLizrhzgqp4JsjCmph+me0OmUXxslFqZErq+V4tBHF+Rp1HUAiX+hwV6wM+TJYkXEyaTvfx3XX
70bs3p3bC2F1gZL9wetC3AvfmVkL+Hr28iFNm6bRYjdOS2lP9SmDUxVRMOqbYyWFd3rYilt7cnV9
IjrDXT3ryfLJ+HLXY1bqUDGNtHhSnJTsBkuTSx8hH2IMufrbCJXwbsipTUvTpD3iiYHNpacXd/UU
mscRiUf79gysok9qkxzHPAxRIf3jRTXDQmffK8KpgG9h4riihcrXElHh/4RRUDd2/3pD0DiDNg8b
mrtklaEGg6Z6sQBcoRSy+GB0M1wJKcWNUVbRJ7PGooSJMn9V2irX09vCcRipFUSuZ7TZIQqwQY2R
MDsgde5/KdM+/BrnXnCoaHttjLw+3RAFwzcU5y24jnMWeT10PPSe2upN4bZ9o+2HQGwfcWGI8CCM
Drk6xAcfbueuSoL8zsDnoEOw0Y4ytft1+5Ouj4RZ4IgLFwANRfglWswzepVeTZ26mgZOBFmR5tho
hi1FY/9cROOIFDoNnlztkVn2anljFtZbiqQKmXwAlG9CH4uYtJdxipjEPnWh1wS7DNLUUW21bs8O
/BR1selkUrTlq7auyQF+4PwxRbIaaizLijSSqBNCX6b8xMWlOgSohUOkV6T7Jlb9774gpqdAnCD5
58ie7ij7BLt8aJFk9/X4MSti2c6bqaD5qIg/tKJl08dFrNwriWj9636b2dXIYsCwpuEKtPx6jURT
1pnFMIhPqiB/pkveUXFS0e/xuo3rZ/UdwGeQBAFvoUwLr3veje+q5UIKXqLIGWgSXCNNvxtYT2Y5
8hNVFX/xUm+rlzz/vqusYB6PzsNcgJoV+BeLf6rUrKLVLz5BP212gTGEtu4nycZbrY6reRRko8l1
KD9Tfb1+qyxOPATjevFJEFK0sPGHu5M5sXeU2aeNCtc6eGIsFTrLG5+Ng2RxNBZDKKXpVItPgS6/
KDOwFoOX2FZBRP1V26E7drX46BXyS6jXOxmsfbmLK986+ind0mww/9ze1m9K1csZVsE5EFLQXCB0
vH53pTWrcLBK8cn0i3Gf6YHnIAcSnaVcaXeJ6FnHSAzi0+SJ0X+FjjvmDl5y8MOSJwX19ia1HEy1
6mPlG80O5/Hs4NGqOOpmUp5Qm/wz6ElwAj4pHMVY++vFcbEvK3nkmBKUe62P06dwyoOfpe6N3yr0
209JLmv3bajqbpk1ks15jgWr2pUPXGTWq5S1mw4789l9PQM0MQHnEG/AYsM+/noGDCOPolYuYBhK
rb7Xe+jjfSc9x5FsW3mv7RlT39d9hXafYvp2WQnlRsCw7pVTVsCviagLZNBcbr1+BE83ItnP4IPI
mXBWNOGhVfzaKStjuE/R6zvXQfKzn7roPhPREcRksoB7ECn4bcRp+JAkTKjiT9IRd9ruP71J1L1X
V44yJFDwo8I/VQQ5x4gr2ymJfpxeGsSH2kyLcxkqjS0KyO/b0wirchoV/THzQnVn5qnwIClSiedi
xllvoNsUZpfbq++DIxZxEOrks6YPwu3L86QchCJqyxiWzagIBxU1ek9XasQ2QqnkuAyb9iEVrGpf
xdMp6aeXpkz2iYL9rdjV2l0a0YMlCGy8F/qf1p6ihtuavbJxuq4PPR4SHghpFTEGF8H11zF9cFSV
WQtgxdXyXI8BsokJ7KXIBKMSVtGwqztF3Ljx1icflVqaTpS8LC6+pfpehB1RMXMy3NL3pxd0w6pH
MYi2Wnzz2r5a+zMBSQGTOWuCIIK2uFfRcC55CUQURNa/PKq9kw997DR9VAIo3fQhWJ9+FBUQ6SKM
or4PpGF+63f3h6lz0mrJKLlRXKDxXdQ6NZF2qL/lvSo4pVfhTqCET2MtyXeREmh2nKMdLwtDvZej
ZHgB9rYV2q2+7vxICHoRW3Cw0VC5fqSsRgfEGFHTQYLuG39SO0mL9HeaA1PxVTH8PHpbYuyrb/s2
JIh2BHzIc940dN/NAibRgz7mnuSOoebbDdKn+2jI+38tAaOERM9yFnqlSURR/PrFRBHp6piGqKtW
kn8wp8T81iLffkqFXHm5vY9XwSGRGcPQiWICYYstdkhU9BHSw0jpiVXcPoXxfWtVmAFalpDYCAwp
ok2L3ZFRfD9DFN4YfI2QwejrTUCSahDtliUmYorxNAv1JnV7JPCOyC96p1gzKgoSkgR5E4sr0elL
8VU0g8Lp6kTCqSDvnJSi+K7oNc/2fX3cONLXYfv8UMCOmZeZVrjkrZtxJ3CxB6kbKmp9R1Fb3Od5
bh1jv9J2MU2ju06UPwXaYMdihHJTGJ88Odkqq66xYDwG1ZFZ4oY0gkTiehEoQCox+ekTNyulx1EM
/Uf0NhWHKBsgk1Tm+wROx95qxXg/ZBh8J3G2EVyt9xdRBakDyQPVhJVVRjr5MVdLB0+8VV9UVfDv
mgjlLCEomj16Xk6ilFtb+oO3BqcFQBqOjohRjjoHfO82WIJkZ1OneeKORVYhxVpYP6pAwJGuiSld
9qYIvIPKQUTFjEVal049WBQJbm+K9S6/fohFXJFSI4qrqk1cIQ6FQ6kLkZPkkf/5n0eB4E+PhwYt
RPwlPCxtLEmI0yhw5T4AYydKwr7PIDHdHuWNkXp9UVCGoWUIdRshQGqu1zMajqJaNmMWuL7V77nM
sdr6kijhHq7SYdC+WfIl0s6N8kXtM9uI1B0g2p2VtPtRwG64fTK8EU3mEK9CcdeEP+UpflKys6b+
bX0V0/gXOfjsDThLxEAv2942a6AmZXIiMj+YWf8ZItSD6XdfiupHjk+aUxW/UDz+9+8FCZA7EGwD
F8GSmQzpp/XbUPZdfFXuzVSQ8YuoNyOeOWNZTqQJiBA5wZkksIy30ZkdiFDKwI0Rrz8V2mjYHiy9
02jlh0AwfAebjsruzciyDbB0pyyRpR24i3rji36wOmfWF/hmsLMkc4vboUbYw2rRGHH7LlJobmA4
KM4V0tvrZr354ZaxbuYTAMna5SlYtFbnh0bmu9lUvfbiZL2UtdG8ChxUOKGEBikOC/jTPw9KOA1K
hbge8NYyoA9qQFSBibzQJNbJ3YRZxD3AcjxYvOGQxEK3JxLdcjtdvygpMRNJqoqlNgT36/1Rq0NA
V7jJUFYBH6jpkfZFNKdmb2aDtGcZ+fdhmSbH2y/6ZsVxvZgYFXASQBMQcyhVXI9qpfTRyrHK3MZy
p9yzpQCPQy1BdSzd5TAMpv7QwtPOXgcwuGL/mghkc6rj9XeFdyqoVenxU9PeId6yM8znLvyhlpat
j+MpHk+SgkMN9C+4WWl+UPpgFykvUvqoBE+GRRnY1+pnfZIOowhmvU7Qeax3IdeqFaYHr0mPNXKZ
ndTsGyQzjTr+mQJ8dsYEzKxZAVgMGhyD+qo/3Z6SOVN6PyOUJKjQ4ThrzMgbAJLXM2JM7G2xD/tP
GZfDqRTxRisxhDwJuajQm0NHoTE6w0lbdeuIfIvaroZG7xYwEkH77OlAKeF6aNNKg4lLKfmEWKa8
axChfWkT7VLJjX+HhwstNJ+59szUc5SI7a23vXqKGpDkqT4imdWlMs68enjOAQ3YWZxah5Ij08DA
9WVKsd4avC+3J2vV70NegszfnKUHWUUru8dh8ONArXThmdT7hJBKcc6BS7lFkNSOUGjVSWjrfaKJ
xV7oCWDGQTQdTxWkS2SG1mlocDluKanro4zleCcpL6PZVfsm9+NLKkfyxnJfoQRnxA6kfAxKOEFp
fiw2WQlOL0/bSnkep/Ala7AGygQZigGEzW+gzH8IXosaGWIGtih7+aM/mdqu1K3WRoXYO5TYVdlY
K3X27CnzfHsql8cp0D26e3MqO7M4qBZff/w4n4Tcygf52cv9wIl0od63fuBtVI8+HAWaDOZjcPHp
1F6PMhRJkPXTbKkxhsUBGz62Xlk2dxvvovBr3q9kCm2Ar4B3K2/Zw/Ju6FIpkZpE0J4DQyIrM/Uv
CSYJWVCn9mAY9LRN8SdKAWd6Qr/b3t/nHcbosVZqthpHf/VZwGOsWyfrosIZBxSBLbOpnDwd4pOV
WdIZJZavFRY/uzZ4CYIwQEfZ/Bxp4rDvlCw/U4DXOTZIjZBdKW3ZlwInU43ywfJS7RQERWZLkxAf
qNoyopgayHo2SMJhYm1npaq+mrGe8ChG6USimWxcaat9zuwwNbQaOHUJUN/SkXfBZVj0k9XgIfhM
EORoB8Tg7dHu7kKH+v/9YOePwR7un1v8aP6GL97G3Tavo8WnmWH3IHrmOiXp4/UKQIW5kYOqkZ9B
gp6gd6qVsdfVo0QecXsRrFhkb68JHAO1KhjqQMCvR8KX0Uw5FuTn4sE86sf4aTgUd9IBCvbOd6Sd
eEht5Vh86RzjWTsaZ3GfHf19sBMOt59jebEuH0O+foxBb9uwE0v5GQnhnYZOXKL9UIpjJevATbcW
Pr/ranJn3q4xB2WELOiMLF5ZVeYyS4AU2yBl2qNh+l/qzLI20vLlHiZSZxBA1dT7uLGXorhEWmXl
JSmo6hCrxTyMQgd4a7jxKvPNf/0qwPzmEBPOIZ4R+uKk0PoAndepyFy99bF2hoSNVnTuz5R9b4+S
xg96BumlBExnC/G0tXjW7ziDDP9X5qHevaTyUTUeIagyeinGOrTKMZ9Try1Xy8UooMBm+AHmvHPf
ndrefIy924hpQkkoRZHCpbSbtrsJ/O8pIdPeONrfNDPezeX/xqE4jkAIRTL2/PU4RoVuBqC/FOVG
gElJY7bHPi+e5Uz7I06ahGSlHo67YERJCpKdtx97vXvUirBwcFrSTwgZ1vtSCvqd2EmhE5vNHn1B
kJ69EvwfdWe2HDlypelXkdU9qrEvZi2ZDRAr1yCTTJJ1A2MySTgAx+bY/en7i6xqKTNbrRrdzZTJ
ysRiMBaEw/2c//zLzjXlnq5wVxX5xiR8OYmy4MEKyuvCLKNN1A271QGDbyLD+5N256dK6fdPxdCI
AdeZtf2zt8KKpDwdaj5VF2V3qwsWrPiuPFSiMTY/eexmmFi2lhn+ezf0t9d1GR+xi1NuMbv98WpG
YbaMXaSq2wxs7zFq5/oiHat3X1ZpPBsLg7R8/JOb4Z8sFOgq0JdB2/i4P9MZSpfDZO5yeTsErjik
qw4T6aCb+rZT/ccPWXH93/6Tn9+admWyK4affvzbbftefxrU+/tw/dr+5/lP//7Qv/34I3/5xzNv
XofXH37Y1ghL17vxXa337z2pQ99eM3tvzo/8v/3lX96/PcvD2r7/9Ze3ZqyH87NhSFb/8sevjl//
+ss5JvI/vn/6P35381rxZ0nTD69/uc/fXn/+m/fXfvjrL0Zo/0pJdjbLsM7aCOzyfvnL/P77r4Jf
Aa3hIfE9I/znnqkbNYi//mJZv/IHBDXQ49EbYmD+y1/6Zjz/yvsVaifSRZSLlHk0jb/891s7/X4/
/n65uRJ//PyXeqxOTV4PPc97Xkjf3bbndtPDZBfwjT2dzuynLdCo9GjKlXi9uSHnDfPpadjOjVQX
TK3OwcDV2mw6IW1cm+1waxi+gBnoGrFTFc0XeEvty3fX7p+8IRx1f35HsK+R75wnjWflws8uVn7T
yV50Az1IhOpTgzHE+Pw3x3rNrEsU61+FOvtMK7VkSeiv1n5ZGqAIQcMyTlhraq+2Tl5K6POqHefZ
Tg1sctVS7XRuxetYyx1c3EFuMICIrocgW3a9D79UafO+8wZcdfts28hpvKJMC69TbG5v4EOZBH+S
49o76JvpGnN1ApE37gPR1Dd2FXiXEfmHcWq1axFLaAofDgzAfVWO6aX0yvoa9DFImlFeNvOAWQ8o
QpLjbbafHfetGlK0cE35G2/EORieWL9Og67Pvik6IfHYSbIgu3elpEPP3M9y8LtdTlzna0lY6W4R
N1KGQ0Ib9xYY5YtfmDezaB/naQh2HaPcxK5zRKBCPkNkVwlhggK/a4zag4ULHPWWd6WAwWMT66jt
3Kv+WqNN3DjYiO7Q6vaP9VyXSRjV/bEvGy8GG3aO0aqXOF9cUowhkJKGTLBWNEOjCYcp33otJQnu
eG9VFy5tvIbGmS2JbHi2CoPr56BXi21zfa91Bku1AviOmwkuAHtQPyaB8JX7Ks+70QUz2SvDEnl6
UBFsz1lf+X5z6CfDTAywLs989s/04DbrqDRF78eGX30xVnXh9OLDt/3fmk4M21LSqEfFYB6ygXjV
qW3UZWH2BOiNiJ+Zv75FYVpsIsvrYuaZx3Zd1jicvOG6dp1hP3p5G0+rW8SeN1+apLM92nlYJmya
xqbQcthM2kpE43wponTXL5Z5FLaHXd9gQAx1bPkQRGhPcFK9ElK0B6NdvxZV5m/beXKJzzPU3iZC
O1G+eLfODJG1fi57bcV2kQ6Hti3nuC+L4ZCW3qdsacbYZXIcGKaHHSRzPuQft45uyOYxwrA7mgMy
7XJp79NR2RyoTBacRpmnVq7rshtDkuMyGrRTxkF8IA8ueoTMwFfaGeGVbk0jZ6af5hdpblq3jV8u
MCWHuoJCFrSww3r/VMt6uqqHWZ1XsprdbRuUHo4/dmvA6TV8XSZRP4vLZl3CTW6H8wanxgz0Y1xf
c9Ms74zO3xtIc0WsS9cIrvuscaztHJR+eulHUyuAF/25wLbDN1BU9G1ta1K1oH/HCyyFMBZtt1h3
ZuMt+qAatTa7wFt4OzBrZIEPVYlSEcg1K59rgh+8onow89bbDABtyZCi9V0HmcalnvtEe9rkoaK9
cNzZu18LPSSZbuqd3dlGFRudahOE06+SvLFXzMjKk0LT2xAAF5iMJzgsk6xcvd8qNzXeTRGMd2c5
0IMxZfW1k1YD4sw06L4a+P8lJNx1OwOUChexdYqV2YrrwZpVjEjJPgRzn26L0GyOaZqLTSAHvXdm
Carhkf1wCAmGfMIje8S3xuwf19yP9mE0HWyrn4kdz4OPcmDT3pjW3L809dQhUcFCOlFThXOVavMC
0pc130TFJPYw4qMyJu942uRkNsa12dT7pXOmxFtZaMTBz1C1Sbm9r1lh7Gks11O1eMNnUfaIO9E3
5vUO/jZxr16Qlp91NPvhQ+FAZtujglSDjvHXVe27DrsljeuVhO4b4nyLHbOElZceCn8LWID+365b
77qtIfxUxFn5n4PGtB7SoL6yiXXE4i+tT6E3Y9WvMuoRt3St59XW27yDSJUonLzfZkJkExoJh3lo
PW/mAt9w1xomeORR6yTdWswMD715W4y4x4dm7h4dbFT2ZT0WFat9aXZdlC4XY+roGsx1tB5k2lBr
dVO/9jGIs4dsFeelU+ZlvzlLGtWJWkPNPlGnV10ZyMcwnNI8QdRmA0tBlnhbA+9TrnAgiPUcLqfa
U8uJJbOcgkFEVwSYCkhgtTAwWehb6wGptfVg5DwoCs/x2HATEvKvuivyKAbqzHL8JEKQQGhn1ads
rRgH+MaJ+30+Cq4/iVzjWscwUNR15oGQ571BvhN7bjIXUh7IL0OhXdTZq9eM+X5REwt80tW9708w
xDrHreNCBiHhU86R8AvzHBs0tQ9Kd84Lcm8smKslskiRNjo3Qc6R7TJijUomEAPMHNGEUPsd5bbX
gXD9p5Z9aIlRQRbXE5c4MTKZFXEdeP1DN1TZtOnGPL3n/3X7WYkqyesyuqJfKO+cejBwgTdReUWz
8u8g21hwbAZDWfHS1eE26xB2134XxGJynb3lG47c+qUj7w20p3bYlo8AYF528NaGbWBahodqDa4W
d3J2LELzuOYhGRV6qraRtFLul2lupsSYx/FhVUV5Qiqh7+qJyPhIO6R5I5a5qqzW+Ny3lUwM29yT
3TRwB6fehTXreZu5ZfcidRdu1rSB5z00c2KORXRoUqNjcxD1Q6+K7iXrTP9aVGZ7WkM53RSGinZ+
5iKQX5eIa8p9R5anv1s5NmA8BQ7ucS7vPV6tEb4JE4h1yItn5RM6MAoqscackV1olV4y3h0+mTbp
yyCmWNbGhEs4R9GM+MWOBcOiSOCJEANktC9Rv4RX6dw9mHXRvubuyDrEwTDmZghfS3LD25gYNnGa
SkrDTer2HXYruTyss8gefRIwNQ+1/TtHdeMca0geT4i4LJHQnXgXnjBIzUmdNNFT0HD2+0OoNtjZ
cjcRo6AuvJ5SFbTf6b8OS5ZtygHCTaDKnWsUKTHfLlaKrdcnluXUdxHZx9d0tfZXUUaGufl2D9pa
slhE7Zdx73q48A5CHwqOq8siPQcxZKt5sGUnE6ezlg1MFHmB2LV9+bZBZHk+XhVRlL5oOYcbOWDc
1Fpd5VDBmdxpKYmlx9UyhJuwspptai6mHxeTa2YXenZG99pspP2ghirc9FNuP8ixd/M85sou9KJF
SNJ62snhaz5NbAU+UR97vpzlpJexzx8x9oKyRgJJ4B7IlOVec7IKLCxULPhlSJd9X8Gj3fm1vZy+
Hcsdrt5YqfRd9IH/TXQVNWH/te7NCJaZk7nWQ1mYXFtrbkxijZSymg0KoimN6YvTOtG9LEhfyrL1
pPoh3LShNTOJ9ELYQVl6EpVfRfHo59GV5wzti9Po/jrFw2FI3M5dTt/+I5UGC7LwHP7tp63DKGye
2xciedWEq5YX5olReHwAQtfY36KOakHAzHkjkrv88J3SPS6y5s9cv3KPuFQgepkXazmZcBFewnJt
n/vZYH1GaCCsjTX4/Mqf2pdVT+ZpovLft0vHi+cy7JKBztiKe6yqjU/VVM2Xqpl0v3Uxp0qydeS/
hu6YnaJC4c55vvyYE0a3rtc9/OtW5Wf2ApUnbhsMB1FSgnnA4v6xSddZ5LvlFAbAt+zdog+do/L7
aCOsdj7V45Tvp/N1hasnOYLM9KlmFHNXU0P8/k7+rab6oan434/t849t+N+u8zfV9M3H8POjfmjB
/9/ouYHq/veW+//UWSN/aLd5+O/dtu3+evZbAZ3EO5EB59mP4fdmm5aaZvfcgKPM5zHn6fwf3bbh
/gqpEFEQ2BVSBIv76u/ttmGFv1JRQtxhlAIqciap/BsN9ze5/T8abtA4oqXwCQEJOBc3UIF+XDSN
MAeUfcEOMuNg7hXs6UrGVUvhIPchrOdThcXGp7XPoecXix6OC1laRmJ30fo1M3zy42oRVq8kfTpB
jMfm8qy0mG9XRE2/DblrN1A3xPykioDboR/wx3ZJyA4v5TgozDmiycfeD8z6bYKhqlA1FxTVY0UG
OaYtcH9jVayyTWQ5Rp8KbxkVQFdoLknoNuu0ReLpOft0DrPoycyNmuLGGt2HxitNtXNLkX5kpZlV
mzKrlnVryXFmzNTL/PO6Fl2zxfWPV8BRtXgIvHoOEhA7wogaKWnKlnRk954U6qjN4pWhm6Bnarok
bDtzokKwBogT6IcuWlKlK6qmIC/jLmu8aKCVnefs2iiV3AcmZ/eymVdk8lg8GgSYbhmrFvXHd0vu
nyAVP+IUfJGkVMDxII4Ej05ws/PvvwNW57bV9ur76KTrADe2YH5K0wVrh3/9Kuc95PvlwhwOvRbm
lTCULMAQFu33rxLJehgn26KOKXHtMBq3q2h4xl4c8B3M8z+hmv7upfbd68HlZ22yKnnBs6/bz1zy
utIlzcf4BTcjJTedU8rnOgqq15yqvTno3GjERdTUdrcNet+uE9sXURcvq1bzVix5e9lki0MdOoj5
pVChKzaCL63r3+UwhlbzzDlEDkArrey0lCOd7JANobkPhzUNL53VGubY7/t1iW2f7jVmIqycmPJU
rpBIl+UCm+3aoveSgnKyytrryBLGcHIGq3kK3TV3KDIGJLEaGdxWa87HRBodJ/OoZxzJMoK3wod0
pvqngHOdaqsD7UACCFu1wc611/HSMiU9SOXM60WAmSNj3bZymOkUzfjVrETwvLK2UKersND0NQTQ
Hfrc9A+jVmt7OHvWh3vPk977QAN0MXvtLPBpHksdF6WRT9GwpeHQy7qxO0xSJk5Ney3qpBCWd6sg
WeZgUfbSx9i6VF/KTms3zrohr+J+8eFluE67BPvIrLzTUtd9dJH7uUM+vOYSxIUoyy9DRu+58zl8
ICzbQWluGHGnXeK5TdXFKeOCV0tk6BHwq1gtyhwFlbkXBulHcqW0u9facqMEtX4wczma8aZ3qt67
gj049ZQNDLR7L82iWCAdiy6VLUM70ZE7PgknqsoYf22mjw1ii+ACvqMuzj1ld6VnIatjoYzxQUmE
gLGRIZTfaVk6T3qy+zBO1WisiV2E/rAVVR8wEHErcf5UYalixpwYMw5GyKWAWbB8arPUhiOREbUT
m+NgngMT63Ch/XRRmUPZSfukC7uZUCq1ZsGFU5cBDniSEErhOItxFENJSlammULsi+48kiVzzMwT
dOsmHt8WvmExBuvW5zKbuvc5W8t34YaoficDqJa7UfvdRZup6qhsY4SHG/atv2Hr04eBrvgqjHLE
c0iFZdJr74Zhf11ftJChrV3oFOWF7kAzkn7V3pMT6uVxNsL2ojLnYdtCG3hfAnt8yrmK9iZwFdo4
YGYyTbPZKe1YwnaokhbCQr+V9qROPnVUmMxS1/V2pt22cXGl4N4M1Hq3g6XdN59r/FSYQXPviUzp
A/uKKhJbWWWYrOs6GXudwQCMvW4kmz3NM74SCc4VbMy8gRuj7Hr+tJp9Ne5a6OWCVnzNxyTPCJZN
zXEGW2TkXu6GGQfFAee8D8kuQ1/Z1LO16QZPPerQWKwt5orqwRLl8u4x37FByHzYnwt+YXtQVuUl
K4fiO19liUwak3sK5hIq5JY8psbdEI6R3jVSOMWh0C0EmajSBpl9q1x0nPn5oDaT3YRfQnskwYTe
yrocdRt+CDzpYKf787vQTau2Rud4NR0FSUDcYCoXsZxlrREwOOWj0KO6Dlq9fIwVO1+8GFX63FZT
V9CcijzcZFbLXqWt2f4UuX17v7YrD+NOQnBgj1G+bmAfBLeZWdrZRmazCnZyCIx6F65t9lZnbvvk
iHKFPhRokoGVYUtcROge5sQDxs4TkO/80Dt6snaN2UT3aVhDBsCg2eSCTQs6KrlS8xIUanaPKWdk
GRulm777GmJVfBbKYRkcSZOYWTmFV4PtNOH4Vi81eX1GR2ZVnLJmeczcV+GVsP3mzsTDCSV4t3Tq
EMnKHJ0YXr3b7J2mLm19mdp6CBMxDk0Ta9MzMLodLfwFpGF32ARhog6lp5qCIHarKLgs5aqNWLuK
MeDKCCtx2Asm2F52fqsDBpGJ3xjZ9VLkWbDFqMr/rczMKjwYUP3ec3I7PNpjsT6qzkh9elcDxyYw
kPww1H1fx45fFpj6ZoUdqn3dO+1NtE4jk/6+zsF/1MpsQJZZC8+ACWN7IRwKgg2q+ybbzATtwJ4U
ofl57gfrXaVd+NWrPK4qqQriFq6y8bxMhc0iT438o8hWBwTSl914kZOj7SctFxK7hbCv8KQhYXhM
LGdSfPcUNy57gDc1W+0LHOkzM6IQKR1hZlu0Ef1IPHCOeeOkU2JU8eBcitiSTJDiKUXhQ3ASXnVx
vur6QbSZ8aaKyH2J9DDc8nzBU6OU+VanaUq7JHqGDgEWWCs3aljnG9lbM3GMypy8DcLqDhCbC98n
gUqLpyIwDLraKPPyjTuBeiSOWaRmbAOXdFuwOeeL8CuiQzx7nSnkVruLO8McblM24TrJ6JVBotBX
mJde1XgERA75p4EFr2BneuWdKm12/xY91K3tZqHEh9H1mPSKnO9JlHJ+abOJXmg0tGgYAKdabNyq
rS68hdsrDiOB+QNHYYkqtwdaWKB7emjQxXCyNBXlBjWtfKuculUx6ID50U0jODlt7NewNDFO9Yss
fA4nYIvYqg3T34i0yogZDRr/K/n10GSYRqwuDpRDbW9lufgPWkn/dcjG7IUpDKAXiCleAGbZM1T2
TFRdsZ1psTCsMUyE08RWiM001dNzVac+fCr27l0ENhEYGieLbpGXJa3x3MR5njUUCZPZfFTWejaq
cHv7ZuE2+61pA+fNw2UYox9O3SkOfI1kGzPfrtxUsgymqzYMmMHl/iwYNAH8Pk+0AkhB8rI41LUQ
ArOuMl2TYBLMZpZukvAH07GUBFKGRIz3aRnUW0GqaUtwVSfH2EZqbNHjLzrYB/CWhstI9237tGYO
9qtY9xrT/SLqaEqyea4/eYaT2jc05Ut3IGr7DEjVro1+Oh4bnbpLMnnuYJ1tZ5VnfanTLpuK2LSz
1asT7GlQ4eA/t9beuC+7wl67Mzs3clvehpnppzKnsLzArbjCxHjpQzCyuM5mDyZmTbbiDHEaIvSX
c7COe1gz6cAYwh/Iu2J45TPSqCs7gF1JoZNWJ8Nf53bFQ9yFp+FIzxOYGkmCMeakonY1AGFkbhsn
Jh26vArHCJPGBARdi682OhtjV9VYu55KJTz/KxNiPk+Y1jlqVrmyNR7NcDKxXLVQPJp4puLzYSdM
Lpt816a2ajdE4PApvDxcaWjKHDu1fR+MXf7YR1rAMy26sBg/67XTzWM+isreyb400wdwUWbFbAzY
ku0oSGx1INW+6EaMWlRo3+Xi7MYYYxSv/Ptc04JkSS4WKvB4LgKOUQLdOeuWUpdAyWyRDUMBNYxR
l/TCN9kgM0MHW8vM3P7aEI2or0gJnebrPujQdsStEZY4UoiF9veYuqrDNqhzvTKpILijV26n1P5k
923ok+iTSdzynHX6HBna5PYrU5d51lpR5ISzrhIrLVznaRbL+tEzI0J7VqoppNUjcvyAdmp+7q12
JEpziabLzgeDZaKVzhQpjuI4rFGOPYA6jgsmwab2t3laFRZl3mBnV4Uf9CYb5aqx3orKeV9Z5H0n
xHLYz7BJ226j+tG1Dp1wpd6GjfbaIzFPkQ082wkz6USumm1AIKNgfaXAhu0Q9LSuLhTJWDPnHm+7
gQkhGWLopLerojBnPmzA9yicKsu3aCCyjwbBlh2LsCZopal7dW96Va4Pa+9V9tZNTQr81ZLDaWF6
P9vNZTFVmcvZHaR8EAOf3rhGHk6bnYrKgUPiyvvZ8sY3u4icr5ruN3s2zC5/lq3K7rKmTkvcSaaS
3EanVwtw6jJ/tc2JSNm0Ac3aEkgZdDFLfFz56M24rXx8u2LSavp3QhtbEVvGwthI6bNFjQo9Wgpz
lfTfIbOI48So6nFhuvkZHjiF7qq7mhyGKWdi0eT9fBc2TV/E7kI2y170jgwTg543Jyu49m5Rkpfh
hkz77MFUfvWiqZf8OOKEMDZL0ToSJikY6laKDOPpoMAWs10ENoJND6KaTObCDMb2ivCtS4PsDmvC
Jd2QlciZ6pNTSHeGaxeHUlEFzOkcCwfjb431v4WZ/a+A2A+UlP/f6CpQ67/DGM50mB/4KjcwVdRr
Nv6An337m3/wVXDig6sLOmVi0vYPCM0Ig1+xMkYucBZsYXV4jij8b8aK9yvIAblKSFQhsyHq+juE
Zpm/nvNEkDKyqEHR4Ib9Gwjaj4gIhi7nhICz+e0ZnsAF/ycALSCINmL8TaJajYFyj6HZp8DVw85J
6z8LxTg/1T/AkG8vxVkFU9kniw/TBIg734Mvje+0XpFHajcTdtdVw13RlnsR2g8uIxeK+cN338M/
QZT+58txyYl0+pb/gS3IT3hy2ZocITlWV/7oPLgp9leWlnFuFRKYQV5jnPdndPz/eS15Rb5haGwg
PuRq/vgBJ9V7ah15ReFSl81ovJap26ayjuJ//dF+5gNzLbHLApiFZQhBHSbUj6+EH4Iq6nBVuy5L
+4OjynKbWwO90tRm60VDM3jpBf3wAFIAZ7uejmKdP/FMv01u+1yt/r5u/N6Ogzlil/XVremm7RZy
3rH2uvLeG6vuT1jkP8vjWGa+D8UKfQRrjCv0E/JWkB1tEeQrd4UxXMNKulqr/hRk0XpVBUs8CXPa
TGh3UWtZ9RYiwbz915fM8n9efec3cGZTIoTlJvxZsblkYrQbGZa7gja9TOqlKS+JYLd30TJgbWvU
sYiyI8q2JByNRHMU22l0sWTeq2nOZxzOSAZTv9lnA8B//dbOH/2H+8KH+QshEsJYgOnKz6SxHG8j
4eFssUvt0hu3mtIDqYvj9cdhrE26ulZvK6dVcBVtb3Y3Ves6f4ZUfhMLfP8m2IgYu7CnELaH6cs3
e6Tv8NdCBw1ztyjfVfOYfRgFFAy9rp6AswYxw2BI2MTiTNeoc1m9GKkC9tMa6zis4uEszYDZrea6
4a10z5+1F+aZCAK/1d05wfQwnlki45kvEnKHbKKWfG2oJCRPoxVKmZ074YPbE0q2zfzZzbdLZU/k
ohhFYJPThDnUFjoqiQsg2BZiIncyv/iUHdN95kgKzFoWN3UK1y3GQSp6IepyeOr55wmeiPll1Q02
vb1WOtjUTqDBH9ZuORWkFtlxG6Xrrm+LaD+Nqlp5fUz9rMas6cqq+iaYV/w5RNNP7xSNNLSzPwL+
Bb0qX3tjSD+TX7ce2YawRIZ2ovf1INddWXe4T2BOuTz142oV+zU1V//C8yesWtyiPAY+iGgctFia
0/M226k02veKF3twPOn7cR2G8kp01hm3NIcPoqsKTDnISLkhEayhzejVFW4vgHRuu3YkUuPPbcf5
pKdmL8dGXjkqGMBo5vXgoxJ5qiNwaHB9o3quAz+9qXU0X1sBwNRkSfsoh7zsYqN1p00NuO8lA0NW
YBRA7QsBJZWJKQMLhIFn/8eeWSywVjUiAJBRR8uL4GXeC3uZxn2P6R2876ydEhRT/hVtUUnrKu3+
S5sL4zYbvXY9oqdoiV7NyETZhj1q2q1afK2T1CkEpv6lMzebymWAfFF1pjoSetvyIT0Uzv4GT6Ju
PXY0FuWx5TjBlH9Atd+Qf7QTHgX31LUdDt5dWYUEJ+RrdrARC6UIPXDC0QhIdFIr31Ix1dqjm3mF
uUmdfnm13a4YYwhjU3dRKkw7tpMGvrjWfWYUG7NAYrrQB92lpdtGyE0q4yFrQNVi1Q3LhgAJy9mO
aLDzL54OYQrBg/P1rgowF96lKvDuFmNNxRFvhxkOZC4/gKfd93BI54x3a9VJmQb5QZvwGzsvHK65
cMWHmjBC89bwlK7zQj+WPTLjuC5FFXzVUf2pRZ/0GNRVeWnIaDxgwlcCSatWJszA3du0hdwMvwy4
X3dyN08ONIcx9e8wLhNHS6/21iujbOO6wjlAVluSlRDYSxHY+OWOrscMDXGVcBmOFzDft0JHzWPP
lOg1LeonA8JBYjurPMjWzxO6z2AzTsEXMwuznb3ky0b6K8wFq6E9UYMBTzLsFzwsMGyCgsW1Xt27
ZlrwX2iDy9ntrIMhxLiRuVLHovFdYk+UDb/RugHZIiHSHm8hb1xZdgOwG8G7K6rlWJjK2mox6IMm
j8CgkI7tHvBwMqpdU0vj1mywjfEsNFIL4NRxHoPqOICnX8sF0pUz9zVxq9H4bPuTRcCdfbLn4gNq
i3208kxuPCivD4ZptUccBfPLpSi/dJmer01C6j6w7M8fK/bNZxXgRq7yvtpMQ32XCenHTlCxk1co
IxMrD+sEl+B80yKuu4Dv6+/nYlT7PkO0H+cut1g9jfpuSVea4Ba/y5xcVfmE85oDbpff2otoN33b
RBGm2yIEoy8rqjboMRvVWvdznntlTPcYPdjMKjewTC/q0oIT6GWZZFVV6kYqQ9wj3E4CN39xS9ul
NGrqS98D3UjMAty8w9r9Ji3G8jL3q2kLwbm7mMQwbpqc6BhjboKjs85X7QzPtyaw8Kau8juGQGBu
vqaC3LauUtzR7XwzyXX8EEboXBC60u9NJPAxJhTtE2K6KD3jQFj2tBbC0Uweq2HOEiaPwS5r+6/w
6IIktMlIRc3e1hu3MY09Pnzjx4AlETmZUUH8jV6VhORHWUEvpHLYEp8XKB1bM1z0FX1WdFdX0Xph
+QOoLt6IF0EROJ8Fm8UemYGNJWNrX1nDEiRBV7+VhDXczlZY7ZtG6xu31/eRkWWHEOt/NTbQBG3A
Huc8mMmvuppKJUMX+lul2/VZQui8kPUSffHVsPwGf1hvo8ADE2bA51wN0D05PHPOlRDS6J75l3fq
GqrCosiHh2Yt9c4aSa0JpYR4HDjFduo66GZuth5naCFJbpvNkqAvnA4ZIqLdsPTN1irICE0d8aJE
5uzLfsTv0lVrf8OR7L5B0cE2qVQw3iqUlWFuQzZZUp5fCL3PSXBLXKf7MpGNNDX6tWwDogPTQiYt
H6GJw/RLz/a0JZb7PgI235vSOTmjnUgh1Gs1zsU+wxk5KdqmP9Jhb60JErcWPkLO+RP2kLgUt/Zb
5sBWmmzdbUXNBN5My2WXWTgl4soHH4+xoVdIIBKj+7LKWd0qZr7HFJ6UjqYLNw/ecmtN93U5zlsf
06aYcUOdcDl/q1YhTnqt56RtB+Md/Oo+q704A9gFycD4o7U424y5z9/9rrWOAwOJXR6J6G6E7x67
ebjg6DxGTB4aMFdYyozEzJaNSrr+uCsIAfHh7XwBtB1fhS16TEW8frnRJaF3YmGtx7j1us9UG/6N
5u4SyWRzyxyWsZCPuXE2DYrC6YHhepZg5OM8TDIcQUyj8ZQO/tj+F3dnthS30m3rJ9IKpVLtrVQN
BQWmsQ34RgFu1Lep/unPJ9aK85syG2Kds2/2vnMYG6lUqcw5xxzNNs7MFvK/7X1qI8CMnpu+wwd5
+OYhVSYFBFcTWOxVklxARRbHcY69xyUjfMAXocl8v4M695U3ITkwu2kJ0tXK5mdmuSwhL7a6h2WG
mC5IztsndRg5JCeXbIp1n4kwYPnCZUoGiWGwAAqHaje5DbVEIqnpkhp2r2/EriM2dKhZGxhZ1DAd
m1sDb2+rutZgX6G+Ldrqa2hrk47jyWQ0Z8vklURgNUnyGY0ZMAlU2rQKmOKlXyWwIFlcmBX+Un0P
ix3dDex3mbkJcx5L1Z/zZqHWQ44Ax7zsNxaTzIuk1sQRINe8SsD7zPNMRiRBVwURKHu7aK1L103S
H3bu5tE28mJ5UHYnj8RnuGd1ZHa33ly4vIWcz/cpe0CgzK68m/pqKwtzuqhj02x9W+9Ktiw9fJwz
fI+LIhwvcFMez8aagXgyd+ZzBkwFEdpCmveN0Yv7Ky+aiSHJtNyMThSuiFyK7Ytq5N6YbNhUvPdi
N4TDDAEkyx0YlyiyoHTnS8TYLZtJ+4vs4Tbx3Jl8qUQvOAJta4OhmeTXqnQIpt6B/WB7RbRloMof
e5T+51WXZsfMcdNpr9fl9CCI3r7Umx54bhN2HZh6i1EksJos4+JL7uTTd4fW6mfdu/Md4cPQqToA
sYMrGs/aWGix643R6vpzoib2cMqk6q6Jyhy6IiOOHHywn62AfYNTeEZsDBI+V7dNzoLYz02lXXWg
tWXQFFO+TY2x3Boixqk8NrwHxe+OgUttDIFxc70R9AjnSRUTAJ0s2j6f8+7ojI26V7CbEwrqhWGg
rg/T13qGC0xR1YPla9EyWYgxvKo6oJXEucMqFrkERTgNSIThvwR9i78oIjrGwsnKgnZfCNF8tSjc
XmjSQxWDKOOXDn2aHX7lUicvxGpZ4033GUJNnH/tVu71/ELD9iY8hIhQhZ2dvfC0Xyjbzsrebl6I
3ObK6R5Xdnex8rznpp25UYi/S9oBM2KgDiMcBcLV0K40cZl71kXEKCQJaMWbu2VllKcv5HKx8swN
QNizbO7PGn2mC1nZ6NPKS8fyYLnvkjqBjr7S1u2Vwc5cipFJ5FUHXONCJtsw3WNtaX2Kh/gyW3nw
GEo7flS2zS5cWfLeypc3/qbOryx6d+XTkxLR37y0sf8KAvz/oc29Qgn3P6tVD6b+B3DrVovw/5pc
5z+1z08/KvW7mm39H/+gg5b312orAPqBmSy2CKui7B81Gz9amXUGrCEiZC2cpv+DDsq/UHQJHGNw
oCUjYHXg+UfPJuRf4Aj0AHTyiL6QFf8bdPAPoImbIg2bgBQIgEjaXhTbv8ECZeopBEmmFqSWOJIW
FCEkNYHwl8wK++3cT/mwRdZvDn6ndDLIlNIMjOlJyOn8wjbac4Ia1C9rGSgd4tbTn3o61HEXd5JU
IRFiltByPHyprDK9bKGGy/2/X5T/S3Fp5911d/WzfspfLbr13/+96lz3r3XBATbh3cSga8Wd/150
rv4XWDAWDEx88FTDPuv/rjmp/4WttMT5njAwJHcr4fOfNWfYED7RFq5Cw9UxGPDoXyDScONeAWLY
ZyBTxxvkxTrkt8WWasUcYQO45hxY7Y0qmv5TzMz5gFRt2Vqupt3oQHgJc5GhENTWWNHtjVZhMBM5
/W2VkZPZ6BWIa1uEZ0k8J1sg7/5XUSQ2VhFz9gzhfDhjTEfLEKXp8DOPE4vAGXQIpPNAC8K+nn7d
M/ag7vFdE6bqKmZmxJS+bKiXhawCox+nS/xUoruFMx25gNB/ZmPl8VrMVGGtnjmEhCQZXPsCW5Vh
ZK+t00oQdR26NF8uIZhe5z4M2AAf0iLPCQef0keV8SptGpgkO7uS9maEEH+BZVGqQ3jI3EujoXSn
/sg2bquV5yOeGAfTSRJw9Ni5ZS4/X8l4bO4bgy3f70aPspPAW4IRBOXt6thR/YQ3MN2QxWlWQd/H
2qMzKi/2OejrqyaZm0sbmsM2JbH6unPpvyo9ulBJJq66wprOGvRit5hr5A+FYUVfgItsCz2dN541
OJ+lAQDC8m2ouu6iKBAYMjIukofQyRriuBgH7LPc7I5YXdXfEA6NvjXb6pfsG+0qNYv+R7Z0+jFV
3qTgP1kEleI5nRPLOYhDky7u/WRjotaqRZ7PUx2h5iCRJfdnWL8QmLCTuQ9hSKgAbpb4Xjdz8b0y
ivKwdKr+EfUFB36dDUcvyerbIZ7s66XGrNyXfVfXOIZ5KP2svK2oaCE5XdmkljsgPWsbNLiZ9gvQ
INngCBItWIwV4qlxjQH1nbPqOYp0aB8MZbkHaGrdcwHE9VxpWb5fhKWAovBmJj1GV8dFltelHaaX
ri77bdXqCMIoGH9RqiI0iEaDjl5DC/Cjzaxs20QoTVRR/xhro/lcFvS3aGyy8HsXJqxHRu9iHTEa
lRGMU51f5xMPIg3zaPKzFGPV2ZnKA8lWHf/WxjwWYm9RZX5GEdcEQh/CRyTB0ZcBHBEGNMvzM7rC
7rPQnBLMyM1o3Dx7HwqcHNNOYalmN7BXnEZ1hyWDT+VP6CZ2PIH2whgIJvSzPNECSmPnuakr88HJ
iuhuQvL1ixTv9t4i/upS83qGDHAPGf7I0Yx9yZA88p1wMNrASqrsobLGCBSMAui8khqIPGu7vq91
Lz5E8D/QfmIvvY0GbmuL9WOiE1YjoRmCClq6j6nfcJ9FxM7uGtmhj0r0KFs/vx39UGNeb2xg6UAY
6RKIbo6rXQpQogKtZUAHKq2b9w4AMYShMV2+1F09PmVRaprUl5iCwtbT5/IshA7zaECa3eYOMOHF
gmPqTWWmYOAxysYLTyhRHAeDIlnzSshECWlp7WhZn/O0Sjae1rjJBcxx7wrxF1LpnMUbwAqZ9stg
tXg5oDj0CzVb3QYCpZpwsVr0vVWWox96DShpNSIvbgnC8memNARnL3o+YUNjPmi5pW2W+l54ET+t
Uz36JUu7OqT1nF2n/TDcdoNlXwymOSVXvRQGsleMoXf8pAvszmzPm1LLNraqit3kQHKKFtkY27pb
3B8ldtBByAyCJg3dckGo12URpnVz3uYNLI5ksLwbrW7dpzJmuGRaMvoZF8TQ+ENS4xEfdSFGe61Z
4LQAYnmWkJIFm566fZaFuBRFpz22kL49X1o9O0YxVI6vxVE5Uw7H/U9TD41veLOaEIEwrPgCINA+
VnZRHLJOV5s0bUooynP3TZSNW8LAstsR2FCL1KYTXvopirMBo/xlHZhbGtl9Kh1hC0VxcU43lBhI
pA22wsJC4maxIVhbrZ2M885kyBaoKWvOMM7zVFA7jfWF7Wa4KYht3zLz/2StqnIjBsjZoFG2P7NH
R9diEO29MMrq59C27e1YuP23KawgxELf2SAbdL+beVHQdBTld+RFFUU7js8szMzpOj6jjU0Lsruo
3ND6JctuWlz3MMnOPUJ9AJ2W4fKrRGbxYwR72rJNWgi/pvlYh6WdBu1g6EdMierLOCIEbchC/ILh
i9MAp4xVFl+5ytwWjWdfeFFBEFE8VhAsoPheumSIXDBGgBE7k4cROJBxDsRwuButldlDaunmXTNP
3V1RimhbWsNwZWhadJ2puIOT0MzOpajBe/y4l5m31aKwJ1rZgA1aoVa4i9NptP2+jBokVsggXc40
KMKAE2N218328oApUHQRZiTj8WYqcZVhnvWNr29Z9miphguX3VcFWVEi6SXfCulr6TTeHhHo8gOj
ou5iiVIaySgPrUPrTJhnJ4wgtp3eRneJm5eP7dxE9nkYCn0fLhPtGdAySH85WItvR3ZJ8CvryQ+d
OsyB4CqY1TJDHOz3zkwCeGtm7UMqcXDl1dc3rq1lkLOtetqjNg1ZLSMTyMCB7JttDPi5OPXXZfHc
UqjfN+2SnsOnaR5CFXUBhlcQTHS7XEidRTsYmsZy3tod8dm2S6YmbH35iEMqmtOyKmE+hp34nMaT
QdiTI3dtLKBtWjId7lD/NeexPg/nWgvM5rkZrC5im2vT14aUeGo1mQszAOCjFkqlsh5hQcYKaNod
O38slIaysEnCZw4X5R6TpByumBzMD5CTph9Dnw9D0BWzO/hgeZiAtPYWXtQIi4uZ8yY3qqwJZlvT
LwfLUmeFmYIap4v9uWy8DmeGxa2vJ1lZB1QJ3jfHEPNlG5bVk6VMQCJki1gHKiH6XW8XHTxMFRPg
lE2uL6v0YjKjm3EePX3TkxA6+d4IzzAn36zbQLGvL0cAN+o3PRy6XSnM5rCMCRMko98x+3kuZr0J
PEtdo++LN8JOv8PZOVbC2U0puxFsr0uhAUwNYb5Rrk2YZ9rUnGGIpCeSpjdWnro3kTkYvtbPa7QW
MBnDsChP93VHOPiKAj6l+gDXB9QJRq3egsqHIjE2lQBbLTRQZ5jEk7NhRtLsh8iMP5Vzr2NCJs09
pD59h6aelLMold6PGkOHvTMu00Xbpe5FJWm1cgMqVQgFbjchvtloPL/t0vXJMcPIm7QpFxXiSEiu
D4tpDkLonD8RblTglW23dcAVVymqzsxzGbszy06M8zGPsisH6vOtkw5OhvOntRzCNf/GH6oa3XXW
K+jOUdJ3h2Gx++fIbvKDjSvBJvWaJdAxig+tusHFnVKuxjGQDEfGAjzRbue6rWXgj7eU2Irw3Z51
eVQbAdw+KI1RZRbTbnFsBkdl3oJiWUnxaZarhFZzsN0gSqv9NUVNTFB9LRy+bSf9sgwrLdjsB0jZ
OjXKfZ8241ZldXWGr79WkaPlyQP72XChWliAuzQkKGUDc5FAxkWZ4thE47Jrh4LcwxAOgtG7yTf0
INoPTRBszWC7t3cSy+pDKIp6Z3G50q9Y4r5kxT5FZJ5urCxdrqw6XnYU1A4z7y4zHqdCTDfmUhub
cIDY0i2SwUQahmqPULe+QAuRn2VT8eg24/JZCA3utzeqYzNb4REK43TljlZ2DSQ7M+/CVEWKFUrP
zXnHlmIebAbOnB6x+Snup2yrZwiowZHBTcsYtf4nYQ1u47td2VIsK5SQB9GjAILJkNTPbZw6V6RZ
ozqtNO/WlTgKBHppa5fS7CyQowSsCL1a8kjEdntpxm7OAKQyL8TotY9IetsZ1zxYu2fE3hdHfclU
6OtOoqlHh2NqZdC5y1ml18WviMp1D7kai5OIOSgsuSgSUxDWBCEF2GKgoisvcox10LgwH90UWQeH
exn7mqbGmKxrNhA7utKyxr0y7CaJz/Kiq6ONU9N0jENlGzvDU91+MbXwVq+1W+iBfAWaq+lnocDh
e+m86euiDere7XIUQauBQe4M0aGps+mydSuAWfdb4TbW3lYi9vyBuuCOgX6xmQxZb1cTTcasXRLf
qIzhC/OADnptRfDivh9yOqwxltfoxe0KN9MhjI7mMAqK72SCsO+Oo81Esxy8Q87JfNHI2B79vm8b
5EA4uCw7V3XXxNeBvKd9fOkK4H1f17R5OxSNE8gw9fIf/F0tv6dowwNEUFW7b4sStwTquY6Z6UhC
uI+W5XMkkbITUzBaX/taMbKznbFlV5jHc0wLpqMdUqR3laUf8QsJv/Wasm4TWKtdUJXLvHFjEV62
jie3FVP2c0KO1TbT0+ipMPvs1rOxzQ6KunYvIi83HxomvIz+MQ3Sy7K/aZgsnqGtsSA4TNNX1cR3
SD3jmxSJ1E4kbSR89k/nkb4uGncjRLALLy6dnTnYpX6ttUuv3c3t6MCqcB5hnek/exPxA/RIrMYs
c8DWTNVTkLbYngajU3gHSOV1eC3yEm65jJcvhWHvbDXB41qVDG3v3Q0J/DmGvSl87tnZ5hP2NVoC
rzeYSqq8DSKM/AGZpXk7d5V2n5izuR3zSsEm6GiGZOr1m0La8z2PuziOJnnfvqaF2YWuL2aQz04R
YI9AFdVl5Jmqhcil3jTlox673v2SleHeMotdnNoGnYkTbcrBse57WDM3dNK6c/BininD2kFsE2RI
n4t0tM4HgIltZlfwM3sGHaSMm+lniaMWMnM8R4Cnh40T81ApRXDAKToqEs2Z+o0Dq2EDMJEECren
T0iV1MVMlsyNMkb1eY6jcJPlXXEZxjMk1NGAQL2Zapg2eQeCgc5LQP3NlmWbisG9gkGSxyzcSkLi
JXt9CBZmYpMfsV4uW7Pt2rO5iseMGUkxMG6zw3gtjMzLeZEhUSzUJptCdxY0SHVdX+C8hho/NSbz
mLZdh7dEeTOMmgeY7pns5b2B+aAMocGqOZTsfd18cNpmfA41ZPZOPA1kcpgWkzeSkq1qKAOtRPq3
YWcmZToRtfN5qHLMwPHJpPnLOVie7BHm0laaS4jZp6KfxxuDSE0lkISMOueRHBLCo4y8yu5nl4QA
KtNsuJzhVTxZmTBuyM+dXqg1TMNZMA+pWzm8kpbLRAmdHDnfVUgGFHlY6szwWn0jWWJ7uBLAH5qH
MbHS5IaBTHk+Y+Hzi9FehuWJs1zDgFTMoWV00Nve3Erg2n/S0f+7Iff/SWC6/i6qGbTVE17tr3DN
9X/8jWsKwHQTF0jPBJ3w+AMcwH/U6vIvqGbEmuCfKlFbrjab/zBtTfsvJOz8FP8BCkixBoD/g2ua
xl/YH2GYCZdz5ZLyo3+Ba75GNR0AV6Ir+UWkmeGrBnvzNWezt8ym72lbiIidhqCytRLtVqv/TcRm
OPK2BZ18TXv9+zL26nUIUEtq3Iti/jcQNR8NOVTAYYGTiP4WkaL+tbF1TYdj0rS3DWSM27i2q0sA
qdygiimHyZ+juU79tJHFPnUnRvPJ4uj3sZoj5KfkfJEXPLd25dtGrl1YpV18RmuXFxeZZaOshVpu
XXkjAbG+Bd8moXKaUt5JY3BHOFZCeyxCIe7GPEm/Dlk24dAy4jO/iQkSuEsqwhQw5LEgYeVlerEy
ULTAVJn7ye0J/v1AAP6aBfrydJhmMDUxdQH++YcDJX4kVl6JNEAthtmRd0XE2p1ZfoHm+duU5w32
8WtS558XOuECLyiHGfNxoSbq7+e6umpyF+lBQUUrt5CIfRf5ddd+5BR88u3zuUh/t9fxD6Mk5kks
5t851hF2LPgZ63ioz0UJf8DDTyfNq20fOiHHcMFc3+qcDwisJ9YdLGeuauB+D5kd60Uk/K+v2gCX
h/RloQ9D0mNojGcdU+8ygDtpXHNi0acqx8YVEdnjBjdCAn1x/9yQiut+wDM2VzPi//BYuRVrpa+u
yYy80djQntyKKkpAxGLS/M6mhN4MfWxdYnxAPnsiMeTCLp5mzZ+V6ZE+Fo3TxsQP5rLBHyI5i4bc
K3Z61+tHRnJ0VJIa+D6pxvDWbLL+RusrCEV1K8QIqBJVtFzwWOa9mfYzmXu07tipuBohQz3lGvMu
VH2TJhEtFzK1O180jvW8bjf6Ti+EGFaHJ1Jg2iqdb9HywQCcDKp4vxmJN22iNN5WlaVQmAy5Pm3p
YtNvzZwhUn1/qb6mrf/9yGwLCatLmCdTHPbG39eMZTsYtM29hm+Gi3uRazdf51Cbn+vJ+Cib4SR8
6+9rEf6A+xa+HZZ3qgGgqid+KU00IA4B14hJiE3yRt8dpVYn12mnkz3t2Fqg8OukH9CIP8yb9ga3
AJzpBuh8cHq0HuFdXJ3POrEcFb72iLbMD4OpT3aKl4Xkcma4uG5DG3fWn/+2j7pONmVzpSLChDQ0
UqmXDcjOaV6qWq9vcxNV4kcUdQ6u07VrGsxZIYPrBOCeZgK6Y4nm0RyiQKWIPi38w36GzDEGOCct
CHORalQqDe6OZ8WMizpU5AxZQ2Kp/kmCzn1BdIWB+aDRTdKTZ9h1lFmGdN8qhi8J6nc2BE2mxdn7
y+fkXFsfFN4wRGGvk0M2nxN7cB3S7LyYfKVjnd7VsFs4AIb16u9f5o+djfpIrA7PSAlI2jg11EWr
jsP64kKCt8rkcdZibeeJ9qkDXruZwbECF1nUp/eveaJaeFmuvBguG5tDYAH47etFYMHxg3S6tj/6
LGz84GZYi5bXWFWAug4PrHpeEKK1+ThuVEWizyaLHVL7xODMd+/fyxuPGdEHQ3iqEUtYp0EE5own
JmaGKMAl7qJ2J5cdAE340Rp88zIGRj+rcwlBRif7J0kepP5YtbZauumH3M6qbZaNfRzEkmmen0Sm
+W0Yp/wQQgtI/cydCvbCIv5eV3VytQosVsPIkB4CTP3q/+ERrNl0gMACUdTJmTpXPbJviaFdk8fd
xup17UC1E/37qyCrMXAyJ2pwPdJef+cYUGgVZtG4GKSiu3ZINPeN2pD373+WN951XvFVLARdg/IT
Bsfv2wtYly2WiedM5kmx02yV7ZsOKD5s5HLFuDM6kyacCXQo4eH9K6/f4MkJSQlK+AZmO2hR5cn7
aiTkqaa0wr6ZKtflQIx5Y1lv2g0jbG+jMfe8JLRSewBSGNEn1lF68/4dnIRqvLxWa1SZpVsk15jc
x+sPryKGRjh/cOKMiUQMXsICTpkILmCHn4out6GUdtFe9XJASmuZ5yFD6kMm7Gmz5E53LvJxvrTw
Pee4VUDI79/eGzs/b9haSOg4QuOp8fruelEl1OlMDjSnFZ8y2+5vIkUxgdhhGY5uLup29/4V31oM
HIbrxkYp9cdZM5VTIkspSK9zcdVpCrVcmKNWPZeAMIEQUoEIOPJyVu788P6V39hV4XNQcxhiZSG9
lFO/nXLMCnG+AWYOmMVTkLWSBVmPwwZn5HXkrGwoZqoJP//rq7IAXc4KhxLVck4W/2RE7ZBPPdEA
WvPLHbPuG/YF4bDtKh0/B0skPeoJ7DT371/WXH/vydJHMommHXYJRJaXYNrfPi3S26FxK0ZLkCBZ
S21aqTOlNYbY23bZnEdlFVoIgEAYt4jhxXndp3KArN9rv+Zu1jjiCnOJzppB138lRphGZ0UWuQJT
ysIogt6K0pqB3bw8J4VcjDOvx/kX/v2AaYaDV0W+pTMjH0nk0A7dyCwGBjNUP2fC7K35oIwCN4WJ
pF6kAtJuqwuVIYfezVVSnMmI2nODLsT+YrgT/qGGZjhX6dib8x4ODOqsvkwhDXaEhc+M5/FF9p0p
81ocSVI7/eDMP1HTvbzBtMSSDDiqbQs+0Ot3RMKQ7C0dP5LCM7qLMBrHrYnjjKTyjcJdH5UEghdY
JSVDPh5hfc9H2CrGpeelOBBkTXVABoagAoejq6bTjU+DJCHvg/f4jaOM3RuWE67oglymk418hqei
yiFGogLq/YPQ8DGYtWb49v6iemM7dR1+P0AnvQ+L+vWTML12QsWWUnfFNf0G4fPFxhjtaMXlmWy6
YTUfhUvftHE7F+eLzNGD9+/gzc+JzTt22mT06KfROR1uWMnM+A3DDk08CGNWpAwi9H//Km995Wus
B68sjEWLHfL1B6WLK5Cq5+g00lIe26jQoJYCfUJEwDVoLmrvUJmI2y2jTXZuMyXXhlo8JFoZsF9B
YtjXuGKvxo+AAESBOYk/g7198Cz+3El5v02QD8AaNhZ9fVa/veGzR1hxl3GsFiXpwWRNEONT6+l9
XY3R1TJ74jBH6f3U6fYHp+qJ9f/6RqyecmvdzpUNjOBfXzk2JU4zFmVDrrfWPjciC7fvcdy7tRYx
QamwhgAf/gXsI338Q9U5dO3qaI/oeUJkgP8uWfCf2zHpXXgaFOYvt/vbg8Btc2aM21Arae6wKbAl
CshU/geA/C/RppM0r78vY9PQSZeHbrKznnxqZcD5GUcNPZfRbWU2EjvSzlPsx0ov9xpT3YM2j7cj
Tf8jVLmwDtp0ZA6IVckGm7fK3OW6LLfo3BFJqdQqRmIy42fDwVelbDBS6wvT/eCNXc/v16eACYNx
7T6JM8Jy8KQAGrOkgKcGRDCO1bPJGVAjVOhsaup5+qiW+PN8ZRgI2ZJ1Afqtn0YqR4VZMWLk+Swh
3Qmedjl+aLn8wtzX/pJUBUUFVLjnD17V9amffkKSYwjBcdlanD/qK8Szbjvpmm9g2HGuh9YgfSPT
icksDUwDNQ2uQ5xUUI/oqPDdX7Crlgp7M8hX6KsSC3+n92/pz5pqxWTQX7tADLwiJzVVKaupH2mm
fNIl9J021hxYyjEhVbZYyPnM0cIPaqoT6vLL0iQmBLUpXFZE5/bJC8kMDoDA49ETcC5voW3OuJP0
y+ycF2qsuv2AgwZ0OWkmq5O8JrONR2s+nkVJiOsO2l/0DzFREG0ALRpypmuYyX71FpoePCYPKsjt
uEs/Yc+Lapp5JiPqGWWe+OCofWNHQzMPLANgghWDcbLtFlpENE/Px3AGMd4Maco81kVXQqhGu69a
M780sGkOIgA65b//pf2J6+F3t2IfL2g6D/Hk2nZaeYmcHcS+6yA6WZT1E4GjyIIuZSTF+H9ItJvO
y9WxTSPL+qlLxtx4o6QhUY3yo8j6N7pxbseUwLaAm6uVwOvNBlOsEIdHAXhklsnnsYHqAtSLmLBn
9PtQ502i0EjP6ZdmVEwRLSIjz8I61i8/eCx/YozgD3wVkKFXVN86WVnwHfUcBgM4TSSWx35EdbJT
iLQuk0FTy54yKCy3+GmbF7lq43yfuWMEFzgzpvKD4+7Po9/ke13hbOL/8Bc5ea1mLVQexq0RcLbZ
+CwQ0jfm6KP25I0N0zZoVhF8WS+2vq+fO0YTcwcdmA3T8aIaQ8M05o1JHRShlf1RjtebF+M0BYBA
yohVyMnFCujRmENra7Ano+E2dZ8Q/D2MxiS+vv89vvHwAD15alLXObi9k68xc7IEstn6ZmG4dYix
mGYSnicfINJvHZG2gbutAEqEIn7a7Dg5HlZmv259HuEbbb2MX5cuyZdDxOzpCYe42Dg4meFt5hw1
7BIhQPcjLfphYKGPrKfLn9xeAK+5lvOrSCI8DnQbn0h+2er3UeHZWc2Ont/9+4cD/CHpDpEJSOOk
RQdptNxZovPPcePeJp03+7Nemx9sbm8cC4CGwIcG+UwAAiflGjI6UBAU0IySeztQ7Kj7xFDii6xi
50hd+1EC8ctueXIy2mBofA0Mx0zztN9t4gyqnWesq6ti89eH5dEw4mYjF9XvI0KQ/ARp2RETEVIY
ZNcdYhHb2y6bFvjEmGtu6ixZDj0YJOJatzizcVvbNS4qdY+W+VBp8mhih6eO0KbbDyrwt9YrQX4G
i0jHSUU/Wa/GUk2MwEMNKV7W0KZi3ajN+kcp8m9eBVMiXnhmqFJfK5rfCse4w1EWGzeuwnZ/jraO
ZCMBk+z95fXWW44DMyAbyqY1zuv1VQhoT0wSkTRfVaG3wfyhljhxyHSTi0IkH+ySb13MpTplkTH7
+yN2blos1O/5rPl1XMTHZEzaAylk0d6sIu+DNuCtp8d77sC9Xe3IXxCI356ekhm0SJJu/AV6iQ+l
R8G8KMyb95/eG1UliixXAEqD4DG1ef30snh22mFiSxkSiFg0Ae2uwiM6KNXtpMpNOiQfnb1/fi6G
NrwzrgAPp/07WRWkTLS17Gn+IrpcPzMnCBqdNn2wwv/8oqxVjYSgjUqZTvZk0xHwokA8OM5W08md
rjnwTYpF4LrnxNH+/Wf41icilJs5sM5mQJP0+hn22ACRFsO16Ov0TeMikogatXywwb1RhYLqEZoq
4b6QjWmtH/m3BYEl7ZxUYQl9flCYj+YwWCdREH5hN+NZn5pQVdK8vdXRGlxpyq39nBE1jNXFQ1Td
kh+EFP0Mq9Ful6V2sxHE82R4Jt5NpO5dQhhOv9JohR8ZTL3xRdiGx+DeJkEchPbk9cyJa0kKjwWm
unhtISvmLg6qIka2ofH4/hfx52IGTDBw6YKFQeN8uiXjaQpkIgBQFBw8X5YMA2dSxxCpt9N6Er4Q
t8fuoyzKE5XZ2h+8vu7JZ/QIrpqqiiUN/xsnxVY+pXWd77iVZdMVqbsvR/3LoCZL+DC/7U/eQKB4
5uFCMGtZtRu61Zsb6dfT+4/jbxTy9RnFjTHtAlxjks1Q5/WSIZmbsbMHqdbW46a+wdBa077o9ZLn
56AuVnq3lINBzhMcy1+u4s0M2iS0040DZ7i+seqh9IK21fSr0q5za5fGJHzAu4rcO4aAtgmLycvp
rkdT/7puvJU/Yn8zBMMQ2Rr1MuoHD8XaDKd6EViTMCDABr4OU5yx3AzzVnRabQaFbVlwdOiWVRjk
SsRSFkbn6aabYKkGIGD6z3xR9i2gOT3vMo4keXkuPtpl1Jbfh0ok6qLDDIisF6iuuNZMEqU3d4ng
vBlZ3sfcAQvl1F1nu12FWzYCpHS+l3aax1uvFU4SROFStTwnA+mNl0J/xkkUXg1SqfE7jgS80y5k
FEIXkLsfyXWKrE2RAk1BpvPir45TEzWj+mbBJh+3h69NO5buhTXWntpSszH1SvRJHzAArxYYcr0Q
z50mymcP8LKkXot1c5fxTJaNPsUapAccgT8zKI6oZYaVyeuOxEUX3oTYRlE6M9AvDfmI34j5Q6k6
N0hmGMzzKBzwickRU+zLusTxUeg4Y4AetlkQKci2PpzO5Xsj+/reBqgwF57wGJaWpItvqpvBoHb1
21EqLxAFrjM75LQwqA1YeDiqwTLwfIHYFhiGoZDf4iQz7rEdI5ZcS+Ch7+M2yW+LMZ0eFDyOh2ku
bmTTp9jZ2HjruGHR/myUIb5Dja3uQ4y4ruEs4seLDt764Y7TRIQNMFd1berQz7GXkXW6kQVWIT6u
tbj1NibG4RuYchZD9ChCaYa1NKFPjhJfQUbkcp5imylRVaWD2CD7wpfAKot578KahUmKfV28MYbO
6oJiqI1rzHmnG5wyyUtMhKuhkp/d78Qxmgxj3Si+k/xfEcyTamGrhxBRg3qpx2/YOfd482Nm/CXH
svvS6uw8DgoDEf02a4UsoNA6+OUSw9zh4uC1ke0jmgrv5jE3kMQMEUYcBCZiaDXp3dUwJ/kzFgHj
VW46Hfmdc5UeHEIZD01ORQgD3mZxCqHuSDCLhY8rOk76YLVzBO6AkfpcVa2zteweBWItyTDb2YJ8
pK0uUbFsMUrv6wBvag2Gltfjw0uorE76AfKEJ3NaNA7HwoSLssyhHf8f8s5jyW5ky7K/0lbjRhq0
GNSg7wWuCi3IEBNYMIKE1nDAHV9fC5mv2jKCfAzLadUgR0wSuBCO4+fsvfZWn7BREMGc7qUmC+ih
3uLckWOC8jcP3BY+ty8GUE/SJ9YDY4x8qy0NRUk3GAXGMV30WywLVbZaH9uvZZXXTQgYElGuxgzz
m/AKLdm25O2ILWwNHypyZRHKKRkSVZt2Duo+koQSV2eZjgdwQ6rQUh20yQEs5jfKeiDetMElYSjr
jPM1UUOZ5fSjMLz63hDsPWEaOzNpleMwn8BVel64mOmcIn2usu9NYMyEBOta/OgSZ3NeKz+f0VLF
wTMIhunRbvyS+7bQDN/Q+pphpjcailfyEQ1nS7pTdaWV1drxok95r4NOfxRrs0L0Loy11K4xpKkR
NWwISGr8qnczsRsTkOurxXBWpsLimE/goePrjCVbbNMhE7e0CJabAKAybgBkJBhsusVSe9QL+Bpj
S9kQ3X0blkqmegNLlFEHV0BYytcRDfpErh5pZw58c0IOMtI8lz5zvnWwp6/0uekJHVspd3MnSi/U
grnQaZ13ek6XtG23cNuLH6J39AeV62DVwWEnN8i9spxX2hncLe8xPlq39fVlA9HItUOTmc3t7Fv0
HA05yXybZ4N3QhwM9ZhwKnFBpg02vVWGPZ8Bs1+zD/OsRHA+d/6ejpd9b5gjLi+3K/Jb3e/Sb2zf
6LLHse2/mPT5HzIlxjvbhK590D3LBPLi8XZvkFyND3pax38uQPBY5ry77D1XZJsk1ReeD0uLfzTS
UQ+jl1jFnWstxKtiwPDPdZtt86Zs2+Z1dOMiPXiCABJMmooME17fLz7cmGrXodY2CCvJprteZ2AX
sXll5NIpkWhnWgeZLIKPgWnWn2GobQZYf5JXs1EKwrqczrGOzefWGKcXGkC7l8EYpMCVW6o3oDCY
UvOWlvQxgF8Kd9+u3WVjAxN6LoBwdRvkH/1ZykebfFUE/dsiyA0Xy4NlXo5lz3drdKzBgELnxqwc
VlxcMdmOe2TMARqyoGvIv0vpYOZojVhLQwjf8O8aQlcotTVlNmQymAMzlswLXjhAbPHLcdztUp+U
ksjDoPpl9pfe3MeDue8J6sAMm6SnZOaFUxouW9ByeTWwAmStyVhd0wzsSemkSMhbtMvBDdJ0Ozh2
8oqLshrwUs7mpRH3hhEx3yIfNnbQCGhpPb/aiw24sGCtbBgoBOvAE4+YH8WJRnxk5vduvUEhDrrF
joX/zW3q6mvptkF/HiTNEhVVhoFfx7X+CEfZBmvj2pJJLLC/G7Na6FMvBHKk+3G0GF2yOCTukawp
8zmzwH+TRsuHAy608q6lYTCmlXrMvwf6KIVQE3v6ed/KRguJXW2uEmUH2RaHBslQJraD5CCMKXjs
oNMhrADHdRLKdVlguh6PSMbv2MQ0g0Es1kYVVuZYBfDjzYHHxantKzk3ymHe2aLnIxgNg4HZwtbe
FMUi/DA2HEhDSTCi1+9sDV/hqmcH4jX4pTiPuXNvTu/NT3Q1bZzreezdBT75DZuyz0sY+l1XvVAT
IsmtZiIFNxMReQCUnNl6UZLI+W1KzadtkTaC1XfJGoYooPmsvLEITLzNQW5eugNucw2yzG0bp+kl
kSEJAAXDU6caK+C9SZ4L4VjQn2+J+UQJTyIDHXh/Qve4zdWgnin+2IG0TmHmRJDM5C/oRlZMWLxw
VWypVYabRJXmU0E8BovWogo7LITrAaVM2bTYYmbmneLUa4nXywdXe4G5qrAOKRzUttZZGcqoxMBG
BDUUf96sTzuLmKKDk/fEtKSmhgymNzNz5zHB7m4xRk0r4ct0lhveD+zbckziZtvwHpabItH8p1kV
aXlq87wuz0rbnqaNnwmVn0Hj61G0lHrZh0NagtwsHN2+EKDYjNXHS76MBt6v25joEPoLbMdxx+eu
Kqqoc6Blh53o6nFvakr4e4/M5/Yk/bygTtDzPtlpse7k+2DqbeRRQo0kfwn5BcBefgcqL5AR6S4r
RGjQbGfjAeP5AoWw0Lf24kygKwwofJtuDJIikk5eqFBMQfGAdorYijho9K9O5SX3DpYw82R6Mj01
0jMWPGhttRuLQFFm86hc915BiYVHLT8EhjXnJ+zp80VNB419pERwgInYEnU4L1M2bibplSIa3AH/
kGfjljvytMtDXfheFVqB5LlWjuadY8A3qsgrBxi4ZWMF/oa6SlC+pBrM/BlqxK0BqtTfEWEWv03T
mHi7RZZJuSWIyKwPpnDQPdeNn/6YvDzm3ChWLoBQ6pcOmSfrwZE7hOnsm698PeVXXiZQohaS8pvG
mh06Jm11Ta52Gh9bM+6f9Daor9ByF3FU6XO3b4jvQt1gVmtZ3RqT3CYasZdJ2+OP7AhaurRtMbJ3
bnVVna+uIyBaemz0uNlle/DcJh9Ce6Yo2OjKMRcSBJQHS9GtCmybqNewoHiiAGpRJIYgSULlIsIS
Krc9vTm4F4UoAZ3Zc7p8RWDfXRpsd2REhUKzn4SzhrxoJGMMI+a0IGdHL+OJhJsJX1lsdNhO0T3Y
6uBYin/l/5I4CtZMoP4h901LgAKmxJyOE2GnTGQG85O52K+29gzGPZvB4Cra/NA7Umiv6p4EAgaP
YKparRi+e7iYSISzk/STAdLP7V12sj4paMwmfABGHwY2jkW6JfBNPj8dNq90CoZwHvLhR62ZuGf0
yvxk7/wLYRmc6VW1hZRpVdJ+aFOR+GEWrU1Tx3Yh/evjBINh0RaCVvxSvpEUMN+70BR2plF1Xwry
oa46FdiRcOCd9hov+GaWnYZ3UAPJUCweA+jf7+5/1exw0ZvTXEUxAkP2/d4eEaUOebtFVQzRAo1T
Wi6bAMI/bkpfux5btBGibtQn93y9px86CuzsUVrpZGjSAv3QV4O/0MU8yRwVj9kZmVGwOIsxB1rT
BMtuwI5LFosllm3XyOKTDtjPx6a7tipJ4Vtba/De+19sJkFc+DXHxvwOmryY/cMwVcPTYNYvVKPx
tYRushk07TMrxC8UGRzZI5oSqRmCr49o+6IsSTAyAYsWymkR6Y9vIrVpa6gUBaFvxLz2vnOMgYF+
Q8FaYKCfBngQktAnV6aftDZ/vvFgz1GFMEJjCs748P1lkJkWWMA7MGZoszixCapOlh530UJDlLQW
VT4yPc8/ue8/v39IZZHsMLpFyGoEH1pchDwH5bIg9bRwl5+wvrBdWKiGGidLz/mDcv/7p/sX7x/X
m6BQ5tVoK+i7vP+Vmp4J2bVIJwetaXbQCleEQlxu4UUyUYgDNzZCT0Lq2DC2pWtZaIIPC9LP9DbQ
u3q3IOo9GVIgZrKhdW5n06Y2/v1J/uKi8DHkwUCywkTgowhwzie/hVWdUIq0LmZImucIcdLc2umd
8fb7Y/1iZI1eG0YvYsM1rOGj32jW9LKStYcbC5bnuSNB5G8bGUB3sOZs8rdWCt5tOwZ28iAWSWKb
leokyWPqJ5v7k3NZ7/b7VYAbQ/8eoBxyfWw6728OmjzHTVYtSkZm1Xher7gtSrWFYKLS8hzgM763
8wsXgVLN58cOlWVSZmHM8N/Ia4In+8kJ/dyC9/VVLEWKK5GJqDLfn1Bm+Vo7KvwOU96bmLaJZlzW
coPcEv+GkCza3VXa7iH/+BTpmJdLYXW7lQt56MF3PU10BiPRDnH4+xP7+QlZz4uxFIou7DAftdm9
CXhDgS5AqVOVoVwGHTOdwkmV+NqBZPLPhIo/L5FIYZlFYDdBFsvU9f11GLVJ73ggGarXs/+gGGFt
snEcis0YrBuERFFr5wXmYFypgD1+/2N/cRPQCOEo4JFwGS9+uAmsPA1Y0yXZgggrwxGze4T//zNv
yy8uKY8e7wKOGnBfP+nyXDdfjFWjmLKBvC+QXl/35mLshnoZjj6Y8PyTn/VzmcN3jiEZbwrKZkqB
99cUb3uHzIkPrej65MqpdD+s89rb2iMStd9fwV8cymMOtwZ+sMrq1oelfarMHsgajzEBnksIdCyP
JKqazdKRP/77Q/1CTMAReFiodhle88Pe/6zEw6lGWAalg0yrM1fU7UNqV2XLvLH2L3CMS0hRYI/P
K/LdD/Ni/jAnQi6RZOrbdqSfLLymOdk9ksyO4LiI/k28c4WN/bMovBmK9ZR+cs6/vDzQBpEKo1Bl
BPv+lKdAIholo3xLJyv/Xktt3kGlcG4yfVmOn1yenx5mBtbca+DaNLI96tsPx8JhV5QQUingNL26
6gU4mxCbv3wDLFwPeNum8ql2jbw/5YBlmC+BJppegOIVY9QvPZRjv0I5FloMM8yblkiQ4JN66E/l
xLtlGD0FpESQA5TFeL0+nKMFsSou9SXdLowM1UOSycTYQpNdgi3OddrkiTapcu8adTrvR2kG6gt6
owFtceHFofQcKP2oJUB+IKCxd4QdNFgE246+tc+7HG+YCWmXLoiUIJSzShpy23oT4jpGJigVIq7n
E5CU/kJU2VBE4FlkNCR6Ko+aiHVGEtBq1OXAzML85EX582v34adjKlrn4lwBm7yZ97cnBkJb0PKi
FqTY3M9apxERoPvFM50IqyGvU1Q54R5471akWdnu+LTSCUNOqC4wBKEi77JGm5C0u97dILzcei4Z
P9xZWa5ePdLuuw3pjksDz4xbv6EKE8951fDj9clWIIpllg7MGbP0n6pl6Gay0SG7HgsF9MoPRS4p
PGVBFZxuNZ0NX9A7Hhx1iByfPN4/vUroCti1WQ7FPNXkxxAdrpSfGTEc4RyUHrgdWA37AUhIGpaV
3e8BLWkLoXVEN20R/xJt7efw/TLRNuHUMuukY+cEWpjIER83fY/YjCZf5ssnkqef30LMckhrmWD+
mSiz/vnfZt4ujW9DMuDbegag6kQMy0Zn2xn9/mr86igByyBoWooaBFzvj0KHhLyzam0ppWA3NISA
+nZaiIr55Kld38f3Dy3KEQ+HMyuYt26j3h9HW13WQ0W+BRnlaehkLoHZ9E0iVY01NJhEAtVbZ0eA
4uzh1DtZ4ex+/0t/qg/wF3A9MXSjkoLC++HpIiFusrqFMyCPXtsNNjAnD4fa+ejJZKKhN8rI1gxY
qIwNr39/6J++2xw6QC/F7g0VLdP59z9eMoQXJNMzaZ0BP824VS6YOMa3LDoGWRVFtf398X5xU9e9
sbfarqAk+B8uNlQ2Hd0trZeR3JujLO03hUP/kzvq/XyU1fLNjmj1dK6F+ftfFbM/J6VnyrekXDgP
BU3rYpcS7FBve6qGNMqHIikYV6Y4dDKdEM1oUVcjScMwReg0dWe01WCVZIN41WxCCje2Ym7sAbMR
h6muywcLUhlUEziNWwIS6LYP5rzcInQzL4GLEnNhAv4WILkaC/YYZ/osWyPQiI8pJjtcYDvDkAPe
HwO0HSq2SI5HqmKjWg3QP8pJpv+1pt1liAXj7/5Kvjxgt3ET0pukFUSMaeMK+gvJbmGhIRcIRxsK
akQburJD2LAkKfKhl2zD+FI9mDGmbFJEWvPGZtJENBO7Y3UmzWJBny6nkSCzCjf4doS8Q0RKO1b1
hin38Lgg2TJCMsMdGeYprFyuqCBbYyyWgIpisZorWDreGE5qYIw18LLcJIixsEDIMr7PtX56GVq3
RUig5/PwRERQenS8FoILe8Kl/2vJ+Ee8lP+ZNOi1pfPvIeR78TJ+r15K2mnQ+TKwOm//+R/rX/nv
jEKA0BgPYRDiHqInuG4N/0UhD8w/UC3RJuRNWc3X6x/9d0ah98dq4YMZxMrEMmzysv6LnAKFnE+V
t1LI120v+4p/Qk5hnvNuDWZvyN4EiRBCdN1GkOSvH8a/fVGKuSoma6mLvY14A0cP09TGGYn3rcdr
PfOraDScalvkyQ8/N+p73eu1HVtYVijvkOeqD820HXa2rJNNLUx1ZJ6VHE0KXo9qyYuYK+6R7aGn
JR69YgxufTMXicLDRuwm1Pzc5BnxoYTpLGTwnvsZsi065Q4RKvpN4U+PdUU/P4jnF8yTEJt5N354
0p+iTqkULUz3wyF7EBIH06bRcreLR/Lh1JZ3tac5O0TvtIAGoZga+GR0CJLqAGYwjVxIsk7bQz2I
hBh4/Z7X3dhYmWeFZer7D2PQ6SNp6Kjh94yRMgKHjOJVjS0KKjpMO/7YvWAaq27avIVebCE1O8QZ
dlK/qNBEzHFD8EiWXYLau5RcywufMKQdE+vT1HnZ3vI7E6owGgatS8Fgzu1wJhwt88DPdc0+tXrn
uYuFFfb6qF8gqLtsc+MLjfacxOHC3S+1lvwIHF5ytJ3BZZOkbMdUSyw106onvyjXoDVoUDTfmJHb
tXaYi46RZzI/kvNzYaPe2NmV7XxRlfpCMWceuhkwVZ2K6jjAan5p+rpMGPKOdsiYL30uZ3CTtbFK
kuaCZh62jSd9dtWb43XDeWZjLB4MVz02nTZ8I0ruhclUbW9oGadr8Hfn6BuzlxOdX7B5XM0AVupc
kUOcA2A+QuUIrjBWWhv8/93Ja5DiulXd3Y8mH8jWHdbOCtbN1iwfFxtuuV8wPZjypj/zh9l9S3pf
wApwizc0FAwIRwK3zZuUfot2MeJmGA9U++A4URtX5/E8anlE+nJxAg1MItsk46nfyr4kWMbRCdOD
klgfpkaL24fY55N5EMqsb+FigxMzIY1tdKbvzBS88XzBjXEuanHL/kxG6IyQitYeLe8lBQnY+w/u
XF4GPjITzVLg38oHc1wT2FT7FUHQEFq9utMAyt4VpVWceWQfY5mC68KkD5KX2OqppxSgZsvuHiet
bC6czvIPYz+NkVOL4YE9X7bLDPJ8qDYZGRdIiO6wvMcnxsFJmCTsg5DpDDs5V+NdPo/1eVU58b3e
VME+B0o9bHvp+GdmD21P5P6085zOvC2avrySQ1Y9MkO0vpF7p597+pJb0ToCbK4YozOlrakRdzRW
tIemcuW1qM2Vdmp2YHD8fEJg4lZavp80vTm0znDT9/IHMFF9ywzeQI0SeBvXFwjzDcMIl8wisd5n
BJum1VUZx4+FLkNt8vSDNl91jSdQdNnF0e3d7ND11XchSW2jI1fvMA3vqhwlVlWXIrRgLW+wfAdb
u7blvYGYgfSl7eDRCKurZCfyBMphllya+fAW69b4fUz7dicynJPlxmYUpk1nNiMy7Qv6Gz/NMGRq
ZTlcIqXLHFIM54F2e4TFysmCncvcLWjCYW7FV5pxZ0RMWq9raujbGJfuo9PU7nUMdfXUdcZm7Mfr
ZdFIq0lGH9Y+ilUNdPKhg3x6aFEZlBukFd5NnjmvI+kOaKECl3Cqdl8z4YlK21g2cZJOX4cUyFut
3brdoBCkuF4b2qyPF6JDLAjrKT8HVJs+5Sgxr6hvp4s4q5ILGFllF5lWHe+Y4LqXlRioP5CO7Zxm
OZdzdj7G3pkveoimsv7GUPuImhiO/VDD3WkxRmcyO8ZxfyeTksIr0G8ceKpxCwt/btfGKxGniGik
3MGbLE5N99RJhH5I07AlluNZrTr/ui/jLBJpO10FFFYbDYDPV4IwBWoRnT4CnXv0OdD54QwRcb7T
oVYhc5FEmcaeV+0Ng+SmKK7mkNDJ19KxbyTgG/q61jwd2wpeKCAwi/EopOlSuMBlJ3WzrplbNs0X
CD+mg7MYZ9wviyGg3hyzOpMYb0gzj2Xa3LtFt/PYiVz5xD4dyKiWb6ZTEPA3DO51kChjDV27G9Ak
bT1UafcWypNtg1Np2+qQthRKhKg1e/zr6MMinl80QRmIABq/+h1T7OYW4StdSNk96ppfno1d7kVe
kryxThEm0BDeBYLsWyN7dA7ADs1tkXbLHVDNr07SeETOpjuqA3RlU/mQtBk0bttJQguLJVnxqr9O
TMnzKCUUZJOsnz4+d7JEPWOjwzJNn5Whdqnv3AXyjlfWYSNHaPQzAYRVMF+NRrWlg/XFRpC37+oJ
V03XyZ1vF/5u4Ft5743JFwxRPbeZ/k9TeHdQrx+XCcj0RCR8GNvzdF5OTnWwp4G2q1yjzPW4DqlB
FIJwcAh9vjeyurlMpLgcArOKjM70z9C7ELKWSXUczVqdEV5sHEox99vY5jumxwDPmhlRYh14eZRh
OBzoHG45RfBrnXbjryI7byQxycrjqyIGb+1RfjRimHaFjWvO96YejGIstxUeWrdfWKnGgnB7uexy
YaOZqbYWLrOuu00lxFc+QAOx3/bJmlBzgtRPaTJvTGUgNU29WPe+arB+95rlT2ZoEmM1vqA7ra9U
0BAxBlWVEqMo668s3Qg0XLxE4zQaEdOqOhoByO4IyD2AiLMfjNF09vOQHmQQXJhed9MAS2SEoi6s
xu7R7aZ8Ad2LpmC1yVRY90mY6+gRteyI3hcKwRqACPh0l89Ep2UPfFZfUByTGoXnNgjQKyoeC1/O
WwDdPbWWGykklvA2W1bG9MwN1LFOCYZtXNRb/atok/Qiobl4p83pNaXobTYZKKI8wz0gz9ZDcyiQ
ehIUQGQoexhS/DwUhJYfF69ECRp3ZCPsvHKt09KccL85dr4g/GWDH3eKUDjIorNZcS3n4LsTiPpC
GCiwJkmy3oDeDD1Gf6P1pF0SlTe2V22Rn4Nlgx2GOXGazTQMlMqYTpQU3lErcMGM6PDSbLno+8QU
ISyApiBmEKTSBT4naPp092XuHbVgBKqcZrHSjrZKczINgjkLXhUCHRpZf24D/tGG6H9jZhP7h3+/
W/p/y3cym7L8pf77dom/8tduydH/YKygM8WgBY/pd41K/muzZNt/YDOGIolHlc4CI4H/v1eyjT+I
OmbyziRw3casjY1/7ZUs/w+LGB56Hi5B8cy37H+yV/rQ2qA1yHgAcBEWWYYEGM/f75SWVE9xjKR6
RMwx/rAu1p40YVefMJI+ctzWw+BpAaVIRBCT3o+mxjqYDGNhqBcVce0dlWcTH16v2lBqrgdl2W+z
ObeHqWfhbOlQXrt50h4kX8kXV5YEgC9TgoapztwDAmFvs5QjGts+7j7pmH7onK2nCZOB82AyRsfn
o20JNLAzmEVNyq1lD3tJ4Qr0fgmSMzHK72S0xheZT27byBD9k/mTsTbl/tY2/OvQK0jLsh3Gan9y
Ov+2Za1zst0UIH6iaQt0t8Q2P4zVrEdUkP1uEV63XZoxfiFJKN9gJBgfmjwdHmyRDxeV2wMBn9Tx
b0/x9V/H/j9AtK+brB6H//yPXzwa+GwIcXI5KcBGa6Pzb2eEAp1RmaiNiBxH4WwkvepdSe746z8/
DMZdAH88f+sz//4wyMkxvA30JJu0IsaXimHrOPNnnuRf/RjsiYyVeKcM8+MUv3HburOhjEQ4aRmc
pK228/X42+9/ygfRxnoPEevoOuqVFdL10f8ed6hVgiJTUZnF1gUeMhWqqW5uzbVfZi1EMgE2Lv9q
Uv1bpsZ6fd49OKwgILHQbHBwXuP1l//tNpnWEDN+pzU/l/NzWzTZ9eKj8M6DOnk2mxojlioqmNBW
uw0mCJO//8k/Xdf16KwgfKvw2OPJen90Cv9UDl1gRkzKrp2g8a7deBK3vz8Iy+HHH0kbh+kUI0F6
yy4W7PeHAfM/8zYyKaWWVOHspPNFDhjyRMsQRZRKkvwpDlQR2WbdX+BsSfaLWdmsMUuJCmD4HrDD
fUbeVxRUoklNoisEoedEGM6B5I/5LC3m8oTcOd8VCFhXUaUZeeR9QHr2VX5Dj2CV6C/CfYq7CcqZ
VujD3q8GvtIMWLMI10eNqt60JxwgiS6+iJ44sX60TCIGnPJGWt28ZaboPhVFs+zzPPCoAcnrhpCu
3ecOEi6kmNMqoaCiLFiUo7xzybQFi3pBr8bdWooOjYNkEe1v+Z0gpva7cPIL6NLxiS0u+U+zHjcR
k/v4soKaUWwsyoMzfS6Dk9W59GFHWmJvi12KU8XfPqXxnH8ZeP8xMmoZEKA2wW+ecKUq7Fut8SRc
MmsA/j5MHlCLJutK/h9pewySMsTc7lq7eMmEthXM+aZNzHiXUC2G/lKPu4B++QNecRVmObpobSnt
S3K+BzJsh2l5SQzstXY/DPN2qmwLtCfa0qifRXMLA3Z6HKzSjwA0MHDNGd6GmSsPvitIx26IuilV
2x3NIbcO3lhjobE1ZMAk9XQni1u4dTP5CBB/ilyrt/dOS6hEyyK+4SttHNmsuMc8d9mcz/50FLZo
90VDpK0xQMlICQaIJnZQIF7ifu+Tm7KgMQnBL4/XeS4CRP6UmqNOtHJjA6wyKb7iCceP0G4TQScV
Z8Gu6MmF6kSzQzVenwvHeLGJVdnGeqVjHMMV32sTERdJIc5HaWfb1OlgCZTOYcQ9cMpzUqu0rhme
PTEe2IohQBY8TG1ML0Ccpxjkt2LOHkoDqXKhn5GS9k1UxrhJbOc6K4Zb+F1LtCRZewxwLF+7vV/h
NLfNIxHcZyllpEG4cgQIazoAYHpGDdzk2CWs8nzQxNc6Gamn1XiK9frRaUHq+QkXr3QdLTIqZyLa
LJg3cxqz86EJC/XNIN4s6R0RZb1aokkOaFtpqTnsRppR4uewzbvGsYMDaTM6im8C5AsUwjsXr2is
xhssfKBxyfuFhmld6X5+mS2zSZfQrqLcq3PS2AoQxWZPvp4d4zEcjOA4+JkV0pxZbgdNmse0m+Lr
uC++Sd8d9hhLpgszTaeoLhJ5WmzYgULry3CqvSirKnUxtQpvRULfxmmH6TA0uIxw2Ha2fBp0Wjt+
Vj+yDUs22EyuCCe5gcPkfyFWdro2Sz14mnABEiVfXqH6Dq7rylHbbCZWyiC1ICK75M2BpaQsj9N2
2ms3If63yN5isayKvr4P07gdwklz+u24JF8a0z5v6D6SZMRFC4xncrAmFMvqpSxqFWq1/41QnIMx
GAjWKVwQPaF6H+9GSfvYbhh8wM7mLbPt6jVx1B591lnStTrWkubRII/jgYiDN80HUt+gQg7LUjvY
tPsY22uvGirTbVkHNIqs3FJXivoPg5aytjxVxMbpPFrjGGs76Q7fYmXwEsJdmIP0WbPSKyxpD36W
EgfoleNOww2Suet6qJwjQLViGxQy36vMKTedF+xR6Lub1tUimy4zPe6j0ZEO0Wj4UydQxbxO5bXU
SaQzyUxiacC5lAas5YO3H/rxRNfzG/35k/CEdXISgQKsUi9TR/bbYjs8KNziphUPRJzjBhnUkwi8
SyGqOkLdkIV678SRbdX2N7fSB84DvhcOuS/1kD/S+/uMqfWnVOXdp9nGE+2xD2Ycwmj7z6r4759m
N5AettsxGmynvjftNbgoY+CrNl6DdbjpbOO+dSrjPLcVHRUENxGaC2K/zZrIoLAMBv+I7l4e+xa/
5AaxfIFpjfArKyoyzXrLiSUPf/+pdT7KYC1eRPgaVOu48QwEJx8+teVQ6kWXEW8SaNqidrQrWgTQ
Tra+yE6Moj+2ZClw9zh9d5mIInYPc69ccQzcqc+iFofTEsIZwdgixzG99UnVISq8dxe1xVLXfJux
nbzEJduBnYEZPZqncb4XczP8SGy8TVtDQ4xzIOtOkc/JmONZIe38pmULMiYIh0CznTqJq12CG/gi
yMfqBQSQJiJZu85rrdg9ZG1ZJXTiNQMAqOdXP7xSK15QLSFcXhp/5MD50nbrEJFgD5WQybCbMlkR
5KSbV6Om99e6kzDLMcEBAlSkK3HdNKIhRzohLIxAQ5FvDDxW1SkbptnZqoV50cb35VCFqGKKywTb
5K1O+zDf+4M5tUc5J/Il1eaRMQHJbS+zKIGHCM/JlptUtwjH1buegLAGw7sfBvbcEdnnzT0RR1SV
wwZQueftZvCAr3Hlde0uYDishTNMeqD55ABeEcWGSa9sKhoTQ1X2G80ci2vfji0+jlhxuJiaT0hW
UprBuVakA41qnKw9vkGbBtmAQ2UOu3H2XcS2+nRruQ0+j6zsbaYjJhOoDVtITGGVTsZqWBR9dZGZ
OcwdzcVQthlNS45olL05iHqyg2hJ6Vme79q2xho513nxID2NRgfEeRp92giVKvRIVyQiJKnMfOfj
tVFnAU6eatc7Y4zvInGMbUHsmWLHEw/+trdj1R5jYZSPbufmb3qiIONXxLnGODDihLkNY+qwjJOO
PJiJBPLQ0ZzsO8x2PlHVRGfQbCXqN78sSeAiz8/29mZXQUvv9RnqJhZKG5tgnlTugf+mZ0K8TPcs
qwhEjYTJ5w6XlFYV557Tr9Diyq4H41T6DPEJ69ZlHx95NJoipB2qplBLzOyYT+a0fA38SSOIhA32
g4av1drGCHedKMMycALUYPcho3JLbkUOz3kLG822orGS4ktfI3QOGy+Wd/PUFUWY8kVrGSnNzH48
noUb1GgkiyZFUll4cdORpq1TFBY238GI2n4xV6JlggoMqCS8QfLslAF/0QfNpLyiv3ObbHxMDUO7
WRHDj/yTiaA/mxevgr3nS6dK+WKqzrnmse87mOCZIw4Km1ET6kk+EcfV1SZMrYpRqCF6UrBadPZP
SYcEajPlmP+xXxKuRKEQIyvMxwU4TjW541kGZY3bVQzz60A0e0ZCmxj5vBNNm0aVY/Q4wXEE32aJ
12Pq1JrVGzvBAdnxGfLwnsIaftBoOMcEgjIjY4u8EneTOX/Rhgmdr3RNPsO2QXYV79GgfcXVzoVQ
LY7WqDS6yd80VYp3GzO6ebINZsRXngFHWSbaqgJjp3BeFx6wGfzEGMm6eUyXTUVkPGk2VkIyUoAj
aNfOoy0Q3g7+Mz7gNUnG9AbCibwC1UdSzAAFsqBw9gMWQRB2sUAmjYknIC/Py8szw11McYK7YFOl
LG6abgK/yU1sQ7o8Ulz5L47dS4RaDWlGhlHqpN7OtTXuWCqcr7iNsMVNsAGLvSJHjUVMjJj5Rxez
YY1T6a1ULr4xjUbpGQoS7XJWevywBKXpngKejiwyuGEzhQqo+JO082DZLDIR7H0yyWKkeA7nA2ya
wAmdZTXetbWt8DeaA5BI9V/knUdz3Fi257/KxOzRAW8i5s0CyExkJr0XtUGQEgXvPT79/CBVVzHB
fMyQevdm0RXRUhUPr8G995zzN7F3Uxr0hZwG0FzEC4tvxsbViNLzWCUYliDLP4ues3jfOWNhrBXF
DDRppFI0Ic2H6h29FD9Yj4ZSX2sJ0qmXsydF62IX4l122qCCe0/iULRrORJFyIC8oWeTxSxeFxRq
7i0tVO+TXqGr2oH9DleBOdAhponbX1m8815lOS0au9WD6rs4NtONlHbRzIRsuqe805QrlbJ1tZIm
yX/tEFjYjZgJ+ZBoIditrL6nCDRGQo3ARkWaatei5nk0Zq380cD7x+dbBCngDGSO1Vkp9hgpiUnQ
vwZ5IVDRrqD0rQzoXSsLKnpm68Jg3SIQoShO1UI1s5UOX0K71qXysi2FRnB0rYa3HZSyupsleYdt
DErSxJ9Kw3q1KsfqGb/jCRdSbJ7AvNdJ8TDKYROsOymB3YoOSRLsZnNd/FGjVtNcqW68b3I5qG/o
mOc9/Tihw7Q5F97otrcwI2VYJash8pEfzX0uzaxQtK9i6ud4oymt/5Ry6Md2IJZdvq4qU+CMzBSd
52Oftq9lADVho49YHdq66tPr9Q1r6rHADeOHLiv446mXeOkmozf3qxUkuF118GNEFfK6x9UmNoKd
qdE8MzwzvI0bT5EcWcOVlbaziC1yEbdYRHdSy0PC5+ky7WK1S14UH8dbvxdDdrtvchGBCsE7wwiD
B5QfeEDlOuZWa84LFBjkRpHSXVAL1PfjtjCxAZ4wf3OmgsqXTVFoAn0R9PdyKPiGnddTftuzCdhE
c+6FUOW97PX9baO3CtglM02v+wYPk9XERYp6AIo7td3rpHmrMMSlm9ZmiNJaKkbtqqqr+nFuu15h
PqGy7MZs4AjsmE5UaPWgHCaIXTdyRXfHjmlyqbal5bPEB2bIHJtDgLlGJwP1SI0pfqLlQu41IHyA
U6TQIYwrdF1SupmFwdo9dtQq2UkUPAupRC/Wj+j8pkabaGc9JPzLmDrLLY7EcrSWZQ+EAc51CJck
rZp4m5QOY+E0Q4LTGUQsE3JqQ7cmNv0ayQ5YdNYm1HtkYQWhrZFXAA2OL2sRvQxDXydgZaBIPZHI
hfXKM4dpeqjBzuEsHdb+HqEL77mT8yh2FC6fwQm4DMc1hdbmroi0oXLaNmr0J9NsVewZ4ilD7oCO
+2jjaYwWc0QLpd40kux90RqVWzlVkv4GWenYhNKuUY0ALtyAXS+bjn3Mo81VOqsU1mE+ls+K0dHY
HqNxtC4Kmt3o4wkQEe0Ue/k5KTfkixprNQ2WcoDeS2rWKEqB6tbcKaUstcGEqbxDtRJGfhn2wRvq
1Fx6fWqxeXKgZ1BAeb+1jkeTx0eKQ03eAsx7J1uO8Y+18QyP9oGPn8mV2sSIlscIY/zFQ/mt7sz/
TLjajAz/7xsw9lsSTm/vmy/zv/9vrJrxL5V64czukNHfRFrx3+0XwbRmrNpcTlQxVkAX7e/2i2Ty
H0H5oiQ9+6yBF/67/SJptHNIjtADliBFWebvdF+I8K52q82pFoVTyB1Ig+I+ZCzgq60MIhNuXO02
AidggGldVu39ctq8m44jlfzDuvRfYYDe4fJEa+GD1vQ4lWjF8hx0W0E4yxtxk4yvnvJdGYLrRI1P
oLkXnJO/okGO1wilYO60SCDhQOsSvG3qo5Vx6Us49oRl/yXEHcGhe4DWFM2fAVsiULDSqjKD66gT
vkpeCrotvCimYDdUt6oexBvPr19Fy7pveLh9PiGLzPyv33EWKpuBvfgZzGXtd5m51KNLNlhD7XoW
X/uI5otSKDDJaJatokS4C6TyvpTkrQasBtfDElZwgbBNNFzzPDoX5WEXCxgiF7DqMajKSYdxY/38
d/zZevunevDrd2SPwVZAPhKy0Lyq737HQAXAEutl7VJi4HArR5vX9YYbBseUSN4Lav5FBZJrFuh1
TNFw4QdwH5XScAcFKH+AYoEotM9BVX7ts+xu8rMtwi4Dpza9gs9/1cMWxF+/KaV5upWI40EaPPxN
gbwrBupbtcvlnLpoddfrMPR42VCwjXPL2FJp4Garso6XgHiiYjEv1YdpAudJ00WFyL3sH4mtWeBr
VNRAGkOXpyHfkfD8+fiWn6lGYVhEiw+3BIVm6dKvjO5sqAZKVLvQws7asd6GWuxKuX6C87tgf/Lz
5zgYJEBKMlGEXKLndYAqY5QFtVtZ1ZufmcVFHYfhOldIXOEvzMrAeEyHIxi4KcRrr4yqE50WnYPt
YDbnX0EC18vxJ9LBWvZzMJg3kiQWKjdWrfg8DmkBVGnRvZr9OG6aNK+Evd/041NYACbBOkp69mMN
4ETSor2D3kTg8AAJ3wCrzsQWg0qelirDbhr1fssbELdk6sj1VzLlC6+0LovSQFYrozIoxd1uoiqz
ClTJRsoMmGdXSK7U6ldtIbSu4vviqveNqw4xPTgo3kOek7iRq5/Pqstbfo1zCjfdeozByHrS4N+r
jag6kPThBau8clUvvzLR5VmrYSQixxpFTo8iBu/5AO1YIVn3Rr5rKHeSvvEkwObMCZpYeMJBLN6I
lp/BTR5e1RRpLEmfnRpEga7XVpF7ea10jXWuWcGJD2tGAHxYjpmgBvsJmgP3BX//7gzI09ZMYL9X
blJ6wVqOAhh5UR84HA23UMedrA9v8bIP3XIwASDDOGldI6tU6uEKbrmh9tiiW3XVY41oA1NWERRJ
KaWm+UhyawoObNqLutMo3/scyAxZeBoq/rKokDqpSsn/6kf4g4RRu+US4XUE8M72RfPH739gGkQl
dKnZgGQzh8McqU5oU51UHCC18JD4YXPhT/U9DMC3zwMdNvh/fWFIRaNUKfM/ddll7+GbVnnbVC4U
uXiblRPiDeaQkNC0IqcWxc5m3dXJc8Q+ONHhP3aIoB8NNWfmL/N5H45RVPKKCm9RuXWYx29lDf1S
H6RnfNTDE5GW1z1TiOUGxFKosxh7LiN5CPE2Cd4JAKqNa5RqgB4m6p3PMwMy7XXoFd9/e1IpcSua
QQOfGuD8wnq/SSWhgyMYi5UrNqG6rhUDSj5CjJrerLxCulBjCQOdU/5uR6aToMDhDOjI82oeBhUA
gidD2FduigIYqXV0jr7KaMuk4iem89ixTGWPhUOSQkIBYPFY0HpekmVcVi5V0Dd/jF8Uo59cS2sd
TNz9ldYPu75tfkC9Ac2dxt8+n92jA1VmJXssag2IsYcD1UuzMyqLfVPB/Uk17QIbgU2NptnnYY5s
GpSOERnhlYxUvboYpNUmeuN5GR4Bk9xt5Cl7DOdmyoi9Nc3j+wIxOufziD+RCe9vbvapDj2ROxvV
F0Nfat1KUllNQyWUrtxY2pOOIJBc1LsgtDh9x+QWCchgJSh6sdN7X16b9P+ezbpY04DNNxpGzrtg
LPRTSKVDpMHPEwIpWyrcgClAHCz3ld4KhZn5AYvtiZsGsKpdmuNLYX0jZ0ZRENGFtSq2QB3Q6+mx
Ezvx6ju6DKg/qFTbJOx45cPVNjwl0qreKl2tj24pMLheOp7LenY5yv5rlKDA8PkizMu6XANAMSYv
Ds4kgD6H8aDY+yJc/9KlArKXkesso+7EOh8bEgVrLi9SLRiJizvM16M2wcaqRC89UDcqIjuYUVXj
ppfGL74Itko4EfBDBjJvrHcRjcVR62MiP1TgspGCKLx1BPb9qqiQGMUb86XWCjgNFW1l9LxNKnN9
vaXUdN7q8XNXw7fTi61FOcL1jBrxPPnCL4WUf18ZkFUO3z6f/WPfNhJQ3Oz4vZAELh7OFOgzyJpt
6cZC9Ggkw0WvlJdaFNz8Z2EWmypGmVbX26509boUab0gE5sM8SzZ9nsKTr++nvcDWmynPKksuK4M
KJymb6HSrQGMX4FYf6SGfGqVj32pP+85ACCAx34e2+/eRr2BkKWa1KULF5zak3oetyhhVLF0iU7P
hWgmOyFOtmKo5q6h+befT+mx7wZEJ/Ra0HpA9hYDRXAYNbqCLZbKmYh5h9m91ulQfPnPoiwO5bwJ
BzngZeaOJlRJHyien/xB0sFAkBeAKIcZ9NL8J0NNdqAIWrjAnSRXyAbEz8bbjBfmbjA4hzwQNaJe
S1sk85SdJ6n3n49ROvLGpfjCKQMFAHrtTyOxd+sYDaM3ADpiKgvpa14mTwItLkePgYv76cNQxs9q
Ef5AbBWMeUzhNM3T1ee/gnXkOyRtRX4fIzCy7aW4O2BzBMCKrEDpqPJcXJfewkm67bLBsCuIeyi7
jqBdjOSm7Ctln6YxSgudvA5C1VgPpIwr6hrxDdymwJXKbO/XaHPmdZdsBstcKQXegeUQx7sEOakq
Q5awyqdLi6bHTDq8w/OlPsNY5BHpzc7OBu1sGKwYScs6X5VSFLuG4sFaVzpx1fTCLikzxGjDkPQK
6yEnE3DLTlkxnW79Skdu2sZqMLRp2MLPQhy1D6CA6bl6XVQGDnp5sA8sOr2gkiUn6NOLzIf/p4ox
JfIJDkvj3w8dbtRFrOyHajj3wdm4sDXKWWs7ctJJh0IO/G2lkuarNnos6ygIkw0kgzuQ/PJmRB99
503KVTBAEqDXma1B12XP0mTJtph7Z2Va9S4V2NTGT/QcSGKyGUVBd/SiBS0jgS+hJCzt8QXCVbbK
fqSa8YryxKWSjbtQiGh11vS8pbzSzlq6lrscdvLn++FIloAfAzuBsj4ADnFxXg6WV3p1qRRu1Q4X
Xd4/W8N0K9XRtRF4d4iRJiuNubc/D3rkmkTnBkwtUvPgRZaSNx4ueVYqjoXb0CxHAH3y7cAPbsQ6
vPat6Jb/6g8CzkZAaLzR32GHH179KHMNAtqB8LBaeD9FYsK2BAjuSfHeRADSgVZ3Yl4/lLS4mIF/
y5AUIEPiA7kIqeJuNNIIyXlkQhUtNRCbFL7QwMwM9Caz8KUt+Uu9i611YWk3aZq+FXlzzq+WXfhy
oWJ9F4AZgg6KsMIw4imRZa+qICubVtJhlplJeErv6NjxBBacs4mjUeJ8WGyG0UzjEbOWwq2L9Nw0
in07CM1+SoMrU8HVqzLxu/KiiU5hKf/oBPNOBcZ44oA6cj4hy8YLwSAFoUAz7513RyRoEMVokOLh
tkkdLWlAZDSaE4BtObEn5gtl8Rw0oWhzCGOoQcVh8XJS6qIAiTPkrhynX/VI25BwnHhhL4uF8x6Y
ZcVkFao3Il6L+aRagVQ83uxu3MuPdV/NRoPZY5IHW+oy8KR5/ei+cmPU2il/smOfNfjs2Y4SFQfc
9Q5nMYsjhFpBl7lRHe5jU3tLCu8erMz1GGTXWg6EL4u6E+Zf847+MKEam3hOJ6gZLVYOrQhzElFd
dnFWr5zRm+5KDbHUEN6T6vUngh2bWhoJM+Rstq1ZportmHj5YFqFm2j6tRC1YA1aaO6KflYY+Zmg
Gncgge+iQDzhkHhsYuleIN+CjyYPosWu0Xo9AF8qFW4n2VR616iwQlLAFnlVlNJaG6GAQh59+vy8
/JmRLqaWIqWGQhhwNSrP80fz7qOAsA3+mtvU7SYr3qlCfS5JpGtqrb0qiHDbEAR12wTVFeoN9Mh6
hbv9GaJiuBhAyXJiwyrXFFUBkvXj5PgVnBAgGwoUS4TN/Cr6pqoFtUChXvsoZDmZDiJRqqs7I9Ze
rbh5NopJWRWT9KDE0CNaybqc0Lx3awF2qZkHL4UipzTg0YOmRXlGnaaD6xUHq8iKg3VVI1JnQN/d
4BEirHDguft8euT5O/owPZTSSCIhB6ATfTg9WqLqhTV4uQsojRecIaggaEnAihpLhynX9urYGpvC
E/fj/CQJBLn8mozZJq6T6U4M1FXTBvUatOFOw40US51cZTJKFR149Vk3o3QV+bRUcz04VSk7chPC
FEK2AQgifCHEIA4WtvGRm4yrgltCRwZs4PfBrHiSVn09+Odmwaq2pWme+HaOJI0SfRZ6QjCu0I8Q
F7lYkgyaXE1a7la92mzaYTAcOaECAX7NogRSiJsQ00asdgRvUySh5GDyy1ESZSJKDsoDlKDXoW8e
284DHS1ONxGgmv1QQk4Wc0s4cZMeuZXmR8JMA6O5gmTk4pMr8KMqjVbN0A+mUNtE9xCg4SKAxnUg
OAzzH/NrokAhJSCJcetOt1CspBP30scDB/dc3iqokoGVpf1zuFJDVBYgqnqcW8f4LEGwWRTxBK3H
dRNIq2y0zuE0OZoJE/Lzzf2xJKdwiyBKTJETO0P2ymFgrRpCzUOpzk1aHGFmMaMiwHIF30FH9F8r
L7hjl9qD1l4kzYkxf7iLF6EXYy7rUApSMeGKbMYtDpO7Mad/UHQnVvhEmGVJHAJuEhhlzEdgdRdI
AFBcrV05P1Vv+nDhz6OZ3a45R2ea1/z37w5RxHUAtERMZD+o1c7Ty/wMBFa6/pP1kmcFY4NuN/fE
YRgZqTbUbqOcPkW8kRv1LtDVSz0MXjFBvm79FLOCxD8rqxI18JNCph8KBfMYufBlZKJ4dy65X0XS
NWQgPsELYZ+1yk3rRfg0NDgDFC9lU+78KEiwyLjPxnx3YuAfkttF7MXAI2F2zEEy2PXDdqNZybrS
504tmSYqnVnX3Zdq9GUwhfuhLs4t6RSt8MNROodXwUJivc4/lpmMnxnD1MdW5nbmazDKdpX6Z315
BRpla6At8flg57Ec3DiLYIuayCT4Alm7kbkICDqdKdt618LVwqIA9P9/FmqxbT0EFSzy0cwFQA6F
PsXZqbGl7lamKP8nkVCL4VqQVBztDneuAj+o1CU+kLYxYGbr+FXQKhrIn6fxUtZRgfiDeHMhjS8S
09plSTClI6nR087c0araTSjHvl11SBt6VSqv2kFJTuzQo4v2Lp58OD4D4ZtWTlm00C+uDam/qKty
V5qNI8rN9k+GRnsBzuCsbb1YtGikOpxEXjYrJSDxY6qXWBZhApCCFYxPNdM/vEnnzTiryTOVJLnL
dasFGZs7ax7XqNZ0c1PYSfpla0HGmJk7CXgEQXn4fIAghD5+ApTS0E1GuwZn+Rk39P44xXaLcybm
0aXLwlcsQrxbNUr1DVeYk9TZuu7F4GYshn49KuO3sYjoNlIYW8UyZKZyEO9iofxh5kBNQlPuXMOM
ql3TUoVKyuIuBry5MaYK7HV9VubKRTTIN2OGd1IEPW6HnEG36UOccIOu7O22G9CGRyTO8eTigSpO
fT7CBnMb6rMbJBbUMw8FpxmjAfpPb+I8c1qPhaG7i5NKAbzWrbvU/JFDgtpWSaCd512IWp1w3bVK
ehYTCXwlXFqrR4K7VUy0O5Qzr4+bDVyD9hoxJ5gdVgypW5LdzGD0cTp9R0ZBvSw9FcWmql8NNClL
DYyjkTada6rCgxIl0NAk6auG9eFdQzrn5BZaVLJSTNsBlpmNe5Wx1Ys8A7CclLu+E9qVAJ3Akcvo
DFHsLdSaBPCuwPs6acubIFJNt80MD5hvKrnAugC86oACVI1nvi41Kz/QAGJ64nNRt/e9gEyTkslg
UaVdLBVjQTNK1jZVXWD5TofuOSCuE2oyormG0lAWE8YLuEs9yPzJuwlwT3eyEMVYurumU1aisA8q
Ube1ucSGwUP8JkxKuYf5XlyKFW8lbJRsfIeqNVwWba37cnRuooriiKm6q8RAW6t6I+76zD/HKZpm
RZr0u1CV4LYp0p0y+i/oxkTYXt2FeHrsQ8lI7a6ocqcx428ZqqiX3VS9khci3aFbK4Xilo3oaeMq
ShKte7huPc1wFCGHlEMbbtKMTJn9QWK4l9K2K0zHkhULVaJRQZIME236nMpW0LMrymKsXe+hARwO
6CNNba59QbCLMvzgR+0ZaBL4JYj2bxJQ/7giyXm/Tqtg31dh/SCByrDBpqHnYaSyi8ulvjImFbnh
th62KcUvFLXLah35+ZfcrJONr4Ad7c2+vzEhPJPOKO1OqL2LAuf2p17wtb0v+/F1hYuEgEhKZIAu
B6o6qt65bqJP7qlq/1XLkGrJmPh6jYJLr2y6TBfLbTdIwoWulnFFkbXCrhdFQ1CbgS0bfrCBOVvf
IIglu8bUxZwmeuygBzNAhgDtD9GxAI1qiDsBJolW15Eb5eiOWDIIcbHZSimuj1qr5zsv0m5J/OJH
mnGibEM0tXYlTIiXQCngOspUetH2r/s3LQhk1U7QnSn3llz25koA249iXXsf4n8DnJxSaRo4jTes
C6F3UsVqNknQ6PtB1p6xEpJAokPea4vEwFXLmFAckSun94VNW7Emk9KS0sGuAvYOCQnA8wiCP5us
zoUWIXCkCH1/DnftpUEQbY3UO056ihYpSEP701WDApri4r0IHo53+qWRoiNcoP2J66E01ujhpJO8
EaecOp3pY6oH/B1MjQ8nxBWMto+Qux0MRCeivEDxMesujNTq9oitDRLcrDZbp7pQ34WjIO3UBKIt
SFs1/Dbk3pURmDV46Vpf5x3U2U70xBsE0XXF7nNOsjHVs3Mv6nddX18qgd87Xpl911oBs8giCP01
VkNTNZueUUTzEk/fSbXm124eV/2llmm38azM2pDyWZQNzuI4AFFeeOoK7WFHjNWruI2uwdbd9JK6
gcT5BCP7e4XQpm1YwpmWJJemL26NsN+rUwHPL9TzlWFgl9VW0hM8COoIIpiBFm+gtY5D5wguxJ3q
/MzUk5tJHCkdhFW2nmohWfFg/kIDvV7pmY6fqyg9IWELIp+bGj8Q5dqseTcjVSO5Q9BcU2T6nprs
i6Ee+1XX+zspwGKLK+dRTvhjqzF+EAizErBXaMkhcRU+ZK266pWnrpmADlbtU62nT4FIEtnhi+kK
YnHbW81dbCoXQprFmIDkqBmi+C6ooHTK265RX1UDAEuv92tvGumihlufmZFG60ZoPD6xR6utajhi
4jrJsw3g7otMBwxuZpotWb1kSxRPVmNJ5U+vgnNMKh3IbG8Ire1V6zHAZq8srAfoVRuKs7tcDX54
ke9iTnbhJ8FZAOl4MNs3Mckeul7FI0jq91Msz9U9np06KKdIuTMk4QxOuCORRcFEdan2Xir+s4Ss
MZ958ISvw4USGzKs6qh0+ji7lpVpa+mcBWiCZbeCxJceT+mjAhi9H01X0vIrmpuO3jUaDRvhW9Bh
YIae6iVMupUaSs+CWt+o8ZDvOGfs1jS/8k19jTvktQwktIfZE5QKFQS0MxE+hetbt7qnb+Armi9p
Hl80qX5RNRI2Wx3bsa+E7Zio+8bTpK3CHwyKl19H6JGsShUlVUMEoq9165AHySqzmmiljjo+z+bk
qmV9G2fDWz/WmAvSbG72Sd37+uAGehfWX0ZMx8IbDR5bld94OeJGa0B9+sYP42lPye3H5w+kI0kt
MAB8dhDG4m2sz3//LttUMagF5Ega2Gv6zpQ6Bwr8Bdpxq8/DHHnTzlhK9CJopeANsCjlBFGI6FrO
m72r271vaW4aCMC6MO4o5RPP9WOViPmFyaUozfVsY1EOUHO9jxqDWEaaczGgjj++yNmjWhdIx2Uz
Q0rBGYMaWWGeauDMP3qRb70PvcR55SnK3WHDbOJteAbd3+1Qm+RKKHa9GdvTxEHZBsa+U83fzxkO
Ai/mF8K9UKV9kLuKZ93jWY5/LFqDZXaJysYJRZ5jO4ZcaJYY4VkNuvhwxwyTFg8FDp40psf5wXPD
09XJzfbq8x1zJE/WtFmXFngX67isJftyDgmP5qjb9q2tW09y0lM7V7YBivcxHmefR/tYvQPhC24A
fjWNb1gzi0xZ5VEoNt6c5EFazEeIvLUXvDYlsnF+sRPU9LwMSgiqCWNujLukq040YY5O67tfYJGK
QYVWe3GgLlCGwPMTfauCZEIb//bzgc4/5sMO1ej0AG0BZPSzH/jue09KOIjhQBLGiz7YU8NHawQz
tBPb8dg3OPM7cHlFuI2JXexHD9neVhgpGEdydY7rKrBY4K7ms9xfjbJ4BSj90VexTzfD9efjOxoZ
ZP5MLKEOyjAPt6eot4aMCCQH2ljvdbHbp3knoKMfv05VQVGL7wSJC+XBL4O9bpxCJh5ZRYLSSzVV
+Cjoyh9Gx8kwhveZ8x1OKTVq1EM2kYHue9VK6okj9UhiCxtmriCh5EUndHHMjUUNQb6aVXy7STtD
tGDapAi1UA7vw22sASuaakTuzanRTzQyjuyhd5ElcVnpFjIOeVxIXAM1hLmf5Zmq+/kyHrkv5qoE
y2hZICCXq+hPOmZCIQepNqLnqW9N5VIhX9B05USgI8cMGBsAJlg/wFNc0k5S3aqQ3eGyMOPqi1ze
VmP8PRfMdVn7Z0atn/gujm2PWZ0bIUG+DYxtDrfHBN2/ink+uzRxnKrRNxCIbX84NXtHFmhOAGdZ
N1WlCTj/Gu8+crzApxGtldylSf61msFymnrz+QIdDUGRmvIxfCHOzsMQQ5JNYiESAiL3hZ7ioSs3
5v1/FmNRuvFl9CPwb+EQSTWoqpnd4O35eYgjCwJxn5tMo73O42TxvYLD6AvqFZnbWOKjmYffO7SA
AnE81UA7HmdmqJGJgmJdTFc3mNi+6sTJjOmxS6NX+NSBDY75j8bzT5zFlBmq35UaZpsu4BHBnuJu
1ZvmfUmN+fN5O778/8SZP6t3O0xAiwYoGuOBdHYjGsqNkAanitdHY+Dh9ZPhY2lLEDvWvpVuefND
w/DWLTKmJZbsfzAMkDYWFUKDw2Zx6xfmaCLGyzDCRthHiFZj2rv9PMSRk4xaIjADiG0aY1kclmJn
AdKzeFjkU/IDoYGLMQ1eyzo9n6xTDeajE2bQMVK43rExnf/+3aJIFVLQLH/mDjw07WBiSN1voycA
aYDXUEBkM2/GTOs8iGGhD9vhMOeCjLm0hLy0O8S81TJ0xMg88SQ6Np75FQ/JCyIzzi2HsaA1J+jX
icRqxJupvvW9UyfMsc9ShbCAiPaMLfvwXpeqHEmTjsXBZnZOG3MvpoYYnkBjHAsDKAKdQwOx2F9a
eu8WJgHSYPoel4xiRIhDDdQggVMq1YnGyE/Q0eJxB+wWxAeWDnD+ltdLmQ0cZRlx6rpyrMDcJmgX
xMJdnvSXlqdfK4Ww89DsAXRM5UB/k0JtP1bGTSMZZ1P9IibCqjkFCl64ZdHHYMfA3CX3o8mAR8Xi
qJiowJtewq6k9I0BCjXMYCNLBpoTJSIM2kaIAGpZxgoV7p1GEUnyZbevn2Ok7/D5ssMyc+JvGIvz
sMGzvUztSUa1Ki9WZFv7rFfvUG5YC0a8rZTWlhTkKbQTt/aRN8LBCBZPyjqoaZijAO8mDWLe5Stc
dzcS8wtZrZA3rNzPD4yj0TQQX/AO2TTLjNy3sOsxCr6wsEIfa7oScLgXgtIe8h+hdaqXdmxn8vz5
O9jivkgRD5TMkGBiQIUY/3MMb2xDf/qTISn063itAjZcPHsyvNlqc2ACB220+YqdQQxcH3h4Qeao
GycO9eNj+ifa4tjoOirdRU60CR1zQxldTXgM5BNv4ONBgDvIM4gMNvDh2eR1RpmkBWgPpDfWQnaD
ueYqrsoTQzl2eZBG/B1l3ivvD45uEvH2lclKkRYXrbMJoQdUjtaS+h8OZ7HFC8CzHUqXdKVxcTPT
b1jE489w4nw6urMB9CA4TH2GR/DhaLiAzQ4rpPlxUrtC/0PRcQIXjBVFNkcorRMp/dG5+yfaknJC
iz9s655ovlqvB99aTdAmR3rgQfvbGM35iJuveNAUpNXLzaCXYqGI+shmEGUEb/pNahon5u7ofnsX
YrET0MQ3xU4Y2AmGvKKWbebtKlD+aL/Ba+VFzI0L/v5whegihR49lYzk+UILRAgO+boQqbmc4goe
XRxuXeT1+ccHXKSvjkamG1ztDY2+wUAqXmocFPltNb3//Oz5GAmiOGaFvFgod3wocGZyYYmo8vHy
1vSNopS7uqYvU7ZXEdWAz0PNs3N4/RIKVhWIamyWOOoOZ6+TiwClKg5TT8CGtxwfQQm4gRRcou3m
pso5TeIsOmWG/HFjEJQKri6K4FmBlBwGxaYrwcJm4gkTT2vReEJZ5zJFxPXzoX38dImCljHJK49Z
MqXDKJbUAm1OWa8eIVPoHrQd03UsPoWdTKlDP7FmR8dELk/ZH+LsB4B3CfdK80u+p0aIVxIkkESg
S9kP688HdTSMThAgazP4YXHo9WouYFTRckJ4ndPLrT2lmYPn7ObzMPOPWW4LDUg/72Zq30AfDucu
jmXP8lC6o8vROF4oI9VDS2i67XAzEBHHy8vfzzbhXqmIaDB9FqDERUSauglqcWPKs1Z2yG/OWVK7
bLMTJ+z8YxYDwxGY6wn+NiiuZYImTiB8w9hMXb8WY31lFmJzbyJ1ewolfmSdJPhkhmUAttdB2x9O
oJ91SdhY6FikuXqnasVK6rVrGDW/nW7M8HoFLgRVE/Api8NPmvBGSgwlBUEaV46pgZEMBe3ERXvk
Q9Lwo+Z/s/MAL7zDsTTIJxUDJikurrBrTc7PU9E670b8ctBgydTs9fO9dyrcYkwUMnqPNnjqlv24
oRZ7ZWJrPKcAVhmuqrx+/oNwKI6g30OPB8zN4eiyIBflTu8IV+AoYlqup01ugB15EmIATqv183BH
DlxK2RztOswIUD6LjTFaddBXYpq6/ZTag+S/aFO5Bt6HB89lOI74aRlbwT+VZh25UQ6iLo75Vi9w
F8szPIKU3ilCLN46vETr0I1T/dcJ9Vv6Uf8/unvosPopj5IwAKSmiE915t3OWL00L3/ZIF6+pG//
9b8v8+oHR9r/2tXJS/b9vezU0R/0S4eKzuC/eLUhNAWkfb6v+RR/uYD8/BsYwGh8zFwGOol/y1AJ
ssl/BDuLKj8ZtgYt/28dKkG2/kXVRQOvTm3EkAC4/d//c2AaUC/+/3uvh8NdNrcvfv4k8uW5bvRB
iAqClan2mFQ9taTodmJj1XmikbdolXwMsTgcGklpKmT0g6eV+eC/dF+Sqw5cm92vsunEy+jwBP8Q
aVlnwTGVspFJJMQKt9fJiWPg+EBQCGAZYYThFXJ47PhZm8UqCqVPeA+Fdns5PXkb8b64DE/c5Ita
xl/jeBdocbEiW2pGhTwEKOo5CoKok21sKsm2XoPNDkz/Xts3++LMu25XAH1246q6VNYASLgbN1jK
rfJNam0k49chcbBz3u+Un5bx/9zDH3+refbfZ4nR4OtTMgZPlbmdGifebvI3a91umnW/ql6Gx+7r
gA6kdGrWD981H8POO/hd2KDyZLU0CAvacFXdIyl0HkW28FQ/dGfSHlX167pzIuAY+71x/+7zvv41
tpNDpsc2O5RA5MK14DA2vuORrkZN8CR9A7hq4k71NXfaZzOw1XsAcICCAOqutd6Of+tC/TXo94EX
97clV3IlSvNWG7FTsyWAW4/f8u2J4c1XyHJF30dZfJk1ZmCGyj+e9Fmo1i6eadPCs47DOaA6G4zy
NHE65cRnqhyPa9LXgX+qy0tmJfSNyMwkK3iCb1BlJEq+j39AD4ENYTWEndVeER2skW9SLUqccdgp
YocESgUuC0hP4rShQT+5aysHN/r8At7CpdWgkBwPxh1WwV+RzX+MUzNap17q2aGEBr8s/MhHI9gi
3GpxkwrhZlDkVZzVT9MIk1mailMCGwuVk3+v4T+jXBwXGXbj44BUwRPQt6vm2r8YbmFzX/p29zi+
Ss+KnZ/olvw8gD6u5z8RF+dGFvlj18nT/+PuvHYkx7Uu/SoHc6+GvAFmBhhSJrzJSH8jZKSRKEtJ
lCjq6WdFdf8HXdmNrv/M5VyVywopKIrc3Huvb+VP1gXoXANgVGJHOEQR/6jl1H9GVuKfZ9CPzu1/
uuK3NSFVVT/1nZE/QVH31q3SSPkUnVlxtdOpN1AdFtOnhVRhHc3EUKD5wto5Cnw6lSuWE4ke0lWe
VOthVSX4c3nUQnOb/mLh+rsFxAtQPrzF3Ojz+DYqiz/peSNwj/1u2QYHyNd+kXf/oV7+PgroN8ee
AJEuiHS3+f6nJUqJtrPsnrGnmijqJv1E9uVde9d/CE4W0lEtekejbvfgvyzbPFRH8QStO/ikr2Kr
xr3wY3etTuZFx3KOBr+nLEwjQPfB0YPLW2xc5lO30j2SfhY0eJHE+ejtsDSisx52p/GjPKWkIHIL
dhepUeY9vUlS/GIR/qGU+adv+G0uV3ln6CLX8ifoHaN8PYXNEXW/uKMAcCyhHsk7Hfa4m/yCSj3p
VLxQtKmGdQzDBdLT/FUnKX7tLnk0kiD8VXr5m4Tv91ftzw/g2yNWSi2NfevoU0mxUxto0cDdXY3J
tAIXFqQ3XyTzxtjou3xjnYIdd34xPs7tAv80Pt/eg2biUp9SzAD0we7sTf4CH9gVJA5beSrpPbyl
w3nrhyV96jfAQdPbpOg2HRWbYZ/H/XY+N9fT2/t8riIWo/mPPgMxFVovyJQHYT6TYt8+mXcDQL6E
7+V2/MVr/KP+/JfbBwoVcShKVMhT/DyBcxOuEgCOsCcRirBZ92boJsE73BJC+DDGXoQ1Gb5tlyUa
j+wDGbSHLPz655Xkb9cuH2EtgNaIlHErP98CaCea8t2CPbFH89H81O7sj5sJ9qZBAmgBc4I4aPT9
VX7wWz/WHxPnT1f9FlwsQ1Y6VlOzJ/gVHJ2VRk7DTiToU9/+6hX65aW+xRI993iQarhUeWgEqfdY
EdKYrZsoPWDhbH+x6P2okP7lkf7pm32LIDoLJVSvbdiTnaSbOQT055BSEc47IEmodpivWqRe9PUQ
Inwkcj1cytAL2dMvnurPR+e/ju+3CMNTNew+anxpvJSJTPhqSYDIPubX4JBtnMiK+H6ChGGfHuAB
qpJ/vrp5W5X+Mgag0wEPirMdelV+nlNN1cxGjVbJpzGC9U1YHKuQbasQcDEKH+4v+dKFY4j+9Y25
zcJehPubiPQX75b3ox7+l7tA74pvojoJ2e63bIUa0R7T2hiD5/UVNjDk+bK/Psbs0JEmxIwb6LRt
yXW9v3pkOxBEJ2FNI5NEm4STnJzWNq3p0aQ6rTc1eXaTV/Au4jq5xxqSx3dRSVe7PIxLUuPz1qcI
zdDhRK6PWXypyTFdYxem8ZY2FKZRxCJ78O3JQF7Pey/etsnruSRHOBsQh8QecUI70cl5DqvdHO+P
aOuIBpqGtCI0UeHpMz693L1H6ujDOTxaYkb2R/goEZO2ZDuF7ua4t6PX+5xa5KvEN90/voYduX+E
qom896Gixz1qq+uarFpyXxFcnxixRZ7jdK1F9Y8BMGKX5iE+dcCnLuTz+Orh5s7wGCeXgyIf+9cF
XyHcamF0dyQ92VUUt70O4/PmsSWS7PF9PnrC4ofVRxYDQkpgMUZWDwB004/nNHp8TdeMtPQEPRFW
2gvcmGlLjxjL2+yYt1c8j4wArIPv3FKNrB1y3l/CKdyvBblPZvKqktct/ZhDC3/1OuNL6XTBqom9
PMCdD8nxFSc1xFwBjWuaIG0To62b3Ll4qrC3xKfU1A7x3sX4fEEimwhS3n7zHjlRlPiEzhuL0ku0
ObikTNaneCYvqwfcqkWTia4HcmLExrzdPR0u24oeyGm3YDrvVpuAwm45jDa7TXS388kmCJ87sl2N
5NJHayfa4SIUkRahKabX15sfDhQRKTQaJHmBUQ9m3CmLxMYnWN73Izk0JFo5iCVaPIqRHi4mWUU5
+VhiBwNqbd7zMJGxtrE2xIzfyOFBheV9Rl5zWicuBi66wy+cbLLbsyvIY0C8sCENBZWS7D49Gm2A
ntpGG4Pe7uyzpXGoY7Khu/542OFCuE/K6f7IwugrCjfJ5y3QiQ4f+5FuxiggD1jQdCJPURMlnwst
Vl20HzdnRfdTCF+M0IhFuCrJam/h/s3NI95uhWm1P95PYayoivrw4XF/dMjzCoIhMoV+oifRSoQe
edxvz7jzMkREFnHaEEW2Y3R8LEPShl8WuTx/YCbfXiOPfNVhtHp4pNFpA5EAOSQvGL6afD2uniXB
6KqwOLztoIYih5eMvqh4jjaROKvQJ/BMi7SkDWHauEXhFeOCRwF5G8niFQYbVn0kC/Gpt88bKTxt
Qu12Qw/RA+5ORJuUXs7PV0m2czhgQDyCNy8eSL++f4QEEJGojyE8e2H1oJNqxQ9oZKCb4RenSPtv
V9k/rW/f0qOm5rsMDRPsycPy8qxtn5fwuh8wax7xpPDCrnO6t6mJoW/p9T4RUb1+R9qgWz/5ZHeL
Xaeoiy16+X+LCgN0J+JEhH5r+9uOy4vUcDStZ8gcNGs9yhhNE74GPrm6FDH8KEJ5RMtnS5rIomBV
/WLh/9Ym88fe96fLf9uBgzyA1r0ZbjGheX5tD/PawzqYsMg6pCv36MZ8Ux67XzyNv9twIc9A5dty
kVj8/p3h1sEm34JJ4NADFIbuvB20T+++AecdxcYGSi/e0saAsz3MctxfhMF/G8ShQOOj0IOWemBh
ft5w69pvpaHh6jJa1vqX/2W/yGfzGccSvvdO2r3/+wX/o8T1/xkH0b9V7K35Fxn7z7fxX+3Xvy7i
TbBBsPfhf94+7L3lqmdZLv73z39EpvSPa92SvT/9Af31TKjz+Nmru89hrPBff0+V3X7yv/uPf6SP
7xVH+vi9HRtx+7SMtc2fs8e36sw/mRzAJ+37j/+eW7Z+AyMFFQmYzSGJDawS4vbfc8v6b3CJRlob
1awbQ/qWX/53ctkw4SONPtQADR+YKmjs+Hdu2f0NJWXE/2CCoSEONbf/KLcMAcVPAZh3uwRasgBQ
R88bGjK+nytMeARBT4bTKc+dmSUTzLNsKCytDv7uDtxfYhOAdThL5UvnlgS6UN+PgFFpPyV8Qw0C
/7P5HdpdqUguYWgEoh4gztSZ0xLGaGB+wb5QA50wlE0X5LQDW8yJet8vDdLUxoxkQuMb92J23ENu
9VoeAQaxIB6o/M7cQg2JA4Ycx7LZlxKAZIILc4/qEh+5WmBz2VJHVrB985xKttvWaRnsY8c+G9fe
wEzYF3QaUmVcFCUEtG5WIuWh5fCXGTwdSZ8cggc6BLXrbwYpZ5yg+mFEiIIGNBz+gQ2ZjZtr4Wzg
5kk622o7ZxBeE3g9Qe1qFIx9dR4r7sbCUS4E5NKGqqczQfeHUU+Rx0g5dPc20mjwBLP79CHNB7hk
9c4cGKSrYBxFzKEfLqhLcOC+MwHbS5sPqAk7vJVvrOvR5tqlRm9Fs643DemWpbJCZg/GF0j1/RhN
/phZMH4qYDGTa7XdIimhZUh9juPsH4FULWDZ56Q+hxDYKcZ44F4HPpLpzaQpB1ORvlRI32l85I+i
s2o0cY+GzmllT5kdOcvUHhrbLHwYzjg5tjZ70kBjkn4DgyM4BqnIhIbOTExflSxGW77hxcAaea9F
N8o9K8zxc9Ibs9o6fdGJI+vaYqCz2VcjHoNTqXXQwb92NaIXSMTWAuVx2KQw/iNoFAEQo4BCSkED
izNp0vhj+qVSHIGTGSP6rMxUOGc25fVr60DnAN30VDQ3l4jOmx/kPEDQPRSexRJhgkNPF+aJEgbC
QwpO4sT6gQh7qk/O7KXYV9qgeEGj/ABfTxhb2ciqwjmQeNCavoKy7L0VsO510ExrdSeQBSYdLe6u
c/Nx9hdYzI48q0EiLsG+rNnk7vzJ4RWU2FMmSGWWsPuDLGLpCUDVrUcHLatu0n7oiY9ZnaoJadS4
UbPwiWt2/juUz/WDU8jxMqIFC744fplBA1yXY02qefY/immwnwrZyoWavQecZMpVftWNUTt0GfwP
aTBmMyyG0f5mwlbaaJ6nxbSe4XgD97IKRoP6XuOztRIGS7/kTaoJw6bso+mUeSdwRHoTk5VC1ds0
6VXAWvWLVbx/McGo3Qystx/S1G1edEsN3coqpszAW5NnKm7RJlbAjamZN0CSaiqDBa0DNYANJ0A/
FJNXYV7ifZQwcGvZi9e6SovNdEYOlPVmDm9iAG9a0k7TCGG4BLSTeHrhcpqCJg7preYvCLPcbpyo
YTAOE9+g4ImXVfCcvDENw8IxqhMEuhbORFBigg5luPm1zf3pGdbD4kFiabnkY8DqsMt7E2+0r8ZP
98ejFtBbH7Jamic8XbCkB0Os65z3175wRB2aAPBctaLDl+pZAWWsh8R8QHqpaQH1B88BetwSTZj3
Nxu8nM8BEBYTM16F1YqtMNFlCwKBPeg0R/uvhxuGDVdcGk4JlKM3Qjiuizql0FVbKbqP+xzma90y
BaEBN2QoomGahsHThMC5TswQcMczloUqGg27gBJ/GjzGTo1jW4kGh8PjoLtsBGFhUF0s86G/6jba
hYjm8MEONbg8wbU+y+p9MGq2uxsyfHhv896m0m2M4o51QWvEjjImnrhtro1rOAtgdaxbblhRoTrQ
HOhYteUc2UMzdaFAJTTuJxO66RQOMw+1wQGGoFNhuMioLjBxDF3Pz9caY/m874YpyBPOfB+9UKmC
9prD6AnIDVifvlhdr/PIrLC6rZCEak9Byxv4xcLP26Ot0NIF9ofVeMy5C3fKcpg0jk1Bg5q4ASTN
Ik4wiTfYUZjQaTsd3C1TmZo4LbIG+MxMlvyBgcv2mqVFCum1m54w1fGypKZRf0mUsA7Ychmcx+bJ
M3ZmPjm/t5b8R+HQ/6c+UEjM/UOI1FZsYm8/BUn4D78HSTCh+c1G1ehGikaoBJOJf0dJmhv85t60
uxAPunCgsG6VqKbtRf6//oeGf3Ih1UCNHeIStFTd8MRQyf/4N9P8DRGVCemhc+seu/2//woP/ygr
/lMN3oT10E+B0o3DitrBzXj31uKE3387Q/ly6k2JDpoIRS1wmFN3aWsX2Ix+BAMsY6a818xS6Ruv
kppFIIhyF/TVGLa6QrlmX7OMY2MUBjajaIB9r6BoZlFAMcKWzxopV0vpEAEFyp1og5zFOoezHrKr
RYBYZF5mvKPtohrj2FW+QHp65nIhDsCI3Q6e2DZiGlAu4JHXGNxB4hJ+16t06p3WiqbSWWabLqLr
hkhMnSpB9Ow6YBm7tkf+v/fkl4QJ42uR9SbaFQXWP6bQiQnjiCJMA3aYdWu+70f0xKV5C5Puoj1q
I3ppy3qU+FH26I5j+65J0wmHqUc6P1NXnfnWFkT+TaZnKc09bJpwbCnI0pQwIWW8Ibw27GQptC3U
2xw0B2egXgZEjeHydK2mYOsMTnW0ygbskdyzqGfZwDgvDN3VEAwwJbNoqsR0WEoL7XNo44ITa34G
cAVkyaI/OOOcr0Wueuyj3I38KfPXaGk0qaEcRBuO+LwFoKHRecfMdXqwPrQN99svQ1NnyykX+LiA
yAGY3UM1TmMCw8El9lTRno3KvAYwC6R9UNmhnfLugdesj0oTXtaFXl61zH9t5tYimJegDenLuwU7
9aNujVjZWIEtsV+Q7vWRVjVbNl3KYHxWeAnuOMdXBVoZfqVwUX4oEZy/QkQerBh3eaQN7kxFD/89
sLerjvieHOd7lE5z/UMuXfloTnD1JR02FPfSNUyt3aBOrc0wTcL6QN+h72FCtppGB6uGRe2hYLBT
ijlzhEgKUCB23FxsPwpAjwCIevS9izaLxqgEtLJTVYQGxD2GDK3JwMa594WduydPCRiiRj5o+Y7/
xXUEsWqXeeMQmKfcBpwzQwFR6AbbDL3Dm9BePLDuwVlF04SdLeNdpvNWbf1WN/ow03rjIlFffvOA
z6WaADFoBAb5jB664AxqSL9iMI2jxuwiFoDVIuhITLjPmLaw1NXQzd0i3S6J0GuxAqay2/dpwb+s
zBIE9p4wToTfnLsBrkcdxqz0wJmBCUGlDY8DS5WkXlGmtJwQ3WaZZAdjtk6Z14L+5ALsIHwNnpA4
LAC/WaYFZrEvRw7/RqwX/gb0LASKyQAUybLCOYhTO5u1rYQj7MoP0Kxvp8Al2Ro0AkFuIkZgaTfs
BviD9asBnBI9HJo57RH/lCq4BnmXripngmmhzFMhiJ1l6WpM4UiquuEBYYbzqskWUVE95S0M4TUZ
q5HnJyAPVOJpmgGHcAMAUL/RIcnqkUlBhpv66c1AurYrkrfseeEO6Mii6dbootRChOigEKGXgwQN
K8+sWJbNYNc+AC+ZbRX+EQcqtgXAp1nzrMcLC9Aj8fVexn5m989trW7+ddIKZSv8PQLjAvswmFXl
jGmP5gEMhpWhccC5/ciSw4hX2hXEttJPhsHI4UbWe2zr9xNyfC24G76pDWv44MKVGOaPBCenYIce
Z//QNrYVImLXVzqoxFuZS23rQ2v1wBxd0CGD9xtUT1WklmI95LCG1PGekB+XLIXqLrZKfUgoftxV
8JihOo4jHyxB3RCPA9dlon/+8QTbAR3vLaL+0Ddvn6C58hNH0gaYp/ytbDW2naWtbfo2l+sMthb3
vsKQYO1Nj0JYAzW8oaJ5z1FBmgR8YWwX36+TMgbYKUicsUTTEA+sNeQ9NZGzMo+dN8FXs8LsYdzJ
KZ/dFz9VxduP67eBi2YTz4XV2ICf0LssOPwYwzZr53t9rsXa720EWFnloBUHr95HNjj+vrFy62Mu
oJwbKq94Gzw4lg39UryVo9U/I8pfrnM94ewCb2mT+BOAu848uC+loc1rkWnBvTfM06UHNeyRceiP
qjJgpID1Dw6xjb+TBohLtenLLwbQ074cfG8bgChPDRigc/8JYrBA89Y8LWa9vI0xDH3wqi9tNW2s
2eXAfQGrZ2QtQY7QzJH746PY2Dp4voR7TrnWmra8H5gD6D3aNcBgd49pq19EV94pt1nNjbWErS+j
3JGJWQ3rxhtjc0TTp2Vdue+D1lVkNo4XQ7PRIdZBfO4fYeaBie4bJz9bnmA/2lKr7HoKLmwZL7Ux
JAvcfkN7gpUq9hwVs17gAJcNZWzD2j5KW99C18vi41wCcBFguzp8SXN7O1jtAAlVg9TuBCdxt/Fw
WMgcYNpcTPFBurVB1SDevM6Ak/WIPoRUqkf0VDOMf3uPDvHXsU/fHYTg6HfXLkYvuwP2kgAAHNWs
DMMEi2qUmN3gAYbjkqN9Y/GrFZpr3Ie5BXHGzJcbO0bwyJs8bduzCdxj2KBGTY8uG3fIwWjvFBZu
2/+a9SFe0BqrGzAOULBpJhZb7uBIPG61fk7gEAtYkQuSsjLKownYxp47wO76UmRIoTB/q6pGp2WJ
hDH08xDy5Q9pk6H1S4LQJbth04niqRNLwl1zBqh3chPhWyitG+U7sxkYTK7R0Ko1+y8BViYBmkcP
gwHAnh6sNFIZarWMWheNjldHegAXNdjYUM2WfpzZ7dpWkxmqwq12WcUdgNfrOWwb6UdNlWMZdDxt
M+mwVdT7cY33tUi0GXma0eBrEdzW6hZElkw1b4UCgWiwhHWW0O0mmZxgWg6K5akGierOGFyJM3ql
h41fwXa398wka5S1Kut0RgNPxeYwqwcWDsjXoYjp2c1qAmXgnGbWGtGgX4RwEjbXJZBhEpMvZ4dl
qKtjUBl1jLV6AghYafoZrvX9U69sF9DgiY1rwJyAhINYoSBZi20EqDux8YL0A+ljdcCJRe7BDKpo
W9oGWu55fWZ619Kl64CXwiYdpYDQVNjybl5fAKYkwFdivtpTfkj1pot7vejv4UyONJTU2jYc3W55
bYJGS7zRAV7JAf59WTLguqba3Sic9WM2d9qWwXt77TSDsbXcwltJrFcf89hyTMlCOxZtP2GaZuXO
CPolxrporCfXvvU+znIG50sL6nCxscjkYN6qEKReHMVz5pkLKQRXYcY0ORMTev8dW7wMylBvRKzY
8j2oQX1YlGUV37AsgDvp/QUmeyVVFiJG18fpnJeeep1MTZCigoEryOFedofTgQw9Z1qiZoY9cAGc
fCSbsUi6Lq9cklsOJoVCP52ouQPvvYyH8ERSJy7N4MzT4RZCz/HglrBnbyXcuuHveAqgSY5Eh/V/
0sXyMM0qcVOYfLqwwVgvMthYUtmhWyr1mZm1++FzT0801wMzKytDVlr2ihXpQOBXLpPZKCQ2RNeD
P3oLWipn2JP8Iv0KUJgHi8zzcIItn0Uph73Rsxb8Klh+yaZ97FgPp/VcnzdNX+b3AULGEC19bO3e
mPmWQAAq1Oji1I4P8r3mCzv63WL2OBhjKyPQjBymYLxLdRuJVhNne2zL5rjqe+wmaZDXZ1v5jCCq
warWzd5TFYh7iKisTeYMH14wvuuVi9jL0Swg3LlNK2lgM8vMxRVYLht4oprFFRgmdBRlxZtXLdj9
FqR5jLE79njHcLK3baKcETstt3OKUAPVXd8FoLbUKwqCHCpwwtvXTWPucBapk2ZeCshGq/wRAhsD
yd2g8rcZEMO05ZlAqIykF6Jv5PAgv5sbrKM9znYk08BBYrr55hcVvl+hN8hzYUYgiN8ojsyYhizg
KrUZP8+NJ4HnrLptnZcNHpOZhn0FBt6oz6jj6uqiGh9Ynq7TCbM8sAIHWYVpZR+gLHvzq+GhQNY0
1j3osJRANtgoXS0eutTN4D5f4qVf+J0GfQlFa/ftoX5azEfhqXPHU9ZC3CTK7lMOGgLdrq9Jz0F3
Q76puZi5N54h7BYo9zLX3CyayanT+QUm25g+DmAo8xABlgvWKA9AUF66dYmUXRJ4eU/nKngHT7ak
pYsqk23jOQ29ma4nbHWrytLuy9ZaW5rfbVIAiFbCYi4MPbs90rpLouV1tgE5JQuBiguwiuRoUcgC
VMi03oRD+bBAKQgdHbZtCyzVdszWmWNjOiMCD8E11e/S3NKe4FuCYmI6g406vqGjs3poJPpYhc3v
Bs0q7jOAOZLJ7q0XnKuGePb1jw4dG5vAklgLve6oz9px0dvDjYoL3GR6bDKNU86LZl26tVobrYV0
a5Bfy5ntdIzrU4r+foJwHc/RkDBDZcGmdNGr2qcDvA+dTIVONVQRmN5l4gggdkhQcXsH0Hxzh2qH
iNFh3MEd4tZ1a5Z6PAWLWJXVkkZ2kwXbKc0QnmmvXpOPey+Y0HVQa9NnWvj9o8WAnPNrkPhtTTor
rF8ZNkuePqLPvzlUTJfJ4jrpHgU5bGGpDxPV2a9CiyHmgZsKcXWZnaRnNSEMop0ja/OSU7dtB8oa
IfeOKHPSGJazh5NyTXNk0Q8FFmf4BVgzWKx1d2AmtF89n0FiNnCKp7m+fDR2sITFnE/nWVVaMt/O
oQhWXKJs4eDg3Y1XO7eB5OtNFVaGq9DxUucNhbXKNUdj8K3tl1H4MpuJy5xx1+LFRmLNeHEWwJ4d
vzA2zOlszH+FWEfYz0pWGe0KpNkU1uynBm7TiexS775CGeacAVS4KwIIwNNZagjMg4VOmcq2rCnP
E1xASSbcm8l79eSzHNVgmzshn6CrhdfKBMYsCBd+3kksGy7rgHib0xO+HQO4pz3YS11yAptV57IU
9kvv2guZ3TIfQd+0g1PTNEvEAnO4tm5tw2LEx6DXBrLfjo5IZBxvdR/pQg+IPPnKEZoOBFGRhv6I
MxSijeBsW9V0GXwzw5m9gPUN5ObqLm9hB4azcLlqG5QJPPBWdziiiqj1Mm895cYQjr0s79ugbu9g
nYRtwMY6u++salnVlei3VuuUhzH1pw81l1jH685ceWWVXWp055Fq8Ztobm3tWVguoLrBCF1V3/Aj
zJ86dIjbfOONrf3KGj2Nc6+WscAhEiET0tIoZegxtP3Gql6gHO7MqtsFgwSDpuNetauUU+xME4kP
c+JRUaUqGXtn2dlO86mjmLDNZL7sUvgVEMMe55VVzgJRAlgByGyrMCiyYYX6TBY5IKURnmbv7WwN
EdKt1wlIUxhB1/sex6oBuMtj783N2XOV+5W6fkVgIzzuBCK5s9anLPHYuDDoIkEuahqn2mFIWOhV
IEx5ygxCXc+Hs4cg+zTiEIUmgVTfciQTKEq8KEw63eiGyAujAiFsJwUCNDBRqoClq4eJHhghOAdO
uOSdgsd40RV3SJTPq4k1XiKRpQNjopZJ0HgaDfpOew7AGaW6s9xEmrBDX2Q1U0Bw0Unq5N2GI8xB
cQ25Q4yvhPDCcUxMLmsGSLPsJuhDFJDRrVWguVak3QGs2PQAI7GBIlCtw2ZubBSacFOoGUE0KfTO
XZm8q+8WhMtRkxvagytw7Mj7WYSj6ZVJczv969mog5qBXRSMYxTTwLPFfeXrYEaSCDmEao/KDox7
bcG+ANGCZMrjRgwMdIUm+3pIpq5WLwPHoqJnQY/iY5PZ7yhCWZS3i//mO20ZFbyBv7Aj/JU7NG2s
kI55rvRRRTBxQKWRjcL4AKiieRQ+H8DsZGNwZ3BfP3ZLob+DeJlGzuT3VADR/jkiTRRmJZwyIS+Y
yQhH7TgYkXkxwQVBYmTmj0gtpdexKdpDWghBgdhrdxkXHcqOjXwH9+LJyuzyIDPWrUaBCgdS/nP7
qubZvjNnXRJ7LuYXn3GBpcH2rxNb8i3X9GlVYkMGn1Mq925wtOIyDSkW17bjVNa3A3SjtE07G0s4
dDmjNsfm0uY4DZOsbnQLYgvD35elz7a8GBlsbCQKe9hOMpdMZl2cRL+gjWeyCkCpB4gcwbT0Dpar
lWorlwAEyNy1BsKgDNRMUYY2Rw2JGDnDZlIY03bUgm5tp1An4z3ogmMzF94dsmjl3uBl9laZHcw0
KjSnouoESO6EstZTbcB3Gw3+MEBFLu3eztx0G8AlNayUZsZmkMlNCzM6Ot4QU52maZ8jb2ti6uw0
oFR4Alt+3rRpjbxY2bIkNYCKQ1ZiHxhBlkzII+4Kr0zPGh4bgk0VnGAFaCBx6aJNa6z4HgY16QZr
Zn3IS1SGaqebj3g9BPFQzP4IEODwNrtaZnDVHP1iI2m6A5XmSRjphVkg0olJn0LdmYFJxTTxc/Oj
rseRAmj26oKBXFUobvYWkFVIGlb3AlYZiG7MUC+9B1dyRsHfQzOAymLDEGg9hiMJCmZpF1kKbGME
qKjhozqWV1C6ZnMR38QXidNNWLq5ROCo+GZqM3HpNR/TZij3U56ZWO6qJUYtWdLcMM1NZ5lTWAn1
CG3Zc9sF6OgE2BZlr7jFKROMWn3aoySMKmxaox6aw1zZ0MC9FsIMFySvt2AbeKvZqDgGXiIMs/ws
hAsqHGwKUazRISJWah5UonqFonFQbto+FTASxlKKPdu+Th6wOHmGHZ2N5tlqO7nq4FljTxajQNNn
Ce8X+9PVeX9xy0GLltJGytXCAWlRVUGt3nBXMp99oqELgrq5Y0Y4M6ER0hvLvWwC5FRrUUkCXBRO
h0XxPOplHXq5rZ+KQmh71mmAVRfLaEf+2AdHNPLmUcCm+5pVRmgMXgqMN9q+OyEM2jlWFXdump8n
gayALj3gM61hv2SI1IcKadkR3RnrAD5z+wY5otjrJc5HFg7PfYux93WH9q6BjsUf3wzT4f+ydx5L
jivJmn6X2eMatNiSIJEkU6sSG1hJaBkQATz9fKyeezoLnUxacz3bEiAZCPfwcP/FsyynR6+kBE6G
zFxRT1LNNU2LqDowPC8GmWapzjqx5D7ELdMXTlnfjmm106v0Uy2im6FWftZDqvhKog8bdXKSWzUS
DxCiofk43bSOVETrZ8+yfWzXqeos97trI5uEhcVnWjdgX/4oWOsMMCd8LdZ1eKzHC31bSfq6c19s
FGSyHobaYAOMBa1mA2ws14R1OisN8JcBr0TPqNyVHN27mOBem3qdbAZAKTu3cK67TmyFXn0eJ9XC
a8Xhetu468wEIYb7y4ZrQbhCBdHdNuaMnmtmN0wtZhWwQXtjptWztNCEcVp6raVhX5de1q4MxtSr
Mo7HTWM4cjMXMtmkbr21c5OuXVwD9MPYE9OpzHh2FPEFADR3CmB660gBHNKZ6iGsAMekkzv6BbLe
B9MdX8TkJTStKnVb1Orn1DVwJTSy4cruvefKppRqOkPeQFIQ2Zo7ZuAZtbGvrf7RsWumHjIfbnM6
3oA9bQWLzEomQIymracPX4fYewKowkar0oBM3/tZp4fk3trd9TJTnykL0yDxfswIfNCXAw2Tqd4z
9eGnKJF3XCCqVWRU8RMIup8Tc5rbDFGEba865Y2paD+d0KGBVPvqkaXddnXgNXN5NRo9dBNXBpyY
sNh6toSjJSOivZT3Xl5uc7P+OXTFLq70F4wnTb/K1Mc5RAg/jYr0ukXmPfK01Ne98pvtxvStCu4z
GigQPw5NscsMVE2mkOMDwlt5PafpnttPtB8dtQ50RfuRa/VzlCXfhiTR9lGtaFfZmOZXhZczIaIQ
PURYbgUGZdq1iug1I293vBL4Dm0mDB7uUOr5aRRD/oQBhdxVSoOlU1zXD4aLdL8LCx8DBZTXuZS3
D9GsT0FZ9l8SyTFyPUajn8TPpPRxh81HvTLyfgr0goHNYFfR11rWmt9XJVtcFemaumvXjdA6AeGk
vrCGAFLGLh/nLwj5gCHot7Mh5aqR/T7P+ruqZwPiA5VtsRX5MlXmA+u9kwaoIsb5BvtuZUyNuqGb
GogseZIi9GXKSA9xivA+iflHQ18c2kZMviLqRyZoj4Zst70e72rL9QtdBxfehButGPiGTd0dzBBi
TB/f9572qkSEei13WWbE/C0UrD+myor2XRTqDqAbU1yVSq9Pb2rV3UH2fkJgNV8PZrGXAt6DkW3g
Xa5wr9PvZVppK+Zm8KLoPPror+zzSqBCj4bua9yWn1F+p/wt6y+NVO6tDPsKTTyZTQyWedZ2IxPG
mFvghvlt/Vmd09s4BOFSYG5hCV/m9Ysa95CVa2+Lj92todWQHadJ3/VeON1GYXWF13CImWVibpLi
yJacmGHpSuKPkfw+I6mzV1C13Q/K2FNmhZ+tY2VhKVRQdt77dl+Nq7qPxCaf5JciVseNnMMbneuI
Najqpm1CcgNxlHtQNgFu3IGKM1CtcfaRG3uHRmgJNzejdD7R6LJWXPfQYwu78Q795EMzU8fhsAyR
0+6SLS2E+rPZTt29dMx0rwCRu/GUGURZ76R0SWGx5qC56J8ku1go9hbr4IHIdQCgmU06fgel3KyE
pJ/CJi/zb4ltcQunrjZDcn5tTMpGFW29kZRySp39tO0B8gW4UgYtau9Lb44G6i9mtYUqmNPRUooH
nIAN3gwC4emm9AxOb0oTM9R8R7Qbq6dDDB7ETwbnKXFVXFEcOYBs6X+YWUZHgeETvYhV3yc73uCa
arCiWd6XfjMixj/1lrXXx+JRK+yBUYXC5Wp6NcNy3zhZt+pV9d7u52yjO3W+LsLmNY/7+3HQXxhx
4lZRM9dXIDDjJhy1u3JuJ7+x3B9t1GhcuFX4caldPffV4OxdM33sZrTZQw9P1cYI14bUJnwL5we9
nmvMO4Zq3w6zb+cACedS+zJ0yIyPTZ0COGKChpHwg8UbRefeXhWJReEaOcHEwHOFc59vxJ5YF3mY
+dINb7MienTAbRrCGZjcxx0QxvlqiHN4glG4rXrrq3C1r/0g83XLrHAz1Im2atPuNar6H57a+U3o
MSKxrc1gRgn72MCbYay3VS4Y8eTqDztLCqxKINCZDnM3J4sdSgcdUOMM6SfPD203+FE/Yi3gpF+U
iiFDluuUit1tq4xGYMJ43M6ieXRDjau09djZTnsXSUf6bSjt67YyoQ51tK2HglOZ9Gns3dJZO9gA
YbQ+x/tuSMztrDXVlZdRtjMWp0kecgl17KMqb+S+Ymcrbss6s27iLjmIUvQbp4yutFDepSbbUD0e
NCEXjBbsU1GJzR+f1CEzWjo7TGYzPb0bVYjblVABNDpTuR6TJMPoo6o2MdIp68zFyIQReLLLXZrR
qq0fZdBi6sl8uLZy82mYB3sjrfGhMUCCqI76iomJurIiLHexool3yaB/MyTtiaq46SLIeJNe5jdq
ZEJwNLx8rZlcVJzJ4HZTKE5Jd5aL3ZHam9LPNF4Ho5Z5cV9FtWb8mvU6bPywYSq/QkmgGnZG1TsZ
rtczEKu6Eblxw6xVa4GVDlm7E66iaddovMTgsHJoxjJoI0VJtxY+0Ni1AHv9hrxWTv+9E/OnmBac
fBC0iOpVQpNxDPjL0brpuH9WQOHtKb7nfA/bu1appt9zJt12wwi9pg9fIAl0VRRWC6E/LIdIX0lG
INW6iJoKWq7VKto1qA4KQnty4i9NPUbGbWeZTv2oM+yimmbfZ8m1tJKqfxxapJhWSgSUze/BHpX7
Moq9fusxxqYpb3m9va6NZlAxulRbZsjZXGXKIaKnOt2OMuTHhWFFqwpPW9H5qZtyWwCDOmggkNtu
lObnshlnde9N2mxQ1khT6zbUPbZ7lwCKYB+PhWKvNMWd/BEo8bDSCte7ByXh3iLF+F021r17NLsx
hwGDKrsEyZqJ8dE1TDAead1ciTAEzDomffS1SMf6XskU/G/aspvh0qicpWu11NwdAI7HeXCs5yLK
Pkets8Vfica2Fq71oh+2UWbcu2Px0wixagJZU6zSqTUfGIhX+0hxcRgiG/bzq5n0rvt7AJJ8/PzB
PnileBnrzibBxFslCn/EJm4nRe4EXtoG9UAN3ObXk5VofphqcKrSKmHEEc8MVxK6iY6+ZSgBsXzg
L1FDm3dagblri3lcvnI6+drM1hVWNNUh7HQub5S9h7FA+7nwpH4ocOHxneMilVZp0NJug1Yxqp2Q
3hSMRv29VNzbWPcK7kjNfqyp8bgdSRLc3EjC0oo3SkQetfX6KFFAhIydo72EwiEfS92+yU3V9OlK
TkAUUshvQ2t+mmQPLnycP+GU9ROb7BqR1BbH4jm8cmowkVHnletkttJPZe391Cc33fVVf1s5bRZU
w/gcy0QeBjpfD03j5ohSOO0WP4yvZVfG6yQWnDKGQp+5Repgm3JBK/ELS6tvjsuF1pvnrSmZf8tY
7MIulpsSTBqXqoYBQzPtGcYZV3ANet+b9HpjAskP8ii3qRKcz32cclMuhXyItBCvLKtA+1X30qOX
EqQbzfFuXKd9NEu3fsalMQN7PdsPR1rD1dhEjs/QpPkRjjmw4MRDHqCxJDMXoV2JAexW2wruEikT
WHC1YJv59SvOWQUySFPuiHb6qa57SADJ/GwYCNC0nzdGOY4zKlSTui4zz1qFlqIDU8++ZDb3T5w8
J3D26VOWDnJduNLdMF59mmUBbBVnT2D7DdWg03dwropUvlamUVDMgH3aM8juJxAUrP0Kw5wJJLfr
zd+Afenfcy+3qofO43KIOPegbctck6AAJqDp206N1b2VFvV3sLf0A1cDP/TazOmUrpXc/JQlWsLk
sKpfQKxZB8CM/VoxGFz2c7ufjylr1YkwuzHdumTMVV7nwADxfKXnUnu18MdjcaMJZb6i5khf06yO
wTLF414XodyTwCisUcjN1i0uWdqmDNsxPhoGUHWJcqxRV9FVos/oQPf/5NJXQkztLW/jyrC8br3M
r8xm3AOvNh8VyxZ7t8eXUMaKfe8VEsa/baW3HYbaj3Fd/sAsSr8hiBHVLXLlocqKB1QF613bKuYT
445Ad/JfAPext2rTa3uwSIWzaT7UvdYPfqKFij/bURqC7YnnDo+k6KuRVy9MFHt/SuChN6qyS0Ou
yHqSPEp8itbmRG+Kc/jKbQzlV4nnzbryQMRPR3eIslrLZh53ZIitZYEPcgmSTaGkU88mz0wfIoPG
yWxnN5GjPoEhpgGaawETrXqlm+OhNjt9pxsKdFjVQ30zGbfzEZTPRFMk945qDpTzJXPGLnYQQCgi
32Lw/6LXnXMb2YUjuBiKbl2lLSwRV+/waMJxTcR6+zKn2StaphzeffOTC1D3CLQO9EI1PsWk3Rk8
lZS/bMd8pkGUbHvmKEzgH6MCmYOw9ZA47sdnStB0VajkiabPxm3W159mr/Boz+bjPhQqr0brmHUD
wj7eLsZ2RF5yNUlMg64jy7IQehmdFyOzzZt8tPItAIUkkJ6+ScH3TF4xb7gsr/hs+ltuOtMHx9Zs
U4Cb7a6duClNxJaV7z3OjBv6RO5Ol4l66/YT1tEhOyzERfp5bF0gZ0akQp6w7CuDqf+4srupWyOK
p93OVfcVQ4nxps+0LMhTHPLyPjIPDBnFrSEbcwV6/mfJfvTrPskOTQscdVWUETD7BARQsxk7uaWj
f433x95C93wcoDhUUczR3gzXDhqwmjfEV4UBUMPoZjzusLBaV4aKnVivC+ofD8iFXW0bBg0CRA8j
9b3Xa1c9ozZ96tAxEQgztCAdRKo9eVGHAVp9XaDdS2esGrZ1EQGcNVsr83PT6TfR7NWoFbUQcESK
ED8IJL8tId9lEZbMdhxWqyZxwysBQv6qp/HG7wXQlXjTa6HhbJg7Me18VikTSQRcN4UHKtNHRSiv
SpdNzK1g/3jwoVYdVuYc9dZ9VQw4MpcWsyom4UlYiIOSjeUWkOcVIzjpxxoleVXRqDQydQDU4H7J
Y2gxJrrkhjY9zXWvrzva75usHa7HMVW2yoATOI59XA8hz/w6Np934+z80tLuqDNjDx3MKkgBozbP
u5LFukHeteQG8gfU/f/h7f8HCPpH+Pabb/k3lP3+Arj/+S//Qrhrmvc/WGQYUO3oH0Le+wfg7h3x
7SoKt46DvQEa2/9mATr/YziapakoZUPM07Qjl5PJ+RHerv6PywjpaHyr6prOf7b+O3j7UT3k3wII
0CtMh0u0qy3EH8rBifM5C40dJp3J1VROtABCRSkenakfD51H+bYCy6B8suVQ+0UbgVi3arDjc+Rq
D3JWqr3hdO21khouzaDGgl1lFGz2mP73TVhr7rca7eVdrBZzugldIOQAbRjCmmPSJbsRN0T/zbL/
P+T+W0GwP7qZ7/2UI9HxjcKPV4gj2bY3d3XOsJyZnlv/Eo4GlozKwsT7UafNDF7YxpM0M4R1HQEj
13GsIc1zSPb1L2Yl7utcQDFa9Y1M0alMOxR+Sk/Pb8LC0r+MiuveenJyv/Ku8yBOjNJec30qvrnz
nNDLGYrmyzSiFtQ7qvKpH1zzeo4z54xc398E4n+/rAVZehw7oVJcWrss9rCOxEOu+6GbZQFCNtWV
76lR5Z+seXaqVRt57rQqwtoZ/xXg/+LNvrO8R42X91Z3ocIirbJrRread4YxK/fYyGlfGoB6nwfZ
NMqZzzg+673PWOjLhLDSqFrGmc1lyB/otZffk1ZRn5zJig8e1M5zcoH6kbPx3icdw+HNXimPxMB0
MIHesnq/GWi4j23Yqi9dq9MxmQZnumLIZxT0+kblIZeec5dBbKwgXETqi8uk9UUbevf7OMQDxQx1
HPpFzLco3HRoeorKwWhWrvZTU5LxOpR5Vp1Zo1MBe2T6v/nmlRqDqk+GLpgTKyi9ec/xfkaj7NSj
9b8f3bcjaKAJ89lpdLA/BGya1Wd27qlHL7gzWdeWYB/7Lgj15k5T40eVi9THcX/q0QvpFqbcDN2M
hm8tMr+YGt+oSNL/EJXe2fInnqwucqNjTpGIbZ6c5ck2nmfQK+0ZCaBTj17mKsYwGB5XHSMAdYPF
ypqJun/Zt14kiUyXOtyJsQsssEqwezduOp3REDj1rRc5oECEqfAMSzA7MR5iPf3VhuaFC7IIfVG7
eBBXcRdUrve9gmsC0fPm4wU5PuKdWFePv+ZNxAD5pHFqHLe1MmHEVs6OiQhbLp5lU0a/P/6MUyuz
iErZ66oWFnwG7SdoiZbZeN8MbywufKeLyMzTQbNHj51YTNg3g9scAFdr1YWvdRGcpefmpgaGO6iP
PGlw9F3bBJetyyI4RW4WYqjrLhBS9aMIXY/ZbJ4ueTbwnb/fK6DsVsuhNQSOLp4A7vqpOmwve/Qi
PN0SEPmAfWdgSMev0MgWyjnp6GMY/ududLxFeM5KMhiiK0gq2Th9CotMuwrbzHvNh2HeM21OH+mE
Dv+VPPv/FgyOtwjYNp2qLJ6JqrFo17MWQZozL9o0/2FjRqtvjPQoYomYmeK9E9Cyvmi3O0tFioEA
1WuvFQHg2xV6c3g8X/jkRZgevaJ1bqpAmQ3ntVOHz7atnzErPS7pe+91EaJTbIaO29UicOLU2hqm
lUHmDMtd4iXNmsazcnXZ1lwEa6oPoP+rkBw8TWD7Q4vrpoP99WVPX8RrXMJPMbkzB3oTP9vhr7FU
7i96sruI1tCLoO/rnggavZ3AyshPxUBj57KHL+K1LpO8aDoWBbrYukYVgJv9ZangqD7+9vSIPYjj
GnOPoLVUNMsAjTInnKPL1ttdBCheGsbkObYI7Nk9ZLXE3uK/8877J/aXzo9QhtiE+XGjWE63tm1G
g1V37jbw/nmHeNNiVcY+n6qqI5C8Ye3aNPyi/qIq1HEXMQp9D/oNtKvA0opXrzG/12F24WovYrQR
ll5CpBaBbjGZc911q4+XZRZ3EZZNX1WMfHmRmaJsav2LO9kXbsBFSFb4pcWxIGe5pbHD5Ggjpscz
UXMMj3dy1tIeWylcQ0KKBQdqODAq3ZDCiDp3PY5xDj7K8K6FHYNWSoYGgWt8RMw7TTTpldMdx4Ni
GrIe+Hlkfe5pz3+JCxtkcgFbLPM0575yCui5WYJ6Cjo9yiOQM/tKkXb6oooKeG0iVrmVNYjreMNu
NiDbRch4bNsmy4N+aOIreFJoqSaqVvxk5lRsBVSaq5FRni+VmeE/GHp3ZYyVvdNE2v9KcsuFQuOK
nmFbrTvPkjbqJvRy9VGZ7Ir5r0vbVu96sBoCY/CLKhxUCv6OBHXIptYbOKyA6azDP8zKc5JdJ4LM
WaQeUWhFy1ROBLXnPkJ4fFTDcz5cpx69yDtI7cBlPW7XMNlleu7bDN7ObKoTe2pRyNt5FHY1+i/B
DCRhZSX99xje02XPPv6aN5U8oiKFnaFqEqSwn5ijoDDlhf3TZQ9f5B2ng1ckVC43RhUeKjPZV3p4
2ZntLPIO3dpQwF9ij/Qw4ASEPqBdWXTR1clxFqknngGW9TFR7MyMAuzpMIvwsoTpLHKP4FTy6Pvx
MnuorIq21iN5WVpbWuzE8AayKtdFgJ3ZRkqmlEBQP36T2vHrvZPXcN/4a58ogzc0hqoKhiNT/C2c
8yNwCzJePIfec04uQNATyfFbkGliX6Tcpgw1bC5bs2PX+O0mlQIwTD+k5OtYGw+qMbsbZTLyy07H
PzLnb0IgFXVporzFLlWZe8rrEaGpj1ftREpYijtz5sZT1Wm8EJFfVXO59iLjwne9iNukHzOrLNhG
mpkAs9eQF0nGCxdkEbZhoeJZn3Gma6ZylyRqUIjqwhVZhG2G67BMw0oEpd7eA4XZKC1ny2WrvQja
QsgW8Se+thyaVQOzrvl12YMXIes6zHc6a2Q9POl3Oh6pZ1vAJ3aItSjhazC3oeh5tEhvkK1YG8jJ
fPylj8fOOwFrLQJW0xRlZGN3OyN0hk1nu4pvTaKAumTIu9rIo8vuw9YiNm2VSXrc8EbdGIQkwocP
zEnPvdI/1hjv/YrFoapDMO1zxpLY4M2MWB0Ju9QDUM7YoVipdQcUpUYfqC1bZy+HI5bVgkU2Wbb6
2/Qg/Hy8lqfe0uIARtjNLCYDcg8BcRMftczC5OxvPPXw45+/ST+JUdcjNswcCLl9j+DEfa3FZy7Q
C52lfy4s1iKSAZ22nokMG/oOWYHYUZ7mt5WM9bViZ6iwMz1TVzM48k0N0HQ3jkO2aSQ2xm4ivKfG
HtovE/a1+6b2kO/H0PLeUSaLWpalaCLZrFXQCZvZjPTrSrHGQ+GgdHLZki8SBTAfvXEKvjko7eP4
GjjIuU11asEXeSKvICsz7GFPde5m8r7S6r7wSy8SxZRgxWsjCBcUYPZXA7yuld51Z3quJ762uUgV
WqSwDE7GdUjYN+pcPpluf+HFdunVaJpqbrg2exC+TMrYpQxsYf+86E0upXkRPtJTc2LHkOYA6sPk
K2IAupc9fJEfIApawKbqYdc2VfXcyUFfJ8yXzsT9QtD1n/gxF4HfgABJmTn1u8Y7UnVysCtDr3yZ
XNWDXdIne9RW5RrhIvUALEjcJYaFMkrlIUOtl9OBGUq/66D2X0EU1g6DMeqIcdrp1ZQa5wyjTm2L
45+/TR+MI93GmvrdVLdGoLIF1xNJ+cz6HrP4O/n3jwj2m6cDlgptu571YJqhtaF9VuxSpavvOstN
fJCe1bzytE4/c2ad+rRF0Bd6nYkpVfWg9UR/O3q6fe3JxLyZNFfcQPU7jgFHR/5XzpT/frmLPDDF
CTz7lB696VSITfVIQ/aQcP2Pd+Zxi7y3cotcEDJUBN+lGTvQcXXQqJ26iwYVN4AhHr9//BEnXr2x
yAix2ipw5lwtaJFlRGgjQ8WkvCzbHE363m4r9A76XIm5ulnx9DtK6s9Qly4aXDr/4S5WD16dlFxT
lHzrqr/06cLlWOQCy4MRU1Que7UsvlLlZLduUrsXrsciE3R4g5eT6I2gJHK7rhxXTjydu12depHL
GC5GiyEUNxAUWQ60dYFZucFle2RRAaRz2daDFQNGKTtA8SqN7acBKYELH7+IWE+XIUi2mW0S6bcj
Fwe/qSf7TAgtLMX+iVBjEaFt3oWwjFMjMHIv3Tk2F0oXdeZNX+naHumfht4aYugpld9T09hJUCL0
B4i6VrZyHBXUo51wz1EZXlg6GIugNoRaRqOXGwEq7BYCDwIZobjbffyqTmSMP/aIb3JtVOicHHoq
dkjRQUqLcXp7cPpZfXXNJH/5+DNOZNilQa4RFdUgFQ9WjK7mSAY2+eOxhns0jWncmKh5A7HQ26eP
P+zEttaPX+LND7K0qTS8LjKg4UYv6TwGYZedefSJ242+iPVSWg3DSlsPiHAPJazUhIGd3mozwmGl
Sya/7Bcsoh4YstXmwtSD3DB/q1aBAGJ5WRb8Y2T0ZnEQfhvTsh/aQKsLYJuzFvqWJ5wLv/gi7NvJ
FlnW9k1gK7RQh2xtjer24zU5tU0XIa+NPebKtdsEqlK5T6YU3T6GY/cN8rty4bdfxH2od/PUdDFk
V3eodioQ5s2o/S+u8iTsyjguwjtHs76I4swc81nP5iZARsO2rtPBVl6gSeRrN1bAI8Wp3r56ISIY
XPmSawUtuAhZckQE5sg07tsZsb+Vlc/TDQJV4rcW9uV2CqP2to8L9Y76pNzSO4SGTKWY4oaxLdwa
CcxxgreMqWa07c0yBjg+Gdc97KWb0vaqrVnI6pOwpnidgnz4pGaaunU8+Bmrj9/aiVhcghJrq4DH
ihht0GDNEehedghj/TKkifOnfH6zl8vWQhACVcgAuAmuBzG6N3ronBvvL5xF/jkG/vz5m8f3oxej
AhlXO2bB9h5VBHOTmk12mNocF0W8GOOVF2vY6lrRDL3ZnUP9QYmgTouyEXCu0UX0dcru8ho4KAZ9
saGJtTeXmLzZJZTyy1Z4kZJQL9GndE4QYhXHoyc3sCwUdXvh+1tkoi5J6xHGoA5tOU0eEXzrD5qS
nWvinDgWll6RsauJTikQanAST8L/q+EVCk4JG77hA3BEIPJSlJ8+XqgTCeSPm8qb1wlBjwnn6M27
nHfyaUCG6pBPjbxXgSgGH3/EsUp9J8L/tJPefIQKFa9GSWHepZliHrrRMV8LXabPQjXzXY0g1AaV
Qwwateic392pFVykLCct9KFLNJzl2hlF5gZVuWhVyNrYHCGde0Dp8zOyZs3Zi+8xWb33ExdJLO0F
cquDPe8sa4AjE5atiXiumuwaaGapzzQOHneuR/vEYILWD+g51D0ajLXjukGB78cBKm2FUFOY+9WY
40+lpb/gtcIAQXUcZcisKL6gD6PB0p672wEy1rhVTSGuJYLzkHFRDNUHgaobuovtvQfH866rjsTV
EFUF6rbsZoI5KVZzG4braELv0Ubrae1NkdzESfK165XKR2PNukERyTtzOJ26sS8BhpUSI7sH7gfm
J9G3hmse/W6V2VJXZhErX4miaIdoJ6pgKH/8Mo0subHHuXuKay97VUa7vo85zVZH2cH1KLEhRpHH
U9ZhFse/u76Ql4WzurhepXXFzc3m1m4f79XMDm8Qzo7OFJLHjPPO1lCPe/TN7o9VGusuWNpd30TT
jSFd4yYyzO5rbZZ0TvXMuuyYVhcZr50GFaEk2e9GiaOL04TYwtFKOvMqT5xY6iLjWV1aiV7m/S5C
7x39OQOxJbDCU3pZjlhiGEc9072qF/2u0hRcWyRU7tuubrOHeJrlOq8MjF9mb6JbpSOI9HFeOt7M
33szi7KsHjujQfOm36HXln03tLiEZlWhLieryPOLAtUh+KhqtlaaIjxMZR3VZz751Grqf++JEHRm
WHHY7WrV+yob+0bpm+nMsxden/8c0Ooi+SGo2UiJKAbyA0WIY5uaDgckufIfZt0X26iIeun3qhf6
KvIGQVbY1s3c1eM3hBXAKHy8tKd+4CIfelR1ppuoZUCkfh5IUT5Tse7cLzwu03++OAym/l4+D9U4
FKQc9K8ag56xkR1SJ8IvtnaP0pytMPMru03aQzikrc+oqPQtowIzVSKzvBqabjxTZJyohaCX/P1F
KBjjuM+1MoB+j5WyzLUrt20mqlagGP4EjeSqrFJI9IyYoWXH4WowpmorEFsJQNdD5Rox1okUviYz
8w5mVzyucrSlzswO3z/c7SUW0wCzV9bJWAaRi1N8ZKDKVSqoHY7Yj5x5038KhfdexiLvdKKr9alM
0ClEneiTGwq986F+sQhW2VjMIwZ3b2D79h2lnUluxiGlQo+HeN5UIual9IPx1EoANucIBCcCADeL
v99KntWjJWKGbUOTzL9a24tfoSEh8YStxeibUfUY05Tys5zoKPW0hs87wrpfKWGCIOvHAfB+zWMv
IZ6lyGj0tPG0a7vP2ii2WTghuIbfovNd744CfOWZid/7pQ6Cwn//WDGEQk6GiarOrATq3PfbvEYq
T4vtaF3NiEQ6VRKdSdKnttMibUWzE9u1CycaGxBUQ1HA3+ezwundo2Px8bq9f1ra3iJ5zXNBa89s
1Supm9o6CrV51enua2EBZGDAeM6W/f38hCfC36s2OzR1OuxNgnTCdkPiThKdy78nHr3EgTp5K21l
4NFDovietpPuZXca+8ije1tJuH0/tfPRUsB0K9w8hMx8pFqNMzv2xEZa4kAB2jbYhk0YFmh6DdnT
PjKwkrY1b+n1T1dRjsnfpnDqnx+/6FN5Y4kMjREXMYq0yQOGtzYKSYPzE3nU9tW2qVwkPhWBp+Iu
kIwJcAr+ZbvLpZFi14SkEKZoSYjkWHMuZ5zY2Uss6Wy2bmTZ7RgoZoI0A17fEa544blRygnAjr2E
k45iKjDzE3mgqgb6OeOx7DZwgvBWsohafKAl8onqURhK4RKcbeuuHX7HjTWeG0z96WS9k6aXqNN8
AoNAL3YMsBH0kZrV0KZEW8FRqa5x7LDvUFLYIGZwh6r3DozhhqnY1sP13JpCX3ei33RakcFRDp26
cZpok5ewJ0NxA+vS11N7bzXZmeb+qY24yDKGZaPpoFV5MGBX5GcW9mlTmlglXTOsx2YVeRKo+Gdn
26eOiyWyNVGNIavnNg88M3fRrUWp+wc+SNj9zFHHDRKs/jrsPOuH5TnzT23UNNy641SKvQYJ+Uwa
/9OGfe/9LDIS4mNxkaqIjk22bulQnKN0n+cl9kSDlX7n2hMh75FqKJ8O/uz1fumgR+0x2I7LJkI5
t8d6pssFslvYGW7w4GhXdp9MEcYqabMt0al7cSwEFIqJqyiOJSF6mV7dvHaKDJ/SSaWVpkrtl1V1
sjmTy08E1RJ9izJmpeCJ2gfoKkkEB9pmg/YdMgfYQ1x9nEVOHBdLcGqj6KbddohI2c2AFLel97vZ
yrNrB8ugW7RdkjPZ6kRSXyJVc7QhSlSQ+iCLrG/dZEZIzDXuy2U/YlFBZXOX1kbrDIFaGMk+6soZ
yVen6gMIOvm9KabuohkrLvB/HyCyQOk/ZgKKWrrY2i5eVlm6+fg3nFqg45+/ueV6ZdHOIYqBQaLa
PoKJUW6dOZdOPXlR4KRmkkgD35tAUZ3hGuMwWMgYllxW0iyRq+Y40x9UszFoNAWljXYoyWx6ta2G
9hzp90QpuISvItp2lIuI+YhIFHdorzhbo29Ah4t5nv8vZ2e23DiSJdhfGat3lMEBdyxmXf0A7qQo
aleEXmAKSYF93xz4+j7MqpmuDKvM6mmzfInUQooA3K/f5ZybcRjU0ZQhrndnmv7Nhf6jJ++XxcQw
OhtukcFY1IIZtYkcAemF+eZTVCbNw59f8T949H7tb2UbKXVmhP0uX9xwv+S5OicIxczA1MrAHOI6
/67t4Y92z1/bXTsRhVE3MBLcjl1lrWxjWDZ9CWlIcrDazGHrroey2lOjOHr1Kx7f/11Oxfm11TVU
vgh9ty3o5NDmIZnLbl+qbvnfPTO/trriIECBSYGCx7G5XZr8PTXn9z+/OH/w0Pza61oaKnGccsQg
EHU2W742j0Pa/rsL8ke//ZeHPWrqyql8g9O9EvWqzRNJc3P8+udv/Q/uXeeX571KzXBKYs6sSTS6
50Um5irqpHpsMlu8/flL4KJmWfoXu+3VPv3Py5VrTJwlMPPsUlFQH4FfBkO0gsi0rVMnO8S+iF7A
FGXwffEY1KJOT1k0NMFgMaixFlM/vUKOGILk2T6mLllV27hAk4WChz/wzfSQ/LmZj3K8zHpEtYnh
bfPJ7L/SJV5ui3DiWOAOybtZzz5EQBMcVSf85YthC0peScoNsbHJI8BGY7zevIJLDaiJxviZzqne
SluNr1ls63sLFB15YAusUpx2+77FpbWKcB8GsRHj+QEd9Dh0QI8ADGFtI/XYNa8huNZAj1N88XQ7
kKwu5znIepXsG9mMAjxPvdyWixTckE/jMptAzwuLsr3p+e0rgHIoKyKcs9PQGi3iZZWaJqe0yNjH
5K9vOftgOhic7DmvqvAWibZ+LM3SAG8sEW8P5iw3MY27oP6m0Xy0Oo1Cgp7GZ8r58W4sqNus6nYa
zr4XtxvHspxpU8UyvRRxlJ4VFIx92CFuCowOGNn1YO9RkIR5Adqjs05Li9YnUJVh7/1pCQ+kFty1
X2bJPkpjPa/KqJu/8iy2jkmRywqKvDHgxEmTyVuNc+E796rxr7ayvqBwtJTNXT7P8iMcRHoqoFcv
64J5h7Oe5NV10Yzxs7KLPN2y4mloZpHlEO+YiCKdHEwg0pXCx0snIIakXeN/M9zcOQ0p1M5SD8YK
bTlg2szyIHh3hdtvfJXZ62GKqz0Js2wNR2p6SkWTlVut6isMliEplVCxaZjVK5uTbHMb1i9U/JFC
Yo11MsF3ZgM7Aoa9VjA9C0BrVTU9DeDFp8DwJOtAJzSN0540cV3E3fx0rRI+WGQ73dPUDWK+d/lD
vsJ69N6LqCfsRhOgDpxs4Ru7ZsyrAhhBmTLmYqNowEF54nJeH7QRwbGPVQso280E1iZScm95FuUQ
71xAsEZjqLMnFrkvZ6d+WnRnrkZLoVLTY7WqvdG8siI7B2xyQY+s4wy93E0ce9+FFXZNMKZzD/ej
nXBh4vssQTLii1u5SwlXWyWexPjSwZEfeTAKCh+F2nu6wUKwGOLUL3Y7wmauI6VXSd8WN+Bx4WHV
mrMOFjudrxPte+7PGtFlTDalHnA6ZTrexwvWobCTw77u7XBapRHiHwSEERgjNWp4sc2QjNs5N8tV
B6oQ0pGnb9MhT/aO3yBqzgZ/Wzh6OvaDPXsHSRnbW6OqFqg8QXfXgci95ILfzz37srGD2ndA5flG
F63mKrkOGvljvtfKz09DrJd6G2aiS1ZtmyUfqJXDFoYnY9UX7OjjjyTSS7lz067sN5OXfeRM7B5B
+VrJuZrHsj1ZDiD8l673f5pFGqNnYKsAjgO4OV53JlYcXc3p3phm66uBdnNppZNelGUBY1RO0QbV
HC0FUgBjFnD0kobiKuPkL2mftReSes09b7/9xEfajzuDuv3jZPj5k5pziB6OB9Ky5ynf9NwGBR2L
szhUKM6utbLmiNS0bQLOX03gSmBvwZKAHuL20vFNZIDwsZpZPFHD9y5VPXabqJj1wyg5tJFbzVzw
rwqweRJZOAL8DJlF5fgXNcQEd9iDMB/o9pgDi165ydAQXLsoNLsux1Chx8ekFaCk5WLek45FA0sG
L8BcXw4BiHNkGzPXwKFjec8AQnPxDR1/mU1ubD2vdb5yqdwPmmqIgaO4+CEqlzXATMDZMbRb4jOw
OTUDc740ZSW3qJKwqSd5xAaAtYxxzWgZN6VRt8dWVOWGi65P/lRn96acyo3jtTU+M/i+9NNLAeCx
aG9tklauaq5tn25W30z03Th5uWmzFCQhB0jG1kvkGssCmXXIxvCmlfhWoI+1YK9zVu5GRcATQ3Pd
pNItgt5OI9jJHuINo1MO3Hg9XjrccnsLR/VjldqIzBTLPzBoLe1tlVYFwjPmanam0+c2S8GSvXoA
np6aBBElb6syV3DhY+xUCDGf47ovKXyyIgZJFMZ3PczqKqBfJd3wQM0Y5ed2s3QLQl6tmyggdek+
XyGSP8eRpAy1anppDejkh95BZGaphJ2OrnoDFnXOATBUuftuDR1W7LkzskOVlctqcQz/3PiefVP1
dYLFo9DsXCPg+sGZqmcT4efRmz0FOt1CW3fl3eMGqioLkSJ+HHRJncgTFQxRHN8pK3MQySUplncV
G/pOxhOFtkVplOrZjPkqytDsTFZ32y6RezZb3nGs2T9XUS7L85LV7Oqp6uDRLjZDFKHw77QwxkMM
KaoOTOxChAGJvTH8uj13ZENwyi/IOduxLstV2ZjZznBS740WFtpGXNV+zBhMz8AK9LcED8/RGLBp
+GFo73w/FU/NMo+bSUWTxyxhykCD2/RRsKST9WW2bnScrdj6woZU7SXBxQPuyWQt8wY0aG5VFCNG
e6cdt+63uVeVzxQCWzRwvb0PM6PZXpUhENdT79T6VBg8tyNO0WgheyI4siSwlIWVV9Nt1ZSNdw/i
Xo1rWUnuDSfO/HzvOVdDvAPz3fh06DCEbx1pZL3XxjhMqq23TgjI7nXkZ8+2F9bvcIKdUxSP/WND
JuiZJdXq2exEqde170OfZF1k+c2T7C6uvjJlN3vo8TnYvg5fW2+lN2lv92vbiFJci37k3GRao4U0
61Cjl4hbII4di3veyuaYNPl0P1s631pY6MNNGWnvaxCZvRlMJ/SOmFCLU1kRmAUsUk20wlyH0pqf
teuVD7bjvk8QS9KA4JiXLDWrH0bd4TTqGveh79xqKwCxHtrOYEoYu/tpCBmWB0A6U3SkN7R9kUC+
PDKFPnGWLTTmP3wtFZRH7cLQVOX4liJB2Wg3znJizbTBceXadbMCJgVOsZTNXZTPqEeqEQx9W4OO
He22OZnoK/eI9bKLJu9bIk6Sxm6xjHYKJory9QpJn94NrpMdnXZ8GZCBrq81X1B9Gl1NqdzUDpK+
VD9MQbMi44WV/OwjzAcrlH8KOZGqhi3KU+abxeSdDUL650IyVzWYVvncSKMYti325HqbNVClohCC
dDLMwAGamLnmQIc1AOeupgslqL2ameuuAzS20jKprHU8YB87asTo6edAyL0lviJVVuUVDl7HKFQA
zCAFr8p0dx6kctlBzcRI2/F0VdhXYBjuegPlqINgr9jA0yfmzNMkxm+GFTSleMQNmsblGPj2qI50
OJYfhmpJBDq18SMBdBmvozwmnDWMEDu6nLBvxG424tQ2kiQAbtrAQm/Jtyl0eRsUGQtqnBAj2oqp
uGZid1OdQ4UemjMDv7Su9nEunqNFqs+ohszm915/7WdtpjtHOP5z2sxWse41iGEa3eZgqaTJnDc5
4qOcWcuXXtIzqumKdHOXVG4/OuUN/gX71cTQt4YaS+yHp/rccGW9wOxjH/wbYvEaD8fEhCj6QcxS
Y5a52wiwL0Uxr4j2fjGJCxqYbDcs3jbyuuwrb6cGFZ4Ob4k/eZLadNiobAYOKrT/QIe6I/d23bX2
vo46530OByTPc62FtetTaYIdrw3sH8uSCj4+M8nQdNc1I6qU2qFoQ3NA31UyWl9x/t77mjmy2Cgj
+mSSuhsDDoOLRbSGMupWD30R3Ua5WJUKlNVmJn6aNj5MW1r6GHFGSTz0JyRATbtj8G75UMpZmu2f
nyKFra5n0n91jPylWuXp3mp4SOL93Bj8YTPG31NJDfoW4fGwTYQ7Y8OyhqOyYu9tmNLOXjXVMB4o
qCBojxMOPh2Pvesu2lwhr693Rncd7xcKd6eTx8Azm1QQJ8wgqjltzFHK3ZrNUJXFYuRnPhA8hpYR
OsXKDiMqmVkvxhum9HojcPO8oHJiQ1SwQlgWWyYI0rskq+ofmWGHZ7+epBHgRSVQiDtpYJsILbql
gJIOT1ZVZi9YHDB55obXIp6vaVmBPT3QRwfDFsd9QZukJ7+FhTTvefCGm7LjbBAkHo1MvdATD+Fo
eTcDNroFJiK5opViFQUkNztzeoynxWBxFxkbo0NCO0vt/J42CP85b53pyWCFeZrw7OxBpi5YXjxJ
T6gLYwVNO6bxfe06zaGw2vhM28I1Aq2LBlT3EvMZZ9fvrShJfGuc2i5XlS70zzZX/k9wj1MYMNzn
3FiJdN1zyNDJqZpE98YEkQVU2a/kYVbW/DDEFotP1BDQBv6Vb7qxl2p8t9PF2udVYn7H4Jt/8xUt
5+3kWjGe+ax81m0n3qzR4syauMnWxgB6kSx0yRq5jzdcV4Ypo0OyufLvvWPbeDDvm25JW0pu/fRS
epV/3yt7fuGc/BJODCuvI7DuH34zqkPj9fZzgZzvFjIt9PsEXQR+XowDxOTSofGgrcMnBGAqWnms
x2edpya1HMDCzEhUZkuwO8lDAxg8X1l0oORBtdSkygsTwHEl9KPp2JhxGfY755xRuiBWIlWrvuGs
v4ZAfU1xjKZOgiKLHHM7+WN5otGNMhFBwXfg9Onr7BWpCMzQcd/CHOXwaiYd8klmoOI0nJCxO1CS
oJ8HA4zx4hpXmi8XzaVttzavRz7pyfRkyTHb2WTFZxyFZvhs9BYxEvS+4RZ3i5qwxPuSQAtwCMfl
yoSlTQakQErNsN+30FT5fZNk4lTlRXvUGd8WaF81F4MxptPgCc7uVtLhXHaLQb41LoZven/c2grc
yIhu497A3xKlOjypBcJ3aCh5Z0udIW/KxomWQuCeF1qR2sc+R2nTCkvfRMJ2L0C7kmdahaEM5ykC
wwDjzXwAYOtuO+km921CbLgeOd1+h86W37oOQM+M2I/ERef9cBE7PYK2h10/zjnOTXtABGWO5RMz
KQivXQfngJPYAwh+hjGCgtRuwphHhyCpmCrspcKI6nuPXsoP5p3CE+X0JEUXUXY3PtHzcZybgtC0
zvdt584rKvneh48p4ElhmCEbUC/+ZohnG62qJ8QqqwvxpAc5XHqRXBn5SMJdSKDfIA+439iduxfL
lugsrsWeO9TKV9NjNFm3Buh1jvKxCfKduLpfj3Cw9ganOWszsO36zL+W8Y/CHJotps1my0qO71sU
Eq9XEZXWTzvqxhc6JbEhNY3wXjTmlHDV1Uwdw3odf6g0VwYk+aXYFB2g/aBym/lVu4YR0SZGisaI
pf/qL43+8hrBAR8hjrNa5kjc9lZvfWpz7IIZVDYtN443llvo1MJmw74KhnXoP+PvVh/+0OcnuC0I
QQFdlU+Vlcnnyh5yYibd3rr14D/Kepx4J4Djf6hOoePFZHNslx4TgTkRAqeeJNvVlnn4pcysWaCU
Tf22oq08P4wpe+qmVqXUATVV54FBVUIFeHj65xVsvq9FN3BWyOQGgUp4xmCQP6c6cdsrDDp5kaTb
0w3L4HxjQMwKiTVtkiNhmjN339tJw5kCvZ0RNJUFyj80a91z8CsQNgFom8Dzu7N3TmMzSXY1R69u
M5IpeG5REOzT+BqDZK1tr0CDc9RS4WwnhBEJBs1ILF/YL9RL1jWKRE/pJwGSke5RdgUrXLwIvJMG
HpHnuDCic4ck/axlyBSuq/P5MNrFVabbEcpYPbHHmo+ovpCwSW6sCYx7AEjHrdfO6OTOBhCK/VTk
mg1uKhI0q5Xq8fSlU4WV1KdWzG+ike1sOeOyRSIbHpnfKn/gf3NWwizN9sRiiKA7wbOKrIH0BVKY
sqpWWRfZe680+keA2BXWG5V6+8nxsSD7S2XfZVIuW/qC5KUsXWRQdUd+qqpiE4/J3IpvFS5MfA1l
ST4r8+cAaSA6TZ67vcuk/MGObethrLPspkxw2nYECYcMwwPFtzi5WebJ2c9xiLSsvCq/RzNDTouY
rB3M+tKOptjHfV2jFqik+57j+9jxDOTzhizATNtETztw7zUc7vWSL8QPVcVy41G9SgZihijx3eMi
LW81GbJdtxhQUXuWCx6oon5GA8mmmSkvDGYnid9SZ7ASDvfcyMNgRRUu3pL0QjwUJpPljki2nd3g
NIKWUt6yqTH9KYhvSMBRX043KtZ+jHE7t94dvy+OjelJ/EDRgKeVQTEtlyhfkUe3vyFgKG+r0ADm
vRDJrlXjKrniouliCyaBOLpAZh6NS3FbFkQOrnCt5wR+CQnS2hL1mlvRPzTcm98K5RNlVFTtb9HC
GrDZqybbZjQKf+Vh6zwkPWcjcxHLPYx798ChDGVXJmbNNVLLfKCnVV+7w0c6TLJJXg2vzD9ybGtu
21qUm2Faom1jdOJzbKbkLsWieJydnHx13UfjJeMZ/d6SMl4tEe1J6E4UirChPMgC0RgrFcOg2lyg
PbUopFpGrw9mkdt4u23k01CWOeya/aZvekWEOzLJaKtpO8xNsoOb4L/C0JePbeV1j75V4r+zTOtb
SfFlD/ml2TiadcPLWnTfmfec42CASY18bk1PhwxXKaaHh65tzFscLmIV1157ZMdmV0O5SfDR5HKo
1rK2pvdFCeOuTeo5QVAzVpvKj8I15ZEkWeHz8L+PLj05qwXfDlbMRYYbhyQgAsVxaqyHxEn74Wke
24HjBy5zdzPPrnsIMQ/gNatVbGGo6CMZuHRtEjIicEh3ntLCDdxy0IehhR8fIEYR9lFOffteudKo
H13tJrt4aIuP4rdLX0xl5KASa3L2uTLWGJuk4JAyzqPxOERm362oPVby2Tdse9jogX6AjY3iZEXp
ONl3qh82ngjlYxWT/RJYcZfAlH5yk3l+uR09ihqBM2XCI/5Q5BIWmtuA2mfVd7sS4za0RuNMJCAe
demp1UyKbdN5jd4Qng1rj1zAuXBj82auE4nVKva/DYiQA8HbQz5J3tptU72XJCNJESTFB1Po7iou
y+IhHxrvknt9sxOYnF9nzokd8VpbP89D1t1leLBfXYt8jwEUYldYTvvq+erRII7fWl2sDrVI6JAR
7CVHqZvxvcGxfO82ONhi33qzepYcslXGKhVj/DboitJOM81bYxnnb61D14GsyTIGeJbCi5t4ixX0
nUeJZRitg2yt6JkCjf8seoQfHVNSOybwmABz61meqRrQjOWAgU2Q+BTzfaZa+Rn1svmmPKdFY9DH
C7s3dORNYaXJ8zIx4pii7/gi8c5epXGLVRt7oFCQtIO6OOX1vmhJghiBMydNte7hi1xKKh/nTrSJ
2lS9X9/Pbe95ZP+M5ujGlkkGh9YZFsFI6CPGeOvIsRopDZsi4mfae2iy0iUpHt9oAaNM2Z1ITO+B
MkF4Kphn4tQUCe+h0pN/kAoKfC6y+LXUlv6+LGG36eylJT0nBqSpFl41wHH6mQFXdBq6jF8qo22O
gyHGDVsQcwp1J48FKZ5P/l+3Jg9S3OVO4Z+dJu7Wso2bNUT69DOKcDYnwknXbuRBIhii6BBz3+56
O2MYhgor8rSkVkd7HOJTYxY+YV7o5kGuk+VcFywgq3j261uXhDTKRxpUyK1ySfByT4yMaKARcBAW
e1lhTRpXnVkX70mI/6Vue70vWx+T5lyLm7RNGDppvfHgwcZ+TFQCUsWNKSKwX7bZ97qOXAqRWVgf
hs5h8I9yw0RxgoDinlobeM7STSDItpMM6iLtOMhQSNiSSnDfVWsMm2Wq3DtN86JP41mW0txUN+0E
UTEtP5POcKkHsazHcVh+n6iU7g3ah9cxmbMlWETDKObs5qg/p3Q0BFN/lv9G/sXBkbKgJxo1NflQ
U6lJJzRZgdOZ847USPZa+T6OFek17XpyHZybReHuDHyJ38DpcVMseUpDErew2HIvJvTc4ZfDQFFK
jGKE/i9NdK0hxtFiHP3YJHiS09zde3x6l7o20K8bMyYmOcTvHLrT58GOs2+eHpIPPC4sTSTKp3UZ
U2Ikya2RdKZWw82TLyP+olCdHatMN0uZWJBy+/BxHjVz0zVhdxCRgdz1cy03cp55wGh4WLMhJXs/
M5yf3ILloVhK+r8G/CgW98MpIi26mXBiGqspKy3Uf/P81PhWf9PhYq/YmKkZIG7ykUiV+RunzvFK
7FliIkfXPC5W4nJiI50VedVMsGekq45k5LlIex5NdMbVPhZFlnFGFd5t20+iCSq0mGeOXPlu6Qt/
S4umOIKqmd/mTvpvrqV7niSnSEBS42PFqmzP+rvtLz5+aP64S+ICEeLgVG7sxJ5u28liGtPurPyQ
sV8gxomK/t6LCEJMMQybOFL+Q8qc5GGSNnsFMoSzhB1zAp/Znifd6SOVuuK5UZqzRcZoITVeByPM
dccAVRS0cSxWpo5h2GdJxRreUO23lnlnzVO0s7zcfEFUQ4KDO4JhCcg8ftAL0vkBpYXpzSf78plB
EwG+WKeUAK+aPG8W+lCQ1W6CEo8Pet8U/XhkibsxLjFeFma5FmxPR2av473mj7lDuloTKI5ZskME
bp9Szo/04uUckQqd+0eERGZART46zCTA7gya+KzAaBYc8Vlm3kd9KI5Aj8UhN0V/Dm1lXZRK28+8
rKb0pqvnkdYEp5f73m6dl2wo+u9SCOvH1F79TypikNbr59cypYR7GoSfiG0xd+bV7FKPZxZ3MidS
sjGndCVgtre+awv4xK4LleB68G7braLl/2ucOwhzQ1LSk9jw5OS+urK7c396KgofwVWp/XJvwNsk
zVOMD0vsegIJM/tvLEewjI7yTn02iEMrK2MTgv4+UoWavttumG9rgznc3kw1eQJpbMOefssQGNwH
rgSK563w281VlbN2aiv8qVXob+BvJF9o3Ukiy9SoyLKN3nasMmGtdDcO29ke5Ye0x3Jv9/lwlij2
iK3ryn6rUpzRJWXWO4GbiDEzJHC3JYmavelaxk08jPqWU0ENuUuS7Y5bv7/QAIo6w5uN5mUAM8Rd
PnvGvk0MZzeIaLoxozHFUyRwty1JlV0Y3IuGTeI5NrcVBpWaVDoF4qAoqqoOtNmPQ9AnLaWxorar
V5Y/xpfZwg6Fk6NDR9DZBQAFq0daL8Ra4TFE5oAwaS0axFPs884zzi/pBDhIrxmtmXLEzLt/DH1Z
PCjysbdNUZubbFnUvY2pnLpDHh0JAJMjJbl4w9XLnplkIDUplPUwywyNJeLE+YHFrzsQh/qkJ0X2
uQx9HUj6LFYDtUeGtZZcPBjMSz1kqko+ETTKU8PoxUc2XLPeSi/qsS+B3FakKLeenL2AlF74CcXj
R+S2/aYxR+LeYqCARxix6WNUuVFe2NeHd9iZDBZTgrt6s5Mx23JXkwFMiw5DV21tOSNzbkvTciaU
K6MXOvh8b6U9PElJmE5PgJP1HfRa5o9zRd9LO+TmHgyXtbY8kCcGDxFdG1Tvd5k79WsfVRjyTSdC
DO9lD9jgC7Lw6EupG+rxNMa9eEyggoeruJBq1Qjy90nqJU94a6fb3HSuDcQ1+XjN8vHgWJqczdUF
F6Nz9fatSQIXf0zNwglQ+0s4nnsYRWm0G2MBWHWaMb/hn5XdwuQ5PrUyI+21njLyL0LMUH7gE/R7
FrvY5NhmFnA8Q2M8F6UDxbabnMhkWM1CHk+18JnWkvCWc4E1rprYeEXqNW3tsDT2JPumvR3Gth2M
S5MeU9KRbByVr1+0P2WvMY0Jh6oW7TmH7XEjWlfdoloukdxafb6JnCg0AmrstHuWSKGyoHaS7I1F
1ekerCEs8PY6qb8zLTbjNbzc0v5RtlG7zvHEbd0SOG6/WB0JsRHMFULWejLXbV/98NJmlEFGuWGH
zjV8cib6oy69wYiJGKeke7KBA/jbmPAtXTHClpa7sZ4VPyNsy4keeQ390yXvv8aGUI60NfDXrXvP
j9hxl+TVYhWOtoTK/YegIeci8NJqEqBJBRHDncqEcx0v/tIDzjtD0UyDVhrjqmR6M2Dk1g0qNtcV
reDNQdNKe8J/GnKlhbIp8cvpbLQqXvVuhxG2sfCn7ZcwQ3BNsKqzCRGc5YbR4XrBciMIeWDXVMk4
QXOmgUiQNbjBGeSJzo1yw/JB2EmFkbvOsUC2sV+uGVVhiCjG3pYHPkyDT2KtwSTCaOf2YA0kCqhX
ZqSYRzfk8GoXrs23I9ijGB47s7FaiOkHdEDMollpET5P5ZxM9Ok4ato5pi6nY9RkWNIjkHLGW0V+
Zt9alLTZh8dP+nik+71MqQ4EsV8bhH0IdlN2vGjoV3xOUu4oQbgfzWx65gZIbkZ6waryZScsmvWX
Nh7kOlla67JQFiKLksXmHDh1JDe9lO1Jq8x5t1RHUQizZWkF9oLNIqSj6D6bQ+epKyo6TGKammwl
9NqdhvlYeIxJS//a+1GRPVx5LGFE+7JTMZeOmQEOluDT8sgUO9NzcopMcYofNlbhuDXTiEELBgnp
symn71wwb9sOrX0srhNTDV2zP6a5ZyrPJmV2G7qTDPeEu9rcFHJsvpM97b/I85bfk8hRj8q0W/y3
9FWdKOnQG5d1rNq1oZZ1O0QE6LT3qvw2T7T+2Ujt7yuSMuTGgV78SEzUq0FnRfEOz6R5ZoKrW3ck
6diUvcjfpdzYb9gx+2Y1+oZcp2E9vDF4l11iWroeuZXjWwSC5ndrrLygwlJ+tkI1X4StHRwD04zK
1WPBVM3sPHqI21bsHM7PvEciLdOqYe+tzKelWoYtz79eIdq0biTh7Zfsr5kl1zOL19qbB24qqtZ8
tGRX3aj0jpi9xg8jSyhGd3FPlZkUgdtnVJTDqq72NM007yNtOCejS/GXe/FPalDhzQz+QQSUOaNv
TBlJnO9Fip6+TzKECGbqqvda3clsb5TwDyyFboTiaRvEk1PwR4j6RI7AP7YW+sdtMU4EL7FXpXQJ
qSg6McCyfE5ePFOFFAzbkFJ/7DB33RTMB3yqwSi+S0qN0LmTuh1XIzMKgaBCc2q5RbYE0ajTDcO/
5wH0H6o6Dy/NIDtkg0h/9SzKdd7OpK+Bc+c+PR8Rp2/IEu6Tn9bpXW1U5ftk5GRAl7Ci/hP21X3O
+URiVuxH++9zD/9fNrqnquC//7j+zAfjFC3dRf1//sfv/rX7qm7fi6/u12/63c90//nbl6Ovav3e
v//uH5uyp1/nfvhq54evjurhb7//H9/5P/3i//n67bc8zfXX3/7yUQ1lf/1tEXnEv/zjS4fPv/3l
imD+f+6i6xv5x9eu7/9vf9l0fVX+3kF3/YG/K+gs76/W1SVnmhT+TfrLmSiavrr+b3+xxF9dV/qM
E5qmj1XuilQsmfDDM6ew03nKkbT1CY++t+sEwD8UdMr9qzJ9my9Zlu97JrDE//t33/29+stHxufM
5/CPf/+ztu03bMd/F4ldk1DR9q6vryzHlnhqf99zTMBm8dilgqO+Sc136b7VERhxA2TrTc9ad0xo
7jz5tu/vPIFk2Ca1mF27Jknhx4sLDbkKh2NZRunzP32E/+Kd/b6D/7c3hq7P4o35dBJY3i9vzA1T
I51IldG5UzenErBCFFgdbsgya6nZGl4e/PkL/r5v/PqCdGpRUqN2I5RyfwU5SpMaWaevpvOaEVyz
JTXZ2kb/8uev8vt5C9e0TWXxWspTnovpVv7S470wIKkTjw6ixdP0MNEU2wd5k5hUJWzr+drL9hrS
kkWCsP53iPVfhhqvr+3g25RK2Za8/qXX5vZ/GocJPcTalasjSsZO9gbnKz92ZY0UkPzSyBnJZmS8
d6at72DTNDqv7KmBDhYoENOhw7ZzLr1det///AMRv2+p//u78qlV2cIzhSOtX1rr3ZoxMvbocB1q
phAVl2aPZIm+qNIocZ/7S0xybrokzdCd6plMTzyL/2LuzJrj1pE2/Yv4BVeAvC2yqrRZlmxJXm4Y
xxv3neD26+ehTseMitKowj03Ex3HF+3TjQIIJBKZ7xJfCDHoXzLaG4FjePeawvUgaC0JDPTMz1s/
yMsDsi6aJyycIDkphrnViXFx9VqitgQDhrnfoc88K9DxoP9nqtR0IefM+GIXIECpilX6Edg3Hgsk
XMdwEtV13UX9GdL8Kf/webUcwyVmcFYd19wq44hFTHPctTyMUpeDiDPkBKqmp0JsVOI7hs35YSp4
lZxZhe1pZBUcaRCJXEkvmg1xunVM2axApCbZgwl3fNp49LfnKb+fcqQDdm07jxSOk5iK/mJ8aB0X
zmrDJ+W2MXzAYN1xrp1sT95eX2lhrD3qI7WP93/jGyvD9jYFP4BoYZmbnzh1nYMQsEj2oRTyvu3D
ad+SCECaDSksJkPnw5nxznyObdCwDN3iIONwCcdCJ4hu1kXVlkIHLN1XZNFH1+qGI1S/6ow48xuj
2GssNLDr1j3prF/nxcEthdZ6CUn7fso6KJKiT7GuU1bx6S9X0DAdabpSWhKHcT74ZpiE0IGnLlQ5
MecfKjO2L0sRIuOfqT7EjCARx1QrxN37oz4TpU5OGMNyBzI127Cwx9nMrrdL3i5AkoOqWLSQ2oyj
/aEwGJeHasbjHqzXije3cni3o8azYh+WVdH5wO9NkmtXa6tA474E7ei1/WcAoHF8rKxR+qu7uONj
PzOuifdcf2plKVcE9zJ9SlMnumErWR/TMTXuG8fqnH3dS93dNXPY3UQLyEY/VcDDqR/r4YfYDSvA
h4SIY6enZnXLMmIOjX4/BxAmKy05c6ChNpkgSiLEaQvApEb/FNeTuNU1WkWHITarK/ZJGu0m6Y0d
GLfYajBryapxZyqZf+7chM68azQRtfdRIVqcm0Dm7qeBsl6NXYh7xIjYSfxsGfLvveMs4d6z5pwX
spmEvosNDkTcnssDQF8S4jBvd6I5to1N2V41l13thZ/HJGyechtn+qRoyy54/3O+OobPX9O2DGKm
NIhVp5so70AihbCFA2kWgHOSPDw6pLB7QXOWF3A+3Ma5W+7fH/TVHbIOCqvWtAGOCfdZxu/FARnD
MFJWhBldQSFmv5iFt2/Kug4Qhxd/G2aIgpTwGMngP6ax2a1dF2VkUh5DcSCujbnVD2EMBrS2avuK
LT4fhNDOCXa8sagCmIfAklh4wt1qQeVRRPNiyURgVF7/IZunj2Es88A2wjbQJemK6Fv979dUGER6
U5AYGhhMnn5IYFWxFs02E00S++Dxwf06ccsD8kTy3wfD/zULfXW7GARui4wEoINtkxedDkUyRy1z
qNgzSwQkba6aC+C+Yg/kyLnNAa+dGe/5I21CjmtIV3Cj26TZz9DJF/slX/kJKosldSDKT17hen+A
1Hi4rQCfOdg4u4xHvWoNaFVts+AAJCeUEMBtS3+p3epIU3aoUBho9bsmMuo4sMtuvuwoEfRnjtMb
O9slJHrki4IV2mqAhh2ASEyiZVA2pXezEqd8Gm66L4A9/hdDkZq6nkGFjxt0s7OHYeg80F8yMOJi
tXTSEoS8NdfHpnI68wHe2M+udNbTCjaMkL9J7ufY7Nx0SGXQLU54o+hnIqFg4W7ldhAfxz5Pry1q
4mdGfWMtPYf+ue7ptnD443Sb0XpLKMwu8HJlVu6z2IaqZHYzHIrJPL4fkF7vaB4TlgQV6AGscbd6
K5ChJHYxgwhKy6U0YofUkxdFsy7NKRtmfX5GlmL96acb2tJXM3FLGBBtLH2TRFM1zSAJFvDPROMc
Om3ubzwu1jM75K1ZWZawGYnILrbSwMALtdqjjhUkYvZ8zUjU0SpoalvIk0KXaNwz4/F/+XpeRAVB
6ON7mSS+p58szzyPJ1mpAy8cNCtIk6nsKX3ag3cwejo5u7Ky4jDo5ri+6hCBjXZq7MWyCzsDIRHX
rdNPQDzoynSu0BFPEYKyRTLAsphBG2f+mDuND+CG7AEJLhqrS788kMDD4Qtn+joJsKwjhuPjn65I
qo9UFXMTapTiws6teFSHauRe3XXgZaO9zBo4QkvRfp8QzdADTdoQauqWXj4E7fxbk+K4tLP1CBfm
FALTbxiQFJCGOsqT3WiZ4w8Q0Wbse2ElITMtaXPNe03/iSjNtNa/jOKxU6p5hGSb/QE9Gt6G5gTA
DS3DMNvRAtahXzZaWcAAlYBW3c6A5+XoU/UDsFYfXnkyB7eYJuF852iJLH1b5HmIxVsyZ7u5iNtb
W2vhDKWakqC4siXnHdgn8tpSGbVAb4qm32bfSJ7+kSj+EXXf0NJXtfnAk2H4gvfBDB48H43oRuXW
FO3A/k0/wqEV8JBq1wY4LsAM7oYR/Eg8yLI+wH7kSTdVZpEfsgTIsW/E85Idk0k6ZEwTUF3oxi0B
CQHB4ucCg+pTndEoAjUW8kNG8px2p1rw/Ycwj/hvyASdn0Ubxn+EOVDxmrMkgtaRjNEnhGDD2jeb
ESCb0OonMra+XxW2nGWHvWTpwnZtzGXXFFAcdyOA9GgHsyOd/Mg2BtZlQQN1N/QTVC4aCLq8yZcp
RERRuD284kLwAFIw3IEhzOVVT2UfZNfiep88q2y8YzMJrKkMFN92hWHHsw83iG4WnnwdPJO0BBer
NxOEVWcekZcBeUORPNKAgvJt+Rcl3XZaMKGlbpVb9ajoaVT4UljMdUAzz3U/jG5RXWpYF/4yKwR8
YSxZ4eUCe2reQ8PBFtUqS8q1mMfeowtqPjAQ4mKYZ1VP41Qun9jXCX35uB5+N1XroSwCRqDcQYs2
IHu6oMaRsJP5mUzjlO/Om5ZMCrUrw4XaK1x7GyyTida2QTc4aGLdQX0YLhtXsPlBCW2kN0lp3NJH
SBgh8jFtbl++H6pfl0UY3kPS1KBI5/HA3fAlStNoGrOAwFOXGm0JowA4DGRwCeij137ROzVyzHUU
dEIrAygk3kfPruRHGGQwJcAm3lDQPafT9fqq4jgLXrNkKGRhzuaq6jGJHLXCEAGYiIkCjZHdaW6z
8pC8/P7M/N+4O0i51sl7hpRym2J4GcBhW/ZWMIRWea3sePFR5egP5tBOn2cQff/EjiyDIV1bWjR3
97w7QCq4ElgvVAhfAg68Hly7PLz/w14nCbZDXXR99eqkQObmbZ3Qm+iMtJSBjoXqjQ4mCkoXTKdD
5daw6zJRPmn9MJ7ZjM8FndOr1Oa+YVBilulSeTy9cpDMRZ53AK2cZ4JOdELAj/Sou3ATZOwWi2tF
aJm8k0kvL/NFwc0M9aT7rtVL8bVD0vLMe2PL4+F4UDummSFp1hiUg7fPcqOdJs1CW5IMYlBXNjgt
55AJXoO7xoKQBnpkBq7TSqVuI9QEMt+kEebuQjKqq4g9/GuYKZ+uatbyckI0nD0NdYpDtTi2vgf0
pPV+6GRtfclLmVhXeuF0FdWgD4PWaKBi1ZEFoFrpkHpENprcvw0aYQXYt4uVgQhtNgQCsFMp7kO7
ELoqeDP8tb7ETlQKgGnzijjLTCvkMKnkNjfNGCy5Cd1hV7iZ3vlU0MTPCoQOF4vR9YBXwIwKyGjt
+Ag00wJkq4Ft8msbaV5D9clXq7by3rfGqOqCtinclXKcdMXPJqrsfF/MSnevcgpU3GuAt4wOpafJ
yGE4W4kEmgIT7FEsiPrCWLKaj4q4ayGnJYyI1tMMcSSZRPvQSSoIe2XSb78YgR8tAS/rD0XVivJu
IKb09NMlXh8gr/OnRkEzhIDsiiPsBupccd2h8dkgbWBBGe4BPsCQKxzfUk1/N1W98yutAHkfuRfz
4je2zHr/kCxsh8fFoyd0gdJGjAznDPJmb5W1VFdc3N3lMobN7dTVYrhpZOrZPqCiJQvmfIIilI49
pLI57rPkIJ2hNe5Neq9wrGyrCQD86qAbqT4nvqPqpvZh6MQfk6EBIVP3wBJ0EFtUEiHhQc1OI9EE
Mwybnp9fG01g6qEOx83Su59xGI73XNTRT8kmSnZLljg/SHqFBSmpBBoEx6T+6hiSi7KM9e4bb0lF
zSptw5RmcdKEwPrGpN+JDgdEUPYI6zkeCua7JOs0ez82cf/QdWIN/RPqf/0M0GM/loV8qJoRBH7X
5hPUpqRK/UpaSu30LkQYBd0wpR+Wkm26S1C7tADkDvJjOieu6WdOWsy7NoQFvCvNvnsia+j0nZZi
kr2r2qSYKcpTBT1UdVR9bzIDzWwbp/urliJTugvHEUBVpw3173H2qviipuE4+kVpmApHqQw6b67a
HPn8PMYxYGm9fKcnoChvvHIdUs4aoMAJEOhusGwK7gnEiGMd9lBK+2UcVMB+nOobEDz6I1r17EW6
I9oPMaZS7kqPJmfQLp2TXVR2Fn9FLWK80ArPjfZJ6E16II3c+rogYPFN9XBWd70KhQ2VhhZDMHct
GWI/4dS4PmBhmc+zDt05msvp+6hRSgysKZ++LtpiIpXhsel2QrerY9NOa5ITuV+1SoNgpbqMpr+O
GgSzqDv9UXV91PkJ++tqWuz0twPZ+j7q9IHSPSLhPwwRt7o/ylz/BqdWexggiSRrgqnd44A2wtel
WvO5L5qwB58x5N+y1BVfB9NTD3C8sj/jIIYPLeRT4GbAyKYdfN3lEU2R6EfeSxC5Sleq8PFogh6P
MoIJb41yQrGfy7HK9zkcHVLpempmnzc2PCFXTFPlh+EsnR1GDHRL1/bT3rSjLMMCABUGTmhufMzJ
r3O/Ae4LnoQXwPehiDPp51kzX7nDCCdLOVFqXmpagzyX6suM/pSbuD+7CVr7fkRiZ7qG9WoPNIu7
+S6EX/t1AhODDYko3cdMRc5VB4fICswcsQ6u9iX6YAwhHGYjk8bsQ/NGjLceO9P2DYRcGro1s+Vc
cNG0CEJUo1leRvmEnnutZKPts6FIbouybUa/7XkM+pabu8a+FchiBKUhwvu6rqonI16JIolnJ8ve
NIfulwW/gWQnSrWPAwEz2lMFUIOPgJ1SftOm6IhoU6Y/jb0GO9figOK6sVDi9BPTjp/gQEDb85a2
9KA01vMRFmLVBDSzaWqB3ITOLe2+FIHr9dN8XDwv+mPNkM8vxkppX/jSSPBV4EfRBItHMm4H6uXg
x4MBhgeRclDrPBd2dROl2T51U6oEeZGKeO9lSjwOQId6P0I54ldiLAidWMhmf+n1qLlvdFoNgaHK
8qaZEyRJ6xAi865T9hT6oDviJJgaB83hpVhakJhuBfJLmNWwM0mhv4ZGs/xosfsYLuKq5EKlUZ6V
AR9T3cB4qeg8SYdqbV9ps9yDxQfQ20JEcmG/eDtVKeNr0aIWfhGXloiQcSiGEJBEMtq+lmug9KYC
fMy/jZq/ar1/SH62VVf96beN9ZPu+8f6d/m5b3//7j/8U2//zf8PW/CrENk7Lfif6p9fVfuyZ7/+
D/5twWvS+R/Do9NObUS6dHfXMsO/PXiYlf9D99uQOk1RRJue/+o/TXiDHrxBYxvcHd0X+n//uwev
Of+DgoBDD55CEoWsv+rAr/nk/8k3KZBLSXrneLZFtkkvaX0dvahFajQS48xctP0CeYLK1IOFFHhb
/Ckd+yKfvMuqPKr8n7J8yuWNi0+rIVoieXXZaOo4NeYxNsGcTvOZV9FaWDn9VZ5OM8bwaMJL29zW
yvJqCtnGGrRL3a39YQJiNiLNs+9iiCyJ8M7qEL5aBlAIa99pXQly/a1TAEczHUiAxT5Z8pUYKEqn
uKWUI5Anj9ebHH+Ctt2NyOJ3vtAVlL0oK7XPPBEWSmphh+jRFDX5rQKz2ELWhG6705WDiMGocycZ
pBRfmmwK2z2SFC76Z1ggEnIm2/wKe5OeTIT895c47Z3vlD+m6BhSvaiDwXWB6pQdfCXoIs4C8XXN
Xw7rTOAA5qozdpGGyyRFYUChNKzbBG3xZv2aeVqC/AIV23+iICXJFOd8OSA6MDgw5dwIzZQ5deCy
q9w+5GasDnEREZyr2hJXDVTU8Zg0TuPsJlWmXyKnABtJyOVZWKZlCnprGNW3xhYa9aSOVlkdpgP6
NIibdEEMFb0KksyGC1GCPudC98Ke7nQUNdyIvHJ1Px2qsj/YMdXSFZy//OSFj++mh6aVd5XRT6lp
EUnp7VKrq1Bpj8b5Y2e5qkYAbWZ5bSuFLgnnvxJEaln0+6j1YLKXsQbmUGkaOjG6njuPamnaGQcD
VzxNWlMCO6JI1F9Eeo0hF1WYc73gNzaT65pUeB1hUO3d6gov1mTDWxytvRtL/V7AQ6t3lWbYuHTA
17xE8E5dxTBkwmCsB0CIL0LP3b+n5CWo5vXoNIYoV9v8Q7TZ6r8CmavdnGf9vmoh//p50iMZrSmg
a5d9ppUPoImiCrgDxR4aga7XnXk4byoaICRM26a/AUJAN1fU8KYavHQzntlLpu/HZLQeVNZ0d2nc
QW5RRXsD3BJwfB6BhjMSWIJh4t5o+JjAhUMib8njKEDIRp5Zk9MiAz+JZN8G8LK26SjlWJuChtRE
DXYcnFFshDlqYq366KFt/fj+yr85CuAISvwm7SRzU8qJpshMkf4yAtOayusZztA+J/89VyJY2xMv
giOToTpDqYh50OqjLn0aspsUslEVMpmaqtudN7jOJ9X2IKdhuqNIYt96s/eVmGwHgFs6dAqy+Ex4
Xi+F937BpjaCoCKA4gS28RCr8WqphXaVNvb3Bsw48EzedkhGRvOvuYRF6xd6NZ9p2m+2+KsV2Oww
pAr0JaWYEIyT8UfaZR2A2Bn8NFmQt2mkj37XvEMdpjyDhNhcS8/jmjSnDCA5FGm2OpwacEewuUCv
2dTRIbTh3sexo+7k1OVXcga2+v6G2uhvr/uWTwz0YgXosaW2xcGk0goqGkIPTK/N9hrxBC262nyM
c6H7ppzSS5Sdvfuh1obbxXCm37Mo5GcnRy9q9/5Peb23Lc/UgQICNrE5R5sTRDOtViWnHc50Ln9A
TmkB2qLv8v4op0W35/lyQnlYSpaXGLX+/YtsZERuw6rqARq7racPPQh1VFUm+eDEi7ebK3Y48j95
+Fftq3VUm0yKJrCkGkLncTM3hUhABr4YBgka87s0Vtl+GdB1en9up0XVf0dxbPBgwLjWPzddRzRl
nJnPqQe27GJgUhP2fgMRsTDS/Nv7Q73ep5SyPdMDW0l8ALNzuoyLG5NcuZ4eLPGAcZM3Vk/ahGJf
VlPdoL6QnlFof2tqUK1tc0UIueYWIKBNaEHh86sDuKiaozNoOenkmAZqKuIzQz37AL6IPYRlgt56
uerPGfUWaBWj9lHrCK3AEe+GZQ+iMWxh2jrJDzImG4pOA8WoEmbW7gy3obyDBOB4UU/w9/2e9OjH
ME75D5QgdMvHumElm0d4u43wV9Q+q3vd/kCRgCJSNGqo3L//YZ6dG09/PSU5St2CuxnA69b9y1jU
ospsXvU+lP59XKaUJlLodI9tqbzW7+aS4teSxTi4goq36GdFiAYYMh2hIHq23u6AuGdTIOAt/lOk
XAAHWKguluWTZVOzQmxzJyre7MEinZA2ojHnxpnov/nafAGJJhQoThc/OE9sVa4VZGa8QlJzD7pm
CiyqY0HWI8GrW2V0Juq8MRRtCHtFxZo0SbYa81nmwSQpUf4zZsu9MfGAh5fZztdyyNSn9z/NJvSs
syK4keND5OLltUX8ljCRs1ZwW9s9wpiLYS/34Js6Esy07fZGqa9yMKk60/7YhNXnUQlzHjM0JY3q
dQFeBLzS7UfkqkjuzTbqP3iq9tBZWeLg/blt7ut/RwEbKegqEHi28QAFkbGoJ6oxOVyeGzEo8asS
KV66Se/GV1ZYNIfMGZebUtneA3pT52wr3hgf3CDaOivYxbW3AbbgyuoAwxF7ovKmba3r2rSvYhS+
YYz/RmxI7UpXPnHF/Hx/3ps4uM6bo2YDraZy6rrbVLhuvCHqaAbs4Yl0lwYPFEj6wGqcQlUXltM7
Zy6S59T29Hi75Acg7V0yNN4tm9SsUi6ln7qw9kWZdJ/SpglL1LPm9qlYFqq1SqTZZd+iOuCDzZ/I
xycYOn1BD5DGatwjYWp1pbjolxbOP5V1cYWWxFIdi7Zw90kEEcgHJpOUVwZ2Vc71FOWyRDnChdKF
riyg9Azl5/Gvd4/LYQd361EhoFe5mVRhN8JDZtbcY5HR3niVlX/GqrC8xEstQqeqMNy9p5na0fbA
4crEhsj0/md8vho3y2qDGQcOBgTNBQV5ekpCIGAJIGBnb81ZDW0fLc52X3s9ajqVIXHgbYQxQhvt
AU/uTJnMyGfCaX1sEnhcZ0L46xNLDUdKkLfglEDgmae/pY3J2LQWh1f+1vHdpvxjLfB03p/xZiOR
8xmG7XFceMlRjEDx83QU6Wg94HhPx+UyxTHWhE71s4a3PgVuWEr7UHCP3CWl4RQ7CtFoJXSZ7ZrH
US8BHkx1/k0aXoVkgUIXeYf4Iz2WSpfddewhVHWwUuztKeVURuHTcM2/4MW8FBdR5lJtbVMPpXna
aPPv9ye1YXs8T0pQsXIBXa0J0HbpkFBBMjexTeSUikMXmaS1KRKMhirEz2VaJvQqiFKfsirm52pD
o459lcJcxzR7Qna8hsOflM697WrZ4/s/bV3O/7PB+GUWlSbWGxgwFAWxLf+gWi3cOcMzwZVJEwBo
x0QGGnwC195wnt4f63QDMRYiLIgDgaBfa2/sltNPq5lRSIvGlME0F3S9x3DxkdbLzxzaVzNaXw0g
NnmNS6Cw+ibb9GIb1/tZuQEVJQs1kFHSZIiHo0NT4MxrbPPgX2fEWNQwiXdQKXhon84otyJ31QV3
MTSsb9Ey0OmEUcJXhSF/Qq5o91A/0CQa4NLpyjOvYsLgzmsyRPxVCnQ5i+wzD7XXsyeP5zqXoNH4
cfZ6Ib24ViEVlZZBAzVINSCxndE7lPRGceliCXomOJ0ZytkstMSYzSxzhkriqsW1V6G/3+Ulgg1L
dCYqnKYo6zpTogSKspKFWOttGDTdtPBC5YoAZffhbtDb+alCmu/TMs3u/dBF6EnkpXXmTnt9atdR
SR7YtID8+ON0Ldu5nGNvRUvO0Sg/Z3qqAcWy00tv6Uw8bUIXx94K7ZOYbjUCMPENgby6i0WC2rnR
wlQcPAelg7wx//4j874RBEkKxTYM2tMftpRDCgWnl8HoTt6hRkwtmJBcAmwV/h0a+XnlKcaz8KTt
gFS2ZxZNtcoeCwFid6n0C1T40FXzzOxWr2T++LfhwWKoteK/3jCEic2sjJrmjrcOhbCMT4sn3unQ
bM7s2tMKyn8mRI6yElZM0pXN2olVuNe2QhnEk8SowUwN55vVReU1skHA0dYO6EdRlcu1i5nimW28
qWr8O/jKSqRG6QhoK+uRenE6wbAvdhwpGdCxV1fU0tUhyhr7oyhC5FGK2MOb03GeqG/kBxqP+SU5
f/JPJEfk9t5f7NPE9D+/hGIpBCtJrWWLMsddI6y9CZBPksE56QAy/oSxMN0Wk9tdALGbD7JCVEKO
unqoO1We4e+8caBdipE8mSk+cBusV8WLhciSRccfABV9Ou3TdaHpFoqOKjykqn/g31YHJ1Px1/en
/PbqO/AI4HyaRJM1aX4xKBIpIeLftPONWowfF1GglT0X5kcAybtaoFvntpXn5w2KI36XWPS/x/GQ
5+LvHiX/WfsXv2Oz0UUJ/96dCu5BCPF+5plU8Xh/X9axq/3gip+vsVspnsZuRn0an4iH99fhjbgN
wWbFtvPi80xrc0WozMhSRFokNHCjOcSupe4mgCAfetNUv/6bodZTDbydV+zmsM32HKF7tELJ5mYM
+oYIqkfVHzKgaf//NtImVV+0qCyp8YPXzzGGDqm17dFeNmjV6M1fJxjW+qDk7tfJ5AC2n24jJche
ib8ysAa49ADpFx/hR+swGclZIPaaQJykZzYH1CL396jUkRJvFlCvq7F18dQKBgeKJQUI56pKMXGK
aGtcz2A8MPuTQKjQkbp3JAofQImyb6VViQ8oQ8f/xSJbK18EzjS14G34gr8PKqQifHGAPETxkSo0
m8kKjGZyLt7/nqcP2H/PCLsGF0VQgWzXzcPHy0HLiIm8dMSNZGfHovzuAd2+Fh5y/BTjyqv3x1s/
2quF5qkFKQL5ViE3sSGaFU8DBd/DaAyJ8nmCE4xpTmcugLfCHsUvzh5FPJ50m5M/WZ2UaNIQdR0q
6KDAcILKRHGMR0f3MxJWnxrNORf1t0L9y0E3SykLuzBh9nLpLEZ31aC0fYs4GQ7HemuhQ5tFPggw
60NhW+WtNSLm9l+sLNR5yn5sZZLS0+PiDCgxagRVvqSdBnCs80vkVrPj+6O8FdRABvB8tCihe95m
FA1ln9qGZhhA9HCPLhr9R/D+EOZD57+ZD/oBvC9WeQFvE2l07KInGt4yyFA+8bHPAFhUIOP0/nze
3P8vRtnMp7Zb2bcdo4D+Nfdw5JsPNqN8QKwOROHYq8v3x3tzZ1L8A/YLVkM+350v7kZET/XKkaSU
raRgw3PUrffWaDbHvJ77C3xsxg+zjU/GmWm+dewguUEghAey1jlON0dfjgXY+ppjJ5b4qKIKHaB6
Sc7ErXOjrJvnxeTCAlkP4JO0kHKt+GS0aRRoY6yfWcK3zhkZubUiUyADbdnCOJeZiDdxzhKKNFez
jBJtlzXp+G2YaZihxJI0VBzpJaD/2RjGEYqpOjPRDYj6OWzS+6DeaDnkVoa+CTBZS+6c8fwOsFMh
eiH/hPyk5dXHtEN0vgyTeT+hC3PAcguxtfor6kLLP2A99JmqkjjnL/zGofSgYvFsYCfzhdcVe7Hu
uZda4VCUbjCNkcKqSi2HsAEoXbqG/fTX+9cjpaJWx0VpoBpwOpTQw1aftIqhzKj8NuC7jY8fJOSu
qr9j2qsf8irUD++P+ca2YkxnlZXgeUj0OR0Tq3VNy0HIIq6MjHecInmICsW57tmbo8B9RSMZYrO5
3VYSwsgyt7kbqK4s0Tuu/liIup45h2/lxivmnxYnN5MFRfN0LihwRH1eRW7QYuT51C8JYh9YwCAC
uXQCWbeo1w3kzkv7Hy2nt7bri6Wo9vXiIDKmsKo790x7Ix6d/J7NRs47S81YMlJcQLoq5K5ysz2b
Xn5bpDI/0jPI7uGPW2eW4c21Bg8G8YEK5ysqJk8SS8QDozYUaT5omEJcZ/HZ3vabozgI01Ckgn67
fYJ25pKoQjM4pOOUHZfcSm6b0O5u3bhYbmqt7x9ShFoh5OitTy0ESyUMHOZ46YKsNqG7mnnmIALZ
nKvPvRHAkH0RHog8vLOQzTndA3ESS418TgbQk7q9WQ/h70Wr5T7rvSYooiYF7W+1HhRVZ/b7yU3O
rP6mw/lv9OI4kX2RHYEA3GQqvehja4KeE5BOgyBRKFTv0JjTbnktu7cJapNfJ2UTy/ocdYuQHqij
QJYrMT8so23/Bm39DYmc0NfSBF8LL0oPeuKmHxOBcTyqUAi5/X0EQLuHFgshBHT+Jj2fHexQUP5z
QXGj7CgiGV/qYSj+PmtkLag0rqo84Is2ozSYesN6TTmb6H/s6mTUJszUwvFgWNF0RCEY3J4Lb6A9
M+7r8G2zD9baMBVbF8r26X5YxYVS6fGocY068mNQPvtWxvkh7WFlvb+Q65c9Tb8ZyqJHRnzjhbHt
Do9prSkPyFugQza460ZstZDwRQQX3JJrFfvM0tMb6CKy+I6v0nSO9vX6RNq6SS0EABNfy9vKrHi0
V9Hf5bWR4Qiz7yqZfgLy//dlO0ZZ8Qm0wQlV29ZGrZzEwbqM0lOraGeUi3dwluF3ZhbTGazAW8tp
Mhvuw+cO6ybhcQHboYTBSIA260vMc8xHXS3WwapbalyQNZo/+EXsR82x7t7/kG8UTZkkjUB4XPT5
ufZPN43ZZ3aBcQJD61gX4pxad3uiaXK09Fl+DceoOUpR1yDUsR0fsG84tnT0rjnTxn7liaRaFt4j
8T3en/lh5htbjKc0OpMgmCwgIqc/rO+cEVzaQNlj7tBo5C1kfhbgIR/ogNi3k1NHuP0hnP5zjiws
3FAVB0O4QAOcfIhgOJkWQs1/XQYjb0B4ga4Ib1xjK9qRhHB+BN4pAbuyus3TPtwpZFJ/GYjDA5Jf
lhxObHQOSfLWuYbc/QwN9Cghb+7W1sRbcMCfEgHGYvQjE8Ivz41fxmS4ZyLIRvCBiO6gNICShYM+
C+VWd/0oLzLANjQ6z6PQFzS6m1+5AHZ3NQTlT3NRqJvETVLMNOPR/J73XXFQqaOOVQlxPy+a9JO5
FPVPt7HjX2BY9DuhTQ0WhB2Cnu/vjFeHf/2NbAxgQXRogCNsfuNYYklpl1qgIE+DsvIelyE+Vzp5
dbduBtnsvjCKNNi99WrcnE93Cin0n2Ebhv90mVhwbkPDST/WIp7+4A9vf53NpTu+P8tXIWH9ATxL
SO8Mzue24pr20kkRddaC1NVu8HC4ytAdw53Aummd4bq3nU9O1565Hl89YtcxoXNSLaKsIq3Nyo6N
XcdCSzQ8EWib78aoiAh7mBZpmMYlZaR9fX+Om3b5f7YbMIQ1e0GzYysL5UA70KUmw0DqCtVgqD5B
2qFksJuRDvszDUXzo6w8UBFDMWAaBZ4OLf7d+z/iuYhzcpets37xIzafumhpMeRzjHeJirGWzcfU
ujG8ObpLS8q8qK9X9fXMNtuFYrauhrlfLjQMSy9c2Y93zuJi/5gn4edEVNql1snlwlOR/FQsaN/E
dHiuy3ZABHPAirNCnPGYprbpjyWkH0DxUEcXvD1T9EYrqDuP70/tzZNCKrCCSkweuesee3GaaSlC
qxOclBI+HVbn8ScwEPnF+4O8ik7r8r0YZPOSmzinqLtX2MGBdkXlE0lWzHCcW1Wr+vP7Q721P126
t/yzYvi2gXCGJDZFWqoFppnHGHou9eLu3MbVj2HR6V+wl7T+vD8iTWHWaLs7kHpxmCJ4Porwp2s4
GsUMTH2I9rHVu9cRbX/DjzDiUHscjnQUm3G8v8d7zPmYRsbU4V0JOdHXk9U6ym1MgcgV0lvYKjiN
wEBZ1YkFTUDPv9Dlj79QErirQgvd+pryN9bqXdw6uzhDf2CVt2hoqUGbQqstqeyvsVJefJysCiUI
r+rau0YPLRv9P2O8R5pQ/6gsxPGRzCha5We8WKqd12l5FjSdOyAtPmHlgfCvBRSjRvdQx4l7sH4B
OZ/+lECfb7wl67x9htvJl6l3ynZX0uGixAlh8bNVz9UTJEdcy6J6bp6cTOofQoydVwVkr4Rxbzn8
iXs55fy5xL7QL0H9/oSqacY7R/TQY2FBIDtXtZU9XUl9GPod1tdz7BvVWE8UApMex8q8cTAEdzEl
iUWtohsNyAGuT3rb/EDxKYoC0Sz6JW169WUCKYoRdY0DQSCQG4rvtdHs/GL11HnAsACztz1mnW3p
83x0B+w90XjXsc+j/1yqVbVopQhK89HoUDBIKPOs1nmBS6sUbqBT1OFjEllUWhNXrx6M+H+xdybN
cSNZuv0vvUcaBse0eBsAMZLBmRSpDYxKSZgcg8Mx//o+UV3vWaWyXqbVvjdppspKBRkAHO73fvec
DDbCYfQHicpTzRhSGidXORMh9Sx3FkZcJ4aABH3K9Uarj1CMUrA1lOl/Dktefe0n+hCofUIg/cht
APuBXHHZcqEKGpBXLZx5Nob5dGz5xfJjIrz12NGM+4H0BM6J6dUwKKSRZToJiHFvbxrH54x+SqXV
UXtCYcXYzOFKL6conkBbQHvWIzUYQbXp6dmC6U/hTo7YxzrtsmO34Z/YAFr6AScMEzrbmY0Tc6B0
9KC2wwy27STMncwg0cWQKeO3i/FzVdwDiztZlBNE1j9QWQAmrysfONHMe8PYlzIduNWdybsL3G0T
MPjM3maeGVlg31E+b6WnmQDKjfU7JVO/TFbHz56UUzZLZOWp/zCR39JMDC6NYvvnmEtkuHX1vqLw
RQbc2/KevUXwiKW6e6Yh22GjUm1HycVurIe1UyXpU3vp5+tdOTMAnl6l9LNvoN5Gw4auVJstoBCu
3HU+0l2AL/OwvZqWByfBtTnNYoXy+lPRm+YUlVBh+oSX4/KNHg0SyVDzF9EJYcLKwHLF3Ho3bc9u
mpnP9KDsr2BxaIaXU8Vk9Dpu/UsjtbtAoAtAQzCH7nkJvkrAx2O3bjziIOh/YKZfz+VEuY33QpE/
pAIHx9mx6vpc4R1u0N8SWMKdli+wzHJjJi01Y2NCeEjKVvnoem8DLZYnozf8r9tUuQ+u9gcIoCUK
TF6dFYSyNLDhgrJFvQij3K7OOt//fR7DzOH+myeTKV0PrguRqBJmx8rERlzTy0Hl4qBCYYbY0WOy
No74oa7UmwdYQ1kRZzlC7aNnrgiYJBt6J/JtVLenvK+aD2V3zYeVZs6bNhiEj0zVTyBatBt+DRCW
w2+xU7xXDCrLJQbDn1KrQsU5xJQysjlqkV6oqHfyA6/l+cVbKvsIINxgiC10tqjbzmMli2/LSpCG
eWBZvueuWaA+66qeBdh1+2/1lHUvTC1DjBkCb3i3BulZR7COq39dGJi3r2CcvZqZ573aJehvwGb4
IRIG7+vlg4qBsyTTIuByAvm3H5cinZYDD0XKT1045vh70Stpx/VKMDaqS8SUN0W2GsMpFQxm0Hbj
VB6BVqDvGGqI0pG9pr4BXZxwxm7NJAwCplNaGZvDYp6vxRYZeVTMjAM/l/m1E9U2HlfR1lYEe34o
ON6z+4xKyK5r4msEwglsodYCrWqTIm9MWOwR6A//K3qd7E24wB+oCsIiiLtpZM5mXUyD2lTpSfPU
5iLL4o7khXtkdno+BCV+8phMfDUeLek5bzgMRubvW6+vT9qfRpSERD3CiNBEyj/nLPP3SD7r4sb2
FuOQ59r8aYMGMXdiMavxVro1PJqgZDsQj1rM6Ws1IPt48MGmV0fp+VSoikFYBHPIMy9URohLMhC0
eWsUNI3zpRIdzbeZfbB5xDjbFq8OI4D196Eq5znpggW9UO3p7sYaw/mQeYX3aqpwexdLRh6bFVRA
LXLS4gtyVOYZy5ns+V01ML+xqwT682+pwVsnAnRf/6Q5DM6jMUdJnQqEpAmXqBvD2Pdz43MydFhz
COdcCvSk7BGN2XnxlazTcrfV5Vw9cWvPbQLqw+InLYzfeyHG8eSMaftpUh7FC45/t4kGD9a+po0X
bs65GCUvgZbxbIuFN5zFHqRc5e4IoNFJrfp+qHbu6q1finqw3qBxgWbKiop1wmAf8hkUYXYrigp+
fVPVvNpNMYiXzEuNd6UF7gPDWdgxGXpymFWnQjTEyGPyL07jW1ncVrp5rUkuABVqJ+snQ/rDjxl4
/wfTojMPnkLn6qe9z5ahWX2M2pvweboMs7vZeqpo++YfQkbpF/LkujjGIkBI4oFTtPxq4/e6w3Nu
L8m64jB+xTZdXIZmQ1Ibtpu60/y/8N6F3ZVhaOfVt9xh6j4G8QT/Y8WmxjAm/LsftjXzss6w0t6W
ndl9Hdt+NLCuAIjbsR9n/JKZdPdmaEI9nIpiU8NBdBVIPhhSNi3/cfH7WEw56ycgfrffM9kgHkXe
LM9pE6z9wYfY2N1Nm5iDxJvBtLONG0OfKjr3dURUulW8SREKRK4JNSpZmZtJY8+Y1s8K/yV69xIU
VjzxvVwMv11CdL1MzDJoK1v8HeVyTu1+jmen/uEAQoXQooRxgYyGEIEoROSCdOAm5RbibUMBYTrk
Q1vdyKBTwd4M5/Kj5Xkc4mk0JG2hvhsxng/CeAddxkOIuVd/9jDEXID4heHugHYFZ5Bv7RD1SLrZ
YhEd+myW4GDCg2GCl583qmvbhnzVm/pbvfiZuStqaRexCOqUmi2KWMbyPB9hXq10WvDy97ezg7XT
TMrNmG+Qg+V3xLaaKjEHXzxJMATUmDYId67gt66rku2xUDavktnuAEisU8vru023diD/Z8wrgggs
5DunzZaboIS6AjeXKcKdP2cWPh2XHWsCgMjfqbpVQ+zlhfou6mX8GZiKHRFSwfoSkkZ3o6yfCB/L
tfRM5k4Co46nIsTQ0Nsb+oplAXYYpSlVmshSbgaHpDWqLmbny3IW0mkc9vRoPJHYpDExr4ar3e7+
5iTxp3MEOWlqiBwkIGoGv5aOfNwM/QRGIxE2RJ7ZLMcnHgr2jc2qTn/9Uc71xPrHM8v1s5jIZ3SK
QtWvOfi5G6nXBHClqzEdId8UqvpRQS/hhUW6+K6UdgiwbTS9W5ct17YD7vmM3ZQREu0g1kNs109f
Df78IrO6OofmWAeJ6Ldy5st1+3cb3YqTpO5QZgdTTeKz2KhQxcuWpuCw0P/eBWuGjJyAez/vMt/s
n8hP2I/X+OanziYDet0m23ZfN7oXuMjUct8Mpf677/zP51++Bzi3nkuDEebjL4V4rxb9TI8IAoXX
2zuJpWUHoeM/g+peixh8Cj04hyoCds6rnuBfT9kQpxnTxf2UiHJBH9zS7GAX9RSunAH++sL++Sz6
x0/65ajdwjMhRarChEu3HHMfsVuwLhuZJp8EXtYxt5FX+ctff+ifD90W9RmaX6FP6ZNy7B9/PcBt
cO7kGCYrsx7JavtVUph3eXdrpTC2//qzrl/VLzcunwUOlBounTaIEX/4Kg1jwINb8guCiM2PeWXp
ZyOT1r7hnHaQKxH8rVMvghPIl7/+4D+X+/glGZbAMXOd1/N/qQH1DJoPCMXDJFW2+DGH2p0Txm4w
ji6DmaCQa17Ak8h3e9zQwrau/fbXn//nIgqfz+gsh35hO6xpf/zFAbJUgSzLMBlmXX+paULqKGDC
5kC9628HQ/7th1FIvpL8AuY3fvmWqxT/rbwKHacQTVvVAdSJJISDB2PV6d/0F/7NLXvVcPy/z/rl
7jFQRDOaxhVt0lTfWIFcL7725aNkc8ZxdywlF9etk7/+Ov/Ng0+qg5kXQCYMzf7asVVo0rwlt1Me
Saicwmy8W8vK5N+ss//mbuXI5dATvkoPGIT440XDUuNiXIVWI0MM9mHOKyfOBbnyYt6860ukzg41
rE9OMRQ3jn/9K/55lsHlIfmXT//llqkMlm7Zugg2Q7vEIBRoP54AEr54DoooVVtxg3zktOrcf+5q
WX+v/M2OPSYOzr0V5jeuVn/Xjv93XwgdOWAwtM2uA1h//EI67KM9XCXwPX0Y8GZrqyPgN+8t7S2c
a8Ju3QvUyhnKks3W7m++j+ti/svaARybkDaNEoE/5pc7DegfyLfBTJPr9MzB8kZxEhby5K4T7sUL
xzKWVlreUe/JsfwyP3mnRy//T2OJTFxRaUVyQOX+2rj64zcweylnUJsKOpRa/03Jeox9p5j+Z57g
f+lF/3WNGPz/6UWc9vX82Xz+K77o+l/80yAU/sZLGIY0GWnyCEws/V96kRX+xmaIcCqTsxa35nWI
7Z/wImIb2IUCm/3SdWIE4Qz3zT8VQobt/RaaxIXowLCO4KIJ/yOCEe3UP9yj1zuT8SPC7FcuxjXK
ff33/1KQnxHZm/0Awcvtt2VKeqfX1TcDXhq1KGnNbJe9ivIeIUgnuDdWs/XCKHR1MD7MXVkUiQsb
xUpaBLcyyfgSzEtRGyPV4AyQxH5i+sTd5bUtx1t6KVV4NiGqUCFfJj28sgP1KJxuffalGKlUH4kJ
DeklnDP5ac6bquNmyi14lcYUfDpOjToxD0d4bIH4pCOd76pUV++F37p7BpSQnnIE/RBT4zaJm9bf
wnAu4g1qIpNpsrwzsrB4T5fUithb/IQqbB1x7eZ7jzTtz4Kxox1oPPnQ4waOSTcOO2ESao8EyamI
Y2L+EKwTXoaVy1pEq4cCmytHN8YED0jP1RAvNr6j+7420jqRqs0exyULbuqwcA+bty13mAqZv9zK
ARzxqH3qs5NzZ82DnhiFXLzvptIfoZ1ZsW9CTQOZaz1oxobaiFR2u2/F1uzWtOTAIEa1IMmtao7P
Cn2r6Y7DFIEVDe61nxbfGLi2otSXL27X5Cfs5tlLmHWdpPIbZEfHmwOk6kXwWkxYQiMCf+UOQvDP
Pug+6r6qYgqEc8TlHc8a7Q9EUPToDnX3k+FZ8lBnXfXqOfPeuBYWmO2hTIIqe09E10hIWbt7vFLq
ZuiK+sBFM5LN0ZoKi7Lu89S6gDt+LRyX0u0a8MK3lyJ7I52GOpvZePCTxP2+9xOEN6OX29FyatiF
hpb5xSO0MkLg69vYL30JCMkT+I8tr7vXelrObJauflGquxQ/w/w0pj3TVgJjaegxNEyFVCRQtatd
B6b4EOb5tlf5qOIRHtI5xUQZlcG07p2KfTnvTT5P33kZNXFEzEW0VBQ2/c46aYdmezA5l6bfjISo
JF0K5d1RYHVuzJxaYSnBEuW6tw8Qx7NLas/dS1P69V2KAfL7RhVpiFYkIyc5FBO9k2svReTqzWuk
+bQ1wD1VGOS/a4DWQPadkvAWfoWhMUtGvmEcroZ90/O1PRROoE+6tjG/G5s6N+Cy931d325V3R2b
jFOjINNjAmMA9VTapLRVZXdcBOaCIrpwmjIyDj6PKTWeq1y/ECGwnhQdCzqChCzsYn21qeVEhG68
yCvbfE0QgJzH2rVuNprRvDStr7PDPNtQO9lTyvArMT8h3bjtvCqZZbfck6POd07ulIlpTG4sQ/NA
S6C+HwD17SdVOhd3U+l9KbbpzvHd8bJhL6TSj6X3O+JSjIamnk9aIaVWpMv2lq/frd7Kdi1uymj1
1+ZSWtnAO817y3BwLDdZBiIpnsNyCPYLV/2cmQZwv1CtbD0y8dKkqmd9ynt/n+IPeB+2Fp0ksdZ6
VVztvEjl1wBHcQzPkRoD2wdum4Uw/4b2ETtnRevHvQ/ypQZ5mqPkRmofp1mj0dD2fXlKe+irlNPk
FwDzDml5iwjgYlSxpSvn3FrpzvT77/ZUfSuszn9Q64gpx8AMo7vVzWjkt/qNSTJE0j315B7OU1Uf
jbnJMsp0lTGP35DmUo/h2XKH6+nOR9KIZD0Xic5c6xhOZvNZMTdzrceElHqER1tswl5AsN3J+QWV
9eTrEOB6x7cGG6eafOuWHCZLje1ooVH+ctUeKdUuAd0JmUXObLVJM8m9046XZcqPujW7ow14WMrq
3tjwDqfca0c7W62DxWguXPq3LpvOClmyx2fcmsW0C1PoN6I7lwLgGYPY5WDasRLr0ZT5XWZTUp1a
+Tw4REGvpelWqsRUoFjxt2rL3FOJ588tBVpKsv76uyiezZRFLXA/FLuqJTP3VAkAw9iXwO73YNbi
QNY7h3pZWwY3XamjWsibqXZu0qU9tDU/9NYftlyd1rI75Lq5C6hZ0mykKh3iC3coJW73q7PuMPrE
6N9ZKyY7NoSMrAELerd09FW1PhsufFnLoU5RGemTUy6sBPYR9XoyNuntLNEcifVhMPqIsxuoEZmH
VmRADKU9lQvqvzYFMR9aD41GooiPTj07UTp2zs6u80c1N81uCpp75Ti3bVY+V3W1v+Jqe6OkCVSb
9tE1pbiT0s2/G7bYtnNRzdaj1fN2zQ3cn02Qeq/Kznp6qVb1ypRmfpT9zIoHcYV8rrdSyGPl3Pc0
GPZuKCGFVx0Szsx3d+4Q/rQbVR+mOoRB21i3jch+7zzWD6+dmXfMUxFP6zbi7caDAHb3kgIOjmmY
OadK5em9t7TglH2njxkrOi9BSGokH8YdST53H5bizBqIG2tWdlR0ek7MvkOXkx+zLrxvffBz4zDm
CdXTNlG4gnZt6qvdHFyf3WH6TvHuYhXLCb/y+G2jCsQI3n3tbPYxncN+n4kWmWr67FI9itmtfKLg
gl7dTypypVfF4GboTHd7JMX7uTTurMXcLtL3V1xp8+PESzB0SWYuDcsHR8Qv5TRlyTL553HV5yzV
j2bm3KrZZkWc5DEYEcUHPX7TGe0rDatpPgIRazhlrP7nzEzIWQJpPaRDqvsIRQZKT4Wni3EM6yPH
+dB5rNjaQXyw4/DP3mfqgp8aM/WtV9f1zlVFRdfdND5mf7vw2sA/MQa0udM2FD8KfiSvMe3ToMZm
x6o3x41rZREJm6/pZAe7zBytnYs5YI5GXzaHOQ8+rCVzYxIvz7MMMc6WrHcQeNBOrdPEWGF/9SnQ
6nnw7LEFyzjsS4e3UNFtX9KQ8FfYy3sOt1E3ucbXYdOseg49/d65neatPEvdn6bZ+LCKYk+NdIzz
QO/zhYYzQ2hQYmr7ribdgqxbREw/GAe6gKwUtvFTd7O4ZNv8tJnV0+giMp87i/u3u6FbtjdG4m15
WP0sTV4SxsYgaOoMFRrp7VBOYXusJoJ6OfvSKJxWjx3cgCddmeurBgwcVZJdV7cac0TX5SOwrn2W
Ej8I3tjj2nU3nt+F8VyrL15ZuHE24XTtS5oN2Kj7vddVDrIjYSp+p7zvLl26yPMmFwsN0vzC0Bek
+Vp8Mh25oPXQ26maTBTDk4qNyXrKdXCPxMyJVaqs9bbPff2gmeraV3SbdmyBZaJStO9VULXfM8rF
kgx3vr5a5hDOsden2aeryULALKHfWGS1dkhcrLftsgyPLd8YXgoKUrGxmG92SuUfqR/ukM3eTqsx
8edxVptxtKqwbunY4MVNtWskA7Nr3a7gmpp4LYGan6VHflHVdZ5hfFZQ64kfOY+NduRXgWDqtrW3
4D4tq/4yuIKO7rykd5m3bA9DJzfnWDdqm+NOes2Fbo76ai5znoPjsE4kNUbeRst0whvBjYZdGNqS
EdwaAGEjKuTc275ROYeadsOeXbZ/XvzyvUQcXUQ2R+iDnoR1o61MvGtMc+y5JGDkwVX7pag17Mji
YcsJm7jL8m0hCnysELg0D9kwmF3i5n0wvVkLaPBDN6Q+i7bhgeLre70czKls7/qVnOZoWVcKprWs
5pTFum18TQ+i3azvi7vpoxEW+XKxBgvvdt0GT6ko6vkYFnKtEzEu/WsemDww7tBYn1Oo8jcJk2YC
ILy4tx29u9mHvDXMh9rPsv67Y1Qe+qTK4OKvlp3LXbOK0jlT5y68S9u2TXPDWt0bB5ZxDvNGwfR+
1BeUdqM1EBR4t2kwhyIyVzMdDj25DnNv+1rBjiiQuX9pFhXoJ/IfXBL69YvxtOiy746MVgncxUtj
FyMPu+ep3ZJpwz/jSOvs92rpLIG/LiiMuHdT303GvNFfF6a7dOTXddEn1VRm+Qk132Y/TGIbWFxx
vUBMEysHskhtXjnuNuKrHQ9slpsxfX/3m6A/+6Jso59OnsdK86wm6vF3nCx5TfsKDPxts44KEQ2m
TjXxmu2nz2akKZnzZhTFY16HdXeGTu+2J/p+QX+cCmlF20oi+FxNVTfezCl7a6ev+b2Ipkdbvyqo
9NmQJX1jcGoBB/tjbabs5AxW9U3mTZjkVM8eMdu7UO4b7yGvAzNux63Yc32MuPR1EKcTIcvIADRA
6MXIH5iGki/Q4hPp5zG35SlwgXJXOQW30kBYX/nGayONe6ee9nZleaeUGc6jIlrt0F+457VBw6fh
+IrF572kwbbzRgVXG85SVIXj3teWehqLYmhj0YZ31TzV720bfKZaB0fhTW/NgoqwNsjQjKK1HmwG
pJ5T03uGBoDVsKtftzFvd3U6xFWqzmGdhdgR54cBb+PcddbekcaNhZqXH9d50TbaT9rbxAPk20zM
er+SsN5tobJisxWPa+t8IOM8cyTAWkhYMjK69mBXw4+h9XZLu77Nc3g3r+WXdFyFiNQITjF0S5r2
/ceg8gcyN5ztDPUpsSAP1cltht9Lsz3W3nq7bbV7nEr94ZVcgCXEOrElIqeK6M2wejt1Kq/JmjI3
3jBLPSlt7oGN30N/w3lUN+c0nH+YIf6JLgvbO9vQz0LS3JZm/ZCJ+ana1MVSDLXpyejjrZsuCxXg
1LcfBlJGQH6Gn0zSR66qzlW6rLeOg1AFB/kNLp1dYdhsjNX0uLXyfQ2DrxzF56NTpSdPOWtMIj1p
eAw9sztcX4JNcazVzzLFJemlDzLgVeY4MMTGPYvvRLfNI7G83eSjXCJQW0m6abE30hJ6WpVkMvg2
rHwf7nqiK/GxhnnUTHPxseb4MNK5OK1b+iGD8nfRNvaNZTZfKXic1h4vAItkQkAQQnxbv0FVNXej
mA4jkS+Y6jIxNnJAPdMs+8mcRbQ67bHnLdhlw53fEWaMJ3v7HK4cqqIp+bmnmmQohcvxGppTpgeH
CytBq/mRbf4mWxOlMR0yM5xSoyCQ39HM7NuBNIjDgh7bVnmzSBP8NbHhziojY+uCq0QJ2rHpPM1+
+dpU7qMup4MiGfNYTDbH+4BvOfBOTI6cYDwdg21kkqyNK+ZzD8Egnzt8DEOhOb80B0j+zyZbd3PJ
7spqeQPWn75KNAIkYBPf3u6csHp1zCnphuCcEyhqOwOEM2Pvm3fsyckkvWZaFTVSNtPdMO35ZhrS
Y0/2KaC/DdnuVdpY+wIaoyI7NWHzbAedpj4jzzh1EmsSxS2KpPPQWQdcqCdHG68puvK4G4sfi9Bi
V6nNORCCOKdrs8vs8MmhA3HMVx5w3vNoTXOxUxYTWTz4MW2Qh2AzgvvJU/cUTU7UZ95LXXxP2Rhu
vKKhlVXpXeGI8dacJyviLf7R56tzE3Z2c2RiPOlzVoxyakCB5utM6dsIH+aZTAD2tCzqTEI+nKPe
COU5MRQtERVMkSWo5etHGMI2tYHupuh5/fYDoZPKlPeyNp89rXYB+IXS05eggOhXufttDsOnkbTV
oTEICqydGZP0o6gRHurJiX1KOucNu6blZ7E7VTtB0OZINceMWnk1N7jPw8Z9K7qYd1uGckXdbCoQ
+2qleESN4xFj1plKFuduSpLHzaAQk5L9K6ej29TNgSTj3p7rlGCe+w0wyrs2wrNfdTuKSzwoBeBu
UTGTXtJ3N8OTyliuKk3cwPPPvtx2AdntsgErHYS7LJBH8kHGxejv+lbd1rOqohlMGj4IaiBWwERs
GDci/d4UKjI7hApEb9lNDLgB1ukN1UUSquyLbh3uWH1g1vKm5cxIb+CB9TpqVJ/Mbpn4A/v42neM
i+1WT2kKBqEhdTU8yc4/9Sp4NRFYTVv9ZPOFi7A/jTantYY9usWW1K72nj9iTdlMCoMtU+NT6grO
5tu85whOdrNSn0G+7bI1e+lnjuKFLL29Be4hcq8JA22q49TaP5raOG7W9vPqlJHjNaSL641nOr1+
QEvWYZleCn+6ZEToGq3YQUvvKb8GUchF7HTjUgA0B7R1vvo+qeY8V/PXqswvck73A6w1T25femBq
VljFbtqxWek8SjFNC118fggyZ9e4w83aqMvMnsMfifO04o2G/QCIr/hS1tU9CKRY4A5vlLgrSsO/
uDVrh5tSxOhxSBFWzXbe6n6svbiv3P4OfQ1pSpuUjDRJNPSDBdyueutaEistW/Gx/aB4dlrIe6Zj
AfCPDOAJH86tGWozVh51XdvgSLiM9iu8tWSoGegJ+Gsir1ou5Tb6xL+K58CsP4JKhKiGzL0mqRRZ
BTTfynHPZJStvWVnzqFU9ae0aoI0k47GZRyDk5WX1FEt8SEWNpSKLOFeCmra4A57Dltdf+4gKOya
vMljannfRi5BUoSzf5g9/DOr+GBMz8Sy1+/goqNObBv4/jp8rEv52qREzd5DjlFsZQuxokPcb1LO
UvG3Fm3qJYv2MZ4GRyK6hjSfyVLU0oKL3C3raMAe7B0HakXeVHuyzgBlbPKK2342rPRJ58Hq7IsA
RO2NKEGsHmRaitetBnDK9SC4uBOzZ73UnczJucCyJsNqt90HiWZL7gtWWM2Ra06/I9uep31VDe7P
ohn8p3ab5icmeypCoKGx8Jyze/IjHXSsEZkUI+XMztj0zsv67gPHCIm1rl+NlpMUlvuEeGZ1RwrE
eFKz27275A5QMMhWqdhe8/UdIP7EOVvna7GvMsrwcZmzTqC9CYpXe0k9sq2pdroIo43vEaNvtvRY
KcVlDJfyOhJBr65XeGQ2X5/KsPWsiMvuLDtSmSPV+yYwDsva1l/tUgyPc9Bv99ZSZTmqLfa88T96
S//bZfuvKz3qL7pso8w+wVT9a5ft+l/8s8sW/OaR3nOug2gmVKKAJvD/OEJs+7crywNuK+h6FOhX
6ts/u2xC/EYvnqYV85Qh7bdrY0y345D/n/8S1m+2g1v4H2bzwIMF8p/02OBR/aHFBoIXMZwTWvyM
fBC07Ou//5cWm8DaPY/pRNgOyds9Kho7cQ1XUJ3sW/Pgq3yZ4vUaEYu3sbUtHpSgTVlOYACSa9Hl
Fy+g8L+bOre660UBU2wVIx5UZu+I/JX2sL3jRyic2EUuUxA5nhg5CPif/ZiKIvumgeB5eOpkqp42
p+HcEhaZGIA3dTYdtdwKHkfD9Q2OujalMaaLVqCytszW2GEw4buyuDol0wBvbCfS2yHd+NiJJFzK
mt755gmZDgnMKv1hW7xHRvQTlJyo/FFObL5Mdb0HUXyPJug+d4d3YyP9NgcXPBO3nMrZvuhknqp9
Oo3X8tzOzhaUPPUu75Zj2jARoP9xei9IBzvTjtOzeaKLtVGxch1sbJDgvpF96cPWnSKqrpcy6JMm
JM94ZSf63lGb3aca/LvUoFQflDedCl/NanlcAwoaRjnsYL9T1/FnSiEd7zVqu0sQU6tgGqpV6/Uf
O7zZzMtwoJ9ZwJl6pYmTpDmBaYLC/ui8Uznfr019GoKQ85ShWE6C7biwDEd4QtCWWsYPiJIZocf6
rWCmfKjY6nrtt4wNTOSRkspmsIddoGJP1qfOwhtavYhN7QukjjKhCKw3cz9IEq3d9CgqNPIqf++9
t7JgK2V8ZIGz5zB5Njc7kc4cV4N3MdKeLwmIRdjSQUO49x6oFPKR1nR/mAvI/aeCqtJkzzHl50PW
gHcsRiBybQ4RF2NiB0I68RpMuZQasL/uCrc7m1cAWqTsm3YtT/UqHkQa7lKrjQPBIA3aKWkTLim8
JzLjN/7MYZLpotkPR765ayqaHCRzEknhz7eOPjPzsetK9pHlmynlnmGHHVQzfmv7dcy6Gz2IA90c
52kwvnqtf2k7Xj2V+r0P5nuyKFFGwrLgqhXXClrW75befSqX5ucoON4t+k3QJhSAva912MSHrG6J
7r65CkHbigenjpbSO4k69Her7VDdvStser128BQMzDiPZFfTp3Q2YiLJ2S0mtAd6K9VrPnPOWtY8
lqk8ehVb0XojKG12O9s0zl5aqA9YO6O5OhERe5eR4P6N3fHRNvw8WtPxvm7zGMHhLUyAF1lPZmJC
GMhoBtrUDFbjWp5YzSP1RcZCJJHpXT2Th7K8BvpMvaeSeuMq4uej0ru0pzeJC4btln9y8+ZoFdOF
8YXECujdgC64mwXa2Ky4VKl1NDt5zgPaK5iWH/xuOZHkTlpz5ZCamszzrKTnFSlw3qnpmp/syTgu
nvtzKZnvqTkxcofYRn1iwn6IZX9nU7K/p2QVPjjbErXYtab6vLD9iZjkTaY1f2Y0lchy0D0W63xD
6BzQcDmbR4MiTtbLH14Pu3lNY3tCpCfXJCRfgJKn+ljNXkBlKKPyOktAhLaJGEan/ZIec4dvVIK1
oEaB+m8/V92hYVoE8TupJ3E/M9cz5HZit1wkCci+qP+bvTNpztvW8v5X6eo9U5xJVHW/i2eQ9FCD
NViS7Q0rtmzO88xP//6Ym8qVEDuqi3UvsojLhiAQBzg45z8MmN+5GlWl7CE13IeiZ/+F5qODM1KY
geIj5dT9KPCM4iJ1OmwntzJRZySXVlsibBfdgGi8tirUOYf5OGsgxxpzjwrGKcZltrPtC1M0MOTc
Yjch+Ud6xdPPQHEs/4GaMLWOBMx4f0GpEOj+sDeKuw2UBJB9TXZ2FX9a8ukSD58P5PtU79u9iMN9
a+iXIFYPFfB5RK9OET7M+oLzWtv1BT3gBgwFnARaxggbAKm3dKyB/O0RhNjbplNB0QU7Ilpv13pu
ss+TAK7RtW4gINSKYu9l30mh6+faat0tDz4zu+4gOusq1NMvAB8ORRKfCsehPbc+6MirQ8rYux7S
vm2EofUUgJxmO2FJbA8OaayLRWZ7p+fWj9WvzpwF/BzX2nyxuBbdecSJO//oO/Ozl/VnPFjBQcTT
Fb2uk6XjHogwyb6aPGAX/G6d8M9DCpC9N9xVdnO1HUczdnBO1pC729+1UOxHJ+T55b3MHS3CMjl4
ya2jz+PZQrUnoYDY0uGucUKkL/BjRpewmAN79S5gnl2l1hITMTyrHD67Nd9Menw2mjw35nD5YmIK
i8dQscPY+XaaLeyjh+lYrfdJ/alo6vmbF88XdJT81jmbRHIZZvp102vFoQsL2GYCbqYfeHOFUaFP
MSzbJ1PDsQcvdxR7nGeql36G8BNPff1stt5QXkzU8+E3TZa4s/KUMldfdVwtwjXaFxrALU8ikT/r
dZ9D/B0d53YeG1q0K8LFX7AZ7Z5brEm/LiU/esfrbAGMn3bllWOllGearCcaC71xPoRh2T/VgEq0
XT4BnN11sSkeF1GMBiQnHsM7pJW7r6L1tAdr6Jz84JWGfmVVCzl+GrbAz2OIislZDn1rpP8jpiue
8+l0nCHVfO9sb+r2Zj23V91khzrSdAOLACGI0yWvifCritfOd9BQ0zdagTpIfWDS2peK+r25x2iT
CpA+pStsT60ezmO8VZszvBJC/2J7t/DEXbLePvBf2F7O3WJ9QuyF35YMCdeHJqQDu8xgpnYYepY0
WyiTVleg3dLklIG27E5V72X+tbEROUoHmYY7PD8HsqAs6aq96eL2uqMTM827pc8W7cKC1khXHCKc
ez7NfdHtDA7bZR/3Qg9v1o5y56FodUxBZqx7w4Pm2tBgOtCyAmH1reXUt5lDIuZ7W7BjH0Lvaw15
KGpFomvHdEA59CPfLhEEbjJdeCM1riDrpszcWSLM/asxTUEwzUbhucfRMKrpZprjGMaLUbvlvvf7
vjv3xi4NP/BwbN1PWLlSgQSP5q/0fJCBOHZjhO0LpjB9dZthyRDti85J9Ot6BtOyX3qXgoFL4/tT
kwIr3g80q8CAeZrNPQwfaN4vYwYfcU2qoYBlR+648RTJcfJB050D2LKFCgt1HAjoIYYcx1EM+MQa
1UgvvC3WFMeWYdKns2kV6w8DQHzxYULwOrrg49Ot8HA8mE4r3fSBV7elBZo3OsOHWgwWNTRXa7Bd
aevyrAazw107MRSconBxj5ENR/nO9bUkOvVhQiKwlLSFz5vOd+LPeeHQesAdPjZ24NEH9wBKAKEf
rwrLW/bsWgf0mxb9zIGBEfQAkTTqMxXlOdfv+voSulH6bGMiNx1XLpf2Aie49plW53gVNhPEGFPk
Q4CEv4ttrm6l9s6LWOWzZQRHtlvnfrysKWek+5DMncOEzsy879uiAUMFdwE4frZ6NDzdGf5hr2X2
l7ZM7eiYRqOeH3R9g0Ln5Yy3azq6l8NcaxR2aEFcTQQmUJowDukZD6E9AiMYsD9doQPOuwiWGwnM
oEFNcZI65ion7eVPCgufJ3SZ+vnM8icQQxM9sPpgr9ZY7TphdV+WwaMkK1BNQRQoSb1+76chPQou
H8MGoLSQ4oxYUokDW6faEgYX5gycIq89RvlavRRdM34drBkgSzMMVGesLnSuEmw5vndNhJvw6LJb
9kk5hsPBjsA2GeZDg5bg0SjizWUzjfWHzLH4SnGeFxdDjsATeETypDWapmfbLjD7NXsobkaXVocO
1MRXp650nJapiEO7m4wkGAErXuYjOd/RLcMStFpVJMm5bzva3WIWNHLGqIo+O95TxA7Zx4U9vPTJ
MDo3TpwMd9lIFeRgwpOGY+VG4psdYspA8tsvHxYIlMUe0y7zKeVwDnd56nE7a/kQhTsW2H2ggG59
g+FUJci5Ov3G2pvQHyn9rj0COqroZ4Z4Tu0mSPKkI0jdn+Jm7lYMaIr+06KjlLUnUdoQlr2BrXbt
W7SlJ+vF9iKvP2gIpX4xJ8uBYW57Pu26xYW9i6XwxKmnGzawQ9xZfoD3orJv1aO5nCEHlZGurxWY
GUwfoCj5INU2mZqK4gvkXOrHcOy/zTTssO2eEBgCU+hChE8r7DgOlmtyJemAqY6WCUpjvykq9HDp
7622AaDZ5jkWQlUjoKPF3hqymzzBxdsssMP2ZoGTL8yJueFKxhYmGGtrAaxUVpG7b/xsOltqz8dw
Ygy1+TBZVXMXhwm8/Ahh6y+N24oXg/YSsYCyQbhzQAxOe7qNlHRAMY7pWY0QzX2u2+Ud7+fhd22Z
MuRhCOTkSN+JrhCvwNg7xnFYnaq8beGjh6YFfiMzkfcDXhtB/MXAm9vQ6lb7SFG1sXdGaUBQpoZW
foBk6gz7DtsKPLCLFpgKfmOJ/X91naRfTi//+9/mP9d1KmRpfv+v38uX/7r43q7fowraypsqz/bv
/1XlATG9OfeR1hge0iyWC5T/X1Uew/ltUwCH8fCHPw4Sh/+u8ji/bSojJsLHEIXAXxv/rvKYvyEU
hm0ZRqk4tBhUjf7f/+CzG32n75gvUVV20v+/No60/qji/Bvs75mGZ4H3RRUKVDeGLzJfBp/P2ilG
jnx7bDuepbMdaruwyEk59DW3afHW3ed+BgS926B2DoXlFaJ30UCZpdjeT+kZQgwUFuxumH6P+sl4
7GJvTFEbWCn+w7Rq0+O8Tl507EdAPceZhxzVcDNv/FPt5tNwMAF3zNR5Cy6o2QVgdENSXEI/6Bb9
h25QDOafuiG1S97wAK4yLX/SnK4kslyTkkqJ6Ja9C2EEBZ7Z6w5gEFM8Cc1Ontsozq5aMYBbM3Lf
eZgmZHl2oZO18a5a5+IU5jWJckj5lT+ITGN7iJrpoSmFHviLP4EREYW/nhdm1yKMP3EAgl/hHveG
9jKxc/GgFwJ08BLmB5fjNd5ZpT/ecMelN8li5eB005EnHzdWwe0zrM15n+kmBZsw+4Q2UnuZF5W2
uc8uHVl3NjkhPZIlgcfcGLS+NCtt7ul09j+6uCzCy9xm3Q9NxnV8EEUikoM15a1/bCioWxer3enh
VYZ2CaU50GNHo9FzEni3BQsDNCj5Mtm6N/KO9sQHpJDxTG36yRG7eMyjay3t3C8atkMbyqocv1WZ
7n3T7HpdoMNkQKMdBIUOYZt4F1FI62ln+UXMKz0P40dPsxy8cr1NGINiQ3ZT+EV/05mdrmFSDl1z
74G3S4FR8aTYpciLXwFCD7+Y7YBvY1Im5pMJwfaUpXXt7HAwa+mse067Z/FpZ67Zds4bhZ08jnm6
ccx9v34EnRx9LWO0zAA4VZ6PZFixPhc+OFvseOtCO3qL/ceP1vVml6O9PO7wKHBusfqjSFlhWGse
yNC8Gbhda4aXrjtQSVkrbFSPYA+Ny3RZyHTqNkmcXZ2mpGWJG/cP8JuZWuMNpLyLSE95u1TpCTWX
4WueFtONR9npK/X2/mZ2XTx5EE4gJ59yc/Nwd8OHXrQRBrZl15Gd2N4w7fLWsIrA1LimIZG6OR6a
TVpA8db0x477D3D4Wk9f0I+33K1G1K57uyzIYle/ix9QfwJSNSSL/40eo/bscwJYJFTpfGdWoXE7
zLRx93bKc+YA0TjftE6Khe4APcdD4aW4L5K6u9ZRBzyMdknkGk9O44H4zsau/+ibZGz7lsRyPoC6
3rqTRRyjo714VXpwsIBp91GjRdWtmHCw2y+Ac170HKs60KfaektBrnxO5tz8JsChfS8nq0Hyri5Y
uCW768pp+gQ2e/qU62Z2b02xtZyPnV4CeJjjegIZm/k6+KkQtNIIZQqOgNFx3Tkzfa7ZwP8SLAi5
8J7GB8QAyEnl3eQi2ozuFp7DXu/uWmuon7WuX7/FHbrxu0GnUcw89doDdY+uU4Gs1Dkw+Iq8FmZq
0Hd1bh6werJfpjqzP/cwEeIjehPQqU1/8rAvpiBxmHMo3lQ++uWxTQ1k5/F5jleAiPz4M38Zampf
mlF+BV1lfI1Q0qFfpM86zxR7GOJ9D2m+O9bUm/1LJxTGUzuAPaNv6ULpCz0RPxWWC5HADTMEvbS4
dK/occ4EmknPmRd/Nn3jntAgjlRNvewRXq8vNbFWLUV6tG94H6Z5TLPMmOnvmiUQO55RKRyGoQL6
OM1JdbXh4529mEmBgd7RrtwjWNAXN0XUlt9wB0vN3TJNw90sGqocGaK496bX6N+7GWnKPfApIz3g
i8VtsPar2eyGTRjgkHSizQKwrfG8JwdKoRYkVUy5C+M7OvV1Wi17UUOyGcbI1S5GwEXQ+2cXmEzB
GfWE0Hnuncco7NkXJWZDD6gvUbUu3Dp3zjScvW/YWIUAVoi0212DniAdaoofFNh4//4AHgUSvonQ
Y3xA2yrPg3ZZNe0RG3H+esyFhRIFzw0Y8qa3qVEJSL/AigyhHQcu7S+0Ly2ezlPiYaHpeb0HclMz
b3Q3W++rim96EFo8eBiyuvPXoSzzZxcU03BRAfK9RK4EbQD6o8O3Pk6mD6PWu82lU3pA4UfxIdaH
cjy2WowUW9JlEch8CD1fXnWa/rzpX9/sbxmE271u+7g1AnmFwGX9zeTdLieHkzyp0MZIu9tCA+vG
vb3pYvbR0UxLTMBHgWNxOnr/4g/+X7ePrJA87Nftvie0hcrfi9fdvj/+xZ+JoC5+w/4AIi29PXp0
G63yz0RQN38zbCwSqb3CkPMEKeKf7T7T+g3lAcyHETuyHQNK5F+JoP8bPtvQ5fG4xuTahoH8nySC
b/l0Gnxpb+tA/o3Yb1lLhYAAshqlewDqrS3Wxas1+MlG/MXIMP7etA/nhGwor/MpiPvpm5Vl37Qm
emeP/2robe+/6kzW6ayFlVbOQZ96pKzwQjJQiv963LxJlV8H0K8Gl6i3+DCJfKaiGXhOXGBUU3zI
s9A6U1sUiVorai2jjhFPgeMNV8LIM+zPxXv2ZL+aOe+J18viIwWGnAsz9ys3hBCmlUfQnuVBberb
T3216HPZU6w3uzGoltyDcya2yr755+HxH686vNLXo0dJDO+Jjxg0YBWPbg2xTmSAwNTmLrWyFwC1
Ls6aQ5D5dQDa7xgL750v+va8/SuAZPvPiVR7DrNlDHKzAvM3cup356uZAmfqx3Wdt+YP7WotHLVL
u7RN1Y8tKXLMPm7oJSXCoEym7zHUUaPqXpRWy5Yi1zTBw3QFCLbZqAWSxCvGJYlJNesdM7dtx/z7
6fnXkv1N5qNvQw8lbabea9dQNY8dmC21qUvBawzGQHrqDQFieJSyi5FOGNjuUXHmUvh2GgqegJwx
MIvq9F4HHnuxGLyJ1SYvxS+wIfCnWsXkG1IdTGGjQx6ud2qDbx/jVfjWNTJ8a8TUac4gak8iW38V
lpFR1vjrxvvJab+twM++qRS/sTcJtwbCH5iRpqHVCGgqGKA+3zfIWHYo3CTvmY78avdIsewPY5sW
Ih4Cq9H7c9HjPm4AFFf8Blz4r5cJbfAWXQd+D3ry5m40Ld4Tw3L450X61dSlmHXz0MhxROkDd0yS
W3hRzXXr2O8oa/9icNkHpM4G30nMkvK+J67xBKEnk0XzjdLMLenG9fEkHNxB7wOtmMU9b4rho6YV
apmCJQUtxDULFcOOZUnjFGWTEs4kdVi1L2pJMZuAiXCjyeqDssZU+LyB/f8Bt/dV8V7c8F2vd8y0
+OHU6SwNCkx4vG9sK2hs39TWffvYr6I214SXDXrRBzWCup81zVg+1Tyg3rm7frVlpKDtsfhMFkRs
gjoGAQPrcKLP0fxHujV/nfKWFKfU92hD0YwL0taZfjS5Y16W9eohjYOQ2b6g7JOdidJyFFdKCtzJ
rWmh2VwqsJ5O8Rz/mNf0PYHrX62TFLdtghJXPxG3uQ8cRPgfbfM9QeZfDG1Kd+00TLCZar8PBJ3m
VB9Pm9SN0t4xpZhF8h1jhzoi6XF57BeD9tlpUdBRG1yK2dgT9Ep1oqof9Owa8sd8XqFN96w2uhSz
gxHmM5JoXSDa8yUEl0MlSW1kKVodM50zvTfbQKP5SdP6ANj+oDb09olfxWpJpd2MS60NsAb+MMzJ
Y4XIsdrQUqDOPCqpW6zMuqejWujuR6ioipnkHzjQV/MGfAgUo0XMqNHEtZVDMxja/FFt4lJUooga
gUBe2iBPmzNK+Ae0ChSXWwpKqhqmnWlzG6xl94we3hH79P9Ig+ivowsg7ZsvWdEDn6yEWUNsvS76
/DxtbbW7ThYvdFDTXULHQI+4Nl+mbLkytUlx1lJIrh4qC0OetAGUnH0SAVXDkU3pM8qKUAnQkRUc
XxuAGP1dGP09/G3FrFfWUAMVj3tZBItgjm3vOFVZc45fWnZUm7kUlDU+MfSqWRTLAfNlFIchNRU/
pRSUI/bZbVFmbYBcjXdwPe1FeOsPtWlLl6fjenlPD5tvaVlf4qW6Q11U7dI3pJCsEOVxMz+CtUE3
Ioy+C09XuxP+8Kh4dZDU2PN1aAi3Abouu8r6RrFA7SvKJkl+R+U0qjmivDJ6iYfY2VlT91VpqWWH
9WWa23SwqjYwZ5AhfTF8D40/G+X/aVVDNiX07chLmjztAm9BVsdDBiAf1a4EXboi3Q6Cs2vnbVBN
+u0Iigp93eGdS3Ib4yePOV26JDGgNeba45Cah6rRd0OTb1apWNN8R+kWiKQNWF3tYaFL8bmUqNDq
htPiBjJfO535BXnAe7UPK8WniLKlhiwOWrtGTFnUtHY0zTbUNjvV1zd3RISSDN1vgytZlCfQVx/A
UKmVN3UpQsGc2akoSCTWxY93IJgh+xRofqsti3RvVum8FpARm2AxlmMUg8ENc6UwRTb37ZogsGlE
a8I1AbsiR1bepkVYmU8q88ZE5O3gJJygoQfOLXCCNAYfSGaVbrc/yu+vE7dOrFpGQxY1xxpxC9rP
QPbV5iwFaaSP2J0bsNcXOsuIlXsf8T2P3tmBWzT+PUrpAbxdEH20ENqfpw5IIHhZ2vtWI+5LhMyq
p3BwvEe1X0EKUNFCQnFx2AvSObrI3B78U6i47lKAohbBY8cTzWbWgC9AeTGSj6vNWorODPYLWb7f
BHr30ukt8jCKu1CKTX11AZKiKhDYXXHVoEGS1EBG1SYtRSbkqBGImcdS05jfTWOIZj52ckqD+1Js
lvY0wbIizQKvm140i4ctQ5WaSrcRqtxv9+IgEgH+hvX2S2+fDxaMgUxx4lJaq4EOmuKKFZ/99Gxo
cEeaw5PamkjhyeL2Oj7ZTdCXDqp31pXBk1NtaCk4sw6g31y7LMjsHtLuAVaD4nrYb5fawFDYixuW
uptMPBt8BMM0pavB8+WA9CykMBPWwyqW/aa9T7VbcWgpIPWBE6kmBw8GXJRmRAu96D3P5e0X/8k5
6Esh2eCrnvULG8Ti+Aa/c7WMseIGkSISG4GmTF2rCbQ1Ne/tDeTbWqmpNronhaRBfwuAoM1ZYqXp
zmi9j5147zG4RcdPFsWTAtKbO7SoBwqH3ogc0pk9UBReEE4AHzp74mVcwfLsQQXBD1Da8J4Upu0a
xtlQFsSSaxwmu/sa4g6jOLYcp2GzgI2d2gBmd3pcQ6BnK3AbtbPLk0K1GbB3av2kCaZ5CQq/Ac1l
K05citUlNXSk4Bka0M6dXpoPInHfMTz9xa6XddbB9AoQ9PCiejQ0XdD7YaGdqX1KKVb9rBi8NCIn
Fwhh4EmRC3HWx+H8nrvvr6YuBexUtVM497DGfKz9dkXCk24DhKtNXg7Z1tYxQ8yawFhTkFmYgB28
wnIOSqPLvu5gqprQKuomgJTi7WfPWfCcUivYeq4Us/awzrMXE0JV5weOIFbdGdCo2syl+OSxn5nj
yv0PA6Q3D6vetsa5wDriPf/yX3xVVwrSoVhMO4VNEfA02jewZ+vqPVX0Xw0tRagWdgAqU8LIG8HI
Ltlt34xqZ7C7/chXNQvEKtMIBCf6UnlzmWIIRov3qLbi0m3a6SZ2Mz07EfWLg3Cjs6gs7tSGliJ0
1gzEW/WiDSany/dRnQObA69YflMbXgrQFDCGE+YLUIkiMe7n2JkvutV3vquNLkUoYFJRxGlDQpea
39M2/qRhKai2y2XQ0bL2yD0aiIdkXfi7iyJOB0lGcWwpPJM416rJYRfmrfhuZM2+NodacWwpOvVx
cCvb5YNWuGCaRzGLejnMtYOilNKiO1J0Nr0/labg4MoAx++MEVnULlXbLo4UnokG2cnAbCRwuwn7
rvBkN65SUxvJobfhWSEyGiGGSYqkmc+t4wfD+N67YsuyfpIhOVJ4xhbKeGHd8urPl865M5q+Sc98
S2O/FIMBk6iJV+cpHXsvhQJcw+GMEQQfFX8xKYLBjwBZRu8lgGj7I/PKdW95jRqYCrfrt6umpWnb
j93W5OpRlChR/0Y8RvEh6cjhK7RJmG3fBEWzPJWW/0Ru+Ulpk8rAI8zaZ3RjKU3haab/GJPJO6xt
hcSd2vBSAI8r7NuuGXiDeOm+x6VphzCnGswAx8q3ax52dYheLsuCTcjtGNafY91SvLttKXh18BZx
WbNZAHBeDGH5uPamWoXKlmLXBdbX9LRIgtkqj+hcXvZ+d6+23FLs9tqa1BnC8OCAUkitOOXsRsQO
1AaXordENNPS2i31RWOhJokpEKNSG1oKzQ7/zDTzeKomuvPJHL2zLB/Uot6WAlMMZb5qxsRTI7Iv
RmcqMPiNe8V5S4EJSx2x2d4jfTSj27YIr7vMV6rSQ1l7u7lzxEigwBE5a4H4NzYJqNYa+lel9Zax
ReQxdrlu73c8lL6gMo3TiwEMbtmrDS8Fpj0vkLtK6iX9HN7BE0AB0VBLHv8GLWpMozW2vBQjH3Q/
EBjeebYa6ASW3ts1t43QtUeLG7uzpo3p5nwvXGQ41BZFik24Ov2AmEETYEJ2H1rzdVlnintFisxh
7Y0SozpOlDYJ6pBkvYvu1WYtRSYcH8Ql/bAORB8+mXN6b46W4tBSZGKhaE09YgyIZ6ZX4dA9lT6s
MrVpS4GJw3Q2WohXB87YvnAGXDVFqZZLy/ChzswyA+mLbXMn564WXaI8rVYFkOFDVdL53gxvJdgk
lLy8uBmm6kFpQUwpJGdUKNLUyFBlSvuXufVuotVWvCtlk73eh8kvVqZtizFYI+0GVLnad9w4vq/f
ilrfx9RbiUijHO+8Or6H3HahtiJSPPr1YpmrxQFrDfpjbOtXq6sYj5tj0+tZV2g/WeuI5jSkrcdG
31jqSCQqLon5dvB+NrE33i402CtnS8vgPaYQioNLMenAaStQaefNUvnQslZDfNJQa1FLNk0pKg3k
Rz275V5w7PB8nqBl0XFV+poyfqiwGiDnUVMHyDN/Hn39odRyJQQ6WgtvF3x05tESK1eO6aCZl5Ya
6hkoVqnFvCEFpl0j8jPGJvmJJvL9UA5iV3eu2h6XQUTkD4aVpGixuUP54PfiYx/Pn9UWXIpMxC2q
GCss5j263T71y8OC34DaNjSk2ITkm/oR2mlBDW14Z4tswCWhP6rNXIpOxN1QQduKzxp+Qx0Si4Vv
KH5MKTZTeEyL1lKQczr8jWguRmgig4JSm7gUnBgETn3mLE0Q4kmBYYG4bRDhUVxyKTbLDnfvMOI4
HAYLiDwGuEmiq4FyPBlMhLd7veoD33PuNt53+thGndrFJmOJxiwrR3zTuDNtlDjghj4Y0aiECkEV
4m3kR4bpounBiyedBHzxqVhxekPIWOlzynCiJNc28nNXBwlxg7TYN2dCAOifx96eqT+ptMhwImRj
0nyNwYUNqFM+cYIN97NRRUFIdlsc+yis36vpbCH5s58khaqYTRuLXayawrA595bxY2qkav2WzRLx
9TU6FXGPkw3RpDXIrPXxEB20ubHUoklGE8W5gwgN90YQN86Vo1snD3uff179X62JFKjgNywtx54h
mCsLgZs6fknGIlY7vnQpUEN04t3em0ku2vzYaePtEgml4wuRpbcLjoBTY/c2YKKxNTVY8yhja4uj
VPZwZTDR6o09tkwsCioFV/7a3uRxqvQodDcy7+uNQmUbi7hGbMWadMENuLusTEWapCu2EHvVrojc
ZYAuwKk79AOE97y5XfHqVNoprgwoavXVyRc9BaztWVT3qnt0QX9X2YSukALTQqrbarAJCGybWo2n
Jca+o/mtOHHr7arkolzHLN4uUcs+a7P+cfScR7WJS5cob2/LQmSvDppEPIwo3TdT86Q2tByYiI2W
4FlbzsFyVyJFm42+UljCKn+7IKlPn3K1aT3lBbBKf9Ix/kY67Z3z/OcniitDiYSGhiJWXHUwmNo5
bIrvveY9K62JjCOa28KtCo3zJEV1FBGmvZbOamviS3GZ9w081j6iQNt7FUZuCc4sfaO2TTbr29dx
aehVNvcm+xsdvM9WMVzZka1077u+83bodtH9EOF4ymNWcRB1cT+uodI7xfWlqDSbtDHB3JEJeXH+
1YoLB/eVJFMcXYpKI+xQGjWp/1r+apxh3nmztL2jdjv4UlzCRTftYiTjj8w7YcbndpcrjiyFpWcj
FoUTG6/Opp4uapQx8Qt0zIPaBpciE13yJWtrNopwh3PcLy5nfEeUhpbhRGE+NWmLsmGwOukZ2mJ3
IhNKb2VXRhOt5eKCpQZsItLqxzxnZ6VQq+lhK/12excVanbWyAHrofx0hhHfep61xaj05nQ9KS4j
x0SGr6S90WJfZtRaUOfRR7XlluIyETE4xwa0BiJkO9dOzhekatSGluIyxMzNizoip8VlMxeU3+Jc
7aqUYUPcwTjGz2ySyHUvKLNfhrraEbgplbw+AiEGRGWt8SGXpP+MJhqK7Aniy2orIgWlMPyqr0vC
fcWIrbLyK3zY3snXto329zeD60kRSbkwh7RHH3htBH6TBfjYL3ll1MlFP2BHdib8Tr9dcGts1X4X
GUNEtT30UYsEXSHs2yYyryujUjtyZQRRLFzwhKGog7Lyiz2YxS+5U3dqR9cmZPj6A4d23ptYKBCp
bnjMyxzf40WpZ+DK2CGuCvTbOubdde1B71DBFii/qqUrrhSoHjqpudOy3v2Q/ChH67HHkfmdsbcx
frJ5ZPhQFMcCSUG0eGsdXf3Sbe9HK3Wfw2VSO9Rd6RKFYVKYYvZqUtvS2tl99Xs6Ysfzz1H1i63v
SiFLQSFZFoNaeeGZyP9aef+9TpAJ20eh38f7KGu027CqFE8IVwriJEQKshqBFWEg+Gws5rU39Epl
UVeWMepRsYzEQG1xFZh4aEWbI781qnF9XBlVVCUt7iXsyqDEJPZHrOsDGKBpUKtz/02C07BaeiAU
uoMFredHHSviz1ZbxGph60hhiwSl23pISQbr5FYnrGrTXVWk0+0/b6HtSvpJAMi4olmrsa4f6fbh
F1XSgUKjHxuX6Z2z+VejS6GL6qNd9DYvjXicIVo5t5o1qh05MrJI8PCfXINSHe3gFIdyu0Gd143X
d27DP5pCP1sYKXBLx4rSMhFVMA24dDJyttygxo7z3jyPeGv53lB9pCiLumds6I9lipcjaUThvfh2
kV3GveWlZ5ilisvWjrRH37IalH+5Y++SPqs+Zz6ywLsm0ecXLOm1+oxLsQuvDFLXyxHFZWRK6zHc
AOWzGrLWdaTTomy62i6MtQxWq7lsm/o6rcQ75Rj/F7tIOhm6aS09yvdZUHGv43KVRNHVjO335YrQ
IZDPMa/u4R+GyS5GTlPtspSBTGZTmMaStDztqz79ZLvrwhmYNalaEieDmZJ5Gu0Jjb0TeeH3WNT7
qtK+KQWdLKCUi6psRcbQtnkN2r5d1VZExjChXYVRccu4EaKpfkxU5Ila0iNDmMbQSNyOB+EJvXT/
bruBH3heFV/UFkQ6J8pqWETkMnrbYLqB/0idvKiNvJ1MrwpuRpQhnh/VLDWC7XN46RdqvHfXlg6I
MJ1q4WJ/fiq7o6ajjzuo8bBdWwpUM3Z1c+4Y2bHq49L5VxOwNLXlkAJ1skqnGSqGNkR6hvT4gcKy
2hVuS3l4XCdIojpsvtIZon0U0Ub212I6Kk1cRjA5S5dEptmIE256xkEfy9ux9NVK7K6MYErDYS1d
j8Ftrd15zpkryncytF9cgLI0UhTnFhq4rLdXWgfHb3ZT+lFtQaSXsbO2ppMbJV8yS/dol+zE9Flt
ZCkY0xSbtLGr8MG1Hfy9+w5jDdSuFVdECki7D7XcK1IPkLGOvRPCqbs1nnO1hMOSghKweBhponVP
qeMkl0i0x8dybZJ3koJffU0pMGfM6hCbrt2T6K3s2qzy8GPTzKpbXIpN0Wim3c0uDtRTsUNq/axJ
TcXokWIzbfNpXsfRORkYEpvVl6Rd1W5JGcCUCN+fOqN3T31b76rwZTOXUtqGMn7JDgdk9cOckXtR
HyLbuE+N2lcrEsoIJuS+kCMObeeUTuMHHGSu8VN9UJu3FJiLtaaNETnOSW8Qbe8brLinzb5TbXQp
OKPSTXC9mZxT4VgPS5/etp1zrza0FJmGD0VER8D+RG5yQoI9aG21XF2GMOGYUfvAJBwO7yW5MLph
uMD0SQ2e58r6R63ppQZIF+fEuRKfebgDH/qqiJUgv64pRWW3pChbF4TOKOB4ek7g9GrILldGME0T
oEWnHJxTPYlDqAncYdUOKhnAFNlNaqzJ4pwWwy9wzx70I443akBlV8Yw1Z4mwmxgdB/v22NeYQGq
k2Wp7XAZw6RRPO3MiW0Ib+mqGtLnarXVbgcZwdTbsR13BVHf4cj2O09GTHunLtU6tVNFlkLK+qlB
CtVg6nUdn1s89C5wcVb8plJ4rrHvJnqsOacE/aYUVzUMBHDnU4p9Q7o3/XwEZmAyeBVtRjQgu/aT
PbqKo5tvk3DRuBWOEb5zmqIURRS7CTUgGBiSqjFDXFkTCeKlRwustU/FWuNh3u5NU+zVVka6Oqkk
+41e5fqpC8O9YYQnazLVknEZyLQAsp7gWOinZIRxOWOuYQq1C18GMtXo+eVlF+FZqzUPtZl/bApN
CUjjyjimoozzrI7H9WQW5hMyHcjlZZPaRpFRTK411r23+ssJZWo8kxLxPHnzndKHlFFM2f/n7Nx6
7MS1LfyLkGywubwCay1W3VK5p/vFSroTDAaMARvDrz+jztMOu89piYeWWiWFoowv03OO+Y1+crvp
5X4X6I2EhUHSuE+z6s/BAOIjCGmAp3AYtYm/xzZ+hjvHZc7IuYD8KF3a5MgB0dj9PdOkkjN8Rrv+
5BQ8rMxdwANuEh5vbcCYXLfsE1qWz4WGRwzSsE80ran1d89hvTGq2lwXkehzifWjcgn9kBkwZa2/
WwI7kKWDf704tY3DTPD37SrOVjrj4Fzvw4hEHyqPKp829u3MNORH5ZKOkRsjTQb3QXij2oU/a3uu
758flUsiHBc4mgb2jkQ9zDTkXSXs1GhDkvT7kNixs3PjpLs385YzFuYBP5WA5kfRkgZ0zidU2Hsb
e7iviKsTP8+N9OHAbNk2Sm2ZxQxZ1w8xT3iVjnCfOff0w4nZ6aiHIyGxd0dNUkrQCi7wuj453Idl
iQ7/KIQRkL13K4e1DX2uT/Y88ewQz8Yt802qa3cfI/syW11CiXbqZOBH1ZKLTM240e5u+hnmj0rd
gy79dWq4j5ols3rTbUBY3yVP7usUlPUUnzoY+FGzlGYuBVkaM9AzEA+6YRuukizBqZiTH2VL3Ld0
mQi1EJ7BRz6AjV9ew2axPDcsh3XZmxagU+LtvRmCD3u7XhsV/zj3aP77kk9APfCctPZOA3UX4fA+
3bsv5x59WJkbQ98TPGPtHZysVwGvt3A4p8fnRwQSUJ4OFrFYOaPqbjAcrpKTxBZ+lCzNrdz8GuCt
u5DU+ZCEj3WX/HVuRA6rknYwPVV0tPcw/laT9UKH5lQkyNND/Dos3QL/wAxPRkv83tub4f/GKHqb
ZP9dIoMpzu8zJBw6Bk+O1d4TPW7ZJemnpLk4WDb/UaPQDVvPmbXn8kz8qGCCTyEhOrPYzKPmMQQ2
cxmDczv5UcHUWpZJUA+We6bGQqCngEzhyUcflqfYo3ELNVvuW7uKzzMZmyfRJ+eILTi/fh//ODYJ
DqFguUe9JDnYwckjbLy2c2dQclikiXStbXmDHXd4AyhkpaqbczvuUcQUEZauEXjs93WJb1E2P4EM
eT21kI4qJo3aK5jSwXzf4YedTKIaVXLqJsiTwxrdFYpgMLdb7vGfqbtE+uRjDwsU/mNtNnbNcqcu
KHjS3r0Vn08NxlGplCUtdj+kN+4Wvva+bSswfv5NOfM2Df5h8R+lShHzjsgOo9Eki3hcsYqqIG7n
c6fmUavUw0huhU3RfJ9a/hnevX0+ZLM9tyqPaiWYWhkCpfxyrwMUo+3UfB7ltJy6UaGt+/dFCe1E
lIEbNt/TrL+2SVK1np9KRfKjWEnKpG1c3S8wLu8+tuFU8s6fy6DAofb31w58BKsHeDjdexf+oi39
U1t6Ll8IOeXvz47hc5623TLfQ/2Te1UquJ6em+CHJck7a0KxYLCF3gtINK5gm5w7N4+KpHXbwnF6
m9B1P69VbNV04SmM7///F0/+efUcFUlZMFCbgMqAo7ONHlYolr+bsec1BAyNYZclmGuaRwZ45XNz
/mgTTDa4O7h5nO+yJnCOTK0p4GbzL/KP/2MvOEqU+sWwIHXdfB+CfbyOcTuWydAP564VR4mSChbf
wyZyvsMmiDx1NMEpPZ2EB/Mj/EiiIVzCG3i6ZxQOerLvv/GlO4cQ40eREh9CANVDM911lrwM7fum
jj/+/xPo/xryw3qtvVkY+nGme6RgB5xFfyupz2UojjohOF76aWjx6AnmsAk2yzxe7b/1Ev5f731Y
sevs13YErfneB8FUTnoiZdydw8zzoyJo7ahu9pFNd0oBwunI0zLrcwfSUQ0UpVG6OqunO0ylS5KI
fOjPVcT5UQ20ZgTMJNZP90aL6z7+DOH7fGqSHPVAxKfgbRMQMWkYlSAHFOly8p511APFexPKACym
+6QGWMZ6WMIO5wKiI9Jo67VCe9Ju7r2u628pTG5fd1KHP86NydvE/A9BUKZlKmB1Zu41YCy8E3nv
T4ZER0VQumxysAqPXlO5lGqzLaxzR39yBh5OUW11AJotnm5oe1OwqoU0/FSmFl6kv48JGH51ndVd
j7MuXEp4vgyVtJARnxvxQ4A7vvWbRftQ3ynUQAjl3qfjuYIeP6qCmrXnjSC+hVSFQi0shm790s97
fw6ozI/CIGwnQswSz3fLSkuzqz9t0J3MIB61QUymEVj7Aa9g/f6wwO87ATnw1JAfwUay6ffJMfi8
68CWa+hhn9ABbnTu4YcIdwOMxAYjiys2R/kO5VFMz63N6LA2ydIwY5rGVaZxsN+W9X5bttSV5977
cGRCHDklNa9dpYL4KZDykrnxXBL76JWm05nyBUnsCjaba06m7DkUzbnqKY8Oq7Nb1zmEtNNVzbR9
mmBHko9BdjLujw6LMwt6ZCXmt0GxNSzkkvQONPnJNz+KgyLYl7HVZ7bKapBZ03CNC7z/+1Of86gP
6oV0QecTPFyIj2DYfBXruYDzKA6a+nGYtyFyVdCNBW1lmbjk3MI80o2oNFsg19DiVihLF6bQB30/
NxyHVWkn2jsWb64ivP2jC/rrqqaT43FYljgkt0nq1VXc+MfRNddsP4cB5Edl0IgyXiilcZVre3HN
6oDmjunw3IX5qAyCfwltUeJw1eST0pD2s9jPNQzzoyzI9Qp5FWNdtSz0OaxrUHxDek5zgFbPw3ls
JtcN1mECcvOSZYlGtnk6t1UdpUHJQBptpHLVOu8FftEtSty5eXLUBc0TUbxR+Jh7T4I8CfUl4PvJ
VOp/yYJcK0ZDOlfpGWWOTe3xBTj8v08tnqMwCB4Vjlv0I1fam9vexzkG6dypc9QEkXTRyJPj0QlX
RTc3xVif81/hR7CRmOhmEoVHe79fM/cG2chOfsrDWTlZQ0AYx8qBo+uS66H9nJKpPRdA0EMka9Dq
xSc/uGpoScEjexnikzHVUQjUclI7iv+qbBW/ULwqpIl/npsjh0XZsKzdhwULJ9rZVRPt8hTZ9nND
cpQCDf02T20rXdXr9mOofuggOSXL50clkBl0Fs4agx0RjzOB32qznAvsj0ogAi6sblcMdjMDeNPJ
G3qVzl12jkIgzUADoyglw499yGP4gsTga5z6jkcd0ESxUlTfuqpu9lIl92XU5w73owSoC50OXRDY
ykvYuVuZw7H4XFnjKAEiZtoMGbD71W8GnE2Kbuf9pAELP8KLsrqNFa3x3lk2/eh2/tF1W3tytA/B
a9KRADp5PFtGT5amBdn3k08+rMeOyj0muChUdtzyTfwc069nJgg7yn+WWsZ88Zgg0NOUUHLna2dO
HQYwVPr9YCdjLKd5SG1lPI8BA4FKcVFzcPLpb8nm/0htyFTFtX0Lt2dKbQlxylfmOn9quNlRAfR2
wU7WCa8+R9tt9Ntt1edQdOwoAaJJGPoEBmsVKrwm12/omKw+tyjZkVw0N4lAciOy1cRUVth+N+99
ts7/Ek3971n732UwlkW/j3m27LguaTJXBBlZUpFNTsGLHDMrCk5dJz52LW1TVCGnVd7AbJjg2sNX
N92mzOv21pG+YTnZMq9e5O7N2sAZs2PnUossO5y0wvEYG6ifK9pFj7z1JchWpzY7dtQRpY6kU5vN
eHS2hvnKg7tC+/zJmXxY201fc9cE61wpYi++xS8AcfYcJosdpURxHVnZi2mu6mHoS+62/gLr9OjU
ecuOaiIhEtJD8/MWBCcGoVPP1hp9vos4FZmxo56obXupKBnw9viy96Y18ilb1vhcbMaOICSbrTVM
Q5u5Mu4zOE7PyranLmPsyEHiHWInt3ZzNVIB/iGlv2Dw9+PUln0EITkVcNHDcbPax/4PxusWJZFz
fm3sqChyOmIyCdVcpXNTNV3a5NSckyiyo6Ro33ujUvQkVN6NYW6M23IQVtNzW/bRWE2TuvE7xbeE
HFzlSRK9NaDv50g07Cgsss7oeTEYc4tzIa+p0MWS8l+nPuhRWmRb4UBNx6sLLr+RZb1HU/AvpVeG
nfkfduyjksiFzS4dE3jvsC6Zj6osOdd9yI5KoqVf+jWeMVVCqlkBoyla7HD2PDckBy0RWceON9hi
K7HoP7SvX7GH/cvyecsR/dOQvP38PwIHt8ZhnaYdslIZGx5BFxoebBZtBH2lc/Lnudd/+xz/8Tso
GuHIQjiW0ZCk+TrMfwk3nktJs/8SFDUwlu3GEOcFb2/h/Icf0nMn0VFPhNM9QAMpnkyyrS7aiBQE
FifnFuhRUVQvIx2HHQ+XiXkWpkPpxZwqybMjFSn2SmuOrukqZmNQ9rF6F9TiXOKBHXVFPVrWJ7JG
c9W91W7R9/1n36iTUexRWLRE6z41I5urrW2e2dQX09KdO4KOqiJhwMtJIoo5WDcNEqVSFEC5nXNQ
ZEdZkZwivWuKUUnHpRpkVOJOf6pAx46iolgHbR9AVFRlTXcT8VCkfXxKrwTL8d/XJdG+iTdg2+AQ
FqCPwuWyOVdbYEdNEfdz2gE4gmniaQ45SBqfynWzo6AojCejpgAPdrCAeg7qrMnnNj6HbGJHzFGb
2ZREoZ2rRPRrXS6jGep8lCMaZE5thUdpUQi6Zwou4dvXHIuR289RdK6Hl/2XroiPZmsMAv7O92EZ
Sl+tNpPntqujhshMyQgDaYT8fcdu65LlMiPnJvhRQRTQDn1fHR4ddckDUiilHM8ZbbKjfEgALrK7
yGGCB5l8VqLHmHcojZ76lkf50JtsG3hPMlQsqumDDKy89umSnlucR/3Q3rNsosbg6Y1sSK67WfeF
72tzjk/BjiZqPNiGlnfjUImh73KDGG7c6nMn/lFH1C/hZIQyc2WnPYcw7FE18vO5UT9klWQ7Z7Oh
vanggmmvq+R7ERA4B5x7+uH2uSE/uExd5qsmQwKc69e4Xc4dy0cZ0R4FfFLj7ivng6YEbWu6eE1O
XpuPSiJofWcZT5uvdJd+qZH2zQfuz52dRy2RUDA2oKHZKjj6zQBbufA2Z+ocgYUd5URTyCZUXIWv
+mRb+hyajqgvMrOtP0990qOmSA4aDCqPTxrgle3aXmLzbxqRf5ZyMnY4QLWitvEOnxSFV/crw+dl
l3pYp7+0YR1oYQCKt1+CPenny7m/Jfr9xN49GbckI76Klw/BHAD0dPYrhIcnD33NoBP1FVc2X2yX
L/ycPwE7SoyCjYFOnmKU5Dq/axN6oycNctgRPJRse9AvDfUVrhiAOOq9y5vp5EX0qDCqmQD9fZ58
JVijPuO+Hth8m8Lo3251lPxvZugfbl9HkVHbG3TgqmysBjQ/s0/wKJYPLnYBf5ILGmg/ANdGx09z
rRqY8m67mvV3H6/RBs6aGDvX5w2qXoOBETPT+wNsa4DU8Xstp4+0j7l5pFNnm4fJmW15mbe6yS6K
oAf6vgDlNZVDF3J735Z4TZ8ZDB3oZRBR3ZeO16A85IJn9TcW8DAtuh1bQNkJo6dy5jF8NqMs6NZq
aZAAeGWhDfhVLYTVt9hDN/W6jikrdr55f0Gl8sH1IfuCIMr+YEQvz/zL+H64yA+44su5Tq8z1M5/
Wfy2reBwDYkrcP1AN4pSkv4KUI8EEgfbRg3oQZPU12jTTH+kbeh+7R44NXDlehPBHwX2EXftI97/
TYcdVS8edL2uZJu0+5d2lJ2/LmkcbNcEbafTHS1MXfoYzJkzz7znQ/QnsOibrSJYLTRFGi/t57ne
eF0IDkliYakeu3tfr/X00oMaun2KYT3alEqjwa9QdTbEBZwJuLgudBfzw5unuizJoDb2DhXmZs0z
EQbZjw2DPt15OFt4Y3ZZ1H5tWi/IPVjRP1j6WC79NY37sC6yCPWBS5z44N3Kd8ku4DNsacGYFfG7
rWmGD2vYtvpSSzuw9xrICbzNMgxvODKdksLUc5fmfmkHdSUg3kTvlAynrjDgyqM+tTtQWuXQo/0m
USsE/yuzdVBkQ6KXcvdQoRdkXShI60bEQDZRpvUtzSCwyw3L9i/rDLlW3kbpGBQrUTXL980m6grg
NMku/Wzrtkj9ZL/arqPgekqy2lvE4yD5uYNgFVWRGGl9iygM3HM7RjD+CYBvsoUwwfqQEJEA3g3J
TF3sZgy/49fMoAkmnXvARX+Mc/Afx/mbbdNZ5UilJVnV8Jk4gIhCZNI9wyrKlyGK7avN2CZkPoe1
2/O219FWci+C4WpVujXFXIMjDBecfReFHjT6ptcoSefLNIaQzbKOiKYIU6nqaydm5ksKEfP3ta29
ywOiNXw5htaKMiUqc5+MZclXJA6ELMeVZ1Pei1Wstxk/7iqbRsueN51h6TuUDuI5BxZ51TfRp/h/
I33CZR7Eplu6XAHw48vJWrl9o1smoeMD+77VP5Mmm7KSNL2NnjqgMH+Ge+PJLUgD/9cEC5U/t1qF
n2g6qBg5iyaYPoha7QSAmXjdH7lcAWQsWjaN9LKIMGava79xcrV13w33zYpQ3+SaKJPP3Lp3xtlu
uGJtRbbQfBr/XhuGzLkAQttWMBIK2luwufprFqOFe7SEGSAspz75vHIdPCiHn+QNqC7J12VM+268
gJXZaXVZZ8e6900suuEXqnk0vgArE6YWWmIRxQ9+iYCQzAdXczkUCmWhMcpjEjVbgT92m15GUBjc
zQQsTJ/GdXybA0FSY1uqxxqfC/dC8RFtbA39qGzQDHAvnQU1+WhqZNHith8/D5SQ5u/URH399wwX
ClOSSSDEbpou7h8b4Lv9fYjp3r3bpzb+0nkVRIUibuXXSUs7v2A3DXzBGqvjKyqnSZgDv6j6z2gf
ibLPtabiIR1R10dLtJjrhzH28a/Ohj3UuywZ1udhGBAuhL2bvwJba2G/Jm37a+nc8qqlF0nej1hR
QTHvoeo/tnYPREl3xBg5CG1rVDaIl8yNjJgTJIhl+uIzUZObCqypLy1CtaAwaVJHlwRdZnU5p02g
c5nMPLi0QbB+j4d0MHet9jLasXfkK+qdb8P7IcwczpoUAaQULJdiA154erfX82Vs5vcqmLL9gi0h
wRvWSmB3HlLByHXpBKH3AGULTcsIHS5fzMaRL6PxnH2faJQ8ppFen+MpaPVDljR9dOPwuAivDItg
ecYB+NBvY2GAgrS+ec7WuEHLSsv25zQezBPSWjjdI+hGwmJLBtFetUpWmW8MFZccCzT7E8TO7SWT
rEsKoJ3/CFuT/c0zU/8IRzIO78ek2TETGippEZMmLb2hCgciYJlAr20CzMIQdliqa34wl14dU/Zh
GIi5oAAlS8B9hotexK3xvmKk1SWXSNfPSXSbIkryjG7vRO+nPBJ7n2eAw+USiCfMy/Y9wgibd+jE
LawP1nwHk0BlyV6KJLa50Il+asPw2VNV8mT6JtbAXUPSNqWFIVIJu/KnPZk2pPJUGpQL7N1K0bus
kDpwWU7B0bv5Gvwr7M5d8pyl3Se7TRb7uf+RCLFcAWdlZezU+ilxtS5NC2Q3yAKTKTKYAFpM27TG
9sO9fwDRLsxhwvRJMdwgAuzwONqGz1saYD+sTZYzfNwCGgqaM7o9003caOufMzeRC7D3HkaqvSyW
RDXFNpOXLrZ/YBjjiwG5sUIi64dkYr9E0VpC1irKfmt/wY+kuQQWFeUUjmcIAHx3lV7etl6Yos7I
UpDR4lix9JX06Tu7JQ/RCK1gwyHxQbPwkCe1vfXMZE8j655r6dcyjrf33TCN6tr44A8G66pc1epx
cfszrYXOBZ0/61WlD3OcTpd6jX+pxr0IhXJxMWAMeacXrATtC0PSJ1w597cTAFh27zS2oCFYaJOH
YkK0FfFovsooVnnqpSvCTgYFG82HOhFJFS4CTHRN3jM0kQCD0hWRDMdc2SlvR4J/kwzoQnDQ/V46
ztQdyYq4zumKHhOFpHM+DR1/hXF9gpOmLvEHiaHcYe4p8zHZ59dQ0PjXGtdLXWauCT81OrJbaVyH
Qg8NW9U+UU45cgfO0u0FbkNJuZJByJtIO6kK/H00LHjQ1/SaIDPlH4iO6HNMAqlzJtCLmvtJp3/p
jQ/l2EZBek+7Ov469j33ebQt/hsMI2NyzSZTf127bp0R86Ev9CELWeoxMydwmcXY7J8zhurTJQUY
tOi3IfwKexg95VPbTF+T0Yhfk0Dl9LHvLUbHKqwpLCeTwHm6aXccIEiUvcSB77YP05CJ4SERJA2v
UygIFNd9sLDLSKeelWk3CKidhrV+mXk921sXMfVnvy/qTbEu2QAhssS0Csd5W1Gf3TJbiqXDuzK0
y3Tvo6yhf80JXOY+S006m4cjkq3Ika7mG+l6YxFUpU1XNfU4fNHLxsY/9JKsv5YYqqV8iiMo+SdE
xKj9rgNlJaDgYfrqZK/1JbQdOHVq2DpVJXBo+kgoq9Vl1BIT0tgU7ZyiWeClKm0yvVvWVewITaZF
wYfK2+F1NKNoi94OEcXG0pIlR4aVz9dsHnaaT0pspkDTM31ngPpXHw1wE/O7aSbEXEdiZ3ltaY3Y
MIvQdVysPkQ3MP6KYbm6MWpLpgmpEDSH2VbiKvgEzNsM/TOlD8B6zMkjCO0h4jG+79Olwz7zlYTR
7v/mWw25p3YmWG7TCC53ib7gVrxXsCmN7iZKWY2haOMod45KWZAk7LGvxMLnK75nV3FwtsEq9gqd
fVy07fg+GPzQvqM0HpqSI+Sl+aKBhXrFvQV24WzeWXpBbP0K1mKDriaS4ijd3bbtpU1k/Nh6xuVD
SsUCfU2cWAkZ4JzWuWt389HbdPrODKB4tw46+qCIW/inF0zJ9ZcOUhnmEr3Bn4ctAIZzMHEnKjD8
EZXEHk0UpVsQu+eBTqfHpdXBReEg/85sxD/NJlAPcZLhQtEO/gFbIZUvPFqYy5Vynj1kUrQMVwAH
JDjb91/K8fkLbnVpknfjVEfFFJIqrIW8BGrtl9IFqWG3iAXeF9ox6t8vtF22ItKdK7HXpd92q2qQ
wmFPPGCNjcO3gCSpv/QdYoEng513f6cQruYW7ovXOh40+UGWOdoLXHba4bYEm9KXPaPiA0tZ1lz2
IHD0IfGMZY9itNsnWFDKX6itO1HMRg/NzSDcalFPWg0td9Y9La5fw3edeguMBlvDcQesRP13FrYs
fk0E2y/jNsxJgepf5YH09PkM802d1wF75tOe4YYI45gBVib1NiPRxiJW2pgJUshGKcRjMNZ+b5ox
+KAmJ3ESLSp5n66JtO92Po/T60q3/sewDj5EX7GWQb7JEMfTPEcTiLvjHr7wQbrXZlYjjODX5pts
N2++1TTWrohqtJlFWRoEJRYASAGim992+M1MGXb7dJkKv69Tc1vVHj64dGla0Ot25otZ4y5MwG7q
viGo6+J8YGELV3W8yMc9y9qfXMr1PdLl0ecm4au+yH2R9xlOuAiSlnjrsCDjgDw0UP6UrafuUieL
rCQqdbn0e9heyWB9/ajc7MVLMxHx2Tj+DqbZLNchmiZDuchLAjP6qFgbSPguceQb9TiP0QpyWhct
4OyJDV0uYszkZfFMtC+2jfbgRpwiT2E6rV/rNQqehyBhSxnFnUYKAS1JSbVPuFdcqImi6bmeQ/nD
t4NUOUEku14mTm36GNM+qbZMdVBThc6gzk1jOV5GboIvm6IsRxIhKYaUdzcb9eZN2vDX6MgLsyN8
PII03hFTdElQDgmNxE3UZm5zJ/bsfbZ2+3fNtXigq3AvSuImmGe+p+1zijN8+wEb2s1d9g1n4G0Z
3Fh5utd/joPd9MWsyYDTRvrRXYeakvEdcnK4lLsQ4SFsSMXfuEN3H9W8QGnb7HFlUuc+Ttgs7+EW
1fEj8UujXpHG73+KtM9MMcptKUPj+4eI14hv1DS9LJkAgA0wYGxjY8aibwa6LZaHoCbuF+N3/bKM
7SIuNV+TdxT2qktViwXX0n4j/C+s7LdkDUm24MNkfGdxoc3Gp6HzY8VDy77N0GP2iK8yt156qifM
KhyKba7mJrvHwKiyfGsTHRQ+My58FIqLrDTJ8HYkdM1H2ugX5VhUKrU/tPtm8paP5APsGPenkcC8
8zmMUv9px1lhLp1Y0WI+AYRwMVQn8X203ocPg7DJJznDtgyDLntVwFmH/olRY9FDE6lhJ5D2m3CY
sevMmy/r1bjXmCXYRxsazO+lTGtYD8s+e9Td+hOiz3j/PqO//ecQOtB8kcRTuZLbVvgAINjbKraN
5BtB9+GQLI9k9xfOOtpc+l765zpsK1/3r1s/sxXJiTC54/CHzAeEQDLwIkA/1N+bSGnltn3+2NDQ
qgIdRzARoR2dzZ31Kbjy6cz2D8E+WJrbjoXfoZ1Xf7jQRqwiPc6kwkXcm2u7oRFKdfB8EFu4Ps/W
TQi/lA5uliPfUazTussHAra0fdxmFGULNoXh+BQokmLwV0k+qZq4+SXjLEuuIVSg5iNk0nou+nXr
7ael0c0vFBkWXeIIdkjD6HrEU3Z07wABaXn7FHiMfxj5+JXrXndXbXYY/zI7bbziUJCGuchALc/X
hrJ3bRpqXjhs7M9Ei/W7bLo+uSVqhOgHu1ALyjaAjbRs60aPV3CL5j+Y9KjywvQOu80CzoYqNKM4
+eDvhrU8WhnG1ZgMTt2bDWv8jl6U8WOiMsofx6npMKmZbko3sKHNexxoMkcoP2YPW2RDnaPOYxHg
kt7Kr+mbLW2JMwO2LnyD/diVqZ7N5TT1WXdNomFuXnStBW49oYvHi12k+7EAx0UK6kLUGZ1MbVpQ
06QfAUNrRWGCmDdPJEJG4xMuAdl2j2y00U9hDQPjvxMJlf7LmqrFPnCI2cKbcXU3vaZ9P0Y/93pQ
8gbAn/jlFkubR4rb+o6Vqyb+jjZIEJRyaprgtQ53IEJyKlGIwEqf0wmHKEV7b2m3HtdpL2Gv8AUG
TQlIMEvIXyJkN8M+D7DrsNeQD+SBDG3iyjUxfZRbgsF4bNEcE93aMDPqynqM4Je1V3N48bXfWOkS
+I0Ual364ZtdNuxuKHEZ/270SFLmlkdDl4tUkboAPX0RJTCw7mMfNbC202KIIdlZcZ/OcYrIr7Ft
5+lqRYDUgV3siGg3nun4ouD7FpZiTZLmox9IMBboryRrMU67X14T25pLP1jcG3EH6dVVpA3NfiGN
xNfLkHTcoGyFSDufkZAaP0De6kZwNP+Hue9Ykh3HsvyVstyzGgAFiLbOWlC4DPfQckML9UAtAAqA
Xz/Hs3K6Ml+3VfX0asxy8SLDIzycJIB7j7gHP7CvQxKwKpLdlM+bjAPIfBmozD0aAb+AuwOrzHWu
h87BTtvoPMQQHacVhY241+j5qkKVlZsomBnL3qUrRB4J4lUqGhGG9Z5X+DdKpNJfoqZZ8TkwV1+9
A/UOEFoPMnSMZalwh5qWr2q34A3qpDMErr0SxXTwTjqE2+zq3tf+nViaJUsDiYc8YpZ3N6QmY/UZ
KgdTn/q6lGVSWpJzSAoYPB86abzWeG/aXx3x6c5dD+RhHqYyhfTXQf/UVKMX804TERnU4vZ/JyP9
2Rw8unlVFlnX7zQCNXetUOE1wDLvf0nH/GwQVrSnHWlUvwtHYpK6rbpobfPfozH+7dP8u/zubv5O
Xui//Qe+/sSIL1XIfPzpy789dA3++4/Lz/zna/78E3/bfnfn9+Zb//yiP/0Mfu/v75u8j+9/+iJt
x2K0t9O3snffeqrH334//sLLK/+n3/zL92+/5cH237/+8tlN7Xj5bdgS219+/9b+69df2IU5/Lc/
/v7fv3n5AL/+Ek2qKtr3v2zedfdffuz7XY/4DX/1SCiQWMyxWxJXXKwty/flO47/V5+6jIiQCo4W
jFyMUW2nxvzXX6j/VxLiuReBC9wZP4Rv6Q6b4a+/iL96lEDgRcAo+YQIqA7/79/3pzv0jzv2l3Zq
brqiHTV+Mf+N0voHD8UxfYsHQOICKlywK+7PooO6yhuKuToxXzpACOM8rNjdhHtJic0jTHmZIw/P
ShS0Itg2c8VeW1luhjnfOSIgMWuMgJTV0jTPxhQjqLJkcfIpQpE9RbQX/AhWxEayrlLFrLcJrCh2
PbilqLPgDwCWkASRE13ceo8KU5nsMvRxzfICLScfdpMWwREWwHsMf4XfSM99ksnsuuiMikcRYHYb
JrbaTJ56hw1pSPvlOpw94NbCcSLqICsQ93C8Ux1HyIzNbq21z1k7J6XD43HgmybPlk1AM6DZRdbG
lLdXluYBYLeVJMsasJfG6Hzbr5CRsMErklW7Js6CYQZprR+bufSvl5G5+9pF4AwPmh9NzUWaDYu+
IUG5/vCd4o2Ftk6QxVcnuqvKPStcnTZ402toj7xjGy7VbUAE3Tc5Qgsx+GpGD9F0SzRlhh58ALxr
SjHJ5s6TmHQwSP+2L5bE9sGbmGv6ZcqaY48uTbMkLe3JrYXXTiaD9rKrkJme4l0BqA7j6p4EJ22X
Yix3sJFNFv4Ycuqnee5OVeqPPFQRAmvlK/ztTEauYfoGvAJ/rofMBV9TrPamG+rm7GJV5BF80zby
JXf32g+X4Uavpj0Viv8QiCHyogyXcE7ZuNi9BQq1NbYNLHbZUeTFNpAczUhctmEQT3ouyhgAThC7
E3DdZJGNeEFDGZoPreGehPGWXPeNq714nGtGHwYiyXlW/LYNHC/FCVEMcVDXkN46ZdBFozSQtmVD
dYXxMCrFxKV2jBQUUgfD6uAagHGd5FXRp3Is1utM9WePkSaPBrc15xrJXQBBG3tYJX/iS8uqQ8G8
dttRb4fj4JJyk9mNbNlbU+dJFxASj2YtnosM+uK1awX4MejHiL9FEecmGarXUGTrtVVBfrArg1hA
gLK47YlnI0A752zxrjy0aOhHAVTPEVr+Fz6UJ7k2KZCnYws8KeFhANJPplNTzXEhAcW1zi63NMnL
HuOdeLzmyleAFYcT59W1O/Nt3cxxWGWJafQDL2UMI1i9NQRoBtCJswFlconxcO/m7n7w1bafLTzN
n5W7pgaFelCTFygc9N1UTdfZDFjQA/FAxLRRbh6RjB1rdXGyZCfptonpahPhxIh6ZJiMbTOnYg13
RVFmu5oU8aoG3FVHHMOib/e4VRuoM451b8C5cradK58CJbc0Rl7fvixyfZiRenHj53jfvKwMEgIl
Twde9/dYNle0RG49RnqTt6IKH3PSxu7qb21YxMMECrlZI7GC1xrLaxZC4YQ+36r1CClHkhc/POwq
3FA0525hHhflglZsxqgph60HIjDmmQLWxB95DQ6wQhODfU6/ZYRRgMKo2E1V/Ojq+qYuex2tJQ/j
iQwv/bB8OZnI0gGrcc+86WhMkwDXPiOH7b0uii11zLobXQo2uDLyVK+ZmywF8Epbtll924FvSyrn
gimStYsXMWw5sVAAhKw/j2aMwQMWcg/gT7mbss+cpESG+hHQu3Wipi6VfJRixlARR2wkMtjGvEoc
YpEnVd/LKv8uHPIBlhZbHHxjt826xMhgT/tsXmHH9Zyo5JNzB85Uf7mruiMOye4UAtxYJJlzBqPV
uWlWgzePZiLmk5/ZKmE93ABLjzYy4lO9l7KnT4KCTuka3b04MKHG0PlkKRTV4q4tSw1Enq7vldIC
0oNiIzM2xhzNeKp6TaOwg6uF+t4JyRn3eaba2C/Cl9oBFGdqDP5exAxCZSZXqsAo7dxF/xHKcIoB
xPRXGbMhgDyRInok1n3zQOvlph7mJB/7KlbrWF8NGTBG5Chg788fucXK6Mj4PDSXFuUdMHrs5/Ke
F5ZFvCPfYRHsZJAdWt3t5qLaUsSSIsk2MEc5Dz0Qu+ET+qhTWE2fjSk0Bol6SITvqltF6SdsEjUC
FcoaPgnA4RgSdIDNDceCqWi0rl6fDpUgwO2KPHZydOTCtmFUowjHFsiWOM8QHtqs/WdGSbWpx/Zg
iCi/YKcJt37XfgmFnMJKkQ2XVdz4Xtw38xS3JE/LrDnbprgeBpJHpbI8nts8rbgFxd4nPYaHtd4T
NU/r+qp9Nx4qRPThKqt2iS4Pm+bdM3CIq1rhNBu9Mh0nqIOc18Jpt27FZRSw9ZmH1bZ0XgMFqd+w
nLhnHqQDT0irhjbB0xGtk4k6n28n0t4iKGTjdWa/ygDLgAWxx+cbKOGvXTkdix7sfFG2HxyJyVER
6hP6sP2k1R4wRQLZxEkM3mM25C+Z5xzmeTpUeHg7UBVyLI+wkcdTSy+wHnkDMXMOmn7v2TVu+Gnl
03NhnQNz3AdHoC/h8Olx0X6v8z2w7XxDZ6hdlh5t8Wy9H0Hmp27pbzMGbLdKwhJkEwExlBn/3nP9
F6t/NCDz50aeAtD5QrXYgUl57mq66zNANiwsbjATE41PfiOY50GlBSGGbwmWN4tmrsdNGOan3D0u
blbizn8OpNjLHgnuuk8QpR1Plq645MtGmLciDGOku0LmYnw3tYye0HRvkeng7EOi0X1VkZOVUUlt
RPCQ5fo5B3bo2mcL12HYyI0xNnYYraOSII2TMBjXCznfzYPYQbp2i8nubbyKNp0y8YXFmuTa3QIL
BUbAM7v3B/geisX5Cvp+nwuxwQUD6dnFts73YFBwBIbbVtm0nJ2EBA++o95VTrZu6SQrtgtJigEL
T50zMkWkHe8YZP3crUGiDXs7Y0xWI+LMGxJgjkUMMU0M4uoUao5Ax7p5rfR3WAdn0+oXRu1mggjR
q/wNwN1kzZcaub1dQgAijeVe8jlM6pU0sZcrsVW1i9tLYLWtpgRhYNiivCvusSvIU9qIUHk78Qks
oAtedXnFdGQg23W3c+eGH412SnxQYQ9j84Vbua8YrknXJGZqTlhakdFlMlfeIdCZH4m5OisEhUTt
wm+DuVEQ4EBm6E7+qedDBaSKpzpnd7LPDO6EvkMURTSP840DUHs1FETysldIx0bjqxO26C01foLB
exF8FvfGZX7SjUuLNdH0CaLFJ2BoBiZD7b0IMbcPFywmdX0tjsLB4xfMBJSfcfwH6xYvtHsQqwEq
6d53HUygM9tMznibh8MxYOyKj0uEGUOoND2ReEpjGBWNAjncAti6CwvMl2DF20LCm3FqNo64YouT
5CvZsiKLJlz72tNXzRI+ALufNysZvy4b+aZB542dc97WPkJl1fg4tGxP1iq61KSbquciIjitQYqk
KvSiJWgwZ2fccPvslXnEiVdv2sKftjo81BB4hUOxm5EWlxJe0NTC2xKRPkz8ssFQdfYp1UebWwD1
a5DjUfLctGHTU+s2r9SGb6w2GWCcOg0FwxZAsV+w8tlt27QQwZ5yFIlthbMC+8K8tiKmPsOJUVR+
5PLsffTneJqRl901EaqSmAOncSHnzNxlo6sgMs2pcbOzJ89Z8dZ2KEQ8MCJ6O7fO3tfDq54ZTmQv
HlgPrJK8ubKGmqZEr5NHi1yhPuhSvwsBlbTQVRG16ZowgS4HehZevw8BMCNj07DADfGdB76s+/Zi
HAiKLdrVnXGnRDJEZ65LHzc927atA4FCh1Oj9NKh9oO06ni2Hb0eoq3sjg9vZROCwIYRa7N6d27Y
uClwe5iyqhDYjRsN0ODNhU/3JQnnmHMQgcEmA9xaVABWw7p6GuYxgZVmJ3T3lJeLjpz6Q1yQUPqu
uXdjPf5B5WdNArMFt0ajoTxM9Nnt2LsPuA305UOhKijlV47TGkR3CR06Cko9YNTI4L7lGc1eQzng
AG3DcnCihdntqtBAFqwDUarUvTI8e8q7rLz8P2lP2vT+Zix61A7B2O3HSeLA1G0VMQ91lSuhEEe8
9xFU8Ifju+Cs4eOUMoOyzbk8ksGcalncgAT4aAyHarcY7qnhm65b1gPs4s9syO8W31PPJam+ystZ
mlVXDmKMGF22ai1ufTuSlPXFGSTXlx6cg4K4JQ7aALwDT8pMfQ0Ary0eIWHCEwvYufa8VNcV5Ha6
4xHGm29x8qezdK6gT9I3pUCbh7jn6tTOQ3nuofjaQW3IUJXWClzdXJeToBEMweqMDtfZzK1w9xNG
fNzXIwMnHLb5C9jP6i1z1hy5BhAEFB7TV0GNcn7snfXNkSPw7Hl20iCk4WkGxLUTod91UA5cok90
tgSQ9KzOlcvCeklcZyI0cgAzdgltVu/HDFvMHAG4XM5V6U7X0lfAxPw1DLGguiFYIxDwckDVo/IC
IzEyEGEazDq96lDfLsO2hVKpE7sS7HYIFr6S/lNDMO01Dv1Zqq3TW+eUBbKA4EY0kYRgMTJFibpj
Rel90y9z1UQWW26cT1lxFoULzpZjIvqokO4968v0kKrO6SFkapXIzZH5ECnM2B2jHoh3gosFYsiZ
OcYNgKHHvz0UFs8T9lGoAavLwDIPXOpudcNZx1Zmi4EMVpfgBkQLASWVnrWgu70Ao1VQbCwUmzeK
0xHyMnjYznzoETVkyqDAPHInDyOoSeXOKq6OAlIAAGc4CbQLLBQlWbc2MRkknmgg5Ii0bk3Hz9kI
hXcRCAd3EN/cTah6o1nl7WmSKz78BGz/FtBRbUPo6ZylvA6p4wcbVel1ffC9oqgSayD3kuEFVbWC
FvtmQJuWeE5mnzAeJnc34FufclVhSqBtpY2CEiPhjnIlOMA4JCwDdKgCVONniGOZ7C8SxH6NOg4r
g7sr14pAeetTiJRPDohoSTGfBBdqn7Wira/KxRCTwsayzjEpVwquYEBYlzqDZB+Wfb1CigBhG7JM
v9G45fy7aAW2n0W33iH3s8C8gKhbrsbRW3eEBg20ocYssVFhsWNrF9C7AbxIFmMnoEcMaBfYmQoz
2G07lnW29TF8GrI2KPHxvthNsJ/1bXgqA8z9jYIRbEsyG0wYwNiJADIiImQjI3DXuBfBWupToOda
RqJyECo2V5X/0fmuB4HQKEAwZKb12w1ZbbZXvgs3ITK+Z3/byAy1nh39kkbdRDgg/NDvk0BQ5y7Q
tfsNqmT6YMxlt5Ya/d2NqFBqUfkJQjSh42qtPvRk7l57ihyIyFQ+UPOFgB6LJ5EBmW5qy9IWWRfj
tmXrcJcXZX/AgCx5W2YZVKfhsAYF9ApSbYLCsD30JhBVDXnxUtSlPs6mBpqqiUo9snAb5dgG5ihY
M/QPlaTfY5CJvT9X4r5HdsQdqJfuxMbJvyUehUq2ahd6ULqfVBo0vngelxIUfQsZENrtslri2tdQ
vwSDtgA0bGkPAciXy92HYDbqC1/coG/yQf2V5V5T2URDzjsv8jPkFW0MJ+Gz8fPxB1GIZomWjECQ
6Obtfctd97otlLMZKsuOjSfRL9ArhOIB7eLw0UcN7Zs9csCx0xlF3DLya8nuK2yXLwJt86GknbzP
RoV6xFu0AIQ1A2UDvTOem4KJFw0OGUd1kZUisZmR7xBS51ukP65pqTX9rHjtwRQx0+aprKwPeFE6
LlRceXdeXaq+Ia65xnMEhSII4B9OGVI8qMs6d1s2ahwxuM7BJgiLMzgHgKMt9hcU7aAi7sqhoUvk
aum9up3OFISCYRBeQS8bPFPTo5qRXEe2d2cKyIeifVs9NiJxdeLAKyDbw0S+dsyXR2Cti43YQmYM
5lAyqjoPRbJ3DXEatitIobY9qDMeudNUbyYDxx3gN3fvG+nfKBpmaNbcbu+ub7m6WxTk21nokisg
npZzc89ntzgMWIUHN1jdDUb/d340yQ7ls0OLbwqVRB8bmtkDIjrkjZShd4/MaTQI3qoj1hb6wZDc
4gx0oZiTk29O9SQ9tK393Vp59gxBd4bF5YZHf0Z/hes93rrYYVB2qDZdzINbARnAvL1+V4uBRcgZ
cWKZ+zoKFKBI3AtijhVyY9MBwrNN7V4IQ7fB0720JJ79DEjqeJ6W/ERqHKdwi2NZ1VD9Vi8Qqt7D
1Yyw1q1jxBEuu6/Wq7e69iIHpQ3y7feNsDsIyVFUgHst1iwl2TpdLaHOoq4oQZxidCEeTmjqQw6g
Gdz9fIKhJjvA3eSj+ancL4hfnOdSunmzId0SPEFoigqfpjO7yYaxeAl0ebThoD7M2uQnqPTdHwsK
hxISVzIfIYKvXurO2u/ac+tXRHp6hwyiUJD0KlUIaV6wiixXO7CmyDwfawfhzU1ftQYae9Xk+zkQ
7KXmbfnljn5+DYmA+wnieYCAnTsF5A1e/UgCl74GnejPriaujJdSO+9SDXxKuGP2eV5ND3SloH5D
R8zXlsn1dgEjCbidjMFHiUE7B1agjMWLtuDMMRUHSvyvntb8KkeFRNOFVfO7QhxnWi7jcA1ms9mF
g0+2xepw9Fx83bYOEk3c9tYY4EJTdrTWW6N6zFk85yZ/saqh2yVvWCzI1MZNdy1xBCbQGQZxICRk
dFBm76FY32hsphhmJyMc5E1UisuSNMW4ydfhNIMqBOY8hJGc5RFwFtwKUIGkkB7QGKnxBZALETwt
kCOY1t3BC5B/jdyHBqjTxxFymzSbpnHXZYGXVKvvJcbhV1wAqZe+uG8cTPvrRj3vNKgz1Ao5DvY5
5b7HIOfLHgPmldvAC8qrjjYkMv0YpEFn1xuuu1dTqO9yNknZaPQqUC/UXguKFxB8zGbTJRjYdZjH
5smpndTNBved24mlfV46mwDD2qdh2sqwzfZ9WAKIWYJHGuDBV3PGrydYFY6F06gNsKzUTiNKutAZ
YgC76jroMf5rkT3kPmvfYV/NPljYHkFCJIs/rlvSOa9DD+SyMxBMNniMRT+r2AErNE4uT8P5CzQt
mgvBdhij2sR2nG8zGQyR1+K6zJAmpFM4PxtZKaxj/wzQpnxC+VltO3/GMAHM+cDcjyoyElaPNrR3
IZSJ4IM2ss67zTyLLvVoZ3edOyNiOQzoXgDk3dlWza+W1Q1KawWwwpXOTe2/+GG31ZM6SEC6qb00
Ny5kwbQSkDzK8jhB9LMbV+OuUVitKyb3jvxC6cqkqkPUvx67dlUAeLigEa2wliD7w/HWJgGHPWj5
DJHEDMAD6tfV9HvKIPVDbkS08IreQQObjoQ3KSwnJnXokIKFebNhZ4GywcngT+OzVwEyH8SwyWDj
2Qyev9w4IXjoGnVYPDpBFcMCgxVIzV6bEZ4BYI5lXqjbZcETU9XmDCphxF4XlJu6meqrBtaAe5GR
E4SfdD85zYOm9opJ82UMPwz9cAxXflX25RNECID6lvEeFTyJmq6pb3vKzZcEcMfKXJ31HDpvkCzw
64BAtLzCxrPDvjulfl3Xx7BpSxQf+DDL1K23IP8/xokPUYaVloNVTITwSARfjgSfI8+Nyh89gPeQ
zDfA7Rkqe8RGETdedXULanDXhHwHrUodz6HB6bSg/HKbXaVVikDD69Yf096ULxBv81sLCa6rbHtb
6sF/78wc3vmC1SsYJjy2piL1UYwSZYVh3oNBJxDX9azTBSJiBfnUxnWBYzZgV7bQco5XC3cPDCAe
FDTLWUMW/yRElV9nSAX22VjcwUcGyG0MTTz1Btm40BjB+B6+DwPoxHjoLDstCwWqo+dsTzoPgBhN
ED7wZteB7lrYnsJCMACBy3aBR3zTTe7DhK0kgexDHaa2GT9MaTFFe4Srw5/aO7eA66pdr0IawN9J
P5grtzW2xBAgIO7owcWQBibuMW5rP0p4ysaF7W3mHGXlwdCG+lx0b71d4qKdjwuskSjE1Zh4PRw3
egWc2Pc1IHVs7AJ+FmDjBLIGaLtrfJqyHL6o6971qjrCTHZdwyCIMRwGGmgngAjSt7sgJ/kGypwn
C/Bxzpn7ODXiMAHIa6sFOpXmN1gQC8HkTD8ZW+pnaEbSagDbEua6j9UCuwfsPv6Rq+G1lPnR60qQ
BGC2MZB2NNOGG5hXcC4XMSHLC4dvSDfdPdrZ+hEfp4EpaYEwL9xjIk5UeUCMjeyTqZRXrn9Y8v5Y
AkC6WSZSbBBSfV0WX6xeStjUNHCZwc4b3raxQUP4WszMfEA44l/PxTJ+FXKZglSXrkmMmS5IejGI
LHawBCG6dACSRj73xG3TZrDKVKERMFmvnXMEM+5cI6Wofe0Q/P5OLphbjb8ywIsu6ynsiYIQp6FK
p0ywIekb2BIT1toRJUxbwxgyE7r12QLUOdPzNUN7kiCYhJxoEMCcoziIKLjQ1k+eo8QAHtN8oxiV
4A/LGVaLesIGBoedPEoXpCXA4G9iZaRRBxVjt2wZCrM4H4Py1Z0Wu5wyz7UAN3WpHBCHhsI1C13x
b8qH30UYf5IW/Kew42fxx6n4VJ3ufow/Szv+pAa57r/b+1F9f4+n9/7nV/5/KAK5iHH+iQZETe13
8Uf1x+X1fxd/UOg4XB+SUNjUfIokJKhJ/i7+oNT7K+FI4gsCIRgNL2Fuv2s/IP3wMLYC2g9BOWe/
DST5XfuBnyEugSyEhuiYPJhW/5+0Hxfn+B+UH4K6xEXbiQ1QMASa/GxlX3uHQLK1NHu4CQNw0o8O
QIFUZniiAmGfFg85XKK8qhAeSppqz6e52K1rf4au71/MjLgMs/ovf4lAkRC4PuPgY/D9P0yLglWh
arKsaBDjuOwzkFU1gLzi1Rc9/RdDWH6LNv/5rXANmQuk0YP4BRf+j28F4bFL8mZq4IfOnmEPSZlh
VyYL3J2rcrrpM/gUKrnUZ4dKFa9FZ9NA1eVmZazYUehR0j88Lb8vmz8qcC4zQH/6e+ARELivgUcI
Vvqf/x4unM4KQmpkWiHMCoXkyxI2BShRb58HC08Qj5InQAwe//nbXj7mP3tb8ee3Ra3hYpy0rffL
0EF04kM8gIrHjWkY3v7zd/pv7u0fPyD/abwG5NtIEFe0RiexfDjA9rJynqNp5V918S8/1W8p0//4
XHiKGeMQH/52MXF7f56snCmhiPa7SxZtRqKMA4xdvKxOAFVEvfKfmLXbRlC4j/Zwq6ayOvS5B82C
F74wi763MVssW0gh4ZWdvEQAQtiPy7YeCwt1couxnZ1ZsYmzpJcgsDILVS9xujtQCPRmAtkfacf7
8Mv8eliBfXUlfclw83EHOwnwGEXP/Fit3rDRgX4sHWgWQGvCwpGrOaHQ0UTQIb1ig5hvAxyvEM6E
cUlhVDUsPGclcCDwh90Tmil0K9PcvjLtnO0Ed6V18wdiJ7WBBP7ZmXF+WHBQkCrf05UB6gtlfuqM
OAnjbTUE5pDNA66R0FhSUx0oAGXAF+EO9h8ouZHAFSuJhajz6TGo8wyGHKS5dE1G74XbHz0Ia69R
H6TKHcMNoD0dTYBaPQWDNOrljS7G77CVXwOFh3nQNdgI+HRVvqKiyV9Rk27Wedp0C4mCXC6Jcg34
jv6RLM0LbbUXQX4ewdfa6c8A7FO0OkW2K1XV7aeu7xNJNGwAWux0x3bYJ15mO14XFfuuStRByg9g
WrcXb9WlXAVcGEFf50XeNKFFKcIIGbqPkpotHpQPmLadCFYX/GH1W9iBlZFoD9Glble9igTmtBwX
CduRCmRz5U/yhYwZ2c4a6wU+rTJSGgEdcNPcK4XGqi2GM6Yb1NCm+CSdqxGFjc4gEF4VOnq8oAue
+AUTFXZqUhi6w6dxClAl2PKNdQRgVBZASt3aLTwC2HNWd0xw0avIAh6JBGZTHIAtBmhbwydoaz8w
0FM8V+Xy6K/URK0TYDRy49dJ6eoYybjgv+YWvkEDRBsi5sC7lfBig3MyKWzAJR8+TZnaCzBWwTxJ
ofLPUc5DUw1fMgaaObD1XZyCsFAXx5xiLBZ0+MkaLneZw27NRfU9aX7d6PA2HHpyabkTMo8Mq6ZJ
V9TSK0ASayBWI6beiZo9BZI8YLD/Abtz7M4EDNVl3utz2KqjpvdMtHu0LjJnVzUzcW8Q6TvDYe4n
NfDwsf0g3go2E6FcmYKrwUS2futRtxVsREHl7CS9l9jQu8WDpmWNfMePwhKdNn8x0N4NEwx5Q3Zo
JgIie0rRwoaGRcLvnw22V0xPmHosP9ndFC0kgRHxg0Ojqy3KQ+acQsAAAYYZeNUZ7virvgrTID/D
hSrDO1lUe1etKVkTAgsRMW9SbyfAdUM1XU3DdQV7Sge98jq8+aF99/L3fvpyrMZkGgwyKkGofI0O
SWt6I+kj0DtkVCWmx2PLbtoLwQCdFEKVUIpDRPVVtipW+Q+z8kgWmx5l7GKSfEowpOE4snkT9gfT
3LWuTjIB6AXsAbqkpfHjAmxHMJ5bhaLTwdgJzPd3KpSJudowNwCr+pJPb7VJuNtFlqlDVoVx8YzL
K7S5Mx4IO9i+i+WMxiLKai+lAs8KVJ0dS2he71d77wwJvEpHD0wmfLXwQ3uHgogEsSqH0l1wquIR
nptNp8GvdjnQ80+/WVPrcjxGW2dlSQhsMGzya+QzXLSBabAIYORTermWTdcmBfgpNZoY1hsowwn4
TWjtsUwFBmRV5Qai/Dt/8OFvue85GB4U1VAwbBfCEmS3b2BK2vRQcGkg/G32glF16bSmqyhT4P9o
UZqDFTqiBZxlKoh7Zo8hey/UcSry5P9Qd6bLcWvn1b6V3ABOsAFsDH+70eiR8yj+QZEShXmecfXf
A1mfLZKKmJNUqhL7lMs+ttxo9B7Xu9bzxhGWQkc9taHYUbK9B2KwtnPjTAvTLzUCZ26qG6mepqze
ShouKmZNMTda4wNa5eqmSwq3qTHsRdm6Ui7pHS8N89oonBUUDfz92kabO8/gmmPI53m4MbFms6ac
5cjvJokP7UkIUrRcNBsGfpFc45E7d+rnIb8IcO7MwVfqyZ4Dj9lo23VMeTEfHVeqZDYGH0fbeZt2
Wy1T5UpSuGBB5ppTLY9dyRTXREfd1I9p+avX6U7E6h6qaeUVgup2zVUIfbxcTUvmuUybnFyJ/Yg3
xlxnLf4TPZw8QL9nAy2o1h2LxjwJ4Y1ZcZ/Vwfcqa8+GIJwPUTrcjEZAzFC0OmCzJDuUveVZ/S1B
nu+61qNGu1DIt4oR2C4Ei2NByHRs7W05ZLTOUdJXn55iWJpIA8jhiLfqW9HXYhfF3ZWG1bPW05No
qhQNJviMHPuDiP/2UOHQftXRTctg+xPvAZiRaGRLHUMBOaRg2puqa4yNNh0kb2gM02+ScD4mXRu7
NH53kjUnFLRBkn/q0SE4uRVGlB0JIQ5YU8f8wp4obGfVHmu1J5qGvbLfEO955nKIYacww+abP1eG
6dqsPrR5vs96S78lBvPQ+nFIaQ2XXPmtTG2vmGLOBe0qjdE9DCgvuTKek1Wr53WhnRnx3pmU6LvQ
BuuSaGj2zNuxqi9zeVErKG9tgfWm4FEgYZCxVTSXEuNpBt4QBQ+B7tTroBuQPs4Vsp502TgNhkWG
HWGrnJ2HmWQNgh7bqb4kfYf7ZG5IrXZ7dEf/ZYEyTeRFboQYWy78SkUiZwn9TsK8DKs6Ppto37pW
oRCswrkk9xnW00s4xQWurcIb8uqspUqj6VZy1ZoQEKYpexykrzGg7XilspqQFMNDPuPiWMI6gV2C
rkEb6OYCBdPciDjtLn2rvBt0MDpyqqd0HVtkX+IpSsK1k1ms8Np0Qfh5oLkjQS+I7fR8DUebYKvj
o1YQ25O2o0SrktAQmnPFvtunKt7V+YniG0WIHk/hbhgUMmnDwFaiNYe8U6erohUPxZLS6mr1UBul
cqbUM+PVDs4tn/4TQeh8s2pKr4rMYkLHZYxAwRUspj64zcjJb51hsg8cvAwXSB/8z1oJXMgbNjFZ
jmYltZB9QbsMwDb1RUMux6WySyWx/Upz6SWcdBpneTfN4pCrxl7XkK6nLHsihHBfh+1joJQGjBHq
dfZkNnu9ZVonmlZtAxWnkeDQeoZ5PV1lA4U9xOz6ydckypYzCn6BsVQDfslZuUqdofvaJkV/k+vO
g5Fp5MINNsrSeAwczVllbXCZtOI0ylSHe9M/zyY1UqMpY6jDOPit3ocxAnAn4xgy4yvWErkluF4S
y0rxOQvI3q0WVq7S5qQErIcxha0A3fGRBsNV/lT4tjm581hUAZXHxDk0fGVrZbGeJBtbUVMgUlrT
bUJNkqmfnMpproD94YLghvc1aUx2NM3KhtdU08/MLg9v5lIgjde0GSYWlK5V+Ryrhxj7ZxV+pY0p
MC2s1LdLxuo5V9tnOZYXIUGtlp6He1MmwQ77Sruqsp6cuoGJTDZP+cD6sJ4Ira0G2RbntejGBxzI
h7bXrMtETN0Kz8zslnOfrbsuWCvpMak2YImCBE/1vqQZHAnNUzfZuzHlqkCUmpr/oxEoSLpTBCmi
MSyKVP1QubbxpLVxDdDB5NTUTRvFD7oNZbV1WkHXRQlbNrTZ2XYjp4Jmtl2NacTE3jfZKvWLQ+OU
Z6ZhrQr2yxQHlaMfM+a+I+kS7Y2YOgre6YvebZUhyddO9dCLl6Lh74+ecCi8qfkWt+EGkWklq1uD
8vCciIcSdA2Z9b4obzCGErcM9050Wc3Tqgj0YzNXl1gEz4R1GsqHqj+aOFYSThGkNu3hUp0rL7V7
z6G/7qqJnhP8a1nbuLL72g05pvmk3c6VclsxYfOuOQW27680PcEm9QL95QC5h3JMSBmfnTFfaWZp
7sjaUYYmgTC2uDBihwJHtFBfEsNTcZ6g4G2cCL4HxdUsfeyG16w5krGOKVjQ+qsiabDwBdTuuDiQ
kWY3lTkcurQmrlk42+VMxTHa1TnRl8q+WoqxLTE+V8myYwtMwjDuqeqCVDI8Q9MpelN0rODuWCnB
7hkWwDxv0+nWYono4ou4NI4pm3fa36Zh9KLbr914ivN4WoGVSnHuR6Riwvi8Hs8wedwoY2VtsJAA
BRPKJbKsO5ezfTY2bKj44KBlZa+lVessmAMFxEE/r3NxNOqf3Ni/pQhiaeGv9yLfGznwPyca/h8K
jTmWCdoEQeU/Fg3dIvlW/Nu//9vtc/LasGQDQn79kUdbQmf//PM/RURd/GVbuqCCYmo/s2A/RcTl
v+EqrKm0KQBbsAh4P0VE3fpLM3RLEjpDUNNhzfwzQLb8V8S9IPgLVZM/Eml/J0C2QCL/dTaybN2g
hTHGQ1u1NJ1+U+/kHfJtSOLAc66C7Hts3I0qF+OkcS2LylrKZawO1kVYrq20xnhC+Bmzwy9v7jcC
2ntF78MTvBMPyZ0lnFZ4Amgpq3QGOZEHHL9idzjDy1xj566uou4pM1sSL/SaUb79eIC/Nc7/c4P4
vzMb/jcK4wyq/3iMrwgO59/eKuP8gX8Mal39C8IIfxFkdDSLEfr/lXHNQeSmkOtYkhKQiWj+z0Gt
aH+h3PIniEpqKuXCJTH5UxpXjL8A0zNLbGYD/2TU/x1t3P7R5+Nf41qatsWDCVhy/Kumode/FUhj
HIWKqpf3kzTUKyqPm8yBTJEokXoAdE72KsWwBjEShhoW1eGLbm8zCFK6Nnpdm2xM6uo6Ru5pFduJ
S+gewEiEjcfhD/Qa3Kvrdr4pp9FT6+xQZMeKjjFFR8IFGxfW2eCga9dCeU5bcyFKbShLt27X9cp9
Ib6VPRXH+VhpOzxSa4mKVS2bOhJ9XhupawkwXwW0IFyBoIVEu7FsjD2m7+qm/UqwBkv2sLI77AoJ
eLbY7fxYWdfYBavgIk51Z2M03T414pWDbGDG56NdX8v5OoIsuCrN4CYMchwUw6HqlYMBmAqG41r2
2HME2AS25hatpdHx2y8lWASYMOq3fl3tlLbb1hq+bwTBUKrHivuN3z/1Vl+DlAC4pTg4zc3g22KI
xs93NhhniGLrvN7reKfrgO00dVLokHp3aHqen7NdHMo10pQbspeVMc5QRfEGQG9dw/FNmzZD+10p
8Mhl37mdboy52Bb1ne18g9+1wgnDKYh0Um+I81ZUKlH3Ntw2PpfopDtLpHk3j6a50wXH9FG1A84g
vJWcezQ5Lb0LX8NmgIpGXlRS90us+D4eKq+KoDzm8Y7e8eVKTOgvimZVZ2oUlaRdAjS1k2Y8J6N8
pNrXcG1QyCK8xM7oKtbZ4BT7fkj0jV62rJlCe/G7OadzVNQdTd1ozrnhUMST9x32VR9fHcXBVYgc
WclsHQZSva0G07UC/17kqSvgBWxC+WBGM2rqcJ51PbQxw2oOEwE7Mu3hNrKPOXd9Xv4efqCLh04e
R2OEdlal+pneG5upHxAnsLuIEa5NdSxEt8K3+lr5KSO6qA+jmW/UotzrDNIqrDkqJgjO2dbAeed3
kUdrP25RhsA4AnFuRSt2iHn2mZnGxJgQiEvftXy8SGsw/1vF6taZYcVYfYIt5fe1MlVum9s7q1M3
/MrrWCk3xLtQsMDtdVzIWern5KpzCCCEENSwUq1te8JzYG9Qhy98C19r0ntZL67YNNdwOwzq6Go9
aOsArqbSnNmGvleHfF3bEiJTVWEqPtCTGpgm0mOEceZrU9w21iZU7xdwgQYncvLTTWH4zqWAxrUn
6b0mOrmeJuVY2hBHYodr5NOISm/mV50s9wB8GKfqZhpMwk9ZjWYUTrtRHa67UW7FXFwYpSCkCUzQ
iCBO5aDYbPV6KB78SDkI0HxxKl0j7F0nyhpPHc/jllIzCRvJVCL+uwFKpswPkfqoDQJ8gl9dwZtw
gY21K7UbPE055eO+lddJE4SISUbntd2VwH8MrcLT2sNoDDddFWNdviqY/FGPjcCM8xPJ4l1EsQAv
kdYHGwCe6w5WbTULbGr4QDD0h4PZY9SlwkGstg6Z7rG510vyoIlyWSRfzFD7jkVrnRohVYvb0Y8e
fclssGeyo+Iltwbi5wwRvXDR91bT+NKW2RqDG4URZpqkk2AVQp/R7rKB6xXTvMSZPlWYu+ZXX/m+
AA36VNJd4bo3tW0bX8WxzxJxDoXXOWLWfJRRytDOETKCFzHBu07BAZoSNKKFcqckp0y2uMwPi8ds
rMJsVU8gxYzhsq6Ttc9wyVr0G8J6XC/DeAecmLLH0LvYJUcv9FkAZ9IxXKranleDajE/YBpxkHoG
Qj3wJtHT1A3jjhqfSparAt2yHiHsrpUqQaPL+u9WPR9mWznN440a7sOWm7BhgxEEBg3mNwzqL6Vh
bcNA2SUC42aR4QiB4sQaT8e7xT9SG65mhOe1jNrzVs4V98oofWlkeKmAKFlZTnVpZc5Tz6yFFnCl
AqNDvVG/NOw1NanUp3ogiQ2oQ5wCMMSQVLaOTtmK/i8VBaDwAgjglUbciHIh4eVhiI51TA7Kz6Yn
h96uaiX2ftacEcpxS1mbqNMgFouCzICACHdItM6r5lbdVYboNhALyEkFP6JRlAmopqzwT6X7agCj
sI6bXp70MhwfzBo2SuCk9Z2ei7UescmC0mpe+8HRHjDgJ7t6BKXbm+TDZYFhss5JlxhZefAlsIsA
5mS76NV90/jbZqDyxRckk9jvoMJ9zUoRHJWmDvamrZbreKD+toq77pD2RMV8abeuTd6DqyArURHJ
3o3algHf2w8hN9ooHNDhnei+AYQoBZu/Yw1XqKrMyPCsGsWdr/gbB3YJ966A26dNRhbdZaiN6yYy
g21Sz5c9JRWc8Zobq8ZDHqp+vqoI7ntIZziwvhvqaC+Z1PxFVKV1CBofhdk2O6hn6IZofYL/DJM6
YD6F4k6T/gLhPU5GuBud+aGta9efx69Rm9gu38DwtGhcT9LcOxYmttaOCJjxA1tdhooUIYbjQ9Ml
HGSTIL8Hatptq/BBzYfHQmoPpUZwPsHgSL53H2bVZVbWnlI0D0AQt2Fdh66pjbWrCdUmJV/tiuCC
O7absvc34E/ZXlbl4s80ZTWEa0PBCxYRYYxJO0LiaXcz4lI/d/gtTft7Zjs1OfG8gb3W5vfEnm1v
wqrtVrLRNxQtmw5bkzOxr7aR3m4Ns2mvWkUvwbg0pLKIM8wesAKg3dTtutvcKMKNEUfBk2lUiOxK
Xtf4eENjwvtoypVZcGooNcylKC8s2iWsc6hyxGhNPFyXuW9wIIrICSDqWNvamIwrGxhCRsU07O79
0jTCvUlt9sqXejGtGh1uNEKoHmFtQxFKhnybzDSzWWlpYCHYzsREKRr6xD98pXAOllJyoiRK6GCt
ahDJE6L5JlqnYh2Z1c1FAmjkizEp1cppsvZkZGLsWMIa+UREsbDc1J6jF8exSQKArn8sGAybvmtb
1Q0rXwReh31TXcHNtA42drgTGpXFWTFp96yJcmP0AXL+HOqkfzWLXTShWq4k8xE2c3ClIeWvEf3z
M6WdcUQZX2vnFiDvUXK8uKeKMO0JsJZ060YrLEJTP+mjP9woTTh+MXj6cxO2mDvEJLSc2ME82jTm
VTFP9hklpuKKR/HpcDheE73v3SymZJXH9X0yCWcfO0ucNuuMZsUDzAg/WrRNhbUvfcqdTmb7l2zG
qteEFL7iUfc5D6rHpNSVcyju+UsOOeye2EFxkkNrMvVI5SKo8Xn5PHFbJN5A9jrc4BUM76CBDqeo
rLaOKAlq6JsE+5YX6xbuKWlXoJ7y2lVkchek9cMkiN9BYTaZkoDLYxyMBEGerHIuDkGq4eTI5XRL
6qx4zjRH3kdG42+IQw27RuWkTF9bKnXd5Hsk2M07K3dCTxmoazumL9ZVNSgJPxdnK3i8oeckwZUT
C7ma7c5Hz6s6fHt9fG2k5tcIhl6dtw9DH3mRfTVXzZcwuKW0PeBb75OzJCSwFEcLmlBYNNrDaAN7
8gLkUrIxhv6WFA+dK2s4wSxf4ckYjVulbdHv1ApZCasawJCIqKS/yvsoeq0GLg15BMeNYPgJZN5N
DTsX1eHH2XBHQAM3Mg64U0SOek6jr0EEPqqMzUfRWfdxr8p1PWLLjeWlTzrjYPYGCIzvKb+lO6XR
tR837SUtC+gOEke5W0dKsomD+UEq2gNtTjjawm46tiDoAmyb3Eec69RGa1CD4wT+gTT9cGVK9SHv
28tWb0i5Nh23A0IDgci1rVM1d1NvfIFjilmTS0pg4YLQqnpFbHxtmkNy1psj1xAn58LkGCNFVhgy
hQl1oLHSGxZTDsXEnLxCIRGdjR2McEW7D6KxPqM1g7Zv29CJLy0HNXtm3L7GEiGb1BDhIUWxNoNQ
0OT8KY88RRbVnk2Wal/tO4PHpG/OkrTrzqGFxtuuz+KCihF1PyvNHJe4U+4GtQW9rMBfjQi4hJjM
kKJp5RAYoTvGzD3KpgowzW2h8U6a+ls/gKFep2WhulQmB3eAaP7StBVvWw8PBO+aBron8YQ5N4IO
gmu9g+/gd16ZqDI6moCeiWRJvZyhjs7JplL6rTmJV8JjVBAry03CgpidML9wKaa0PI/PAeDS9QCX
ff8/Jbj8X7MaImv8SVK56Z/Tl+cafepfauGPP/JTVNEhSi2SBWqgqlr2Io/8VArVv2gOhmSi4Vqw
bcPCovhTKbTVvyxsrLoNcN4EV7sUN39qKpbxF0gotA9VOvIfcsvfUAr5//lFKCRogipq6ZbQHBOX
G0/4VlBRgBzSzEQlzG01w4UobIzVFpACysFj5tgnGl/RFwT3uEJVIFKxais9IvnDLy/sd2oh3/TD
Y1Cataif0x3atnhHv/r/clOKxpkyHqOOKEGSLjScfWE7HN9xBftP0TxzGIqtEtm/4iiDzAW4bkPP
dNzQoPX8C2x8lsHiqSO+GGHA0sW1tYSFU/XEuywjDy4/eeZFa/qXFoWshb6qC3gitIrjd1wMpr8+
cxzD7M1NECx2SIlTJWG1jXzyHdCHymMfaHLTJj69Vdo2BqvO1StTQUTEHLOhlXA2rmO/Wu4tPoSn
Tx5tEVffPxrPhn0RGJngpb59tE7l1QlFECkfRHa0JnPE2wSedgz13mva+SqeyZvlzVKFUAT1+lnW
bHod6/Cfn2TxSX54EHPRs+GZLmbbtw+SDBUQsoparzE77JlG5uevU62kl2TdB8+vYHiTViD0MZHf
/KRz2Psxtfw+0pJQ3gS8J7y0bz+79qOZLJ3F72PqM4ajflxsE10M94B8A8Gpkg4Dq6LqOvfPX1r8
5vWbkm8rDIt5haXg7SeTdYGHbhMYzAMwlRlJtorSlGbvGpseOGQFsnqvQhhb1UNnXA9ARlZTN2ZX
VuI7xSdvQSwf9vYnoOOFRmBTGgaWuvf9Ns3ZruWsqbhZSqVViQsqce3GQqc6i9PA0tygzYv4UMfa
1K1nMMrPJZkxUvNlFVAh+afUfPmPD/3VVSs+/iRsmECZBLFa5s+iIv86ZQbDzGc/wa0LU3uCjdzj
aMHMD64Khna2GiBQfqE9irMOiBWcR7CT73olqm57+qKkJh0gqKdO5ZfaGJXTGEfSnchk77i9+g9/
ftKP4/bHuggDEDygSUrm7YOCmJZBpCILKFPY6aiMllxX5lie2jo401I/BaJsGDfTVAa7P3/yx8FD
/RFjOjwlXOaolO+GLZRZv6+rJvLsWVU9GAD0mCo6B0faALfiCzITF+wuhVzu0FlyLOxwEQYjL7Gt
9hPupbZ81puxwxPgWuSnkjY+1x/P+qsDnMOcOk7BiHgapRDUqxEH31SwrJ1aPZ2vc+wjxExZoS/m
iYLUHhYVOYo2Gm08YraYr5oUmswxrxTRPwD0c4s8kIrX1HNcIlJ2xEN1dRIncBDBtCngFrbbhtY/
KWpoijqfTByrPlmTPs4IwzLYY5idRAF0wCJvf1zEdOC1Au3RkG0Lz2TodmLp1jSEA96sqtA9PaG3
1SrX4q8jYIadLcb+szX6rQGb3YOHsKSw+Cc7E//m7UOwJAeRCXHBo/KNd5kzX4ExQsXk4bTWHY0g
je2fB9Zvfkw2V53wAnUdk/PGu0/UuxrsII0WvNGYhi+qXhRe0qbGraamdGquorlbl005nqq5KE9O
KdVFjQ4P5K9g+hXZt0Yb0/sedX6J18X3ZWEGG6uXeFAnGJVh1mQ7qaYBzWtlRudtZAN/ZWJq/Prn
7yHeH1n05ZBA8ppTFQsJhaW3b05XdGMCodd7bUPNya0NtSWy2TWPhhIsMngvd74DWDZSCCiXczC5
JJesm6EpryajLj0n5CSd0nHp2mDb28gIt3WV6PaFn+i9W7KCfrIfUOR6P41skyMW4QaiBCae87dP
3DltokxtPXhkiiN8dSlsnWLoLuQEAyD0Q/zSTJh9B/Dm2lKGr05eAPgBsOk2Ae2SN3A2lJPtz1T1
bbO90Ogu4qKnZFgH/Hl6mAsiceBAxwuME3cWDpR9X9OSV49jixgkW6yq9P05iPbkkzPQx0G8TCNy
L0RlyNG8Xx+01qaFA7AvD97KdGrgiGzwARUXnOSmvc+1/ZMx/PHzCF1wjjNUbH/C0N/tHxKAMfRp
OXraOOaPeqt849ARNW5VDy9qgJb2yeb5m88zbJgcOPqlvfx+b3+4uuyzVibI9FEjjTs7lMkrVyhU
H1mBnBwq+cmC+6N++XbBxdOoS2ma1Owpmr4bKVaCwTagC4NX1otRTbcC/LRFdjNArcYg3VvnSsi+
U3V4BY3Bwl7edbmkrgOv67Kz2uCWVhewL9HpPtmXPs46nkyawhakdGwm1ttXMbSlQ5TaR0pN9WTr
wzC5R6jgEk6Di3MsoQ7wVBNsRUsvRF3LP+uz+buPtw3JSY7Zz9x/t3gVVWbgmSkm0FbJeAc0Wzxh
s8CYSqPfDa5E3R2V9pvdyPJA/Nr65MuLt8GcZbVmDOjcTXBUYPh4P/BsmwZ20pagpqBYV5RpHXmL
hbDCwDXNnRvPzS2mfuuyDax9FDrGvlatnjSitJN1DBiGJAYyKVCXtN1GXR58khv68HYkN0iBpxMK
MRfNH10tf9mnTXpLkkWugMhwFNjVRqxdwHMPMexXFQ5N/as9ZBBKmFUeQUf15pMV+cN5V3KJBQZG
dV7lqvr+vBstUQ3daUBgRrWmXCtFV9wt9YLhPG6YVW5ag4ihGYBZtpi5MBoCSy3qnRAAXwHzNO3f
PvrzQEu8SbDTYU54f6sNIEKQjcsR1UeAj6u+hTrgLw0vR5q6fLFEe+qU3Nj/+TX85kewmCMc+DVu
5rZcxtAvPwIoJn/EC2F4SdDoXPRQfb63dFuigZZpbQ04B19hHYpda8f8PSjs5WcHm2U5erN6YM5Y
tAHNwRINvno51f7yBCMFPy3sTXBRvk7yNGnnOV4n0RDBXdXU6lAXapztp6irQjfhf3IKlb4YLvVW
9I2bx1W+DF4/KzZ/fjGLXPLhuXBpO9yJlp9FvjtN09tea+kHYXl0ovbRskCAUiG3unxY05FjDjdA
tZEpJ15M7uaFSUO6iMIQ/RQiaLgw8nuxxpdpTzuSX7ND4+OJ24Pe02gHg2Yob6JoyRYrUTcvxSQt
AyYWKuPw2fv9sArIxckiuMmS9VRxWL19vzX5fFFSm6FfZYPXfFFLCBXFFZJD2Ie0nPLzwDDXqN0t
1g7HHt2iyC11DdFD4vWd2qndDlHQXAiYCpQ0VIuaiD5NkD/+/MY/DkVMMrrD7ZORSDjw3WJtFUuR
KOOFK4g/YBQmCYxNfai01DnD8JIC+hDTiyyL7WRqkffnD/+waXLA4YBmqmBhMXW/79aLZTH0kUgt
zwHpeJ3kAV1JQlIaieDyoNZ+df7nz/txfHo77DUuJypbg9To5PE+y4jA0Jgi1C3cnXn3Uir6uE25
87pKbKgnX1eMYkOJaNixp9preqKom2QktabRzGANpyw7L2aL1hdBiJs0k+U2m6JK2dARFK91MNuP
oVWCRpwazlcT9aI/P/07oxxbi9TY6g0UEs4Zki/xdlCFoRorKr2hPHp+2VC8HedWEBQ6FoEI7rOR
O286KiGWjWhqT84k/bUIaIdTjqW1mKrj3sPJGuSfnFnFMpbfvtQlgcw/LIv9DgLK28eqkUyKctZn
z6+DFO4I+x6eEM0v7yJIZcXDaIRqsR8mUVIv1Hqz2GRdbZ7gmVsHmu9KiG4KuVK8OxifHfg0vjdk
yjQcB+RwyhN1RCm51Ibwv/LgDodtwT6Nh8189+CMBA2SIN2FBRAL3FNONgB260znMrdM/0veVqTs
fZHmyId6Z4tNLMTw1NEIjzoRCinWDaUX9HVuckEvESuwdiDfsVCN6nLibkQnr0LLUNTPHvzj6s1u
pRExt1hcbOIob9/4ULYW7HBqF1GlEuwKdIGVPbEvAEYFVzmRDS8LoIHABlWuAi1sbu0ijdeDOuaY
TpjYn4zL3zzOcjW1HaycOon0dyeulgrWhENBeKY1TGChdeLB2hgd8Gc0Z35jlpnbhBQsCUgfCqUF
0i7mjBrkuLe0Kfik4f3HA5ikDQKzw6HtAvPk/Y4+peApsmbkhEMOI9UhXa/VrByuFSP0FxlCO+rU
v722rdSF3NjdjQnVKCo8dKnqCPVBWZgpRoK7dYDJfXJs/80KxA3Ipnju0E6IRejdBqfleWDVajV7
td8TBADLAz3a9KPyUhnrsFinehRaD8pEcz6pKYPq2cqkQxR26Ce+SrNMKei0aRUCbs6C0vAlbnjX
9m2oa9R5ycDNWo4LB4htS6hE+kB40jnimBlxa/nsVf/mh6ewsJwmEUdYAN59GbvE5xYnvfDyHF9k
FGp0Gg9M2xvjQPFXtWzmM13jHDH0wa3CO7nU6xg3Hn0Kt0nKxv7ncbjQGN4vRCzp9MFQJV03MEm/
nRYmv17YcTPwQjOboaHm+Xne8msQzMZhYbRwu9ppSdZCeIblPbUoSo1KsmnMvbDq1R3lUhIlgrWC
m0ng0L471GvAPbUEqBNlA92/9Q6kK0TeFeT2+KnSyNmRyX2hoUX8hWKeef/n7/SbNZ8rLJF49i2m
F/1G3n4n/DmTQpzR8TQm2EUoEoIuNaBAWI3Jc2/Rhi1I4JlrajRR2PCdV6goL/wQFC2bKbxu1URb
/RceiQuWZIVblLH3GkVcdK2WUG/xAoSiU2025YmaK70tJfFerRfTlg4B3aPDrnTOujDRs7fHqlHT
MHrmq1zMKsT0Pz/T8su+3YKQ6WwT5VFFx+cHevuW+kavRlVYPpE6aT5McRa5FIqKM870/SZUCuXO
aKzsk6veb8Ybki9jjboYlQOOFG8/lZ7mfZeRImXwBMYW4VPbtbSi3cYNFALyqBn5QVk8RnUcH8tG
pe+rnjyHsp+JIuey2CZ2W58pkCQJtej5UWqNea44A63WZoHRLgcKtS1wPW6UWCGgm5f+bdFrMbES
69RAuLQ+eYvih2jw63sEXMLBlX2FyprODeX9N0rhDbAlqlBfK1oq6iON4Fz6ZVm3saPROE7paT2F
zQvpwWURLhNX7zRnPxLn0VfGxJVzlSZtNa/mTB/Ke4BTQQA3J55oStH0qnY+qToubFXtx/qJUPe4
6SlHbOk/TxvhPtYMSF45QHJ6zT36ugC3SE/0e3pDQYDuaNVblTKn53wlWlqPOSmn91iv4Pf5TJOl
NRqsKc5uuP6SDrghvSVxJa7N0BifZG435QqUrEDVTPz0gKUgGDZ90Quaj2QJllMcN7NriFFxaNsr
Cw4EppHC9YC6eW5pqVJjutL9K15dRPAInMErHnM99pRkhDSR9kHQH3tOOf5O65uhdjMokg1fUOkS
+j6I5Aohp/4eadrgrCa+HAxz0Jcu5YEBe6RI501UNNU5FlHsDGnZ0NIAJHgDyApTW7+qrKXZW0wH
Pu4KOj7Vzm+rR983SnONFR6C6IzxZIkHAUsniFaw2WcTHdnpNtbVu0ZW/b5J57b2dBt/7+wHlrFR
+1q/cOgcqB5EQY1tQ8Nu2ueEgV0tlqNM9bdD25ZiqydNes3LYzmsk+VF+XTNWzMbk5ZMmWl9y6o8
wzfw53n9QYBnQLKcE3PhuM6VVb5TucrKrPOQJX2TiUgcgDnnnkKyc6XRYe5Mn7OUrPuYlh4MjPFg
FHqy5/4oPrmuf9Da+ABtEduWwjfX5vfMGdWo58bmxriZ4rLdp/ScPuQxgIgUNigh23wPhfDGbpQI
NTWoj9lYy90EGWZLUQS/aDthLuqi5vXPL+f97ekfT8UZBwoRtYn3qJQS2xhNIgN47NMSgUxGWJ6d
VV/2tEV+lEFaeH/+vA9nF1Y4bmpssECvaHtlvrt/0H0izM2aNm22MzqQgv3kUKsE6O2eREQECvTK
gd9wPncZjU7mLILPG/bLNUuAJDMTQYe+Pg7nexMc5MKAi29kVja0s7PMMxrusUZUCVgEhz4ZK0Nt
hPrZaOINvdsoADNBHV7MixpbBXvm2yUbH5As6ersb0rRzSYGcKu291VK22Ayui0NIMwpDA9ksNtm
q6b6fFMx/gIcfbPqeIMUw9kY2M2wTQb6hrqi51JLq52o+BI1MU5SYcElCvMEDk/eqM9BknDuJv8J
Kg7AKez9SC3b+zo3jgqA9mzrWwOdj6umoVtKlBTheBVmNl77Qutg3M/0dHwMzXlg4WubkhBBF+FN
D0o1infNELQNzZFGfOx91xfzHm5J3l46vj/Va5DxEoxpGDquptY0iYIEUPR7WjplL2UZR6UXp1DG
Nj43iRerq/IUIEtM5tJ0ag6OqVF3MFojEiD0JPX/H2VnsiM3rm3RLxKgntI0+ibT2bj3RHArUS3V
kuLXv6UaXftelPEGBRQSzowIhUQenrP32j4+hmRYH2xFa+xQ5XxfNO2GHywQ9fSOJszwrRjamG9y
zuEJsPV5za21LSRZszDWw70RRFs0k+JBcCWijHKx+mvoro1/Cg1MdJa0GDL7HG8DJpQubX5lLJab
/YbSDo/ge6ZxX/Up+d7Kd1254/pHCs24TPTFU+SE3USdhutjORCGe2i13bgROnv0fZb21VV2u9b+
a9alFETrSAQW+bV1+J0FKHnGDTiTrVjK5hCYFjeM5QxxgmwewMsq+7dhMBHXlCF1RFlbRuQMRDRq
n6D1gfYIompEFZ+6BC0Xlet/TqSTPo9ljgWi8OCmH9mKUmJu29G+awla0UdbR/Wz000biXODL5hW
wx1BAIsFX8fteKlNiVEl64RDmNHsxAasotv6EHdYDkgJpTGMRSG09VsxNPINdb4oIMvkyxnzUN6+
laSpgXAx9di/8wXUq2ch0Pue+5CN6biSu/yjKjm7XvOIPRPv9hgCM83a/j2M+RSrbk8qwR7c+TCe
6JYTDlUsIV2ySWI/BuFDdm+9hvEWB1AVCCQ6AOzuTpLU2T8Hi6w3nffavk9LuksPJuEibAYRd8Af
Uc5n0nHxpcshTKazKku9PCxLhbkkqkCa0tUjX/RUOjIpT51V9WvLNrscArSKh4gAu/Z59CaCUMuE
NGdgLZ7fgnDi1vX1LPLHNiRQ6IhgWr6Sq0eQWTknmXnwidFWbx2rYg1bf3T1VQ6YNne+1auD8z5K
wKsks2A8ZqqmfLCrgNTJA97wqYMNZWN9bM9nL15IOKOhD9EvUsjtXA2E7QYwmzA9uqNJf0mXOjVQ
GJw5wDPWY7bx6XSGRydR1bzXNGRJLatDRRarBvK0C0nHPOVOv4pTnAwIqUYvUZfGyXoWdU4tHPJ0
+kX74QizA3IlKVhieOCLhIDDFTPXuXJA5aDuTN8OBDSLZxaUhUz4yTP5YbHbKEYzBX1Xa5/ozwrZ
7iHPZ1FhpmDffFRehAeBcLqkPXkEPhHTshZBtSffT5MD14+KzBa/9tDzhiuc3HEO4RI08JenUeof
0QDUidHT0qQk1SdgRnxdN8WlyUKmbA7dxxFZqh0+h77aLB5L3faI+ZXXAmquCVhgO3WIDiVBT19d
H+3+UZPh/aHSc/JTI2v7QLJo2+/BAQGTdCNkAfe+bpsQeKVOomO+thgRqpnM0H0ogxRvkmjKb1nn
6ukIHXv8EDPuHc6INzThHcax9kBqQ5ic6040BVakfKqeC+6YaT+HrZpeRMEHPSF2oWI0fiXHYymM
uffkZ38vvcRpjjA7IwCwMrLhizup6QajjIqvDq2nmbYNY/xYoET+4jR4ynb+LFknuqigWmGwPkCA
jeL6MowbJDyvSRAGG9LAysmXyZ32UZ1ML4Acpvd2HLCyjRjkS5KUylEdJ/oF/vs0GMNfXN2ovTcc
sPzjSJH0wVlD2AdoneyD1uP4MwgGgHCFXZL6GAg05FfHsTVFsCyG+BVSnZMdoijS/tkYHv2zoSJe
jmVt8vfzoBrgS0ztgmucZ+YK+72er9Xcd29H+gAevpOpWR+N3BT8DWouYq4IN1/wUuBjRNE+UaQl
7ujXu35ln4nopU17IuEB69BDmsSuGRKDwz7qIpKvHaIS5OQC6wJ3kLiHEPI/QQ3w1W8BjsP2RgYM
d0CK7eo4tVZN59VvQr2LleujYAdg8DZzJFv5XOt02IgBdsJcWQERLqf5nUprdWf8nL+s4CyW4wrG
4pnczPjTQjqCOVcu5LXHtRtBpgcjoTVj4wf2aaosiRKeFZjuKxgNxa0Avu3s+SymZJ4nwfsRRVxQ
+5Ud3FpLoBBMc2/KcJaCpWCPlv7HYp7xTAeWtAsA+GZTj0f19KoXvA37WAid7FDhgR6ojfHE0TOB
Sl6YHZjuZDyV/izKhOuS+D0tSvrDivQWHVrgrzhDXzcihbqSYmDudln0fEi21YvMjJxdcKIi8NE1
bol/upE039KZ3veqkdQdKt2v+alE5t2dJn4UXOolXFKysUriAvy2BwKhC7ixKqjLu6bvvV4HOOkb
2aHRDXjpOL7JqabWSYBdR9csBvbbOkAU9unchtNOcFnfVIgLk71oAp/ihxLrToYvR7WFvLriYGsb
ufuBLM17Fzsg5+d8NOZBKSBYha0HxMsyWWmQGRrMAK0MGyGWWUVVIGl4BaONX5EdTcs+jmo3fUei
o3bfNIzNivucz/E3tGup2rhrAKfwtrTwdvqcMCv8MtPXYgrhOkRzwKtxyrefhdMIdVyWdCB5sbMj
dj2rRzzBga3X3UJKxWu5xnY6ErFifsxEH3wVXv2S87RsQDZIiYQkWBpMc1Ajrga0hXOsc4OXjNzI
eb91uZH0MYHyHp0SUTahTZXz6LcO/XKRmsXhNVIXjDIxKcvJbNgdAqRqGJL9smbkmyfJbSLnz7mU
bc21cb0mfy/pvu7ob1bzRYdjkT+OuHYkd0pjmr2nOpJRyglVy5WejAE6g9r+laRP5eyE7cOfoi2M
d6Lmc9wX6wzQgHne4+zUBMX0EqYMosDgjdyplBRUR60tKIdxYhG5QK583qHIn9Ib+2o4HZCpNvgB
UcIul9ZtxXJi1YCON9RLTAxTmkpSahdacpcMPA7pbHMQvvR9gPWW9w+dKdKwonsW8p2JN9tdVKsQ
NEakkvAqWvwvvIsBWk+aTM5lHhI7faXx6T528eg4gG46iDF5YsfuOW/iOTu7Ki4Ya3pBhTM48sCb
BEq2HKsLUhZlR6LjOaklkCo7jgXpcSqMiadiLFpe+YBx9trNpX9FgJaRvwqIt3gKkyUC4VV7jnsm
1cL7RdMp0DejatfZh65yyPmBo3MUZIq2hw3N9CGU7iQurSSGgWdUBl8rTh3zHswk8V2Tqe3wRjsr
lWWnwry/hGM1kK3Te4KUNJoA4tilZIgTch+sxIfviriov+ZeI97XRAbpgx/Psbvzw7r3n9N2ZE1n
jkYSXOwY8bkqwXE9K4UPBzJqxTqUKMIgL7KfY1CIjMryS6RbXCRz4/d3VnD6MKLwDZHsTVrdAg2H
etcyIrR7MM+6xFyUY19JsQDrhzLkQX0ILG2OJ61CWV9lk8vs6DNpgBLVU2EUakhw6pihY64tk0I/
FGTmFvce412JHBp9E77mOabAGKVzAM/NmiqDoHnllkfRIpHEorkKazKEhOzD7uR1a333fA6ahyVa
Y3EMhdIPvpdxiGAP9rzHXLtLRvclSL5ORddFx2x1ux9lVud4cMljA7Dt9fmhLmmhX1y3il77oPe7
SxEiGDtyYMnAfLZFg6GNpFoL7cxA3w4nzTsxIgaJszal/eZKYAI7LYv8ht40nfZGlVxCp2fLxqWY
YHNE4dQT0NE6zlEyAj5qb8VrBlWy/5mHC4MvUzvgW0onDi6Zj4c8IH4kPhqtwOVkU1cWRO41/U8z
UL9dO1nP3TnCwspBvzdLTvZFh1/XgREE198hKXLXhuvcnRIhANCNPY7KpcpG57VpJ0v4ot10sVET
Du+2p0Hv+yaascqTH/CBeWX/1uOOlofIKthRqjQ6YG1OjLvH7EZkrZvgnCMCNJQR9k7celNnpDxO
5Cm9056X/9LYCqt7P/eY4gl/CW5TLZr46IZKyZtTplqfyICFrRYmKEBiVi7/QPZxi2JtcubnXLdJ
cpoat/3qlWMlz0qGbnln7Z1eNEeJ+DiVTfSD6BoPmpZrA/dtuoTNXU55e6HP3e6pTzx4rl3giq9p
ZN03xFAlEQSgwZzyriTzLp3Q+h0Sq5hXjGBa/SMdfYjYsVnH9khoTDacpaPy+jiTgfJuyWe1YNIt
s4dGxVAFS9/DpVsggwX+5vWcZ4dc1pAOy1ksO5laUZ5kzv1wyACgf52F6qM9zl5s6sbnd4LK50M3
Itl8UWBZfsjZkR/msFlwCebKvKVvV7wOfed+566oqmNBhdTuQKcpe6WUn2BWKlyehyFa6h8j5rNL
uAroXGu8xX2LtejWQyj0aF4yagv34PvdhEia5IduH3m955+xPMzdrqKAEw+Fbf3kQbQ9b6dbxyWF
xZnSMxgEM5E97FYQVmVKmYrjPU4V6RArAPOS4WN0MLTtNuPabA4WByzrhOwzwt/S0c+aZ6qg6qEN
SRF/KASRXCl1nP8YrLOYqZ4b6FGO9kGNdouzYMiXvn4lUZOGAXFN43ru2FrEe6Y87XBMUSNuuTtO
Oh2D3PTBkyLN52zKmVgGl9ReeeGJST8H6EAJ+fPxXuYULfaagiOjg+7DX9/3WUHEbpH3lAOYNxUl
ZiNu4AaG9eD2XR7uh3V0syPltdfdwmKQ4jCgIGF5YpB3SYSBtdUOdIGC2l3CN2NnyV0rJcok/JcB
oP5wTIu7uxbuVz2JBH48lc5tI0fr20q+MsA2JtkPW1sq33laeis5EORZv6YrHf7ag5V5apXPqh8J
NU73CNNfd7YN7uydZ/Owgx3g6XsmYjKxw2726hPksq3ti4wyhqIlF3LV+IcJIFeknABrhwq4VQnz
0RvJR1776qqArNX3SJHCclFpO9Nxlln2MoybMTcrdHQdtAAbQC7V8qWwNBhOPRP/9TAzCuifii6t
yabsZyd9E5CTLhGzlIJmOwJstslEfx7Slt2KIouyoWXoe2iLOedgk9fLtJuVyNrnxKFivg6kJvtX
sYZEXZEmyJ7Se2PRX4zd1kyn7ruW8oMD8zWp5mggv74Z3Q+Gs+x6nDSlz3HxlLInVVbAUEZVZV/L
MmEdNA3nKWYOKO8PTpKVb9lkQIAwe/bnC7eVO2NfoW12dyIZuE9cZfGtcFqgCHEGoHk/9CRXPJHm
WdWHxlrve+PRld/X7mpJRlGZLIjyak17KWsZnUXVBRAXjN4OieNU38qwJSPYY3AyElvsmU8QA/Sw
B5c3sg/WOdKBtOBu3SuvSPe6pXtwmBP0LwcpwuEjcZgSLBg5pAOBpT1rQxcpDq8zytriNCCSY2+K
zAwgYLao3hHWTAftd458NGKBG8Eem/RXMXAcfmprt/pgiKz/GixVRBBDELr5jQXXpuBimoChMBYL
qseqjF/STBEyyXTI23VV7Tz57txnmAm9oX5V/qTfkkBYQjoequraNaz/WDoHrzrIrIYUqDJilvp2
rh9nSPDcW4mpH9xm4MSe9YsKbxG/8XliVAolotDht5RWX06sR9aqxzCgHXIiaoggy8LlbE+YDQkI
OF361txTiNf2RVUpenTRYlCBGmOzT7oR5XDnjtSsxE68iM/BOICfXgtGkS0PZ/gkndJG+2xaZ331
8q7DQutAbB4mv0TiERfDrW4roB0dNWyzT5eRJmAc50B8DOpQsqQWhenFjF39cxExFBITJuUvTvRd
e1aqstmbyKwMX0nKCb4trXFBZEVe8qZI+bM73pqfnD0Scuh15QVAXb+OnBe0f+Fwpmckj4ymM8o1
U2uCI6ybrAeyManAMSoHLy1dHsjNOk9/ooIjLCjXTeleyIJhKriAk34uVLSONCi4khwJ9UylS/4R
ByeCRIbG+jS6RFGwk62EzpxScPF65/CJVui9eOr5YtCF7Zh5wyappWh+IrGx16SevW90BRGw1OAZ
CfqwHogVC5q67Mb202qryue8tMrs2RbK/1yCbwAagJJRkbU7Eig5Z81kONrj6qDKwph6K9wxlAcV
j79ocmvxkpLdDuk80c7wGrAtxWCIYUSeBisSw+qYBfWBbkQa3tzZ+vVW5BLokjrAhR+DVsMn0ASW
OQdHcrbZ8V3rK3DRtDiILiHyZpksdZvhmP52XOlk3JKpNxBri959nIJOvtWB4ig2JqRqNEFHgOFk
Hf88+AOsJyETass1qh26hmoxRC/mFedHzjPFc65EAxNwTACC08AQj2GSyv7GYDoeT0UAZGFL/hTD
G1esEcS/eQXgbby+mr7ODhzJ3Zro4dwVaMRr5TpAzXhukFpqUDkrUA96IUo9okpd02uGILWkVnDW
6JQuZQ2DuK5BQ3nRtIRbtwK2PG09G517hNbiyW0r/DeT7daC3zJr/JHupSK/J+gamiyy6XuQRmUJ
DBjtInm4OKyWW187kfMWT79rb5PvzfIi6ypOr6JcyuWQJy7kpkSOcE3kuAzVKdIaqGLGUmbvS0tx
GqhoocbGo9pTQ0BcPztr52e0KdKm9p9UX7hXKkqgj5P1hydNveRddOMLpOvgdqNXaAfJ+KUf0cy8
0di+65uJOvUprErxDR2wX+wLsvLcc1z33rssGPKXJcOJsXcHd+SwMECNv2PvnNrzmAe40gd2813v
KmRba98V7t5r2nkF/j52H60bsynpPCj9wwh0mbkyQYrQHccirA4hHbPPqe2Tj6I1mzg+o/cEySDl
5idUbiX1MzffuqopvrndnH/JlnJcL4mjM9Q3cSN/0Nybr6GePXEa3Gzl1kx78moxks9vMQrlgIXC
JpZ7zTdDs7fwE1QTeQN6KgOKvw/7aLj6pSc+9pVrf1RymIbrqKItoaxq3PLE86zicy7pjTN8mgJz
6atKi3uXbn1PWsK6eIxKn/VJmNLjTCz6sou/MKtdswdOi+EWCOLN3qlqCdd8VWiQAg52wiw/Y39N
l4Mv8zQ4eKCCGXFz/wXPtqcG2VeBpO9N8TaGpzIW9eNYAc99YRxcfe3Sgp0kWov2UBsIN7XUSUvf
MRiC3WYFOXMJeJneyzjS+9FA62BQKYaEMltH0s74Suo3hYh1d7LMoL8sBifFM84gWewdsVTiTuk4
H+KepXYIW0mgJH01Tdhzn2XxJSqW5ofyweQcnJCMzR9rN80IejRZljs75ItLKKLLOX4FE1ztOPZX
6WNBo+ola6tYMRND37FPGXt8DPterg+k3pJQZiitDmxM7AOazlr4reE2/TBm3qyOZFXCwy+JZbnJ
eWKcTwaUH9DKDWfg4+Xg1r9MZMsK83zRqFMUgbO/lzItAMnSDw8zxEmDvsiO4RihtiM46FCW62H1
fOdXmqycn5QDAO0gUSe6b1vLPfPGYuoreXRTdZEyFPFDOwRIlExPgx48Y9WlRA5VYKCLFsD12LYb
+xQWcb+XhUqSYzeVfgoIPfNLQN9G5TszVNy4JEY24GAlF2AHl0jjgkUdLY5u0wegzvKUP+DGRF2z
TA+HaC0DAq4bMlj2LipJspIhAbPL4l8tP2ki0X1OmHmQvWfe1j2hDpkiKF/Qge7zosilb9Bvg/6Y
qvQJm1hMiZHHvrPXUw4onh+MuxKX8PcE61IKW9qE0JJ656MG1Wx3qrGVBullsoxjls9SRi/ZxY+H
guM1L5gx7zj7B4SH6Ig06rwJ4j0ou/yNnJqhPC3rOOkzV4lNZs28NmULwFvHY5XQjQviXI3XbDEL
EWThSmNzjCt0LXqWM1LfcI3jA71Cp2QshAQeeIPs4PaTLjOfFs/0pKZHIOIOIbyPF9yNXnMKHLuI
r8aLx3c9C94nCqZZHnEM9j4Doil4LPyoG/d1YuyHtegT74b+Fyg/PA/iUHmAXOIClSjGazKrojlM
5BZ4l0ja7jttBa6VKqbtcZqqBUQP8C59bpo6OY8Fk7i9Ww/g4Sd0yxyfOplDOhoz82Ek8+t7Rt4V
81OGlGJPwGh20eiJCZLhUAdFJBFDeQh0Et6XXgEGr2DARERrOBvkS4xFfOZpn8M7xSm+OlBP8U9O
Pr3ZT8naRRwwap3cMFwhGcm6kvkaiMCOHnSZI30x3kyg24igljao7z3VVIsrWB5kzIwQC0QFNJWH
RxettntUegtirFO1ngqwMsXO8E9eQOkv4HHh0BdX3dXFAynzS/EALGz4aaqw6XfLUjv1jXqN7BKO
cax4rL/zqW2KpLw0C/0aOmmMTQ+F1WD4C+GiS+r4nPFZIFklx6Bm5sfMQA4PjAvpC7Zr5v8q8yrg
/YjaENs9BJk8ZfGEXCEIG3vx5Mz0nBxM+tX7wVkJ2wA7FAQgSRIaL15cBxyhoBQc+9lwxRsD6mnc
cNzHsY/dLyTAqQj5uDbL36Rq/0P3AOd1c3vAw8Tb+YcfISdlr069OT12GT2kkR7KYVqi+eY6csEv
2OU/cjczTKY9MZ5odBAB0MGFp/oKbmucbIQ4699ma+NL1YFQhspSvFc8s5Ttef7Zc2vgQ2OXNiSg
QGb7d+HJnwJzNhtMdbzxyEcCD/n6d9FG3ax1vDAdOXXYPXc1QU7XQoiUMc4SXOuxZmjSCkOflGHd
XyQjIvhTMCJCVCIcozymwfz/H6/NUMomYdXZ0xL549McIUnLptDzwaGnbn2K2bEManCm3SXcyURn
hyGO1/jcCB0EJ8wMIBuk38TjZVCtG6FsT2jlc6hGEqfBVbPsUFrLOxtd/gLdTL8rha/tG0+WgPKp
UnVF6a4QLJPTO2fML+IGlDxhcnQ+a7UAql6yJNn5DHsYqDCUIdQnMw0xC/VafAQXtnmyeyuvxlmQ
g6/9pN9LzNjBvrXTjwD50p4GbvsR0ev8zGBjOLpJaQhNKpYIrck4ibjdISWdFGczLjVfUixfKExs
/7Uoszg5uBNTtx2uhfKrNZaMyR0lttN+osmME3wMIwduD5FOPxrbokf31sB9npcMmQvj2nJ5hYy3
2LMXIrNihc66L5FJcBiPnd4CLRVqcjcvwpnWdag7mqq1QwM7qDIPImRPJGEMw+JvCvtNyvSbEHL7
2mHI+hsQYrMx/n7LhfR21yYQ2DlrZzqxxia7CvvR1efyH4OpJote2OXbkFafl7iXP8OsEac2txt7
nfFyEy5PWvKe//1B+C81ME5wPwqZeeMo+scO/vvbKmiR+LQKzQnRiXrDZuZ+SEGvnUNgLG87RvXn
nrthR0OBLOllzoIPUUyCCPRZcmj9YoEyr5vgL/K4P8W3vCkeDa6RL5DegBL5/U1NvupngofXE0Ex
+W1Iu3k7HwCiLFgUd5qj5jVCYfM318H25P3+FUVY92LUaLhfE4I9fn/ZWEwUTnBOT7C/JrD4I5Vn
FQ5v0M4jH8HfzMSMMzOpNrW89eHykT/TPtVJay95LFxoT176HFXueLRDRa3071/V/3p34DxYa2OM
9O6fN5CH+Lli6umdWGFJ2mrHcSerpn9Ufj0vfxG+//NRf78UuG6QteEp4M5A4fH7pSgYKhfBTFgp
Wp3w2zz2gCHTeh2P0+ISp7lSq/Wy848yVOtjC2LrkNRKMI3O7PH/+7EFmCLsnagkXQGW4vd3MpWT
0qFbmBPIzem14sC+K0aZpnsy7ssf//5a/70tJD7CR89FlonZ+M+lmV7kjJqisKcAWNvAxMHCZF0C
ZoBwDhMWnqr4NCec82eKgb+89n9pL1Hkp9sVRwiJU1/8sT6MJsmYMnHPzzIsXnVDwz/xlybYJWM9
Hr1IEHj175/W9/+83/HO08H2sVj9w9D+4zFTHFycRPpEpXsrUpUEoBEJ1YvbHScCQ0oUV/NynfPY
XRD7VX23n1qvO9O24mDPkci9tgmEvYOmpTd/c52qGveeY+lHVhQC3C/0/INjRpV4yAjghZMZTsN4
i+zSA02wHXOUf/9A3p/XkGBNUqwJwdyQM9w0mzXxPzyoU2W4i/qCYzvS5m+cd6C+tbgU37H8t/ee
mKDPfdKjqmzIGNo1omhRiKX0MOC0KUpCEhXmYKH52+fu4zw7wRcj8vLh39/l/3qTW+GBP5H/0Hb/
8SbRgzcNY+3z3HXCO0G2m9f3pGoTDuVOxhtvmN3m6eu/v+h/PdBcGm5R36Pmif0EH/vvr4pcyR1g
E3dn1c39lX6PojILo1dqtOxoGZA/BnG2XIaVYclOt9uBUQuysRk+/83e948Z+T8XF7JPAVexvmw2
Uew+f1RAuePLzmXcdM48Fzldhxrw3o2j/0hcihUPKvYbebec+ao3PBGZd8ZxV4rrwNkJ77BgaAFL
eqargHMxXR4QuDKzQDM2ePdFeTRs1nrkJ+4wsow71Ri9YZ5S21McJGN/1T7LGejVwi0u/qiyh1Qi
2NjFdqRZrIwvofUhahC3KmSdu5Ve5WcPkaWtdhg1XZ2dDTU8BEk/zmesEDj5jgMoCG5I1EvwgNh+
/BSBjlk/57Z0y6duaGnjGoJo7mqRaXwPwiEM3vgTwiUZlW78kHOr1ftwLv5hB84cjJHfxu8Fnu7s
oFNI4s9I2QpSzuIZJ8SA8fX8l9vjz6UgZrt1N4MGFn5K4j9X2bWeWrqMxj1jNHBJurEpnGq6ndjK
cldAsAp6vH77PnITsqlAeYFUJyFd79NMzvUdHq1G49O7w/KXUuDPXY912A8E2KUN/YBc/g9DGLZO
F9havp5tPZF6OuUKI2rF05pvztS/2M/YSP9YEoFt4D0BKMLRhvpD/LHvkZ/lNGM85WeUaqLfBF9e
95SBVP7VBI5ajwEmCKRbJWow8OKj/pDOiUxuM23B/GldMKCcqxnk+hdSYDhvmwhx0QtdN8LZGmR0
+zzNl/BeoUHyPndOW5t3fSFJ4eopk81RqXGAPZ0w2ThE2qXcH1fYR49ZR5cd48o/F7wD+vXGullO
Zh5XH5K50Xl9zirt+Dm/FlXeh1nmZr2MY1jb98JD7r3TPdmouxCAiXdJq7Q9hw4WtsM2Dv2Uelny
c+oyuii5JwDX5XTlKOzaaXWOcNmaLz6Zj2fXi7P4VnsrqltMWZkL1RqfEsZ6CCbU/sH4hGR7iBiX
U1udGYCR0zYW6xwzfsrn8TgHzpK9HxnSn4ky5cwXrU333QTuQib7Ug7wXAvVv0sHHwNKD632l+qg
WRIupuvv7B10fJo0mJtPDGf8fj8V0ntHmGSZ7SmHguGjqqL8mnN8aq7hHC2vQUc2AVbGrMuugcjM
j4CVlSW+wxK/D6p5fpcEbaqvmmFhcGAqPX7atqx016MoLfZRqb1h14UF6Z1xUge/vNp3acDKaf3Z
opp8G5BiK35UVYL83Cn6mLShOcuqEie3zvOdHL2S0QM3y8NKQ7Lat6Mm0kuQ4maOyGvqHsEVOM1Q
NC3j1MHQV2TkwykGqc/s7P1EutDSqqbSuHu6vuNdRATHZjVXHL9KUubnmAOr3bve3H5ODN3fnWgW
n35WrLIvbJAWVndaF0557oyIjn6J1OaSkzbvf8Asi8PYt9NyA8Mvr2JxbHJEx5fgm5aagX4xlyq5
1NCNmkNUJONPUy6MGRsv5xwJ7BNbMoI3pg0I1SZ979mAipPJoWztHM6/3YW+hGjvxazy+5Yc39/o
rAsMWFJAzO8CgosmMosU1mIN841Aw6aB9+91zCwWSxY8azZfQ9FGIdLhZSVhl2ll/uxLxO70daK6
OjiBZoToNNGq9kE8Nm9dpM3RzmuNvCdLBZOc423005Y+7X2cKIna6y5bnxp+vTx0LKvJE51xhC+5
dZ5NJ4avnP7jdOtMrdwBzfgtrGzknyijOOsIHOZ7FYam3q/wxIlvgr8I4mjxCPNoG8onXWR+fiyH
QN5ir/KqYzstyOucpn2XxuV6bZEN/EBDAt61SiRTYL8iYUoF8FGubcA3CLCkRmOJLyZRB4dzrN2X
YbcmO+aDwYP0o5RdemkR/k7RqFDm4Iel+IalcFucvvhAO3YeHvNJmVfXqyHxLwDNH5BwOsNhnUTf
PtC4hA8pLCjsV+3bIr2Xy1hGB5Qs3KSwzf3PrefSURslhsEdDTUud4tMEQ+ZlwNQHyhjzTGujGFk
BZmO+NE+q56dui7Wy2pobSFcK/0JURedDiw7+BJ2dUQqD4NuKxEWpTmrULrJd0QWjg+tkqs+QrmU
AZ1opwUBrfpPIU0yYsdsFL3KxcTDPkjy7m43t/zOpUQIDqJCK7LrTaU/aqb/3S1JlvDQIv3/1Myd
bbfwhdYeWlXm5rqUSf0J8p5r9nRfyP6yjGKaPTatEoZTWhx5KmgJaOXDkvFa+bmuMLhc0qaXnzEt
YpnJ0pzwRr+26kNeogME0iYMKx8zxJa7oube5s8n77WUMmcMlJUfuwGsEHyzyNRHi9LnZMlO6I+i
qXocdX7qZqe2KKVFXemX68sUNkN6zOo4fG5VzoijDYvudSTUwz8MLiTou2vRRu+3Cc60a4DQkPdG
e+67qqjbj0tjN4B7ONlPOi4oQ4KROxWMs40/1gjwkZcgUSoPtPBxIfqTw0O+aB8Y46pWSMlV4J/W
jFbo3jNpdHT4QbcXSiDALdyo/04KKTWS6SRgD0Ty4kVXhuWnLabsS9OIQexnkEQsP0mKsHHSRAzM
a2nfW0hezc6Eg/+Wuq0t9zHpke4VMtimX0/xJ+0tMWkHA4wZorb1HX9n3NBpd4VPAMCdWZP5UBpm
pKzjxhSvUT5WPwZtvZfa7friErcQN7foj5noA5N50UePuQr0+wEq0A3egoOPMs7/j7ozWY7c2Lbs
r5TdcUGGxtGZ1R1UANEy2EWyn8AyyST63uFovr4WUrfqKVNlkmn4TCMZRYGBcDiOn7P32ryOmKk9
G8Qpr+bQqKi3DDidUJ8Z9cSFMTXPXZOYKuy8ChU62xQzZgGDEJ7H7Ivlrq30eKf5CJWCZSG95TBL
SiV4y6mh77TGKjmcMgUwSSnG1jdak+fsEiETZ5fVhtcGSW/W33G49ehfiob7nLQ1qR5iLBwPCSIh
bQbang7eAm7KASfYApl/7WHX7bvH6FWn5WtaY+DMk+0elGNF4qHpPWtCXz0o424yF5DhkcPSC/D6
8lID3URvy1cROH8bOFJIDEZ8MTPMOzi+FZnXVA89GznWrI2PiI07Iml9us2wxHeF6vQbv0fvE3Jr
hzdrzjWir/NYI6o1ZZfgd0bDh3kXa8W2cye8oPpkElGc+S2B6irVCoKiS2E8GuPsl0fa9vi9aNfL
9xxdVoXXoo30e08vxdYdfPB3aI+SDsmXAQHfaNpnaae52CYV4rWd4SZ1ycAb8BV61nx1dPglw7Mi
ji85u/I7Wu8s5SYCu9iPPZ4N5LrgtOd0Gp5cYhTebWPxp0PEV7pN8rL5mnNQXHZtWtbf3dhD1Nfx
ZJZBE6O3wqJQl7D08RJXbE45vTACLlwdjQfvLnwXtlwChZFzTfRopyuXIw8zYGNR40HTOjA8kiMw
Z2IAXjdmAZ6HfBE9YmK75vERtVI7QMOzMt45ImMfKxyr5/d1v3h0l3lNj8gI8VA1QQE74D/VsTA5
EvDgDXxrsopRsda2c24i2JGB7mFw2EWLwCM5pR7WPqKskTprmcxA8Takc95j3muADPYdkVAqnUQZ
dnk5M113/Cxjpl2Lj6mLSTuf08YU+2zK3Y513tPUX3QXLaf0WAd+3Hwh/Yi8lx6h46Nq5mKhYrRF
UJprh4i4piQN4rlhCF5mctKIV5jIclj8dmp3rBSeIOIUpqsyX2Z1ZpzTfgVohdPAmHRl32oMlcfA
S2fjZkFAx9azGM0UVpWRJudKVkO3cYolerNVbH9v2U7sjRozu76qZmXeYX5jwIPZWebOlVZZ1RRm
TTtlJy8F7RnmJZv1GQ5G06xI06zZ8j5IxZaAHBHd8NAvHjo5NW0JQvLca43J+/VkKSkAFqe280XU
sYbBJwHeefIqvqRwPUojHkk8sjotHSHZzsw6+0yVvMyhn+sC9U1Wey9aPCUw5SeED0RBydY7JHGe
4PidYbNTbgD/2c4aal5iWRjX+DcJgbJ6aJjG4gXTmLfLbW47U73xrGjwtlTVcjlQoEfg+ZN6wOcP
6sEIMxNNwxZ9ZKOFaiooFGMdc8pLg3DE3hWqbsmkNwnwDXtTyGsQ0lp5Kmlofl30gbASa2jT98jh
uw5w0wzyXBvIYq/a0iqcWxBHjvrs7UitEcdJrI5Vtoh7LUuFvaei6tn1EbRNAznsOW1tShv/lZzN
6jAlqe5t+L8IPE09kJu7tE/IpJiUSQKSS9Oi3GaahpuNtFgZn1OSobNL4YyJvnPYvdRx9Io4eXAx
X672x8YidijP9PI2XVCRXJft5BQ73CDx+GKomKgFJgweGTsRQ6mzWySR2jPEq+NLAQ4bO0CrLGNg
6OP0885xyihDUTiRKDFyCsdmifSS6GWnRZuCcF8b7+CxkluI+ZZYQ9kjW3fh242BNTK7Oscj/dJn
kYj6HrEj3vYlQRpAeZmWL/ocp4SI//V5/c89JCp91CuG5zqWDzXj525OFac28gCy5hGo1TdAH94a
DHvjhpmxHjbp9Hcw3rVx9seODaQQ5gRwQzwAHRC2fumM+xy+i3Geh3025+qpt9I04E2QXcZEDuSK
UHIGPmkwcGWGa+rdv/OJ//8uTwMAmBitI1fXf/m4g+fQYe6YSujpiGhpqImapRsrusdRJP2Tb/Tx
ZyFr9FJ12p81S/v869v96/XXiQ39EcTb3Aj6s2v35A99RdqnMzE2BgCdjMnQBscWXRjqsSOiJ7mF
2tFuF69WqwYPDT21ZRv+9R/wa1ti7YIwn6HYMehKm+KXG9BQTehA3YlemVGPI7EmMi5t9Gefj372
nEG92ryL/6bz/idUwnpVWkHgwRzGlZT5P3/sGCue2UUJaHktf2Jik57UWMnARJpKek6GqSHOPO8q
M4BpFMi8L6Akyr/p//zp1kO9s3/AEkAWm5a//vwPt97zRszBfDP7hDK0PtkOELcrfRwUWVm+1ZJ5
CCmquiSt6D5KP9ZvQajIfvfXt/9H4/iP65+iCogJqALmsA5Nsl/uBBwWAvEMZOFuU03ONk2E+03v
mnH56Ox2VBdUK4TjdHRT7NUSJz9NCvF0V8Bmktcy643iuhCjqd3llV/3n6NsCjy/qePGV7Fw8+VA
BTCrjfIlwBfVLMU2ihqXXDw9QY4kEof9VuvmYZu3qGICTRqFfrVMRL6g1knqcdcI3YkOGeyq8hG3
hahfkIV75o2XDfgs7CQa4gMt4GYNO4ZGdSjcYRRB7tAE2Q21Lwoc4xgMN5MmKn3EH2zXz8zdZ2M7
DGb5gVNUl0RUoRkMGjhhD3TfyXoTQFKIpi6nyP6bJvmf5pKuwVwZXoxtgcKxXeuXO66jnJ3dfMRI
BsU5nBDG7KLaIy2qNdOnDB3ImYTZ6TTUZb2pKa5vgcfb+7xZR+fDnJJw0tSHv14Fxp+WAXMw5m8e
oEuXJhugt58Xo1yaKtbAzu383gPrNGIs006yQhf3JOcSDIAXKYyQiCfJoLHInNkOLoXRTUe7jEek
Ag36NJGL0R1Rtc36HvGO0W6EoufxgZW6f/JwyceHOaJftB0rrX11SXVA4jlN9ksz2J5D6eq2z6ST
EZQ4Zch+C7i47S4u9SU6EBxd6JuhNQG/TiaZ9SRa8LZsymimNIzp+m2LNGoQCw65cq9wZ4zVieaH
Le5HKyNejITPpf/iSSduj2s8lc4Mp07EDl/7qG2klnlnItINEUKut5/NdukK1L3t1NErH6LqtTFc
0jBmKQYOuvA6uh1BUgvmLpxvnJAVnafAkNJGcmGYMrsjDbNyT5x+mHfDmV7IfJ+ybrh1zK6igVi1
3UVkKPMxLRhqPjpwf5ynwQCTFWuZhXYKeYbzGPNFPY2qtr72mj00V/1E92WbJODZ0L2aUbKrFqYr
yKJ7xLiJWS/LrkBdlt6Mshs5HxN6/iCUmO0gb+Ll0vNgVUENM8QJM0qDZFdGGk011y7HlOMcsZL4
hnAloGVgFsaY0Fc3tsr8OoTKQMMcHGS35VtYohBL4ZzvetsbvjZFLIjlgLBymoixR/uYZP1umObM
CSji+AjJkDgImEbwnOgDCLbyo9LQtj0U+fRWZRBtTrVessxt9EQqcOOmHt/Bm6LV37AAQDEDV5WQ
eJiDadY57vz1+Gr0GteKnWKPaNWb75q810lH09z+hRMZdTDKF4RwfW4m023c+61zMYa6OKFlMpCL
e06R4NJJhz2ap9rYRUYeJ/tKmwz7CuMfHzqFCZfewC+IXnC2gzz3c090EBiAT5WdEX0XicT+RDgi
erERSOOpLya3P81ah5JJc6rxqcyJYtrQCNaHv3mJ/VopwTOk7LXXrJs1K8X6ZcYJ4LzRk3SJgWnB
wosnv7tfOkJdqGaWY8VC+4dj3PV6lAkrw4vvw3B/eV9Riw6DMrmeVWrWF3DF72B7kJ0iOPlGJuv4
7a/3pD/NcLkeZGzPJycC2QLI1Z+3JFfzmwImDOY318Ym43bTbRL7uw7b42tWApKBYaWKq8FX9cZP
R2FspG9Oe0bt3qvpxF9zV684HzuCMa4LURZUdOaRszmmUegjlAsoh+pz3qjqnOCCxl6aiue//gy/
Tt3Xj8AnME2PyYvh6b/sqhzPomTIgezFE5QXLAbGzsUGFTruQss1NuGf6XQBzwNehP1fX9pcx55/
fLEjxyGHgZAjBv8+6LVfhrE1ActWNkTOrkox2KBezOHh9mOFYSzS7cG/qUyFewi1MUrX3omRemhj
trxMsrWH0JRAvwNqRkBOPUdsfHnWYB44Y2JogLa1vDuFw1pzFvoSGDs5wwS4eQh08+wBLXPcGto1
iYI+lBzaT2rz15/uT2ufGQD3FtEIW5ABV+7ntaFVKoqrWjWYkecsdGj3fMYZ+FbDwFeK/FzL/qZM
tdZp3M+3E7AgzHpEaBSMlMw/XzEGLQhtKG7346zT9I5i0mW8oQRKh9GSF4HoSAh16UaUezPuHHOT
UVdZYWJx37a6TPM5ELWOqwQYh89Yx+nKp6ovhESAkOIU4DiG7dhNCNHG5TxDqCiH6TE22zQ+oiSi
V5/WSVBwKNYPmPdKjqwik8ccCcd7w+FwO67DY3bf/unHrf5Hie//3aLFGGr9YT2FX+XX/4SI3Xwt
v//7X9df0XDI739MFvvxG78niwn7t5UZTCFE1eEjpWPxjd97+e9/8ROdg4OlowkFVs8c9f8li2mG
+ZvDfec3Teooajt+1kN3TP79r/VnK3hM6Doc4rXKsv9JXPvPa3+9sMOiZ3MyKNv5u385MQH0U6aV
E5OK6DvZUzBa5wEl8M7OrfdIen9Hbvx5H1kvxzZMvJdFTo3v/UlQSgYOhtqh8bF9RCbJMQ4EQTvt
/k6W9fPz9Z/L8DLjvQI2jmHFz89XUmhLqxXSRznvO1tXtfEJgNYUIAlLT8UQj4eIZm0PgkJzbqbU
+CSdw/ybh/yHFuC/HvLf/wjm44bDWYhPK355yDt6DMik8CiQ81p/ywo9vl/y/ZJF2WeNOf6jH5TY
aHXRn0oqts1iJGAb1lzVVUXU3Dlubr7ZDEdRVOcW/j9KvC+K5/ZUxpN4aVVpX6TKM5BZGH7THpLL
Rq8L48rQmEAHLpNpL/EjQOhTJ46xUhOmcq3OyIPWiYemJ1QFpSz0D68jQTx0Upc/YsRMBahieEtw
MbyxddxhBY1unAawlFeAtCWcfHxwNSzfhoZSvcROg7PCHbvk9+/wH+0U1+l7V+MBl/9r/bX3uiFZ
Lk7kjyi9//q3/277CQ/bX+0nX9bn/H/8788ufUe89Ie4wvXX/hNX6P2mo2rAhA1Tj/H0unX8vqkY
zm+rHhEWGe+0VTD0n6xCzTR/Yy4C9Zhn3OOt4/Nk/t8dRTi/0bfi9Ljmtvy+E/2DtMKVS/jT682m
E0K8xe+kP9QoNIV+fvxESiEPqddkIGOUhJfpI/ADs+jdhsgoObyak8DXpbSqxwiP/S0HntSuIHBa
uX1zYxmoiM5OObR03psOSb8lxKwhtCuS5UYwBPDuRyyUWBrsRcbROtPo1LnK9KLdWjoCnQO+nWyf
I8GOT+bYGLJg1D1gr6eAG9UXRrQ45Tfgq0DGsJhJB4llO/dfC4OlDEm1NGPDC6dIA+qNOm4Kbb+b
nTcisyWTfZ/OF/nT2URHZrO00Tzd0nyc8OEvlYjUdmQ4Ih9HtwHT1gLDn4IJlXBxW5JN0O3zijye
L7pJDO7FTJem/NZrvXtvx5Wj39uDI7wTY6weGydj9io0kcEp9NZNW8MJ6pT3sNrb7R6HEnS3EGRj
VXwrmWNnhFbA2SLJXEZ1ecycVPnXqpadyayIIfZ8jY7HzqDKli41EASMZYxvmLahzAn4ePX8aktf
W04j9s3mOzN2H7i+VCCevvLk520IYGpEXSEWA8vyxp7JJjygbIGvihg0694S2037m9TRPIaTTjNq
x7KxMu/TG3pJfBeT5v77nLsGYovJykFMbDhZW/imCt2DBYYagwQXhn/dlCZTKJE+LgeUGIb7OemF
Y4ckDhsa7Q2j5mtrS8wWE5nGjR/fMgpBwhnMFqwKPqCKtAnvJH9syo1Ii2hY//sOcCAS4Nq6UXjl
CWMl8wme7DSleEKOqnCM/g1Vcx+9LBzx2if0+nV9hxJgOxZ+S3GYPiAMQ5UETPgpbkh+jnGYb2Tu
vuBQaj4gDkZTQIrTi+6BOYhikfxYuPdJzkRZECbGAGIcFwJpV+xaSSOdGzFNxV0GcsF6tmIRDa8t
sLsRIjF2FkQs6aiHfaoTLIcNSQxe6A6qsqegJ+33oZhWkVUmsnoH1XG5jzTZ7PhSNbj+iT5x4kZf
4oW82AsgPDl/zmSkOTb4NHNeWyi/2dHn5QuztvTHFGLUlHf63aiRyRwFseeghNCdNIX4FzcyouC3
GNBX7wTiRTLa2lNumzc5x/nltjCb3Hx2I294JcjC3LaCnI+gptlj7VELE38w99Er/6m5z5rBajZS
mG0etDH/XCO86ZyTbqT46HSUcfKiNUvuwI2SCTFcvNRynlkJvEd7STGSqW9ziSbiw2P44B1RUWj2
QcP3lF63c1Obnx1kGWg12pBGJ2dss2ybABkbNstkDYW87VCDEJau9eUFQyBWQclolQlzR75YwCSN
ocawyst05QpimV1V4quetfpVUwmZLFluYQZkhG4uN8QFLae16yCY2nE/N6OnESjiI3U60CuwidcQ
LnO9umydwHdlDZLWIzPK9IeiDbpBy875rBNRbOR9bl1Fi8TLJA2kVJs4qoHK6E3sEQo51uWLKoex
hyzh51ea1ak7DL/wiIkPc6A1IaroEY/Z1QtdyOV7VAvnyiBaPFCEDn3UJmLEGILlBQ/WyxLZ8wUT
mrAIkukYc+VJhErR7PN9mWvONtIXoLKAJOITf4hGG98lRMJldL9faPZsUyflLysxl79O/uTYKymI
jOpo1J4r2vq3kv9nmDt9SifDmi/gn4t9ozvWvo3wAldmUT7E2K7ve2Ct5ily+09HdySUzhSeN3zj
5hUhW/2YgWebA10a5qcyDeB5nY0tSps9F8Za6o5bQqWMh9haFuRwlYo/dWm5L0ybAMpChcaXMNOB
BoOQFafBQXIRpZ79JBzwpfslop2YlLA+N2Zt5qQ3o3EOlRkB2vBJmMa54eVbgxY6gp7emr6Tgfgo
OwcTnDuq6oXeb/vAw7/SWYUWdVvSAfLjQMbLh1cwkkx7cNoevESwXeZ8XUD5eBuxoBrnopagryG1
qY1njtktLmH3nts8HR2oT299Q9duA7AIX6PHh9pUMd6cMCafJQ0m3TKDquVUemhMp3seec/HYYNd
tt27SghGdp7DhugmL5XuqutYedqeObp4QOPSvXZMA3Zri2E3Tm56aaBDbtti0g/K1U7MANGFWM0D
yV3tzSh80iJniAKHLptBijYlsp6xs+crSegf/y4PKQwZeOJR1x6GudJP1qjbj52RfhNtU53gX57z
xMfHhB9UPgEMEax6XVy7YrjNUSY8NCTKhrMBiHXAuhpOdS2JEorOsjadADhSdz8AXbryl7UKsBqz
fE2j3j3hHdIuYz/nIYmoNRCRPAnNXItfAXV3+7Z01bbVbe2zIE4VbkGbDQCVtFrcIxj8gWGpMaAS
XuYEPRynnaZn6blYhs84zW59N0V31kavkWHeubiDvwjUlVukMeIZIEiF0L+5cQt53RntcMySJtWo
30v9M8IEyqAruSL3A9N7K5InTYPILuM+nDiiH1GzUimAY2h9TacHqdhYsHHUAT1hEIP+MkYPE2TL
HS+9DxNzI1w9aH24boe9n2f1VTNWRD10eF9VX9jNsYEGAuCx0Qn8SOVt1YvpivrGO7Ch+udywflZ
lrH9RAWkOW9t3an4YyJ03N8QJNle8kKHTNgU7RL66MgqMO6RfC6KCk1z56R+G9pejZxRaRzWmtCl
RbqmDFCoHVC4TuUFaMbovmJsVN+IS3eaEJ/afEizASKsdPSQ7LfPJh7SeccuB7CV1/2NN6CuqrXs
tSRuA5pYC9rO1UugFSQoXlmIvg+R9I0Q5wzO/clO2GCgwIF/0NtrVMx5YDvgk11fys00TzlgqNl7
4dHQSInRLHtfW3SVNnVSxLuaMvNpKtDVHAvgE5BeDNjJwYBRVO7cbp7fp2QVQfkcqOStEFG7j7um
fbenytzWaTcHizEWbwK26o90en+X9S6gmVk026hpbs0VebPFjRMRZF3HgPGLed50hijPkUz5I+Ct
BPW4nO1oRPpbNlV1nglF3JDFWgFGUjXAE40OHuA3hOK5hpKLUrlgytGzi26cMR53WPqGba+s8WyR
Px0wr24E1Kt8/PCzvPpS5Slq1tzOX2ZNiZcpSuQFOVqNdxDA4E7ps/fsdT3pqaB7d9NQfyylqx/a
rCvCONM98LNVCcEPjIvrLcVHOZrWfsiFfkjy0dm0PgoSvODlbadA5SD/G8gY6dMLlvwq6BONHvdY
lo/E0i4n27SNZzKYHgvyx6mJPX1fZ4v6btotyLTC/Y5ELt8rH+YQvVkN9zRYOZWrC8VBzys0FRil
Wt8OnL717swqSo7ZAlO4810WqremQiPlvs7r/juq1gzGUyr90BaivXR8hbTKUayF/TCUz4KOMhG2
erFX+JO/jZSOh2ReSZ4gfPLH3q6KvejL6oZ0T/E21lXx0GelYPrXAxveaJPm7iVYwTh0qxmhxtiR
RGpkeb0hONxGnSxzBiAc8iqKsYn5KtiHzyq1h2OxUFVs+kl3t6MLwTnIAcngesglr/x8LHDZN6Nz
hF9DqVB1SG58zSSG0MIhv61KzwDXG3eRhjwT8iEB6x7CBUgYj2WW5KCxjUaGtRcjhJsiU7xoZmd/
2s5cfDPbYbxOfUl5uIjubTaRAC9lH+GFxjcB+bKvmq+0ZsqTgvVQhPMi9C2kAHJqtK5V9+WKqwlp
v8bUcP1dYY7iRsHS3xt6TmYkTPaLy7z9RuoGy7qvZhzpRQ1fRWA2I3FodVsUQ4WU11zwcBR6xyK0
OrdiIimzIb9uMyicQ1Mi8ppG4ISdBnITElsO6NMsihCI9nIGBuFClGRZF2E1Q4QJXbAMWKFbi1Mf
i3W88WEnP0zLyDZF6HPUXE125h6w71uXVtPnQ4tkPTspEGJRyPisfxyZieubMZuMYO7XydXgkj21
6ZPcmJ6Hfr6Gt1pHG0ODME1RjdUFez2Z4F5h31kwOvbkizjvNlxFi3yNerjz2HePIAqy81Qu8Te3
L73+SBoomsS8rrvtKMBxbGhssUnRZIXO76MPY/RadMsVyN203Vh9CufbHfJXBoVUfYXTPcRTz1NY
UygyZrL1TwDdJVjwKDtq7GrP8WCn31RmpCtLQr3QNKluB4Hn23A68rYtB0FlJxPtlt5/fOuxpYsg
Mmsf4YO1lqy0mYnQQMMN+jwKkwyNe2YnSDQk7fAbLL3ujQ/K56tBDQm6xRHvCsBhHaxZC9GmyKLu
ttAddeyiVpyR71UPledXry4evxxFL5RTZH6yuTTwzXYg7YurWZf6G5ln/bbCqnzUZYdfgvdN9CEa
2YZGGY1fPKsb7/WlQPtMyhkN9wkEAo+lnW4HqQtQdCQEs3v7j7mib4UrYjwIMKzPIkcSxYpo3mx9
0I+ziPJ3ZLbZuU1XUCv+5X0Dk3kz6ugMWsdDYWbr4jkxjOjYSTV/mSMt++5IpvQzRokrENoaKGCJ
7jEG7YBgPLlxyim/gGpEns0BEScVp6P7xPQLFtnUg15p/Ps0QpdsTn6PlNI7orkYzgUm8VPlYy4B
wiwxKhBR98UTZfRG7FV5bZLichrhWuDGSnl5a0k+3yA7aEjxOhRRBbynx5o9BWlpW292FJVXjkbM
T2bFxooT+tIvVCqbyTBoxVkZBA22b0TvqDvS/VhE6cmIhyIAJkRqsjN2xZNYemiS8cJL2UUNH7rk
eeRs36VBZoTZP1etC93cYQ5G1T7EuQiIAF/4DYD393Hs1A0v14ZwCAsw5zGjW0IlHad84bR3D5JS
qdpI5DF+yExNfW27WrwMUz8+klBf2gGxDzYErdbwnoxqEYolNfkEHULCu5qXNs2+LTV82kMG+WKD
SjW3jlgl2mlH+7vs99THH0WvcEbq/XinKoF4S7XeJ0559dqnhd5fgQcccI8ZNv0jj+pe38iCAZ07
R99k62jzQ6lJxA4Y1irC0cf4Weuq5pRTx97R6IgYeE6QpVF36/bRstvcDfQung+grpi/66WdakFJ
TmoZmvHsbL1s7oBi22JlQ7b+eK6GSs+QNdl+vu8WrEhkbHmrctz+cGK9xW8E/nKbmeA8QN2A/hzd
CAa0VujfnWWm6VHr5nbyXX7SGyrPd5xJl3HblRTuR5j5isfCM+czjRzZbEjPJmCatyUgCFthqZt1
Q2yU3rSPdHlTj23YVYdlwli3kV6Bw0ka9mnISuJcOUuG3TBq7zoJWpx0Lc79izV9QVcvzpSkVkgz
yg2m0tRvkCpm9wTjVHtzZPhMgoZ7PWgCSres8hs+JkcvEOuvDnt9HzYxwRddX5IKBNTXvNKg/e1r
5UA5J0g23jAKi7cLaLPrVra1u/HpKUbAG9N0Z9dddnHq6EeWX+Fvk1mYOpSmqrhztBSn7BTVNpA2
bElgZYxytigEJvILhyVZ9AuYFUWTrZXoa2ht8Anz1IQ8jJDZHjYUDwyXu6av4zstaqCBb1lWALk3
hCcI5zsu+aH6NsRlZu9yu2tlEUqvw9HXOQSsP6Uee8dhyPMkw/AABDt6kfbgEcSjWifS9gABksEP
G07q8b7I3Ny+6zl+i2PkZjl0VzVydJH+6EdXiOXBTpDAwVUTabtne2q8zxHRsf82eX2Ec0SX7Ezb
urccNAFADe44K4jsMfdHR27EnKX9UdRe5u2SoY6864iTbHRvRxYUcSTygPawXtTZbpEIs8M0htda
cTpuw8UjHKhGD79sUoukIEW7nrPsBGcW8Si4NTMC3um6/FxZtJwIQsma4pAZiqRwri0ZmSNp2MaD
klcCJWO6A7K7DBcMwoogRKDk8J55lOxr1XtyuYJTOIuDTXhtcqAjVLpXBUa3YQ/IkvbjZhkWI7po
ns3FydbQvNDjg0Jhq+NZHWO/L+UdoWYlMAuPNKp95kGI2SEBrsqD7JHk3oGm8Mv9QgED5mrGKnAg
XcaJzgXWSwpkDk76o7O68N7QHA0WpVYGsZ4Jvq3d+cvEdReJvD34n707e/g1Mf+sORwdqC83PhL1
7iL58lVD9nvrgmmanVwjwEp4TyOjeX9nV/p0pouVvdXYPMELGLMKe4r1nTYhEMDf4178oXaDDErC
Fwo/aPvKdYlAmWYiI6c0gD8Fq9w0b5iw3pu1+0SPcqSzGTcXOsho5vEqhMWwln9zs3d5qLutgcL8
MGDzDdFWygvZsRXz//zFw2cbGuhc8Z7E6uBB/3qtbDkcaQM7T2WPQcPnlDxthAZxKKKjgn5JGAFa
8482mh4nr5Rb1XkvLMKepFykEKYE4aCcnK49eogtVRj5QQnQpnYNtVtyPO8Je2uQFMlzt1CBqAzf
ZdZqfTBKjYRHsQC/S9C/AEjQDq7qOAsjyZcVIzmwafueeemWYHocBDYA16jU543hy2FLU9y4s/s2
CpTICbUrpzihau6A8tk9YzyILnpOayWHuwvFe+uhdv/aW4m3s7lnMPx6Y/YxpChLv166JTskhXsF
fiU+ZFZdboVGSA4Ju5fes7+mTuFWG/Jx2vvYwz2t9Dg/OqPoj8ncmA8I45vP2XOSm55DWkcmUFmA
afF4mbWQmsDuDtfGMLSvQjcgThO4cKTm10HHcLm3kfktvNDKCkues6s4badPD1EjPvueh91Jc2zd
jeF8SzJ1VuTFPMFpjZ9VozloRxr33YqA8OllSuOSu/vi9hQiqk/SLzNCaQTMhroxjGLedsyIArpm
1ba0FA0nBUrYw8a+Y5WInd4kzw6YxWwvDSi/mw6SeDCbfnzRBqc5YP/+Lsh9O6btfGvRVgRr4D4a
VdKERq4h+m9TnXaoUgQBRJ8C/8CRiCHvW433NsD9fdcieiSnAImZj4liWexn3DgZaUzCCJOREl6T
bXSl3K65A2z8lTpfCyrU9cHapIEWkcd3eHwJHoKXL0NAOPcUZd9KHmTApjjXlym7K5jfbKhaxp2x
JNXLUhNKsi2EIbdN2rRfcpmOAMOzqbgAYLwnXSriEDfo20Ubm2M5AKsURYWRMtKNEIqAEVRW/iVL
wGxGrd91YaSNxj5P+uaryvXLIq3LLOfHOc+xSyFHFLJ+0dyuvkImdMC/FEP+Y11l1oj9b1quwRKc
okktWwe8HJEyjcCvX8krgvbq67LyppNh0/QZKXaPralxGGp4GI0UPB/KRwBpo9xhJjG+t76kvgN/
sTaCgRc5rTMcXat7B0ZIr4dW18lt3Ra/QX2oV+mkKf1ip7cUYADx9oqpGjkmxhQqJx4Ds3de2FfV
69CMJ1Go6JjmpCtYQ4ZIdmhB3WzcrD+Qp3KaC1PDuUqmDi9/q6IVa+AClaaybnF+MxtOLGlzdgQB
eOI4VyWhwfMy7ovISa8sSIA3lsOybZZ0gjZdzuGiiucGtibrLTIe9QK1Ek0a3LHSJy0qKSlbyg7u
sF09drHzguA25bAEubSwKrZ013guzUWAJ0BcJW0MbZsU+4dCgUhOHifaZ6Mw3msnafGpOJzbCA/Y
Ux+UW5VW9llUg/bhRxPcPBPHXDMCdl2S+hHvX36YBuZdzK4pBtuiN08OdscV2B4/L3lBMQhHdZe6
FqO8PFv5fU75qhggboGKTdzd0gsanEiS02Rm35NkOO7hmncLoaXNtATlHH9wOqX+MAtjM+VskGyG
DeuYrf0E5NWAPV6dhzxqn4wOAK4b077O/g95Z7Idt9Ft6VepVXOo0AcwqBpkn0kmmclW5ASLIiX0
QAAINIGnry9l//4lla99XbNbtTyyZRHMBBBx4py9vx2h92QnqnbCSjFEQ6Gd1shNfZb7fjukbcpZ
WSkcm76J/7Ma0+uelIUDLcLbSSX9cqqK7gxf1LviHlZfXTQGNBwqTi1mmjy6fd9dj1mRPyQ4LWik
eBwMsOGO75cO8TdDUV7XXV8/2tpMVz2HK3oojI5Wl1CP5Ww60CG0RfTJsZU8sXvheiRIBv4eTV3t
Lo2x6NpLPI55ROXYbHzmhqvSmshCNcJ51RttRCrUMOJDJS4JSaVduX69HVGxI81t1XNEJ/Wq1oCS
QCjLM4NtePJGKqjWaaot8TKEC4xkxhutDOppI99y+iGGFxjU4ww4euPMl5D6Jv0ItEfs0uierSo8
KyMPWIiiyV+6QI1Xl8S+FQIdGtnYbdBkJ7htwfujvOgbe2XK4D3NlLEoGUcgU0t9kgpmjvskLLlF
RqCUlGrR6piGsO/hemeItnaBR5JbDvp+YPZKP8jtNkPa0yTCDLVQNY4ZRjZy3BBDwhJE8tuwkVpD
1DMLcwekHUmKMqpvpk5TWu+mvkLvYdyyVMP50+zL1K7GyoeYfKAvgWJaDt75B3HB6Tc9yn8jb+tU
A7Ht/ud/v0hh/q1S8RAZCTfE5ydwrbiW+x3D9oNxoMFUbji4lhfw8Xec1ja57i2Gu/rvMk5/kf6g
98SJc5ERmi4iTFtclEg/XCgavTEXEQeR1qncBs1Lak9X2putvwvp/lknGfAxMC4KyyUZmRRMJJO/
XCjQYybhb64dJqmEeAxCEftahtHLUFNKrkK+VJx4Xpg8WLEPXuWvv9BfJPnfr49wy0HrJFBMoj76
+fpjE4RUXmG6TivDLdA31RzRvBTRgpsIp9oEhgjlxXeQDUezL6yTOUu6Di5ZciuG6UZyHYfSDI+W
6lFNfv/l/pGq5qHmiFj+paTmPye82X6tLxK47tcf9ZNYp/tf3/84/lpflHM//QuefhgQ5/5rq+++
dsxe/6U6ufyf/9k//F0h86AlWrz3uq/U5afRgKh+FM+ESFT+x48//icJ37b9Wr19/KS2ufyF38Q2
hm99QmkT4L1GxGc5vvhDbXP5I3S4JCAjreH4gBj4D8UNMr3LqwUZjD4Ik78LIuV3wY1lobeBC4z8
k8Bfhyf1nyj4fnmBSetEKhiCaIGLhZD6V5iTxg5WSfokzIKRyHQuSG/DGrqdNynxN5I2++dXC1Qc
1xKMGcHfkI39f7iMrLpMLKINAQHQxD8ipqCGilx/RY7tK0dqUHf0UdfJhD2eaJMTnmm1HTOKqAri
C6b/GFK6QvXK4f2KDcpdExfebVhT++1Y1qhc6mwFcRFUKc7TVRVAV5pn10X4I4kcS2S5LJAbHKtC
OX+zDP7JJ3Nx0qBFRwGM/PgXyZKoYj/MIaauZqLxNsoJmePBn1/btAUWDolBdFZCn62CedAPj9qf
LMA/r4vfv1OujPTm8oih3OLp+nFd9Kd5UGFEQJZlVfHaG+BezyZAjr++iv2z0PP7ZbhrPrwA0F8I
lHi+f7xMOviSqLQwpTUwZB+ytY1y4QUGNmtznoujSimmYYvE0buKsvhFy/mZs4IWS1Yk/14gdBA6
t7eyRKVMPFTtfEvGID1P4YxnuUXE764Ih0Ec1eb9mqRXxXZfl/kaIXSN2AWm6ZWhdLVj7x3S3z7c
P1rV/nNL1n81reBFNPofr1vLt/JL/ZH+tHBd/sZvCxfKwE8++6zHfQ/tkEXoD5WgaX9yLuuPf9EQ
YlvkmftdKGi5n+h88mc4QcDeBf4Py5b5yYW5h1AQFkcIP078k2XrF0sBC6rFuokG3nFMlhTUzj8/
kLYoMiAfg9rlbUbXBdgpspoOPV45EzMpB7zEI5wizG3FTnn8N9IfgnOnsuB+wmrMqzgWp8aIbazp
XvfOBNbY0a65pDyRL86JocvWnO+884DUaBVPw8NMDbTpcfXvf/jS/+QN/h5y/+8a6vtHYZ+nCRww
7ETt/YuIuh9C8k4bEoEanu0PUPb+Rlt1vXeIhkA8Rhpmkep8XcPPuHL41J9rLyKdqfCR/Tlzup3o
4t5oJ8GiTPCtG6OpAKsuXwCMWusUkdEWp1a6c9uKoE2nbl9GYlTfg8lLmbL69T6cyC82+zr9Z+7C
3z6YR8HNM2JT0Vxk6D8uGn1bNyZxuu2uFZeQL1BIb6bOAXBNVg3BRtfQUUwyNSKOeunYJejQ/Pwg
Y8s/+P6YbvuMGKe/2YQuX+bPXzYIVp4XF0KdC4/1lzqygLhjT4nV7cTlCm0YYkmPZHdEi2dvZh8g
FHPxZPvXt/hPLupd7EOA+Hj6rV8VrcruewXxS+1KbvRLSmgfZKXZskibpRF2ynXVY3jxmGH88+uy
5WLxxFnLYO2XbSnKJnShM9dt6oIn25vrw2ggjppang6z7l4Bh/zNTnjBHfz0FYNyvrigqU445oUC
pf4vFSxqbxeBZDEiYpsQgeVduwzi2DzoNFEfPaCMd8HB/mWMahIs0Yxsk8GWD23rggMP0fauSkVD
zyHMgH297/xHI3DRRKR9pBczNP52KyW3mL12ToPHIWG458XpdJ8GJgcD1b13fjJdVYnvAIxoc3LR
/HaHQDgqNl1nds+4tBZqHJr91Ba4rrOkeojcYF47ZF28Fshjt7kfi7ciRysmc3oLpQu7BWpI/KRE
1SGyKKEd2JUMHkzVMK5VEshmWIuA7IxZyjUGSeeQlPPl350YyZBTBzpFNYGqsRq8CamJ710h/y3e
eOvctSNDtWpatIt75Sfa2BV6GF8NG6biKkDBVYJ0EM1dRR7Gm5UYk1zwBU7uMuVkB1UICtdtOKgJ
OCNIgrCP1QOQHDohPMhXBkD5TZdJa6Fj0riicrLXWRmJgwbMc2Umc6+Xpe8gCk2Vb3/UojE3UUWq
aZeMQ8ZWLHdRFLXPhEB/pji0fdScDe2PKJXluQlAVYOI6R+IAQyu6tapdxUQyAmcKm+ugzJzUfV2
ch76BNJKWWtALSbfQmeRuTk2+QA8SlVf6X6SJgSWaKvBYS7nnvsvSvorlVupWwBZ0QXD5EZoEeqM
cOLZq6PlRDD9IQZl/dHQI32IwJNdQXGE7TJNeiWS1kCt5OfXmXDjcY03EqBsYuUPiGv6DPQN3k47
AqG0EJXzaiG7uR5xceQitdehB6V7bo3T4Jtqp4yePt0Ub6tBeCea4+QUuYM+2C4WqrjuDsiFv+jc
vybv5yP0jWQTxgX9UBbembHOejBwYfSMV+5Mry43safeSSFz+dQiWPX2eO94CSofCQBPsAUQKqLz
6oF6Pb7P+KOT5XTka7XBcKx6iTJZpom9pHCiPQrRbCNKF0oVegaUHU1OC+GSDnF2M9u9iQDenGoH
pz73SCHkM0SwFtwMhltlPaXcS97B2Q1r7kaoo33c+2ptJLBQmk7aK0VGS7z07IaBzDQb9yAqnS9T
FmI6E5w8484Yb6FshsdQTv1KSAc5Ryz11mlJL9mGhpWdKhz2G9vq0lvaRu4lBfEDYcRFdZdExLJU
0y2iKOMVA6CxGfKZANcKJVcrTehGk9ZfBaa6perzV2Rl9Eerk4rUHmK9ueT49NyYzS1pW082EvnV
FA796mLqJk+2bQ5Z1ah7lOmwTpLqnTTjcEc0hpnt2gLlwULqMPk6FHFz2/dIxEiGT+xjhXOV5GAa
zjunFynZ7/SamZqh40wPuoraRS9JTJYVOXnC2ZMp7ZBMUs7TvS+R2k5Nx9vTDT76ktnb2HZW4LSB
rLn0eTdJffDRyiDxocFE0cs8b2nHCoKMM5Kb1NpThVqAvWnNqlfTDaySXVXn010SIZm1+yCEIAYr
SHDsp9FWRddZSorRonXDQ4u70rmGyDQ/TxZWZ2KbvtBCNk+Dh8BuN3SOyU9V3kGNnJ1sCFMIDYNk
YaSEdXYkkt0MiHPOzMSrlRlEaOJ71WHUnA5T5T1CwphOzmxc20brbjrX0Lej2UwHV1Rf1PAZEWuA
OA5tu04vWnO3Tr+RkPvQlY6zpTbwyWPw5jWdP29Zstmu4kbeypEG4wxb6cGRwHHdvrLpKs43gai5
A7iFNtj5y63FrvWukbbc+k5PNHWIDn0A/1iRWNAXmlQlksWzBx5csYko/qAMc05k6NSomzygZwdR
vTW2EtPCIXXcSyAoVRjSl7ohel73COVNkIF3Ex/x0ZRRfW36db6DihYuCyRVdpCQY+PU/sLsyd6q
E4LVFoGmEZnjal+gvkqYtgf1M4At/xwxf1w7XjmvoYcIRI9GiLm+NcXKy5F4JQMvPTQJQP30cwlu
vLYGt9qquXRvZoCJWzRmh1rNz6XuibwcnJ2jaZrnM7vQXJJypqcyrVeZBaEtltkmY8JCfB1TFuzd
ittBCkCn6vGFvYTGX6ONPUmbTM+sSh+NKs3XTmufZCiPUZc9pX1yLpUh1Dpoy+QmIH92WyLU2iU9
1LwstO7gUTRLfAHFRjfsW4TpofjohIoXvcFdwp5GyQJmqFvHHAXfi7zol6mTdneBaZR3FKyPrZq8
FZP4aBvPsXe25zCHL9YxjFJtgFCqGVdo9uW+tmV4nQ1NuU3KaViIIILQmjC6jvhwGALTw5TbT3FZ
7UeDaEv9EmbjhGGGZdNpvmH59VbkQcXAzFz8r1IBs5u+9VF6zkvj2JNeinWocBnDB8HSc4z+Szny
KCg8I1sdWPlpvixHuv8yIsrf+2Syrvvu4IaKrNUi+GLX32djzbh3jNQnJLzxrlhuxysE1/266XeN
9y0qff9U+83wwEwQHJaCXEAGSnQdBwwe5wqcYmOP+TronLM5Gv7nbBprwGEEyquENG1MEtlNAYAK
3mvAwIP/lE+Ds3D0JX2MJse2CqxqlyLTXRKDfJKB8bluYZMm8xuy8QwyKHv44BJ/dxlMYtkKzmnR
Q61AHrJMMlut/BAb8DITyfiq+tFey0iOK1ibj8x2HhQTNEalb8IeqEjm+UOOLQlGQXwO4gL7ge0d
m6bu1oOHhKe2EP8FdXMs29YnNgFoU2MV/IB8xpmQwqqbY7EL58iHu5Hby9izyl0ildiXmZu8mQXB
djgqO2CPQbFqRv/JsfIXvtxlLYBPoC/u8QB5Vy24duqvgvzphsy3qBvVkQn3W0x1texK6S3j1LzL
fe/RLidzHVmYdHwAfBttTs/qMoKO7OS2Q4yL/twnIpah7BBDFpEtwaEqOaDruDKZuCBPgJFAkVWQ
mdLYexKEFp3pHbIg/Wya1bl1CVmRiCEWQozuItYkVjpj+EKkPPK/JOA7iL3l7MNpkPqL9utN4otp
I4ga4Xd+DgZ9hFR+YLLtbhmBiWtSjf0d+SJqlYb6JBQmzDAn7hEtVfiadeF9F3bN56mIEIiIF+Rv
z/C0ECu2XXi2Q7lt/ZigP896smhsIW4jP21IQd/BBVwlg5o3RKCOvEIwM13waKumK9tVbaORQAWZ
XDF889eoQaenqIEtIwF1Wl72gLZiMQNK4cEWAt2qIkVJhh89AhTkcO0ac+cXGxE6JpIwv2EYZW9D
Me1xEszHrLWKVV5IVApwKwiUKIJh5+v8tuY4Dhhycs+esm4jkH3bRKf3IRX9YlbCvZPc/H2fGlA/
1YyVYTyl0ReRpyMwkWGTY4xaxRbxbzhPMUYEHAM8huG7eU712WjlAD0YHT9xJpB1YrEcOTGHpnGo
ekftbcALbKwowDuy3izncCFJby357ha28xBHFEQj+iaIdqjLZFefEpRCbCzLEgDqW8MXs4pd3sJG
h/c9B451hT50V3tZ+upfOH0ZI2BUeV21rIBwbBv9bYIf2iZPqPeZEiRbQq9Ut4RkE64Hf7iZEwaI
UraUhXJTjfJrVZ2skfyR0EfOZHgtcqukINqSqcMwTf517V8TBQpo0aAAs40h5MG0+hvanOtwwgJm
MiAEGmMkydYsB2vpJRYC9rAY39yMHOmqVZCMfGHcMIw0ccBYe58o1o56ZVGNVXhPRTGuu9xH496m
d1XYGoAWZV6/VHZX0rBrcbloMuwWRHPO+8z2sQrF1n0uNDYmh2l9M1lPdB+gYpgbe0R46nXmez86
BzGlxWerJegZERLJL7zuHTUM2ur+ow0ZTuutqB6tINnF0RevJ/+4mdELoD5dmZa+kYAqLgW9z8in
RfGs3X2TU8IZ26wuCLXJ5IlALmhOvjygjvWHDhEbk0Gf86AxPBKeeWWRfTQg+1+z5j3AaAw2F0uE
15DJa3kB7AmsUiR3j4vMSZDQx7jnFkx9jE1RV8G4sEcby5XjB8ssIwZLVE15S0QMss9kuOmyu2hk
2YvH1YDfEIrrwg53Oizea3NcjQNU1si5H8PmaWYerIJDVlTZkRTFW4T2JKCt+ukN4xXvrm3DnJ9i
BF7WPcwWqjV9JS0Mc3WCrkVmy4ia04vNJ9bOdgkBnthXboe3I495z2EWIftjIy5QVD+m9A1OUfo4
5K3kTXb3ft/eOZKVp2yZuA5bK3vgJbNXTfk8o3Xap9p5w2p447uHGmnLOpCv/mRau8B5kRkG1aHN
t3By8b/s8Jy2H13fdc90mf0bbH57N7MCMjjR1DA0u2eWe8/yRyRbRQbxXkQxPigzRLCCewrtklS9
WsQ94nbsSzkLQ0jPah6i2z7J5bcUCHmf6egowo6DT2tuPCGmxwIjyezW9coU2cqcxhC0OG5GoNrI
xsnGucilwfB4YSTOBksbckZmyEtQ8ZxfrFpejzpOcPtVxQozkrFPIsCHeHdX4HphMg71ZCw7H7FQ
MsX2SqhArgub2ncqCeuoS0SRmTDPpumOt5VrBrdxQ5JdmnQf3mhYxOdxKy4T5G0mHOQG/WM3d/Cj
SpvDSmvkeHoK8TKaF9ntAIgJjak1fC7IM9hZkRHel9PnhqHMi0m86kPD0JgEHoselNuqs3SIjyCv
QG3MzM+XRoeOA9uwGSxRVTh74N/mFfgqDYorunUSAnsWcO3EXZuU3r6su2ubo+GZV79dOfaFZY4R
FB13AjK3NuJjM8ti44jkNUN1eI+HM9vrOZ3PZcCJnUBcz37zIk3SJkkiCRprcgnXXmvY7xhJFp6v
6JmplMxQUFxREsYuA5oRhZItq3FfRk11b5q9f7AJFV3Hfq7ZMkCWd2KEvJUM8RKrwLGckLC2jtWe
xOxrZgU4cy3bYcUg+PEmTt3wyo7sfGf5036MGusi8pe7XszynBr8ki6abtA7GADThUjRDysM7Fuc
gJxu/MzjgNxU+R5hGTFyXfNqETG3qPFhXkVkel47yLXXqSf7rzrowndb4qsawfhQ8ymX3O/Eqtzr
JojzeUFwYL9AxDGezNjKHifXTv2lbWlKARvk8Oe0ZvrC70/+ZebA6+boIp9BYJkPGi0DGvqWqEyH
ockptf3yLazgZZs4rBczw6FTSsrbAQq2s/BKIaIbMPsGSuC5TNmNo7HbEct1L6t8vBJdaHPwqCdg
wDAKzQ1C4ShfXTLNEQ1rzkx9ae/B4weroky/EAkuVjyPww1Yq2fEQOKt5JwP3DR3v5pmKSfGYsVw
QyuXnIHeGKo9VYc1XHqgI/te4bHemG75VtBY6lK0dmJQ/ULCuLahYeiRyALDDpe1Y6GtI3Rcl3K8
b+vxs1d2C0t5xIk6FV6doG97HChoSxe1nJ7ToIrxk2fOxujthyTRzgYccfEcOeoAarojIc19ip0Y
a+QF5R8huNDR0F+B38p2heT0Tr3u7Xust8jmBtVshDtmWw830A6l6tmfOhNfHCJ1oq+feubtN1S0
+txaBLquEyO/gxSHx0lwV+bMCbdNmIhjEeurvGoRRLtjtb8cx0nNnN1bHlINbzc1pkVigGsOsdPc
WOzPpkbfKRPX+8JdrJeDyF85gSfWsmkJ4kFmL/Ibo8UWZbVxdiMaKlQ6ndhfrDFBMxInhKsOOj+i
zul2xABVp5aQtDvDKNxn9oHmfqxs8DyQTbOVJg0z3g6jXROpjjiKsCQjSz50aEK6tTp3vJZhmN9y
ds9JBg3cr9Nojvdu63SHGLEbFgnS3PIGU4+bNsGFnGxem+Ss341jJK4tUhY3pud5HJQj5v+ssmoZ
0+3bFF1+vMSplwsIvv2iCgRNSXabotl2HaT9zJ2nj9n11JpzAwNXgu/K1zSi0h+q2DoYc5I/5UOs
Hr939Ac9qMdmxts/JmH7rOJELjqM2CiM6/7Gm8w+WVVE32LZnLwrw0W6a2o9vERTnl65rp4JsWXa
CKP7pZ+VBVlkKNNlMXjRssAv8BzURbtyR1S+CLhKVFCDfPExlh85UEtmpBgRry2j0O2aG10TCF2q
+b110dNzUCD+7AKlI0Uh8E7NBCky7NNq3ViS3g9WhSP8I4IWAsun35S5r12oi+OQZNXa7BwkwmGM
KIpM9mhjlcp69ItRvuQ6DnDWB3qXW9K+nqeKaJsIXO5NOAv6CXNb0pqd7eiCEJtr9RiqvNwWgFsw
kmQmsaCVCwMDZl341TA4QlB8FVSeibzRvQuXDqc32BUNWi7oBZF8GDmg0kigf8LdNpXxZUrbgqiI
2vGu6L86N42Gjx87dewt7Bnn2Owl4puVF9M6s/CJrhrgqyfg9PlRakphaoX8C2aGCvlcGZxlZ9n7
sfPtL1Zjxnu0jzh+XHveTF5l3XgVm7AOJ/lCEoN1Y2aTy3RH9TcwrVEXllI9Knz1113t3WYCAZaD
Oey6NBWD4sg0a8BoXhGci4SkyKjpq60nKr4kGnn1PvcBArpRVW5IS00YqGtJI5ij/mOfeUWLz2vG
b532bnwcSfVcMlR278uO7XaLEgbFTjVwlwNyBbZe6vS7sCswuGejeFeg4MNFLxTecR3F9SlVmfIW
hiAakNAUcY4wjWJ0J7znBeB2sIZ8GLwJeIgNvqWu3kaIm7GRl4O/cZmO3GDqUI/AimS5ijsL27mr
rH2f6HqJYc9bJ66ldz5ivEf2dcp5JyTFzsdT+VvS3j+aa///qNax/b8ce6+78U2lVfqjwOf7X/md
jgPqxoHyF/qez0T2BzqOY3663FQ4J+hxYApeVB5/AHK8T0D1BCxVFD5Aei+yrX8BcmzxybGEBzzH
JZUSDp79TybflvOLFsP3TDjJyIH5ZSxc7+EvZCgnHhyblik4cxPgopQPLhGhmskSteC29WaWAkaJ
a5Yjd9H3WXUrOcpejVmTfy5wZL5OdqDfDToJOS5dYk1EkNPxqCX0S5aOhYbuvMwrhaspS54J/Vrh
rf4S+AR2eJl7qBRyWxzF63IgNkd5D1wL83SV7W3dbno/6ld9RdiJ3X/u2+bUc35CnYpB1J2IM7GH
8sHpKTaoktyn0vAb8BqZxlKsFBDVyNADVo8iUMlDRg39QS+JY2PqqqK+n5KKRlBi+YO9cInFugeI
k6y9YmYnNi6RGSVN6Zu4EuWSRU+dDN5IDmX0TG2CpsaBmn7wmvgJV3LVP1hGd6GSNq1O13ZJV+Cj
doK6PlwYUnj1jdAgIOwScpEvpGUlHbEuo3WsE6u5Vth3+JQMl4bn3nV0uPYz4W/xspBSI2VsVmu7
xTHGiaePz9QH4zHpUPOSLIR9qWVMEq1owQflWgLvo+kSNv2NM1X91o5Ea0DVDeKjW4/Tkx0NRP+G
fnkcC2vLtc+9V88LQawPPShcpaNpdDsIH/E1D816zGm46e/YQcQ6e8MkSXRhd9GuAdLDRr+oMsaQ
fbJzU+1uMFznq5Hjx1XoJWt5IQKY2RUznwd04jFotfY+vDBh0gsdRlAiXABozzPKxyPHrmzbpmFo
LNG129VKadeUy0YnrYVr3AjLx8QsbWToqrwY3EUcKr3iZO/Abfk+4/5Hq9x/OV0OI/O/0OUkbx8/
Lk4XDvxva5PtAO8D38do2AtNGOnOH5oc5xPR8RdAl4M6CynuH0sTf4c4HEyQqGYRb/kmKozfVybx
CaeOSWcJeYbvg+X0/8nC5H4HM/+grYAs6nmsSvxQeIAWCK+f9R418gm3QbzRG3mDXzewonLct0YS
yj1BbyDgMHvhZeDtLvMHJ6wTLLAzkw2GsAmZXjwayZTP4QNEVM9lh+ykv0lLZlXEERHZdcUi09zZ
Yp6JZomzEKrCRfUKo3JGG7Yw8xK+Q9dWdvuYWNCZlrGRWoSGoVhDPR7L2BtABxW0JJnH9Wl95WXt
2HV7lMVwJDJnbo3V5JvomNM4cu1l0eSqXEiXI2YS1NUpSWW7rUqUMovJNbc4bZ2EthwGCptFbsFE
Tq9oOTNbKgHp30ytUZk3nFgtetj8VuZ15Rv553mow3KXF8ryP5M1l7zFShJ8M6lhpoap7JNvu90a
FH5YtzeS3JRVW0SP9IypPBYM7tuO0mT2LOPZ4Ucwrza0czf25dzeNHlZG5/pyDMLvGTg3WVEnoF+
4BeV0wU9QMrctVkLErRoXJTObdUmQXLHQe5y4oc0X8mPibDEr3BLzMxbXqK98IOYlRvfx0movDuP
+V/1ImPAt4jSOb9IZxo/YLlZzrziXPolQUP1DQctrTwkj8SDo0En0sLVCNa7SGYcXhzkPggxvP4Y
lNWc3Xq+y2gUCL5924DZNnYzc2qOzHFl6ceAZtpXsrFyeaZljZpjEauRnq0dx/KhScPowKlcrIBV
+DvTHdJzNY/5Dnj4sPCUxsbaZcTApUwBnHs9lh1zOyHcctqkqYgZyZBhj9wcTT8GEL6/tJLfWiJj
cPOB8uiI80mKCczhIk6E6V5BuRxJAfbZI2qECza1NGdpPJ8cFWYZYswxDUfNWJEYe/P1xiW9r94j
s2o9uXCUrlQMGnXFGHLS+xgZercGLu0bV33KZHg7kcp9siOFOQPnUpYc/Ahq76KhgsYhSExIu4kC
0Rc70RJstZ/NhEpnnL8lpQ3uI1UVKDTR33Ms6U8iI+olLYPZWJrSl9e6ZMRnlGW3gWzg1wsS78ub
3iFfChzEbBwjtAHEeBeOvtetzmj1e7rdIdQazhzS9G0G+Zjxjp6MG+I9+zPkCwu3b2dX+aqMi/jJ
MoxqZye1x3dW8WasOxBTW3fooY64UVvcAxToeZNU0uwlXLvzZAv5BpvIf4l4wtAIoRJFgcypqcaX
jBlsSZiPgeQHtajce5hPaTOmeQIdzglpJaVdnhvX8CHUsx95ycOkG5chJt94i2Yv6tRe20lXNhw5
xiydPhIObRFoGGLgE4F9q1EGL9WIYX1s1PDO4uCCx41004hwMdERdjr4SOXU85iyz+ZhwbCjrabA
2jomoZ1iDeU2nl9ty+5G+yrpXBO9QZfRg1dFmOCrI1sss2eCPNsZpF4edlVff5PtSAoj/cscO1u2
6koYW9c41jIZeQtZBwP2tIrBY4ePkzlYWF5FQd9wgg98IhcbZoqTghVftSbNwskZibUL6eODrSK2
CUyQMvOHKCYq1Do6YwfK9wm2eqCdpRu0wrKhfSWFSY+sM2xSvJhvNEsKKuqETlRD8ljHhaol4TWE
wry5hDVWTzgrK/8F0EKdo0opxmnD1LNujyHeufboRx1TkTBn56cnMfZVf2qTidl+hgiE/T8fyxWj
kVFQT3j+W9+QOMta3YhdGabuVjkx2i6A668JNxfHKMarkW9/lXiFPDj0Q+4DXU2kn9HQwoeR5Ruf
SNKVtr2K4o4fdJy9pj0EWPLvkgrXjR5myF2p0xZABoLe2Ia9iTdqGrsXxxntJbl8YYswa+4x+xQc
JxFgBguT9K3tVIbFU6I9cRsjNsb/RHTh2q47c+WomDzjRJBQpApAGfAJmSjSmoyw12w15vi9KUfy
6Boyw14H3YulGgnmxFlNpy/syl2bDPV1yKpuLMh71Q956yUgpgo6JxjIyZscyoKRgz3ZW5sZe4tp
2w43LlKaLZ5069HLy7vZVDNwoLI/yN785ruG9YDoRjiLLGCSAfvV2YeJrJ4KDVH/SvNdbyNHfFE0
3uArxizITJeGofmICqerYWLXk7XOSSmT2OZE9zTZtDPI7WPPfUlLqtWUQCiSJhMOt250RC/nxh/Q
57M3z/dt47M/9Xl83VZ5FWyiLDOAmbPRrRiM0iXsYlsMyzBmOE/PqavOk8CNnLZmoRd171c3fj5P
5sqtXHBqdgAuZ5My2x0WmCSDY5EyU8NGypralFptM5v5XdNyDseBDcGnCUt9QtjroturejNcTR0w
wb3fFJTl61kH9BYhZsLfTpjLhkOzLRiDvHr9bDJvdm3ODLyd57JrmMVmuX+n2pl81S4PY3oJFoSm
BV1KY8fJwnsdJ4PJFNCgfIPdUxPq7On8fgKVChQKcNIbOjFu/q5K2G4W2Zzm83uXMHy9ifJ4FLRF
VcO4KU31FQFPNugpz8PxHNPb0CSOf6PLGCP+mKuWt56wH/xY/7xI/n9U4o7w+69K6bR6+6mW5n//
Xd/uuJ8Eta9t48ERbLl/6NuF88mjjnY8JOYwsikA/iimPf7oEn/OYQphs4vW9Y9i2go+WV5oCZTy
kHP/ZRb6Xf+NjQkEMS6mP9GDX0S5/66iDX6s4B9Uuz9Xz4707KxxWuOoRL7tTeBeOQNty8DQHzY6
xmFH58qzN8K5+eEr+ZML/mxe+fcFf5HQ53llV9ReOHGKSi7tMjjRnZ4XKurXQ+bvx6o+9BQef32x
n5sX/74YX9yPWnAmZF6XA/Y8Ap89WFELIbQ8MRY6wUD96yv8Rx+Hs9GPVwhaHDZ27BvH1B7u50so
8OgacJY4l2+A/92j1z3/313pF1170I0N+scIYRFV7L4tvYyqlCbr7HXiDVM5CbqpphUu/zdn57Uc
N5Bs2y9CBLx5bUuyG3QiKVEvCFl47/H1Z4ETMZeqIRpx+TiamS4CqMrKytq5No0El0f8V0j+/94e
x7v3z2ZN3igV4+TfGi09CKn+s1Ks3+g08gPoHvr3v10eZukjCQc4AGbkuqES3HJAm3Z101g01Up/
HPSQR4luyKvLwyx8KVGWrmG0ytkBNMKEyWaHOpLbwxfapu/0In20yBzCm8sDLbw2sZdTNkg7DE8C
Hhi2BxtecdghXWEXrDV8bpvPTe255+X9x8HEEkVcY8GXo2lNytqTBIJK54TKVbT/n2rHYnBYemVC
cOD0EQ/VmEngbhvlDPqiPAy2fktbIXpMFdZjGZft1o4cc+WhBHuy/045scEmgsNKi2lEdIDiS9Y4
bLsh+cXfAARFOuX0wuBw8wpG+XF1BS9MP7H1VZ+qpMDBU3J1KyLvipH/gYWbK+9dusNaxPvktBAi
RTANmLfgXOS2SvwVRMjZ7ourHAaG3tiPUlH9pw7///3NhDCBdKDrQdA4rowWGCW1S8X5urJsJClI
r02yO+Dfz5dn+tKrEwKE2iqznl913AA0eqb25W70rW6jBjKAHGyzL4+ytJ6E+MBeqtKYJdmuZIzU
MZndWRlec/mJH29wbw5cw3xqINFvR1PaSmmtznZ1atywIQx/OI+YK/0tOmDLpZ4XB+i68cpo84b3
wc5rzIvuXW95k0mBBPHdAbXLkYkugWKmUEacJ6n+4G+7MszCGhb7vOA2Uh0KquAWW5sTR7ybEGiS
HUbPetQ92lO96WEZXn5/Qknuv6tXbHOCBDilssJY9jAeEHEe0BtSto+lX3Zi38EoQKykXPt2swtS
+aTVWJw1dytjz3Puo9cp5BVDO6nmgL/wLerYjeek29RHsisXtwPXbIYz7f0sxYdXR9MSSD7FtPJw
eeSFRWAIOYaZ+Qn4ct2/pY0YnccjyPOtarqrv7+Qoc3GLu/nyQjQZRixJ7otlBe9pdEkGKlHmcMT
B+Ejmtb7VusP8zu9/DhLIVjsn/MpFAKPSCR3qNOfdt7NPc0pghNuFkIUoJTBgJukO4fa3DnsMLtf
GXdpPQjBpO2xcNHt1r/V2vGbJf/pNM3VJ3oQ7KY/Djz1trXsLWrVBmtjFOBTO/wyJfU0yP4+RdYz
YVV8+U+Zv9xHU0kIOHFsJr7agrlJkaJvgkjivNVQq7z860urRGx+z7shUAvZllzUh+cSU2Ezb2+s
mkPetTGXRBPDOKRTf1fa0m2kAvEwVl7xwkzShYhjNaFeFmPLTsdFN8L6MU5+wf/hauyhNU/czUDg
vfyMC99SF5KTNMmdPlZUThUVisAuRjA/5ic6Pl8u/77Q9fffSPPmY/MueNp+E9tyQj9/ELS7ZKAn
ZqKzS77HwvG2M2FCyc13z9yN6BlHBU9oeUtHK7WtiH4xrBA2iUP6bHvqTf0FvXUa07Kamf85/i7u
wEsrSHTyiecuCVRYkitVw7eInsEBB3AKiTcR3MZdigQKbWxS7CKpf8ViZK05f2GfnE+J7wOFUbWa
ZzC5bgPUmXVKvwi6GptGG5s24rLfX371bw2VH6wOXYhHOC1zF6z2DEPM6eziWfXzg98Yh8G6MVoQ
eJznUHC07V5Xm3uV+gs1h5aLQ+lkDOOPlb9iHu2jv0L992Ep4GkouPwA83WsDaIx2DojMpky/qmE
5aHx0/vOmn4gn0K5BjmoiZWb2eLOSlfC5MK2Ol99vX/ZjpbiktYX4a1f/myM32P4E0PqvgParV+H
2dXlp5y9cT58SiES2YWPiRqUg1tN+6Pj/QR6FRbdl6mSrxLZOGR0QKACOqAL3A2/zdq5U/LmFhep
E3DfbKfH1R3XxyqKovoKSzi3zo6dcp60eOUsvxBQRACFBLKVAixmm5o/XHW523BbawSvjvxEvXUz
9XT/xisRRcB5/HfFz4WT9y+86IDAmjQ93KrNjE6zIFqO8Q90kju8bDEutpMfSvakz3U+iE7PWJ34
lPKLLeIqKKV1z1UbTbX9eCfFWCiYZfTUoJSRO0ehjwattA088WRYya6fyVhjZ6IOk8Er+tiyq1bf
rET/hXmjCZFRUpg0pW4Ht/2UPziN9ErD5k1m+H8bpJabUhmOq+F+aaW+STreBUm5zFtHihX/FuEp
92DqNV0udAFk+4J7SATG/YujGVvJ5SOloMKzPvjdSP1VPKx8s4V9VBNSMqftqX+D57i1PfTKUTa9
akG51u4/L4EPAoAmRDsEfxLC2sq/9U3lb9xndzIaJ1Z7iZpsCEc6I2hiTQMuQYeV7XNhUxPtRhWJ
RiUuZvxb5HMvnt489x5QNeCNK1PDXHgiIaTRZ1X12Cz4t5njbNXQ3ycDtMxWuunDdGXBKgt7hCaE
LRrzS9NvfP+2y22366CaKOh3e7t40NXiriR1BVC6V2rrb10PXHV2dFIlv+Ztk86Ub+rw2MYwUuSV
J15aDGJ4kxCZNElCyjf3rslAaKeOHgMt/IKD0VValZu6HVYefeHtqnMMe7cYcuR8TsTNlktr8FnB
nVftveOQK4/+tLIlLO37b6Hr3RD4+6C4VhUHHjwuFIXrj9GPtMX1KqZzxkuPumOcUNR8MaKfl/eH
hfj7xvh4N6BS6TXuTJz19cqrNjV9fpBu0Es57baayud8mjshJHpFbc9Y2/4XNt43Zs+7MacJRrtW
5BxbleixzaMvVB6fMyjnDU4dCCG4gjcl/dRFfyBaH/s4dTUaHA3/+fIjL0wZVYgpPbaxY8Stt6si
+VKrX3bgn+fOQ5wxjlh+4DbUTp8cSogwUpSnnt9VfE6LfoHs6PwISxCfxvjoS8WxhxqysgyWsllV
SKkip5DASQ+OyybkFtO4zYefA14M4/cE1N/Q4HUW5Ls0e5nqW92Jv6WRde056gOGzH/yxHTtIP5V
1spOrbc+95W51HyuZvWWl7z72FiKqWjaTAo8tn9HW8MuwcQctqB3Py/QkKbSy191/nofBPO3F/Nu
HIuPmej0l7p+OzxWkvzNRzA7hKfLv740Z4QwM0hJofk0sruyLp2cuj2adnwqiG1SqtxPnnVPg9Dl
kRZ2PEUIMraP1aSEmN31aF7bN9A6j+gjte3lX18IYcr8fO/eUk9LgOQEk+cGnKziMPzihQF3NWoO
y9VceYKFL/G2cbwbY6JfDA753A9FE2/mRzt7wKQ+Y7KvPMRSlFTmp3s3whiipJm4YHIj1D54hsMS
8F56QzmhloTtUT34cpBu5bGEDpFH+8uvTgAd/jd9VObnfTdqioik4q5ccvHUO3qNh8PLUO5C6mCp
Vff7IQj+1JYskR2m4EHHqkL4X/1tYijS9MWuPPvC7isyauhRm+j0aT23o4DhbCJFKW65lc9PZpCn
5n5K4uIrNrr4Jl1+am0hSXp7G++eWkv6LO6iyMNXq43oa61unRCMQ61O9bZAM0Gl9tSa+p9kitGt
2T/o88CuOvMb/BO8jWNON/4EWQYys2L+SEzb2wZxW+JZSO1p03akzahUUYBahQTKubhuVH8fF94m
tZp4F3EnvnEM6XWocQG4/ERv2/UHkeKtqPLuiTxTsZBBaJ5ry1J/9K3+WwFC4MbBbq6kA3jWJzU6
PmuJXm4aAtXOgFWtlICocsplCBUNesCA8IR9A3s8UL+S5IM9jXw5nJvL7eLUp95MzSn7KzzPOtyv
inCrezTDtEo04mM7NZiRNdxO4D0P1jXuP1mpVYTcjNghcUfLfpOgNuntr4pXHBUYeBgo+IcKooE1
mivJ0NJEFCIiRhpyNSU1iUNi/ED7y9l5I8k3jppd4bD4udku8qc6U1Mr3rrjDql9NYfbIQ+vCmnY
hVP21DnqSlq+EN1Fm3cTjYZWKwxTq+ON5YMRkMwjn3/rReaVlhj7OlLWDh1LYwmnNxtheIv/oO3W
kU3T81CEp6m6Rxt4oOMyO8K7kbdVdlejcM7HH71V3la9r2+nbDCfOh2qr1E8DKme7tUReUpmr0S3
pT9LCKkDKAdF7jXbxU0Rh0rDvnJK59bEx2/u2j6EgXzElnPls77Nxw+WoCyEUg+3dzmBPuKqIKBK
DYJ1Q/cq+S0QI9p/o9SNMKkJkw7TleiwurcuJLuykI7VA+I8p45t18/VZ7ChBT6k3NpO5Nq9h7Lf
v+5Dy109vC69U+3fDSMIyzrvEtt2FU0652T29Mi2121Xvs7LMXTah9Va0tKTqf8OpaNNHXIudN1Y
QxE8WN/Uyf8yr85UGh80ybtynG6D7nDlAy4NJ8SZlC6G0JxnS+jrv4BeoUVT6AvuD2xPaOHyaE6k
j6vf7e0i5KP5IgSbFk80kCCkLD6VWUyTeZgurdGGIsCd5BD/hqqRaS+kCwSe5840g2+xUe8bKaWq
k25qLzrXRvitsUpaUZV7rwbaL3fTFlkwPhM6Nk+zBeBcjQS4mOYIp6Wyw7gil696SB80Joa/KyPZ
jwHrdspw5YzsfZhPX1Q9yzEt7fH2avJXx1A4co8FpJ80wpCnqCEghufMAFJA0J+RJxDcNMywsCa7
qmv7oUE9PmvIAv5ZRV2oZmdFARYtW/bL5e3u4zhNx+i/MwPvwjb17Mh0LY1bOkASx7ion+Q0vur8
8bru0sfL43w82VVn/vd3u2rc1uWkt6bh0uLNS0psaZuY+NtESgBJnw5/PACxAgBM56+F0nly/++s
UB0hlEZ1YxZU7VW3HXHs8f2p+oraPsNMRQv3E9pdvIuIkUa7GUAhpOGTniOYtIt25dXOsfGj8YWY
aanA+2nzVt0R42i6Ue9pbzgD1npaPXa85ZYfDSEESn8yyDgzQ3XVrjpYNE0ee2MngwtqcpLfYwp8
wqxIrLNCK3ajJtPaaz/KkAn0xD5MhVKtFCaWZpEQOZuJVsEiCFUXVwpviwT3NvGqb1H9ik0wiAsH
87jL02ghywa/+e88onnZAA5F02pdbDu6AWj26rxC2kpF+OR5GDqW6pZuoQPtCF/HDonikNygQc9W
ssOFiicE2X/HL9rYMDodpJpstHvIad84UG8cWpBG4HWRo8M68c+mEYazKfHNVKffTZOyfaNvZS1d
+SOWJpYQXhMv6K1IL8C6yQhzDfueF35IIddwE9WvXSIuDSLE1CrMYbB1puIaqhTs9TBVv2DZFe2b
1jJOMPq7lUTx4wOtagsBqFJtE/NOXmgoyxwMYu7RgmAtk5jXwQfrY2b9vo86flfnChwZBamKfq9U
ODXF5lfbW/v5hXdkCxEmKx0gR3qluHGSAFdonmhT/sst2cnoV8ojSw8gxJAc7UmsKSUj6MYfLsQf
dVxbnTWl5MKytYXwoeJc4/kl7X/+qN9j3QdErn2YsBXeJp7B1umbxdq6XfrMQoRobbmGSKMB2/JZ
ueTTWz0NabWDiRbbBx2bXDr3403vaC+TrBzBmmwLT8a3zNwna2Tipc8lxA7UbFhSTbMjV1bdpAO2
qnFxB2j8lth/OTwtvVAhOsTx1LS0fRquGhfPJtl31U2Q3bgj0O30wXD668vjLNzwq7YQAnIvljn8
pobbdzYNAaWuN4cI89Et3RQ/Oa+2X0D0gVuKEdZHrfWraPP4oHvp6GwwHFyLEUuPK8SIhEo0bIOE
j4qiMjcrV+Z8TKrSumYL7lQPVsprb5WbD9axJQSJEThVrsQZA2nyNqxKmpmMs2RxprSj+ouGTW8V
OQ+SnxzDYtxWbWtu6hL3WDXHIw9IVxU8KpJ5dfnlL6zJ2d3gfVBBhWYV6J1U1+zGcKuE0h9lMo/o
Oy///PxMHz2rEFTypg/hgWWaW+Eqk+Fjr6TDqS8eg/KXaSm/g250V5WJC6vyf7TZ1WSncl/qrka1
YuOMOP9k0/3l51iYHIjH/3lNXadOlINynTpi8lA1zX4whheoXnvPaGHtHC6PsrQSLCGwGHZT9KAa
dRfAMf09kbZNDXowIBVtFGsA4ITiUo5B/PTVztaU+zE36Jb0jJfL4y99LSGmmI7T1AUWBq5TWoch
N9gHMHUPKC6XZk7dsTBvh6J5naIyWZkf8zT7aH4IMcbBA1uTaZp049J8rEzjVfWcH1ziPYKCg4fi
mTfzpdrlp1ua6kKYoXkFI3apstwsSmc4Ununy9UL/owrB8WFUi2y3n8nySA5VCfjwnJry5mJSdiO
6XuL4OGpNIhGLGOFC67pYCrK8fIjLWwCokgbNoLcYCptuZUxfMlwEEwIDKDN7520/tymLcqzaXTF
TzFmCBu6DwBs9etcruCeo135LEvPIISIKUIA43kMYM7naS9IT5nW4ueEe5i5lukuVHZVcx783YkN
2EiAZ6jJtw9QnNCBvVdN6KHDg5ZAIuiU32nwoJZWvsmTXnnSiIjbXi/d1nDOdtHjYgk8cqy5XFLA
fmrnCknC3mz017SEGo2OaNeY1Y9xKAGiKl1FW13/VEG56euZShhsEE1d/uAL1SRVVHzrnToMqc+p
E1aWAlEWGnFaBEcvo100KYgGmhWf4Ncc+p6idVIp5lGOFGdl73q7YvtgvYrq77SQVbXWW6pKQV8f
e6V+yRokh4NMda/dxAG78agU1Q14U/zwJLxVPWCj7O04jJrycRra73YzHCKYXIac7vI8uOl4T74a
YQfsQBqPwvx5kj6pe8La5t/vblpBg8ZftV2sJJSTBEoHTu8+9VsQtt25j9sEzlWDEXuUnYr42HO2
s+FKjnq2snEsBYXZh+P9zEtCx+Z+qLVczaf9uc2+KY38IhXlppXz/eQpyjYogZEFdjxjuJWVRbU4
T4Rgp9lG6wdmR4WPXrq2MiGoD9WeBJmgapwrv7mqMrBxqnqPy9kmpah9eYIuBPSZ8vL+cSMQYZVp
FZRglBjHxR42YnYya+MxL4c/hh/vPykNUkX5uREGXUyPMNe5kTx7FmNsafs/R6RtvaUdM0TAm9Vk
e+GpRPF52+WqP9J66Cqjp13XMhpaUNHN1mB/dOFwaM9QLIfN2Mf+7vJ7XEhmRB16IocYamO67cr1
2O4NdWRYoy9Wfn2p8iBKz4G0ThC2ZcOtBsWHw4jtkVNV+BnfNeiCE6e+k+Cp9YpZbKf4i9ZO+q3v
Z+MGuNZa1j/PxA9CiSGkVD4W3VUHGNzVKgzmFU+Gnq7fTLb5i0Zd/hLV3uJK/xN34VOFaK/L8pWR
FzYcUYHeSZoJhEHn5NT3MfYDMwPGb+4MiZClpdb0yWGE0BNC+lWlyKFIKElPXq5yLlWPYaDfJOXa
Ip9/6qNXKMQWoxzyMTQHw82oAqQ9vEEvONi1jz5NfRq0Idgqvfkah/Kh7Y8m0EUbW3NtLbItLQoh
xFRlExRdPhkuUOBo23YmRujeIUvio97umhymsV3DrUjOnVkeG6K8YrTfFeWcG89Y3ezDQf1dcq6p
U2dlVi+kr4YQe1r8TCi+UJaNevPGCbWHYsKveY6wrf4EcPO7bo3fVuuVCxJL8qB/Q50h4+7cxLnl
Dn7yRfHB0Cat0sM8zUq3x65hn1igNlOjg4kSbq3uu6H7L4OOKh8KL0hpWO+bPjOjkzPUr7lSjvs0
s3bFqH7Ftwnqdlf8Uib9bxzA7+208pvENos1AB4irelj3KtJa7vFwosTle6hr8hpFOmm63X0RWK1
gUPTcMDK/m52SiljGX8GHB0wvV7ZJZYGFHK+RA0qWccPClpfqzIbNB8b2erGahSuh8cirK5hh/9o
U7uitl1RAr4cVN+kHx8sGFEHH3tNMNjQlGg3MTbjrWnd2X/AwnFzAc1QLp9y9btJ+me6WuNdtV36
zRo0d+qGBxsnq00TTme99tf+mIXVK+reuR1Agg8RyA1i+ZkIdANMBcyARdePdMTI4RhlYOylwAVX
sAdE+KVsx1vOGJ/8BvPO8y4l1uUYDBr8PVdTwIH4Rn5oQ2i8efAHuNjXPAe2rjTdZjVaLYQLUQgv
qdygS0ZguHWHbciEdfymkKwSig7tBpKTUc4sTyPNOpe/9dJwQmz0AtAtVcJwKmklWXG9nftHMDn+
ArblqBXTWYM/c3mspeksREJU3SDIIsaSyuHKmuZoO1+2lv5jIqlsoP3fNsu+Xx5rKaHUhSg3lbNu
z8Gqt0ud51F55RXWvX2TcLPrUb7XVdpTtPB59cixsF2KqvXWMLh6MnPD9WTpTxVFr0kccl8/HT5b
uBG16q3ugT4b4+kUyJqPQqvWPWhylf50+Y0tnPtFDXmh4ZQUZc5wspvMupvkQUJ1EKnUFRxjBBR+
eZSFCpGoHjeVUVEqzEJPsZa7Xh7vpb7HHR6maqCvJ71LzyIkTdxUgMbKiuEk9x0O40YaG5tYkwEi
MctWnmRpholaccn0QuiLiXaygnOb9W4HfFfF5watG5DT8lhAq6+i4NZwHi+/u8UR5xD5LhbJQITM
0MMWPVbiH07R3flmdeqw6QhbHP+wC2jijhKRfKc46q/LY6rzevlgL9CEAFHikT06Y6cC1mu27XQ9
dsaWqxuYUsWxrB5T1a92COT2MQjCjV64/fiSDd8Ns/hdyL/hGG0latG00hTFMQmkZtOTnn+urCPK
zvMhtgc79MxTlbW3AQQjMF3+zqsNguXD5cdfCFlvhZJ3bzwqVE3L8kE9WdnrNJcWlewVEzP2+Qpv
kOKE+Pu+GlearBdCiCgmjxxP4VI8tmi6757gnb/iOOiqln8mqVqTui2deEU5uZw2yNFSAz8SxEQb
xY9vAyN9qDPQ+8Z4LevhSxiPt5qjNLDWpt1Qjitfa3FkIZuxuI8rAjjlp/rGqFAV9aObhaNLW/e+
1kkNG/2nQ0Do+/FEWWRl1IVIIArLK0OKktpStFNvWK9Q0g6txjYurZ0tln5eCDRNGspVabYjtkp4
07V9ru/r3EQhUqyUkhbfmpB/KBP1EG6V1JOP+9MmHvpDFAQnx47uAPTE+OZ1G633b9TC2KFXu0oa
byW+zQN8sPBF+bjZg3p2vGY8WS3z39PpHee+u12p0C3NdSGsyPmge/i6T6duUq+VEQz/kPTJEacU
AGWl115fXr8L6Y0oAe+0OlEmUqcTUehUZubzGMqEquxct/ILh4mvqbYy0jyLP3pdQr4RyW0RZEas
nZzp4AUlZPtbfZDvcqsni15rk1yYbqISnEzXy/DvUk9h4Y07z+xfTDRkNKG1K9NtaYD5Pb6LdwMt
mEPKPdcJmN0hHmYOSHKT2MbKDrbw1UUduE2TbD5innry+2GLIcMvozV+xWpz7Un16v3CvBt+8CVE
KbjTjTo+J5p6Kiz1KgGDS/1/A6UfhZZCIWc69IkOjc28s/0W08XqkOESziVqvRLGF2aCKAp3xnKm
EJvmCZ/sp77xDjLfX3ciEHecWlYLe0ufSggMaasB1KRf4+QP+pXckcGbw/e6/X154Sz9upBqdGlh
xTDgrZMSaPeVOX3pDfyJ127wluaBsPqzcDKn1rfUU029QyvtF9jmW0c1nrtod/nvX4heb+H03UQO
rFwq9HxipZhFtVF6LG2CRP/cpvKWn737cT/RJluqW/XUDt1Jafqrtkj2k7QSSRZevahwjkw7TTAU
Hk6Gio8SLMb6JAWFtwuHob26/HaWhhCWeYrRQalEDrG9Bl2Ijh7rSC+u1goICy9fnlfGu/fjkGR3
6NqnkxR2v9Pa2WE+tJbALKwueZ5S737bU1N/7Ekiz3ld7rNcv449sI4yZDH4G/nWaq1hc/klLUxS
UZEsO2UIlYqRHM3aNXbN/l6Yv0sroJ1RO1weY+lDzG/w3dNMoZnQvzdChImcL8MoHQOu0lZDxNIT
CIu4scYpRg/Fr7cpFbfGuXPAn/p5ej+uZQlLd/EzkvmfJ0jauJo0xtBmg48kfarrvaKDHQ96zJPg
bmGXlYTf8+TVTvHtoT/ZzMrny29vqVAlCxUFL4iRwsl1f/YpyGCs5pa6tfGTfWH/NMjZ5VM5uh4m
bjqXN4UxXCkQb3FE+WZ6zo0+GiiBu+Fgltpan9PS5BSSAIkyLqYocn/O6gj9meRdW0qRnrlIrR9M
L1LQLerFytRZyAxxqf73zUua1zp2Fgz8PNzN0HkouL5C3sWHvgV8B6fGG3+GEtDzST750fRy+aV/
PGUVUdWrV3We5PA+z5qE2IHO320+Kj81ay0F+ThlU0QJb1dqjoe1WXeWW9OV42tHb2/BzpobJ/af
YGe7gfb1c08yL5t3iy+VAX8Xsd2dTTvbVWF1l03OGQDNSvz4eDIgi/r350PN7jQvlsZTl6dXWjfY
x5o2u72ZKM/4oj7HeN6sfJLFqSCEEbQoEMjLWj2lCc0E6lah/YuE+pCaw7aQw4Nl2n/VWr3Cbc6N
/FWoz7zM/jfTUkRhrt9XeTRRuzsBlmKBeXipkuF4mgddOsUOW6Igq9sPFr6a0djd1FKykmLNU/yj
gYWgY2dKMCmdN8BuC5JvoDHle7uxcYOXxiTaUcpsq43VBdJjExvhfQtq1v7kRxUiTmQEMfrSITuH
kfHDjpCpwNzsrps6Mo76oOOllK+UHpbWgRBLNNoEFLXRs7PHLUet1tams7FlI6tp942TJbA6ht9Z
tXrX+XGhRxFFuZbnONk0hoB9R4hTQKCycq+nbtUO+zL51uQ/vaG/SvOV899CFBFVulDVuRSmhRav
h9zlyK9ea1MRHTFK/GR9DkeTf9efLtNqneR+cY6y8DnKmmtQqM9BpYH+Dg+ITh8w+8XE0Lo3o3Gl
6jxHjg/mJSYE/0SUop/iVi/64ky2EOIQqe6cFBhGSg/j53gRyv/odzFkjvBtSc64a/wqMQjZmFSI
CkxeP3XuV2whlpi+PJVhk6doLVvtCizoLvEm53A55C7ERFvISMw8sYu8jfjxNv1Txs7XaaqqjTaE
26GR/kIzrFaeYqFNQrGFEJHhFR2ZuKWfMSLIWyzR4+QHKjrs3+Tpd+P5e31sor2sJ+bJryPniPeA
vfEdOdtpXvQA1Blz7dEqMM4s2v3lh19Y0aKA1xhDByJ+k56RjNN9NR0V7Ayhu+9wbvo+mt6rLcef
k6krthA9vHGi8IF3ybmcLbJq/5tqlNfKlG9DR/l2+XEWJrso0A1UCxNKVMnnGrB/Xsj5BhOKnZzK
X1ejxBvU5YMFJepurdhBm6Q0hFtKzglmeYZ3GJNg24zfOkfDOgf+7rkIDbpuXduQNoxM2+JWCZCo
hcf5v8BKYxPUL33/FSBNUicbVmIV9Fv+k0ZzjNn6W/6XkLE3/mDM/6ckSU5h/mNIXsq1QvVbfeOj
xxBCkdxy71WGTMaJDl94aDhbY+O6ibEJ4fRLc+fB1sONqkXHTleOIS0e0RjNRhvbhCJtVZ31NQrd
wh2CIsp/u6EIUtOiAiYNtzK3X1ZBLR/zV548NV50hy1bNR5Ns19Z8W/V+I+eXUiDhqKynWiI2cea
pr3yC9u41ZW0P2N8UCGs0m8tJQh3VqU4eHYnNEl7s3twqUz3VW+1bhPV3PgruXKdePEfbP5GkGBW
c91UYZLu6tjzbhzA8ntIjc6x1xOv3gYoKU5e1HYKJp9QyHNMNxDXaS2vEyuzTaCn4y4aMn2PZHNc
CTgLKYmoSTaztm70Qq7OSSPt+p6LESjKehKfRsvZkvVft4W8XV0YS6MJcXQqMWgZuHo5e2m3cwaM
RA2chsv6qLUk5nLisvaxoVtpq1vYrC0hlg5xXrUmDRTnIjZcHGp3fjbhjRd9+VwgEXIqTBKrGLPl
6hxJEjKC22Ssr23fuJKDn5cHWHpbQjBsy5aTsM0AchWdPcnYh5g5qBs8t+8tqdxDwrxb/TIL3WKK
KDbuSr0Z1FHiaeL8ECnSTu++Ykq6izoP94MrP8KFu9bcWsNWs1FkCEXS7WRYw9YKu5XkauFQrohq
ZIgPcZkEUX3uI1et7sb6OUmftfIqsgpXb9NtGU/XoZ2eCnP8g4/w5be8OKoQ5YKU0rRh+DV7Dg23
Wf0K+AyklXZjDNb3QkrPkZ4cSkdzzfRWVfwrwzZWJujCViTqljGDlnWkGfXZ8ZONY6NX8YO7oLQP
vlGsPd1CfixKivEWS5FQMkYXWAfLyM7s5xx8ag5y4zWu4DeZOfdS1ZsiWmmTW1h2oooYf0WzS6ah
PuuOErPm8r1t5hgqsw1e/mIL2Zgo+x2HLPWrjmmiBHQ+996rmb2YzXTrj7VyXfnU5S+Ps5SMiere
1vCCwkEMf57Br9DbrkvJuJargpsfShXqHUWcW7hS7IvxSRtyb1MZ0ZG6GPWF2LQ2iFQ+10cJ2+/f
DH2aijKOEqM4S3RT2LMTq1U9KPLwNFt4XX7aj6uf2CT+O8QQkeUawJzOuIc+qZniBkX8dPmnF+a5
KOb1etq9/EEtz33RbEINU1/jbDENVxGrCzNCVPDm9G9preONLsZ7Q7mtq9aK6R7jtLjVIzvpdrpm
APczcCO5/ERLAwoxo+/SXK2TeHAHrW73TlkfMmY8/fM0lbXY3q7y8xeSb1HKK0tV6slDMrglDWJW
Qzo5ZTk6LjesHvTKnp1sVjKepRRLlOyCGzCxcE55ptluxhyil161UO1E+dZTytNU926Z4OlgxyR6
4RC/Xn6VS1UgUbGbqICc6snu3Ua2zzB3bsx82OEjuc9w4xl6jGgcGEihbd3XRWXt0aVmK8nP4tBC
PsIlu46JVtm5la78dIDp94VzZeMsqdfyoaqD722Edj7NQLR4+U2RrE0f5+MDt4iVztFnw3oYElfS
zQjj4wpzKDTosEy9U5WWiDSa3PiKbfBLPkZrUPCFncAQYogztABBVcybLd2k7oShk1buLMvcRjj2
UX3F/GqqODrK6FprdWXUpYUiRBU1UoMwsLXE9R2wl77dbcMm+JZVhrIxPe9LrIT3l6fRwq4j6nVz
PMW0QJpfKTxYOS93leVzYtKOn/v5eX2+L7qqZY07lpG6GG4ehnraTdhop0O3stUsREiREQ3RIue+
3ytcUK2HWLduUM/nm8pOfw2fZAMpojxW7ttIqZOmgHz7kltTCxIqpGqQnGOrPBpMw9ULnIWtRNS+
Wrmhlk6m525pybtKae69NPj6ue8glHnUJE8jz5oyl/vG79BbfNpA6pt4VVi6sDJFHSsuk6OXqU7m
Fl5z1WnVfaXLPwElPI2QlKMOI4RcubHr+nP7iK7+O63GgcszVHGFK/f2F6mq9qEenvJwPGNm9Tdc
q1oubCIinzk2cu8t1Ln6kDSoZV8KhJiV0TWbqVP3HbeqV54c7D/3hYQVH0dD0iaSkrs4GQYbpy72
Si7TRVZmKwMshBRRslrB8R4jPApdOdepC/mPqOnK2ZfzCv4RB+/d5edYmAmibrXQaskxzKFwSdN3
tp45uy5u3N7ytpGZgADw+l2fvIa13K7sRkvPNf/7uxADmKTJqgh96dhV48a3lCtJqvKNE1g3Zll1
ZzVfg3kujTRHoXcjxWbqdUo95q5uq08GpcR51v0fZ1fWWyfPrX8RksFMvgX2mE3GJml7Y6VvWzCj
wYz+9efZlY6U8oUg9aZDLgI29vLyWs/QW3MXjobYRv6uBLWl5DF0IEQDRH0Pk6amP1lZCiCYKvrL
6A925Dvexh5ae8wiJMxunUDAqGzjPB0gXkPiIqFBXZHj5Lx+vhRWzpal2HEBqMGkO9rGXdrB9n6A
KGmLCkYAU5wt0aG1QSwCgTFoSPJanYIs500CabhqyJIQJLj/NvU51u65S9wptUfIGImmi69FSUAd
wF4pkOHw9JfT0wpmMt5+tOEPWhb8QaMDB3GLM/XTjURgbYCLsDBKc8ZwgFZyUnIsixegtM7QuLjd
lNZaCXJLGKqimD5d2ypGce0nEb99pXGy9WdYkF4yDePcLfDDykiWUFRY13oDdzwVtwkEQeudN7Jv
jW3su5H8/ny9rRVjllrGxWDCAj3FakiG8mx0+m4e/QeoJM3NvmA9FHRK9+Q0/u/O6gMfdgawd+9/
DDaYdfjfRkK1wgY2lxjUGcHIsXpTxUy27T6TJ+01R6Mf9r01PiatPs8l9fcyR18vyXZFO33nvNkZ
AsK7xlQdNc3QQequyntH07jYJB1u/bKr97k575OsOVTCfdmYr7Vvf9247wIa9+koB1v0MSqWAUqk
O9yKFCQ3kumtovvGSEI/hebGGHpe3GTfi2mv6/6lJi8OKtpNe9pchGubzFoEI1rlpqo9kMs1mGkV
O+KjsX2ru5NjTN+1VU/gwOvHuWuDiuhtOfaVw2qJegVZDPVnSzTxgOY1FE12cMcLoZH7XYLd1Zvi
waizN3hubhxVa52BpRbyzLSN0iSTMf6ugzzx0r0g3q3dnDp44hqms+9QN0fTgsEXbXC/iwHe2o1k
PMACQuBxBzRDXG5FVv9zypm/cWav3WGXwNme0zr35TWPpt7BN9W5ldmXUty2xs6BYGtl1AcxvE6G
//T5ylvhGZh/fv5u5U0ysUWTNU1MLeUe+eQdm3E4wH48xKvcYyJ2LfO+NTPdJ3UqTzOdx0tuOv9Z
kCW3ITdgtzEf7+CPmJVXgwi5m6eSH//t5Za4Ww91EFehqwA8ynmkcfaD+m+tApWaWrFNQeucGgjv
wjA+AOLjN3S3I2jS7BnXFysPB/5YFSe333NOY4ts9bfXwspSuHlOJ8/xx6mJfRMCgwGcs4+MGF/y
un6tSHWgU7tXjW/9x7wa6oJcv3TUr0NwlOLcGe5ThcKwU47jLuHzbUkcvjNxVpFBuaGR+/cmqH8d
ym6iSbONwthKcFmif2sHkCXDGOC2DNEi7Vd7+IKfqFnu7MZ/zHrSBJtn9Mo2XmKAqcqNCe7qSGXG
8TKO1o3rwjyLdEfDB9e+yn+Kfn4au41C7drTFlETrBs2mBVOTM/s0O9xkNlMh6RocLkl/QHVz3Nm
uRJewnLYSN3XCi5L0ecqS/t2kniktOQu5TY8u9znEenu6M2vKDsVASTDwz4tSOBpEOILQ7LD57th
5dheyj9z1tGsHDJ20czdTy6/K8fstjar82bwX5vPRQ5nGkPFhCeMi5N4cK8zXOPUqCSJbF9+172H
y0reB7w2FG54dCOtWnvmoqgDICZgIUPrXxpeQaKjDXrEX2d88id6mAwFZOH4mm3zLtfOtz+B9128
44PFbAgI+JfUTHdFakJmFGL89XADH7S7BIoGjPZvM/CKdfUtpXQH7/Yfn3+/lZEu8cVOWqIwpifg
TOERPyhsiN4p7qA5cp443MSLir7MufUs62rjgStZ/1JLmTIJJC183QFynb/BbOehpADisK0j9JoR
fNBgXqKNRzhimzk0VC4zMQ4lXJnUtIO4upRf5QRPrtz+Ajm9wP9VWEjOS4KUJYcjiQ1r6+DzCV0b
33WjvPuUfu3VxDR6duF57e87OieHUvXIWpTuN/bcWp6wBCMLCgir6cxF3NLkP6NL91NKq3hmcFbx
vSizs3CGnuqQtzsm+zOsLCLgtmyRHojIITbPfAZSHC/AEHTqjYlfufwupZMNj0KOxtUFzh/4q8A6
+FjNtQXHzhYteGGHmbarjXRk7RPTv2e4hWDhMMuqgL0zOXjd8ATvzOfPP95aprMEMHcw1FaQZiji
bm4M/2xbDnzj5VB5x362RuixF83BTEvx0FS53hsu8feFP2zcDVZi6RLAnNZE47YDOxPZZY8wg2e7
JOWnuR44/BDpFpJ9BScNnNvf8+cLCniTUZdxQoB/KEf3ICprx/yOA6Jg7juvLALfOfrqgHzfnayL
P5TQMcghfl+gYj+znTDUEEk58agt263q/Yq+Clj8f79XPYLjLmsUtUc4xT8DjAvPSTAPoy6rn2wQ
ZgxhDCfa6jEQhYf17VXefBL2+DCl8svobfVBP05MyBLSXPZFDoUhFPTdxDmj73nyh+zU57MCs0qd
gQ6zIQs0bx3dH4cLsgQ4YxdDz2W2UGCfXNhswg4dGgMRde3fo/S6sGTOi9vUZwJuTFB7JRQs8IHe
ah5rfrHkRr699hKLmNWxcRZGqYp4cJNfqSGfqdfupbWBg1xJT+Aw//eHHdD0guOMLGLTaO4tA4Lb
vZp/Cu0cCPfDURe7UqWh57Bda/ELc4YNYPDH+4mwawB5F4pJ6fZmYiZVTKerDJn2j17ZnC3M7ab6
4MfHJ1mCnmUy6NHvsiou9fAkDJANoK8OfTFIc0H6HPzmPCq2EACrG2SRCXWCDA0baRmnBYYCZBHt
QtJXUU7SI+2dg1chB7KtH1LOx6pWx8kkx77Y4tqsxA3g4f+ezrFmCZhlvIzHvvovAyNsV1sN39m9
04bGOBaQBBorD/jNMmR5e/J9owhEBryyaJpbB5S6sHZuZkbDESLjSV5lUaq3bhNrn3oR04D3MAvo
lJTxZOSBGLpXl5pGkBjFb6a3Stcrz1hiouEcO1MOzXdkf8aXFvlmhSoAhE5CyowNrM5K7FkCoTM/
0wm05OvY0vBA0Qo6i72f7kvP6SJTVBMMuBig34BFfX7efXxqkyUqegQoGdILI3KHuXtMoEanU/FS
OJoFPE/vOl9sZCwruj9kiYW2heGwEqL2sJ9qmhv4qoD908MvRtSsijDO5uk6kbWndk5T7oyu+SG0
So6JYxg3qTEiOhgwoITLq7nLir4OqB6jmkyHmcCtGLV9czyz1gS1Z44A8nvlzRVK0gZu3u28dIvV
u4JcIUu4taNqMupmqGIcliyAduSBVs7JtIK5CF3DRZEMngP+V1LORwgBh0lXnfq+RR2R2nuzEL8+
/2hrcWAJyq4VV33PsdidqYbyjTEcxfAH8zdDHSmbuq9e94rTG1sugHM0ThZQXkfeehu04LV9sMi/
zC5xYVkpy9hLzC9orxyYUT/03N+TLRfhtWW5CHQl82g5KrOMC2sEvc46gB/+Q00sgvdcLOevG/P4
cSJJlhDsvjGUBn8Q9nFVT+6FmcI3hpbNrU9nM5yHmiE5ElXEujFMTS5uRCuSAPZAgMc21a1ocGdw
zHr/+dusjXkRwQa/QndAd0U8ZeoXqr1HrOfvftaEHoDAm1X2tSC+xGlPVQGRtRyPKTzLj/oS0asw
Q5pXbziPH6di2PMh33l2F3pEPNU2rEtlfmO1021e5nSHiLS3rArC9+apzuZ/yujhXfH3ydIL1hQo
3RVY0Nktcg94QbTd2+fzupLSE+864e+yAJVJOAbC2jXmQKCAJBcmkP1UUE79YRn9iTomJNjSu7wr
N7L41Qde9827B1ajYlNHZBXn3IIeoHdIa+u+HpODoR/8Bue1g243IljnBrllFRtzuLIr/0dtuRx4
C9BPhV5qc8hbFKy5hpdmUacHxu30n655ZAlsFpUmXs1lHjdjuUNjKEwzqB6T8Qyz4pt/zUe9RYTp
5z7zPWJmcdWkUKRsUN/PMgvyI/+215YQZgPVlj73AIetr+naoOtbO6ehMxvPialO1ZYeyMo9nXiL
jAngHyGVN4o4y8kNG1n/tbeRJinYSx6tZLrxBgDquAtz0lwceSL+G0lt3jOt4R2YmjoYfV2guTuc
5kR297PKjp/viZVYsxRdRg1w6nptihiah0FSRWh4nVvPCfscgm3uloLNSjKzxD47PJsTAWdJnBPP
xPWyq8XfTS/FIeVUBwZ2Y5uR8vBPQ1qCnJnH3IrPvYgTEAE0x6XdNixc1fn3sTVPgDbwjfrOn6rx
/1aY8OJ/b+9UJYXr5FrEsMZGz0VCMVK3ojxUyggd9QY8pksyEfGpOQ2qxM6YOYRk5XDubFBSmu5M
ZvethQfSxgutXN6WcOeOFz5MfRMRg/+Smc15qKcUnTpXbczs2vVtiXXuUxsES+ixxC5/ErPYt8MI
w7Pxd66HQyIyEbCsv2pAn/rJv02HjRLsWpazBDwTXL0h2ubXqH0mP8pJh0w73+TPrkWpcoIJaXsW
Vr6zO/MyeEUROLkV5Ti+Pl9OK/e6JRjaKFgxWyUePkzAniKsnioPRsbmF2Y9lsyImn6KDS43EOsr
nWmyhEQ7XepO6KLJGC7gJ9eg082ARqeW1ffa50Gh+7Po6J1uzyAnQwIQhibIM4uDEuOVNbBRBVid
8UW4yvJuknxSMi78/M5JrZ2SejdOWL7FqGIQJL7mth26vb3LmnrHcufGtdj9ZuNkJSotodKI+BDU
clgdO+bv2U+ngLqtCAo1nSAX1mxJp68l8UvYdN4OUlmjkLFZWQekyZoHvCm/Ot54T3h2M/XtsSoq
O2ws42diGynCtXFhpjjXRqRRm/l8ga3s2iW2OvcGtxpg2BRfT4U8LffNbN/mW9C0tTRvKYWM5l3H
oUaXxE5RHuG99ZCxPOrgw60MvvOgfDvP+s6pxnDI4enr53uV8pCg5We18yXx2TdO/SxA2XqzjbOS
nywh17MaJ6lKF2/Ehzvp9JD1bp/NoQ7RDv23KV2Umby+6D0L9mEwt3SeuWpvRT49bVqzr6zOJZ46
qVRSA21vXAyYuIXSV2zfaAOdVrRj5nJW+6TnD58PZC0cOIv8B23RvhZQNL1UI9qH5OAiJTete/wr
ozP6iWjEGs9z84SGbgB+i2kPYeJsFM1WTu0liFrSqZHophkXr1CRCx3+2vx27X5RR4a2LM71z88H
ubYeFsGG20hpfFHga43+sZ3tk0eHc+piM2xtAhsH8gcH9VLaGDpFfFBJk8SiVySwbV0G17bI56+/
0rIjS2R0g5Lm4GYiifvGyqNyLA/pdKtF3+4UVLjTMmuCORluWS6CRqjnAa3ZgFfNxh187ZKxlB+2
jJFMg4/PxE3r2S3AuTXII2M7d06Ax/ja9Gasy+TRSDZSxrWwucRS52oefLMfjUtG6fwmk8x4FHiF
IIUZW4CC+UuduN1vOZdPjcjLqG1/pYn3y4HOX+DxwtvV7fRb2066kZWsxM8l7NqcBjOZVG8A9iHf
VJrcJ4W929yBK4tzCbW2+jEpO5ni49Z0uOsbGD72ho82esUshMnK3W2sopU1al9//u6umApsgpLi
QY11plTK/8qRooxkd2kEOv90gtDy4+holLbgmKwCYGJeK1NBLZeURUSr2QsYLTdynrV3WUQdFwoy
VdcpRJ3JhGNmpqYglzr6fKRrM7oo6aQ2G4SRNsbFnOQOdtH3Rd4eQFiAM95GLXN1Ry4iymx4owlz
nySeah8Fae/OQimYPcF0Zc6nFynN4yRQRjWbI9HlzWaxaiVgLrWFU147pZR4rOiKINH9l9xBoZYZ
xdc2lZEcrTrwrlnbP83jEqbd29CWdJKRX/K8POWJe3BSaNjR+jhtMTdXvtQSoW1ZkxKI+wZklHgE
+d+omHkZ2E130/nVxgm3snuX8sJ21wk+AWV0Edo2bjQd3kyRdseuSv3w3+bpOrp3G8stB9WXTcov
uq+xlZJn156R11ovfJo2YvDaIK4/f/cIaafKbCjll2KqTsZonHSmYn/K/y3CLRWFi9J3teBo8wF4
eBHcea46cslHvTFBf+BqHxyPS/i19Ko076+vD77Ha2uR/rXyvYBYJjxxRkjw8+uR7wQKcBD4MwJK
NN67qopKB3qppDDh/1CrQEDbZEcB6IB7q9VGuD6UG9ncSr61lBpOhxFi/6xK4rmFeNVYQFkdohJy
nF+5NR42G3gru3cJ3ybjPIHMjqTRJvOZeu7vwU9vGm8M/F59n8ivudtYLWsH6FI9WKUe7YYETs+6
yu5HV6DpWZ9s+BDKBFWEpzQHVNHp9YuWhyGr9tbEwlkbP9qE71NDbRw4KzF+CeeeHeXC0ovxC4Td
w3pEJbS3sLs/33N/ao0fLKklhrtoHBuSxdcgXxcoRBZNd6y9/jh0fn+r2m70w0Higiu7wvkqUBw6
NPBuC6qqHgKZw+OhgJKNIvJucKR7Z3Y5bt1t+1w1MJAuJ2bC6hROAnZrvfHa/SLRXcmG+SYXHHIZ
8Lx1+xD2L3aYCL8PWMLhKSVBLvlZO4LuR8GNyKtp/l+VKZHDC1o2D31WATZQlW6XQO2F9r8FiA5f
Fa5G6VB7UTkUAO4T3tJ9kfiAy/ikf0t9qfeoDcD4byzLOyhNG33Q5mbnowvktujQXaWnyxy3yCR7
0ZNf7dKOlHHt2hoiWJYVlrNf38wtsAROQWAMmV7xeSPaM6OqvqdFguaNMDVk+noRwp5ziIzUL08C
RdGzsjNUmzpsR2su2jtdzeXXZGRbYL6ViLYEyCvIcziN7fKL2ZAD94unycHBtVnW/QPX/mh9LIKy
TZXboc6RxHX2ipKVFbWjSkAEJbd530OJQ+EoqMZgqADREiJ7bXJcdZK+mAPuFTqEjxe+ViveSgW/
Hcr6gEpwlCAbYka9wR4Swg/Q+TlXdQElk3rLVmht51qLQG8XyFss3iIbzPy94nCDV+rAe5jvoAtp
+nDdlTpgw3ef9mdmQ3QcqYf/4LtpaNEfG1sLZ8pHM7fME0GMkFZVEOjKa7glDM8k6w7GRF/SOX8x
AIn5/DErZ/8S8A5pIDAkTEkAZ0BVuLAuNoo9qWoPJdu6R6xFIOvvU3NsraaZHK5jWaeXKenzOgDp
B+aQQ/0kHfvnwDgS29YPzHyIAHII3KF/algK1E9Ju1sAsv7NRxEH299vwjmxSYI6W9w13anhgKX4
Dj3g4h0MLNlT1Rgwj+w2rtVrxbUlpD2VooRVSwc7ZULOpumcymQ8uvl4X+CGmqr56KTmA5v4z0S1
OxtKuH80lLZshFdO0yVmfehY6erMIjA9TLyg88bQBIwIyA0aELslB+pv2qj9OdA+WKt/alLv8qKy
s7lvj4TEME8rPC7Po5V+cxIOgUhUbu+qysbmZmFrOhRk6bJ4Heihzw4dziHSeE8ZLJ8gNgZzb48F
qZzdu1oOcJvjxcEaXnT5YvQuQiKQaxy0Jy3DZjiDD4LmENLgLe3OFTw9WcLTi5oNRaUTEteDD3q1
ZTYysA16zFXHdgbNYiSXP82i+FWQsgpyXcP3k8lHdk1W1PjLg2vS6A2oLdIOZDPvV5FWhAXMLPLA
53YXTUZHoBKczP85Mv03kihZAt3lRCHmRJiOq7maDjStsoC5Y3ssE3vrHreG5PgTJN993WpgbPYm
U8eqd8egHfMDsSAyqao+9KA45Jzy7qLTbg5Ne3YDj9T9MR/bLITIx55obUHMqvKxAE4Cyl0W7A0R
UANAZadD31vo/I4t8iBCh+5G0cK/J95DhULUBD22rn/8PMr9Oc8+WqGLaIrKTSP8TGiQaf1TiYtu
qI1BhMzxfgyybGJvcrx93fOTy9ri+5RDn8SXUUXy0PXGFF/Ye5BkiqzUPBsuRGZaH4phmfmttsnR
0b4ZOq33xYAIaJBntgiHwa8PZQGS4wC5vv3ng1g5q//EmXffgc26SwWrMQZ7/l4O7Y2Y7N/Kdza6
2Gu/fhGmK9v1xwRO0XFN8jdcoXuavjWT92/J/Z9W07uXL4iG76aV6lhQiO/OTucE/ihlCIEbDlce
/tJXbANStVYW+FNBe/esCpRzqRQOnKlNd1X3dUSKKKBQKlJxW4zzgZcMhmcsCWSlLolTBpsePWuP
XoLrCfZdIixPx2mDfFED47AzjS++EjeV7m/Hrvlt4DjcI/gG1ZgG1KSPpKH1VgftCh35YJkvofZd
zcbW10rHGWrtQc5v4Lo6RzKh/SPle0byfTIxJMCkMGLH97cAxn9qER8993oIvZvx0TA96SFRiWHt
WESih/txMbaBRYgJpb3qSQBKGAC0i4ZzW+3KPA0g3a0DQSD45tr9s5jZnpvzIZt9sq+zLiLtfB6I
d9Ek+8JtbSJIQEfAAOD8IRHGE1XjDZurEum+HKO5d19A+wXOw1fkwW8N1OfnwjMD8GQ1KE3VKbdU
tcskoWWUmlUAjQj8ofTWtK9kOGSR5Sbm1NVoQxDYg9uRJ7DtbejSCdvbiWIICcJeSmwU2Er3KCf/
tdTTJclkCLrTla32eXRYOe+XDIHEalM1FEjktP0TpiRwVG5eczQTclc+zMO0+/wpK0Hif0D/qcFQ
F8bWMsz80vHs2PlDE3BlbYxidQMtSpLQvfdb5hdWLLzaP+MGNARCg8rg9m86tfd2aUrcqZz+olB4
20+OirzpEWyk18/Ht5b5L+kAji0H1/FnK26moglZn0Fst46uwD8c5r7YAemnYFaMYC/mgIrsR2Y4
0dC130Xa5OicGBsn1loPfkkNkLR1jaEbLSDi5GEeya0ze7Ew7aht3JuaGGejTvB1bYIJwkLz0eH7
fApWGuFLsoBuCm/O6t6KyZycp8xPUJhIDo5XPnXl7zFHjzB5Y+ARRJ8/7uMvTtmSBGDTGQzKprEg
OCOKoOFWQEDkyWHlJJofafEFUqanq0046we513KI8nRL6+bDUhAeff35u7A1kxZ6WgSP9oDddHgf
ogxzO2lY6fjTjoztT2PrmvVxgw+PWkTIRPMy6yT8TQdHRxSK87ZITnl1Y+pbMjkg1bL7BEKfqpZH
n3ZHm0PoLQFcTKiNef4wRuEFFjHKKBm44nlC47Sqnik6RcGQdf+0a/DLr+Hi3UT2fKgk2MI69uFU
Gcy1DPPMfZyRIfLK3/tJ8tNDzw8e6b8LXh58itjMc7YjpD9nvR03cqtptfZFr6N/9yKkzCVr7FKD
Nt7uMsphTDbeTT0WjSdOsrFoVNWA4v3j0l0Eq7yDmFjTYNgQ9zqmDKLukwNtWlgY2TdOPT46zDzr
WT1ZjHy78m03G98f3y0x4dbf4zQqwucUJnex3ZZ30BWWd5qKV42i0n621XchUnisN+rBK+u9NotT
4z5ITkI/VxtR4s+d+X+OfLzB4i5dO75dgtkxxziY48RPzqIku8oeAt0B9Eidu7E8C7UjaX3PkuR1
Gjy4u6g3o0h2bQMZXswSNHgNcLbJf2r4ZY1bF7kP4xdebAGrTfKstWGjPcUgzQel3SiAPeobCQDz
fjCSgxbGi+lYj9QZnz9fBn8awB9MxZImgKsWhfFfN8UAL4W2MycRS6qHbMz/y6pUR5CX+9FaydGT
zY9RTvap09Zd7w1hm/heKAoFDe/GedK2i1aV9Zon8pA49s6yCzhWzPBaJxYEppKpVIFH+Ze6Nn5I
H1wB6AgnczjKGnSQA0dLurHUiRansjqysi8PLdMRNPjZN2ErAOkhbY2DrYZMURaq645g0A4jYBz5
rh85HY1qV0cefym8LXbbhykJZUtuA1fNQAzGQSebvNsZcBRo8AZgXx4HIc/WFnR8ZcsvGQ3EdQUo
MdS6ZCZ0kyfIAx8saAk6Pj2MGQPYcWO3f1gpw2gWAbSTjlQOfIcvABjsRjWDjeAGNbj1m33Fj5MP
PGIRRpUt0I9lKb24tYQba7oDWAkYMRhHOPeZ5++1mh9ad3q88oJNuMQGHpj6Rpd9rasS5DVj4ya4
soOWbIPGEhWuroZ1QS8VaiM7kg0h8OhXFIqcThBRDDedoD7MJzHiRQStsxGA0M62Ll2Z3qQueWCW
DuxxCzOwtgIXYdKcS5dNw2xe1Dy/5E56U9n2DsSSG4lvZxT2ViN6bRiLYKj8LIXfa+L+/xoEnTyC
9wxEtWELmE53sCd2oZ9S3uXGMzA9XDbbjsFrz17EuykVLnR3U/cCH0CooZjjoW2yn9Cr2H0e3j4G
nlDgav8+a9C04sTLhAv11jZMnQHosfRWVVmYTXeowXF1AJHzoU02ru8r32xJDZBmak5aZ+7FUK/Y
y1rll7wH0cdOYXvfbmzm1UFdn/4uUZi4iSYE/DYvTse+Y8H3u+vydqz5AgH4mBALCit03DvpcJpa
QAI35vK6ID44KrxFECmZtkx/lvhY3WFC8xUrhBgvmEI4YhrD94YOUQeGxpx/3XjgdaV/9MDrqnk3
TrSl0rnFNrh4DeBcILn6CBpmWKZTaIvvwpuerKa4TO1YANB7Qv3V8f8JjYV1s8jFxAxbKKNLvMsk
qkOV0SHM/HTrA65E4yVhIE+zWplJ4lyawX4q/OqJKIDXmNgNQLR/PncrGfOSM8BY4pao3DgXMbi/
Bh/1Ipu2h89/98fXO0zOImJUNWtc02LOBV1fdIPFFA3JPUQJDoXD9tJD1pLk6H5T2BW4EE2DgYW/
0ZZem7llvGAmtGFdC8MqWWiN6uJbBgT36dOm1u7K+bGkARi9hgiKYTuXiaSRbtEiq9Or4cVN2tgk
LMzszSRgAdfR53O5EjCWRIBRVgydlNm9mHL8b4LIDpRRXqtiAk2wjGa+//wpHwNsKYwn/t5JusjN
Zh4G51J2Yl9YSNBSdcPSaOj3uvhaEiAUHtqxeYQV4wj0pOBnqV7bdDjoxoEquUdohHv1xphXgv6S
AkA9n7ojKzDFgGW00JsN/Prflv0S/O8mfQ0RU/xqZFZwZ+c1CapNQvPa0ljEBGhwtHUxYNnDKtcG
2IyqQEHvBWATGHnQzm8C2bd15AjQJ1MlT5bryUfL8G4It2Qb8o4BIA7N8izqqqnbjU09h5JlVpiY
XolOXmFvzMLHTB587kVmYg1cQvxa+wDgeDtelAcJ6aZk/AHJ6h3k48QMagchgWPnYcMTSHADJzl2
3zyP7Qa7/03YFKuWPn6++NaWuPX32oOQYWekUPWAUnuFcu58m5vePrHo96LL7+mWoddKwFuKo0P8
zWpcXKAvQ+XbUS6m4pYMtrORR3xcJMaMLgJPD1tLSRPHvxBUhEteotpTueKAKgEJcw1hitweD5VV
7nED0hEcglFgs8ZTrhSYiHJXUIibGLBNQcXAOo/E/FZBndjpm0daT9Xt7AFo0TjAbSYtGvT2CPVC
Qw4XhNFx59LOOedQML9vkrE5ZZr8lG13X3ZW+WDYxvjCAYuKetzhHhkveOhW3iN4olnkEpNurajr
OD84ipc0BG6BG9Ra1LtkXZ4HinPokjq7zna+NKk+qcTIIOCSPRblf5u995UvuuQc+ICQuJX06QVF
cCcwKggjdJm7EYNWDpIl40AIq+7aubcvDkzXCtU8l7K+5LN5yrfo1yvRYskgII6QAHGaM7xjGLRI
uvTFduDvWespcnE1ynnyu8fdtzFQm/18o61VI5fi7W3bViLxG30Zyjl5zgbvVLYuP4lM/yrGBl3t
SSRXu13Y8sD7aN/bbhP1xIDrA/wLPn+HtXldxEgLClez12vggYTNDwlEOmTpFgezg8zOwOzNXHRt
PS4inFNMOu2lpS9wsbjxU+8kpx7i1WR+a0j1BWWdg2tzgGmH200t4JU4tqQaGFRaUGpPyWXm9UMl
80vvJk8clfSunk/w6doINWvrZpFcNUWdTWVSTJcWXRZthdODzpvb2TTuO6VhXwDN7k2Wy9pNYkk6
yKy+aRvQqqErzC+8sM4Tik5oEaDa1D1lMCWFUlIdjCU6nqSE2vLni+QPfu+DaLJkIzjl5AJeAhmv
DjcxpR+nodpZY4ztkNgoQHr5jqWxSZ/86p7SHwba88aUBi0U0cs7GySPVrPwSvawGnIGtrLEhRh3
/Iwek7KJoM4ctNSPID6mzC2drI9hIpQtGQye0Va9PeKVWfLDqZ7hlRiYtXGU5jcIic4oMsAmChoL
j0AVmHwvprtxPBl0fqzIy8RevRbYBu+uSr6kSY7iuA2DrD2TMNSSr0PZhxNLdxjI7E9h1pCtMud1
M3w0zYusr0+nNp8BRbzANiT8P87OZElOndvCT0QEEgiJKZB99eXqPFG4BQkQIHqe/q70yD/XWRlx
ZseOU85KULO1tda38HBLfSdwVsrEk2j21fiG35xnJOoWRNv0MnJxzYxs6IjYPPZFsAWpQjXTnTJI
AQRbHX8MZ2dTVNOV3+/SvcLaFXEOTCTOQkBzK54tN7FkTQTHbZxXcocuzZnLmm+NgeX9fJpFD8J2
0Rw+XhmEF46za9eEyMmC+CbEplZNFwUUfXASk/wbzrPndoct97b/iWIp9ed4Zk8dIiiyPKlnyOpM
jHeFlxszZPN2E+7or63gF5bPtcGCLV1FcreTNyJ13xuscYdpyGPN2e7cNUVv4TdqTRU3aetvc2WT
IB2Pvus+zCDwAVzjm9vCh0i3S8NrsrNLR4c1DL+teZ+NoB3dLNUXPI6hujvP0SEoNmef1VjnGxxT
RgZWY+ZE7lB9WaS7hZ8PBXJ6pzHS8axI+PT5S7t09Fyz8lNN1DxLJ7xxyumkeJ0M8rGAytz33wDd
3XrBLUmXhJU84hjJn3+od+mtrJZkhzSpJ40PSN7wtV/ShBiQsoVKDAKL2+yN0wEdnjfNdHwWEeXB
j6qfkxLXcphglr2fTVUYyzNgUcNXzCKSv5/nPB4KOlCwQeMr4ASGob4MYneWzJ/npVkib54g0r2/
/kUubC1r70cBP+PEa1feDHR4gUMPiMgR081V5sFpyQaI4Ogq2vAPIfofi8/a+jEwvxWGtfJmgt65
bJ7s/C4HGM0xlZ3BgdPEic8L/TIUmwk+t7LgMR4Spn0JyZKdb93sK97mkC4nTZG/K277Pku64IyK
QdNalz+uvNwLi+TaQAKVoW8zCHtusLfoYYpS/45pN2rsz7Oct27riPA7PY73DfIFZw2haXWL30F7
Ne6C7OYs88caf54WgGHibZ9Ne1hDUs4PAa448Irn+cnFkloA4YgB4IPDglC3G0yLz7/BhTp57U4x
GlGRvWxRBk3RuBj10xbSvfJ0LhzV/8yIvzpwPAszDNXQnkqneiuperTSRxr7tZvlS7/6+WP/+uc9
AG1KinudU6+gTGhTdmhyeq2vfenFrkrRrDs36BtWnVJJujh3bERzMIwBHfJd9GI9dZ8FfONPh6zK
DvCx8Q1zfrDimnP7wtXO2rCSzn0GQYZFUF0+viyQyvheD7akc3BoQDZKzPyc4/n5ELi0LK7tJ0U6
+a5TEveIWjuQ7oakzYmXdxVwB4HcMuLtTaaRGmX2Vx3Gl2rHtRelCNN8Tt2+Onng3qOcQRjf4DfN
hk7wvgzHpu2+d80YbnoNAMLn3/NCCf6nOPtrvLR5G2gAncgxrEni+M2NrsjO5NWpMiYmkLh//jGX
DlJr34mZlwGOCjqc8kLxnV/xuCblfkJN1Cx611cB1J/6I9Nfc6/LkaWinFOT8+kaX+FCZbI2pgTW
C8BMGMgRkORoCbJoKtlOjX3UiCHyiu6mObeOkUfqXKe/XBiuazPFrFSQIhOqObGc5fFYZO6pHZU+
NS2E7zUAnA+T38M/Oy7Xsqgu7KrraAGeF2U/4kGfcLE6j9902u510b0Gsvn2+Wu89JVWq0tpMokM
bTucQiRBNLVFXh6ymrm6x3X0KWh6gGSurDWXPmm11Cwp1x6pFAJTi1e/SUo0thbqvwk23oq5f0Vs
0JUJ8Gdy/WNXXVseVBWMxnSOe8SN9ZMTnkLVHXINygk8N3zM0WjyN8D+3XIhEZ32vS71bs7a7dh2
D2NV/27HjMYsLRBu1rk2CeWjQjlfLzyefXAt06d+pCjeithRVYYVK3CgNZ7yiBd063XtQ2Wyl89f
zoWdhdL/Xfol8abCzOepXPICwJkx7nj9drWSvrCzrN0SHtoateShe8z6+Tn0nRfe51de9qVxu2oF
ep1rqoVL94i6IRrc7ggdyBmYo8NrkXT/Vnx74dr/kCMKL/MlHs5Syhj5Q9GIQ7n/pLR3433vEJ2S
Jh5rN4u78ynydN413ENd7SE+FL4TYpIAN4ABFKaU/TCbgUNg8cJTPwYmV5Zlwq5V4xeW47V1wulr
S4slzU8OD75rZneSVF88RPzEDGm1yeheaz9emF//z95QjKbvBPTr2XzncwQ+gyAwdKjV5IQ8XLq/
OmwuvNu1JcEg4a/F6t+cBmQetE24b6dHd85PvbiWhXfpE1aLksYGImCYH05iJJvADY8DuoMNdNx+
8590rhg9q9VoZGgDmrAZTow5j3PIvwFTA7HHlSvuS/v+Wsqf02nqzNwOp7K1SZbLWNFnmCSK2Cz2
vV78DXbohwzfDuysz9eKS+NstVZoZ5pZMAr36DLINxZwnLG6NW27Rwj43WzhyPj8cy41JP6UV3/V
F2qkaDVb3z12bE8VEgrPgZcwi2wH9SaAjQJPM6ItnuW+Im8B1qzlP9nY8c5Wiwoa92EpcoYCrku3
Miu/+Dm5dWn7nl8LAb7wENfq/sr6A8oJfDcXLioHAceVfqfKeeNFeLiqZ7owutca/inN25C1KMi0
rr9SPb14mj1kobiv++bKYLiwFqyR+fAv0aEgnnvEqYvJbZ8hN6K/od4PW6jtcI2ee2mUr2XxFuhc
3Ui8ELgS7nPjgDCRxn2wMe12Bul73I7NG8Fp8PORd0mR6K6WBaxuvTEUQxwWGU6SHCHw3pxkzQFk
oDGSXoro5IcZhNsWFOWpru5wpx+F+WvNPuzEYz/97jF3I6ci5oIDq3yl3rjQMVhL5rWigXTSkoAs
/sT5fTf0O9crkr4a71g+fYVjDCkxOr8y/y4N0fNJ7u/p1w1w/qVQOnmlOVh+PlQE47sx072Ynj5/
0Bff62otyblDCylodipIFrc5rG1NlcjW3E/ARyauJw757P1uQkjTPTs9fv6pl6bFqoFkKkvyEVlJ
RzLa13phby1ZAOFxIe+8lnN/6SNWC4jICmsXTwZHh1f+liMHFZ1xhPmMS6tigCOvoeb+/TlirXjv
0hE4EqB0j6V5HTt7CMs89tL5DZPivzwrsda1S9jdddNiEATlz3DOIjmU265MN1dT7v89ysRazc5x
Fd2buq1OFKvhYyrLD1lBXguB+4OZ66/jNW3nv0tQsRatI7EZbtGFq1MZdt+lY18W4l+Rwfy7eBZr
yXo9AOfkKKVOGM0P3HHRnDfyrQmuHJwu/fOrAqLUqvKhIFAn8BKrSC/zoT6fQkFRulJDXHo0q4me
dqUzp0vnHL1ZvdG0OvlFv/98+Px7exBrcTmSW8s+M6NzrGfxNe+8Fr3H9kdfAAWWqTIyE4KB0cD/
/MMuDaXVvIYnFOGzlaZHnDUOqeaASs5wTYo9lCLhPe26K59zadKtJnfrgNWQiSE7jU57l7ojrvab
R0iH73VbX+tyX3gnayE4CN3M536dngwFWbqvDaQz6XKtpXHhtazl1CLs+op2ajp1iu26dizeGDDp
XW7vU/F9Hg8ktVNcAiaRDWgm2eboBaxOWm+uHuAQ8OI6dXBClEXkG3+K6u5qAs95yP3/A7VYK7Ah
36VIe0AXArm+z2Mzf/gcidRq2Ppn2tPkP45Z2SDuPNv0dHwu3XGXKUSkXrvxuTDV1sLsKmdklszJ
T81kn5UQdwtDVhQiVP7TAF2LstFwx00oscVJOuyr31fzroNRNp4K564W2caV759/zqWvsVox3FaI
qoLv6liqEfbQqiNDwqzm8EPpwftvs2Ctty4cWRblZJYjyC0Bwm165AaZNsIVdVxeU21c+iKr8kBA
b+ILYD1Oyzh/LXR5q+bu4GbfP39M/y6nxBrhnjsURuzSG07plCZD0ZxoVm993sRnqk0vg00I/8P1
Du2F5Umslo2stEh2A6DhlFH7s9cFkHAWkzCZR/81rN3X2dHOtwxApQ1SQ+t9B/pdDAL3GI2zLuMu
rcut4d1NzSc3VrgsjWR6xqt+/iwu/HJrZbYntdNkAXWPyOaI6qJHPiEOV3qK4Dt+aMbxyl52Yelc
K7LpjHs7q3DsyUqz6c7ZXR8GVAPlFVc2nAu9d8HPX/CvqnXxeTD2OTaBnKZfiow/l+DhRfNMEBhd
epGe5q2k5gfV8y8uQwQ8iOTzJ3jpq53//q8PDnFptczOqE9gcift4m0YQ8CpgeDbvSbVvLBs/0En
/fURs6dm5o8oxkQPvre+RVE+g0OO+zFrvo/X+Gp/rqr+sQiv1da8Y3qaxsKcCtWXSTCURYwEoTev
8pESWyDewJdzA2iS+p42lQvEsI9rDuCR9inNaOTp6sZSc6+6ukh8sO1guAa0enRG2Of5/K0HkSN2
vKDZ0pG6MtEDUqA8JWycD1nwbbIdbkmIzQxuH00XW9xF1VEt0pfR5QZKelq/tO7YJtRlaJlW9OTN
gIctLbt2+ruw6Kz14F7WOx0UJ8sR13hwPZ3ng8MtUjGfPh8of0is/3q+q1UNaWZzB+l0dVJO7rYx
ZcVtesZU6/aHk1Y9QtMJiD1x53DBYoB+cTVlm9chdOiGqSWP0ozfltMMWU7Z8Hcrcf9AsnRLiLlH
7MirzU0ehzptbi1yp+BjLJ5qw54cgcdUDOkL67ST0EIQHQE1wb6MmXOLHAf3BC13meRkuM/SwU1y
7QW7lEDuH6rqWYSQq6RZ8OA6Z6ClBV/HenZOYLXHSyJDYTfG88mrl/bwEoE6BwMEs7eWhnpTKmCY
eYE+RJYNRwAxflx5kP8uFtbCd0+4LJRZqE6B5neB68ZBx39ebade2B3WnPuSTtzURV2cznbsDVFi
TwMHN6/zDnVZEPslRBa5cAAjQCDNlTXkwlWXWOvd7eA5HMIR95hncdXfZPm30nsbzCPQKDK7WYQb
zZonvn9bXMsZuPA115L3XjTj5A1o4OAiHXeUQ/fsdE6cyTc0EzL1w8/57vO3daGpItaqd1Q5riUp
NycF4M6Z5FbbLwi23XGkTIUN/4bs2aMej7kcAFijkQpA86i9F+BU47nBRlfN6lsKpS+Iqicmw60H
fVJur4EnLsz6tQze6EkqMTga59CIyHfSRlP7ceWbn3f4f0z4tQ5+bN02bwAnP2lpv0g4QWKA2oJ9
l7fvbtHugO84LhPtow4lAjQO0BVWHVQJUiC+k/7W2LYq37nXGhsZIqoSF6g1bP5Ooufgmgbwwnlj
DcwHjj5ITYprFBseg+bnLNuNE9xDAoJhUYH61I9fKnMzCCjj4YtMT7jGimpyzGE/Kxkk9BJ/nF5p
CxjfNB8bUrzCnnqkfXb4/Ble+v3OB4a/tr4so6PnWkWPYS8/9BB+iHx6+/yfvjQDVssxICquJFNv
cObQKDDdAjmBYtPlxbijBFc3QCe8aV49VeE1NMWlL7M6qDquQ40jA3b0R/neONUzAsqv9CIuVCFr
Zfyc8pbwYBbHUZJ7bxoetM+/hm1uoyYn/+nKTazV50tXi2VCy+NYm7KGXtHkCavsx8wk2ZeW6v92
wFgrzo0HwqSDYXmCoL+IHPD1o4pKEeX98jBMV8bVhefFVuVimc1+o+HNOFp/QkKuZigRVXCvF77E
tvhP5ExPrNXncwWhZ58RcRRDm0Fm240HtwyvcS8ulIVroXlr54wCaC2ObgHEIFnsvXS8r6BHDXGh
zDYbZzcimfvwn6bLmmVvRDhxDgrfMfeGfY1cA4wCyHTKBoAcRsHe0zMIhkGzJ2owVzpUFyAFQOn9
7/T3DGBIKCrIWVET1gNEyeD/jE0b++7B7XgbWbBAz769XIag5Oj4/N9XHYKXHvBqhRAdKRrhzvxI
fXvoidjJyhs34E9MSQVyTLOtrh14L6xFbLUyNDVx8ilzg6OG+jDyy3lJSEPnL7zRv4MQJvFOsxhU
IOAGc/X18xd6QVAp1rJzb1kaD+G0/FgxlrLXBdz1rU84fx6L0I1wi3FvHCBGiq4q44ynB5CWD4CY
QqabV93uHGKZ+MbClNmS+VkUo39XpmRvtSV7PYG4qC1YETXN28eg0WPiLtaPgNuRc+QzsFlkUXhb
BvDdE6fShaJc8C3sCu4LKcN8B+5SGPdOpQ5h5gL0MKnhlYXelYLrwq6/lr4TB635cx157ImxBwzk
zSIaBMQEV9UDlz7hPKb+2rg6ytSkpp4dCYKTtqLFbSWyZ50NL7L2Sjvv0kes1jAYixHi0OTsyLyy
vgP60bvN6zOlCgDcx8/HyB9h/T9KmLU43CVL3unRBMclrRay9ZqZkqTyhbZxbQ0O14Ut4wqmhGj2
WPWcojr2k25iwKgXpOqXmLbWBlFJOXIbra8fcczqvig2pV/yHCryyjFtFTXIRgTnsHoa3f7ZrUxw
UywZXHFw+kVcef3WIo0hQX4BfVCa6ziwWb/XHVgcumjHLwXARgfgylCbnJG+Jz6VL4v2kTWaVfmu
HNLZIp3YG8gOxK9513iOeSm8ygEBijl7lYGSI3jj7xli8+BhVu1bSjW5sp2d38a/nuD57f01EKCW
64cKBs7jiAjtpFeZtx9AWIsnWcLo0dVfDc4WPz5/XRfwD2KtXO/7maSqJ/5RLsPJKl2+crebALcd
gjvwM9OIqvmReMGTj8pm0wLHvR1rMR/bzOORT+XTzBsZNca9tkdduOkTa+F65UJHb2BaPyqvDJ/q
Sb822djEwIafQFmZ0tjW1QBn0gRhnQtHXREFPq2vPPuLz2O1gnt2sKoN8uAYUCVi2g9ZYp0Bg4oW
X+kCvxUWPbVhC1bYrApjZqjcF2Fr9xCFhhjZIdrxt62ar4WoXTro+auFPkC2yLjknBxl0WxcpRLl
F3pTAYiWNJVaYjW2uDuGwYKMCK+uQmdTebb5JtWVCX1B1CTW6vMMgXCNCWvcUDpAvR3SJn+aKuhi
MxsOcbcEPkJB5LMp3TfVpsFtOagxkWZ4sC699alxn1McfVu1HEBICX5g2LylPX4op9kvfy4ZgJvD
bYOoYbTTg1iO9mh7/zS6GieM7FpG86Vm31rVbkD5LlQjl2MAnzayTHGQLPvHdqxwX12/ylfXA8W0
Lk2/O0NxGftPeZueWKvUSdbM2dKVOODUr2kzmXjMBQh9MMdEZUj7zYjsmO3nU9ljf0yz/1g51pLy
Bar3QlEFNYIbZBCOZbgDVBa4ng5OcASoAZP6tIxD0P5UOGSCR6gXPSH8j+rRcRH3IyhDnC1oOUIj
Rgb8Qh08pCE27CK2LcFcAJw8EDj3Lhh/JI/Rwi/8V/jo5tKHoQay4t9p34TphAoLncc7HeQs/QFn
bY5O55QODYjb9VICeEbVWGzsHNJdOvvM2bRu5d7hFNKrPaLiudhkENu8d7KxO/SBIVaYIYlOzYxD
FlpULpoqGUtGxosj9ACY/WFXjnrfOILdFNrrH4lyJWQBi0JXvEfy5laF5DcojstPiRy3qOg7HTVu
2L1JPsm7CmF7H2U49fcNALrbjAdIuzjT037P7WyrqJiQfXNvERf6XgoBUlxWsQIOj761ikQtttTy
yH2lnSj3SHMfqtwmbenqqFycME7nfBCJ7Vm54Z3X3CikUPxUFVC/eVA81/ni34T4DqjU4AWOi5bI
JHByDZxZXz5yyERgmLMN39Z4nQ+ucgPk/RRyquC7Muy+APP43pFc7Yu+RBp1rwiF2KqQ7X7JJ1DV
ncoBgD8rw3dHW1yJ8TSgiVfSF1BD3R/Sp7+DGWlItVYW9ZJA2iBWGFfFzoIOQjgVLClr1MjW7/ot
yHxtvhHKkWrPeQXDx9DWr3VbIIyIFtmkTjbDsN6P2ULd+xASVLlDxkIz7rWVk/fSVHXDN05l8PP9
zKYphrkUTciBB+W+UQE54AVU+C2NhoHxUI+pgM11JNzpIgW+g36VqRjpibc5NAYbAsqW7mLHAMZx
QwR+FP3hakBSYoqk3TJ1cS8SGLqVaXVmz/Wj3zsJbjErlKaQiGf3ZurtVmG83xSzHbe9V7egBIAr
mphWoTPZUm4SU5S2fuS5KNwtaxvubpHP4wVbzabQyqQuFxxyI/RKq/oeBVsvblkjm+y1z0lovlvU
PsMPia3LjU1mchAbh74pnB16kXSBJc2MuX8MfNMXW4r8MrulDnxL34ZuUMuDA5ad2qmgdOp3Osz5
SG68Cg518OjReB5g1hoGc0OpW3g301zX6odaUqJuiEJCwE2JR8Ie4UyFWXjGu2DbTDETgDoO3uV+
NNKKGFQ3iJii2i0qFg/tHIpbaXiYfnA/9exWLswz96LCDyRLWTlAW+F2tZOPcgi4t4V6Phi3WVP7
6leOWz1YETN/GNL72sM43Il+GIJjVdUabKm6VLgkrlNo8G870HaGh1z06UZbR44oIVLE50ZtOI7B
W+EhpeijmVleP+IyhqmNcgVmp9+T2tsvxufTb00zZ3iE0V41N7hbdtKDV7YYsSTTOjt0QVZ3v7zQ
au9WuMgc/MhtOOGC32MINUtLv+5G0Fj5JDZTrT1obPlYy1f8lOkf6oYhgBYYcUcggJm7bb/T3Rz0
G79s4VIuuD/1UHthWJ94Xzp809Bgrt8C9IYYjiFFhmHcl264q/M+bG4XL+3AItG6bN7dRdDydvbr
NiXxYBu3T6Mm6LzgwHXXmZ9W6pGauCIj3WlSsGpfTDCFn2pol8k+yEIU17ATTMVymMJyQMczx2al
ks6d/PPi2gNs8YaM56rbQrpXezcUi9HMNpWqpD7CeljIt8EPgvylDEwYUMRijAhJi6AHbuRdgaWi
PEz4TvrRwohTbWQoW7i2jGTFB5JPW37MgCPZKpuh41eM+P8TsyyVRCKYEc2jpFXr4hxHcorTCxkQ
e50wM7jF3g21msx2CUVrbuYCL+bOCXzVdWDO9GWwwz4EIwYJFYTxY9WP5hcHMCbY06qmbqSGMk+j
1gYWxPo2L8jPxQ5OvytJ2E06spYPcxRkzElSeIedEpcZVdN/qyiuQB+Qs5ifGeU+XPYODhlukx5b
EqDd1RbYE5doIRX2p5CVSn5PAzU6T7whpD+aJsimnQ+Lm7ghuO4QP3RFCXnpcuqYrQbgQb57xIKX
WnIkF6FExiD9PaC84IcMl9CNiwshSvzvvks7u/eQQgR3hhkmEzHc1Da/+DAMkEp5AxAlsCOqlmwr
BYX9bd4hJfFmbBBRgFjMIRX5t77rZXgnSNFmH7B0kAE6fz628kXMCB3ZajnSYEv5PKU3yqtKJ26Q
L86ypKS+dyo6JAchr7lv2CmlOfUeQlKXdRCRcSC6TSRyAEcDqhwauz/g0Ec1jw8qcxhnMTnaOZY+
BA9jRBG/4/INnFAsv1EUTlwAp9M0GH4ukOvk37RhuvvWgXfIIwak6/wiKmgwvnjVMOa/+kJBGAIV
sBP0bBsoDw2LTdfVBMCTDIvsI9WO22Z7ME4yMcYQnnTNvs+ayUv3XZXOBejNINAE74p5vtzMSxWW
KhJFULMpCpZSsSDhmXIZihFaO8MNFefYOINkao7NVsoW7fDAdpbByBXOwDkkmWdY5SMJYOj6j1a5
48R249IoNUSzjzbyV92zBj72oB+aflPOSHPoIzGbdAig1CcOjD0dUdMO8bhVm8PwHAQpSVQQCscc
If3pvUc6lMGIgPkpDJpvGiVmXUdeTjJEfWadB5aMr0hRImpEwFd5ZNMA0VYihs7wLA4heYPF1Dh5
nUdOCVXuYRHOnO+5Y8jwm7l1wHcj5MD1LsNxHkzFJbBQPvNSo16aFCB+aksqLtMimkuEgW4CPSzz
rgjGnH44MjPtZuqF/xttTEN+8XLwcuCiSY4H6NO46GAxpc6EC6wgJ9rfAdGTilOYUnfatw4TEwIl
FuIdRZ0ZqM3Gscy3Eucl98V4ebpsgtCRTO9SCrr9zdw6A/khSurufZ/4eicYtu9NalTLhjgcFuQj
gSFK6G01zVNbxHJpKW6Vm1E+pGVqxDMph6H51k7efHDOUO907IO4qPuzHF+l3Q5M0tJ+hUoQytcR
h0jh79jsW/RrMwMG+Qb1uQ67CEaa0OxaBz4THiFaGDk+EwwDgmG/biIUVaNvdnPeUfpElmBKna3H
3WY6lkGl9KNDWkZOPqMU1RqmLtLgYu6ZMPueOl5j90LxIxF+dcgoEnmwwobVx1iHTg9P1pKrRPOZ
igMjLTqgJmwN/M4OGkvqez5L+CKWIXOyIwrrwHvvLHaue13lJX0C6dbNDwg5wgAMpvzc30aLryt3
QMU1+E1E7i8IQfLyKX9cAtYe/bZUPyejsBlquezTio2/OW+zvo3GwQz1gxdI09/wOpv1vQdNCbuf
p8mGz7M31/O+7qdSwShTZMw78cKb5y3gI231KyTAQCKqqHPFh9/zfnxmPUTwzxJhyfKHxu96jpzn
fMm+yo47gRtP5ZIF90sZ6qpCt6ToXHwz5BtGGVjsJ+W1PhzTgW2H6awYcIHmqFzYRQ4C0titnqoG
oSlygC2B5gNvsVZMub6XQZ86KCiBNmwCp45VWEIQsEGOBrVfGIR2A4FDurTOc181qh43JEQBVO+L
QqMzzAW26o5LEWaxDY3joThbGP8pzSi8Jg6GGvTrYBiZOlDAmauIjsO0W0pfP3NdwsGHb2iWCdz4
ylcCABNEJd76wpo6QxqDKJs7KvMC1N8+AA4H+zMQ/C1enJPq5bZsSdZXsa7nOcLfO1BaFSzDcRQb
BJY/3LNK3FamrTKJNwMs9pPJ2XkMFl9ubeny9mRQpXcLVjRqFzTTfCf9glFLkIGp62A8wMBdWXj6
y9m9I10jmIlkyML0JkCws4+SYahEv8E/XOwBDxbTl4zX4TjdNtgUGvjN5MyTAtJL9xGFgkKAyJzP
sDc44HXwpz5EtbI1NujFow3rbNy1PZc3vuhaKGZZukPJleaIMXHzEDxYhbLkfkEZWG5qinFVbazL
8hap5axidYOC+txly8jgIEBVNwOsbrrj30ei6esYUPELZ1MsZttwLhG7MlA59UkNjd/POUD7QaHb
v+1al84yhrkEhIMYi483zBs9wtfX7PweLbfmkAIT1Gycyem9HvwDO2R3GYI3xy5pEPfTpDClLsJT
W7+3tH9gYYu+IZgxzodqRiHR5sXBQMTebFQuXnEwFt2pByfBVDE0WTN0F9oBOh13G+h++izJfNOZ
aOrC7jabPPdbCxFLVseTdjSVCR1qZBdEpYZl5b0hQEElyOI2fY6Al1GiGTKNGmSqTqKS7ZHS6RbI
yJ5SWX8VqhbjJseMYE/CK0dQ7hAix4qzULxLdFPPfQT7PnqgpRMMS1wDX0QoTrt1MXyrPEbIbhZU
Qt/KJ8c6r1hky8Di6Ork82bJiEYoRWjp5LMIvsu03wV5xrLbebKetx/7UPRgEpoUaV1dWqIX3y64
m2TPLdO5vSmND7jggaK+/2gl+g3c5ohc69AiwGVMkcc4AdVkI8aeJcZLPeRy5e70AeGhswNHy783
/ew4iTPhz2gCer+aEkHL2043+hZjJTj5Ig9JQrrZibuh9g6lNw9fkM5QPfccrgZEtqGlkRia+11E
cM8wI+CF8Cr8Evj+dGwApfrl6dYbE6TI5wAFgHA4pWHwKAYcsVCSAFVJcCrcKay0EhwI8A/aMX9o
PYsVfpKLd1RVaU+YXS2JwYMC8KsJl0Mu3BKCkqVD9T0Oe+Z2DdgZFuirWZQxbBh2p+sB9Am2tPvW
Y3LHU4kUBoUFSpyjqeuyYreEoF9DslqjYIMISvjSnkA6cTe8xVV/U+g8FtQbYQJtq90w+PVHO7RY
tKqCJlpyeNL+j6PzWo5U18LwE1FFFtxC08E5je2ZG8rbQSIjsnj68/nc7dpp3G2Q1vpjzrFrNa1I
vGh9G6a4Yi3z5bmf2Lj3erQzVXJmzBSFpNVEyl7U+TEYPHgH8VyvnlomHjks3xwUeQaJ6rt8B1Z+
nCp7YGPqpgvBzp8TkhamRsnC1gh+nqKrNgJOxpzvX7rOmDYklF8TXEkFj0Mmndah86evOT78wlr+
1h3GLO0P4UM49OWf0itzKqqG/KqMdMt5oik6sHSYNgQrZ6bwdgbREBcBqgvGJhVr67wW03wwumSk
C8N2+jebMkr6PC4xLznihd492IPQk8cod2kl7xkCk7LZ0EgGVpNfs1Uz2+ElOellCq9dEXd9EgDU
nSSYN3EonjepbMv9qLlu52D7z9cDAzDLrf+gq65g+xdb/10F2j6PvmWefOzKJ5QPBL6E7c6XJovg
IIkDwtSr+892WaPrOQzHZ7n1Lk++Sy8g81eQKB6Gow7kds16DJdQyibbY48HfUBOWheDocovntZj
Y2naS2ykLd+ybor7Mvbke7dWYeIuVtNknnK617rNUSxWaMPCq8LuqmPRTOF8cPy6fQ6k7B97vw4+
cqcvfha5WQ/DGjKYYUf+s9PD7d16YaTul6HNLxRpxVayEcNwqH3FDGCquTsVMDQfE+egPoc7KNcB
v2h+KoN8W38bu20aA4vcnPPYkSqjK4KwCWFXpXPouw6bZDQuZgA5oiTmUHF9ZXSOGufv2Gzcy0lR
G/va8cU+vbrBtIrrOFisgsyihk5KtnVyG8c9VnfeLuSt54TVL3IqajCkxnzatmn+hpsm79iiwI/f
HSsia+UCnsA9aWWTiIZnAtA7Lxlmb6x/8qKs+pS83ehOlu4WHiRM6W+y9T4+SIcRc9rLmSIQt/4N
N460vIOq6qu7nfFXZtXky3vfjdv4sEtyuPjpmS/SiKv+IwxpL8IK1R3RgA0/OW7tHchzJZgz8pRI
yB2Mg5SnA1daDRxbpq5b+PceHvAtJebR7g/CCeo2qQdrDWjBCBAUDoIaiXQeRd8ctFd6+lILbr+s
aTxNgLVLHpUVNcGjcvUYUmkxRV+2KFqVhtXAQOsQTPbX7n3BU4y/3M5cepF+P+3Mgl9HZvrHjDe+
5Xucf3d68ILEiSzppuHqMxqruV3cq3ljy0zNEi8zL8tovxfdOt9xKDgfA/TM9wA59rBGs4lp0qBj
NLPWfbpdWdauViXVZ1hPwX+MbOKttRuCvrhEFuvarKr7UTnzW+L2vikPkjnpbtlHRTLQ5sXXjhxd
DvNpdJ+qiemNEqHfoZTwGXntMoGoVJetOx7zbdzbI+lKS3cJna5BV/QLgQj+MLgHFx0Fc2cDqFFr
VaeeW3firYikXx9kMCMjdTE//l8nQB7MFNiVbBICd6r9YdwEJ1vkc/497PucW+8bU91VMBAEWs1q
DA+7vQG4YpSgWwKyf3p2+5JGBtvfogADYC7jxx069AziwW7GoWjnAENR3d3oybZ1KlpjnUWuOS9U
p0P3Tck+vt/drXvpnIINfBdTPqS+UGAfk87HnTyJehv1c03X5+c0lfN5s6PRzyzTtE8eIer/rK4R
p26IpuJ61h7jH32b1Xg2a1G8UvdL4LPNPvtIZKz8Lveqrs5+6exzOmxAe8ewwdKaGLdu/taoWu/j
cWnveoHqLcuDTg0ZmEW4pC07iLySgPLzmf8ivnKRyLQnejbC8uCHA0EEu11oXAuRPfRZGKIkpZNI
KHYONATTYRp87zFeDb9Q/t9Kk0TV7vd2g6aVjGpryY+bt3FldX4XtderLNePIhhHBEqm9l36C/zo
ZPsDWjeWE4Zwf1zRlS4F4algs1IdlGusPSu8TXZXxV7zplbQ3+6F702GWUAs5aUgx/VqbSfHvrh8
dR/WTNtMWjOY3MYewWrH3O5HcxFV1fmXNvZR0c7dUj2IsHDbZK72lheCmy3UF8ADVWWDACA7E76w
oPycm+g6VxuqGlcLrqE2XBbnntnLTGwJy6TSaNnsghWuXCDNtPd7/7p5F8dnSf3qm1/Yqn+MJ0dZ
j8I4LnV3ve62kzX2cjpWRjgP89KWH9W0s0gHhQHObBmToFYc3/lE1M4EgspolJi7e92m9jB4MyXE
fjCx0y60yxW6EPd9aS3/DdNceOeg6qgPcyyAFXtd+jrhF1Z/BEvpHcQ+l+SdRgZOtA2ZDAYWs+4Y
xUTnD8j1Bc0xRPHs6JBvQSSi8ETLjrlAgTTlp9cP9tMyyIZdaMibm96mOPtBKM++AEE+qHr17h1p
71cOazdFWaaDoxvcXAA2to3yTu244Zdri1n+7ePalAkpqcuFUt3ST92CtqDdXRUr894Ema3H4UX1
3XrT+6XPlr5uLbGtWyDtkyWc/k33oxsfmHqHDjVyN/cnYpYrruSZxYyWYDfKOoBKujw6pxRPi6/6
W0LUyykZmSx/M4Ga6Um1xJRwuqxIHZ16/1LeHBMCpmJ0Lb27DFMWx/jSrwLN0Q/KGzFdBEVLubCz
WgxrVGzgIUkmgofVYQv3bqF/I47LcxXaUZiCjnrk0vqqWSkFDOmyXKUdHMJxDaE8TGi6JCxAbEjt
+Y1O9Pw2vgsia0stPyo+N6+qFnaMwl6OJZ1DpCQNGzMPBUvH0G3jMrFizwNp7ntpIxTvmumyt73R
lNUYFSV1vZBk3WgkTVkN+nShLDO8B7cODmXtyTvqJXlO3EK8hpMLXkVeSpgQ2JI3r9KaRlqitrhm
1CtjZ0i3zi+R/sE2/n4UusmSNZ6lTlaHSHqvbXc7aehhzLYgwNVJJC6K/5mlX40NNMsSD08ENJt/
gT0HwUE0EAjpOjByZ3NRcBK4URDZD0pu4Uu97xWJVHlfPVnVYvw7HdWbYVlfJWUjUBMmC3L2wFQ3
QdsjUQXFTXnxRJuMfV5YCUyaeeqkNvMBTJ97wJ3B/5Kpt3sMRbIWHzJWVfuzez0pcqyXoAV23/El
IZmQ17Q4EwxN+Wi7JGWurP1BhzKvTkNn0Vnmy4kEPBbch3yWucrCFuvYoUDRhJ9ZxBVKwlzLpw3h
/0Itt8hfINaG794RJsqYpcpzQJL5iXuem0nq5qoBF9uOHlvjL7OwqPti5ZlKBrDS4FrpVY1XphAh
xX8lOMN5lnGzZXVp6g+qAvNMdnnxvvrh8tdrHPNlWGyuAOB56siwe9lqx/UYVSNUD1Wu/fuZ1ebC
qwXBbzxfkxwxYLtiu6mFd1UrzxpfnM6fwlPYdHWPDj0uTAo5sN61fhk21xBYbfzPbDulKcvA9M2B
MTTfyLvN57ArVx5Xe3FeSgk7JgtNqC93yfVMdOIXC08wnrY9L5jQIWO+p3DgKZDR5nRZQwgYvHBI
xU+Td+YmCMfosuBIfonIf3PzwKdP3q9IXhp9fLGuUcwUevqKu21cbmUORZi1IYl1lR+6l0h7w820
Et2k7IjiV2A5RXGkESxEGiXfpeMXDUDaOaygYuSCY5or8KtuPvVPK3ApYkqsgCfRbO6XIhjWShYL
cmYqyuWHqnCHND1N/Hgni/zV1HqjKrcfRXeQ1rBw8Kx6ug2srfhp/JghmFQ7ESRwmbAsQhbrLZXk
miSLKaqeN4uSvxTr25+Nq43LeCSlLmg3Hx5YR+0VrZPOk7G87qtVlp0tvduRfAdXVnLGcNB5TIYe
MbyZ59ryau/nlnpb/njHntRxLDowv7jikmkgeUhJjdQRWJgm+VUsBRnEIGtPVRWzicm9gHkf7Py2
LzpG3qXapo+lrPQhH4KAW8WqCeWL3P2YF0TewVnJPO2WmAwY0S6vYptnms8HzhB8leJ2bUR/9gzh
jXA7qGzZwKC7Ic3Stg4GQIBcen/HGrsnFnP5iHAgOky0ph62PljfZoumHBfG+UkLq75vgqpIgTm7
sxI5xRfaQ0toRxhlQcOc05wPNt06AAjchfJUe3PFG1TkrCWRFBSpN6hsBqqqGeEM9pFwVR+Oo9tr
8G86noCP74YmgofImXtTB2rr7I5gAPYgi9vZa90ESPQ3EXKiSHgb/IHMRJrs/NgnnL8hu982wcH1
MMcEmwjOTZdvZ9+BjG1bY25YNgwy+tp6WAKrOJdhHVzquouOk9XsJ6T49Q0993FGJOpni1Qu5T/F
ZtMPeZHMXUVLvOkKeoPiLX6oysB+XYvOPUBM2veAuvUdhdHOJw+7d9h91aWet+T5YetsWA5JRlHn
KYSd7Z5nebWUH54EM/QaW57HwlEHIfeRU9yyPpAI5QCaxQedCM0pXPPouEQbtep74X8JZPOzynYP
ePBQhqJ+VKKYjiDS0KL5th28QcwnMRlhUWGw/DcvFtBMOe8X3flfDNzfJKiHT7hHzYFscftuK+Gs
VnD6F1vaAiS/cg8FrVOXKB6su3HVH2Hf9VmlFeyKxAFi6sZ63wePi4b73H8BWSAKshoqomlydUT6
p7nITfnt+lN3BocMH+thehlFXbzWdujX6cwMcNJqzJM9ryrs0FP05JAyR9cEeMTRCuMmqZBEuaTM
mCYxKG5QQTmfAlEO3+cSHHbkYchXlCG9kMidakgRshAtuQbLmirEE4rLHhn7QVdDcdAbaTybVfx1
S7weH2ptva26coTdhn4mRWels9pVQ9/UNHMRVqEFH/OgTWnLm2YeXc86mpA6MFCpaZJ7wAvQBMvb
ssdbe2ZsM9szUGrZQVaZwY//qHHxP4PKdOreVpvQWUdnzPBDocpOVN62Vti61ajoLdzjPZo+okLb
3RVfd1l/Bi5KAmjuoVf3rq5C72Yfmurgy6Vx34zn7PrKrZwGJ5I3rUo/xRinB669xeGWtGvtrH/i
eVD6O7LWUJuk7Qtn+BvN/AOmDZIf12RCnKPS2cesdvKNE/+bp5oZ2heRvIP+rJxsWNr8//6yMnPF
NL2odSY3YB2pZs3yRZcmBdQVjJb+NK1sku2E5zkJqEdUH0ZXPpxXTk54fVfIXL+yUFLxkNQcNw11
abt5tTdcSY9xEa3qSAaaY6dxrftbQBUXOUOVV/3PYuVT+9KXgWmfHCyxQxoXXPzbYRArQdIFL2t5
0429RibokCfK3gmN5VNuGbftfTtNWPY2KkaZuisDYJ3WqzNANRDU2LVXcez55gbNay7fJ6sz0T3T
ll28mpV68mSf/X59LVrNw+TirmRs88zq/oV4jZwHlCiV/FHR1P7MAv195nWIf4vDEtgR22wHwnDp
htnxUpCm3Xpg9JlkNkbKeolXnhJ8fH6lSLhmJRVVnkgd4KmS1oxrIJqmAtx4CpbNb9JIRfP2PCnI
mUMxInqyEtEht3WyoJvIQzyGdm7PP87aUyOawed1v50ttZJzMob4bUlDdiZKF3LHmt+rwGrXb3oA
ZUTDozVsQ8s8RrjplmqudTBlrqcC8m/cevnmlRaMOP5nL7IuTa/GqDmUJOm1V7WL4ujXnRlPOWHY
QeOckfsM5jIO1th0BzE2UX03bsMWn4Qqo15fVuFIxiIZhfs/f5kbmRKL1nRo0GaYpkPTxGL9o4C2
vMdttk2vD9so5jBPpiUYGH9DZw/urII597vhjy8Ots83tCRYX4a1TyxLbjej4wmvuWYnZdtNWpdc
va/ABEFAIPISFjvyH9UBWZApJGQ3HFG0g4HNtgzrWw0fVn9CYLX728iBFfyUzmRDTIZFvRaEZURW
4DfMCgKpHNxWxWcnOLEpIifbnbBt2Z3UZE2IRnfHAm04NfwyZX3hPGGBO7dt5+7vtlzIavbGKSqq
J8gCs3Z3ke2Kxj5Ee6H3/0JHhttHTdY0cTKbCev/NhCBma4Sz5Pq2EfFpvt0dINd38odAhsDcohn
dAMeaE67XGLvqd89RlP0ThPlt2OLttre+QjJFJVI7pMVRdkPeH8lMt6+OloO0WQGmhaByW6dgNWs
O3KXClzy+RywnxiPc4Jvuqn7/3iZS//WntyCtLbVW6l4wRzH219pT6WLM0a496b4Ryq7+FiYf7YJ
nksFOO8qD3mBPPW+3OunPBy5rne7GR44TMLyArnVBM8V3aP5/WrXy3Rr9fZirgjQmo4O6U/UALUI
b0oeN2aTRUdfKi4rTKBeqXlFJWMFI6OerNeGM5uKxGmp56xoWqc+IEvyMie0qe/OfQCdj0DuYf8P
xZf7pb1tp/FxhkAF1l4jqjAgqdk5oDa8Ux4OCK6cLq6for6IrSbZQjp1CC2w3eEWqLF+V4hs5nua
3cEDIUaFvlVdERVH4/H+Zn0MCZx487b3VJsoVwSvazetXkb22Taimt32e9N1694lC/aePS1L8NcH
C9VLcIRiJnu59ExgGEg2fa1dPW9pTr2JOhO+iM/GVsaqyNQn6cXv3O1JExDiv9lraG8fdhvhFTAz
Czng6GJeN9dZBoZjkvH+Lk7cnSaqxoktCsUlJtbyCCK4V6lb1cGURK7NqwSQQaxVXwgQ7NgNgzTm
HqPYhZJymP1dienc8gC4L3kVgBL1tVVTpVPWD6Mf6fB+ZNplaFHTvGUIyZqrqirEfglxLV/Gbg8/
g5h+qQzBhv1OTdDyLPnNjin6dHMDyh0iBhX28DSgERBfIdj8f3nO23KmZGBtD27ggwwKm1HwImDf
/StECcujX/ikMDVNG+XJHNjL3VpZZXVdVqpj2vCa+cPvY2+jszfu/8HlbV9NLohvivtcIb6efR9W
T1YHloHWTtc4X6IUh6LCLO8H4gzMyF/OTMJQTfyyqInaLfo96ohUNNkspyASW3nQxQoMYf++yJ0b
w4aYfvin1mnHrQOdzl2x9Ng7I9+tft2b3XcNUfjVrbg8nnc/0P+MhVT8sawrnV8PQ2UN17axFjrW
YciHDN3k3h/idmwYTFZPtXRLk9uXtgUgyhH7UGk9heg7iKjfq+E/KLlfmfEvXI+/dutmEH263KHs
qDwfcpgYWXrpWvx6fgPjxV0SOZFXcaEGdn4PgIsRCDuRrsYfZ1LSyRRSFoYtO57pBG0D0zgnqx8s
993u8k6/8laJNXEaA8C1aruq72Ng7CHhF9eI7zHuq/8Kp9MOz9A+q6PY1z68RkPGVV2MeGnCuNIi
3S3HPbdUIY7JrAAWprHrH5fQ1YCbA1KF4kG6nS+fAKrCJyDYStKZyE5hUzlOn+ZkPWKZRCTuhJwP
GOXmkbPfmmvrSXJ2Pfr5JkUqxBJEWbipCtWp0JZfXK/Yn+u3yu9bjkuprOC8soCJM7mi0j4KysXt
IwqvYj5Ie0Wi0pgo8C+B1Gh8RF3a5lnzT7eBAJHO51wSfhuZMSuWgeQET0rtvhAj4LfbqXab3TtU
GMEe5NTZceajSuK5ogUYy5eJDfDs6sYIV5Jg6UR3r0yl8n81dT3BDYDQkkdp2OeRnwAi7TrzdCiC
20gyGt831Tpcmq7wfEjoQXMuzWU8Xk2RWV/wOtMbYgXuqLCAN7AOHRTnqTGzvIiGk/68mHlcE2DT
sIDg4By67s24u9e/9vvqueNWQtPe4jhAR94DVL4H+9z52Rr3Pj/Gsi4DmWsFnyIsmvgSznn7HG+r
eLHjMH5zNU9yOjmrbf2YrSdtfwra/NudvOFfZC+iO24wWMQs5/0ms3oHOk6pfOnDT5ezj2SPOSYs
4ilaw2DPlkaN+tUnVsw61iRX5F8tY4Z42/tgodLSra8tRp2nkeoINCjVwO+rzgMDxzDPIrEtvxwB
joUZeernutXqwddtbd8vDjrUmzqfLDLxUbRwc7bmrrcYqxBnl1V1pycFp4LyE9tTo+o6C4RFar+o
p51yIduR3kuLbu7SOVMoH9pmUOnKlpD0LNNYKYMwPg8t+s6ltfS7hyM9TmqiPO57B8v+Q8CpSPde
OXV/2UwkAgDtM3V1gDjtbdXUQ5213WroYS6rUqV25G8cYq0b5wmaR5czKlL739A4HXKtgDpd1PLu
Qz2OtnxslnIgW0J0qrwMqta/sz+vSrIbD3jJLF7wtIVTgfTaReB3Ukz/2A5Fbna0L2CVz2wkcZfp
wV3uMKUEt7LP9SVmXkBoQV6G94SiZfMPLFvj+LrXLvJKsYZN/VLQYd1mhdxQ7KCe3cq3sFVmQrvV
L0Fxg1yvBApe9JT/QB6U01/WntClaxyo1T8y7e9WyjnTvFvo0ahdjrtpWUnujEpupJp7mcPZpbkM
2SNcVn9a0D4tHThz00E4WjNPbV/JaerTubCc9UwBn/vRtmXMT1C4iA2HqEdPRNBPELuZ4Xir6QLc
Ju9+JULKJvplXcKHrQmr+qwHOsfeN1pj11dIqkmDffINNlWiAhHvMrGBcSF1/QBc1iytk5+7eN+h
w6NqKt64QcjqLFYUrKf2FwchfKKUEfCqJJ3xmj2ANucGJbDzqVekgmfhl+3Pitaam8TZnO3itEqB
LAQIh27UrEPv2gvXkXk4r9g6P3n5fZMp2vmijOR2dli/btzl2ORlG776cTuQHsAgsIZpG2KL421a
QYzKvG9OXhSy6cUraNRdjJA05rt3i52XWg7ef7gJwAgid1oq8uBVTJD4KBUYi1PZfhb0/ub+wYY6
Of5pxZHivg9DWawY/ZHaXufabZqX3SrRSBFME67XEGzoxys7GKqvepoj3KcjV+67O/aA/MSSaf8t
rNEjAJF6/pKZqmYMSBC+MqUWkwj2I0h5Pl3pajJfY9GQcpRwBvB+C9TFCATKXKoLopTaeoHdRwxp
ANrWRxH1Vnf2q6D0jq4U/ISOvwJxoUVby9Qg2rrwhY3rf5ideMdawFeo6J6r/U9XKeGnPJWjd09q
meEDuGhQ+jmVdVh9OBGfKZXdbG+vLOhrNk6tvUo4DLFbB38ter0d1DwwNltzLv80pPPgtncG4ckD
OHZcpF7d9QKVPIEU0zMgztyAcXZ9jflGBua+cobmzVhO/WSjF7gQDRecvLVrrocFE0PSkSNz3Q62
eyyKPQ5TUiaWJ56y7bYVtvWQg8Mul7zMS0qAS6JPklbFMeU6CEOzEiES43wn5Hbgr+s7Uy7924hf
DbdF5bQCnYVNEmJehebM6bPspxjRzJ9C061ZFdr7ZInzisedl5lginox9nQYZjaZW84FLCLMZjcb
SeHFDwulX3IDakU6oa4sRHf+FAffTeOH+o9wzeLe1Kreofl17ebf2FJBlpeg3b/AJTbvPIRRzEcY
A7aZgx923SdngG3f59Bk6AxbV6B0if0Z72UQemv92U6d8H+hCm8IM2i2yIT0pwOcu/aKs57JtXEk
maj0Z19Kvjr9Om5LXKEjbJ0WoRPYROVmvmthxfLqBmmga0d5sCeDHef2X8+Dh5JMOnMUgVtx2lFp
LmtkLymxbXabjtLOgX/5pSodp8ZD3ngTz3oIkC0CH9Iu7VOIe9l8xiO+xeimGbouv3UGr86ztd3k
qze36gM/DgCjr4JVHIbBBABmse9H8yv8l99e69hSX7JS4Z+dpY4Hy5FByf1oIw1ud3A2auPGpN6X
XSBGjuJztBbBd4U4mV19HP+4eCb6YzMKQmPwii7fUvXxUYX72J9NEfsopFpV3c56nu90N80NtT0m
Gp7afa4s1AaFVHGSq35Q2RK31acFezretUpGY+b7sTmFwlrJLO5q+pLKX3k3g0ojjyYvClT7ttWm
4RZGXwh8/Ced98WN6gTUU6RcVgp+WFj+fZ/McZhdtB7YE+z+BcKMcc+Swgb+JCG5TGS9ePl57vom
v/Os3f512U2th5LX7izr1iffrv3brWNx37atMMlswuAloJXHYzmyo/KGkKgtvF1HUOFvWQkMNntL
uNnwq5+BGYG8u/KBEpujWwY7PIC17bcWGgZGGDqMzuMY5A/1jqbtuWFTevD9ZYW8xc90yINx22/c
sqjEMYJf/MfdNzmp227KFAkC0/3Nrvr90uXY8D5dK5zmp2BGMny0IdHlfVRFTX23/54bF4Gz6s9a
xcGzPZJVx97P8nJamqJ8cGUsoHPKaqHWyI+LXKayksLcW1bf4rMSaFHTdRsb583Xfr8ArK5T/R1z
QpX/YYcS0TkI0XOGIH0F/2rbrNUzzFawvcty476wAQjGA1rH0fty+WAPbuOOaE8sEI3jjgQPk4g3
984Lfsi9fWAwXrcnqAgCbUui234igBNAfI076aL3qKd3oxrcfwvK4oNQ3Lp3LdKrF/TBPGSjW+md
cLCh7p/HuZu6ly3iqrhh+uE4QyNUrmQYBKjWq5KLy2uFl6FOhzMZip7cxyiPLCvb8xh7mHEi+zbq
J/czn8pOXwmWQxTTfau+jVrt2wKt73jyA1vqBwsdqqZ9k5Ao2r3HjUlulSMtpPv4vjYLM9eCDDZ/
hDQbO5QSVkHrjC1/No8uyKSZnOCKkRUWFEn9Hl6QNi/5O1cgDisiQRe4ho7eohidBT3DssyrW9Tx
HmBSgyvubvH0YmXbiAYYroG490O1GnpGrdmhHTH2f3vqp5YEDneoBWOHHWB9CRat64fSXcfhj8T6
6SclpqEy7aIck18dByEbuz3vbjJMOSmk86rg9gll4YMuYTDdVjNah8xtVN9fRTnODqIArP4y53nU
gP4ELTZu2+lRUlpLc7/ydS2p73djR4KaMS+tTV79MdLowycIJS7h/9N0ee8OqFrM7HzKsAy+GaKg
ys3SjMdSo4o7IiCyzFWMX+mQ95731QrRlkcHbJcHg4UzU1vtYjyZ5/7NwttnDhFpqT0aRsG5AUFB
C05C5kCf87eWIAFFoaltwheIa89lA/LWtmJBpwB0TIRHAznOnzk/+lu+3MGyk6NDHgaNjP5YsmhC
XISwljLq/kQLfpbMnVdzLyf677Kxb53n0FbeR4X35L9t9qH9thiQ+M5GJ11+FHTUM3oZFFyx7qwf
iuGazB/mev8urNo5jpM/R/fR4sD5TVY93wwSTeQVtR326zjm+5SpwNbQ81MvyouS8D8dC5ucKsK6
S/ixoiTx+oQrKmqet7aNnWw0qrtFxWP9cXsWxGPcUhV55Cq3ZhoFDXl1CH2Dr17lYXcyGhVroqKN
w5oGicZ+rZwwdE7D0rDlmNra8YCiwNm5KuuWJ+xum638ajTLxqzQT8zTaLYDJzcpuaervoEBN3zZ
8YDUOSE5aAnQ4/Lgg1BiYDpiGPXKnTKmX7H/ME3BxRJGu/8awPJ0qnNnecJVJaaXdY0Y2PbOXf1H
QQPgllTaqu2stSPvWpj/S78IMrmHlo3qmya3eMkBVvJyvAtGXW4T3ZfOfsREi1xrQzYfHayel6g7
4v/WBwRibgmIIOy+51+VnZntg1HCXv8inPuF8gpZWsx7fRfhOMa/fUM77uK9tmA9MScZoXpoMurK
vPWK7ai47cPRg29oNY0PdkOYjDmNu+GlAzKtgluMzO6aDvuq0S3ECOaWp40KYQshLMRUk9t+T+dl
4I/DLRBXFKEEbYJBwvEKmHEsNu2wX/czB9rTzhnn3tuhjTArxQqwDw//4+zMduRUsij6RUgEM69J
zmRlzZNfULlsM88zX98r/eRLm0rJUkutvreVFBARRJyz99qqBcoMBZKu209yJpMPOXRaO5xKqRg/
dPhZFwJtHrfbPKAGaa8qj1bzWSSmbnQr1hCTPbAh+rVSSxwe0qkWjzYg9RtjsNBOXjaNqmNg5H1u
bMN6HVnBdhTyoBMn+XhfDSpSySECrzLGt2112RWbuva9pDD9zUddemxLTduMmsmutKDjSRkcqapR
edIGPx5RLdgi7kTKoSvXUQLoVkWrqG+MdKOncWFhp/daWnx2cjMGhfXU+Zq94xCkowuIFUcoLNIh
Mr43nyXRJz9aYgGDjSYcE6PsUVOG4RdtB+FE1aWFVXuZQmnaSO6yzgruJhiTbhfnMPYTtGd1HSX6
KgKxrK1pGSpESkrjDaetGPnMxQuwCvuofq88zhWroNCDD7UusGpl5NhNQzOu/dQoXoZSRpundcMr
3avq2VDwoawSPRPf7FLlzKn29MoIzm6f4JFB2VRDsM+UOgbGRt73Z4UwuLdcRfXPt9qEuBdboxuW
LbFKSdF/iyEJVE7ArFCpf3OpCZ/haTIr5AEiTV8aZtxaD4ykoPnZmvc4SMSnFA6c3qJBe5qUMCVk
1oyIGyQv+DUd0WQhpM13Ohuxk8XWZl+XCJlWI/rbt0JVooeyHyuUeWytthrLAcVAzFurWA+CJ1nK
/W8ZSSeJg7WX0HExBOvEVsVjIdeXz5bVJdvKlxDHZmp5G4cxi81Ils27NkToYjnl+o98acvjYEzT
ussG44ciyeyh0axZ5AUilZ/KWj32FL1uaqEob6qWDHeZiXpIRtIL9VSnQoB61qOhhHby3q8wj+BV
iDatUUVYohX/zuZPPNfmVP/CF4EbQsWjWo0je6MIs82WtBbfNQqLAoYaSMMbu9Hq3CR5tg9ERk4U
cTUvDWLGZ78TxhqizLg1fD/F/IUKBg4sh/Bqk0jKheSZd/U5xJtunNEKEh6xksQkFQ9K3yjfol4m
o7QMaOmtsbVV8pZQsYnE1UE8pTG1up5xMmxlUy26d6qbhtgrNAuLLcbP5i23xjdE8egxVCwB5YoY
LKoauglMN85yo9vIaoQVWKbG798EUmF2jheV5bomsXFyOq/gsJAFabHNVNRfu3aq+h0AejKj26QV
lwaGbX8zLF8KthLbQGYkB7BLTVbLp72QOwouI87kcwHQZ69lgbXNZWQER09qsCXRAn3AIo+8dlQL
mbFsht0E3zJTt3bdUooOiQ++YZISw1s2LUt022wE5ySJHVIa76v+onG4WGO3VZoYnJFsLW4d1rV2
3WFR2Bd1330PR7SgVFvoYVItUwWD2taQr2J7BZ5LraeU8hItiBr13+k2QZRQODKg6aYTCCRNizjk
ln2KAMyMR0wmXlBhR64isaK6hTIh9Yh27CovvsPEP+3LokPpEw3Skb8LjUY3XgSQMvaibBDFxjO9
5GAg9TlCNehdNcCzMgQoIWp54HugjBVV/qjIA3lDjw79kQfS5pNmfV/jD2nK5w4+14+Ez9H3QA3t
Taqo6S3BzuVrFUOrGsZ+dFpRZbtMNi+AgqiQsvWY+NJjpNvFzzFV0o3f2FQHO6nKHcWsVMecLOQv
yFgqDZeKV1IKlLIfKZ7l58kzqVTrjVGyLZkQJXk6Mq84ENUmsDoasZ4i0Ys03moyoCiUWuJcijhG
Khbpu5rK0JbvkXdXm+P4bOdatvGUKHqmtm89tSmqb9o6YZpuu5rnR/MmwGJM1f6hAHvCTEdR/bNX
WUOkWqO7jovmc9Ljie6xlReOiZhhBcFsWKNy6VIEO5UfOV3USUeZovC66uWeCmmlCLIslRxykY+G
21LQw+wAzuTKofdShKnKoEqh0/APLjV0rJHrzqTNfOgomOwBjyX3aqiZDtiNyMHkhmbULpAFDJJf
RBRNxfTBppjOpk1bJ+QAAehKwTc+UaW65eM8voajXj1IJfZKvAB5TNWrQPJtq9Gwg2xli21fKpNP
IF2mB4zsStxwdr90biiCnXS+ey/4SptqW7R10Ozt3Ejf5N6aLnvNSbus5pWS39OMsk4UNZroxS8a
FQ+7GlExhfZMCaww39loTynrDiJ3JwzzYj8ZOMrgleA27HWVxXnK2+GBowSPLkhlZVqj16nqvZ4h
WaBjLiyD1pzcaGt2VvVTMrYRESMXg/2uKScwNgBmTH9nyFlHCG9iJOmzVKodSeWhX12a0KCOP5Pe
g5jEtqdCJmVCqfAeu5FapeyMYxGqW6FmaYlByCZRHWoCp/LPLozK9FeTmrSxfANwyGG8/PqxtEZZ
2o+IFNI1EsaBw7PFMemCAsmk6gSFTyjfsOeZgKEzM9OLBzuTAy3gzBGP3THR+t7cAXC3U4fyWkjV
m8+s4QSNMNF0hr1Z7fHXZg8QKOyHqhDdU9MXg7KpzJHuMpvcIb2RmrTtXZxO0X1G4tHr1Blj4lBl
7ENCldPe2ybUY/d5oRVumMXokEWGX5+2G1LPganpBHFpvYRNhcRaQ9vxGSre6B3VnC37ewQBw0AK
DJoOYco4foycqEtHr/r6A3UjyKCuVTTFpZ7rmTs5jHXyvdBm3fixCD8G1PePqjRqrw0HCjpC9Hc5
jepBqB1bXMQjLMYWBzYoocp6TGS/Lx8jLyfyNUq2bcpiVFi2y9mt3BDihZ3DQoc8bGAKIV+ln9o8
5IMstkozyecRF+5N3eQ6rU/aes0OtwAFtMTzmmc6dhGfgdj32JcE/a9ChyVs5EIPnbTV20PkCb1d
9T0MG9yU4Y/W8HV5NXVW/9FqevSIhbK/takMxetS7zlrwBPg9KbkxPIJlfh4ToTFSwt4Z9eZgeGm
Hl7pxFL1X22BTwQ0dt+zTEtyvk35vbPdWKayS6amPguUbAM5yrSFI5sixCbwOKI5mhJh2rLROGZ2
qm4tdF76kfYr/19Wo1xeF6RFFfSAaMysLE7ldKSp/+3UJtPXbYloEQADm1emttqQVZ+yRNnlgBC1
Ebn1PZgQh6+wDg67qjTlk65N42GI6YdRTvK9o1fRSQO42H2UBDxiI40buz+09ki0E8e3LQkR2S2n
VCATtHBJaImG7FRWSX9O0rg8Gp4XnLM88mgWN+qzmUoiPkYUHnddW8jS2WpKe6dGNrAOSX8iiHk8
aJ6m33ilF9vHmJ0JmISx35vRUBt3WenZ9Q3lADYyeHgjU8nX5TjATaFgaMJEp23RlYV3hwp+uhlr
JiYF+Xxb00EBg0NTDsxAesSTpXG+y1BPBhAUbkI6MIXDd0V8A+rK3tgLg/Snhw6PttlQffM10jTt
C63BycrEfOccQNJ2LIHZpCl5WwbVSHdYeLLvCKlpxcZXI7lZqWoQn3pkMrtcgZQkl3r9NuDelA8R
H1P2km2xbguh77W+rQqkk0ljrXMzliANJMYGafJrouO0MkT5miqFOAuoJvjyp36X2ZP+1IZy/ZkO
VnVXGXZ2YG7kj9o0qY9BAPaGz6ZsjCvI+yZh1YOkYKyNI/7OBO3OJmitSkccln7i1x1dtR76jS44
6qyYTIJVdVSVzsGfBA5nxIF+RqnSmQ4CKeuYduVA9QTsF1s/a6iebGVIt2yHKDUQlFx/J6VHPo3G
BbLQ9OOjLvLEcOqCL1pnNt2ujqfiUA+a/ThJmXGLo1t/5EAvnaqi0VyBJBe9PS86O8oNgrlSLbJ4
hx3YlIFvxQl9AZMD90BpJTxpSVJ8lBXQUI2mLkdOf+h2EayNHaYSvvxjhStLVfFJTWHT7wNqSa6V
ef3aYtH71AHgPlkG4WR+k2HNVb2GxhAGQCdIO77I/Yi1KIrsvRLRxJULD+pIF0T5e62XyE+ppiMk
QRS30yuL2efJZjFSlZc7f2/lcflkVkr8LOMyXOHIkIA5FfhRaoyUazw5UrHqasqfeY3lbcrk+gHc
l36yRAnky++VkqIWJcEVEbsK51oiS8+RpTaoJ3Qc4d6EHjKIOoARJFQhkNK8xh0iQFVZodrHBK7A
MxmSlwK/rwa3fmGI09Ca/Vtdyj/GSQ3fhCGCB7MJ4lvDCMq1r3D2k+M22QN1M27Uvqq3lpUbADkt
r9gXkQamCurkCsZGeVm3KH2j4vG/eYGsNJuGczXktQiFMBIRFOeXSanG3bssRv21r1tpKw1adEN5
AcefaJONqaIh8nOru3AlA/kHH17z05BQxI6M1FuKGgKtst7250CqSICQAIi3UxNtcDwLRNw5RY1y
D7OScqKThgMamkOiwFIZtzbI5wi3cAgB9nsU5UpxivhYBcjqe72sz0aPVjRZ9XGZ9lQQJVP3znIQ
59QPksY22wfUQqEWOfj604TUSHbM0MRUQhBTREtgb5hdtLbTO05RE50JAgUaHCCcnqf6rFDpTFgJ
FE4Ft3xfsemtciNBLHQzUSWKpO2EV95n90vs6taakG08SGgl8p9fs/8WOOG/gb1/IEPH3FBRkavq
kTIVxcQqB4Xr95by/PXPLwRs8un6L5K0QoxldHGpHYOB1TdUjINdn9UMWkD7wYxp1gy6gCqEuJci
+ZewW1cnHSxRgx9BY18hzy/d4+Wf/3GPHOmEmSQZycN9BCwOm+C2TppriUtLnM157rsq+THietyA
UWY/c/q5QU6zTqPxiD/1wSsnNzXaT46G98k4rP3ByhzaZ9MV7OgCXHyeAx/HqRECs1NgbMaqIwXN
USC3XVnDA//5+h1eXtXf2JAzjijG8tTsx0I5MsjfC6N5MORuQ29z9fXPL93BLLPIL0lUTzmfHlnL
bidU5qiDNdfuOJBcucICFnce7t7CesIY5VNpJwlBGid9pYkLXNv03jKhvMaj9P3rW1m60AzEHNTo
fmqr7Y9G37m18HetFp8plAerKtK3kR/uv77OwoD+DVz9Y0CbBSQyCpjDMU8t9Za2YHnA7t+uv/71
BUD4PKY97ATeMRqzx5gSy62m3TeTeaLEsO1TzPfD+JMKV7ImvrTffX3BhQGmzNYIS4UO1Ii6O3pk
WGzoCesbdmTfZLQkVwinC2NMma0AmDRE7IeBOCLF/FGjPAAzOmKv7+IPlKVf38XSS1H/u8pI5W+Y
aaUctdb4Fhr1Ls+Tf6NvK8p/f3r0olZBO6bAqqKTHYVo3Xk1q/xaUvDSC5jNcKOX00hR0PPnqfed
ptcjOMu9yefsyqNZmhezKS6JtMnjuNKPlwwPrR6PYaz9GNv0ZQrlN9hl3ZXrLLyCeYq6L3n0YapY
Ofp1e0sp8ZVjxJUpd5nCf1kE58nnlciRWkRmccxG2WrX+dAq8PFpRWet2W0N1VIozNnTr3rIutuv
B9TCWxGXp/nHLNeglupaXhVHQ8S/Oj1ALSzrO1kJr3w6Ft7KPPp8KFv4ZmpIlAqwCq9D4patK1zz
ahJv4O1uvr6LpVyF37zsP27jog6JapEVRyK/XCtt1kZUOyIUJ59ii9VEGDKiXeGxEc/CQ5vEW9Tz
eGpr8fH1H7D0GGdzX1UxmSoIcOlKn8D6CipLlImkvtKuLC4L6+XvG//jBvEDWJEuX9gOcnwLX/YQ
Fv4NEJRNTwR7LQekVMCm1/Qr4RhLI3G2GKRlAX0i1At+OmdvDLBYrKleHfqs3seteCxT7cqyswRU
/83E/vPO2INXtmq2xybq7qzoEZGNo+bioPY3YOl2krqlhkX/6h+n72yZYCMwlWyNumPGEYFM0vfa
bK7kySwMgnkWutLjI4oUuXLTXt1KWnMcdOtOjbL3fxpj8xR0fLY2rlC/dVM/N297PDlJbWb3JDx9
/fsL3695BLod2zEmspDMUnU4FkVw6FOfU5WNavFa/Mll+PxlgZvHn6NvT5NYH1vXwF7leLmINyHH
kA0xdWsPSqCeWlvDGh21tjyH8OH+IbGlV7C319aJpXu8vLo/BhvgTPibStC5kCmNE00jCkkcoIV3
GKzG2/acR7f4c/P1CApthcIQ63WEezZu+hPS83vfgGaDW+kes9Xr1499aQLIs7UD00uhEGrQuQ1m
zc2g9p+dqjDijeE8RfdCUA0kKWIVigLTsRn966OYbSXyCOkUtgNSQ/PPCIrIU1kOLRsjc69qYjeU
45PcH4ZSeYEEnawRrrMfSA55jGbJ0734Uvf9UVMCWF95DJfr/m1szJacAXRpJ9midZGSiW2c6f49
ISMbWta142Ulblvquod+6hD4d+Fb6z8W9aGojSc4bNKVKbA0g2d7FGi99SCJHOTVSM0TOWZ9NFJF
bC0TD9jX97l0idn6Q/5AYbSDhzQWLdIxqeqAPGJMgqZW6Vce5d8vAX3pv4PcrmTajIbUu3on23yR
xm6v6Fnkitq7ttddGLSsPP+9RgrnvaQLqrqFmX/DQ5FtbGsEEKbKlC2t8HuOki0ZN9ZE1Ft55Rv4
98lrziPW1VKnRaLx6PCm5OvapD8vwrZyyQogwEhuun/as5jziHWTeaEmvt4zCuDYJEakvcRh+tOU
wKfJwEC36thWV4bD37/rpn15h38sSMLWCs02eI5Gsku7yjEAYJkW+xX5IcTSZ9Y7kju+HnkLmyTT
ni00dW+GGnag0Q3MQytqfCgT+sb4TCPwR3nprcVKtZFaxW1K8zVQ632YsGmrQv/K7Pp9Fv7/KW7a
syUHqpY8IEls3C6tfkxGhKWK/p3YFVHrgoKBkRk4ukcTVfrpVb8upAG5hLftk9Iap81Tkgzvcioe
qMEeyL+98atoTXm+WaUjDVsSdhy+WCuJCUVtlchfBK5nak9XEukWh/xsgbJtdsYA3Hp3Qi7XIJLN
JMP1ZXk1KPYj4u43uchvIyWEXdNqP6+8s8uP/+2RzVakROqkuoQD4UZS8IvdRUCU8nTb9eV2nChk
HjoVswy6FcI9LthubQ3v+Foe0+9N+t8uPlurOkULKnq7AofvvTx8ZsShqNoDLWWA2/kW/RnBvbk8
IugCbSK/mOgT6/ymjb37q8nZv7eBf/kb5gHy6GCR0U5q59JvOFmIZJqn0FZfSRDY+zI6WXgQnqV8
RC2+Tdrg1172wrycJ8uDHi0aC8Gfixy+dO00hnvk6bhefXiCITxsHKjvIaVeJzYNsm/H+G4Q2MYi
WrmT5bmyUW3EBK7bMzP/SEP4G8TA9CYI6is79IXF0Jod3OpR7uMMszLESPzcDZAJUmzyg+1jiK6u
HA7/fgowrcu1/1icMuFHBsAEykw5WMUilR1MWDu7V18Uv0d/Ex6het7/20i3ZishpVt85FBd3dxX
tXVvp7cjUOpJklwVMO4aOKt4vfS17iy8sMcLzxLh7aohsePa+nhZB/821GbrI9sOBMs9EzzvUbNh
QaN9J160FK9somCJ6D5MqfqQRnUVBBTaGmwnvlPkVENZlL5+CkvDbrZCWlpMnV9Wehde+BpF/Us+
5ZvclPelR/yJLFyewFH39F9fX25pEM2WtJZgnCSXp8bNRQV9EmTlmFoPwJ5fhmuhsQubEWu2gAWe
baPf12sX0t9PtY+PNGieRalc2ev8LlT87aXN1igbaUhSgkNwleycinjPedipDOxxolujNXb8VNlA
LYm9flfREBm977WlrvoMxfMI2a95ba+dLBfudB49TxoD4A6Eiy6QbqfN6++jLP9ogivzfaEDYM4j
51UqyWojp71rBwk13+2Umy7/BWgMHf10VIbtyD9Bp9bmBwzTXw+QhSkxT6FvUpAUDSoFV9LG/KwU
WbePG1zbX//634tDpjlbX4pcT0wgFJ0bkjWVWdGD4imHri33hYHWL7hyDwtzypwtLG3d2mCIqQtN
E2nAxlTdoOZFcZGW0tEH3rgvNQQYCHAzHNLWlVtb+m6Zlyf6x9opYpADpc3rsqDoIP+ZKGPkP7tU
u9Gk6cEq022BXm+lVJnBGcd7rEL9yjq2NA5na8h4SW2IK43tv949YIn4GFOVrKlk9fVLW7yz2aIh
N1UimbkuXAwNWJZFfPatsFoH/aX5VpguZLtnubFuB1lHEet10XFSOMteufrlLv4y3+dh6RVuFwQL
eevCyxG3nqKBXL5EasRN/EuGd79WhHlnNH3ohBjzVwpoDJqm6KpHlHVn6CbX4kZ/V2X/9pfMVh4s
FzJklr4nS70YHwtRA4mJStiEReWAumXp9t8SsljWCqRemp5oyGzNowdd9z8LooA3ca7+wnWLIqvt
lecRO95xkpHoXXlSl/fxl7/PuMyHP0YgA6qwq6YfXMmq0pM/yPj2IvlESNazohfBvlNtsHBIASAn
NeY6Vm/NZtuV47We5cLHZZ7ILjQNMWhrUdeoqFFZRvC9R3dZhfX9P/YUTGO2CWI7Lg8DrhQX49Rd
UGlkv/hStzGKqrzyFBe2QMZsiepbFd5rF/dsgbe61KKlHOJDEEtilVxUshgURdEevn5jCxN3Hq+u
a+CsfSRsFOAgIkS4tPDmSG8hkpsrc3dhKTRmi1LOZGyapmUzLSfnqAm/eXGIfyV8aST1DF/IWqmm
5/7r/tGYrUR8OlqsQWyoevCFK5Dgz0Q13QGm+jEgk+y0eB/0VXNlmV/6QBrzdQlTYJOYxeAOgLso
IdfyndDN2xp7CsROM31HnI5U3NBH1GUBdhSFAFfHV6wr6+7C1+x37OEf8w2NjcVMK8gprbJXbC6A
U87phAIIfNWbZP/4epAsLb/zZHTqXyzApjy4oCTieI8s1MlL+FNk4a0u35qR/NmBsPNtjNPpYAxj
MqJQtq6M0YWbnGemx2qBGMlS5WOnRVuIV7e+B20vCHdwSm6srryy21kYqPPM9DQPwDr3inxUWJ0C
ed3W0TPd52Ob2B+yLB6TWt93nvmPQ2eenp7AEu5jZFAcdDqwqZn6VAbTsfZeGxTXhhQg8OpPWIW3
o2y+9Xn5oxfZtZPmwjKpz1aYRiM+NYQg4GqygICv3fOC70yU/HJa0OUZH0BLwHDGgI+woFIxK6/S
CjwlLqJNLXECYiysCpNEj68H2MIqNE9htyBnEekzxS7JmnzM4N2sLvK8oh+uDKGlG54tQvTJUrCK
UuT2BebBiSmZmDtoJA4ROl/fwtLoma07KAs5qwsiFzqy/OzKe0GX5VCrqISHgi18qbN6N12rSi7N
iNmyM5V5p0RmOh1TteCUqj7mRrUHzftoB49S8vBvdzQ7RZVWKleUdDMXHOpqDOu7NG2OaSMx3cfm
Bl3oTZYYL3jhvr7c0j3NtjY9ekBD0Ttx7Jph5Znxt8k79Xqzp5Tb1OWVt7RUj5yHluuWkXpW2U7H
SUuBAkSHIW1sguHUyvHLPXmmeAiCjU6MDQHTyI0ITsz0+KEY5cevb3Ppk/E7JfyPJVtXAOJIpaDA
ETXroILVnUfJnraao6hY4aL0rctGB7dETxZtfpCG8YWIimtb2cuA/8sGTbs8/T+uTnJOb5gqMY11
ntzoOrTd3DsZTeLaKhwuMIOkUYQrw8Rv3Nd7hTevFPaJgJcQuNmVybgw27XZ6iNhLfZ0lPjuBKK+
hYuz0rDmeR2Ap6+f8cJQ0i4X/uMmOzaAkJPK1jU14XEcqA98+8FzyNjbDCB7cT1dmSNLV5qtK2lL
hoJMiqqLtQcoC4yCVV1ctjS1SA5gZ7EM2vb267taemyzFaaFOtN38IxdyAZnmAq/injcE/f4+vXP
L33kNeW/Ty0FTCD12UWo2JYl/m8SA2x84CbdR0xUyGyl0TEN472QPuEFoXOPjCvva2HDq81WmksB
g6yeqHP1ND/COkuppogdiJu94YkfrWa//2txYR7dTeAlqciy2rhhOIB5kavMKbMrL2ipWj+P1B5M
X27o34kjQXVBqv2y1QnOIbEWKH4to+XLRryOFIi9NFw7cS18duZp2oaRSjhfp8o1DNy0WdZGG0xy
5xjZrsfycUywt28DNU0Ibgcy5VwZKwtjcR6rLeVS1k6WD/bHmvYtgCFUzvD3yA/DBZJJN73SRtha
1Bp3QvFC1mjkGOkAqTT7NFM/2RVFqbx7DOYrI2hhHs7VvppeW32ayrXbNb1FLpDxClJ13QY9yTp1
SMzYlV3b0nVmKwtYHgUnOx8pxTzr6neMpN/IMUOGjkW9AWry9eNduspsVYkNFH0FQEi3Idd31dm1
BgxBx1Yt6R+mqZEw2eVXtoILU+//NL6j3eUiG3O3NpXqtimKYUMM3bn32AtOsLC0pFur6Au/vrGl
z+9c1etlBlF3WlC7ljjIabYt6M2t0vTs8xEwY31bUd3263SX1CE0A19ziy6wHEsoV/6ApXE7W2nM
Ns8KQxONq0QNJryOBn9+O5rB/df3t7DNVGd7mBJJcU0s1uB6IenOqh5hxGwsa0PaS05+NtGoX19n
YYDMhb8CPBZennJ0Qfk8kmEBrG5PlG+/qtPysw2fvr7KwsNSLmPmj88onr1IwcQyoPPuI5fdWbVX
qYLdDKTKXFlIFh7YXPDbaGaTkHikuuTbntu+O+LmW+deeWNfeyULA3wu+o1wLVZ9RXSxgpQR0E0P
J1Legi/F+WVYOxBgB3m4oitbupvZ6hCThlLqat0e60vwgkyrdiwMag+WY1+r1yys93PBr+TXVtz5
VXlMbTfo+x8Z6J0VygucSJb/OuBcbk1JwE/6/HoMLF1vtukIPXVS9Lgtjp4QBonpT30JxbqQ75t2
epGMHCKl+Z7B07oyspXLVPnLBnUuCc4IrIpQWBRHYjpX+fgREO/evUt+fpoSwGLe1i++j7p+k9fb
fJxwXoCYrB9iaGA4bnCYPNd+sS8xyRjF69ePYGmyzdaMlrUobTvkqo1nbfRW2Uhqu+088YAp9ZND
ytdX+X2Df7vx2dpRSWmBr2hqjjS+/fqhyraXm0WYmKgkp97R+YZf52h24YwElga+6kwpnMF4C1YG
INbkIDKEinQqqfkGGLjo1V756F0+O3/5y+bqY8uug5gY5/Q4WSb0Uv9UafnH13e9tOmcy481f9C9
zojZqPg1ECKDErrvE2yhxUBJ6+lk+sqxIbZ7l+rNvQlqgbzgf1t75jJkS5i6PJlIWXNVu9MiaHwD
8KCWuJBISq/VcnEWLTy9y2LxxypqKQR3jpGeH30o90+KFO1yrX2BNQRNqZBlEjal/NT6mnkozOk4
5JAX6mw66ZadTlsSYfwXkOTxIdLhhZhebWPyukACcHg5jV3/0AdKMUpWQ1bqzAodgLj3KlBQpKw8
k5ELHb4a/bXRQq3TR0U/UmtfF333aQ6YKOGPc1QZrDv2/fFtIieEUejTcIanGh5N4uDoOkuHpNUe
w8q+Rb13zxr9OowBDt0pBtCGx23KuGxhZlL/ZGVZvG0M2d80E8eeuLIvfvjiPgYQu0n8VtxMUtAd
BBAwOH6rIg1Hd2DXTF9Rb+tnUKJ7Nan6fAVWU/pBiLe54t90R7BkR6vTCJIQvboryJI9wZLPL0cQ
oqCD8NYuPe+WRNuN7NfdezQqMMobYz3SvtzodeMKq3qbgDodtDa5lbKu3sIpkDAm5sPHYONqN2Q3
xV5Zyl5h7oUUtj5UdIyxVnjJ6qavSzTL0AH0k+oBNGumJnR59AzELluzwDuFfgsAMHdFkRxaWWR8
lD1vp0swvAy97M6EDwKnHmHFdWR6aspdp6t3naX3W9xvKdh3c4DHTKSDk8Hh2GBKaR0jspPXCPnU
OmykndDl4S4moo4UxXNhE4Sc5tHzlKSWg54+G7dQcPYkDj0V0thjCwWCjph6zccnHteTJd1pcHQd
IIPElVXDuG/0SNkRRG+dyFXtN5EYTxK0dOjVOgBJz3Ms3n5MXQSqNwAAUhCMYeexwd8bqtiZ+E63
ckLHCUN1iN8EHgxkuFaAHsblj2wKJh7acAg+5BPxve3BqjiU+cx+xT7CtdTaHOD4aCVB6RB9GrXW
D0U5NifPbs45I/KSMb2xbNoTOwtB0EgcVq87aTfucdieej977ptxJ2LsOpsc0oSBpC15qIF6nUZd
vokIlN3Uho63wIQtKQkScDviol0gxY3TlPKzUAhxkgmzZ7RFAAd0K0UoMMFtMnUfXgDAfs3flfpE
2a6+IKAsnmrR/rIB+axTk1gFEwfuoUV+uC5hvKx84/e3eCLeu5V/Ttp03zRWUt3ZvllzmK4rIsLE
cIJ2MxLLnjGPaTgrhLyvxDjcjBmOUF8esdVFMdUEUCtNpx79IdHftLYFZl5Z8iPpMsZJ73NoL0RQ
p689oU08BK13YL/Y4yMZVDc6OwHl2cvbd5PI9Vg15FNIMjOW11retop9V0oRqIk+OpHMB/RPHAy2
dY49dNv6gqXicCE2pV6tMHlFvIIR5F7oE3NF7Mhq6BnYzoXjKxn+cB8T6LVNEeU0seoCGPhu+p11
RjNGCFtTMb3HqZjepouobx2Gob6L8GA5eS9fYHvBMZVV45ea1iO9cJKqbzOEpcS86WY4bcsuVE+6
AuKIZiZbNmLXb/TQVqx110LVkwnV2wBg86R1NrJbGKNvQWBmaziFiaODNvopvIxSNR7NlzCU472o
MwApYNtP3UR1NjQumOcJ6p2G8XWrUHkA18UEIUPbbi8u3lwbALoJsi5LeN6hp+3jyvyAcy5ebAmb
gk16FUaFGBaZRO4gVbMwSvjfnXyrk1ezGfpRWsl54bWXlRlkoSUVpMokRb6x6spcW3FF5JXpV7yL
AEb2GMrZqR6TW9IOvRvL7G8l1vEiwwKtqhKIaei2e5j0JAWyJoipVt6FUeyzuNozwKRbv4yqrWcG
ZJd7kBCGQnXyKgUkppeE4cHrZk7j2vxRZAjp4lqNH7upwewDMP5NgAp6jGTNeKuyVrqRcw4yTt82
oIQSO28/JbhZFeFYWfnkVe1PK20ll0NN46IJY9gCIjr6EsmSI290XTbm9BAjn95CsSqmNZhnyMBw
QD47rYqBTxlibUmpm9A823ijlnwTYzNucqVjtyMXysaekNkGdpXti6G6a3p42nGTGggBGyyHcjXw
ZrTcsB3ir79hqvb3clOGrwl1nfzYSVo3Og2h7P/j7DyaJOW5JfyLiMBJQluKsl1Nm2m/IabHYCVh
hP31N2vuZl6+poiY5cyiKUAcSUeZT56zvuNs43D9XjeGPDu5O5060cfslDdgNFfQsXxHj0BuJNcT
CG4ueUKqAGByGhxxUHVEgJQi4SNnMQ4FchAxV8Mo0JRlfeDgWu2nXMXnruiPHbHqE3D+CSISKvc+
Z6YIWF40R0Oa5yaxy61DmpZtRhHfw3UNG9Dktn0f2JmT7CgbfneKU6gYzCKtPhi6CZt8qOM9KRlS
+Xj91CWF9WrileI0X/yGfPcScV+S8hkRbFMbeNjFOoGX2eyt6Dj4IZVpemElpgNi1ceDS4AJHGja
7yvALp3AcPPvF6ysQIOkwTa1cH4jHcd7VDWEhLpIfzowEVobAcryWztKE5twHr91tRbbCpj+oEBB
RlyMSljmY2FTbJK01WijpYivyQqruzNaAJPaSCBkjmnPAUjDfkL/wjrGiH8ELZ4lz6wqgS/NBEA1
koD0XLiDteU2wesSGkANZHbeATw83bsmNLZoTp9Q0HCgC0MEUCUm4p7Uzi2TAvE6EuCxDZHYAqma
izOOmWvMYMqBEYtbaOiLUjY3cTIgf24SWfvQg2L+pMAMOIOJK59B+W63mjjxS459DtYLbdnrHU42
xwMga4M65ZbKQYJ3wMZOwCjeZG0iUY2yQvl9Ca+qMbngA7uJAfIS36ZRZYAzMzpBr9zbPk4JqEPo
DOV98ew2Ub9DWtEDuBLYpAH7WOxtzKlY5iF8ymlxBeDYsEtNq+cI67INAJTyfowzvEPBjJWWz5LE
dm5cK0ck6MjSE/eG8jYxMdBItj9pw5/aaHgDlxPCWhdrAzLcR4hFSZ0RKRAGsufsXQniV9yDAsfZ
2o9Z2GD+8df/tTzOipoxcCWLEDtxxFNk20mNQT0cSw3VHipr+QniOJJrgAe/RHj2B9mkO528lio/
CARtZ5gAh/QmnlY2O3+Oe7/a7cx3vNMwYec+AJhdFAVqOnLd8T17h67R7ZGgNPg6Hn45JW8AKSoA
uxaQ5ACEkDTA1bcpJlWbIp6usvdRnXkbrNuSe4cCqgftTovkWiQVjODr4LiuojulTQTqtgoZG6Sp
pQ7sceq3WH45O8QwIB2Ad5GJFD7tHhiYpVWoVTptAad5TlBVwZ5BjujOGhTIkw7n4HC0Q6/sbQx7
z1Oe2lgcDtoQHeBRkXFrA0Z6wIrR2ZommDqXuDFnL3RWIrAumZgHMDMpjiktrcsRX0UjLDwsAZgK
ksVgbEzsFzAxxnsEydhH5l3mYJA+7gcwwFe6cwtQBfbnzOyvwZBMFElxuS5CjdNZ5xOY0lbdcixE
kWa8AY9rb9YcaXPnzvJ7nFqB9L92JrV46dkuH0wqAEisukDrE+ooyy7fEQ6M3TUy6FSV/gIqEXNo
YVVbrUf0KHsgQEqiXpGMiLNqr/y8vh9e6CD9OVn46wHg/FjHpYDsET2xh5yobYqcUL/qosNqo+HP
Z/7FAJ9bBhMzKqqO1CIUBBHBaEy2scUDjjzOwHXTO2/K+00LNonvdMYZWvgDbGq2n5jIRKB9sdPD
+E4MxVcaPksdgLnFsFPeROu0FWETmRba9fxxiLnf9p+5MH8DmQRucXsQU3EyGrmdqFx50gt9wbnz
0HOMwW4QAx92LffB8niV3RjGeQVFf2c/RsoLQCxbOXVdutasBUAQ4NEItxShY+MY1X0um/tOy9BM
exDaRhH2ZO0Qb6FXZc46kLIhLuI0U/zJdngvOviRAdPDiTcAkzH0imylM7w4hi6tor/GKeivCvgj
F2PIQ2A8J7cyuTexhk11AQl5cQPm6xmBFx+MlO9YxTzTSdxSJ3kYEXi6KcGi+qfPxZzV6hER28Uo
iAhtV92A2HeXDQlkUHTwW7nS0v/TWf3qc7H/e6ucSATFgnITSgS68yZWKEAO3yECGaGvbUER+Ykd
9hBVh3ioj/FI0TQp2/uBkF0Su8lBg83pWxHIYATwvD2StnxjQqWORFOicZOlTxRI8jOAnUGubbDb
p+frD2dp1M0qmhl1jV2CgBAiSRWgTuuMRCkfMTofSGJ7V/AStaxemTSXlhTmrHlZok+FZ9Sgbpns
52Dob0mzRRb6XmLRMOYT9Aw2kgTOVfyrNGronumptnYaCZlY0roi/7h+xwvyWDp3IZodQHdUSRVG
MaI+pgo7fyFfsukI1v8ndurf0BgtN6B6ZoC/me8pLzbInrmLe+fsVOZD2aJ7w2GDbQfw011kG1z/
XV9XdTo3LrowSqHdkqiw4ZdQ7uKOYu73mwzh9WtKxD9Mkf8dpqCK/XeYwlhrtbAOSyQsNt7BMD07
JBEShtsk+SziqDynEqRLMONhVXBFA/AiWGggCHiTn8ie7LoctskS8T77PoI9IbezUx3rNwNQQN9l
SAWTSIg9sQqagyYXIHTiChsFfX1AtbfWLV04QUen6L93QV2n1oUoVMjM32ix3mFvcpJOfHJ1+001
+Q3CGl5qJIwxsTZyLxXrq+c2q5geoH6uYcoyzBrjzpOh41DAzLZl/EM99jF4dYCSj+5wU6GfBb2j
n4FXAiBqtrL+/fojpXN/JC8B4kypKsMumg5G3AHLe6wyvo/G/LFxqh9ZXe+vD8KFiZbOnZAdh1Ld
jHMks8XxwXZYmPLuEYK7Z7tV3xLuoAk5PpD2YFRmcFlzXb/s1+t7ymfls0knwxmSWIUjfOS+MNR9
4lKc05xjQbYFUJZ+w+Xr6jpu6VObFb1WUtK1tEVuBLYS1E3evIrdOa15NMnx+g1dBsZXA2ZW6lLd
Ze4lsBT7g+gtMuJbLFt+JFqtPK+vZ3A4/f77BTgdaoWqMSAm+wX0rZ/o7O9h/f2sCrJZtQ0tuGLp
3GroAFCYixIpfcg93qgWvvMMkOWozu9dXiVnz8NqrPbRXtu2DGS86FH2SB5qIHbXDnJRRgmbQ23b
e1m4jyDsn6pqb2t99rBjInmPE1zsiIuc38ryoZYAJibiZyvod6byNUvIwov+Hy8iEDWMjAXuoGhf
2tF7FKTfJ9TY5sPu+ov+own64k3PrYikm0TaME+FCFcb38amv/DioUraQvCS3ijTe0f+z7DxACVG
kK6G20XZ8taB3abTTe+XpdvtZGl+Q7NYHKWqgt7hyEhPU3g2alDMqNQtBKjM3uKZwtSJRcI+L7Lx
SddIRSj5XedFYCCm7BFEcMxUSJLZNJznZ63RHs7zsg1qROLt07LOYDTrvZ2AK5X0ZYY4rPjZHAck
W15/Fgtf8dwoaSGjCmzpuES4BmIr0tdLsMflxEYo6ICtcWvn5fdVz/3Ckot6s9VlQgZdG3FcIwUS
JwpTk8IjGMVPQ/RIEZdUOVDUTh8esGft2PkuMObIj73RRvmSZqPpqwJRpdUgmo0sFEWoBXjHWIs8
gqP/wM0g7iBcdRK6a9CRuf50FuYQb7YMRUK8mJKxqEMXM0dL8xsw53/+25+elU/K+qlweA604Agy
Po63ttRAs/76H1/QotK5UTIfKCT0LUeORNPf9eLFVuYOOGkHLW+klsUWgGWIY0QQfAP+pZPuKgDG
oP1aGVRLM5I3K6WSl44FIGoV4uDx7Ep9FxfDC3pAv4a4OxBLP4GqtEUAxLlR/Xcst6/f9UKFnXsm
Y4WR3IAmG3IcqPXnBOoqj6sdzqk24JOuXGTp0c6tk0WdIyQJFPuQI65wKNMPL6IIW5C/AIDdMT78
dHuE/qJugtKKeLUQKSfb6/e3UBnn/kk6WUqoaKrCJk1vPePFtcqDKet10+nCkTaoNf+do+yicMEi
N6vQEFx8z2XzW4txO9p9vcsQUws5b5mfCJImsNRG6yiJjR/oDo87nYJ/Xtk4GhnM0ccysj10nKOl
WE1bg0W/xlyOD9IacVBBTHbOabwfGP7hgCcqh9w5kJE+IhslQdqGegailyNxvgV6bUxyukNAvRWk
WMtcf4xLw2S2MES2m+iiLqpCBq4I2uJFuVEiC1JGkTGbsmTviCEKrl9rYf9E587NXsXRiIjeKoyH
5APt8qPU7wIxsHnf+ggo31oGjiJxBoSWDKJu7kvv1P5QY4pjIA/HrGtLG/uySvpixmOzQsYMEiHS
DIO2zsk+j3HgbeFwSdJwEvzA6rz1DUZ3cLEikZLuOHKFy3wKWmA8FP0Oi0xpXrBnU/oCwv8m99xh
GyE3Ll/9fZeq99Xvu/z/X20HJMJ0Bcx3ZWgU+ZEhRSzK1etEc4hdxNauu4NpGYieToPeboJiiHZR
TZE90QL0NO1LnvyClHET2RD+DkjjdT89bwfKMFYlT9ff48I0OTeKCrRGs57pKuwq4xCNfGv10RZW
oiQej0bhBU40ILJ+ZeuwdLFZ9Zw6ED9tjZ4wiuj3Vjc3iTBu4SECnxhSiSYzn5CJFeRg6q7UtIVp
bm7uNClpk0oOVYjMrwZAZXJkxhqRamFVPTdu9p7nprpFUQZwB2HrkXeyeP6d9ys/fWmqmbs2iwqh
aJeEjjAj1cYwCM6PtwmXd/aUvPCiGnyTNzunNvoNlrbH0hler48Id+GTmps5s4n2A5ojWdjU3yFD
CRTFWZkFbraA37xE8CksnqW7oTbMddA84RASkZMmpAJJcuuCI2B7n2AoHb1UbAec8QcFQkcRN1qC
RRSd7A411rgUI1wDKenoNEVmIPTDoKMNqZ454oQBKMAEbqEnQs1PFw0mG2LEHH0A7PaRp6BKUkDX
h3TZIekQL/N4/b6X5r+5sZSN3AWUWGdhHKPrV75Ce3TH+jhsjThEHX3KzAaxU+lLPbW/uqm6kw7S
YK9fe6Fyzx2nvY14OqMds5B27RMy1d8yBNH6tPOeBmk9ttHD9cssiJnp3GoqndHT+N8MkZigCKTn
STqIoYp3sskOI0FCrEdubcCtLWU/ycg8upYXImF9Bf681Oyi9n+LIWnTDm4NDGk4aDZQgAK1jxyX
GMuJXmY4juc7VyLDw3SREl7xuwExvxAZkTcj/W31J0DNjjgYRtrMj+uP449P5IviPPeiMgeM46Ku
8tDictdMXXuPQ9xDmwvuqyn5WUMGS5D4vuFVuu+dqQ5iwklQqT55RRzQCQew0DQcE9N71DR5ajWO
m9FMjW5xJwo4jf5ACNN+RAnGUN7deHzy0cHf0hytIa9/4854SB16R6c+P3i5c4Ze5cYsIVjKGwT2
Rdb+8jgS6jx4Db1J2pbuEld/DHXvHP/xCcwqsqkFcaDXyMMM5FkkxprJFla5nW0nWQBtQ4I0AFiP
cYIdDMiKg4InMl+QLqx8BTEgYpLCwivPbRkfW/u3Q4iDfTStEEMLLzaDl+gmZeQZwZ/dt8Sw6MEx
k7vBJXeCIYahUvu4JfLYk9w8FkUiINzpq00DjF5diW85utEDssc3HD5L4DSQ+xhn0y38BQfdoey4
ZDi7dbTyIJaq7dyxaztNjUjtDKtaBV0HL+89lpQXwVOAJJdD2zk+SYowL8yzlxt3A+BFa1e+rFS+
GIRzE2/bQ8qXObiy7aQIDR7K+gbq1QeQRIhfFcmJX4j8wCshMdF1mmNuOSigrBGfgJ80B6ksuvZ5
Lsxoc39vCnU2rOFpHg7uS6dvx+qAiLKqgDDcBqvVBpJg4tEHIdW2NYpXczACeEh/5CV7EfbaxnSh
Es59vr0rvHgCpjbsuPfRJMoO4tg8pBli5KYECmoTsWGb64N/YTUyt/DGCP6AYo9nYVXi7fbQhxUE
Uw3SoCrvwZrkASlR4WoDa+G4lpLLGuWvlaAJPALGdJ6HY4zj2MZQv223qDCrI5aukzhBL04e53vt
5W8TyGhl8WsqtjgK921IQ1Y2WktveLZati4RkNUlk74bsXZAgi3O8b9n2doTXfyKZgXervG9I/Aw
RwSds8/dyh9TerQ6d8NwWGojzpHbAJ5ouL5oAJrf9fe4dFOzBurYIaCxMWke9o366WFVgli7+4uR
8fqfX5o0yaxGQsI9QcjI8xCQy/R0iTziVg3QVQ2MBnIgkOSVZxUW7sIISq+HtgyhVETd1IO5MlAX
hPbQhf536HTehFbRiMc61WpH22wTj+wUJQ92saXY2ZDhkZy5YT0MQw+oQbq7bNjhHz9cJp3GteG5
RvzF6PlQ8oLuUvcVdLJGufL4l3aCc3swss0yBklGHjIbyoKiF7sx825k6+4JbbaW1b3CpMU3ZgXb
WWep11pFfpmaPiY132Q/jM6EHKFY89UtoK7o3C/MOqcb4pankBxPewEpaGR6PkMbrn9wePZWuSGi
okEklIhKKwDlS77jqcL/7iJVMRW7woxebbr2Rfwx7XxR3efOYfhfxzEyyiyEUjpEnlNbI4ooot8i
2PtfKyVqBJ7Vw1m143s5Cee2lwRZ8ixvok3U4xg8YGn/kKIqIw14MvXBKic8V400t7iDBTmtiyiw
I8c+eWP1acHigShYx2+Ba/6lTPUNoRRrepOFJs3cotz27jSkSNoNx0wcjZHuWCHPajAOhK2ZNBeK
vzsrkVbkDK1HkGIN6cGpTuyttqYAjSDQjuM7bZory+ClO5lVQbvtYI8pU6yCCapfnO8jmdxVXRes
F/tLwfvqtc8KISkQoQJxdRoiBB7H7w3ZpwP8ddBqQ0vFMWm6Z0rOo2hbKAV/oP0Fo7JXr1mSFiri
n53dX1MNKwFXGAFvCT3a14BTIJ4ybTgg+e1+pSYu7BHnpmTuFL2NAG/slYhCHNKwZSL6DUDYCU44
7UM7cbC1ex4MZNt7E9ItV/HbS9Vm7lhOoMdQAFxixar64yRwKp3CfY0+0CmazIBN8o7VKQSf4ybX
6R5p6x2mWPt7beRAzKh6R2Jj30JWcP1BLJi/EC4wK82Z6A2ekDSc3Cp0cSIl4cbpSijgvAqhcUch
nZ8DydBagQwz79QR0jR1wIFit03qm7HaUeMDywGDJNX7QDt6l6jSCa7/uIVx7lw+s7+GgWzN3MzG
AuM8hgek1/wR8XFvTm7dIDf4+iUWvti5i9lzRE8bkmOkwVKiSHJvNBB728UeQs2Ajysf7MJ4nicX
iSoCMwc7pxDJ2ntWFnilFkX0rvBWXuPSKb4zqzxx3WWlU6JMR84YMIIBJOStRZAD5aIV11fvSQ4N
ojWEq/2dhWP0uY25pkiUkFlfhEgi3FasDCynPneafwIGdqR5vV2VPi29o1kt4i4mfDFUF70qbP61
iUWZ2iDm+dw1Um5gDXy7PhaW3tJsHUbGPmszpytCHpvsDh45775pC6QwJ9CQXb/E0oieLcV65KIZ
FGn2oS75rw4c5tTlWDV3P1fPyhce1tyn7Gib4JOBnrOy0gN0We+X7V4q6b0zDZ89WZONLtTPuVFZ
uSOoWhneiVWowreGugUnGRr5pIC7vMk/IeOEmQtqrHhXyrrzIZSPh397iHMHc9V5tmHpTgBtZkPH
bXwiBQSxSEAXF3oFibswFOYWZoPbFrQTeE9o5Rrf4gTuj6Qh9Stge5/XR8KCng+cnf8Wt6qGyauV
pcRRd7rHghYHrztbejvu6FCb1c3EXVjzwFmfvGaLhPC9buS+6PoA2RBbmazpf5bGy6xwQLyhulFD
vli15ltX5W+SWEifnFIkStaej/LxvHLDlzH+xZLCnq1auB2nCHA0cKVoeL8ozKXFn/qeBrwVPoyQ
YAfK0KX26Jv2/co1F4rU3NqszYm6mQu1YpLVPzPm/a5N71418VPeuT7Pc1jlfOjTgoiNvtuf6pND
ipvYqZ8lZw894tK7SH5nIIat/J7LU/3qGcxKTCEgocDnABEnxabBeYoKcO1JHmTsu3K8LZW+mT80
k7uBWNiPcnOj4W7s05VR/WdW++rys/IjU5IiGAUaUg+uZ/QMLHVCy+7IFMteepr+lB0yRFWBplWO
872jNY3QD/XNc41jCJ9M6GpXVg/DSp1mGxa3B5UUZ0fh24dm4yGDycSPLU+7vmt058YiBRLbgXaC
CcjBmVrrVPcTjwE7zoFhaioI44F1/DkkujjnTra1omT44cCNdzJEIgOzyK2V/efCKJi7qXsoBRBI
2GPkcaSpuMYtTLhQh7TVxm3khlW43VWZ7mVS+uIRz93VMkrakcKMBNvArWTfEZfuJ/VnS4dN0gAB
hbZFVfY+3CD7IY/PplOuLDGW9thzbzWNayS1U/T44FrIN2nZIwEJkv7hkpkgAWZpqw4HE4rt7QGW
8p75OPlvtr0ckeZbPDBXg9CWd+SMiBLIOHdM3qGG47nggKbeevEqAHyhDPxZF/+1qGMt3Ft97CCP
gMUHCHPk+2DRcds1pkYQXBn7sQNfUdPpGj5qHKTBLGSvTBxL7Z0/tfiva1foP0YtwkEBwczv0B3D
/XtZYJDpzKN0U1Y4oRl6ubfG9jtz9BkGuu31D3+hVfenp/bXhakeqt7FchYOMfi1mxJND5X9oqPe
ZHaMFiUa0jrz3u2m6/bXr7h4r7Nyy1pm66pE16czMc5jeN2pfag0DLDwe28az7kFz39v2exkwfi9
VmKWPrXLZ/HXjVr4ugbY7vIQaDxfez80wrkiDPgmGbdRnX6sKpaW9lF/7vuvKyGFr2IVQ4fThbrh
cuhM+Xir89637dyf2h82fItFfbTvWZYAa+i8Nm67k5R9s1K2tdjKi73M1l997rOK6rnNgIjWLg/R
yEBEg8sg6QSgSK6tdZYW9nPriKh4IUYy5GHR8gAWp2BKqxvEy56SzNvmtsKmON6ja3fs1g65l0bO
3B6SFR5CdPs6D8UwbHpPTtBd/Ezq6R0HKhDBUf7oUXVA3DjyMTyZ+8qALWhl1F5G5xfPc+4R6Xpo
c9MaaSU59fyGvVpoZ7OeBy5/ZUO5FwpwdyxMbliCycZxL7kzAnEUa3D3hdXQPLmq76YSDkTcuglt
UGw3NxkOsgw7vhcGXAdyZSm08JHMLSM1nWQBigA6mRULaAOTNVQDaV3fS+uuSaxgdY+2UHbmmVNs
xMK1SiX6rnG3AxDprPGdeKXxSDjfujZQFSbwaC6pVogqi0NnVnRiG9j/pkVzwzK795ITdlubWgbY
YddbkXbNI6hhtc9TwNG8ge+tNn9yXb6yulr4Fs1Z7YG7gyV2h7PAaGzFZiqtoBPZe1OwtdXkwqbH
nK3eYL/NPNh5Udzy8lvbNciwuuQeTe+lTW9Tz7q1hwEHPNWTy/NtVj1e/yYW9oxzowfeYTHaJdJf
J+cHVxUQ1fH7YEQvq6Pk6+GIVz+r2UpIOmZ9HhKbn0pWy7soQpe5hKYTzeRbjxTiRmOK/pfbIXNn
RufCeQl03KWgJUFZm6daXgB66sYmydowvLzx/60iZO7MIAQ6HR7rPDQyLOO180N69bmGpQ9C3RBA
x8PF1CiR2QuYK9YC1bfVZ/n1Ap/M3RSDbNMR690idJnY5QIoA1m7368/uaX3dBn3f814fLQrpSb8
7aG0d8KCEg27QnMsYuC8lT+2xnbq8pWxvnSt2bbQMJE731MP3R2skJXHwphjh3bxf7osO2oIUoXp
X7+tPxvAr97WrGhIZlaAG/NL34WgOnRet2ei2yUIwvaRtt3C1x7zDTObTz0hrE6O0A4Z+XgX5Tgb
kVngxR02kCN8YQbW9zRKNiKG87/vXdMHKZRAmkNpj6DmQYKgLNdapws7eMJn9cawm5QCYCRCZAg1
27HvPjigXMjLgfXcEXcSrnRIUqa+7HyjRIavmYqgi11oMhr3d6zZh6nilZ3d16WP8Fllggve7icH
rwtShV8uckKT2vwG3sbKYnJpVM9WOWNZc2JG9PLnozce8zOXEJlef/1fT7lgLP13VKepE3GmMvgn
ve43xXRxW/TpPUj/QaZHdZIJukfXr7QwO5G5BSOXcS0w4eHjBA6zt/fatX8magC/q7rRjnkXvTJ5
bzbqLJK1/MWFbRmZmya6LskLItEoM6rK5j4cDWcKxaRhUG+njBE953bfUB5g5e8r4v1y9DNEC31z
sqDS8QtG9wZzjlxENgDz0vKRHYBkxAGRzUj/qG+5JI8rT+fyMr/4DP/He2HzGnFqRRpeElolVJM4
jEUl3XFtbbKOfRA9jX6SD8dV8evXMxuZWxw8qy7zCtgxCPWYb7X1w0jb33HS9X4s11ThS9eYFTIR
OyQRXZyGhbtt1PiICMzRZw6Oqriz4jVeGsHz+kVLNWjb/v/bGGvjxqLuvciczYWss7osX7qRWbWh
OFzs3BTHl8IwYrmxvdEOS88bgULSl7IJ2kzDVr6UpWvNyklSDi2JGUsvpyL+hDRVv49j6WeKbFeP
GBdK1tyJMOJkq7eZmYUFgPeWHtr9MFESjGaydrbz9eqXzF0HTt0To+ghFszz8blqoKmIL1LTxOde
hq2LtE65be1Xt75Ll7tMpX9NzyDoGwntCQ55LA1hQKRwjYJvq6IJ6pIdq1wb6C4A529U0fP1b3Zh
lp77DqQYC+5FUwbBE/0hyhH77Hif6HyLTnxWQIzVx8a/HV2QuQPBrLTOBb2oS80C0b0Gjgi10X2P
IwOoFJykX7+jhZlmnuJU4DjSri57zwbdRDSFVLsRWRFvr//1BW0FmYv+EX3SaBy74IGJgZpbAypc
CvW6/YjoIubXDrUOMCF7mwmupk0OgtpGFOkN6Eo2JGx2Su89Cmwa9vkgVYyTHn2DiGo/tG20omFb
qCVzO4DDWAzKFpQyQFPeXja/FeSElSxuyFA8ki5bWUouXWZWTMrBGhEKh0V4BubNllcImlDcK472
6ChfDPDQ/WP9nevzcXTfl0U14krJdA99IgsmNb1E0JRuutFei4JYaJMQNluhAIQH/4GFnW6hAeLb
JElXQJDAPqjlZADuJ/rc0+4plZOJJeCog6F1ipVBtVDI5hp9kiQVQpyx5+Wmh6wgqd6Kkh9XNc/2
wicx1+lDNp5UVYEy5iYx3UonkDyE685v0w8ZQ8zVIjM1i8ydFPYeeQbbsUp2mKshW2+freG2vSgI
HK3NIxw8fjHsEn5XdK7jw7U5tU/AbqwUowWdGZkL/lsrS0DnitEL494+Rn+/ddLGn5J6j+l2oztg
5MYiGN2PbvhGq6202c4qV6OKF+asueq/QgxnmqR4DWZWwu1VABEex7u4AHTHfTD7O2CNlHjpa1jb
cOjT2s2m0ONNwe1Xbekfjo4frteYpeFw+f+/poFCRiBUKqj5BDDUAQheJ40kRx8Jt9f//sI08z9S
e8tOcsFiuBvMChau54mBeYxD/jgGea9F9pJhBlm6cs67dDOzpQ1WFx14duhUoS31AW/dzqQdRO9p
uVLuFzwLZK6oH0dGdSQIDv5647mbkB1hCb5j00U8j3hHD1DD3ow3mcMOCkdyGkrt0bJWNrlLi/O5
fr5BODeU4rEMAYbrJwH3auTcx7nb/nI6VW2HyN2ZaGdtMgPCbrepo81o2dhJ6hghM8Wm6KqtCWgX
tDLO/VjBTdHTwjiLCr/Y0ntwpALVV5/X3/tCyZ4HQrUJE6VZSuASTHvvMFMDhsROY9Xu4q7xVxsY
C5/RXEdulQCbImpdhHzkKBU8IJm3z2r0t6zpcP1Oli4xWyilLG9BILRESG3XB4/vNY50YNV17K+m
9Sw4NWBT+O9XqMbaFF5kq5D0bZgNfCMhQjcZD9Cf8Wt5A/82jCMSbjt6uKj1HdM4CMCfvSeBgPE8
23nujfbq9+t3vPAZzUXhgEAAb9JHKjT6dDpn0Msfnd5WJ1cW7c/rl1h6qLOyU+uYg2MFjFUpInnU
rqw2jEfurfLSs8um1+tXWRiEcw14Dkpn3ttaQPTj+IPVvY98uucDvlSbj3eraJWl6ZzM6k6RydhG
IJEMsU3YAoL6fhHto08ZtMw8R1RvTBdoSN0HqxC6haU0ma2IWGb1rYqhFKi0wjSqARHmBwF67eVk
kCv97Jj5yhpvcXDOtleUGV1fFFCXVMpofLe7gMUv4R1GciKQbkXKPWQQ/yHueUSiokPesWS6KyeW
bFySO5tG672O4zM8a98m0n7krUqD6+93aQ6fa8U7E4laIIMK9NCftbDOraNuu9L4GPT3vEn2nmc/
pNOwhaHbr4GZ1aw7/6O7ksxV4nUygV1k5ojCoPXRNeyAq863zYs4Ur87vEQSFlKx3BVy0YKymcxl
3562czuWF80JGJKuarMdKAbVZqzdMrB1f2LY4cieHnWzt8voQvc9pZe0oQEAukCKd9eQT4QlBNDe
wfR7NvyqNeT7sAwTkW6cDGjnKD1glZXze1GuZXYtjNO5OjwHHbtD8GEZ2sTpwCbVJ8Q64QwOSNpc
DgfwAzars/9CTZlrvxtEbVqg0QHUAyBlN3zk5OXyCla/uQVLCZlLsh1lMlTEugyVJm8VAgxtnKfA
sCluMoJ2M3Ep0J/2DkT6x5GDNU4xF/UiW5/tlgrNXLEdx25eK4JfgNYt31zSl5y2ehkN1fjUyj91
yg9Ej3QfDfTNsYuVZdXCkt6dlbeKgYRfD2UZupZxaophX9fTyopqoULPI6WStJugzBQqhIT+xVRi
3yC4VJht4yeFcbOatrxw/E7mEu2q11XU5iXSohtUrMoMCZTLwNJth0qdBhp/GIUbGFlVA+1U4dzF
ArPO21dCOD7GJ8Tq2GZWK49zaRXpznd/GTcqG2UwbIr0YLbkMbPQ7n8afvae/pkn8ZNwCrWxiugu
g8O/qes1f/bCYnwu5oaji2SuB3iWsOjedZ3LZfFVRsUblWj7mMlt34jbXq2U54WXOxdrx2U09I2J
y9EYHaa4RppvezvZ9W4yf3XDv7ETyVx2jaxsr0GOL+owIoKgvQVpPNrXmBZlPTy2kAP862Jzrr6e
TFG0fYOKD5f+Fkb+QykzSEfBF4/WHtnC0msuvQZC2k2TCN+DVbOfbgz5wKSMKSDU/LfV7Fx57RKV
oMWfKkgGQCCiAIaDW5r+H2dX1hsnz4V/ERJgFvsWZk8yZG/SGyvpgtkMBrP++u+ZXvXjDYPUq6qq
VA9ejo/PeZawL/zNqmTa0kfM4kWcWlXlQsnknBj6Ey32mwv4Y1WedGkTz1KfxOg9pgfo2DmtEbR+
/piNYeq+ljkeNqZ1m/Q6hGHVSpN+KeKSWfLT1D1nBTHlGYWBn1WW3dQV2/S62ZaT/asDvQSObQCg
1uy0+mReumfmJlFEFLJiJnb0MLX5hje93HZl7YdWtfcd870qBfw6bJgf0BZQ5VY/lg395ZT60Zcj
WA2V3l9PrxbWcQ7ObmI0bpoOvyPj9Q59709m8+e+Xpvay4J90cGZg7J5K2CNnmErliM5NiPeo5WG
JwgMQvx9o+onKmgeJEm3y/sqgs3JZsq8lVOw9GWXiPVX1aOGfqNNemjOJWRIAj5SAPOL+ihAbbk+
dUsXzn8g2aXM0BmaLl1inv0WBeAjJoEyc1wMEi9xY2s16WfKOFrBA2tCrgnFlTdFXvodgHGycQcf
Mt88tm9FOa599kKGNAdxQwW+yCiFyzY8E35QZzpcJLU91R7snm5XPvxyML5a1UsS8dfUjo6tGG+H
/EzjFLtzkudmlIfWa75pWDxcsget7FOFQhPk45+scs2sZyEszPHaEPHymZ1gXMmmKJ2AfQ+57+6R
u4DtQ+89V761a7DBpXmchaBpym1uorB1VqYwAhmnm6ky3/LMjlaJEUtDzOJORSbWMwb0hES/yXD4
sW/FrZGS7epttpCa/6FY/bVQbPBNFwYlWKiSwsc5bT8NmkZcNr+YIueYQ0WcfF7fFAsfM0c0jypD
Xyvu5RlEubvaEuchM27z0nocKm+lq7k0xOUr//qaypVtQ4cuAZGkgg6ccUbsOmVl9s+3/xyxPHII
N9Qj1DQcsyboXJWhbOCkNdjmDloO1ydqIWOao40BPY1llSSgw0AOPivxJKsc+MRl0Crqe4iwr70m
l66YObSYQ0yHAQyCSOAQvFpuUWi3WSICoWBfUbIw93M429BD3jeRD4c1v1TISEtomneE7K5/7NKS
zSKF5+siM4kPyC9JHuKEHdOLl4rnKEix+GslgoW3y5/KwV/7IvG1BZljPz5npV0ebbPMby34Za6s
19InzAJBe6E5Glkizr0/fmvgBJXL5mmouuMqJ2RphFkcMMvSqpqMqDOdnI3ruyeQyAY4SlEgWxVb
SdQXQsGf5OevSVKGXbQ0g8xe1sIRyhKgvGfOJcfhzYsF9TbIkjf+XrQQF7y+9Ev7b44Ttj1Luiga
QZqKZ5D4ANUh+amJZEirSxA6xdAeUieBI0782RjfBJTkaCmeGhc+3/bUrdkKL93S/8EOU9nzmkIJ
j2uzBGR2nOIozrzfNE8fHZLQD3jzVHtTVGko6dA/oHMGiyQGcSbuGmEmJZQ5B//cEPNnrGprJTNa
qvXMYcU1NPJMhzc1kJsAxn9MljK7O6q5fLN7h7YvhQdWWRb0aezLfTvFSZsGcW1Wr70Jk9aT45ek
CBPLaKoTHIlSGShSt2OgqywNCAjrsAJkKe4VOEUaz1xlcX5ua/N5aGrWH3uOVAyYbU3afSfFCH3R
eLADZVxge9eXf2FTz3HLFILsLZoZzdmHB0tipyHr6n2dqhP238oQC5F0Dlp2c+TneQNZTJkaME7P
+ufMqUO7NiFa23cb03y5/ilL48yCWNmKkfop5AcNAN6lkRxcaAjZgxFltYBD5coBXQLvzXXsKRi5
RBiVOktY03snONVBXJYkKgfN3NQ3zpjee1CJJ5vUG5sXZ+xye2f41DhWffMAN8wKuwX6mXlQ86bt
g75syMpRdr/O9+YwZpXHMBQyJ32WcGBwp5ZsYu+iK5TkK92Ipc0yi4Cp58dQLef6zCFf9ENCCg2P
oO6ReKi4OuXz9WVciIBz1PKkcr8aq7Q9q/F771qvKbvvcFj49IBXSAib25V3wdcf48zBy1Am4FAm
xDiDgk1ds3UnuBs3T6tp49er4czhyoM0W/CPkxY0mloF0gElz27sYHUjfj1PzhyqPDWD4okqIOw5
WE5YwxgPRl1wbKrN/LVzRPsrRgX2lPamsFYO8kKMhknf/2d2vgsPMgpBlrMP4xlo0sXJe57RPqw7
Q9xMJYRgG1SwzmUiBhEU2m/BRoRoUWuKcdMlIqrgVwnuoOUGfCjs0LZlsaYjt7Sal1X4695sbb8c
4UdcnYVf7dskhkGcddBKP68m6UvrOQsvAg5XStqJOmOGb+tW3acT3LIaRVZm9/L//Pe15swl3yc4
ZgmDQFY0U2R4QAtygvdQFe+vn6ql+bH/f35GAs+cPkZFfvLiyOwgGe+6zbutSy/gZAVL/PW7z5lj
iXnRITmpp/rMmLJDBaPCMuhq76OyTXfLKl7vm57vLECedU7ylQ/7Ouo7bFbBxeuMZonT1yhbJ+13
0uevoMzlEA8V2QQHxaI/JGXjjm/Xp3FhtDnmeDTh75rbFrD/o3FsHfJRFV5YobsZlMUEdO3u+jAL
cDNnDjg2+nSs4UZbnU2X0FPeamPHJ4h1IUka4A1LSdhNZRroQg37ie5r8S2PaWAImNXA69UW71Zt
oQsiAystppUNuqD44cwRyWJwuppC7OkO+Mi9rmm5BXq8DU1g+OAL9MuofQ8d8gy/aGjlBtXNJoQt
WBYasDOAZLPm8FaJ0ZmzYEcTOm1dbBKb37W1pqHyGij10ubz+vwtnNU5IhkuF3FCuYOCRw1veqNv
0DRAveOA7NA8Xh9iIfz+B4Ic69jFvpZnF/6HjmsFxOxebENtWsu4w1QdVuWpFwLDXGHdmlpOKO+B
SMi78tWooE3dGRByuv4dSzt6ViFOqdC1a6H01+KSZckhHXZV+wGfvc2q5sNCXKCz2NOyAobQGkMw
K/+oGhdNnSREc+xo2fqGG1kJ2sVQbWJ/7Tm7gNd35lrpjttMbRGnJXKIAwduo1cHQ77h6xj0E3Hf
E+uOAq9YjyuN+aXNMAtCAMplaeGjHcHyAc9CBqdmM/sJsxBcg8y0AqSlIDuWKyFvoRLuzPHJvlE3
nYsyGsRMqRN1MYI41dQMDDzkQQuU8s7JTfebrdr0MVfWTz+Ddcf17bJwsuZS6ZCUMEeiiDzDG++m
a5tz1pcHDrn76//9wjU1xyXbQ0xyA2ae5w5i1XC/MS5ON7A2VXD2BANEgSRjmSt9/IVFm+OSSaEa
JqwYYApJAOidwJ2AMAE4CsQwA9+fjumaKMjCGZtjk1uGZlI3oU9ieyNXG4R0+QSBZvfWhGJetTVy
RXQwVtY0reS2SwPOchXm2o7S6SDPtVTFrwEVpp+9C6+QAhicFM6YcBuljePqleGWztscfJwmkCkw
S9qAYlDsJpJ/2Cze1Jl/guTtQeGdkNAa6i69jDS1tt4EX6nr+2XhNeb4s9iS9fBBhYI+9mFZNbs2
gbFH7cIRSqX291GMaZiLFBijhD5rTxmbpHc+HFnxG9sGA7Nhndqw2Pscteserv+ipV01eyPBcbjp
u8RtoFIwbCar3lDoiIaJYd2xMctDHJmtMv7NPsCZg5eZRdopg2X1WRPnpS3ro5nDhVhVL+sdsMvv
/iItnYOUE+gpDNxnzdnS+YVTFSpUwmGFFJbKvoFc4A7a2A+27QajnCLIRVyfxYU4MIcuCwI9+prl
+gw+z84r2BskJw4DhIBAaP23mD0HHbuGiqtBDhpcGILWS6MCyy2g3OXuUmrvctu5r4TxfP1zFs7j
fyDGMO/sTGJpNMb1Ie2NbxAJeh0JnM1GetPy9vH6MAt7b67jPSpKy4w7+uwK8ovr8ijK9kbk7GGo
6zc8eB9XRRQWroE5lhiXq5lPiFrISSAbnSd3hEy/2Gj+/rcPmSUlKuMQg81tfTZgkOoV6QmOZ49x
mUegZIUWPC/r2l2LXQvZyRxIXBRVXk9wwoiA1gkL5gaJdxiLPuRx2HXDxoUe9FQNG0/t0wTyptlP
JC7Iyjcg4m8LBRwobLhvnVKs/J6lLHsOLWZFUhimYyaRA/w7RDMHGItrWHjm0Gdzpm/aJMFYfhjC
hr3ZDr91uoiJj7AntH44/B5PkJz8LJFqk3hN2+CPPtZXMWCW3hQNEbDnFmnkcvuhMy9G5wP6iMUu
9R+hJLlVcN8WGewZDJhwQ4VAWiG6GBIg3cSG2TTXoUd2AAJOoB5nOQn82tsM7lkLGaruNYUTvI+8
zF8zEPiDN/ni986hyCnMNOORVWnkTzoUBR4r5V3RxFtQYwLDeuWMxUEq2Qazl0PNG39gKgHbDEbr
zR8/XbjV1xLIrWmPpeX4abJ7yqx81zs/phre8XAhReookuMlnRyZDhJoSuAfL3+4+v7yMfjb6mtw
4bDNdbIHMqaNhuFwNHn01qTjrVuh0gKtp+uHbSHWzhHPurBZ1/W8j1KnvdcMctNp92hChDo245VL
cSH+zWHMlmXY2h7VGJnQr4lzoA67/NZXMAGbsrdmFR572Y9frftlAv8qApWVlQOEKYcoz5zAFOaH
J52bBtpujq6hJt7ddSS7zfwPvtatWUp85rDmqektL61aHjXFkMMu3iMQsMi9MBnz9s5t+9wJJJUU
HYyGb0iV0L1n29W7z/3p4frqLRXl5ojnJkekJHggRsxo7xvS3BaU3ksjhyd891T55DXub4affjKG
A3/qK+dNq3oPtPCpNMcaziBNu5KLLUWuORLaFE6TktKAh59K2i0rPMiCdWdRKejATla2r2T2E7H2
FPc5R9+s0SeeMqjtD+NJWAQsUSub7hon/lVT/4V4ZRpqTYeNmFoQO+Jp1Yxh6TzNUjRACjtngIZ8
VDXGIacyPViS3UyV/wwzHwK1VD+3wjatd47xYlbGpvcJHDfKbaNVemANfKFWlu6SpH61X2dxtY3R
9pfNQKPe6d56dEc3LTyDMrO1t6ByFyiRBKgTPra+QleTZQEdZQM766xZOfkLHkIQTPn/A2MKz7QV
VKIj7pi/6lLJrd9YRwhkJu0dijRO0EOiVzf5piqrYy13nXju6RsZkx+E986h9Zv7uHmaiPM4ymQD
5O2xlJ7arUzPQmCa46wtOCRnIq9Z1LMk2yunnDagFuOSbo9G8ZQS2Od91x5oudzn5a5SMDTsafEb
vbgkaBI3oO5jN8ISfuXnLESXOYC6g9oZ3LHgzlF6/W1NvaBS8oR1okVUU4i+A+1mtfmth3+5PuJC
OjdHURewTBYwjYe3oFkf4Ah6yFP70XjtssA1R6je/bw+zEICNMdS51IWcpwwTGvaRaA8c8/1O4d1
lM4ODaAuztDBbXcl6144e3PYNAXK1VVmikkEeQalGBWaSXbjw+fv+scs7Rny/zsabsVe7ZKURh7L
DiytP9KK3gBo+2H6a/CmPxjdL47tHCmdwTIa2laERl2W++/ZiOLfqKudO8KyoMpsuomJTXcaeuYP
CXHxFu3Lx0FPOkhFZ0Ry0j+LJgsr04ZRH/RFboceqkYQlIHVKqm+CwidQ5wFT1d0TY8JMT4umiQp
1ScC7hPMUYxHU/S/HSuOA0s509bsv6Ma9CZ4fOPKPjDBgg46z+DB4NLv0jUOQ5XKH9end4GB4szR
22SsCyePC8ROn0dF7J/HzjghHfxlSIHkh+Bln9RRwyxo4dUb+BJ8Z/10KOQLGY6elVvAUNL9IMp3
qOO32+s/iizE0TmK2zNoxUnd0Mimw6VJXslw0N0Qqlg/eZWYAuX4Ye3lzhPKweklXTNhL634CWZG
v6c0Jns1uNPLSNCfa1n9gULQxVc624AYxYwg7aR3YrFFQiQYZiDEkD3ETfNpumYX8Kp8BI0Gpk/g
iiUjEvFa63STph53T64aP69/48K+nuPFCVed4CCdRxAK2Lrg0VdN8QgzoefVrPkPBOyLbT3HiEsx
2H5ncS9yK7EFBfaEokVoWm+0u1HCRY+h2fCBFWFjhj2goJTtUXI5dP0B7mKhaghsl8EX9ts2tGXe
r6zt0ndfMsq/Uro0bsGzcPGjCO8eYUMRB3qyDiJpj6so5qVbcA4mh+w0upqx60cqcT41fzAB94cD
3F1aTre+1G9U+He2AOirriGiBdVF443B5ic2rSkYOv3Dr3kX6L5UH1RUblh0kh4E4Bu+XGs2LIB0
nDkYnYL1pWpl+REUxze4iOvxeBF70VaQNnuYOVAHAJ0i3zjZG1C7Hj9T+XZ94y0E7DlKvbC5TuER
5Ec0Uydll98tSg/TmsrNUv1uLgZONDR84XPtR7ZBuiAR7k2PQrZZOEd4R+xSkv8kVkePRfLLSG2g
Z7RhHqDMC6xukeFv7tYZ8l/Xv3Txt1zCy197jTuJVJCo8KOpg5oojOAKcOh2yo/1TernaCSwj9xG
SlZTSEaKY5KNd5mPho/qP33C+TaFZsEaMWXhUp6D3VXHDU8pVkflkB5r1NftjB2Y3lkj5M7yjTfx
cJBFJOAazG1gS7LuWbayAxjKOxmwQeeKbJ36Xgh4T/nlbmWGLrfoVyFilrDKuLMHSYwyQoPvWFdV
aE/GHiIbzkhgfdlsK5qHDYDMZuu9QlfhN/xBbzqXrKSrS32POQq+bDrmCoN2eEamn4Apilv4p4Km
D+9RKLbcNwVakokJnvlY8nznqqa/v/7hC5nYHB9vw9rM4GzqIn3pssrxgcXFzun6d1pOB8+3gHNI
X64PtbQL/xRh/tqFsFR0PT4aMjL9IdIuyPmAEtkH4O7N9C7Oxwg8iG2djZvKmW6gEPDYIjMNkjKF
NkG2di4XTv0cM08ct7cmqE0i7Kr7RLm7ujdh5Nn/46N1Dn8vk6nNrFTh/4+7QJTkvmigc5wXB2H2
MNKxt20Fv1LIv4oWE4FXfDmZu5gl95NfdZsxhQSXb3y7PuMLxYk/8hl/Tbi0vF5fHD0iT3b6YPL8
RjluULPuSbNRHKZkzQZ96ak+B8b3UqemLOoGLmrxk1HDchfN+Vh8q1wQdCVU/95rr783dR326R0D
+pJ5IJ34/Z4ZMHNH/nH9g5cWdxbndG33QPYWTQRB+B9Az99PZvoi1pQfFiLXn1v2r+lsocSsOqSu
0UTt+2Ii21Ha3RbUmbCVPoSNTCg12PReEU+sVJcWcoQ/9Yi/RoyJkRfETgGPJvaBVepVpfF9L9q9
165pKCwIPjhz3HzXgXVcxsqLDOGk8IYeh21N+/izpV21511/amsL9i8cyEZ4Qfgk6MqS3NhwjXNy
HgddarQb2Bdm+3Lyf0xlbj4qL38v4UERFMWFmJrA55S1HdvaChLqKyu9VJ/6j6g4cSjhfuNFRZ9g
i/nfe4eEiZ7wdgUUS3ag3BA4/Nmd/N3ArgaQhn+DFcwh+qQXvK6U40W0au1gbC7mcmCmo9DrvIPI
xPYuDvr17byw/H9O21/LT/qhmyhDhlKn0KeeBKdI3qV7ogSFEnimrwyzcAf8idd/DeOaxCjiynQj
OyPPY8q3VXdjO16QG8MrK8p12dbFRZt1b0U1uv1kWVbkFdmr4ebNNi1ZsheDle4GP6uRC8AgD/dw
ijugfIAhhHEpbevt9flciIdznL4/dXk+FrEduXitsiTfT5o9JdJ8dUYvGCCStDKhS+s2C0PMcEdH
NeYUmWa90zGECS1bRfC7PK1WhJc+ZVbpM10HPjNpDuu9argpE3cLjOBzA6pgCaMTVB9W8qKlL5ml
RaSD+AlMZe2IDWIjKPiAOvcek9QqQ6OEzeH1dVkIrHOg/sWonSTatCBfOj23UEmKNbDlvIgfx9g/
OSN7JqVGN6Os/zELmGPy+zLpKmVPdgRU+4+u72+TbgBc9t9mbQ6tB9XQVsQa7Ej59p3H81up6u8x
a0MUza/P2FLCOEe3T1Yvxt7srEinDWJsIfgGz/58Z1iQ1aNQvwHn8KbonX2uQHCUTZysJDgLG2+O
eS8MoWIgAaYo8csHu9P3bWKHLEP7zskOaq3ivjTKLFBYdQqK+mQOcHZ3XyFPmoVwvdspSHQ3Wf3I
10Qdl16fc8g7+uBTwo14iAprfC7H7s30q1c0uw7U/mEIfTfxB21YpzHtwqp65PmHioePqcVj/fo6
LpyvObB98IeuGi59HTIMJ9Srf+PmPXNL/O4HNu6vj7H4kbNYUUxF0WjQTiJU3KeBhpXIIq6fs7bB
kwZ+NjJ9FCDJGENQU2AFaLptreq1zf8NIjCHvfutZ41WkoB2Kpx4W3bG24inrgtIbcAGG868dHBX
pnPhU8l/oO8JB1wfSuDnYbCTsJDnllK4/H6YDmodD12LAnCGlAXe5dNzF3d7OcBaBXLRK/na1/kn
mSPjzcZy/K4Bv0cJ8xYNR1AehxgQjJK9Xl/Lr69qMofGN6SqC3GxXJ5Ye+sVIBG5zqsdOy89zQ5I
1MJxTUDiD/b1vy9iMofE25mFC9nvkmhsZJCrIxrJhN/j7Xv5i+qRzf0kyT36z7T81rUKQtgNkNcp
MhQRpkDT1Pa3zpgCyVk4FT80/ArL9FvhAy8PfFKWQ+35SWqxs5UP8bRfeQZVM3h/wUFap+/S3zT2
Nwbfo6F4T+QT9VGxLO8wMPrYU3H5zF1Sw14NTyxr2kLMOuxLiMtSPLHy0Cqcvd+0IcfckAzyNWgq
S3Mz+oeUQQoGBr2I9HpAs2GCpI2+x5ddWt3UPnHj99DhdZZslS02kL285aI+ot3djsdM8L3u3+PM
v6NxsYeBpYJGa4iWTDgRewf7PWswVxKVhWI0YZcN9ldK5jdJZkCbEJOf/W64der9s5CAQXIYIrwN
apvbzZHa7w5Bv9+x4/04uu/+tK0s9VznxrNT1D8mcyXhXcjaCJsF48p1qQXIdgKWgwz18AuYAcy/
n9ZbYCFwvI9Iq266xDxO/so2XzpHlyrNX59flCUVstRArrTsWWVkN3XgppnT8fop+jrfIHOVcg6R
61S6Ko7gxrp1DO0CTG6+pz5sVwv3TnPzreEgmAzev5mgkjl/oPW07wHjGUe1Uz+yId32cXKglX42
crbPCBLE6x+2FB5m6ZoRN1NeIqU+i2SP2vLWLWFUkqW3oii2rDMx/Ob6QAswfjKnC+STFg1U6fl5
gpZvwodHQ5Wbuu2OuoIVdEM2hnpQ8hcJrBs2/GJiujOHPkrs+FOZSgWJrNaOyuUW+yJOzQkFXeeN
XdUk9JyN43Pbs2hsBSy8IBRuxneC2YFMdwbVYDfX5qfB7TXp9K9TFPInbv61R/3CKNEWazDX5bDP
WnmwaXvKs/7Oi0FvXhOwWFjROd6/AqQTT4nMO7e2u1PaI6+V0yZ7R/LkhpJLH51gZ22KAcaJK0t7
OdZfTegs9pSVaVW9SJ2zVmyXxuq9gGZPTV/0BJn+z6w4OmO2Jb46SerWYQG3YCsvjm3Gfl//AUsT
Ows3XDTQltQDOadZ/5IkxtHXRtjR8aCm8Sj4ylW9IOtG6CzG2BNqQ4C12JBClGHckB8aUHZon55y
LTZus7GApBKxCc2r4Q4pFCrjHtnW5Rr07OvMj8ypA46TFJk1lv7ZczLcZeLObtwNJB/Oq0F0aYRZ
2le1DV4ENhqZWdFD5TYeobVdtQcO3bXVLGHpbphLliuWSoj1Wf3ZHU0WUQvg70AAFLpxR9FudFWg
aqRz+HG4VW5/AwOb3PRZj2YvaLMr+e3CZTHnDMB8hgOhHffQS6U3hmM82u5wKq2Pf9qNc1pA25gp
gkbWw4me/fCglSyZ+F13VtBAYzhREBe+Ps5S6jonCBRVZsRQe6+AWIFt+WjjXG+Ub9wbXmrdEulX
MKFPA0iY30H1/qVI+hvLUt7WRMFmo5hLd+Blwqd45dfYXweBOYUgNyFdMxVCRZaAooaNSldCEv7N
ZTn0vzPtb8acPLWkf5ao63bV+JxXNPsFi0b1svILLufwizA0pxbwLp8gtTtWkZD1p5TCO/YZJJ6T
JmEbikyrqfrPivhvHZiWrpJ65yuoM9U8C2Nb/xPmgsy10TMI2ZKRTFXkNo0ILGEJAGHcatvE8sOh
ZrF2my4c1TnLoCph5OU4qoo8s7qH3uNzp7tnAwSbExsg/JKI5jRUSZC1IMr1owkoS7XPsTK7Ipfx
phIkzYA2EWXQtMO4VmFdWoDL1vjrgkv8VPWUo5NRJfFd5hHAhFPnWdlxlFjOLs66sFe4ktLvxG2B
RX2uY/5zFLRdEVtZyoH9WfxylRKedSHXomnNWI4HRbNLrO/Nu7DDpDiigxFM9lGbuwmumEaCCp7x
lmgSctlvbAlQXruSLi6tziyrgoisFLE11RGIO69J6ua70Z8egXQEIqOI5cpeW7j25nSEptYNq4ai
jgTUq5md/6JT8lAMEFDQyWPfr9VA/3T2vjhX/yEgxF1jwF6oiVIz/uSV1QYqqa2N4tO51nkEs448
TJ1629twNJXSeRlU/HOojAmwSyhdmnHVBHXs7Ic+PbUjJDbd5tnvTLnXI9smHtlLNd5kafoIx1I8
zwzzYVTOrlZOwGGsdj04LKzIfxgOCXp4XeJX8ON07mOZP7CCwhG9zoMx71fGWMi85swGt7JKy3I8
xB8Wf1r+PoXTDDfkbdzoQ+W4od+WK6FuaaTLxfbXQVOx07OySFEhhszqBBOeUnZvVkteWhMtJQh2
bZkoV66ZhafPnN5AUs+bhDkoPH2A0UrK31nHTxeT9wxruKFIy1Hgfe6Gt+sLtYAoI94sy/L6xOW6
LuvIqsazsFwgIYZsa2dQg0LDLDINC9KQgH66aVQw/tnk1kOKXJpK9gOAS2hI9OfRao4DHW4kGfaD
BVCO10dtB7UUaP9f+gQod5cKT3srqAfz3I4wvNLae0KnztlBdQ2xm6WBA4dLaE4D2uBmYT5makOg
zR+UsddsYqPIgZ4X3Urk/IMr+uqIzSIny72WOr4CrB0cOLR1d3Fca0Ab/SNk3Z9cwOs70odloQ4D
84PJIhtSJgfHTN+kD+wbecTzWnY/qU9CWn8Iv35Wut3SOjnYebaFHeuNTApAtrKNnRnHkQx3ispb
ZnYblCZfQTjeCpzDlioBWrXDYF09VAF1mvu+Wi2dLliUwQbk/3et7UirM6tOR7Fvv8esfEnL7GD2
FuBL1q0lDfA0Ggctwz4GSY0fK6eGvlR96P24gs10ezCAxSqNzA6IlYTgWW4Izb4JFwhX4RnZJmmb
bxUXKwT+pctkLhVfD6UNz1C/iQTxf5KsO/OETwEkHt5zATVi+dlJdDkhw3gxgtgwBpVp08mOsRI3
MKR+GtxiF4vRhjI1WAR9tfIIWTj5czrHoFq4FgwGOyt73PWQEk37Yq9wmVs2FFWyFNYQ4vn6SVx6
78y5FhrAhKStCnZGZgU/K2ND3WpvEGtnZHpjZPLe4NOmdWsU5wh7Ybx+hqjNE3jxKynlJZp9cSjm
ZIwKlXyEgjiOWCzvIbJBEEW5+ThZ6bRyg/5By3w1xOW6+CuQ+qlrkGmCLlvCvg3ygWX2YYRjow/D
58KD4fQ3ZT0pudPZg6cvJaWNV6jvuihR9km2rfPkZhwL/EGANdWWDBznkJlW2Azs3UOy4Vf8O2TA
w8y6nKu15GLh2ndnwd8QrHZ7jeurlOkeamU3l9/StNZtZol+g4z2+vIvDTN7VCd07ECuNoyzoVsg
W8c7tI3CTtObyXXfpFH/uD7M0oaehft2SizXKIYqkvABxEkuUQKv8/q96zPgqCjy9MAWXRVkhr22
r/4AdL9a9Vm0VQQhzgXZDTCinSMRZaoGqH50xRq/PfbVFNaA/Dvjd+iTs/Y02vIApALavb8MEOEG
JgIYUAecH5W+M4sW67AbrRsvfUEnzXJOpEIR2nvurRoA2gzbg8B7aAfYrw98fMpv8EcNIrISj4as
QVx79vzH3l7JPBcgU8SdBVmmIEfTDryMpEzv68neJ9ahlyeLs2fpjh5Mnt2TA1EoI9b5VsErLDVu
q/KutIaTM/lrLOjLJvlqhmcJMByimY1qSRnZKUD0MHhqx2/wOlb/9oD/D1fD7+JaGRwUansa8bq0
9YZRUt16bGUaF37/nG7BGReGQf08Sgzfu6Nwhitjp1mJOgtxbU6eMMHHA0giLyLlensQDT4HV/wc
jDX756X/fhbTvLaxPAkQLBROizBuny39CrnrlUxl6T+fBZ8OBbxx4sQ429p5gKDNRtvDj3UO2WV/
fLFv5pSIrmNJXI747TiZgpNdA0h3CYqLmYSqf63SEpxC1GbFSoxbCD5zCfkcyjWQkpyMs+/7j1M7
nXJOj0rG97rp9xWkQILWf78e5xb672TOlAA6FPU61htnQJQN8FhH+bOAPQWeTLZ7Lq2njMF5yv0f
c9/aHCmubflXOvo7fYVAAiZun4iBJJ1+ZdouV9lVX4jyC8RLgBCS+PWzss6553bntMtz+9N0VHSE
nU6eeuy99tprfTB+31m8T1sTFl8nDACotw8c+P9oRe+iIsXCg2c5AJf44JaOa8pfva2TWe4T3ehF
4Sy2HK9LrIvTfI0zLPX1se0o5F94cFT/IPCN+eC+kr8+4yn1n7MAOojEYmyjCFitn2Z21vfZhBLj
imfZrWPquduf3907GeNpCwAta3hQVRgbI5i0JGTnHFiZj7pdB9u6n5/ineH3o2f3D9FHSwPBp4bh
bsR6TWu5A8IM2ymZhab86pf9TjV/82ZO1gQB818rwdra886myFIRsbm0MFc+/8Ax4Z114ZSUj+pC
y4YAJ/DA35RKIdVSUDa7+/mDeu/oJ7GIF9PI6AnvolMiJ1xsiVxAJOw+6pp57/gnQQhgfeiJV8Tb
Vx4Y2lUVofMQjhoQwd78/AbeobsGP9p1/vCq+yCxniHU25cafWXeJ4rG2C7akuTOmu1a3WNZq7tz
CLXhzSjwDa6xPGA1mOwHE+edBeGUQ1/CjMfJZPb2mrWHZpmypVwPDQPz6zgimPI/IOu/9yRPloSm
C8ZRC6xyVtodh3PzyL9/OCXf2ZVPOe8oA5Qa/SXe3sFENT2OsjCmzQer2Tvz/ZTXDoMNh24VPCGv
al/aKtyuxt70x3MgC//5KHjvFMeX84dBwHTCQ9AMvL0/wABNyPEMXY2QyhwehuDh56d4b5s5ZauD
7BQILyTFHgmLGD6ReNn6xQ1+OK7PGFdAYs8+XI7fPdtxGPzhjrpF4XZUlOzD0X0urL9Bq50b/V0N
U3XG7C24J2eKoH+S6Y/e0zsj7JSizotpamidJHsL68t01kd+urM600i0tz9/iO+Ns5PlgMvQN+UY
xvu1RgeXMlBxC81HXp7vPjP652eGGmVcl50fHwMBTR/FCqxqzhp7T/wzxAERyAvM/r1Q85SAniQB
GOhOxXuKvgVWTulxE/NE+dGy9k68dko3F32cLGvV4/iku4paestwX2hMuYU+yFXdlBdLhAJES5Mr
pEA/fznvbJqn7HMCCo4OCtccqDYwbw4ScqkplESlFP3GAzUMuGsFy5WgKz7Y294ZDqfEcc+PG1DF
dXNwJSqhbK4c8mBmd3/vfk4WhWYEvYHYuTmUMXrLo/a68rocTwspIQK2YaIf3MV7hddTbviwts1Y
QmH94NdzeF4nlNyzdpRPoKGXeYSbcoPZFxU/UwkWv8IefOGd/b17PFkm4pKqwU0c5KShTrELpijM
QaL+fOBjqtdo43+kfP7eqzr+/g/rEcI1G/qdqo915SJlPTy+P0yt31m9T7ngU4GibgEvrwPmbbvY
NNYNArbw4m86hQU/jJn+cPGJG6GrD6IROEyeAEwNSLcxj/AOEpk33/+9N3ECD4h17aFOVtcHYpS7
gJTBmq9eHKZNjX0imiDFJgzUf5j5IMR974WcxAMeH1gE9lR7iIW4wmvmPvsg0njndZxSwNuVqdIW
BPWnwGzIGn7nC5AGYciaw8Il/1uP65T17de+4iV6zQ9CQVaNHHTTQqp8zNGydRy/H47bd/KaU/63
Pzaxn4S8PUzgr6H5K7qo+h7yjLHbJKo9gytwTsYiSIck2Pz8zo7Ly1/kbqd08CYcOcgDfgs9mPLC
x87NFujIP1RNuVV+88Ga8947Op33jbY26BBxLgCt4bE1ejlIvPHtSvh9t8qPmp7eGWTk+Ps/TJwK
jr3Naorm4BWQj+/osiWl/1G/8XsHPwkGklh6bcu65tDDnRN8yvme1OqDtf89Utwpm5sFLSczerZu
vMZejsOU+p4EPFBF0Q7CiJ/beUXf7dtY9JtmgOqtX1yt9WO9kGa7xI8QhMxmyAxfDQbI6c+HxY+u
w78aFycLhKeLHv4rbXnTx95t4aubuFkh3AMv1FwvjMxZXPFep5B2+FYBbMzsUAbQC/fHHe29y6lE
t3A/LjmVxVeeQNPd81Cf4sS9xnFTbHwqNmsVnHcDo6mqBu98jusFpp0DVPN+fgfvTaWTFYcFsMWL
lqm66SqXpBwyV3VLUCZar2KzPrqaHNBf0aXqI3OUv45H6CmBvKQl1IfnIT7AF/0iaaY6dQgY2xE4
CEeJhqhzVNd+fmt/PZ3oKVncj1gx2dkrb4rEyaztoWofTag3JK5f8nn4QAv0rwc8PWWMz+vSxWAI
ljekN2Yb9E20k2Z2H7ye49T/v8cXPSWJNwuzXbH48aHpqlQsvUZZvLapLsKPSmQ/tAr+6hQnqw5p
PG/gzAQHblmuS3b0a2/0q0NpJCrv6hEG3H678QZIAl5DsU3WF0SllJ+XE4YFe2TH+iM/7+fbYUSS
Xl+0MQTZ2rdA2E08XQzuGp9O9bGsfI5XLtv23Navc1Rnaqi3H46rvx7H9JRDXXVaDRGx7AC3UnQj
qB120NwncZokj/Cs+sTn8XP8YVvLXwfy9FRxvSuSQRWWhiDcqp3yzMY+K9xXg4bYyXwba1S/mc5h
NfoRePjeODjJgqam5LBZjcIDaVwa9A7qITXbrQt9/vlcead6SU8Z1EbypI4WL0TMKZsHiK7JC2ic
7iYy998SYqOthCkwOCvWz9e4fOt6RXftDJPeAVJ8keT1BynYe5P2ZD1CrbsBRy8JD0PhJ+nsiWtr
IX5a4Tnrv7kGnXKrY1iLizHE2/O0ywj6FMhyix6FrjCX9cBSDNmfP9R3xuQpc3qdAtOwOsB5CLmv
/ercxdWeLMOnMSy/BuhiFYPL649a1t4ZIqd86Rlmk1FU9PTQA1N0TQmrPWauB0Pp9ue3887SfUqV
Jly3ZQhJj0Ni6E7ar7Jaz6HOuPTNBnrp60eiUu+d5mQ9ijzqYuuj8xL1t+cK2omd8s4D3V9EKNfP
NjkfZvNBovXeIzuJhCRcd5woKnqQ3kzTqKhCuE6id4rG9d/so6anNOgeAgGjHOIBskf8xp/7EL3m
MUN3Z0+ht+tK9BZG2YhG5MyPomyNkgNr27efv7F3JtMpB1ovjghYeI8HTd13OE1vRUO3YclAul7R
y/jzk/x1aExPFdMjHwG/9ebxUPj1mQSIASGUcus5nS7jws+S5iMW53tv62RpwJLkUwO1FKAn4Yt2
RzEo26dyZP+ShP6PZ/u/yld5889NT/3jP/Hzs0QmLcpqPvnxH/eyw7//PH7n33/z52/84+xV7r93
r+r0j/70HRz3X+fdfJ+//+mHvJ/F7G716+TuXpVu5x/HxxUe//L/9cNfXn8c5d4Nr7//+iw1xhOO
VgrZ//qvj85ffv/1WKr7jz8e/l+fHa//91/vXgf91IrnX+TbL3P1+ksm+1Kefv31u5p//9WPf+Mw
k/MJ/sP/g6NSo3n98Yn/G5rvIj8B05+icS7EIOzlNFe//xr8FpGYQ/cTSZlPaXCkZCupjx957Dco
0lI/ieIgimkChs5/Xeaf3tN/v7dfet3dAJya1e+/Rj9kq/87iIlJTJII9lgxxSE5GgZOFg/qcahq
TsOWc2c3AYqj5TW63ILgyo7r2F8tk0cghriqps1Nslb2wlI7PVZo+VBQmqVyzBKNBD9bnXH1xhRa
15tyZdDu6hfJ5UbXziVZAzrhJ9cx6L5ahwgpb5QTXyiMhWG6B3NQ9FxSU3WbAD1tbz1r0KXufB3e
q4jIKNVVpK/nAPoC2UqCNdjpOGEBXGHRHwtRojmCPm+0lggqktJ+GUWUoPtjUb57iKNpdBe+m71p
s3jg1m1GANQ76ssWksPMcpEN8N9rUrpOkI8AJWnYQM0C3QE1GgUGaGlOEk6EAn47kHjrqi6teiau
E8+xPuVUI6Nafbd66aK95qmLaPSN8IWSzAYM8mT1FCdfVlGLx3HSvduWNpn3YBoiaYiT1n+T81xA
0C6apMnQJgpCuTVzmUoh25tK+igMBgOVcQaUlYp8DdHgk6PXeQYOAf9iuJOs8XAvakhO45aECzfg
RHtxGs7N+skIwVEZ7VmBSgOTMjewi5Eb3289Dvs2oeMzMujpTPTB/E2JBTlLAi+tG17wad9rjkxq
ROkawoF6SlCqUqbRqFUMoQcR37b+PiXTdCd5CcsHJSANmU2tWdwmWqPgqg+WVZ+RdSnDTPuip3DX
i7XNYHU3+duJRGN3RkcEaOkYcxBz7bTM/G7tRiN2YiGLOnfai4ZzpWukgF1Imyov9Zq4jUCHip93
yQShDzqAIoegGDWJjE8eWn8WaCYNZ4yL0OWsnCGY5DFB5qumTfR8JXgNyfyKc0hM+3wi8QaWs/0I
CQTqPcIKy6ufYsjdqLzCdUBryoOsMaSe+ejno98s1a6sg7FGZ1NYwhxrDFaZt/OIjssuCIi+cjV6
u+AAFoxJOtrWDTkSbjvtPDS7uG201I2fLsMi/BjF5LH07qU0nG1Lf0C45pyn6oupgV656MbZbisR
sTCdOCrdV2II/OhO6FHpz6yldbWxw+zM107U3QA0Z5nFfetVELJp+gLEfBMtsLITM132pW0TA9Qn
mQ1aZK2Kt8Paa1RqdBMUjzNNmvAN1w2/jMSJ2N8oDCC2VQ790ZsI3pHDLTMLSuAlcVRsq9FZkVtn
mAbHv5zFuV/HQ5dOstIrGG1ubOHR0kHute2ndcVksV5wEaylBCGoYChAVBB9f4tYPxvop4m+yQnr
QB4hTQ1rtkl0rdxiD6z8vGGmq3Y2mEl9lkANVGbx2tnpuizA7M5aGBR2e1hYYOUqSn+mL7LuQSnt
SKHnm8QXjGTAhvoKylSkLvMZ7n48heKY7LNKtWQ+RwDDq3zoj5/SQDZiF6DfobumIGzUO0MmJffU
x8qzs1gsqnOlTDsggO/hsEsxjoqLqVqW+KxfB+NntWIjHNq0PxWbRvidB+OJqvI3UkFbP21lK8JP
Ya2bPh1EaNlGWRd/CZMGl4O3jy/1kYovCtvDJKGKZf21odH0NrqCvbnG+sOmV04+EHM8OyTC8Quv
WibwwEhBAkyxbgqhS1cMaLyBG/iwWTjFclMJwP5tH45JPhZx20Jk184HymZ/SRNo8O6rZSUvA9zR
x13nmgEikgUapVNpIvEKgRA0ajk8V9RXtHyouJzeZrKSYqfCcHpz1mNvNYWcb9qMsmZp76sQk7Vq
5UPsq5hmTCr5UkiK4YPiPSZp3xOrkIoPADGClUE2dljd18SQIy1fAsTJMH9tCM5aichVsBVMNxKg
Yf6camLCtBVsEudTDNfe7doXFsaPYTVe+Z1o7odZVg2kySbjnS+TsBLQlfSGTVCEwSMjrAm8XUkl
C6J0gkdkjVZ8La+0awiKfL3VaxbWGGxZRTr0Mvlx8Ar/ioZsADK5uyWCMzfoBqQ0WVlocl9VDISN
grJxW0rIle1CXxXXCw2DF7iwGbD+fe7qFDpFaFWH3pWFdWao4dElg3a+ohKGMpmfuK7fViqGH5BB
iQm96i64l2U7iQwo5pykUHUPKaSEuukKmjPgbeigc7cTjcPwbBYJpNGjsWiwFjkboMhhg6C/HIuk
aoBIEHoPa05oC/AO6c121Y5CT9EuJu15okSmy6YVKfG69X7whbqNW8sfak/QKg19EV8WSb/AI9wf
yLdwNeuQt25Zn46nkFlBQw/iJ51ENhglIzBEHszt/Uqm5oqTMUZ7K/SBvs5BXF6bxPj9NmgLuJ26
sX+ABbZ56FuPPnrEJqA5hrS70XxUZQZRAv+oU6uLKF+KchlzKqbusw8p6ACc7CbAHhN3kdo0hVcB
Ianl6J2FkG7wwixcatKmNBphA7QM1JX5sHbM3zS8pjwbKTjWtOgl2VrDl9sFUtD3Q816SPl7HCrU
vBqgc1jHJgZeLeZpR1S10KzsR2xvQ7xCZ68lfkFAg9bRXlsZwm3IiulupoV8anQc9JuKW8gpiiCA
DRfMTuo6Pbql1BhXoPuCviv8B1R5p+cWnbKg4EyhuOEhiOVn5SxVly1S2LsoCMkTRY71uRWJEJs+
RkNfNlgxLHmcrDQ4Qys3rOPbAE9WjZAJHWjTgQmDmP5bLEjytIKAcU9LyS79ygZfZNJqZJu2lS8s
oh1Ju1aAEjBIG8DgBwcetzxppZe2EwsfRqzDI3ouSopJzX1/J+Ec6mUQ7VTdhh43jqz2FwXx/UhV
8PuEVFJG+iGxaVvHHD5cMer0+czDVqYRme0nT7QDzYK2AwjrhfVyM9IlDHMfAc0rY7p0FxhW1de+
NKCtoAmIQtUEkRQCQediqFzPXIEjR+LqWS0dRNqqyQtvZmMJhn4pwYpOvBEinGtgY0gaLWE9Z6Rs
VZ3bZl0hhY7N6EIOntenFrzbeOMT2eT+OBThrmiT+kYOMzXbdsSUhUActtOU9Gyw2cp781Wwll9q
KHIaKNR5wmbT6moYwJkxHDIvkkBAmm6xRRoU5Rht2dTSBjDW0F57ZS+brR9KcxcmfdTmrmmKm65N
KpUn/VqGaSzhgoIoRITAc31RPgLHDt4mUtkOLq217TAwa1yOLb3uMwI/c+gRFiypamZ3nSBFC9PZ
BQJ/VgQo5LhqhD7RuKx9u1WDKFhada700mEy/XfR6hE90uiNHDdLqyBJMSZx9G0obPillrX2NqSq
+zat8UShnBYHMdp7etluOtgHmEyhDSzGUmbdaz1rs+9AWiiylgt3JyGY9Ry0SX+UgbTLYyQVtg/o
qMNx0iUiQhGLdYhTBafwCUKvby03UEjrbibliec47NhXiLtYkyrEDLD+xgKLOLsk9ZDbglUqxfAP
6aVErHlbdl2zpqYbizrVAZyCszYYOcSBq+grdWB2Ynvn1QuU8aNkM9bL+tknlfy8qtKEG7CS0VtD
KkVYSqCW9tKISLc5gihsQskiUXazcPUL0tppSHiIuHHf4DLW9mkV96HE3iY4xAtY392VGtsaBGnJ
EoLPTZq9TQJe4+QVSPgTR3MUtOM7BPSQ9Q2fB8ukTksmF3gBqADsldofniGCWEypGRsOIsFM5ZpP
2OD8dPW0mVMFbxkAUnbooC06OaxoMSPegwzngt/BDLp6mpJu+eZWU97Es2vWW8ZVt6T9agxPq0Li
jWqSgFoC26n+Fkoi6GVpIXDgY3ebEpIxEhZXEzJiqNFpTi4Ug6naWdHbycOjXSeNTgxa3gacMJYa
eMHUmW9M/SwGS14r6loFkNjyctOupb2aPY11RTUGetAFiqXXc8xpu+WQhPsEX17xLHofSYkrWvOF
D5N+gLba+EQX60HuGbvzF6knCm1yPTeflGyLNUvQsDemKLQ0D/XaIyHy4PtQwyagSm7DPqF7B0To
a9fAljqDlobPzugcL1+jwDXm2HrVAsnzSjECT0HgMkJ+r8nAE6meEomcAfwUDRYeWNLQhoHW4Pwd
rD/x5KFn9UmpZH4smwkslvbIy8h0xOorfyqREeLX/V0XN8M3pDftAmtsow9sCtVjUkP3jGzgRVfr
R72IErLXAdK3tGDdNKVe2DWfG5vwz6SX3hNJlmDIYqjmP640Lj0kwBTDHoLTa70t4SZ7N8nGwAgF
4c61M133BqaYfbBg1D1FVrVFjoxeveqKjWaLgdVdRDBHn9OxXWpoxtQFGmZKFaJeYBRZHtsxkd8I
oSzKIkR+dSrgdB5vY79bFvh3tS2iZovtNl+bnn+eaTCZPZBtPmT10CbxhQaLWG2cQShqPFuVOYFW
9QvysKGFzEwZ1rfVChZ7RuXCjgtYt2yrfkU82AmOX/QmLpF60tbf26oHYzxKZvkQMo1ofUDXQJkr
EpTPqln86SxUEIJCUEzpXs8FnnGhBQnyopnl+gnGo4ilk3IewY/gM4x+A+oU3aArFBNlEutRewf1
OIXdLfL1JTZVtCOMK9jcQstogDsYAsW8o6ssrqGEpIJ0bOYwvvOP4Sr+yFbkq6VzjVjKA+3MXzL0
MLRrZmC/WeTo4ynpg2BW3JRD7FBPnFgzd/+sZP+PkLRr8TxhDXmbT3GyP0Frh+G1/zRPr6/z9ffh
9C//P0TUjn1E7yNqGVC56Xv7y/9+m8Tz9/6X/0LY/giqHY/wT1CNRr+FnLMwTgBaAaQ/KmX/C1QL
fwt9hBkJYNXAP+Jt/wbVfP83YHA0SkLKUfgB6vVvUI3+RilNUFtlIaMxQDH+PwHVKPkhpf3fqBrg
NOxxNApZwghnMTttRdSqRrPl1J4J2XWY27NhCvnHPPQq97xjoDSRbxzaWYBgEo0Am6jNaPh8GOJE
PvjRYg+odGP7b7yo35Yo7HxpQvEUjBKp4josasMXwc8iyCFvUIQRfSYmwl6joHZHM2YO8yoc0Y6o
KHq6fXIN9TdOzdibpwjiWAgykLo7KLmcEz3YLyUb5quRBc0d5hi74j4a/RChACbxamRK6zjVBzB5
+OeiqtwXu9RRNmv1EjofR1SMIjtmdbQb5iW4NryC6qmP7xJn+xwe1f1126uNKuANVEFi5CCYfqnr
OdpHbQevrzag5/VAyC5o1UsH8ecH0XfzQc5A+Ws/kg+eRciNNsz+TFfect45gQh8HtSb8MTTAvm/
8+M3IdAS7UkTsHvsoS/jVEANe0jaqzLGJRuDk9tjwjp6ItoJgZozVtunqMQDBGDVHKZ4XYPsx21U
fcR3A7Lwhx9XGTvTHMgxGTZueDEC32pWtOgCk9kIpdVGQkQaal6Jj7bdmb2FNZEPiQ6nFTU4Mx+Q
nENb7riwMXT9nFOE5Zs5whFsxN7wVhEY+RNugnieOu79vn/WurD5HBA85rqryJbPi9mKDrddHi8c
SzSogsVU5HoETdGEvKcgK9cR/KYp7gQdRTsWDaAtakWazEGrEGtV1ZLdUrU279FCDq/iMTLIjSv6
0mkcE81wYP+AT411+8fLGx1AxklGzdnx4dZVDPMz23lgCB0xCUi0P419izMG5qWb6ifEc/AYH5k8
Pz5WIIrRLglxy73DAw7G7mktgdosHk4aDSVE4mI3vbGwFOfoM452rQPOUgfqJbAF34escXvnTeE3
KuHMXcXLvpmZuekdMdkCHCbFn34B8nHjt4VcsmWU4DLGwitTbcb20zTOaK2uTHTwxNhc+nMhzqLF
gJ8caz/+Qho4RTbFRA7wxY3zQQXxFYQtSF7yBI7JSWAkqGrc28B/mu3HjuicDLa45IwEANiSbhNR
PX0VjTUZDy2cyYBaZ4wFy6aKjiJuICyXL2s3sV0f9bbYMJBVdhFyxJeAHBNHMOUHmk56lnmHwBSt
1qu6hv0FggIZz6+1YW0WLQnUyIEXA5eA/kEaxbE6GAz4WEbIGBJgQmhHCRhA8IbfjsQED3BKMXd1
GMl8Kmk1Hk3squ/lgomwrny6jFvm7wDjmaOEaQ1Rn0A/TJXn570NxyVr9Lhs5EjKveL+cBGthmwB
rJiUK4mdsgQMesTo6d4DjfAukVGFoTUnNxqeMgi3G5Yh86fXjUvWPcweEd0WNADGt8zYmtGi47Bs
VPASXCR2VdTJK0Lg8lD0ZXwmAngcRKbm+5nrABLkhflEZFFtx1iTbGVRedEOXVunXmz5tQFy+dTh
tFtnW3auO/msI67ufCyVJnWLZRctCg3Is5I9h6XLpi+Pefuo7gFVBSY3TT/lASmCPEDDIK6wn7bB
gikRkIQhmKDhuUerAgranblAff+LRAB1U2nf39dcis8N8ocLcJFCBItDWIKpRGa4AZPKT5GhNRed
onzIEyQT5/7gfwY7XTwkbcQe9MABhQLUXWdT3Ueilzn3ZvAtAjhZr37ndmJFDSU1fTVfhL0qvjDq
VZlAxreDwSR0TXmld1N3dFMuOoZcKGhmqJcPzSXCOu+aT1FxR5o1yUgxLGM2ER2mjBug7NCvWmE1
vQqUO2LRvgxD8TrNgKMqz+6Cyod4Dojbn2Drnuy0NziCLn8Zzdh+6mIL8jDoK9XEH1Tdg5M49x1C
ItvsJltFaAwm0x7PX6c6VC2qOV19qJzot/EYj59LM64ptyBlVpKUN2VpvayC4eQGaIP9CtRKXFZr
wTCr9VFIFeJWMJQlKXghbV7R0aR6ggUTkXSK0jIqj0KnuKcJdRhBxxm0TO+xWYs1SO0koQcSWtlc
rACKr1GBKjd0ovRc95ZvJjEDpe571aTGh/D32NkkZxqQfjhgehfz8ryE+nqqY7Qvzbjf2GOXLbDI
Iz1yOSfcJbuhaC3oaZLJy7brgFZDa+Qa0CdeBxJ4S9JhCfzLyibTpaMVUiJ/ohhQPhvvKjJU6FaJ
TNYRyOG4pDDnE1n4w7SQLvdMbJ49V0JdyQz3aumBccqh+6yGZP1CoOl56ZATH6dEsI8qtNqkQ+jo
BRrCR5bykqMzjRuP3Qqh3I6tHoNRpoCZooNhQsAikOVoARuLmPeoaQBbo6vf7ou+K9O4UuNZhwvJ
PShVZguRmBCoVp5PS3ShYDp6wZciAWKczDlEV454AnYq7Hf1OYU2+y24d3et1m5fMpNcQuu8edHG
B8pZMAfUu78vOgTxC6rQ2RDQ7rX0XX8Ni1mbKrBmwMgJ5XbSqwQ0oj51gL2SVPIi2nZNYV6DqezQ
vIJ6ocqw4KtdUsCJPe65d0s6XhcpRmp0wXFCpDvLeEiGhrwAhoouVRhXXyi3Xz2nwkviFtYAZ9T9
FlYy3W2ruLxy0FeDCiqE/yAzYzAchbwL4BJVZpOP0h4FhnKY5XhrQxQt6FBdEx6Ot1AYhi9Kgezg
mLbvGI6/ZR7wS8/CGmOBDGVvgJQ1kIs7K6ruMFTsS+Mie+MRGM5N89ICqSuXrILIRogNN1yD7hpz
1WXliEGs4hC6mpPKumHoDihdwmMQG4Do6D0AGmgDrE+IYAElW1FtZcK+JYWPYTrHQT5MxMOkBZoB
X8YkA8//UyAi1NomZFiSWXLROajeI0zzMpLM6kthqugSK02f+waSC1KHyDhhbfK0LlZ+a2oIUqdF
DH+plfkWHnBFeFC9F2RRaJM7MSTJmZJGAweo1jfAMxcwrVg++UwVh5EKb8/6GKVZSDNtlxJmqt2I
fY4bWLfVx3ZHJkZULKU35YvXBnllAretHagxg9HhcyDiPm+ryI05lERAr5vVZ+iXmOuutuMAjMH3
zkOqUV9FOk0NZg1lWdzxceNcTz7HtuPPzrfttkfgmzFAlblK+LBxhVZn2s1Qao0jaMdKi4b5JY4A
PchuszT2okqOHWsaU/oiYPN1tZoALtItzxWgkIu67rszKbvrFpWbdJz4fJYsqt97aArYxELxz8Hc
PdSwfMhXVE/yOQq9c97NqEgyC7myynV53HJIkLQBZAoXVqTcM7cW1ZNtALQXcGVoM7+EtKw3YokD
iLvuZO+57RpCYXZxM4o8/YSJVi3ichkDCAWERu9if47PBleLMy8cCRSvGn5WK5CJiQpcjnsqNqXQ
6yWj7XpjERT0aAp5LnnXQaJr+qaSAM20oatvV8QrAJhteIUeaUTDS7yHXcbBWxG7+bYyMEDqyScH
WXTUzqA4QcsxQw0gPsPGME+oY8N8Ykk89ZzYNfzaYnd7LkCSPe+HBaML6uz+eQ88wN+Swg1Yx6Eo
ez0DzEffKxRd6SZYtLkEIXo6j8I2uMGMHc79NWTX8QBmWIpSq3gk0f9h7zyWG1faNH0rE72ZFU7A
JNyWoBUpb6pUG4RUKiGBRAIJb66r72BubB6eM6a7I3rR+17+v6qOWCSY+X2v7dTFB9kjNSTtU4hT
fyaczGo+crNawOGovmOw3wds6k7i1FjSdDmt5yjSa7ppTR5sTd6BDQ+j0zz5oq0edWxZ744nWzux
6YM5TF431jtulVAlAh7tYcwa62ngKwr9X3vpp0/z85GZsHvzU/vKHnTkQFp5J17B1Pz7PMYOh9qw
gYlGgrXpi7KfERTQFTrFxj6Gll0CKVd980g7A0UdXpDOhENUI01bOjSfXqDDLy6K9eTnUNo012Xy
IRjdlXJdnjzpRAMC4Cl8m+Zi2vlSkqZoj7WDR5rcS/KNi4fcq+Bl3bGzQV8jr7iVyr91rFZug7Bb
b6RupGTdoTwjLAgWnlmVnixcTmgL8n0wiGgjjf5Qhcm2uuvGczRXOSYe6lLmIJ422ZgDZWb+z7mj
7HSynFcdeBBR4fjV8n/tMm0zM9YLhzT39GVIldjNFtuJXg2l7GH00Zti3TXtOBwziNSLoOT6Mmb9
hxrwqDbOYO3nkWk8sxjWUx7ar7EXBOnp8SlczYGCLHaY3n5bEE8k7qRusiGYduOgYwTkjbWP9VBT
GObfzkWX3wp3nT4VXui7Ui7i24mN8zhlMOuxW+RbulIYypY8282erY+MP49htfxanIIs03zMbme+
rzT1DtMOGCy4CR0/u6mox9opbPjkAjWXWXcAyyylW4LI6oOx5HoH1KmOSzhSguxT1ReEdF4XVlVt
fLe/jGr54uxUm7WS0VGHYl+3EjY81vvSit/SVr+oeXnWPTE/kCAqKfLlpaKACWL6Kq2ZXmcgc9QG
hXgnG3U9E9cVPnhLWr1ac5PChHlv6zC+p3qtHgY/BE8OnJSaw2m9NQZ+pBm+cuMjxNHO50xaBDKP
mE7UqGLcaoMhmXRR0gm2tq+2VesLCvTuVDPv7pu1eAZiOIUSj4pQk/pZkjFAgvl6D4LgbWHFPpfc
/qyus1RueS/tzC0Zp2qrmGxvCk3+9eyrXwT8UDrr+M/pRMZ1xTO41ve1jUpyqsd9ME8PmrDgDcT4
cknTwLoJ+ggpS0Ab+JX/XlPJP79Kl83g0PE+ApgyAV6mASJIjSrkuGmKXYy249YrYM+aVdQ3KmOa
7G3j31gqArAQpjxEWYFKgtSvwhb04hZzuqPOeNmZIDOn1S3zRPbDxfPH+vdch4si89AeN4XvrJRv
R+O2j+f5xcrC6BytY/wrjuNuS4xFthvLjNRfl20/9n4TcGZupjLauL69j8r6Vvnav4+bajwUzMIJ
MND30ofEwywQc71FrmRar+4+TWOe46E6F0H8qxbj89oKum9i9zbPYyKux2+0GL+9LNhXjbpxQ+LM
HGaKvPfjS12l57zm3gTJuZNxeiiBgSyvOBcNgLiwiWBGEFLv0dy9wcierbh47XIz3QqzWE8mLSLo
zvo7UMUehP7Lt9ZTFkdyS5sUNem+uqN/aNrKwbTJAl1Ka5IDgxj/yJlvk95tjmPlnwlZQuw0kApe
Rx35F8OmKxXj+2QFBKI1O8UDsWG0fFcRiHCLHuWQzdNPNAFbDQKPpTi4y4IJFL3IWK2H+pCKEPmp
j/4nkv7GK/SwpWFEI+aZqKGM8p6Vfv3mAV/5O4vhDqBlVc9vJvP1I1niw4HStpvI9gjR7MtX28kO
urSKnc4F/pHmzerjixnK+ca1hz/gc8QumeUdGUVnbWTnvbhW+kN71vpoiOiuu5bjaup+OsRL177z
RwtNqGz8OS3ZdyGiy6jZXLyBbTz+zkrnFBnmbrd0XZIa+zKZhXxah/5D1s10ntaVp814wz6gjjTr
g/Yn3GW/CR1HkSXkecyKdnoJdV3sCJYKt2WG5oF44pKq98DdWG0TH7nxiDPr9HIQpdwiPqSldBhR
YFiH0eibufMObS1udEWAAuT3scnWr2qd54SX021Us56LtHnnzXzuK3msdX1XRXLeoTLaD17JtTqc
8qzFuCAtEAHVlsdylc2+rOrgvhqubEaIem5ynmOq3MCZMEtRErpZbdvs6zxOstA8wdy8Z4FH5gqW
OlOGD32ZHupY30Qj1oe83gRsFZsYBRCatPZmlvlbuRqyN6AE9ZB9BIXHJYLyJdLTAbApJfsIBlf4
/j6dKNbFoWOOzPGP1mrd8n048F95CtbiHkFBt1tX/06kxamnJCpZovJHkXVPtF4keVqffZtBOm6G
bV2srwa5M9xqbm0zBZrRCfmoubc21BG+ubNEuJveC0jxNPPsQ6nI64tVfJKZSpMoH44ozbIXNG+Q
0sHwHqTdmX0YVqrSArGDI4+Go+wwu/Qmmy7k6ZUSSJi46xThYRl+tK3LDq6KOOlDK+oSsunMU2fG
V0BC59DBUN3IrLSTHjb0INqeGPcoV5NLd0jbspDXdr8f8yEEUmjCrQtOzIls6FTdrpXDW9iPFSTO
okT5Y42z9hRFzZo/tbOunsNWyt9pp513kDFxxAvkPsSupYd7LhN/uImGkAu4yxoXvjbPCIQM+Sm4
o0ipNyBiUfHEcHyjbh3GPUIqsm48U3TvRUsxDIHz/O9YsJZA+02Htgq0t/Ep9q3ihuW7p85k0Hk0
ncMOxclp8aO0PBV+gRjU70Z3PlTSychEg2SuNgB4Xba1Ytsrd1qgTbqb3CZz79zQ6c5K88DsimnI
6QSuXE/eG9sArBr/mgYWVVRaD72mEqNkPtx32t31Fd7uLcwmfrJ2CUkrlHUtl6Oa2/ARSHC1bxen
12CubdZLgrpbYjyQMbwYUqVB7mK3vRtlZC0blVXZfMAEC8QEleQbYDy+MR9iYGI5x2XU2ls6cteB
jkG7CQ69RVxkGIf+cljGqTpIYbc3flS5z05E3lUy4XX1j4TiLM0pmgQkAXTbRnv8A549Ml3iMwJe
se3yyMg/rHDBcKhs76oolYF2iHDubZRXfq5k+2qiNgvOBtVq6vLDX9Uax+NFdlMQ3Qi5qm7clBMw
+ha1VWejBg7GdzckVeyy1H77xdPbxjvgi7CRuzAtJTP7TFfyo0Bc1AHMlGIiYVuAxCpKFE8xHMl2
XdarBEQHHX9VCmfrumDVc76OXbLA7i/HWSIiXqu6tn8TmAuOts6+g5GllHkHWex54wuxwwD9drfE
hyznkzq6fRC2h4V4mP5rCHRjrEfNYkt3Z1vNSZbb0ZvjgQHVoO5EQHqkkB3KdfyqCoKYqEhGm2U0
P89Hj9W0L5f1gdxuQEXvs0H4gxwuiuPhgFKs85PJycWRZYXsOK8xckt7jbOrr2A/T9+na8NKrdvG
myeEb0DicVWiw4t17FTv8ASt/5TbJptv25L4bM4b8U0oCI5c4HaEbKrv82nLm8kvTZ1lau/i2RR/
oMD1vPeLzpT3pd9a2ymC4DwXS76K3cpVKJ/cMnQxANleR2em7ThbmJZ63HVV6Xf7pl5LLnxrDMW6
X9dhfoOKX9PndirGYWtFeNZyEnDIHkVBUW/1ZAHauEv75Trk7j8VHWwOM4he2zsoeFSsbte1P21q
y5rr6l6+rRzb2yJGLfxDZ+sU/qiutbF7BbEybZd6VOcSKanaLNrwFLhxj17ChEX8c/KV296CM70O
7vX5mKzUfOisq9Y7MTo+hoWaCoMov3ZtGVownDeEfRZlK6qymxOerGzZUjrWJj4fy+ta+9z5zrD6
RJwOxU/b7/yP0R/7O2saLe+o88w14MmK5F83zcpwk4+1ZJBqqscoy+wEsMxJwZAza3CPIU/UOYNn
RLvcASZGEbjt9rqU7OOyP3aNdV5tQgCm0l7bvRw42MFQUX3JrM4PS6mjB7bzfGP8pdNI2KcewLxe
DF8vYebyx4QfTh3EpGydxJ0sqOAAvymHA7NbBaJb983FbZqWbasISmTQanYpcSi1I8qtHIvcwy2I
k25TI0vPWSeH8VbyMvoNpHyVXhj2iP3wkTv/IV+zA3+YCOhhDsBxkthhXH6WfiWWpHbpzZF+GHi0
7dUEGgSuNN/+mjn3VoNQZBPyy55iZCjN3gvXFSivKponG1zVPhcazcUZ+NcEjKqGQhYhMrEbJise
bypeNY60FD1cZfcABkWKroJuR/koRjfcSqR208arQ+TU+tosuetcWVhoSa4ilRElOfxkNpXTSTex
toB7FL74pDJWHO+7GazmGwUakdAtB0XoT/mW718Sp+mC2NjRJ29d+n1s2cE9I113sOq+ujj1UOx7
2MSE6eawStNjFE893rS++IOIt+o2c5cOXGfLDo1xILdIAN6cprxdGXxaT7H35sFyEs7cbi0/ipN6
Dcakbkj35N2kqbpbfiLTj7ZhujyG9WgnOa14VJe7fWIN3m8AVRxMdf+Dq7a6oPY4yoUwoCKwfg31
6kMOOI89Exg6Ug4LAzvYx0IfnKmDeUE+FbB+n2emuO04BenFBN4zGhOd5CI6iSx1t8onsshHaosM
wt2ocEnkytgm6+1ch3Rr2TO9bH2ysAu0RGAOCKiQtjT71Qzx+xJWJikdm4YkwfDA5+e9YIrLEh1E
L+jWGsg2IIGaat7c4hgDYNuF9HLv7KyKfkTc1VXSOBgnihnfcDFkvIjF3XV06K48qJyIFQLJ25YU
zrs8b3MCdfu/lfxdeTFN1bz4o69v5ZK96kbk+3AxbzEr5pQmsT8hMhGK93djisXXd1EaRqVkoQoM
Iy5eqivgTpBnF2fJqmrqqgmdfDChGm/WGiyVXrr80FNjLbOUSCqnPIfD9EhO5xYl6INYzZGVlyhA
u941ohB0r1Nz3DoUxNZ1vNG6fUxTj3NAhTZWiR6FcT4sU1K28VNVAkcjrNv33kpa7RJe7AhppCWd
+8FmIY2rwOyVWLOkWhH6NkJ9rkUX7isk6s/2qJqNMbObTOniHsAr7YRV9jzMtjpUVxGgsLFSbAJ0
lRt0sgEIx4psMCdhZZst0uUzzIqHJmZnk21/yGxTPGqki1lDO0DmLqfMKXcW682pzosfQujthP/g
yB7DSJ4ytdzERcSK4gz1G2Dv9OHmNVtAj7nFjfIfxCIroq7VLypD5NNcuu9zXbVJ3/nWLp5qcL/J
7g5Bm+28eNxTdupi2/SDjVtzO9npU+tMM+kSakI3Pq4HU3jDnzhMvxwlGakrvWwbDbJZeuZNgYCf
JuRod8gq2CJWWV7KSllXxBQpd5edSsub98IGdnF9Zp/YcdcvTibMMQHy2bgLvl07RP48xy9uFzws
VXiyqn7Y9FHz2HbYSzftCFpLcPy8dyv5OjhwaL6YXn3fadj00Xmty2hh38fEQES3lfRi+YjmVdF4
ERSJV4g/nquZT726IgVmBXWPJKYFaFiKd2HFxnlGyBcVH6G2USrWHoCdO0Av+kvP+xlPCVLHZzCv
r9JqGSjmOWJDKvotfXi3fTNgOppRB5glfLUEtdRkQ4Q8iwGju43qrVZueBAeOMziHwGNraSexa9i
7OQhb63nUX2ryr20pJVjuLE4zLFhdBzTG3oB2hekm7BVTn6MHWuHrG0/2D17u3Wz6ODBjfnYOzcq
T0vtIbKT6SNZF59F8Yxb+V5ZTEdNLLasEWckqnfC66/10NaDmxnrqHv8i+jTPwl32C6GfoaqmH/0
eTXe+Y2vD1ZYKPjsEOFfv42u+RP2cCzq+nUkd3lE0K/L3qEhGfldLvvX0g7IlOSr46v4tx+M805z
CrV98N4iUt7lVba3fZ5Zmc57Buwbyj/8hONYYuPw7zND1InGOgOvsaw3aHwteJH5PqNdMUlHTSpQ
PO260AF8wb+Te0qIjV0I5L9ivsytPW+aMd4HE4RfF7qZ3vSuf+vn8YMeKI1ySRoK/PI1yqITtUQ5
Xn9N1djgXkPCjuk8fsaFYXXVMt7VVnHnlwW7dti+1r286Vu1TZX58BgDVWN1GywCvzvfOYxZ2VOK
M49AV5WkD9FN8Pq8ZWFz8DKDIKJ/jO363DnVfZhPx5WSpbwoj/SU3hW1Cc6d3SmBvrRjBiL3YFsQ
QpBV+Y3QaA7QeibjVVwctg4FVLzvMuoPXiXSx7ac9I7mqP3aiZt+UH+K0b1TdXOOR0FcYFQVZPgG
I8povgOlBMqI7Gt13vzpzIr5gc18l3q1/8tDv7sZpSQ8HXpmA5lKbwMrW9JoNPhAj+6+tRD7wnBM
T/GQeadxouwhdoicACjQ8J8j1qBt44pLMPTOXSe4wVzprilx/OkwLYnT+4TVb6d26fU+RA6DZHJo
nLompJqvXSwFtJ69xIJFuDo5Mr1ntbTup1J1iMmRIyleWDkB0Rkum3X0n0pfvaF4rhOJ7OgYDSmd
85iaV0TVAeeoWJtLi7UHdpjXiIzRShxJQFNYpYc5ksMJKHa8F60nEi+kG2cYCPDp6PsoPWUwBPnN
pdJRdCmLhsxKNT3mIj2soPpsFard2ooguyEdkVl2FIRM3XzuvfaOzGrCaJczYvRw417VqHlp4war
neCo6p6HYBL6sfcm76EZtZ/w9o8J+SeXIsOrNuRH1hRQ1rE5qNQcZNMiizWfV2njril6J6GdKBFr
ZOGxaU99OF2svr2gxbi1V+9U9+UbdxLUO4ZQXb8aHFHbeZjqvw0aGULeNPoSUYOFhRo5d9jB+vl/
JuHlt0VcFReA1vg2A9m9kZgXkNgyHW5ThLZfgcdElzf6W8VcnJBoequrnBke89Ojw5ycTAtLNxKj
eMv1E91NoH8XHdX6n7So/1ZZ/ovjEqjzn8ssT+1H828llX//8X80lQKjskuedxzFocB7fA2k/UdT
6UV/AVoEwkYigKDS8f+NUTn8C6l9wA/gwT3khiQ5/B+jshv/ZV+ljxGUtPhbpPlf0VTCp/67QJfQ
9aPAd+3AE5iio9D+jxWJYY+x5er92zbSyolQb7vgmFU+JZvsx7Sw5eUxrdMu3nJgUhWOBGmSqCGy
Qr6G8USemj1LggNDDhpFFKIdEekHm2oODm8LVp+uNlA4XdebO93bcbGHA8qyAzlmc7YniUgGZGZx
F98Ea+fJgDmz9ZpfOCvE8pTWxgwJ6rm4vCmYVwT93WXXUXMcZT1ODQCW6CBL6bzbpNOopIZDWPd9
y26ySYOpTG+HbBDTro1dPBq0xsxoPIbStjeD6ooH9jy8Wi17KqNkX7IoZZBLy6vU/CFsaei7NjBH
MPbtUvbZDplT+k2vitfsAi8AMh/theERe6wyza0/oBl7bHozi1cXWYTeLU1DPwlyiLy2bNRtYppu
/AzqdsPCHsJXuxVSeXQeFFFMFESEmEUX5yX3SuI4RxlWbF5KDXfWWlUNa5PCYOrB2eEagfS+78rl
FQ1iHWxahoKPyNBo6hQFZuEKLVe1UT3sbhKFVv0lIIPOZSegHorVYCp2vNH3t1hHr3bkCrH7FoHH
aBIEG47cd02A0iszeWHMxllrYQ6ZFKuFyMs0r6JxMGO4I8cR7ma3O6lCKdiByBqy71JzX7/0xo66
vddHJkqWoUznXYPDDF3a2OUDu05YZaRcxOPtlHm04vm9uJouaZqaNxlJu81GxWg1NqLKPLkru9bm
1M2I6Tlx2WSvLbzSCrUDAr3LvOskZjjqwwSlZ/qEVtAeEqjQ4GrtKqOvlMXC3UFWceF2tdfLS0M1
wJMEIOS+abz0D3Fty5tG+tlzyFv9eiyoBUHoxdWnEbJZdbcTvnYlP43ecahYaGpbW+PsiEDRYyuc
wwN6IR4xQNk4uIrl4HYqFfELNLr/fR7McsWLOmcQFTPrPxJRs87bwVlLHjFmonY/VWX0tExBeOvN
BgEdngq9JEwoTBkDG+pAw8u1m8zFCXoP3VoEmzVtmvcB5dqwdaqFO90Xiiykwkcwd5jDPlqTDAIY
agjRYHi7uLazbOs0avXJ6NF8MNL7jN5O1n8DqxfZ1vfVbBK9dumPoF+IHo9mz7yu0qdAOqUnCRZi
7Ke7omhjoHUHZB7BkUhvhZNF6KSoZJMsZz0ZYSYqIKkXgitR4wg9+PQpGO8XyNIgtyk4HkQizrzr
1z3onm2rpPB9SlsRwznxkO1Ht6chAHlSbVAmTqCmqk5RRGpj+U2CYFC8YqbAU+5FaZvRwhljJB06
T3t7wJtIbZlqCLh3bZltJb0bHdZx0T9U+dB/KkfHX8Q0ssLb9jjdNjwKPe+uCkCVrAydlT+u7g9V
YERlhXcXGP0QqoqsntCHOc8DHmrwn4fSlmO9BS64MjNrzPZr+6aD7CnBxYHCvQFhBv8yg42+IAyB
oIMmh4fGXrsvCl4BUD09LZtZ9utdPkxgLvlQBR5KV4X4kcpf5E/IwBnjFhG0+qjrDBtvzVn+W5RN
jzPNGQwidYCoAnIlm4AQTKevEoKYsLeR0+OuFDXbFmrwNt2j7L622wTuJ6sDLELDdIG5LA4coigG
94wBvfWgzpvuSaQhPqKRQ2dB3YTxipmFozAxNpL/XZVGzlPpIvrIy6h/YkQegYS9fGoPxaxAFX0X
8HpDIO96HNIijDeLXaKGje0ocohXAHjelkKnP/FD1SkCqY750lUei7XwajyrZS945tgrrZMboSBv
ALN3OPTvK26qHCoK1l1CfeTy1Sy5dwqx28jVLe5QZ40XPq5sByr/qPxsomaN6AxlShixTD3NgTgz
NTYPTOBPpegIN9UhhlALO5x8prnseiO4534xD+mEyjLvsMEG0YgIwN8Bj94Eym8z7FsGgJHzvz7S
043GmJSS7WSa5jH16xt8CNBVa47MEXSUyfWNOw6stUyfwioqXtVCK0KG59/mRaBxTVQ7DF9gSAdH
u2/Yw05pLkOS9tBVZmlw76TpQcX+57ROL2FvBUk7LnwiqWuOY7DylXXU7dogKlWddciRiteBeu1C
PYCN9TeN24k/xqH8msPktg8j62b2up4SIFsXP1GLzxh1xyXpR5CAABEtWoRPR6VABStJUVmSFqDw
G0RgkrivYWiOsvXuIMQo4vJgLG1x5trjlKvd7Qh8fe8uY7THRQmMi+ch24nRz7apO0ePIDYu6atQ
EJQsWggW7I8wXEFwwxpvRFfj+87LczrVN/2IjsrDKy265b686gt7dbEQa5FCi0Poa2j9W2Xp4ryS
c4KwhBslgH8nXUE9YKi6KyhBetFkpWyRAFtHdFivU5tXt3zs4yYiKOySqs5NJGfRAWcuZjiqte6V
LR5lFeeH0Q8Wn8yg9oAmOTxaOAcaXZbblMTd+xzeBDXicHZF+tK6Oj6CU9zSPiKeu3FsEPlo59EZ
3AhqyXucoY+pxJmqX77b8rt1Ez2kFtfJGmDNr3quag231UdxW5LoknvsVFXVP4+Tqb79cKkvIqqd
gxrlsl8GO7iFz6rvEax8uQXLXmNV23oh8Xyz4PAt+ep1RJHOzZ+udu47t3CLXcURfLSXrH4ODDJ/
9slyozskM0s85A8Fu3HGl6oc7+pGhiRQaMXt2hMJGeXTgzIx9lspEZzIH7bprUeHUTWJA4qI89z8
SAe2rnLKfpdl/8v2Gkaaq8fo2crs+iUgmH8PUu19QQG8FrZeX0uNyR3yk/llpWJ+meiDF/m4c66c
8xg3SSNLdcy4LUpGCQgSMpYslQQhbZgMsrs8zqxn9F/cemMZUD8bAbEVQLbUaZ7mHtZJhsyseX1R
zeTflSu6atebbzun5dss/Zj2JZq4T72IT5YK8Fxyd9VVtZ4Wy2Do7DACTBgtIycE3w0yFBpe+ZRe
Qyhd+Z0P1vhoWdPy4vqq+JURVJIOJ+kXDl2VPuAz//jKuIemFl11KmrbH+odB6p7lYvLKv1M7cXY
D67jjurWdYYxypKoVzMWmqzGCsIpmAuPwIgGxaRG+909IYnFTLpEsDVe4uNKyb9TyMaWAWAikGIX
MiqQr7OS2APOz0cRjoRyKGV19e8xantK7v1Coqjcxg0lHOoOLTNR3GgScn21cdOclZFFoVFUb6Jo
0uqxkF7fIHSdrfkdIBdcYTdpJijvJlioYywOUhOjI15apCSueYgC5NfqAj9jV9VDBNIVdQ8jxSiq
+EibNms0NqUx/bZjGWKtrsOalwS1Mf0S5MtusNvD87kzuTXbaBTBfBg8EzwV8cSgTPYBnlcTTVzh
wehH9l2Lecp7LarI/KSvwdi7ypWO/cPkUljV7u8t7r8X2n9xrivlf77QJv/rX/s//+Prf54Ywto/
/261vf7Ff1Zby/1LxCIKYwYE1tQwvva6/LPbWmy9tiMCZFmezyBuY/37vylcjv1XKGwX06BwWXrY
if/fciv+8tgKQ5u/6sR2gN34v7Lc+n9nnv5/vyDkmutjPBQ+an4/YNf9DyHAwNtzWiIDH3Sa9S9z
msU9ER1rHQwvXQ/fgMPfBFb7HthFlf8asNG5T11GSF0LQ9Y4ut9OGGOL6GtuLJWme2nQ9n3xXcAF
fjunUfVzTdsiS2LZGOuCDqR9bvoWkQxi0ephdMfoEw19+Yn3Rv6IJDMRiBf2y9OQTwtHdTGtqFzK
FjmMcdb5O0aLF294yRL5hXAw1wr0W/lFCT2RXF45w8s4rEWDJcYZfIhdQpPQ89Tq0UZnezKM23+w
hI3Ik1uHY4Q3BYnTAnNBAopDINdP12nz4S4jEuRIEJL+BdrfcE33fUyBt+yn5VtWjvvolSuI9hoN
8pfgghFwJdl4iawpNajkel5vqpRL4qqSgT9eJozJ19iFiGQXdKr++sjEiGi+75ifEzaRwXlzB26L
a+ZSUTsb4ivY7Jw61NE+cGcPT32ZTT8GdJfqvCgpzM7uPfFWNmFQbmsn4+hrTQ3TM+GqnNDzqkme
kMVY/a0XWU3/iRCjCDkRcgQZBizDJKQ5SO6HepCYuINxIVXYEcuwg03z132QtapLHOMx4BYoTzVS
CaaxLWaT5ouJfsivuixz0T5G0GTtnOwuRjAqNl5JMkNiOV7/YiGKYkhZA6hY09v1ekcYx/ISijnV
qGtnW/wO3ZmwLo9FAUdS6WTZWcZ4fhL2yZUtpS2w04cuR+ChuEKVm1VUaBRBZYjjFHAn1D33EnXQ
WlzRZEjtFMJ6RbfXoPABCKGcM9gVzlC9t1HpkoC6mijYhJ1rog02xfitqlKMLA4T5Akly2qxwIQE
ZRCNE6UEuPCZ0duHBvhAeFvMbC471o0AXdTXRMQVCSRx2YZJXslh2bZiCHHwyz4NzwKHV7YX4Ro/
pNm0fpiZ9TRZ7JR61qmWeC5rktIoPTVi/hVZ7vzktHb40RkiGjcR+Wb5ZlTIBfbTYOMMIRoPr9uI
r+6jcOIVXe8g47e86b0midy58hOR8d9oMOn+JCaqehzDkqEtrjuA9cYtm22tp/yTmVo8Lxh/ps00
tvOxpAMZgJdiWL4+vvAOXR5m65F3x3xPRVvxL/MpwbRkod/4k+GDQbqP8mYc+mclcw8HY4H9rUDG
jhETodPVSlrii58h5AnrKuLxvfACIJ0VepY85KmEaZqkcb+dxq2fKpAC+JVOuNMGD1kDOKCm/ke2
BMWa+F3vF/vSUSWfxzXjy8JuhYK+6Lvfag3t+xJWEg8ZWR0qoSU9uEOYnk37tlG2feqY4IiBs9qe
NIsw/dDrXFi7thiAUhriUc+uo0sCVeDdmd3bnJUbsSASUiqylpsAGO4dEK7/9OaQMBiPWMC7VfRj
C7iGM5noMOlPaOpsclIcllUMySAUp2vB7UVZlv1JPMmIQWwIw4ZolVo/8ktFAW9bWWzQtRPeu/ac
/3DTyOehI23o3JE8+lkvDdFXQ8Pf2/QKEzEWNUkvWGqem1jhr6why1+z0e6fQlIsztfcCSSYrsJM
E+ZQjqGWw89cT/+bujNbjhvpuusTwYExM3Hji6pCjWSJs0jdICiKwjzPeHov6P8dFkmZ9Hfp6I6O
7mCLmHM4Z++1FSLmYIIzV+ZR1QBnbZynFP9zfPDJGGQ7qvnZdZdk2sgVZ1OxsnDOUbao9OpS4lsp
NrmeEhOGHaHYBAjbbzNWPCSKMyPeYpGoWcY7xHRy3UW9iZCeKyQakZuipl1AVyqu6uzSkVlCDUbl
D5WW1QYUsX5AfYYAE9l8gJvAc4w4uighwrOGpYLXrgMBrYo+pw5gSLfM4KdmpTl4KIgrEnkDEZ1U
ceLpQnYSGYpbx+nrmIUOm7QZ5mimV4ylczT1FAu64YoKEVtWGFgRbWWBupJyAhpDNGUxC2t8ojWW
gwlet6ChQxMUQT9NXreU0rPYxu/MhroXvWbokausNpPfZomo0oq1gBKo07A3Q8LDqrwQjnVnWzZL
yzYMED9qZW9eNsi1EMEq1AirmKXAPb4T64Y3xQeC5YfWL9cvhtoz6bw9BkFq3WWjjiDTt4vmIY2m
5JBIZCEsekc9WsVJ5f/Mhgq1gUkp52lInUnuwP3g3uycktdqjET3QFISzbx4loL+4SRh5QbIzl9a
lte7zk3SgrpfZPinTIPAhme+yRAqlrVrL//uqJWjKA+sm7jueYMa3Kg06dxwt0C6rqiWgyj0bQ0T
kF05/recbWyxBgkVapuaq13YAfqwb3Oyc1EBM5ijqERNs9JwhnRI85gHEaTBPUM569J5wZIdbXxl
DadStHT11azwXuXNzPk0COrmVTum9NabthDDZmZL8yibuj6mHYZwQ1DphZKT+vG+tH3+Z8v2i8rD
mjRU20wfsn6TiHYe2cLS5921ShJ32eGGpqjiltY9SBjtFd1XfDcAjsEK5aZcWWuOGXAgG7jl8gvz
gQaglVsnA5ExsmzXNUPy+RrtLsuWWOARwii3Kk9TNiZlODHMYbz7odGvh45jmc6zDxYK43TLL2Av
mpg/KaTjyjSjgcY/99y89qka/84lUErcRvK1LkGrYIHxk99hMSTkqRaSbWSZzuOpNLr6t6R69qL0
WVEBKUV81Y8u5QaWM7iN5jlmKwdABWBD2DQzSe1m8qIoUAMftRrHY+vN1+bHWe1u3WCYujUk2fjc
goKF02awX6GypdIXW2o4l9HItYNnjjbOXGWE5TNMwjHcDFbrvuACSC4go1gPzHoyPvHmo2QLshkX
W1BiQUsLx81OLjHg3Y4y/Hg9KHf+5Rp1cwcnIYs2UZ6Kb+xTWCsh72hAPtZNFcOMWWoybk1LpbZC
Qnvsshk3DuOe4qUuaY0LbHEhpqSJbVAnYv227RSlpS40SncHZrE94f8OHDbAaf0trWt8exHvkMUo
E+Cpzvk6y2jGgN3BdmPFKAy221GvDGaDEL00+iXZPpm+qU51Eff3USkHBX+LdOI8mylgUokErNj0
srwC++7OGwa8XCAgK4dT05ndk8YYSc27CIaTyZpCssoCRIppFq/Z2oiYLnd4/83vGYQHRAxup13E
o7n4iaepAHTKRR3r3Cjh1evWs2wBnwYY+ykitTZVM6qK6rZypmCJF0ajRzlRCwXfFVGmSB5KeztI
zXFoUSfDvUHt+DeBCnW+ciO6aqBYp6Tb2XbXow7yZf/DiTtqgDMkdyYBVABHaajhKZgm6EyVXuZ3
FePMrdO2lO2AU1G7sQga9dKhjPeppntSy2W3moQmDnprpq9WGcR3HTY7fZ9YrfZ9dEzru1+Z7kk0
Pd6NNjXQ1jGX4+fR6Q7oqzadBwxVRBcTjhpkJ2OkMrrWAqW9xqVgbVBWae5uElXj7ZD0tUK4RVG9
C0UyUSvLm5CO2WBQSHQK2d2groYElmtiicigJ7LpZ7/RNyE6g2TldjN2mlT4frZtsIluLdRpYuv8
aceVsZlc1WaH3MYY8h7xtwnKZ0U3Dt5R0gdCW1OkYs74z3fT/7/hdYylIfp/3ydfPefP2fOb/fHy
B/57fyzl/zCkZdLFZXOsKHzQRP7f+2ML3jRAKQdGpiVR/oHa+W9KtQvZmr0XazE2xwqB7v8B6vD7
EPyjiwZ9vTBwlP2f7I+XHvZfYR6OI1xQ7pANpeQztOgDvw3gQQXhNja+VK9CRoqL2zZuTTmhgWFH
szHVaJ61rG8P/TyZ1tonSOfGLYW4dPQ0vrAAWNPvamhjtnrv6VB7UAEGFU6SsdU2FBb1nQj5PQEk
n7WUY37460b/N3P7b8b2nyTXvzb3y9krw5SwOiU1Bs7/7dkDXHZc13ctD/KyuspoVZ8IaDZBkOJ4
37S581QgsV9NaKkIAkkwyU3xXGGXwBXLWBI5u1iF+bbHmTnH3ITR5kulq5Icm7xk/yC6H01Y3Dim
qB6lbvP9Rrn7w0+lvsHlEbNSHLGQVOM07vAM92zsdDzkc8u8hmDOQwhbELKQRfui0JotDvGeOBNl
bquxiE91lo37z2/I25yC5WmaFi+S0G0qMvD9390Ph5Zk0aWJ5dHgG+9S7Ljdau6qAOYowne6JMlj
pc8ms3fd//z80O/C6ZZjwzPXl3KLEISEvw/cQo6fBQprMBJl/jHTQL1ntKPbqCKEZKW/TRf9muwy
VqN9/6CNSXKcIPZ9fhpvyf/LWfA6KymUtaxRDOtduadAdkwLWbXewC4e25aDf3dIf2sSKLCZzQfu
w1eBS2/lE38Oyb7RpZQlHMQVy7f6d4ZVX4aQkSvZemrQEWMJ9chge9ModE6fX9vHpytRfZj0rZFM
AqegaPb3gfB6o8qYRevZcUrpaHZmLHsF+bM5uq7NKOsEfbcyj3EfO6fPD/0u8vK/LtJlMEDHwnUC
bHl7bJ8nC0ana70EYMouK6vSg3qRbPAHSS/V67sy931Ij+CojPkh9xFmf34G/7p4l+u3kM844sNd
piQhEr+nP184/qPuF8/4Zh5jCxp+NcBqaY1tnou7z4/JAPxucOQz0hmz0cZI6bx/pSNtwCyJvckr
Uc4eoigAzJ+o8v7zo3x8f9DdMJgbplrqpGL5+V8ZaN1IhT+Xbu3JJAo3KOwohUyAUnIQVv81/UKv
+3cowT8eI8cSNjOLsF3FWPH2WFIMQ1I1Ts1jtE9dJfG7Oa9aiF+YlSRbw7j2Kn1K93BMNmbbfP/8
Sv98Cm/Ha2WatssWyiZhQTnLQ/7rUhuUcZI3rPYIP/tVJ8WFPtY/pN7+sIJub7BOKUocexGWoTiU
aALcH0PsTnSL2Q9Go7OrArTfnUqwbHyV7v6Pp/Dm1N694G2ThfgHODXpuECI3CvXbn/yaPZf3IKP
Ey63ALmJjvSJorh4N+EKLVNjTCaCF9vjrWybnSrYWVjALFXXeY0Wb0M9vFQDezQzocg6jEp98Sl9
fK05BQZo5k6WJXj13j4FFNEtYpKRl0CRFyHt0mVPZ1VfXOky13x41i7LCt0wlkr/u7mIqMo0g1zC
UWJ5H0zyrk3bh5zZFoyB9/lN/TjoEycgXKr8DI+QFd4N+rGdunrldMCn5rLez4F8jIoJXXAX2nRx
W8BryvwqBe1fl2ctKzvDsYRtvM//c2vDEBAQas8uu7vABR4hwvpna8tjT83j8+v712dLT4StrXQ4
EoDFt0+sYoFv+lNdgwoH355pFQEVi3YzgA2MrTkedmUbUetp1SNbsbVeleYXT/Mf0zv3WOlcLQxI
XS19nr8/3W5gl1O1Ve3Vwr50meJPUdVj+PHnzTgR0cZjuTCoc0EpKHasW2+inl3VF/fhXx+P/Wf8
p53DJPTuQSduUFRmCGXMGQsK/frNZJiLZRTQevnA0u6KuQtNC6hASNzWWDx/cfxlfHr/TtOcYZBi
jaV4q9/ehD7DEh80Qe31DQ2WuNcu3EQvkALHoYe3bNvYjdcnUbIVeEZWRJL4GNstJ9xopua1dDNW
+WSsEwiy0Iq0ZI8YU9/URa5vPj/Rjy+nq3QEpaxIOEnDejfI0MSQ4ezoBhMX5JTOUsfYVTsJcHE1
99pXCbEfh06mEnSof5J2pGG/uyvNYKIpj1PDc3EQ/0qS6NaxCut3DwHt88v6k+T+9v7zkXMw+oKO
6RjmuzEljn0jGRO29lTWD1paPs5WYq9RPlyNAevKyEfaENRTvq2y/DgGprtxXEp1IO42nQ4bIZcg
xeJwVBuyEX+0aHr27QBprswzc986LCaMMLyue56Pjc2QTTFeNAJBaAl1hFDo40vQ5v9RCq7j0Ook
o4hr4dPmrXo/Gg9dHooyrMi+ZQMFCDtT1yN8IqqEtr+J8Jd/cRPfj/7/dTzcsuw82Ujqy8//moPD
rI17vawBY7M6PxWx7lw3CIy+eAPfD8nLUWzDgPjq8hayZn17lNSOQByi9fBMf04Bq4Y/5zH60drl
RZPpnkst/IsDvv80OSAxIiYNY0O32IC8W4WPoFqUYySTZ0JJeCwr7HNYNp/N2nhBpVivsp52U1zY
+RfHNd5/a8uBWRNbyyIRNq397kqdWLVxq9TopRVVnZJZyCysO7+lMJMMjXU0+9LDX3+v5t+hULe5
jsNFwZBjBTQXGd1YEyG/GxZfjJXvP0pOi40CYxSNdgek77tJfswD3C98Cx62f0UnMrAPJc3vNYT7
8vD5Z7lkZr0ZFjkWnPQ/GyCXnrJ8N9xQmqIRCcafMRCbfj3nAUpAGtfSpErHLsGbJYY6MRvPzuBv
pwY7Ajs/bW0XNtG4oFtS+nafn9M/XgeFwnA5HcU6633ye1fZ9K78ZPTiBmRUw1pkbVXEuTpyfjat
6REDZYSDPQ23nx/3w1QtEbij4+cvhuBl0/D2xadmw3i+wKOmJvmdihmIlUuDKIPMAOeJND9IOuSj
nKDzUniIE/CLFWLdX5+fhvj4SFgoGMo2LIewsw+PpEsrqw8QKnl2Oli/nNJ/Svro26Cb3c6X7Wsy
dOKOQjD6vsZwgxsUqtMeIvcmM93wWlP1IUmluuj6pNgDZwhWtgyCnEpjUZ8qgne2tjYX1xLq1TfY
YM4BB6ZxIH9hIGg0zVEMVc6+sGb9R1vOJlyZwgUxDHikq/NqW8msWTc4mrKpzFBb9dm5gMlQVTip
zKnK1mKAhjna4G41KY8kuVkEwhnjTZsVnGQHOjI2iy0s84dqsMabCYHXStHo2puigStboD8jdav4
lqFwJBcpk+ROGfGGxWgKsG0Yxss0qWzkdkskj9BrdRoHA5A8wRPOrpRYTb/4GP/xVvAkWD6x56Hk
92GQgOw6xc7ijAty684J7Htu6k/I6T+6JiHvBQOeMzf7SlpeMGkvX7wLH75OTCK2KxTHNYVrv1u5
IQpVNklIPQKuzvml0sq/Nw0/32ez/uDU7vjFYtz8OPJwPKwrBpBwaTL4v/0CsmgGayPS3itl4D90
BkReCMsOpkPdf4l6LH6bFDENtjVtvBGDP3zHehrfhYgMTgGqzN89ERMbiITaqc0aADdaGqEOqasi
mlk2MZolALBv8KItFAjs+yBc+E+n0XelVRhnu+mi3ee38ONogo7JMW0S/SgICPHuo6YJObn1MPA1
1dj4ZVlHV7UbqW8YLnh3ROgfVD8GXmtKGtWfH5qFwPKA/l71UFmk6MHsxRnQQH0/vIaG3wa+TxnC
h1UZbRN8MGD9VHYwgRqHq7IU5VMRIaNf9cEoD5D4HHpHmZZ9850s/zUSP/w9yEXLXjKKDnnjjFeQ
YZEEzHjkiJktpkcFW/xglv1vkjnpHIWqOdFuT89qMNg5kWIOXBfyirtvOyINtlo0FVdj5TzlsHt1
mRp70yzsUwlgcBMOyAXc7BnDesB31xYHCKPm91pm8sdUuIhyiiK9zEdrPKSoFvalY+IgT02JzU93
b/rJLs+DbTZq7VcdIK0ys62DhgRlH6rYvCPIuChIHLQ8QhTrfe505VPYghKNfUEaFmIEMonLiqQR
ppnHkLiQe+o2rpfYADE8yK2Aeqs4QCxfUF/wSnjFqCyzuriImrT5NmqkaQAI64uTjzSrR0fTz89a
0mnPrLONu2awnGcHBFa11tAqYPltzMzD+Vc+kQcHYaUaxmt0wYhHLX+mTaRF31JfTddGT8ZiX2Lr
0Rp8xmzBY1gippTPeJiNpXnc66C8lANjo8zbAgM3rv1zHVBN3sLk89cYPsbLpQe+cUKkaVuMsCDU
fE0zxW7yW+6FGJq7rG0h0QxY1Z/oJJcYeRb3kmFp7pmcpPKy6YjVSZBB/1BWFZ5AHLbbtAjkxg3g
XKmern0vZBt7RGWgxy4p6z6xlsHQQeV0WIX4RRYslfQwYHVQRIvqCNM+3psAwX+hEOuuyBcScETc
DEHMEJ5B0cfHyTYhhccR2S10otdKj4Fg6hmv2mTFXlgal6Gva91KKxK4EDho0Go0iNSNNHReUfSW
DQsJHZbQzI438FRLmWsXIfxFmG/W1a7t/co6TMRJUEMSPb0K08AJsymtNIAbAn5pr7uAieMEyXkQ
99EuEb51UFkV7WycL2d9EtExjAO1T+tmvtERZ9frqHdRn8PJmI6znIJrKVi0zE7pXiRW41Pjjm4N
sgcB/Jf5DlO//lC7BIVFonS8YpiAHpHxnnl6lHfHsU4qfFaCvAEUQ9uxJico6kS1n3N7rPCMYpzB
9Jt9x/8xM73m06WvYakwzYVkrWeueRwcCFCE6HoGgmf4OELjIzOim9gcyyMeD/dh6iEw174z3tTQ
X0GDFaoCJZH626JP12U/Ie22sP9ioarWM/WwS19MEAsbFBCJIc9FUStsVqQVovCLUEplXQvZs0BP
ZluOdmynoTrDKK5v+UyeOllbwI9LEtnZU+za2pQHt03cow4xfj87bUTssybv4GxLbwx893E04vFm
xHb8ghGDOLFgIDWRQfMmob582ellu8nTRJ0nIAuXUvr9JTIKjO3MAi9urvHofOwKAKbM3Z9nOjSw
AdKxsc8++Br2cQDgT0bphuNetkmyabKard8U9e2lbw90qyLLNu5InGTRkKt2j0HRXUeRXp1UGUzf
EM/j8GvGqy5DaEaQV3QCH1ps0fOILXaWydNMpdEPdsV6xKJ5qtgNH5Msfh7E6IJC8GMYwFpr7VPh
XIusYTJCdULYGvKFiC3qVQ7ArFlRa6Qza87aDAl5ti4HdAUBqgT4MShgHLiEwkiQSTuddSkip0f3
nA73OVQ4UczzbTTExlnCbAKB29TUTXsUmTEN9E1d1xahZsss2LY57a6+6302JJFZDB52SP8plfzZ
vFHlk4ny8LT4LX8NI2yRthqKkyXLaIdPwfWyPEMZEkHPQm/JjXgsdJtzNMY+P6On3Net3x8rWHrE
OQTfelfV2xzhy9GmnHiOklRdazFO+XzqqhtiBucfc91E38VkT9e5GwJzLrRXMQPnTBGJrqmhGWdr
wk6Txn2+jqe5u5J+ExoHzFjddInoCv1P2cTGaszjUn4rMaAZ+7nP1Q3FlPKItMrciknxh5lN5X0v
+yVOUyceHCtk0I/7PK+D6yiFsbyVrdttuMMDwJLOyI0NVdp43CirxFhSTaLfofmX2zDBjriqaO+O
64QAsEM5GwvVI8+vy0SAgVfVks0a1/dkAg7rsK7Ft2Lwi9fY0MbvKdGfHBot2LY3Rv+7pRGoCBW+
CLd42YrHmOq4XIteE4UXjs60bdwaM90Qtu6plfovxLfS6/p22yYob6y+QgeKH+eyicf4u6vnJKD4
EgdgSurKmllmuKI43v+QiZY8oxGN7kBTBtsstxwy88bBbLcmlKM/OW/zk2b3+QLox5255tdDlwtm
xhs9PQwkgl7THy1+z4BJ1oYjc2PF/RruxWhNV6XWUxUJ0G/lKKuwKiyOAGz7S1hj3p16QU8mKXew
dgdvZHvyPLhme+4da7yHt1nO29HQwrNf2Narrkc/S3wK34IW6plWogdedWnv3I8DYwrd2QnEjDGy
qklKJe9ngKE4exz9XJZxcnDjzqTw2I537IPkqiHr88SUmj4henCx45LU1KLsYjDL1nUR3OpJf2K/
g6EMIClUqOCEK+8a4TJikb5yL9BIGuc+0K3D4t+2POGzwdnBT6DNXQ6sQZ0xv8HBZu50Y2iJoxDq
xxjPWfQA9PdpimzSRJiksSB19bK4sHseUFPwdYahe5xG8xiw7N+Ts4pLEQZlv6tn5yodtBydh9Oy
gQHKzyxnNRZDsG3VTO0yp4/APVHj1TD4IZTGZRUE3iHc9WHpHIq+IbdtJNV2b4zREbD+eMlypSE5
ApmLbOVDBlv15NcpghRLkLYc99eDAbuDqTs+je180rssAIJcqbuY1bSTgZuRHUtqOGXGllCTPalp
GQMowju2eSSMmiDI/MwbQnpTBAnDY5nM336tzaDbcly4euZ4qpRepnVii40oWik8soh0h0cRd9o+
bUZOeSg5oJOED9whwp0XrTvcMbkFHRucK7didY1CPnGAkyjsxd9aW4lDtxSN6iocvwuRRUfIYYxA
pNE86HranghV2LYwNb0hjXCWDToB2Q2Z7AFsprUcVXLQLWtXdXG/tpqh8MpiDwNq2uA/ueNjxnYV
zOekzMFc6WXiNZN11YpB58s37GvlGyO1xFEvDuMUdds2CjGKDeV0he2myWDBl+F5MhhBHRqG13Uc
FrsZx8SZWMNvzG3duNwZVrAT640MLbI3CLfxIvSLa4A9zbUzkiWpSNe4AKVU3QxW4F6QI/bi9/l0
SlMKWBvRCXUxLj/Q6xbDga1H6coowFKEGowVMH7Kg5JT7xn9kcj2FdD1YXSohwXdPb/nBG69P/Z0
25aqvdE+B9nzJCNnq7ew5CAuxkecnqzIyK7ZVXYKOZdAwAuzcwQjFlpyN/ArL/Kz8+jkBjJ33s2Y
NQZEt3zvg1wjcHVJHTVdmz8+vFgCL87ohNM59CH3OSwGDzppOPca8kXYQ8F0Q2IzMTVtol+hqat2
vamzySm6RMOxh0YUR7rjjgyfBkrY2cx2VW1P92Io4U26RXxjg/aKqJ7YDaEuZhGvdBjhl1aAMBP7
nbRxn2q89WT3sYx3ZXWiR4JEFof9n6ham4+nQ9gM+yTXk60b9kRhQ0JK1gNxVpBZrPlVxNjliF9G
U4pu1ifjFaMB8CN0rbw6RHn8ILAnuO21pDy08TgWREoNKthQsuivoQqysov1eThXrT+c+8Ict5Wp
leB6Jp9hqqjn7K5LY+0iha3DdD/DdcUbgfzepYaJvmbTQc9ChMuj1zN7vMEA7zyPffZbiyvH3lLJ
snjoek26ii4Js1FD2aBKIUFuN9iOAlQ8asdgtuKtASDgJkoFTrnKcJ/CTOTfs35B4Ioh2sEydj0j
zFm+pFiEV3M9MfC2slAbfNiskZkFD1pTBt90kbcssedo35A/TCXXIVEy1arzCCA87x18vi2QHwox
Cj2tInCXXtCEldvLpqrcGq6G6aBBI+wNkSUJTgpaT0xp+TLxem30QAKaVRqZn6wa6e23U9yx/5y0
Kwd64Y49QnnxR0wDL4Ao6zmbwDL7hf5cjPg8Ra2Mox+3JZ0xINYlde4VGxy1bWYCaeMIpRJp5JuG
1PZtb6Hw1GN/eAY0X2/hBo/bYhDHyp3OtPaMh7nUfiGFDB76wSIOq9X17Yxm76VD5X3T6EkB6bnN
b5D7B+Q8FuA7NaTzAivSBrk10FV7QF035K5x6y4O23UJhA6DIafUCAo9fXqh2hpBtmPVAF/c3l/X
Wl9d9MrcDRZruraF/lSVSYW/TXZHner1bnRc/2jMVrojEqvE9O9DKlMlHytBqiszyIdTx2AFlKZm
/6I17iUF+hmT61yjE6HoundaF+00KwZJP6TA7YwLEGeUOc3EYcLOHYZVgkvdS4Z0V1MSuXR1KrS1
5RwNMbS72apZ3sJd5i5aBUyxsavBME8Cs4fVf8enMBzKUqvMtd+kvL957XhU2PKTlrnMdzXSzhDw
nR0eoWkWBNKELBj9VNG+gf+LKlfVrO5yi41AfBcMkX/wDT3YwHJvqEBMt0ETiePUB+jxlRtMSw25
O/iW0W9zKyMkW8vRWOkMSWTvLup6HW80N63YURko1i5rdy+Oh8TXcQD7pGCX0HBJXzDkRZ205A+z
XWTaWfeu1b8EdOrXrKCfXLMZz1MqKEYh2LsKEEyvqYxgxBcpcljfv4BqGG1E2wzb2Y9dz9KKwzzX
TNm29jjW8aER4WuOG2M9LBhfgJFkD8Sz8MZ5sZ/avbvDpUmSLMhjjJ/zXQ8/ZWWFWETa0dDhzEUe
DuwCUlm1bvqEQKkhIHNWm8CjUnfwcLxqW3IgttT3gdLSqliFcVTu8EMPFyqmwGjaBTgj5ceb1J/u
pppcZV0mgPE1ISE5Y71xMGdZeRJ5ScSr4KA79tSk0zqJxss8hnU7B7hgE9UCul2YBSVZcsO4w5p6
z0N4boP4gRv1MDnJfrDhxo7iNEDyuKyYkW2vJ3ev2kS+ajAdjZa7KHEJCl11csrXytbGKwuY19Ew
WQQh715JRkqSKWyHhFN4KNOVmuvx2o6qJd6yz7UbwszImAli8wxovn8lG8JZ60b+faaPXsDPbwjY
DSieuI02epPdYmKP/A46gWvjjehcoMUM+8BnTQLISAVfESpNCDl7yxywNLo9ceWnolrVRm997w3r
Ts2mvR6yrDw7iPow4NXfCZCJNtKdEvRexnzK6yr1Sp7mPipMYw3jcfHK9Q0rITgseL/Yz0eW+8Ns
MEE3AVtJdu3Mokui9RT/ojiRrCs3ujdHrUOMCfVapqB3/XjLaMcrZ7O5pryJScHsTS+KXf0ylLa6
tlSnzlFoFBsDPOsebVx2Jt/hkLBLPi9VbxwEQ5cyP6TRg4/0muk7cc5t2JqXaRmkZ72q0UtWoN8G
61EFRrC2ctYOvgGcTYx1xsc1iL1wYvtRGuO4N0Az9DTKzz1LA9R97fjTHbTyBnYZXQPB1sWfjflI
mZn+gbColjmjLLcYUJq9bZrZWQNVcNmGqftTFgs3rY0KV8dKiKOADf3U1eT25BozRUjK131LkYf8
XYUy/MWZJRNUagjM6WyQrXNPVD2ItyDYlHoXPktqIqeKbwJGqGksXPD8BKsZbqiaZfPqioXr2IYx
bYmpbfd47YJvEkH72WFO/jXGsXZLJkry2y+z6YLo4vIJz0dy07Z6b6ykTkVLVjTsAWVgtvBlR8Of
qFRE4L1nBSEvT4Ei36orxado1o+B2Ux3Ro6Ge3ST/r6B4XXN021hi3dRuPd9Fj5BrMcXkihcj1Z9
ecqL2E899jsjpr1JnHwZAVWtIDl2zjjUWAmLeWNy6Ms2HyM6aHV3IHggpe4ItW5ubLWdagF+purb
s5sI8kL6KbzqfC27zeq+3hNmxKpGJQHt0io2A1oQ7I/Gm8hAe7+tXINCO1F+zjP8CgoVKCpdrweF
w2aEJQO2spbhxVQy/enWzFOzRCBPHrXj3hES76wrKwMGnGb2Qz5ZwXc8OCtZTK5HtEhhrijOaRtV
VUVJMC/TRDZrpCq10nqIGosyGoicW8b4Gyp6a91mS0zLn6XJbUL1kYWas61EtRstaDE0QA9BxASm
VA3JPySLzuA16dz0R5tRfGiKUdKE0H5bCaoyPSypcINrhNNMTro57UOaDesxyvOF1EzRV/HNVUn7
EKnqwKfbvdQdxZp6gbQVIcEdROPclEVFRdCHX1CFkXNMuPQVPGPnoja0YhdixAesnbabtE9AZ1HF
BuRQ+K/kxtkEO2Tm1p4d53UaDXftdKO16VjoiR4DUzy4/YnkuvJiEYAeqNdr+AKIOavnvmhg52Az
JdImXYPiGY8wFqyCW0eljxJsc9vp4P4pX/WXZcBAYeq+cZd0JL/pnSU8YrrykFVuwMaoUSnhSI1O
HnVbCV4mkBwVZa2LPxvuKcyH+wD/74VlBf3Gbsg91ieCf1ScOky7gzpFjTia9sKHtcztBLggWFVo
23ckSna3hm1ku96e+i3F6lRbIYCOQTqk7t4eutEzrbZ8iutCPudxlDzWBnFZ1NUEDp9oCqAhmmFx
yvqx+eXTJTjlNNUOo0aZeGLFc1HNorxygwR3yhRcTQs+0cqn8OHzhou5NHPetlsWCRmXIKSgt/9e
ZDTQjEpCHQK3sbBqtQbuM2y3+zyhJp2W33LfKG8dzuqenssr0xOLFjPTJVI9K3WexbKcHgJFhmzF
Vj/V03tjiItjg3N5lWCipb7muF+c8z868A7jPEISS9DwpeH9tudmU2HyBytBvVnE9v0UjQv/wwrZ
BJTJOrURajXLiGN2xa8QRs+KUFEBYrqxL0sFmHk2EX2yOKq/UAZ87Js5EiW2YSmX7eAf4MDfWhNL
z8nAkEHlmZS8SYi/ph917bPBXOVVaG9sP/Hh7mrp+vNH+Me18O4RInDBI7F0IUHovdNkSPAWpmqj
Coa7AYO38CtcO8RkbvxQ3uGEf0aefg8QEbRjjUcyDFmoOzQMVi2elyuwmymqReeZ0kOyRKOBS4zs
4iCrySL+nG5bNpsF8lncSRhvDZoJozFuaHb8xtFkr6hoS1ZqJcOAHpgvfl2RCdhlK0IrvTwc3F02
I9tzaM9fEJadvWgTrgGZJuZRuJjWWugEbLuFuKMcEx70fu6f6oRQnNrPSFiJAVSjJ0pZzWRPIPYh
d/SxIV5mvp0Vn15xgoY8vX5+Rz/I/6SD6ho3iou2QXxU7rpTgWJ0QC4KfWvaDPW0c3XXPVOJTzDA
CapBlZDhXae0iOEmIcVcQH2PHbDAn5/JB2EDwgqTRGlEPrRwpHr3aHt+UkYdJOl2ssS18Ml2FK41
XP05yn9E/bgrMv5+n//9Jin8/y1PfPdanJ+z1+b9r1rO5gW4Sh0FYdv8zz8/Rse9eW6f3/yHl7cE
BV13r/+LsfPYkR4Jr+yrDLQPgd4Ao1kkmd5WZfkNUZZB7+3Tz6FaMxIEDDDL7v67uiuTjPjMvefW
0+Nv06Xt//qf/yi+lz/5//sP/wcx4PyUp6n8/bd/+S46YuP4aSGxaf/VumSzzP9/W528+fdbRogm
//lZ+59/+5flX/jH6qQ6/8rBtTwhKtYLjiK+uX+cTqr2r+gYEZz/uy/F5oj6v0YnUwVlaTLpZl5q
IlNavs7/oFxCzcTmgIbGQF+FZB1yx//5vW//vOt8ZP98Dv/x1//VKoQhaNEd/OehwKj0H4kwP4j/
Dsflf1viT2HiCMtyl0TvwrkXeXxlFunueHpAyYhmX00uxwSlGPQvdrV1Z39CLSrIxqlfa7BfHszV
BEw2W97a+aI0eYigY4fjktlqR9QqrG8ZyuWrviwAuLXGeS5MtiWGe7SzOPdIYPI0MeVbHHj7uRk9
o6c9CAHTsnIkFlsFUU9zamKdcItzHRZnAZWSUeLZNbMPADvfbBd2Rlv/NcJl0KsflNJ+lBrpQQaR
MC/S/S3GY+++tDOx2MEhHA7csifVeU4q/dLEygIFSD0lh9zB60svW+nmt1t+JcQtk8WmWHg9A3Ve
Z1F2Y0jgK1qydmK2QNVL2hMVQx1GiaQHIYZ4Rm4kHMTzfU7PRP9QI2KKNcU3a6jn2ZrZI8wXxy1X
Y5XthPs04GNFun2N6/cZkEOJ0rKcqtWckUMnD8xoz5Ph1RY7YuvLwATRvYQZeT36agB46UbnUb9o
7QHvktcSLLOCiitC8dRyAvuTCHxVNE91+In4hmGQF6b3oJAL4nmnViDPVHZAVnAjy21tSs13arom
o9zNChCMzDXMc9HE2zkZv+N63GJ3Zggxmv40DifK/auclvmGs3EStK31Zkw+i5IBIzsWb6KjygWI
Tm0bheXDlKs7txeeLq7AF5hBDVm7Z4ISP9AX+DLUvUQ/6D22y5fYxbBvTl453NKW+EsSGHpqpk7J
YWu4ci+7giA7gFIJhmYzwBW77APUG0KMtbQJaqvrW2j199pJGI+Z05bS2WSAwl+JKQMjHxYM9qaH
sHCOCAvYBkTOQnVg2EuK8Qh9sByUx4acXkQgyRtO2dbTsMoj4/pTlV9DbW1cvf15il+UJtsyq/Jg
ycGcey3xUe9bqgrm94zPElr0SXtm/LvS4V4OGQX9ZK8IWHTbfgWr8xgZeJ37prha0xlkKgnn46Vx
U5/BkO/gJQq6CBT5e1bWPiGVfuNkx6ij4M2Pk7zXFSGkWut35icQUbCf7i4kECDtMp8e/NYsdNLC
OTVt5+F2WVtN5OXyR6ps0NX0lXrnHkCrhmu26mfHFwCg2zhbY/x7aEiJUct0nxpiN+jDeSIYx03N
dzmpPAdv7rxrBHDldgY2Xu+N4gXn/rGHs1bkh5BZM9LLY68hYhvx/8O/u7E33AGKfgCC/idDk6+l
nSLPGFSV55t1vWZeurlvP22t/nbr4iD//dtgKCcZsRCXshoFlHSI+wdnit8lUWiuw+sBPe2vcZVf
PBZoWhw6sRT7thtEaznTiUGsZeHkx+yW3VmuFar5sROAAUzmXnOi5Bt1wGcSh++umcx+WCX2VUw6
OI0ZwnphzN6E/9mfHBFuRrCiIx2Mr/b188SLVI+cCkq6U0jBzPN3aOSRab4lyS0Zol0V0BxV+j1q
v9UAO3abzb7FCmhE66s61UVSEWtD33mSdGyAmEzfIkGppwTGfE3pZB85SQdftaeTmvNO1xKVgQPz
HBjOkdSd6l5IgEokEuw52NkpTM9dnpCeofWsOu03ckgI/CqMe2JrK5sA7rXRAgl10rqCO9HcJ4mu
x5q0ByAp13i0wr2TDuS/heW8Q3cESkcV1maWvJN2N8AeTaKPRGuOZBKtuyK4On0haKlODo3RE5ux
15oZFB32MbbNi5qDQ8VBJcLZL/vot5XicR4Cg+gI67cOcKDCf3X8ZorJTJ00g62UEx9qIxv9DPlV
35niHbgAqcWWdGAfmsDTmwmxRV+zS7Uqi8wCXiNDBCewc2DLq2pEwkywXGmkJxshCMHlQG44RfP2
0pLocY6ygFASt4PPrkOU1UUPNxOWjAIDAtpFto8Dxdo7rWvdsUV24OpHhnxCOQdgx9/aLm82ljVG
L8whh405yfKBByNeNy1hnjYjwGOIscsPIcfv2F8WHvS1ap2GAq4AJ6vP3jzgMowZYKnz2Qa7UM01
X5rgtevkNtSFx3n2bSrDwuoDUJOZRnpkB8MyxGGxVENQWYeyLMilZTSoFT9lG95VAWm3EsVm0h6b
qNBPAXM8X6uJFq85r25cvLwz6IXyS60bLRb3tv+Swm1XxGRN6n6y9UW7uowZTS2/2CBjfFRd1bXR
yQabrCd2psAHYpvTcRk6jeGfvtx6ofZh5AqDfEeD5KJnh4QR1zaFo2+wXcwMKDITBlYI77mxtjoW
k3JK3tuRLbCMmVRDE3klsgzmqX6CU9Dtjcm+k22Xn5ErJN+tkpP4LYb4ADbDIb4Ff3QVjwQpQ6qE
OuI6qy5K1S0Ft7Xhw6casLSvLAb7ZYQqT61VpRugxDfTYOy0sFaQUIh2bZZZu0F7y0/TOwXWcp1d
81z71Ilo2JolXU4j5Q5j/9Oga1dTIZmceIHq1CnUBzatOOHTNA+AtuJx9gjb+WLB33FEjNHRQU/t
0fEQ12bNxq5TFwlcdcb6rMxUTPNf2Eaq7wqyflOrfgVY/dNbIfzVSllLBw6p1NKzCoNTj5p9E07n
hZA5s+kBxoX3onvS6sxXDe6TYP4e7eSjqCjVRLmt+dijKN2aurO1ID1iJw6M04hJUC2WUsk8RI25
cDoJGkjgNLHMBJE1NBJViEN2aU2kb+BwTVXnwkwO7phdQ7fz0uGKExJdiLjAGN8GzEkE3h2i03MP
8NpaJLwfhloiwbOoH+5wvdwDcjj7HRZ6f5z7OVyob7wEiHnUaypEB81lgL6D0LXxEsgjijcrRrBH
Mu5sE9hVmzrvCS2VhdBX+E7Qg7fVrJCIN7jp2pibEmt605u70LZzT0RkynhmrbqHqtTtI5Wy9QXR
EcMX9tdjX1uJx/JM2RblLB8sFUEQGoIi3aCnFr6YA8z3YepuNPaGxDaSzqODoPSamVuJLMD5yNRJ
PKoSGGY3zITfkT926uGAfJB+Vj0WRYMwRZBMtGoiIs0MJDsM4CAdrxb1nuHlFbBxU7OTfVWayi5m
1/laG2z3jUFnoKOQoOpNhPLu2MJNT/E8qefaJd+wMVrzL1Nl4RXt0BK8IXAFMPJcpQQoXJwWRjj+
F6qZrFLEJc5ksunwUj8p3aDsUWvS5ErFfgDkYvtxH5r7FEjebnQrMjNZwHlzwCgfFh7SNNbfrGmG
7ADOl6vDrghD5/zQ9Z1e6rsxtcJD70ZvWtOMxobMY/NVhWjszb0q/cbu4ptrjYt+P2v0joPaJmer
dIJnq+/cPQq9mS8VZkZYBxQp04LQyRpxzJMBFBgkpFcCVIO3TG/Sg64PQ+5ljA22EfEzn3NPPSwq
WHAcTk23HeysO4+5iN9qeOX7UTXp6rUhgzSVp2X/M6elsRt7MMSwtT9Mq1U4EBmj2qIzzqiAHyPX
3OKJa2GnR35tOZuKRVuniEMVIokyozHb8kkKAszEmZn8xanHFyMZ/WEaLtpYkP8sSdc5UrU3RIXk
MxIswXY8CT50Y9gwbFdWkGBOkaKeXMk1SLbnXumKJwexL6DADStXbqaR46l44nI9IN5cKzl5NGM9
pmszjN9FpwLvEepmjOwSk3Exr4e4uWldGnpVh2zLNMmt5LwkKDg4p1pxLlW5d5tPnsHCSxFbrF0r
fCkSpBRZcG2YWVL+Kc2eBEmyj53EXSUaWxkUO2RqhcbrPMB873qND58g60RzvtzR6rkHEJtYUxQd
YpTGT0S0YfoiVP1pTiOCBiAbrNDJUQnHqrYpYjKySxReczq7jwmMe4BjQMDa1Dpktut3oORIZ8Nq
UJEasEIWlqwcJH4rhd3ieizZvSNx00oXo+LHInTTSzKR+nobkPvOjbJenBBEq7DZEesybJn98iGR
8LVycTx3YtyCsPEc1fzLp2hdMURrhXNIYhbXdXyu1NdSrSpQQ/1P12B6cKi3fYkbf5Pilka8peD1
K9oIIo7FB7Cs+pOjQni1P/ZFuKz/Or+jKOXeENkxb8MDtA0WR013yJXuVspBXaHcd7apq7cIquW2
FLVvNhjTmtgCRRXkDb4nRtO0LbWdb7gt7HPSm8l21sJoZ0a6/qrUHBENsHTUKkljbYxMAcnb5tY6
a9LqyjgS8K+aRj6ATufIcouXQg20bKOFacxKMzV2UAFYF0dp/jwKNNvkWMhbqgE8b6Vuv+ppN21x
cdSsY8oI2+U8uq+VE843q7f65xh1wd02yR1UTOR0XQ0M0XNS13zVzDY9y76Kz2ku3DtBzdKritTQ
VizzLJqbodqrSpS9IvSpn0KU0J8j+7gvRLbWoZ07cVAsqTYbqGrts9vbMBoRWRyEdNIPK0xGSJ9J
32+B/fQQ1ImqvACFa9+A4wf3BGboo9qxDl310PkIU2Cc99Sh5/iYLUMiBmKLma9GrQqY9pXjrouJ
vtW03H4y60rbkCY+XhKzVI4zsm7qEB5Uy87Ue6BVwocEJ865EU77rLaZPiaRqXmGBSd9yftqFb+d
K+vEJTAfZyiOA09Onb+2CfemitfB65XauCOCkW+ja9c17Oepee2IBVz2F6P2whxh3KMYMpBnJcVa
mPF+oSrtCayFJOeiBH5E6Edpl1Pp+lo+JXw0PRe1A5ia5DP5ksYGzBmLnFBX6+Vfx85UXTWhwSqK
dG7CJqFsE+djgpaDT6WivLDpE21RTkdcwNwRbuIcmrGHOVHkC11ZJ4k2P0me2sgd93CVkHmhm1TU
xk9GZhNGyzxV1Dfu3WY19FQLWCBWcWfclUzSzJCOk4L5REknFquYYL2Rz+qPm/XWSieslVEQWpYx
zn4niBAXcPt7tFA9A11XrjtTXZZCzjpxk7ci0NKtZqPzJCwp1jnDATs8xGZD3K0zUIYl7zmJpTTq
2ludZRdksxC6hBI+OUaNSM9kPM76v6OO0JZIyLk/pgM9pvybGZnADVr1nfLaYTpxu3Q9GKi9NJjj
q1qbyd4OAnIV9cNIaDm+IjLzsnQ4FcCsSW5H+0QrpmO6ojVdmskHx04s/ubQ76ygc/2pf7Dm5xjB
6ZQye2CshHXIB5/6hDKLUYGO9YKKdY8HY2fWtQrsUg1p/fAVaOVvq13ngsqLJeUqjTNabeKA1YS1
vEQ55wlwrdKu2Ig7vutiH9/oWpXyDkUQNZUQ2Wy+iTP7txyj9DnPxLlh2bm2yeXz3CwwdigDqLrJ
VVklcXmlvdrzUf4I/H8rnd3mOmwwSoTjp6VZNw45znwEg/y2P1Ofr5XyDUXn5FkMT2J0XF5e0Bm0
1dKpxb3DgZCYW4tQPQoGIuUsIV7asFk3WUV36pbHrp67o5JY6gYO4LYJLHT2DsCtmZ2bn2RMDhdD
jULuG8nkeroJ4/i9stQrqQPfQrqDj9ZfAbxKrBfRLg7pTIh5uIUW9CoGybrIuo2UjFSqqdTXWYGm
s+IV8jKtaB5CVGrsSRyOlgxKcPOUFOMp6MitTpLiBbq275bOJ+7UnuzNPNqqSnLuE5Si9r2DFA9I
Yj6DXkUUxw4xJkKKOFuAyG2yq+Iq9MoAYF6DzNVv3OkrSJVT5wbWhTN78as1R9DsBJ/VhbvOXcyq
jH/JOpUnzB7p2gqNmDVxzENoVcUri40/9LHmZl66UaVO43XokHnWGgc3dH0mG58pevuTEVqnrhHI
PqFHXEm8cM/joI/XpKnt7VCUvibxJpfBGoS/xq1k/qE745Kx3bPFc7Cy7buLL+FFH7BDgH9AGyHI
kEVUQh5XH9fLtheKXjqaJ8H86a4ToIiiYJBe27SXOpm3VhQ+ZDklvt5rLxMN+Lqa3QssTj4v4HcK
85kmoRHIN1lPMmoRPicwO7eEalhHSwso4HO5b+Zi4wQ8pbUcbyryzaeMYWPk6GIDIBDKXSrtbVFU
9kaDLLeNcztdUdcjjpfJdzWEyEeNA/8nL9yJZ9GEvPLOpwsBbhdOJHegWOvXQRjtTZRrbEMibyxz
ZW2K4lYB2d255uIYSqKtFqTQPfO2QufiHF0qoCofpw8uK5VaP1r3zIVOXaIyS9WU2B+Uqb4hviyv
lAZnlrBHDNVL7Cm8aGeIHxICbQ5NEP6qvUzWxEt8W2akYUoInfuYzrz2SfHAMI1Dsh67TZjWxYOV
VAm1B/ipVaGS/YA0WTuUZmmeptQNr0Q2oxhU3WgTDR0DmikvvMrQ8e6pNxB1JDaX1oveEdTGStnX
7LK8cfFsc1bLO3V2zGtrLhhMzmAMSFfVyu4OmM2p1396HKbLrcQ3EkyVzyPKxpPSxidL99m0yY1E
riVRJW4UhAhZjPCqq1506yMyGEiHo6JfCZsLg8K3tQckz9CMPgVDubtTmEvD41QHYgPqFZ2YcZ+0
Kdk67dw/5UGz0LHH7opYjcTHItnXAQHmpuwmlDnOe+dUFIpR/VIxHGPazsHb5YCE9QWImS4+uGqS
/KZjeYoVUitcIJzoq0kElWUAmPbaa+Z4iEWBAimh6bJJP+mxFNTVWiH8Zp1IXojY0skBFlNKocKI
tqv2iRvsFVUQq4SRi+1F6Syao2eKYM3ra21XAc+HMtCuiQA9zAxhXwG3N2fZSAJ6MtsEdNqRTbgI
1Dlzkxh9YkAknafR/RMJXrcMSUqLtcVbUrX5ysRti2Cl6fwg6oxdboBRnZlME8jYNGeuS0AGWPrQ
3JV/UgBGLZAzRs6Sd1KSMGhpXUPnJ4V5UHB1onS1FVbV2Tcu/iOutxNzO32fdGgFplBBwkzaUoLC
kESCckeWhL3qgplEvQwTEquLeTVAIPt1EIRvB607pcvHjvBwyV+pDn2Utmt1mtZIUPgs6y9XDWL2
O8EYeLk5nAaHhxxXxWGEC73JHKNHx6OFh0xtvrvUbp6wGP6S4uL3oXHomCcPCGY3PZQZ8uhJH+3i
jksyx4zoj0nWfFWO+ZmUlUuiR68/EWDwxGOAtwgDbKmHv1Q/2ql02wPSKvM4muIY9jGBMiHzYFL8
onUOX5KSI1grKVB1FRy47MSwD0sdhcdMQ1lk+jmJxxtdw9UKw1fRTYwgyDRewtm2KHsOWcg+qsY7
skozeUoN5YC/afCEhlLbobRdMf5kUi0cEOYEgWYxNRWRvLp+lt3BznZ28pQn57ZEk4l3zNHsTTAR
LG/WVrqxq5ZzMfNyW9irqkbRmNENM0jcOGV9NhR57Q31oRMMOWWdrNsa8rhiuldANyOi7HHcuOkv
4j40AURtK8WSt8r6u4iana60t7FdUJxZuDe74arW1aEeCuSe2nTpErZHlfITWBEnfQTFr4pQ98X8
gavdAeKFh5vh0wPskSLTTu0PpVb+KLV3MM1zFkbdRkzO3a3iE23VtQ26n9wA9O1AQlxFRVaimTeH
6yTCYz3R0ZX2/NqGJopRiNFZfslE+kAmwIrRIXY89yD0aZcDvvZnsrAxgh0Gl7A8Pv7Ig625aqrp
oXeUa8mdNyjPFfz0HjlOTNhJliwCoTRc4wm487WuKJQyYlQpkprAvU3L+rF0OZlV3risTq4GObLd
pPkQsE8hCjlSj7k17ED+aDI8qzldMOQppsJpsQ9N99Xm2lxBprnYteI74c1aJvWqeO3MCO2pJkFR
uBPOJ17+Li7mK9QOGx1LEfhJZ5tYLuw3tyoeip7fheTffU7QSRduqxmuqRzFNjPdd50f2fFMoz9h
69n99JL7mYCz2tyk1gUe4ya05Aao5blC0mVVcoMJZI1OERHfO1nqIxHYX3LOjp29degcEZpOKbic
gk9hqs9WLs7GiPyZuDxHEbsOy1AUBUdSzCqu45hEuBLdr6Ko65r5290qePmJN3V8WVWM5Cx0NwTJ
3102vk9VM5r30p5iT+ih+qQXQyxXQZALFkRqVBxpmA9GDnEYmXXmOfAfhwbZbJeymJsMc/ARuzzE
NCPMsI3G16qW+NtZ7MNChLtKdX7dnHNSZaG7yjXAJ2lBfhN5fPDjAapbSaaiw53YEBPDly8dUdnl
6b7KYt/tu2sSYd1VMbZTFKYNjZB4SLr6INJwsZQwcTeuUqTJoZak/i75YIbbHjXNkQfXEMNmdMLX
pJTXqU72KlGHPv4De81sz16FTJm8uEl7PqjxSJyL/RwX1R9Mj2FFypsDS5v/gBjcu81x6EfE6fpN
nhpboRvlUWjtDsiWX/TzY6bhEqZteejJEnyQSDj7lSv4nYBNthfNFadSgmJP2utc4RmG202m5Lad
vkmrvyrmI2q4HSpCvEYpTV3NljgtNlqjbY0pf3QQPWutS3P307QSp7uza52EY4ZzbB/FSBq7fgvv
YhMxi6vwQHeGtXFjnZIDaH2p+AMGGhXVbHFs89KXxpOVNFedsz2U1SXShD+SmGDrA0K4WRjvuHWb
ddfAEGq7RHsRrYXwlVgI8guGILA9UspI53U1gq2eJGLzpH4x0mkTmMlFGuEmrPdxD8zgZNpya4Tf
Lj15NyGApDQQAMi4b1dm+qeVy9U78lu5azOJ3iwSsvX2m2x6RS/f0rj+XPwNyrCoD3Q/7KU3S8ZD
mFEB7SML8pToM5f4d+k9Y87kqt3EVrNuY+49JjSp9Z5lKWdHH0H+dUmrjQ62ybdvK6lfmVHwVFZk
BwYqY70EIwcY+FTZzw599yooLeUxTu3wXodNdcszpoXlXPX7phbuFrEHkQd6HX0RGmBs844nWhAs
iTiiGWB8kq2FDpI5A5vJSHGOiRMYi76AX3WSuDbLrjkEej5gz8YlUmQ5itBIo5MbCehbQcFrfPDX
yXqU5dWIc/XdxH/qmeXUMtVNw78G6sheSTivY0MpXju1JdlyUORIxoFTEpgeWOSDJc86S3hw8IYz
HUY7Jv5Qa24JZcHTSHHvhXnq62rDls98q9xgZ2fFPa7Fs90GFNxu+h5MJXYwhZUYmuwVMsaHRjFA
/9cvrNGLbTEZxSoYMOpltAs5ueAozhZjRxEcNBf8dRKk31ps3djkvWi9sdek/BuwXbYNUdUtiV4t
YklKl0cwQQc3YN5bjubVRejKolK/KhEvSuO64bpkLVYGb5z2ZIsVHbNinbhDJkQmO0I7IIqjUnhR
SF8t2W4YWrFgA9qHaRiXzWl2q4d2N7v6JUyNa2XaH0IzH/VBHGK9Pc0pwXwmqSFaMyR8i7PYoaS8
od2yqQ/D+6jEh0xv3wxuWY7dmZschM6uTMWGuSkhBIa8I9u/ZYr0HcG0usBpPIwsIzvWN4TPBbhw
mBZ2X2byV6sdTiKKfI9uFWEJo18irDE6dPZfK5lrkauH9EUnfVMtfQfPqTeNFKnYP7HISgLQuwen
JbQkmIOtPiYfQP2RyIflbxfIL10pKLPx69ejlm/58neAG6Fb4PrOhbrVjWpjz+HBtVgHEcXHmjs8
xoH7QoF40Zfchhh+B95g6s7pAuuO3GWiFUjCOsU612qhO7x4ZHZY9nIcEwBqBSRWDtMEs59JSVHx
iyZB8lbOXFiyP6jGuCwaYYqD7lYKvFelSesStB9TmV3joKEGcORdkUh6K6LhrD547PTFuKF95Ma0
N9ru2ubxJmRmgc3zTzOEsgk19yki2HVoKoa+9rpWQCgZXQXm39F3eCamTZuNUDBiLOzSAL0+pMZl
pGJsM/3WZ83eAn6PfDX8VGUGQcASH1ipwXg06l+sTpi1YufAShz5rtPd5KheA3e8aEp4JeLHt5r2
TRPNNe/rjbCnR9v9crsNWdkX1ojEb7fJ2rR0dPgueZ2D6bX0QInS79I4+jVZk+LAqMi7jBXY60QE
EDx0TtleGygmcXTuyW/xRjV9nLq7Y++nSNs5efYwZnctEX7bWos4wAxZn5nEkBDiw1eU7EN3PFaT
nazloJkYh0z2MXl0tOcmXZPBdo0Ru7H/Y3o1zwXrJTpcJssUuUrbjJuysrcxmFWvSqwj4UDgFhpC
G8PM+kHCe0ITcje7aC1mlXyyrifsnKldi0F+JeJpI0fm5/iPYo+s1Le0nA6pbfyEdXvIpfHInt0f
KuvMrONA2zqt9Il9J30mBqG68MI+s7d6hcgzL7ZTaW47t3EW2KpKGHeHZUAl2CAShO+yfliULEgX
qqI/dY7yY+B/cwz9uSqzr8DOjpPb/0J3+hEi2CpdEPoWGgNP6+pvcEYPwjSYSXX1o2NSdffWPgJj
bWnhyY1JOsJ+NGIP6eQfkAJgNvZvkzjP9ZIHh9bCaxNw32qhHUelvMphVjzcAsgbXEyqBecoutRj
IRlFFmPKHCpO3yh291hHPtNOvg1NoG/pIBeWEiCK6i9nwbvSGOQxBhdPCq+2yiCK1/mvR4JPmiun
ZEhAYudYn4yRCUGKjG4dyQrjbXjQHBw/jvSoLbaLZAPIzIZl/+AbmZz4FTFvOnyj5qSdSEm4Mrqz
SYFHAusO5Ulk6JlkIsieVycC+9hn1VSs7QA3I1XY2KYEp4ciPNUE0vg5k7NVo7UTh1wxc96LvVP1
yspCMcNTPB6ikAAQ7C4DzqBC3ZSWe1UBCxIfKSVOsSx7bqzUKzTxBawFhRQ6WEFqSdRnGFNBQ+qJ
I4+RnPjkCIxYhZpe8Ciqx5zdg1eT+ue1dcnIm9eUm0FsS7Q+29rqDS8g6c+M3ftkdMynY43RXbZ1
wx52Yec7xikv2cJMhPAx14t8u68/8no8GbQKclMa5O8aJVINy3wB54HxTjEZdDQ9Cl0sNFMuP0Ud
P5ujIY854Rp+oqXmF67TPwuS3SDVT2jBULpKYBFRfIqmMWUhES6Lqa+20d4LNJEmy9S4NT0B3xh1
UcXh9ja7KCeGlNJJ17JTgAe2iqO94Wg3vqmjAOK5bJVucWr4pcKDpLGWSJFBpCSLTfIKCYQ4IORC
bZDE69ay9rFWYmKtd1XVPzppWu7xdRaeqQZPZmuhl+gQx0wq8kZ3OFj6+GbGlXVRRs32Were53Ja
Ee5zhF1xIXjkqcJJ7OJdsGW9gfdOrZdZYtsKaptQfw+Kh1ogfivdeSP0QGE5yUork48V42mmcivQ
og8qCsc2HF9DK/2oZqlv2yG+NyL57lEgBvavTsVASDnEFp0ViHnQ2q2A0ZrsJ5MYjIhFbJKelzcC
uEgqyWiOn0nT2LjdY8RIYABW5E81ra3CngNrDUFQG31CezgxNmqzSDuAPVIOIM9O0kYi5ijrZ+l6
6tVclu5ZztT5oZKWfIoqGTzWCr9oaTTKQZva6BcM/rzLOl38JmjO16ns8/uMHvJPlw6XC6AINeES
IkpLXqLMHCZfQxrP9nVqXxMUWxfUtdk2d9CsixmMwASfZj/Nlb4Bpd+cSMiUpwxv/1eQQ1eTgtZV
D7DlgH5RNlmg1DsB5htCURK8DVb4GbjIW8z4065YJ2ktXhe9xhq1ErYG5wc/TC/n+pzGMrnYeqbs
1aZ/aXI+RiVgEIrTMn+xS1J+V5rWwaJIcV93XfJThzUABSQModjMKnj0zvLxtVyLRr7CCUHUZr00
YBt8NQJJR+t0swHK+SLnaNPZtz9VuMsfOpfZp/5ZUFN4ZWSvkk45x2VyqxJioLtgJ5hB7BgliS1L
5mxdGbO+gzZzqyL7EUFb9DhYpY9KGR2Vlo+HGgG1P6aNXNlpdyks9S2KQBdo33GnQBui72A507KA
blnRx8k2wcs5sqYKlOjNUc4DyYD9cFKtcEOEGUSkG5E5O/bkMNCJvVV/xcB6UYpd3Al/0qsPPf6a
XQyG0QvvrcdI2EU/NH9QLU+bTjDwCxsAtbiUuGOm+VO3gyM2Z6Z6Fs6ogJ07haKNyYng+yq+hHG5
B/aJqilEQKhFr2SAkxsV6xWnSujPMSHpIxVTnKPQEreCCJiagw+HpKHtiyy7VbbRb6AtrfVUCd4S
9I4bvaCmXmKdBvKgx7l4lfm2L6NjEU0P8TJPglzCl0iG2mFqXPraUWHo3N/Tzj0FveOuwtbN/ZmM
gb02x+GakIH3OrM/OTsQAAOXACvlvDAelBt9din6SwkPZVA2fb4sA1C0JWVC8w/V0gc/v4YNRMFS
R5ZXQQeEJ2bZqzQdvNqU5zCZN/2ovs5tfWxa5Lq5ucW2hHA5dn9cjUOSGYt4xyCpkg5uhufYqpjP
i/koimHbp9MWssFMP5zgaI3HniKLTLh8Bshlu8GP1FgDtkhfhdufq06e4DRGjYJax6A+Mkysvt2Y
fnLf8vIMSOKK8S2fi3WRo3p1uM/Zl2Ok+t/snUlv3UqWrf/KQ81pMIJNkINXg9NKltVbluwJIcsS
ezLYN7/+fZRvVllHSgmevQIKSGTi4qbNw3PIiB17r/UtH2MdRJNNlosHlTzUmlxt+n2ng6L47/gH
BxEpnvPuMtMEx2mzoe2aEecRoY7bxhYkC+R1K1ZnIotJaDMC4mtDP/w6tSG5WrAmH/NaYx6m6bYJ
hf6MBuC0js1vjLmjdQdvEhG2k0/bNGugO+bMav/em/E/LUNmwa/+e1/F5hHpQJ3+6atY/sA/vgrn
E2kk/hKv4Stgngqy7W9fhfcJh6O0fHD+viCvbjFP/BMg46hPEJL5d7DmAW7wP//lq3BsfBW+xBxF
b8+3ceT9ja/iJeyRcFd+b3KeJX45BdT/kLNaFqkxJvE8rIeS3Hgf8zKaaTRxU1yVR398J29YOF5i
EJ8vxaDP5iqmWGCai7/jD3BxGqtgtjv0byifqKRqtvAYyOqXUfUM/s1Q7wdoXzeJrr29jvvoAy+b
9catgtDECe46HvgZe3Em/XH9boimIAfHt47tNIwuhIy8LYHmsbdLrL6osPonboLCauiQzYv6EaFm
RU0aheJaWb16CBMVXNBSqdUGKTGFD6gvYsFngURjF6TYHHcsYXmxVyIZnqqhIrS+QA+OKIU0uw1E
t5yuMRARKHx1VTyNCCWQOEsqSeahrbhmKcxJmkSc+jNUU3/b9468MZmynvo9u/R2KLLo5v3fRBxE
Ovz+VZTNWY8oUn6Vw/QKkqzZ3KeECI7YZ2nuTFveU/LQ5Oagk+ccnlz7lpOuuM8aV1ob5Qn8h7rU
Jhmjs1X9mvOBlmISBc7OiDK0lk0c6odGjFqBZkLrtXY4qbIKh6GT7DMqlwcxUpLsQydt4SzLIaLt
lWU/MTMsqlgAEuOR1+rybuw8WlUxPe8rp6IkXrEbjd0Kbh4QfYhlLdvuNH5tCCDMtwZ3MZyJqYvO
8J9WEp2ijpxzsl2SdMegiQO1WTkExxvJmKPxJAap24yubAk4gAc3rerajqBfopRWaz8t2nszM3MU
MO4kymNkTco9nb1SGZumsbwfgai89KhUEbq2iI1/3sX1SPijoBziRDJ37bXLACO8sIpkhKVReTjb
ayXdI3y2zohicKSJ6taqoXdEuh+8jjbATqSx5mA7nHFdQCSLQd4lTuzZhMrOjruq5h7EBMoWH5z5
1I9mhRIIJs+X3gh8ddIg6a/QtbvZVez6MYFnowEeTTJT6TZYfqF1xoCQ5AM3zMhqCnB84QNSYXyZ
Bp4aToPQ8IPdHHuaOW/Siwwhms9EAx+CzKB0WBljusUvv201I6jzRCSIhEqGsi1Qy4FwwYw351zi
Iyg3VqYGHzVJU7iIK1BJ/exmO4pRcFpqmYs1zB0SoyJfCv0shZxKfWtamQX8ug3tolpv7S4bdqQ2
Y5I3J8/sN+8//G8tSB7LrlAWSdck/7xcEJrEmdLe7IjzhOJA0hVVZuM21Tk6dwQTkLPG7dyjXe9N
/D0eaY5P71/f5e//b0Pb86vnw9PD2o2rFOL5AfK8FQYAa4+evk7CgvlaaZ9I2Le4s3OxL4WffHn/
euKNFdDHkqeIM5OLh+7AZczoRpRa2N16QAxMf9BtsYgU9cliqLvnEFYfBQgaNq0zJkTW9uZxhnL5
J+GO5cTZhYNADthgNzuGdWIh01S/C4N/6/ETyw7w8guxISxjQzDJn5K2deDww4Xtj1WVtWvSX8uL
0p/otFicKiA/MoRExC7WSThGRwX9GJ8uBnJoq7XnXZkb7b5BgvXBjvXSq7r8QOzXJr5Gcn2gPh/m
B2EqLExhUdozlIV00INh8aEFMOT94IdZfumXN+5QI9jsST42cMdZfrg/tibB+WcwYbWso3LoL5ys
NZptFfTGI2ws9WiMJXKvMSG9CklOxCkDDTi7te1GCOgF5pdpk9bTcFc5syV2zNiZ3inDzva50RBj
3eFPaD74yK+fXQdgPokR5JpYOIUPNlPPUY7qg+UT97P+KWAY7BnD5wx2iug6ZjbzAcH5gMANod4m
Y9Rl+OlI0+OVOXhZDSJ+u9CQ5ro3MvtbFeBWBW/pEnKJUhSteDUs1nzSS88TP02/DUONi2aoGmP3
/m/18pmgdKF4MS1BMgLy2yWt7OVPFYGPxQeeQHwlSv0y81CvmX06fX3/KgdAgN+XESg08XC4HrYN
SsM/nwhMemyMaYRFoxxRH1d5RjBxlRPL0mXTQ2eTx9Y29XwzNbZxMjUJ5sTRLBJzRRGTpjtS+xg/
8c/RlcLIfvX+p3u5cC4fjrg0Kkeb2SSYy0PCgvYY0KDJqdb1kAfH2FUMEGKCwNm0vwk7mj5IL8Qm
qNLoxJz65vrvry48HgKc7CZk9IM6Mq4lOtPOpYk9twJod8YYpUxj9O5TFDabeSwNNMxywI0CUGZb
q3n48f4nePm6/r5/KaXJo8+6ja/+5Y/jKTOixuMZ6IuEoVyrAwDQLQiXi1JzvCY8jabCRJ/u/cse
rI/LdR3TxsVPABdrBW/Yy+tauImwTg0acbtVxtuA7JibLKyojHorTE8p1dTWaEr6SLmbOPQLAAju
YkhsjH4dqAg74u+icfP+p7LN118HpSMWbzzigrgo7+BjdWUHI8d3AVthhw0ry7uMwXFiiTUz0lY7
qiqVwfyT89Kz7s6cDkovgQpOYjB+IQ9m7SZJelLWylmcupaHV8GqWfGsOQDfJLLWfUBGieq7wfFS
bght5bCP2yW6g1YDOyuDiL7XAXMbvgsyhEL/NgnN8ItiFQm2qeFFFnVtrC6ijKV1RSHUPTnIfu+A
VjEhKtoonremoxGq5o1ZF7ti1BOqz6CKtrSc5fHQORj/ZtKKR+SzMtgQouvwlHuT/m5Xg3luaOEB
lIoAUaIr5OInae/N+Rqzfa82ZhvE58CwkCo0WshjRkx+c0wVpcsVpASGc16qneuh9NEedEMFJbe2
g6XhM9HoxYvgIoClXrQYSsWo/T5P04hNLIaNsaGg8p68yjCmlTe61TdXkFJAI5Uh6yZslpmd01b1
owScgSzawVaKqsCIcZYTpmGHmGA2Wd+1X0d4NHdEfjePXmhV83pE1UMwcVMnj5GgKDxmTWamajWw
aGhYj8NPNnJ84zN75FfTDvNx55JMDb0ys7A1JmaQhrvEkwQoiVJM50WXicfOG8efiP8hyKYGkiqf
IeBtrECv7ewYlklnAFoiT0lGqJvjEpoXE0IrBwrX4bcOyPXEgT/Cu9y6qoRrq0Me69WgZz4Zi0Xl
nWUa1HFkzfCVB86a+N0mVDmtGaVMD4KuRsAmIzxyririNbYxfzOKgsZMQG7WcVFnCiscRmX+Usr7
XxNTim92wHtG284JjgFtI+Q1hglZZqonzEqVY0B7llmTfCNAvbtP+ta34WaY5ndJufKL6hJNYyfy
+cmlDXfHhAOLR2rCGzmeson2cmSQKFEbafW97AbzEuSVf2lkA6N/E7T657xMaNinBV/8WvoDrv7C
nceztp/LZm1oa1LH3Jd6EAyM0F3kCouLBM/72Uk9N9hTyi79ttJaYm20E/a4QHtODYbbQClsRiMM
MTwOiVq18KP1JsnRn/Sgt/vV5MQlh5J0HI8JWdXOKpsMi3thqBV/xiFWQ+Pu026JZq7sFttWxJFF
uGV176IeadYOFpoB70tMiMzIeF6sez1WTzgPonuvtIhXdsa589YT7bR+m+NGYrLS06Lg6+zQm6VN
2HmfJ+LKMkZ+qXHc05rGhBqRocZUXjY/AwPZKNbhytWfuX39LN4IxT6NJnblzjIdTup6TLBLBCIQ
WMjxQLW4WODU7RmsgBekKtMwYlsXMVAXMPAG+svDQkJ8E1o7XEw+j3hbyjsOcwPc+ziwzlLewXFV
m62bH0m3N9sNPFdXQ0wzCb5GfcSDjTgbWVeY+mclP5S34YxFPGPPa675GeP2C57YtCFYt2BQSePc
4y/MQ3kXxqg/AAL4uqLOTtxvQ5NJGo2MImlmEst5Z1sZA36EcJ0BYNdXP3TZQlDopyb/lU2qugRB
ycioM9D57Y3YIJdSTkFxUs9hlG85mqsrZppxtkZKx0uVtZb/XSLCf2pJ4r3LgQB/LXNSJPhex+UF
tPzm6zTNzIzlDGtoi78CN64Th0LtGkW7lAwa9uLWSjFKBJFjXcA6nPNdlUROe0TskjxtQ1t7W0yn
hYdTKVPrQfcVB0zd21e+g8YbL7PXzJuS4n9JTeyGaz2x0azKXjTT1gYhajIdcBAXhTjvvsSxcPSu
91qQyoBkzRPLrGbi5ePs2jQH8Bg6sxDzp+1ikx6zKCyP/AS4yrqDMQIDA7fUkdUWdDub0RVnukys
cUeHIESpvDz5BeXUL2YmZCGN6Wh+jnki/E2eISDGAGsvptU2Z84L394wdl4LPzFrMnC1YdrMl8Yg
i0dztpJb/gYb1kcAFSEZq+I7jMwB0cKcxmTKBzF9+tCKNbQMzy43qAsI6LEik6H8kNXxlcCKPp8s
sSabzpJWce5J3QbrsrJoI5mAiq7GoJq+JcXYA0gm6vmWyJxR02bnYTmym25ixN/XDoyklkPhpkFU
mB2NYnY5q9s2iiJQofMTa6g48wlmo7vQeKgJOpCugP/RnNBu1ljOu2FU3RoFZwAw3MTg3+0Q1aUL
vi/UqTzvWGmHL1HkNhdZFDTuZhZEOKzJbILfXddjhfKj0PmPYgY0xzIOQMCF6Z36rAgCIvA+rkKE
sKKCtMrwgQyfTRjbythacobkSSceCbTX64AUBBOi+tpmYsK6IaLmM2+Oi8bGd/vLtHQ6Rl+x+62S
E27+UsztMRS79FSODXtiJCNUy4nVdUCYZgZnIOy/DB2WsyM7SBnkNvVVHLhsF1UPdHyumtPcL5rH
nIHlraiGi7pHi0l18xkzPikk71dRr0tqh8YkLl9Of1K9Ovp2peHHWVC2mOxRQ4SCBQG+KGIQ+Hcn
9AgKRmvgWOEXmGcYBeQHp5qXx7nnytKikkW+a9Nzti3rZWUpJslEh9Piuo7A585RoPdgc+yN23Um
WIE4+eBk/UbJuORhkgSoLIuYoYOTvh5nhp8Nr2QxVuGdp6HHFKIbdx4v+Y1fJ6QdzEF2+f53fADB
+n2XJB1yqJJQc+3nKLg/jtn02WqyiVzCq3xQqZk/GrdJY/afJx/v6lizqw9Bk2yMqAtoQxe0oQyi
UCJf12fvf5I3bh+TI2HM9GJgXxxm+BlFDMgziPggJYkTTd66Wx/K9VHPlGitIqERzaTm8fsXfY74
/O8uw/Pt02OQjA3INvPUYb8rtXuVqaKHoQ+//lfB02CvRV+jABpiImuQKbUpwlq6QcG+cMfWWRE7
Pt1HLXYZJABkpxMEKGuo4O0c7irhYIjFuNKd+rJAPyFVzaZuD96Aj0sL47tpNWwrUmdf50mnmzAC
x9fNMCvT0reAIvWl2BStwoWQq5qBpUOuApqDwoMQO+U2CM1CFuHGYyIwYmuYCDkMaco2ex90Ah1O
E6vPYMYI7MtW4eh5/+t6fdAHIyhNl8YuYD7aMi9fCXow2DHrdMD2ncsnUyz8H6tJEKW/f53l7zn4
VRQHWeVxpDbhFR6cngyujNEu6NZxKwguYzNgGxYuOexleUnqSQnnpplIPZf18NE9vvHa8xYuoyce
CZtM4Zf3yPnepF4HfMDLBmPdDtvjzhw7RLL2DF+g9m7/+l49WvvQwpYRDBDjl9ezxpnQlJQGpCgs
f5MahrNNKcdWRu2117le5rdlhD639N0Pzs5v/Jp/XJnI35dXnkVWZB5eCZ5jzqOhE6TbQOHwff/+
Djqsz6+Yx4SLw5DP9+o8d7H+WGEG33Ezp6r7dUZ2whHQp+DUAkaLCEUUkOJVvbQpf+JxUfiol9k9
BvQbvw3NU2gn/ucmx4aU1HZx76AZ/aBvIl7vMa4g+dcUPg0sGMIH3wEpUUw3wKGuHUk2GOfeErXh
MOHDWztOnT7ETtK5a5kk83kiR2R0o1pOoUGnox7MVLzktLsU5agobI8dUkXdj5rcj4bDg0EwJ5Kq
GPaGOcEco1GcdR90Gt7of9AAXD46QybTsq2DHiCGSp0z0R/XPuCwleVZyV5POetXp0X7ywQ5hAoQ
zUEk0vqYnrb5oNHTfY2tkWFVbxbW+NHvbS4b48u3ly4oCzjwEptY8MMfvI143Is07da+T+H/uccy
SZE1lNY9ImMGPz52Zr3JpBF/U6ZHZqUmR8rDVxInmAatLl4Pnugv/QL295L6xbiGWtFFSJYy9wFz
I6JHNBsR+ZNZC57ejzzkiUEi+2m55ERvxTCiX0PrJlgNI6AkaAklJVdo6exnhcJD4BLzq2EdOwrz
BckinEPA8oAq6qfgustFXzL8ncKvARXVfWMGUG3bsLOeGBKZ3zMAItCf/Ar+ZUo+Srk2B7scNw1y
hHQ56E6LGJgn7mgelIhPXPSYN9AL4KATG1F/jxhgX1sizR10TX1VMxqLC0A8CAdXVtuqamsz2zNO
LLinhEyEHepP1wXaAUQ6fYoblGA4ExYgycC51dnYlp1nmGtM94vJrP2H19fzfZ8Qq40Ht86hpgHb
wmUXOgQG5ANEGKzBRRJsnClu+zVn7HLnFHkOOc4sA/hHXXXbEQaO6MhR2lpjqu3NdQHg7EdokDG6
CJAzYqOcXuw9RSSoSz/APsq63iauhLyBzTwjuUDzlLNQx0mqA/A5U3vuzzRe8dQOKKw9A6tvZWrd
YCyLINSzFOtTmiGOWGMSSYktIkDW/2Bjeb24u7wCcAbonXsYQA/eljn0peOOMMhdGYm9j6t7i9mX
VAUfnb2R4Gl+f/F743o2mgWbnrAtTXTXL5dY0jnL2a7zdk1M7XzG8wddcQBIfd5S2eHwYYjxUaD4
61WdwZnP9gk0l/+WB41Y1ZEnpHS7rEsW+CDYghUgButfkpV/O5l6Y+W0PbW86SBLBZXby1sTXdk0
tU11rqYmvqCgS3ZdyGE4FLVx1+W0gBwOKcdsCkDEcyO5eP+bfTm3W1YV2gtsmjR+WTU4M7+8vGkG
0QxGtmVoShZG11n+heg0vivTLO/ev9QbP6JDQcDkgdOIfLVPml6DGzhhpVdqnq7xislgRbogwiGo
EGQKpM23v7+gxzSSm2O8g7Ll5b1RZplGXYoW24uT7DwmCpDR3PxrBf7wS+UOyQfXk0tNc7Bio8aR
zHGYq1BcHdRbZTG5jWvyzNQ5B07ygQrYKNR4xaYCib4XmJwBAw3d9FW7jtGANfLtb0aaTJjKsMUl
uMCSSON9dLuziLY3FJ8ktOu1RwbQVdLC0tgATKKoWcIy0dGGjfhoEPDG4+j4y8yYMlD53uFjn3dR
IyZwaaQ019PnuhvT85y07pWsHLynyglDLLAkbDZFYh1ncpydD5aW1+cXKlYb1ciS4q4YS7z80UJ6
jV1hBzwlTRAhEsyt/WhO+gnVnktrJSQ/xkTG8P6T8sbLTpksTcdCg0KU6sH6on01dU3tt+tR8lDO
jHw+LwEbp39/FVRKTDd515dC7uDWyKESMuMqhCDMlzUn4TXSCn3y/lXeeM1A4rpQbNkaHYrvl1ep
OeB3ZgO/eqy9ciemHFQl5pUNksSlW4Lc9v3rvbGCKM5+juR5kZKn5uX1ckebeIc8ujKycE58WC+3
5dDmO2GTQ/LBtcQbNZHyLaWYXFpsQfJguWLNUDTTcth00vrBMKE+0U3FGIQCAD9DW60x8agLJgCM
TNpq2iZxJM/6Ip8IfgEITRc4A3bx/hfwan7MGuoJ7Bc+ZRZaJ0e+/Ab6ufarOB27dRsawCHtQh9B
swALKjReD9ccXHLPghxnchIn33nAUdHKrvuoYFwuc7D6cEBghsehEo2NOniIYTRZEb4C6sWuwvOj
mbHeNGkur6spbNSqVIsFHausIdZmOY6PXt3700VGNsgDDSCJbi71vPCDw9EbrzNKBwbajBUl39HB
d9P0jZcrC4fpYAT3z9ghq3HBE/fjvPVj6rUBIcQH38Ryo4dfhGMxLaRxy3HQXh6iP05KXmZ42RhG
3domUHbRH2cbAO4IW8e5wnUxtjijevNL1PfNw/uPwht365PSzG5O/4lPcPDuhSMbTuLDExnK1LzA
U8H8Tk45ObFueDQ5dfuTgrG8f/+i8vVVER8qwZ16yyZ+uK6UcR4uzVHWFbckIdBwOoIVKdpivWko
HoJVkwKOX0eVz8wOvfjYERjUzITTyqK9VaMk+K7UNsbSyYwkzofQ9iDwex0pI4w1hoQ+thZnaNEg
kaee/Ri1gIh41QKOSqEzgnSp7NwAwFO47j4aYjmysTfTaT4HzQdFxOvVBtkDFQuebYt3/fBQZGQZ
TnuPprHR9c4ehyh0ROlhHwzi8vj97/XVpZ57pggYpa+Qwh7i5NMgySFsezOgnfbrXEFcC2rsbBoW
z98+sJQolGJLT4ShmXf4ksRePuVi4PDJKAezvKiC44IT2No0sECOjQAxZenmypKAWN+/x9diEB5W
TywSMcdybD7Dy3eFncFygiCc176bmdeFwF5mTQxCas8tj2aCvy6yAlmgMTPNZYJmAQNtyksRVTaC
9FAdp0nVnDXlsny8/8lebckun4yhCe/wokh2DzZL08/R/zcCe9boBqeR17knTgiQ9/2ryOfG7IvF
YuHXIINGqKwY/NgH25eTdjKvSN9bjyVCwF1MCh3if6UzuVVM6O9alZV35ugsUi1nxDkfFMnAtNwq
oUkQZz0S7sGkmoiMiE15VbdR/cMfU+9nmZQjAYzFUHinkpZzAUbYNK8No+rPc69pq50Tm+TmUv5V
8wYuMGSFjMNPuRaV4UbH9lDJbkVnBayKgb55IbPNVrQdAU/VO9F33qmfEL9Os4TxBpbEiGP+ZMcm
uOChpq2azg1H+DjtvjdCoAWVeY3GyYYnWWMJnubHruowM5RRFpknddTZ5WcY0Axihrprehq0JgjF
gThbd+X6WTIda98ImNWy1hsbPVhdc9QxGVdXuTdBQZtDHognqxqcG78a+1+OV87FEVypxIdQY2nE
h3WNz431R1s7Wq5MSmuEysUmB0EKWyqQPxghgkLrjRCnS96NDGScPsf0l7cBEyOZByiglRE+OirE
QNzgM2BS5Fb2Q1xheQbkU3Xf0zKwn9AcyBNwdEhIjTrVPunIPknG+ZQVp0z+RPJ5TtICPjCKLHQ9
VtgCcZ0d4IkcYWlUTRnGUvKMXLxEQAJxfBYNRz8VuxTl4KiAsDa2rq8LJ6zNvS5RI29ACKJtHdpi
/lbAYgJzY3vJyh8XvcnMwwB0yl16GkhPIfd1zaDPQ3scHjzsPyb8rHr60c4BnJkKQ+eN0VUuQPe0
9TDwualVrVLOqwQ/g2ki8L0f4GkPyH6jIzWLNN0DRyyOTGRJ9RFtby/bpZUW2IITk5AaZQDrA3oR
oUmp0mlc3DetfLLjtgZWXRe0iNmQKwCJSFpqtgEBM6HAqYVlEtwmUj1C3VyqG8FxJiUxLspJrFuN
eWno46rVOsRN6w0wWJKus4lSKcwFtx8qax9lw/hTM+a3vkQy8Hdm5zb2tptqECtkcPZqyV6s72pW
uYsS4jVAz6jqTpEhFbdJVMmvHQKNcttkYwCR0lj6N4Os/Ss/lxHJtCN52wOdkZ8mc+SfzdwPBBoi
Pr6DtAs0fII4jZoexelC1xowOVVe5UCXZ9YcrcYmMDa1oBmD/NSQN4RN6G1dz9UDp5vuOE8tK181
5EiCr4o6/4FaGnNk00NZKOwlNrJ1bL6YvmnRjteD8iqSoQuGDvZklNmaRCofobq3cGeKlFcSylrl
/3JKt7rLZppQZI1ZNmImKfSJmFr/cRp6qOGBG2HDMckFXAB7XtWtesKB0BWAaTQ2Fr32YtN6Tg8O
KUTCfZJRfZ5xtsFxVRulJKwXg7T8YI96a6dQSgo8HR49yVenaRIbm54RNlFBkQ3PM4Q3eVPg98tW
CY3eE6ab8I2VOxI7hZrgqmKGfgxpML4cSDbvThaZF0GQnahvacThXH5/IX9js+a0airGTzSh2dNe
7mPUW1mBK2JYyzyxfrboD9alXTTfQcB+UG693piWrolEvusiTFP+wREkBoWZxQPnHTus4Pvxku+1
QXz1+/fz7I55uS8pdj/UrxR09EwO96UWZgIaphCZRDcgHKh5b35kAsBaBEzyMy9VcyEzrz/Rtp72
WVRW35Hc8PKUmQfjbJm7zLI6GifEYxIp2h4txXddGsZNyfNYf/Dtvz4C0Qqk4EXM7HG8ZRTw8utH
PlPCLgQfBcYSCHuAkp+q00seafm4593oV/uym7w1PdzwNIpHINWD3f3tyZcPQb+c8SOljGAY8fJD
OGSrsGkyhGCqZuyHCcygV43fLae1z/qOhKX3f6JXB+3lchx8magLfqjDex575mdAMglIiXrAGmae
/xztOT3GoYDnyY+Djx6JV+0lLsgx2/U55incQAcjtbjP0EuPNOfccfCO0Onqr6WwaQoHbrhhhW+P
Aj9QR0Mwe1cNTeKtRnf/UX/mrbvmiEu5JKXPl3xQMJZeOA3zuFitgrr/btWzuneS5BExuHMn50Dc
vv8lv36vuWfKMpoLtkRWdXDPnshSBVWGyxVOcwxi3UBCmbtQLqLrD670xqWEgMrCAJHzm1zii/48
Ngb+ZEQ2k5A13Yw4JqHTD8ZVV9vu92HwVXeior75Tt8hC/d24tCBds04/jIHATs7i519paOwu42N
RF63RogaDBfK3O17R4sb6NYEjY2xc4YlKrg0GX/lq8ocM/AU6QCbwpi1+XMuLECOLirTfUYb8abQ
fnQfmBKYaMEx+WToC/90jnsv2km7dxDSEVlyQW4rScfu2BRqo0U1L0HAMJOh+YbetqqTgixvEcXk
rlv6J6hZNr5shCpNsYgyCig2FpTYyE25HkwjcvbkIvRP9NVhlRNGCuykHfw6PO1RblWX0MmZzy0A
K7GhMZjri/d/hTceL8GT5XKelfwMh+cRpuUtiasVR6Exg13kyi9jzn0Z/YD4Dk1P8cHK9cb1WCxo
13LCQzfxLGz4s1dg+fGMGo3KxRdAZSY7MJDiKZ2DUy+zDRHE5gf7x+tBLgcOTDJ0rzwEMd5i53z5
nMWOIXiHGOTOM1gWKgC4feUZ2qjmHroWEvuyERvlimlHM6xmcI32HBrvnfbN6QilorftExNYrZEn
9QeL2hsvgUXzyBUce/levIMOhlENnl/YHIcqMca3VuQDaml7Re/KBWzw/m/9qm/BF+GZvNRMXVEG
HRoR2o50EMNSXMsnaY8ck+qL7mbzBIVxxT+W0Z6spumDG5Rv/eIcsS1kKuyryjtYUboyiWLD4Q77
yMcgRTiJG0Dmd2FuaQJkXCpzuKo7NWTyNqoMzJR+oAHBt+hfN1GMP/4L7yL725TQyVrVYZ4+gP63
MrQrSXWLKK+9dmi+zZCwbDKmZjI1AFcEttrSkSMT1knSaq91Uj4hC0fWAgax9T6q1iQP0UH5oKQU
HiYw27X4KV8+ZD2v7BjQ2ltAdfW3mFbUjrY0oUEaZvE2DGr4IzbBK2GPVjHKLHrDKblkOG3c5ktd
+fXR+7/1G1UTn8dTwuewbZqH3pZa6MBHOI8ur9ApecIeU6cVA7HwgwM9FuXDG1/8XRSCzLJwPx+O
JmvcqL5uhgFY5hQTRWKW7XZCH305qQIiGvgSNtDBTaL7mdZPuxFsptDVujy8T0Z61qBGrOg4rgNH
k1jg5lcmRYX6DJBWIrDkxazWnZrGS1pG422cGSaxEvEAr8tuIgNCmYwCdA2MTk/I0J1JZSjc8hdH
XvGYylFxCjed4gpDL6m+kx9dpBkKcpjSbRPsPNNEn58Q8n0rZo2MIlUoF9dM9d2nLKjIUpgiyHar
WCbOR+PO5875iwcGHScDVvZ1WvkAV6yXD0zYKi8JYu2sEbETFu0auGRJCrEGJtRzj9ZUiVu6cvLK
MxyfEFs9jvlnDQn1W+wE1mXa20V4GcxpY+8CZofdF2CB+T3JOXhwdaroUAB+q7qtaiq/vFYqqdSW
vTSufzsR/yqe8TR+qMkgeWoPYxWZyj6U/6Qq/uf/OFAA7/g7oIAk/kmwSfyCFMCf+E0KsK1PlFA0
M2ykLYJ3g/fzNynAFp9oo2JAXIzr9Ms9Xqh/SAGEM9JgXcp6exHHuMs05p8ERmF+8oXD24yPcaEP
sE8fJC6+l8B4sDiwzYMAWiou/ibcR89z1T82YR9CZpe0vByVGMIjWtztJlG5v//j+7j4/Sz/mfP4
5lXQKDF9Y6nznr1Gf1wF0NDsDxNX8VJ7ApHaEDUgavlBQSHk4XWQuFLCgE9wnldg/6COzPootuSA
7TvtWgIjaAhOYqN14F14OByaPauRTWaAh7dqRPizDnULKtK3YcNo323Equ274msB5pccDKzF5Wkf
wIX6XKWmjYYxrEe1K1JIlVsyoeN+07aBj7ek6EY0IAyWjsknCeIjyppuLxS+6GwTtrjXoTWPpeKj
9M3C6OgC5yomEaQ6CX1tQXA2EhIAtG3zGpOxQzOp61VLA7FAMOgi3XmwiYDh3DG2Yo8msqY56RUo
hsA+JudBadewNt2BpBhICVe4/L34nDmT+W1ipkr2iZukN32f+yZRYMTM2HJos10bEvCyM5J8bPZV
G+T5dujMmZ0BnROmfNxqIHsDBGubZDZL3POOZy4tmkjYrIOEFbpHYxAF34qhhdRPegaJJDr1SuLo
Mj8gvih362zLcKDoTwzcaoTAkGQFG5eY6ONaDnP7ZXBy2763S1I4oK60ZQGtBLBpncx2dVSXarpA
T5/XK4FGsgdqByhppeBS0esNi+oefaV/32h/vCm8Wj/1ueXm/JsWkU8vsx+0Y50H0EvW03KULL4v
nVx4QdnYA6ArsCwf+ZHBIQ3HWkfCxIxwftt6hKYfacks6cp3W/YrR2Y9uqvKa6oTM2Gwu8qBIKQb
dMid/NHWi0SOHjZN+Fa2drgl4XCU0FArgFETR1c4UWEHsNMxx4R0DjfosUUhMVRrK0xaE1NKKIY7
r/Na+gtOygCz0m5yDiu6/9/lmejcJe4WRcsf69GSv/tPFu4S8Pt//+PbfRs/3Bf/B63t9Oca/fzH
/sG5yE84kUnIpZcAlZE54r8WaVZiJBHgWlCxED2+TAD/WaNZvn1mth5uYcZVzMTovPyzRj//K54g
/v8Lh4Djxl+t0Utd/EeBIMHWsRpxNsacjb1RLXX1H8tnqw0ZDqMlVpTnq7q7jO3LoL0PONaySjTF
0WTu1Xhtuvhmjs53ub7ycSZaIcpBuXEW/nOud1bogjCqoAR/Lapvlv7mTDfRcGPOZ6D9urbaJHuf
xJNk3LvBevIu3fLBU2fh+EUFV464fv7+/6pSwHDEf94tE/5tMfH/YUazWJoW/75GOIvDx/plSPPz
n/jn8bM/MQbkZ8Z0v7gHlg3yd40g+RdsnD6bNKsUnAfqin/VCNYnfNouqeJYdH8/ZP/1/H1iqCmX
soLTNcZl/tRf1AgUoi8fQMtkFmhTinA9ViZ1qK6CwCsZL5Dw2iexHvcTaxnDSlmaPl4cZndnWoUw
/cc+TqNT8ORtu7FacNvHgB2A5NbaLVwEPm79FS5t3FCVwso6JyQwColShbQbw22rTEw4rSgYWjGu
lVnJn0g5a4uGKL1Vlf8/7s5kS06k29JPxF2A0U7Bu/Dw6FtpwlKEFPQYRg9Pfz8yq+qXXHkVK2tW
NclJSsIBw5pz9v62rqW7HDtCRgWKKhCMrEw6V1SaR50sRAmuDLJKT5gEyQsG6yGaC1ormZuR4WpQ
53E4tUxBW0jMlNClxZVlJ9rXRUvpHSpcmkVg2+58ZbV+/DXPUkFWUWnOQ1g5Zc2/V1oReUXkkXI4
8GLC7SytI/iFnKaSTilNxDQUY+Y3mxmThQqSzB27oAOcKXZigNy21qzQZGuATueDVVnFq+/m5rWV
WNLYdjGIg2bp/G8JZd5XOo/e9zoy4aK2M/xT0EJ0ADgq9YbzGplc8iU2FFaOzBqn8gqfj18eiU9C
7l9JM3KRvVKsvbCKapYPYsnY1S31Mprb3IWGH7po8vFGDwkJHJnde8/ECgrjAdxov1zZWdOffCfy
Jt6hRlYDEWP9cqRxptqbFo1ucWFmLFeUJcz80oTs2AWyHaGexRFB1KRkJiOQ7amKnmWSIagdKXuV
ByRl7FJiR2Viq9JWvTWEjcC8UJ77njgVooZohnYdRqJLrovG1EAmZoDS23Rld+e1a7+3kZTNJhvT
EaB/rfWrDjvHh1p5BMEGCGiay8y2tTUehL+z80REMcsobcJP9Hltd1V9KVwIt/yuvd06E7V9RSu1
ozb/PQG+SUrNmKaXRtQm91qXth8cc5863JV5gDaPKl3ReXVNipKXPiA5xtUsulztisKYRKgtTaMB
TzLFiyknAJa5pZd4Omfbvu+tITODAcdjHLLxWxBrF46vBZE50h3upnJ6nSp68uHEngxJEG4deLMd
fb7FsZc7VTiEnkwrNXdnCukRuVMNC0JtX29+JPRm36MRviRcA+Mt1Zes2PleHrf0cSkzBe3EpwPa
0HWHfT0Z7nauVESRMlPlC7Y9Nqfp7BNp0E/V8s3S7PpmEDZ9OaUaciPzQRL9onMop5ecKLlguUsz
eTS7RrRBqpuY5mK7FSPkx3FGrZguxvJa5HH0Dgbdcvd1Kc3q0qb1gf+nL+uWiAc1qy2hh+PH0Jlg
G6lExUfSKPTvsETNZRenzkT3b8i81wwf6l3ndP6rdF1w6kNtuOmFJC4NgvRYlDeqkGyiymJNoIIj
SsC333nxD7OdcQfYjYI7QNbWYmI18pADYYinhxpNU/E0JnFCqIaZLD3Y/SL+0mfrm6Hfnlq0rvXG
IW5hGbKNamL7izvOSxasAhGc6B6EMMuI1ZXvZeWTbnJFjCfZ/LzMo8BqXbYrWtNx+vy+mSw69EKn
fbqJvCU+WGaixj1xWKS9xI2zBjGiapjDXkkr3ij6taQUZKS1B26JQBV5TcmrzHvqeCzgvag3iIms
clPJjtZXWqG2CmJJrk+I/w2QgmZJeAVlMaRXrcZpFAq/QymRuB4CbLxGRM5udrXhi0Zc2JeVgNOD
1ddqEFqKXcamm1L8SkWPjI7/xniiHbd1boq2Gt9aD8ZiPcUAzmJ21F2QzzXxuK1jiXtq+AuHlcm0
IlQZCQcX7ICD3Awk4pDWyOeGD1Ys3QjJqicqZXY8/ICuW2NNj/BwXjTkycCINt34PlXl0AVThCe1
MhVTsgK0Cwuz0NAWxqotr6LFqUgTKAk0C9Scxf3WYgkCX4y9uiT8qezQHURl9TX1gMoQ28vBJ+yU
797Td46WwK6dxNkUHcsd43lKv0DKT3vKhpVODBof2iO1va4NqMLIY1SaRrvNY8/OQkzP9HqZTHUd
lxqWdvrcpo2+QFu94cCzSdMpYtJSApmZ5TPpjFG1cQkxNeg52MYc6mCcn81U+hrtxZwBOGAZXl3g
JSnnVKCp+VsY8Dfx5HbHJSeSMsB5ZX2fIH+x39ON7ItnR45eoVJp7XF8jhz6Bw1BqI3xHfFnRZ75
kuaBaSzuhY0IcdgjbMg/4JUV1/bk2E+4VpYvRU/geaIxE4azlM53AwcTOW5S158nmfmwsttGflix
neynheAG+p/L19QwsQUCScOME0kyjmqVNXID3CnNQ6rGxv3cLcYLFI2YhDsXM3Aw8rdfIyUgU6FS
XO5XossH5U747C4ixLBJLUKBimyBzD24/o1llukMaEI3CNRrTJzjukrwD3bJYFzYPW3mLU1ZznkL
Hw0+jn7Eal+lg/OYx5qekwURwd4tCKRWOwvIAoS0CfU5sP5cv0oKlbzTq4X0OcHAskK7KNjqxgIj
WdimaAuv267DPqXFKCqoEUBGxr1s5UMqvuW+3iX8RfA0/eVowsa4XZaStJkA1kfvnWKoIPkJpQZm
VAK4UB09OgUt683oZZwR3dydyNjImVjA9selTgy2Zhf6XTMrz6Ai3BTlhq0/3NTcEfhIpPIK0j8T
B+03SW7vrheP43eCkmJ1kkVUaBum3pKkRVTb6WYe80isfxPsRTEn4i0uNFryQp9L8vkoykTdBs0R
OYTL1OkR6DsQLi/O0mnWtoX2kT12BPJJ0hYzPTtE6Rg7aeAwvQMosmcejN+ZM699aYfoa29ZJDti
yvetg+zRBJL+S0EfXodUBaeIXWMjkfihqJ42cJDxY+5nJ9NGdGwUvLoR2GlJIB/EhGj+6PxJz69b
Johm14nSa67SPJbNVaTnmX9BF8RY7G3J1mIaN4sOfWaXjHXvXpKTIOLQWmIZn8h3KOI32WiNv0m6
ifAAuFp4VlIr4oeaOH9HihW9JSbSImJhfe+nri+OcT7M+S3CBp2OAbtpbV+1qtOPERQQFeozY/dQ
KGB2O6UveREyTCV20cVJjecW1UsKmsZlJ8xAtqcnb8gqL6hse0xVkJlKuV/80TBep0ijIlB6kOZ0
2IcOQCXST5klcrjVoJcpEZgLg3nToSDudkDO3e5QFU0+X/DMMaHNpDa3odNkqruhFqMXl0lm9j80
dtHYjSL3q1vNurszvDlPd0bTEtsioMnO+HTSykSkZkRLKG0ntrE1URzioQ3yuvZazARzb+h1KB3c
BSeNGyP7QRNAuz122tArale9MSek/c5GTsxQJ3nVwqAwDt5NR6pTEhheISQx2Vmh9j2LPCzJyKTY
7CCV/lBCz9nA+ymhaE4OjXpL0YRcDVklJHsiaIddns5DV+zZGVgNiIyJ7y0i4hRmIuvmk+VjtFv1
1OpRWmymd/3swjVvRvJCwzIyJmdbu2l2XyNv+6hMCl1hMTi42lgi50sQTqUKWnbU3UZWGGED2bQ4
CVvlgGxo/NLxjjiAecQN8KcXJJ9uHfaExKK0EQ1AuMruAXcMlP+SW2ArcX9R2TKd2N3Ovby0RsKx
wVNFswyXUcuqg48uwQ2Jm11IdIB3XV0hA3CQdxeeMolIlXOxuju0ZDv07kDsqzRGUsF13kLgIjWz
t6Duwevn/GOgYsCDRCwHTd4ScT1XfRiPLYFfIIdoEOvgD94HjW5wsLSJ/BHX1N3gy1Uqe8MOaGEi
VLHG2QJzU71sFsdo5UKSrjt4PbWnzqEIKoeOznJAFlFtDDtOHYA7NjhNTOjW1SS0aDvPojNhlLWD
/+SwiEa7nMhV/Z7KamTf2Q3gkg6PuDZR0KJ35VmPkpw2wQahgZm9hP++bvA/FgX+n+4wgD77Y/ng
W9/0P9eu/vrz/6t44Dj/RfGVKsDfvOG1EPF38YAdJiUqn4+S1pZOf+E/xQNN/y9bFwasYU9facEc
Df7TYlj/Jyp+tL8ebiCmZBxq/6aAcNbhQjbu+6TdYe/hH0Qqee60o0pWJOwPolvKaRYpoqyQbfs2
q2Y+1J55ELmpIejLF/AiAN5qVz+l3vjFQuUcWLCtfJqkCPmb5MWegxTeT8jxr9h5rvXSa6jgEGzM
f/cS/lWF6v/PkeZQW/qf61TbeK67nwfa+sf/HmfC+S/aVHi08f4QIEFb6n+PM5PyFaPEJfHEpwMD
W/P/FKmEQQEL3hKWVapQ/Kn/jDKT+imtGupdhuvYhuBK/6JItcrcfq6RArpGE7gWbw02FLgdf62R
etpM2phFUtgIV9ebxKGUxbFm/5iRaWQV7U6ljz89mM+bWuZfV/Tp6XFV7OvnYpIaOU6CBisOc9cD
ViT3ZfQZP+Zc3Ldeg1HMro8naHE+4On9XPmdC6Mu0AhzYmW33t7QIA8Sp76sHYQrsbax9GsYemir
P/58a79fF30MbxoWJhdfa9y/Xjft+znJda5bdewqI7nXGuNaxh5a061NZXnK6jtiSfae8+8gjLS/
8VGhdF0RjDzScxMkkmsZzzNhsdKS7G0HVEfCrbfFMDwSbTVu2Mv8SwvIX5eEnEJ9n4FNI/5MFJTS
4irjnkvCUnprp2k4uhnlraTXbgfdfWrom963JRD/Pz/j3wbsasuycXzCBqIteu6n06dBuTIlzUAS
C0rciWG+5VHfbqMpR/pPpqF/RP2gvf/5qmcd0vVmuSo8IERG6PrOX6wyPAqQc5yRd80ePuyNrniZ
Cw/Q35+vs7YkfvkcuQ7rDWUMgboYj9SvA8iJC6dpVZWFUbumJhk7armB1KvLkfCMP1+KyeXsUjYq
UJu+yFoNRwtyfqlBuPYaGV65HavD9WTywS+fXOT357ZeBDUk5nudgsnZ/dRLUUj4ClmYNjDOANOE
lDw/cwD/453YlN8FlGKY9mcXKSdEZWRckT6UyAhmOmfLaam/wWNINv/+mVlITTwqcGjNzp2jceZz
gujJzcKAEjJ3hh2ieT6+7Z8v809PDcE6ywUKUlaBs+nLlRlQAUhsYYxjABDogyrqTy5xLo5nRFPL
5itil8OrQT766+vXRkzz+sSbGVqDdPlImLcoduQBcMHDopebuBr9fDMbPbnBmp8fGn9ukLT2+r3Z
DIYZQkTqthN7+E9+2D+8TNNBE41XDjUlUNJff1epGSJuYy8j8hbKDyelVisCq/lU/70O71+/NJvV
x2Pto92z5lH8ep1Or4GHUmcIBfjOxnenXdxlj7pf2Bs9t7WtqcsfviudLzalsyCRDnxPDmjtMbX1
/ISoCVJaNtkXyuLs40II6XpBlkmBb3nRe/37n0fE+jbOfy0CQNqpSIoxC5yNCMeNyYW3XJ7K/FBM
393oGsTU3Sye/nyZvxbG367zt98bxzLf069PBbf/QO4nO0V7cI59PYy7UZXTtScj0FwV3RQwxy2F
NZyT00gW0tRQm0Ei2MDO3M9aTr9GL9Qnk+LvUz77Jjpy646IVObzKZ/at8lRjwB7VDehR3b27eQP
3/Lu0NsXHViTQ6UMLfzzk/iHYYiMCLGloGbGYz97EI5WorfIDGBFqCDl6BFAl1ZHmHSfqf/+4cXS
IqRLvRK9f5tRprRuKU0oKnBL5cZBV0bjrpRedP/n2zmfUWAZs0YzRbJyGhx4zsZPZmim0ZeMn3qO
tRs/Edi5RrP95GbOV6/zq6y/4qeG+4KRTZTUKMJcKnOTiNjF3bE4l+Yg1LYom/6TgXH+ks6vt/7/
n66X6H4aDwN3ZRPRbVwu6tn47MH94yUE3xwWDXQJ1vk4ALLYdD6X8IsTNomg9NJAWuUny+Q5jM/k
TpB+Ogi9kCzYrC+/3okJNCnPKgqxth2Pp1Zozp4AuenLgIT/Wteb9lvbtvouXZDkU0Ftwc0BfeiX
9pMfcj7P/PU7jFXtyucmfrvdqZiNqqUgFqI12w+Vje8yIvgRMe62M/VhC2H0kzHz15r585Tz9yUF
m3Sgb9iJzxYizx7h2VSgiSy3n/YWGSl3GCkBKTmUQ7AOZA9RS7LVnEdo0AT4V6GZO8hBt7kRgwbM
rpdKHYR7h4ROPXYq+oRO+A8DgLO3xzLBEYmS5tkYsxeL8wn965A+dvtOVTbfSb9lKcRF8S/BFH+P
gp+utX5fP41nRcKLbWbMvrNKKV+K787s76ZUfnJL50vfX0/8p8ucPXHdQcVOay8PSXCgAF/VxzyN
UBhbN7Of3uOMorcqexJasBP862lolWNwemWvxt797Mo0WDryMhqGuaORXdM4+WVjep/Nqb9/TShH
8RSuJvH1Ns+FP6zBehenJtuaMvkrC/cwc+wLbKmHdLB2TRY/0c48+FF1HPpkX/jJJxPTbwdBtu68
TUfHiI/OCQbUr28y1kpaGR4gnCmOv7u4uQoBj1fqadCXyY3RdI96bxIOJAAZRhd/fsi/jdiza5+N
2E4Ovp638Lgb8T7iIqVxFUw0tP98lbUI9suW5PwWzwarUY8S60UC9nucaUj2B1dLv3WUOQLHrI9O
GW9pE1yoor8QrkZdt6qIJ2yH/Z9/xjpifpk91pulROetEnCBO/XXB527ilC5llcNrfNWJcMx1bSt
ZmQPooi2MHr/9QTJ9dZ5gPIfn5FjnT1cz43mXEwE+VJ2Dpgy9tNUbRzGlGPvpkH+3zzk1YVACZD6
EQepX28v0SB+tPHKVh/9Q4IjPbGHOxrWx8pSd0bmX9VOs8a/u6c6xTxYr6zvuflsjj7fgK2vmmge
5EwuPVNMGr/+CsLKRgKA8BEQ5W71j11rMkeBEHBvQLVbzXMl+rF+KCwhCZ8shtq+//NL/m33wkEY
8wsTxio2hNnw6/XJ5NPIomXvmS/jiacMv9BJ/mUFZT1sswChVaKgQUnu7B5lliK4mPBG1Ni4bJum
QZ3cep1/74AVo+H2yf7yH2/pp8utX9dPUz1pJmIBfteEmZb28CTVcRr6hz8/tvULPPs2frmls8c2
eaS7esYChtZF3+WMzWas3O0AKX6dEz65IQPP8vn1Vn8YmxdKX1AgwUb9ek8kmHoJsW5a0DgKTU47
m8bG7g2t+egXkASEV2hwGFqHEKut30XyAW8KQmLSf20R1AvtQxQUBFE5oQfm9saLI3qtCfqB4jrN
jMo90l/MMrKaZnt5MBd3ui5GQ3udK929FAutxq9tq0g3dzpL3pQ1nm0QF9nw0YxG82GQC3rIG9Xc
ei6u+B+Vl5o3EZy+/Mk3lthg0uiX00i+jJtl3rZ1NfcJK1Z5N5rJ6J1Skua9w4wo6wt9uVbuW7Df
d41OYxNUhROhYBqmZ300BzYkizffoGIqLyZH2FtdmdFHyrL6ilqtvjKl4V5nLmYdLe+Qw+X5h223
i3VBQAVk7nowkDvEyRITzwBegDRlS8+3M4lxzn42OYcCh9ZMtY8qwTGs8fNvBcr8XQrm51hRGR3x
a+kJpc82GV6BQ5jYOqPqpHwfqR0tjz66GLpU3OZdBtO/Sy4Jc4iO5JsPuyK3Wg65jfOiazkRxfZs
6CfdqKw7n8CNzZwtD04uu2uVVt0FapWWlOXG27V9sotUVkXE2fouMc8y2Y4kEHUHTUYS/YtdzGXY
9XLcDb3VbUqRujcNGqZbEGl1vy3tUux63ufGmEnhfYijynyyu6lFOLhg8NlMWDrKi8Grlksjr8mr
J/WYB1dukaD1hOs2RCYLogpux3I+jhb5fUvVB2iY1L7EyfPqyKL9aPSOvu3QXBktqAGX3l6iz+q2
nGpy/TyKDFMxfXhOyf4+ycm605MKaYcq97U9H0191IKlsJzvdTkj/nCqFYOykLKcwspyF7duQ9OK
xbUqUWYZrqbf8b66mwmBjHHlq+XN1pcFrVcl4iCNC56zhc0Klqg8Cr/6ELRG2ct65MxSVZIaNLsM
leQoLTOslG69ANN/c0XqfMEkW50MUBzbqFp/YJrXF4N06osURJuBXV27MGvzg95vg/5vxJdY5um2
hkKHFCrQivwpm+IicGp54Q0EpUBRuY+SH/7coo/Dgaa9Tra8mSXvmGkJ+c0sHhdBQvUIt/qIzXQI
+UPaoXTn8disyz2eK++y5o/aUd2bN6lPBiuR9XO49IncQgoxdpkx3GAQR2tFgOBhLCkgFONlMakt
OtjHQqiBVm3mxaEdr0WvYQiUmNKvVbvCK2wAYdD934XeZGggi/oKpdECmyXKbwDgiu/jhAMjFPgh
j1HzdSmyS8pyxoiirYr9V3fl3UTlTdEtTzi+6wjDhjE+oRPRqzuTEEVwjiOWjqpI+0PSgu/mw6zy
hxH/mBfohjIfev3DWkw6yySuO4m/oS33ZTHNbyTGsIs1dKQmWqtvePXdY85J/xLkUPGEgTLdGCQv
b6mQJ/mxY2JTQ0qspKYILHbM9zbVnF2qWv+iJHjAxWZCpkBuXDW1Rf4tacRI9VbJ2A+a3pdtYR+r
JN6Nc71dupYPKLe2CTifcjsUNioqHddbKAxZknEgn+HG1RvIj2YAp4N0A3y3aUkGgQ+OaruMy95K
koPltdtqQS5SWoGl+1/hcO2gx2KxXkPM0x0WOYLe+pfJzTd6lnK5bFOQQfQd8yG5GrN+aA1n2xGo
7Uz9oe4PhEcEhk3QMWodJC8bloFggAzbHYbaES9qNDCGV+0r89hm5TcNR32Ojxx1CdfWiYXxCDRI
0YoSjPGMjWS4zhymhRhpFHGP+VTvWJWMN0MfR7YA5o3GuDhajbVcIZhwFDGNYsQttXBsGuK+fYeY
++7F9t2iAyL2MlgOBN+U6qa2umgLLMdotk7lPQgIhIwzK7nJ+gVBtDcuy65vInU/5d3C+wYfHMjZ
1G9NoyhCa7byNyQhTKRz9N1bY3DKeHCe9SouDgCPEFdHJ5Krnyvbes0kkYZeRmq7592CHJm2bisO
MRnjt3Y+qHuluUTN+nCG50obEYWqSTGe4t5HuKWMpjw282TdlT5VSGOKgPwkvrKC2WV9WIropUO5
jHsTEea2rNQ4HSEqVHt/iDHG8nlHi9Z/WGXd69tsTufkEdjLfIu+ZNprWqmdCH2PnP3Slu5lV+UJ
Sdve4oUpGX9XhWUe+eTik+dJoDPY6mugUV2SAZrvPKRkhvHe9tOLPkxkzsSDAJIzjNG7j9lU4dzS
l/1i27eFwEYxMaNuRkde6WNuHNjUQn+YNpwWNl4+H2mnBwURlx3AIzMtrXCYCV+u2+mQIvrvAh8Z
LTXGHtQOZln9JSsqaR31AtvTfRsL8aMxFBuceuy37GC3SFCvhJ5cUSDZt1G7JWkjXOIgUtfpcJ22
1A1xrYUZCJKLorDgCY1UXUhtddR9Mzf9sUia0Q7IHin5brzs1YuTuTi2CamP9NVJwU5KksGb2QeZ
rgY+UTtSJoxtG92+aJ5hadlHG/pI0JMUqkKvqgr/coptZCTUJwIGM+DUrkV/W5ErtKrMnCBJlkMy
xsujN/SSG6xV91SIYbDZCylvCLyKsFA/dpdDFPfuho3Pe6yL6h1xChkG0qhfmam+UekG8VN2BPjA
GZrvYoK2DotTqusCfZ27QYYOfLiNZnGtiQJAtBFPMzljfj4Wm2bOTQRgWNGC2YgQ8EBnuZrcWScv
TWRPWt6QLVcO2XRAOucifipHtH663ZDvplzypRqCta8zpOlfFcFs+8m3F6BA4Pbgq5Cm0tKsI9di
M6S+ssPCli9+NYVZ5ry2bu2QkKq5Y2AO06kztQu7Vg+TZ8ivqWt3ewj8aleDpHB5eqvfLB3H69Ip
59ukckvk1P6LyDp1RT7IAaseBt4pscu9i8495E/FN8YkEVy7zNQarsHAGCJib01JChwRq0+tndHr
UCOE2hln/1VHnFiQxXH8GpuSDUqUesyhpTrUXZUgO7OXL9Y8X1dT62UHJxaHxKtDBzl4vS+J2Nro
lT96VIgmIguivTvIS8Pu1L1cs2RmzuYb2Bv5AXJtcqq88aIj5wZMFWJolJFfmqy/INy4SeBs3CHg
ewTN1d6ASXkpNeBhcSUIQ4IhGkDMpr9NLVJDaVm+xguP4ZIwi3xfsyCETGLRdZtb7gHd2o1fJg9A
heWmnHs2hANYJNCqmMWFMQwwzfl44G1qroaQ27rPlAl9ytH0ozXL5tIzk/a1mKf7uDDuRDS9aLPY
j27RxQeUoASud1tb4OzkX4ydb/m4CPDrzYqiyhHe3gqE4Uy4F81iDbdpJ1FWYgePfAwhVfM2JpV6
6SKvQY1m6TeqrSBYt0v92C/15awNZbORY32fpv6wMbtuL/LO3UhZ5x9Lou/7qJle69pFzrL6NwNF
HmZiZ9OG2JNvbp/+KMtlguM1xTX0Tjs6Nm5/lWbmuDcmbkJWpg4BK30WQsoNWupyMyJ0DaKhIPxn
LC5jW9o3ZNGbe03QjCLSGYV9z2fZNeY2GzV7I5gHHtSSYAVLpwnXWO1uMpl+c5okdIba/WiIrOPQ
Usc3JRleTppva8/ZcRANHfrWFmk3+y5j9S+UkKfRENVhgM62c7ykPTgGYO3E8xrSVyArr1B8sYHd
tH59cPCc23lCCp2b6sotSB1ZZrJ7oIaW3d7POcuOdcEybdLmHS4FESMJiN1o70wOngyj+5gySXFX
h2yG7nrSy30uujkGOMrM3scuinR7NENLJePXJmLfQ9DVm2Pi/+ijGFFg0t77vvxaqRlhnh4v5Uk1
zYh1Q58Rt0VJftH0Rn+larZUSddNN36zJpjY9SR3me8gke+hUmzSXI/puVEbRLSfDNvaQDiK/Phg
pcye7tQ0Klx1wR+mSLSLZoKNN2Qqs1gk3aTbZoI5tIRFt3UV2DUzx9SC2jjbGmn7Vs00N0kcfMn9
aABUwP6JMHem7DwZ6l3R9NYB5Xy+oWmRDuBkp+fKQvVvSQ0PX/4hzb65wwZUFTsx+sVNmrIoHkA6
sz6leJ+W0OgouWycUcl4w1dTfVtG31dHTshRfDksZl2dpsqcF8k2XlTlgSADSHAksNl0wj0wOb3h
DUWYrnl+6CB7wl0gtgMGC3xWyO4qLztA+zgvIBhg2+G3zYafO/cNlRoy2Zj9jU06Yyiz87IME/zB
wNeEnvVqM9Ip9/eDVXoYf2FxbxIALVsSU8X8kjaWiSDVHvkBmeaTHxHTfao7oslzUGRsQ6tcLi9s
raZsLzjLTShxxfQherf+ppyoiQl8zyv2QrZekLtKmM52nOb5iVJ+Lvaqnv0fsZkP3QYEZ30aMpHc
um3RPfhkZnzpEUrCi1/mZDrV2TAe+ZOG9nWMvbjcE0niPSflQqbDLItJvKVp7d9yxpBMwTX0zxt2
H+74nPRmtYV7gr8jSrXZewbCWEU3CWZxDzzN5KanrG+d+FqKWbc3TE1EB+olHqLU7061TIwDEvf7
sZLLhVYpm3tpfjRE/IUJHo02wIDDYkqbuxHHMq+U/yKroQeqZPpFtaYN+vuczLl9yuarO0xLCgJA
49C0JgvmW1bqyGEw+tczyu0r2u3fRiO7rDSjg8epTNL2tKprAma1/H1s4uYpNcbkhCAXqStNGKbA
3kooWXfW9JTiLBpxIUWPmv+Qps0xdSSnbpL/mAlqjKesIjtWuXpIrmWCdsv6kcbqocl2Ijo6QIdP
nMPjI0vnsIktjqz63tDv7Jwz8ESI0LQtG+GWh4TMCTuM05HTmQbPBx8sBgm71zetmXqnaF7ABVad
sR08sVSrK/+aTJdLkdrbWp8vRfNiuV/nxQ+Xxkh3kZjldUw0c3HXNKYTHRAGE1C8LAy76y6x5V1N
qKa73HJB+TqaRr0bhwwLIXv7eDE4V10t0UvjEc9IxutErm8fbZLMphiXNWALM+uN6oYWjgMI0aBq
qlPdpqdE6d0VPENtTQ0hrrx1xo5wt6hJQ21CQp+n+h5wpP6jpUHQB6m9RFjKBfbego2/nfPdAbyM
huaSWG5xL0xDPY+meqovkaA3J0IWClbKmn+9ycKMwzUImpMpurrQQ1kRYljq29w0rjHsxRWzOXa1
XR2NibEr9Dy6gcYJoyrtkw3H8wzvWBYm2puJ1tmpMAQ6SH915thq6YOsqsM5J6/TMLZgtBwm94JQ
DeTPOAi2Pk/IFYiYa7qRF7a/qGKbNk6p0UFLCR/M41Q1eDCTu1kvhbazGpl0V6WtHRPT/Oov8/Tu
xgW0RhM9PCJRgXyaAclJxq2cb1WuUWGp8CcGDaX36kQQY9fstKlItibfHIYE4KVSL+b2Os5VRPVG
RGh7Ep0fzC6t2PbKtfBGTJeEYmL/cKv6y0SIl9tguQtSC1fCVsaM+GtMp3Og+uRRoSert6Nr/Wgt
sS/d9gUcuqkfyrJLoNkYGI9cOpPXRlVhXWFd3uZ8J49sQOP7zq93dgGGDO92ZF+YMOSRluvixpvJ
qtgVGiCCQGCPmh4tR1p4DFsVpoYXjZvWbbd63D1OTlU7b8j6o1OWe8QyLqlNoHpmEPW40kmCsmW+
q3aJW0XaRW8Tq5y3xk4mzXGUw/UAVoIym3/stbq+7nVrS4iNsZnBZ+Qbu1uGmlAVzTZi5Fx43XoG
jp2f3NXatQHCzpBaKvuqVg2GHnYN34xozIj7Y1t9dKvSpHiQI66jcjABVx2K6WaocmZFj7BeoBfy
oyiSIrurgBQ9+BEtIGKyljYN9EJ7kUQ0nCbN1aubvNJndnjdFF1A6WxIDmjMHoiqGzV4VQe71U8C
NZW3heXYVmwWEkZZAeAzH/IpA9Daku7hL3n1SAjkeIFfLXmRiciqU5uYEg5ZXihzG+NwHW/maIiz
/WLO7nw06vjRGpxZ2/rYWUgdnibrQ8/ncty2OYfBQTOzTU919MKvzO6dTMTxsWXN/17oTa7tCwmO
wwZZz1YXMgmzXndTZFl1Uel1d51pnbHL+ZWnSGmevvWNLD5EC3aQMMo7SfJ5garm4r+5O4/lyJW0
Pd/KhPaYgDcLbVC+mq5Jtt0g2A7eJvzV/0+y/9GwwBJLHG0UijhzFmeiOysTaT7zGhcT883kojXj
bhPh4EG5pUBd5dZ91TpRMBItzV401Ch+ViSd34YY06Xip2Li3kyiJBxud1/tQhBF2jYKZv4KmrPY
dnU46Aa0riNEZbO9VcTRHcGT+YnC950hUBROc8P4MKnCuh1z8h+tM5Q1r+eQHBHdyB6Tnj1F+UHD
xDZXe9ckDcsTawOFj1L7fszUamD+aaOjd/s0DCBxFNUMMthZ42Blqc/Zn/bvax2w8Z7RUTYgMTBY
S0tCJGTmKCqHZiXaZh1T5Zq4vW3vMRgvtHaWrSU5EJ07W0OvB3kzc9FF1Me6RUeGHgWtAxw0EqxV
UZr6kkb2F3JTqEsR6YDVozH99gSX/ZfncS2A2fSipaCb/F0v+i/YaEKkzYC09Xme7dQmTG/yqawu
gBuW3Uk5CgL36IuiVs6/Fu27EBPBCDlhuoW4fBqFtgpzHS9bx90Wud0f2h6a4tvzWjZ/n0eUDUrH
oVMGQvZ0XvD9Jqi6NAyL/FaZPnjCXOELfmGQZaNHDkL307OAODsS/Xs6CCFlATpP4gFjJIdjcq2N
B5/Q4TV7ezbnBkLc61lexDLQYTsdCElzM9cl2sKkVIyY8y5Blfgm7Yoad9LkQt/8zGBY/CAYoWqo
0AG6Px0sGRV0+TO0y010ioGLrwiwRdmsOL0X1u8VQIEFRBYFXAmIexOEwGIBVTjPIThydt9X7xZy
kN18CvJNxbNQNJTFY6w/D7Z2ac+fmSCXHFMEzwT8fjnBuPHCUA1IiDIRFetI1OqXESr9qkizch1g
vnlhQc+cMcCVsApsi2wCfM/pgkbUYptsYpt4KTZfPE3C78xLmrbnB7ExEUHGV2ocnw5iqUQKSBs0
K0ejANHWKRl5ZP43rwXuU/i7vPvbNH2pxHVm6RCtAc8BINB+LQbY0UYVg8HSFe5t3t8Xwy8zum+y
z29v96WEss6+YBhuQWgfkvOz6KBi+JKnFZZ3Kz2jI5akn0U8PGU8ZIOdHY0kuQO5szXUDM0/mN1O
4+7hRF7pmEtQcPqkFyyzIkzM8ErvzhnE+08jKATAp/TIHfCEi7slanNRd8QLVJ20fF8VVOb7qSoO
DVCclQGYaP/2cshP97J/LbvIOqhPVOBAxfNtTz+tNjhGqVecElegshNOq8x1b5IG8YFu2uM7j7hg
86NNs69vD7u0hqRHCicGrWzpAgNk/RX2U5/bPvDoRmEBf4BhnZHg/wmO8T72b0f/NzwZv7N/Nv4R
0YQLR+b1PsMqDlSy5FNw2yytkGIijzp1Gi6dKt/xaq1H1Fjg+N4Hrbt5e5pnhzItWBTcCB7chtPV
HVE613tZHsmpPCMzpgJo0RqS+wtvoDzlp1+RxwjoKY8sOjzsnNNxcA/kBq+4w406WdMJXrddRQt7
3kBMW0/IdxGXX7pfjeWYBC1Q8yQoCIYfl9DpmK50wFMcoopOMw1/GrVdiw2mTLzoxqufhJZ+E6XY
h7ROMDHbGil1QqO9T5Dvv/BTXs3elL5WkvUFwwLRocUq9wp2tamElVgxszU+lqju0I30jYbkMNsX
l1g5r86MHM/ihoKn4hDCLc6MRStNbUqdxsQmu2s/zH69Bk74pd29vXleBTYMI292CaBHH9VZXAWF
TdnCJltZUXEvMFmrcV0PpvvKUh4JgOOVq/fr/7sR9dNP6hWGm+v0CVd29qvJoC1kCi0a+hxKu03y
iy+0XKcXuxZ8oikxR2B+CU55WxY7CCxU3YYur39VdkfNDm4MAcOSzJiiTBnu9dnbhpWyjSrz74Z5
F4Py/0Dja/e7lCptYikE9v+gxJfcHG8wJxsqB7+fXnIn5R/4y51EBBQylCUhnJhfyBfxX9xJWJWo
Vhq2vCrJHp5V5P4l8OX+U6UNjPasbiDeCyjwfwnMoUoHqJnoWNICn6Pjd1An5dE92SLkihosCVOX
ZEywcac7Ek1sCXaCNgkBSN8OIZ3wdFQunbTFNS1vDfmPZGMQGACQPh0lEmmpt4PFo0Nu/bX1snHv
FGV/jGgf4VLdQvx9sfx3fyfwMtRZZBD/fU1BSQDyTFi11GFGvKHOnTm10PoQyPqMTnWg3dYe08JO
Lgz1agXljcj7Ct2NBXyFkp0Qg88KpbT8rk6L76KYqlWoVNHj2xNaIlXljHhNedUhSCKjvYQvavYU
RtoIBM5IvequcAICRX1QmgcdayOkpMvyN+X3PvLNTje2o+Z020wTxVcB93ZranN2AWp4ZoXZu2Sd
BgtMZLzYOMKg4Ol1/J4EtmHv6w4K7qVoxRN0yksZ1NmxeOJpJ3Ffk7Gdbp+woC2A/ZPlCyKd26oe
usfKIUaOnUzRLrx1S2eq54XG+ApSKEhKFye708GGuJkmenV0s0ViHLXGCx5RyHAxI6aTbPV9eYfQ
UH0EnY2gdaMho1armJ2itlH70rpIlj+Czi+xd/uQtNm0lapBFyw3zuw5kOdsNgIS7vVlUjLxoXEf
ym2QXQr9AwNYRaWXl9y5z40CPR9/RWJ5HejM6UqoRdw5kZvavlPbKG2jafuYOjaaJ29v7UV0IRec
HcRthsgZyc9SGT728mbIUyQqbWLWrT134SGBXvqznJLmYOST4vroznobcmz94e2hz50qbHVcUiLp
3AhN8XSKulkNSRtGpq9Cu6zQ3LedPYLpubPtnUC7RcxIm3Gv1C2kQdwI/IvXiH0Bx4ss0B7K31Qb
y/Xbv+nMqrPrHFIG1h4lRxkWvijqYEJc22WaclfmVvAxrdJxXeHm+Pj2KGduZMha5O3EzuQn8k16
OYpCXkuTkP5jqyk5YLYZjJVKQ83xc1TntkiSBj/fHvHcvCizSMIEuRDPwOmICKmrdRmHiDk0dB1Y
x3DVE9mv3z+KB7tV40mV5gaLmG7QY7SXQ8/06S+qG6i7iHSVirv9D0Yh5McXTj5sSyb1nPe6NubA
dWJR9XdamcUbt57r27dHOXPtodEBuhYNNegBywILAvBaRgPP8nViip0W4YIY4HC1HhTFef+E4C2h
RS/JS6TGi0vPKTSAKW2OgKYzoRQ3otBTBPMlJsAirpcn3ZMpDW462Oioy2tLHRv6ICrSlbmwO+7J
waF/kW6QpVuXjf4QTQTdmeHeYRFx4cI8s5SSMkgSY5GQ68urzLUatJwqxKNNBHR8FOlyuj09jnNN
cYl0ucgqnidJmg+oQWYwmlQGfnmynDx12pGnHMnHcpt1NhrjSN5FaoidY6Efa9S3LlygZ04WyrGu
So5GjYqqy+mIlodKY5u1JhaSxuRPIhdrYdDzefdulLQ+F8Yx17W6ZAPpALBmnc6WbxW9scftD0Gm
Nm9uhq4zLhzic/sEyr1J7YgnGNzQ6YRCMx96ewDhP6p2ePBCVz/kajfsQIdrVwl27CtdSbPHBp3s
rVqZ6oXhz20WGAAe+RMceeKu0+FL2tWF3ercIbnNs6eY2bXtNe11Jrl6by/quc0CmxXxAkqZBPOL
c1eAvqCs0fPpmuF2DIr7KQ4a8OigSIPkyg279MKAr/eKoxIkwYskJVQxeDqdW1dwQ7o93UPyd2Ob
pIH+IY5ra/P2tM6NglwwZXUcDqTT5+koI63JLggK04/pTa0d0epbZOucv6Lm/9t65uvvJM0En12x
MCCj5HQ6ikUBeA5DktemrO0HhBK8n8Dz219ZMM+7tyf0nDCc5ElEQdxdxN1wSnWIRKdj6SkKtkSL
YFbLwVEBa7jICxrIZRrrWOutW2/oO0AX7gBKKrd6Q2zAKUA91OpBbdHl7OPvM+K9tMi9kvZyTN/w
EIZkZeu6aJrPVUxveIMliiNWCSRnHb3MPP8G9D2kX2djjwVhs4mvJ/r5KQiyfjD8OFHqX15UZAa6
smpf+UiVI3Lclrr1GEytSbet6NIShUQzR/IfnbofgQ1gyuBlvLWsIvlSUmMy/arip/OjdXv4YMGT
eIyQPoPRgmG22Ib86m8RhIZ8oxexdeXhA8o87To8Bo6LUyJ728n8wRMKerGhaYWrzrDGeK1myPxd
qMKd2VZUUXGsoG/jEirKDfEiNMrGxIkjwGNYP1r6dd5V311AnocLn5q/ZPGlYdly9WDpiarI8qlI
K2yg6E0ZftKn04fE0Iu9iyHYqs4zcWlXnRmKYjmPIurfnMfFpkrqmDKXBbBwHunfpXZqAzmerHCd
91N2qd91JtbFHMegXUgaTtawrKoVmAWXQ0YWVaAB/XPoLA3IZAYsCTQaeAYCNEC4jpcHK61RPYBm
rj79MiKB0uGYJh9r/GcuLPXSk4u3Uq4k6h1om0vWlbweX3zQDoJHWxLnAtrSs2Nb2UKKQMfWXkm8
wgG/lbnXtcVu83FKctzVIMLxRvS2h+cF/XPdD2MLqcLRKEjGMhrgH+vRVS/R3F5f0vxKpHOg7UkG
vbG4pEtXB0cAhoolyvUfogb+n1aK9YfMX/89TJp9E0ZJ9/v925AMgJQEBRsT5uTp0jhRFqtRObE0
AJev8gR/11yNtf3cpsoFKvW5+SEDJ5XkpZbKslWQaklCklXghiFFwVV3tn2kRD42cfl7spIbZ0A7
8P2To1FOyQkFF0yZFhvfwLUwT0JZM+mGei8qS/+c8R8h24xjfCE6OvNKoEdAJwoIAFnmM8v5xR4r
iq4kEhPE6lrVHbRBsVew9asrpQaf9P5pSZl+islU6Dhrp9/M5clDXZO4ZW61Ye/kKrsjI31rL7by
zk6KvYg7BecHSafTkYY5n3AfJJkyJ9XYljyu0GM0N0HH0UPb8e1pnbt2ccegygXgX16Np4NFGHlb
RcCFNIBFv4bIMW/Jmu0f7x4FUi5JFVI2BOnLbEcLc62HEmb5Ua3lt2mTYoSuCjhs/8EwzANZQ5qU
r7jWnjokQkE92R+pbRyKSDeubBxt9u8fhdCEjhEYBk1dggu4yCiDqQZHqhX9x9HTp3VYe/qFgysv
nsVTpVMDMmmykYdSGDz9MNagllabKZZPOs+jaOZ/Aq2702IHi2fqKW9P6cyW4xaSKBPyXd1YwkBQ
aZ4CZEEtnwfG+KqV4D88NRp2TaS/v7xFPZUMHrtfWDOoW57OazQVbIsGrBkcNXSvxDy6W3Dk/fbt
CZ1ZPQOgBFkaAZ08SaejWEILywQ3Ot/NVGfvKk13QJbEfKjhBUmZW/1CxXSppyBfO8po0uZRlfNT
F+/I6AlnYrUoNlUFcoFOkepfLM1sj5jVJR/nSpt/xemsPWgTEkQ+3K9+P/D7du+ftiHPF/uSnsQy
P50NewxwCsf3AmnYfQ1YaQMqTP/cQopaTUE7XDgK55aZmwPmP8fhdTMv54wE2cyswwbh8gaBn603
RNEnTNdndMEt5ePb8zuzT2mL4JsmhSvovC8u4aYfqYg/F4sV0W1dKGhrrQ+x4HDsr//BSJTQwL/Y
aB8Z+ukGihNTDZxsJFRWI1xckUJb4ahZfMi6fnh3/QLJAtBQyLYhoPCq/xzi1aaFJmcaGu2dMArn
M2jQ+dp2x0utGlmeWNwpPFx4ztBgetZYOZ2UFenIwwWM1Oh9eser8OA6CorVZkOnBvB9vu6hpu0B
8zoXLpgzzwx1LgpdOMOyQZeBd9OOA5hV7sw+Gt1PrEHg61k0X9geZ7YjOn48WZRMSEzdxamnroHW
t8Hd4koBaleZvzo10W+oRb9FMLz/gqaIwWVJFQGX22Uho0YeQe117kw7TCreAg/tFinzPyXqsKko
qVzYJueWkHaLbCfS9yJ7PP142TwrMqWzwFnW430WOtlu6KJLJ/rcKA6PF81MYF8gFE5HIdjKYMOw
77M5+pQGdrfB++ZSbnB2EF2lD0OMyGW5iHByCd6tA/LQMouma7vqrJsGQNjm/UeY0j8lVmaDAsvi
pSlKA9W12rX8iWx2Z8a2eRxrM1mXWnLJ6vPshLgEDXqgtHXtxW0Rma1NbEZAP1cBrq/h6EHtUKwL
NWP5g5fHlyieAg8tOQqti7ShadyUuJYdgOJSvA8bK9y4wim3vTHPBwg+kBWU6qpRMUKZSvtimeTM
6ERvhAe8W9wfizmGsTaFndpzhPNU/ZxhtPsUY4B3W3g4Hb73ywFvlMJ28qqHdb/4cpCDwngSFuFi
704rOPb9Q1R22W40YA2/PdTrK5Gh6MGjFoK+HXM73e9DjU0MHAvK1kpfRyukvgocW2rrKVZGp/Xh
T69ddAdk33D77pHJW6SVFw8ha7o4z009z7biCgODIyuA2GYlD2lpuZ/IQV041KURQxBz4vU86bRy
3h779TtKQkgARq8GxA+NotNZe0WWTDnZBc46erySidkeeaLwMCHRcGGo10cDwCDBCHZmBnrH2uKs
B/AmrdKkpOUonXOX4ip5CNr+/e8LyQV9J9qlz6LTi2uLSiuoxIwJmVPorazJUgCDa5eQB2fmIs3s
gRXJe4Uu7emyuVhnczETjuuZ0u7tGoqu0cKneffHYetzi9A7fTaAOx3Fssvc0CrX8KEAqxuj7aXP
L+R2Icx32oUTteJMB5KPng1mh6/KRhN0vBx3csPPNKt4yvBwu56itnsyg3i6HdIq2/aRrr37IWNQ
OpM8ZnRruJxP5xeEjpeFzUiRMwzC7+OERWoBNe7H26t45ltJIVLqic/a5s7iWyHUYsLNn9kRpNFb
MU/mms7QtP5PRuFKJn0i51uOUpU2lg4tozRFEmz4bOAY8my+MMqZ48oFJVMz2V6lQXO6YoLlidJW
N3x6JzN8Uh0xEc+F2+kaw4Wr90zZjtuQRBADY4p36BWfjjXQOpsmCmU+Ktb4RsZoO28UJ+2ETxlB
O4y8AN/iwUQzBPrIehj0/Bepquf5NYZYu0yJso3dWMN9IgodhudkvrtOLG9rRDRABHBzLjG+jV1O
5ki87BtDh8ZO6aj8kvjSrfU6kmQUzgMFH3qmLObpKoRNEMReyhmEdWp/MRynOCJwg8hMpkb5igcy
vvCJz2xXhAeplMpBeRYWn3hCyCusaj5xFdrqNSq98xaW+HShq3JuFIIhWVAga0Py+nRautK23Rzb
BjboufGJn/G1C7pLJ+9MMVpexAB2aXBTw1qKKI5smclqZRejrMxr2Fr2wZ6L6kE0KHjAgg+LL3ma
VqsmL8pruNXZrzmNOuQ3+kRcW06UH94+pGeOD5UGCRej9kSJd/HSTo1rpQgy8jFJLu/N3Il3pV23
D2Y76xce9TNDgTundievA6S+F5/RzJxQbXQAHgmkwNsclZ0rhMXEFqmD5sJBODcUZSjwKEAFSakW
QxmlU/ztw9WlW/9w7QIb7CSo132fxcmFR/zMcbBknE4xkKCMMsfpvukGBVcYQWdRhai6r+cxuYkU
x1vjz6VsxRRf6tKe2ac0Tim0cufJtHDxxTyTDMTVcpOqfGBtECuI9zYqABfuuuUKsma4odAzRaGR
MMhYzGporbp1GkaZYGrvayy5EFAK48cEi613Hm/4LKqEKFDu51Ppyy1oY4OkizSj603XbqWkarIZ
RVtd+Ezact3kMJSCpX4y6vwAcU6/E6zwGeEMhsEm0rdya5fCwTbiDHMwPAEaZzPjWD3C4MAcW9t6
ZvBpxk1xDhukoS6ReV6vLr9F4tvpAHGulhUUPZv6WXXo4FoFlq8G/VCe+dbdlZ7Rvnt1KQaxMXW+
JUUhd/kh7aJN8xhYBgTd5OjZkfggdLjIb18jrxcX0BEhBdYZss1uLiIKI8vqPObo+7Wwx++aNYkv
tVl8ffcgbEkEdVwCMmwPFoNMEI2rTqiweT0HClSqCxQM4veGLZTqNO5lPISf/YftxfNmV0NbjLh4
+imWlxubuPaDVaAwc2Eu5vLekOOAREAXHsgFKY5c0hf9GV30+UBT2/BtEM8/S2CN3/vcyb7Pdokq
zqw71Z9W+ryn0vHdGBAIMuIyoS82JMjmRWDYej/Q8gIHsRLXeC48q96rQ+Yc+1JtnMehS0pMg4rK
aZA5yJVDOJdVuHfiqr3rtN4ZEYqiH3QgBi6uiiLJ6dGPvfFzylJl3sToxO2LvkTkSZkno1sVHBVB
cUzVxWbMEWJZN/pQX0XWgNdMbUftN6MJiPPybOzCfTX0oP15Q9w9lsjKk+g8uK59nyfmatTt2Npi
apdKTRYXc7+9GyiqvSoJSsPb0evSmwzi8efe1Mpu1UoRF1jTpkDisEj0LVrkWJZq6jQ3B9XEo9cf
yzz/UrYdKjlTXMGgsuf4Om9q41HFYv6pGnQk+5ysHtE1y7Q8342ELsHGtdDoICBIvw9uW+MhEI2m
tm28UfOua9yNi30U62VySNIo03FtHEx0uTA2xFjcHXGyTU0dWUAc1Ip83UJBd9dVYkX9TgdzFX7C
8XRsV41d5Q7wyT77kKNRmKyLFq1S7u6uTNA4UBq0h+x6eKrUSvtsTEPdr9Io8PAnKwrv0bRGWxwi
dKJ+RkikEUB7Y6evuN6aj1aUpXdm36BuJoIx/0rYggUmUnElXuaNhSxVm1ZODXelGVQEzLL6WlcM
87OO0kHpj5adfsbIFqxK2vb2XigpehHe6NbdFv2Vvln3mLDyVgNtRlIun1MCgxksNmbLwyBNcCuo
53Gt2z+CpNA/90HclPuww5rVh9KObF/tWPWvImyi4Bp4Fc69KBkYj6GaquNGz5Pgi1NPfbB3tCq6
d/rOvauC1DgkU+cd4shs0JaDCGuAnfMHANnfJyWwP1PCF7YPDhXKk2K0EAeD2UhoASELU6+MpEcG
AmxaPu4ElY1fKtJ38brKh5HN7rqxwiXYKD9429KvOP141QqplaxbuUA+xpUHgfy+sfoZt9mKiNMX
Tl3nR6pn4eTbmiyPkf2mqj+FvfO5F2WCCx1//mffj1m+Q+RkvCo8txE+tOhkD/M7Q4QHE3E+d9Jo
Hp7N9firHTPnx9AC79kkoxo0W6NKoi8jxYZiHSCydmeDtnHXmVo2kJ+00Q2k83FlKrC4qy7a0K6Y
rxo3zsdbcBT2U9TE+NcNXmHV2za123ZTtjYIB7MuXPsq0XGcvbVEYxiPFn6mqBq5U8hhqNF/WhUm
5Js1rswD0lp26hQfwUmIb5FsUe3gT8Q6eByrD74lCHTm1/EcDf2qV5r0a4PJMnZMY40uWlHH05dM
THWZ+QjPJCiIzcqM2F88lleoVKXDvgJ+iLYEvaxvTTRHJZtjyrgf2qLXVqlVRcIX+B597XAIug/R
IBx9j7U4FEaCLBQyEG58rNA3nNetFjo2UjKZifmySfgMXicbCb4gmQxY/Yax6+tF0wKimPugv7Ii
Ndf2SdwVV2Xd5I3ftwkfDzXQ73luqw88NuJ71WJ5ilBgbaEA0FcSw1RV36p+Et4WNf/a2xgRDHjS
qiZtVqE34Ek5JcitjKpASxT8KP+nBbvjc4SP510/2TH6j60+S5dibEupe0sNMmVorD+ZV25D08me
tNgM79KgtnQ/ztVyQvIvY01CNSk8fyI9yFZVEJnjup7dMlzl3lgHG5TRjds2r3V93WbzUK68SS90
lPYnDxtjEL8h2p4im3CratHzPFAXzVDlnL1ieJyaoP8Yal0K8wSZHvNzbfaTi5pXq30PNFP7jjdv
2x87zRqNJ9suSIUPfWDQ6qxcL7ieOL/Daiga/ZuC7FjB/R/rzgrYJxaOOLZjKmp47M3aaASm9ZZi
s9iai1tr7WXiY+xEiQBkkXbuThdkN6h9eV66QVhnummwLkG/piccRQ5PrcdNPRbmjRIH1WM8O4jt
gYZzrKMddf1vIFwzTqWxMTyk0wha40tXYHJ7qNvG/JRD9Koa7E9UI/8zhU2Fwllkzcc07Qdc070A
zoZsNKH/pbuiW3Xk84VfaQr5rBeobrzqDS09GpHljau60N2D1SpogRRQD78PM7cAQkGT+0OJgO8z
vzH7XZmB3voo5enjVlDsnrllTOC9cdlPT4pXRp+Qy2vRgzXcDGlQDhS18CyLG+R0qoQNnGcxMrRU
4u/nmK650+GiswaXHxwN7H1xMVGRg/PNMJm8jWXb1Y946FBHdMHiIF9u4qHtz3kXH+LWlQzjOhcU
Z82opzSL0kyEFKCXI/s4BumuHtL4Y6vFw7zhCWs6v3Una997tffgqimy72KyR7h59J+stRZyZWxM
rryP1RjDaI/SrkLfsTQUzr7noFgKHV/5gLRnr6CBUncoaCSR93EO+tFcqWld33TZ2Nx0rWNGKzOa
g40KGN7DkVPYd2z0eVwVBQ/8T82IsP00qeL3N9MIyu9ajBiS3M6Bhpuy33aB88fMLEXZdmPlqrca
2NhkI+CZmN/HzMZMlW3ttLdqZ2JV6mns0muEeRIdKLwd2fexKbj7Ytvupm0UI1HyVejpOCHgpnT1
DqY7mKpYYKR9rWT6pN173mChGpeionQg5Sm7QzQ7GQqmUTxY2yAR4bBSvGx4aqp26G6npDPuEcEO
ggmLj8h094hf9Rr+6AFblYzYKr51CEH9eTuIfJVGACSiYqHCIqFED2DqNIRUbLUInIHbTxdlukkc
XvCuQ6O5arHNfnsomR297K8QrYIJlDknUBgq1ouMelbdbG5ncKDITGN4nxsALK0Y22o3so0bDkO8
TeYquu4SpzoiSu3+fHv8VwkGRmTPDQHa5lCrl+PXieIUhAFgk92g3k1TgNqQRSvu7VHOLCjzA3wB
KoL8d9lHNFAF4n2cYIdMQ7mJ9BwVZjNMbx17CO/eHurMgspulcwCoVPQyll8O0MDiGPMCOGB3eWh
t+213RhcHibm0DgSBN0xDoV+QH543gjRFZu3xz87VVAg0q4LZOkSlDFg75tGuSAvjKHD1q1lfKoD
Y0Qeuakv9JHOfTvgDdRIJBuUDOF0qlGKyu3kAvYuAzrqimZOaMy14ztrPuxQQHy0iyhsSwjSIr+v
unwmkxpMFMXLamOOCvKMDoHFNATeuydEcZ5mBh0IoFSECKcTalqzS5vCBdoRe8lmpitwbQvL/f32
F3q9bHIUyA28bFSXngl7LxJEzdGIYKg4wXwHXK337oi8ZdJe2PKv6yJoFQDxNkHFwMSliH46mTh2
QR+EDKOIbLgl/3Y2RhbmW54DRDsbUbk3oxgRqZj68cbONWVTTmmKIQtgk4Mr+p5CM6JijuIVF5oh
8gic3jl08m2KT4TYEg66OCL5VAuzJIBGSN5Wn8LeUrbo5JrbLiBEdyGqobnWRZeAIOeWXQMeJKFC
VGrNxccNPGyueVLlwUTJT+RYcg5jZFw4fmdHgXhHS45eP5Ihp6s+pt3QctBNvytyRPjz4Yuqjpca
Fq9LDBBUpUoS1Vaq2q68A17sIB602A1trjNA/B4qnlr3FVk41ddE6nwsc238O6l30d///zQQBsP1
4vCun9qnf/wmU28nyeP/n//j08M/PsfkFsU/DiJ7Kn6Jl4z45z/7lxKv2OY/uXHZy7Lry30lMaV/
fasV2/qnJFKALAEpgYmYztf6Nymes8kbDw4KWQyuuH+T4h28huUBpqWAUAdGmu8xFD7dlXinUB+U
pXl5p0lax+LEKdSqhrDQg7WHoYQeT7vJDS5sfLnn/n2oXw+x2Ph03tmtA0OMkXmtV+MurpSN3XsP
L9b/7u9f+JIIf7r1/zUMLTqaqHQ5ly95q/Rp2KpqsA6yYYvK4hWeBmsUPz/LWO7toRbM6b9jcU9p
Jk8cbbelzZxnlU2tzhIN0fcfIq39UIKKSDV1XQe8dEW6io3+QzmFqPanxzifbtrJxNTK2MvV9YZp
pyr2henLVVyuMs1+ALh0k/ltxunJ1xJTQ152DNZlpNxXRiblyTep1n0I5Ydt3E9hNl7AfF0aUu6t
F5eNqYcT5c4hAK4ffikmhm3j1VhQOeySlYL8sQXy5+2VP7ddX85S7rUXQ7ZwtC0AX8G6QlMEHtRR
KnO/PcRC7evvxyXwJKTAa9egOXg6RuJMfemGLR83KO9mtfjOu79XGAtdyWsbpf3e7j6IFmZvW97x
Wl8aXwZHyy9JLIqwIa0RwGeLI9mYlD3StAnWdv+9Mpvbuc3Xk8j2aeFduUF8nML4mFjePQrH+zp3
P0WivQCtemZev/oJUtZK9vJVZ9nI94LJDY0+D9ZTHsJTT77pTX5VITmsqe6nAh1a6M2IKw4bIzSO
ACqE7+rxEU1A9JGDTVFjx2TxfTh4bIUr9Oc/pF7h92qKr8TgW135rtD67yeT7W+0yxBhonJx+snq
Bm10k/R57U72dSuk73O4MfUOmSvvQRHiAy3a60IVP97eKuduNpeOuIw9DfqAixQpDxwO3FCwG4vh
h9fkd1XZbxo7un97GOPcriftA13Jy86zsNgRBuJzQdMmwTpVH8sUTQyMQPx8NjZVW27VxDomvXms
w5AITrmSV0yCpY83KVf65F0hTv+xKjB3ANalxEgIO+FHOx02OTSfVuki35i4j6Zx5ybhVimzvVfh
uIGIqD1P64G9p47GUdX6DYNPVrR7e25opp3Z7rD/yWodNABg6J9+uzly3VRpaZ8WmvcYOfkdiuXo
uHsE2MEat4s14RRaUEa/RbMZi6aK8lv61Ilw4+XJMSFBVMr420ilPzODTWWhvjbe1mw/BAJXWFBt
TcS7sc6JqMkOGzqc+8LBO6nBBmCw9/Oc3E8N+7Ip8c9RNmA7VkKbdrqT7Ue934zGvA5FuCugblku
auespBpj+K1zswoOhBh+OGLYUBfdN6xoyH+PvOHGquvbIP9e43oVGeKQjPnVpMtaRnQ/DfQmkABG
wy/v/LRPVmmYQzdEhF+Aq66TbyPeAnJAMy/vOOVXnVR5FyYa5xTm7exbPbUfcsf9NaAULMS4oyq8
wuboOI/6UaF6DCt0TXl0X0zd1lKbJ92Mj3FS3PVxmK+UqLkF6HHthtMOX7adNeQfSpHt6I88zF79
hFS2saqa8UYfOLam+znX4nsnbW/jGrPlak4fUZErgfhkd4ln7j1UfJUw2nRhe+u6SO2m8S+3yHwe
ox1Zwiar+g1dni8x7ncUGz4n8l2gquBR2mqlpn6ysXaWcY0zFcU1WjRcJKX9J2Jt5b0r17qa6L8U
G7P+DgMXTWX81ivD+jWGJlbCiHPx7O0du7rXkvyqCbJ1PjsPyoBhUaxsYb1fyb+r7OddOGPMkEZH
2HMb0WZY04XHfGhL37GmXaeYjzHz6MPoKGqUp+Et5Mr8KTCsa9ti4ynzwYj76zbsVvCkr2jU7Qod
ZGth72vF+yhvHQW16lAzrjEc2ul2uKkTax/Seza7COFyUjqj8opVM4w/plzZJm4v/0dPqODZFB1l
J+8BHcpPAtnmsW2w4lHZIIOWXyW1uqtACOfYheWaOIjaXqmBucqS6Ki0w7ZIE+TCQ+SYMQ54VhOe
1mixHDIKj80wrwX+Oa5jH+Kwuw/MZOXWza3LhyvNCUOEDMZOvi4G/kzIJnQGlF09zGIKKEmlOvgx
bimdMI/yUyOP6sc2gZWrfFZ6bMXMYaPV6V4N+1VWhztRIl4djiDlHDx6PPZx3x3aIbwnOD6m07z2
5uB5D7Q2L5kZ/pnSeYfj2ob645pm4IMdRRsTNwf5sNr6o6t11IeTo6UNeCxFu0Z+mjCFuBl/E+jw
QqDHisPcowu7t7TgU66PF26oc5e8LDDAZZGaTsvneG5qO3Nb3VujOn7r4HgUFuOus/QLz/4zXnn5
5iK/CZaZCBZVj0VokwQmLjKoZNDZSf9EnOIGSn6YlXeZNa2FZh7jKd93hU13pOw2tVIAH/0v5s50
x20kXdNXFA3uy19RlJTKdK620vYfwi6Xue9r8OrnYdbBGYvKk5oaYIBBV6MLMNwhkhFffMu7hF+X
O1Uxg1ewwQMTlfwZT6ZX8P53gWJ6yXRtVP4GUL38lSCyUFsj0V47m3d6EhW4nLg0dRbGpqpkG+nO
f42mcUg0/Tjxv8JVkWDrf8669olx5t5GBZapyDWppBWw6p9LH/z34jK56E6uEQiamQEMY5S1lWP0
TCf8s1HMP/tU7jtGApbd+Zre3RZj/SNGkRN980NhCP/j2+vdvfHHT1gl3dOQi7wFc7k19enertHz
RFvnB3LVnz9e573NsXRhQRyBcGKPrDKAIatjoXW6u53H7FulGJ8sG3Fu3Tzgd/V2Rooh8G1bbnvC
UK1HX2XzYKBlrxOF3KC5EcrAmNu9K5v4mPcc26i/0rp5L23m/kb/DeEu8F5raLMVyiazGXpueww/
hRz8qCHwYO+apOPGyoad2gR+L9wvItSjTc719vE7eqf+g6qhArEDYIN0x+oVicTWo3pS3G2ufp/a
yHcC7a+YPCgrrpV/79Q9yDGAQQXZSFp20YSvDLtE3c3daslN3uu+lWjbJAALoMm9XhlE5Ct8OohP
l0nSoqgH/Iu6H0LQaqNlVoNJTMySlUEixsXRM4tk9rlo5fuNqkXMd4W//OFSdcZzuOt1xrXBmB6W
HSEpyozaPEp99KUx7PJZO5gyO1hWdje75hEw503bhV/neNpVJTY9+eDXI/7hkKAm/k4+Db5NFtSE
4Sc8F+/yWJyqXLzg6+0ndfugShQeHfcuTrn8IvPYNYOHABIo0fjY5sI3muQpT/CaGcxDbSXfJVWV
nOyTktV3DT96+fvdNGBmx7i70g8dt40DaVp3YNwY3HFT9HXJxnrWK9r+1qwjv8q6m6EIP01J4ql9
92BIPOLIAuVsHFXMzBzK7OWU9C5/3jYPChETs6TDkiyNI3PAFL8oQ2wxvfRxUjiGUfp7cNKDTq2M
4cFz7c6PPXaIGEfi7lORIsbtjUoevGRaNpdtNwzcbtkhiIQfKeIZlNkex4A9tx0+TNNfBmzRGRb/
Er9lg9mh9j2ug+e5ynwy3tsWhFGFafxmSUWCwbnToRxk0ycrKr6rPbgTTP3qMjjBDN5yYdzRhvAk
TkZLNhrMnYce065346eQ7LMm67VLZnmdeydtRjZNdBz1zlve4dDVD0oePrty8lTN3S9/L55JDLlR
lYlR4KR/Ei7/HcXLWMe/J95fmfS3ufO5GSSVnukZbr/rlBg3i+5GS+V2DtKnFMkP5jfPs+36TUf+
lIFJUOR+SWSMxD05SIFvrICxnpi2OKF9QdDpLnC7B7uQ90M83BopF37CN2WvgZbBSTG/M63p3swf
Zjt5ThqS7vY74xQP1trj0jNyAtIqEyuoSj+O+XCDTeNR5xbqDMxB4/RplvjxleNtQXFamulTQcGa
uIslCd6aIX85wo/2yMzqZemFLHvEmuQ+JEwNI+GJPbhcsbnb3kg7vZMtpotKzn4dfdfobiyiaxew
P5kCaM0MG9j0lm/TiN63csuzI/Fil7wgQdkZMxed0oOKLdg0fuZIf/k42F1efoudNf1EWtZwPZDb
PK+agKcygJSmy6sVL0s9oBn97UxWuWyDIjEOwBJebHvex8xe2oA0UHevlKUXAXfRJiHe0zVcPAGU
VfunZD7eKPrkbtss9Ad0/5F/3wRmdpB55338uFS66wC4NGMsWMWKAyubMHj+vGrhCvxTQ2drmMlR
zC5OqHLx42mBEinzFl+OctMa6ZMwMWIjDie1eqqj6XtdR88VOMINHdhjUIm7IRp3FDIbMY0/LQPp
2ym0PKOk5CQ2qBgfbSTKh4ubGsYi8RHcyDIyX9Kc5eVSpGEbse8R7sCn8wbqGZ2PcT8i8rU0u2aL
LGyap71Vyf04GsGmxCcqCPpbAPbH0tY/lal+NHX6R3b8TP3x3HJ0UAW8B8C2bxhc0bMfNxj3kPxL
41OZhcU2jqwNho+z10fha+LMoPas+b5Q5f3YLRVoRozStQ5xkIIoiK2XgaHi2EVfAfA9ibR87ICW
b5wp8BuToqIiXva5TYxlr+JTI7XgGXHHFwX5w2IUPnH47ekZiAJDEi+Cy9bT8ui510LcypXsYBjd
T9FEf8tpwc47+gHI4aNj9TcDx1fQimhD8ZwmqbUVQ/BSWqan6nyBsBZ3qB++dtjNxVSOxVDgilsP
PpHgGMb5foyTY+AUj51JUWdyXTGvPGoFNXA57MJ6mLw2DJ/rTtkRkfWUu65z7oTmvqSsScvsSQ26
nTJnd7WiH6GofHKopzPh+su5aHXh64VxmFS5ZZsdJcW+bnFEqTN6c9h1VXSsknGXNuHzEmZRjvmi
jogld703NE2zMSqxffs/B+kVT2Absx5mO0auZp0dOo1LEQtmq+UPehzAaqd7wVpquYITj/b+L9vq
sJTBKECNWrHpolo/LBpkgOtSL3R+95kN/Kzi4xpBdMxEekjb6V53JG40eI8pxY80dV7ipr8Heftk
EVvsrrxbCu+EoDxTSFVK9zNqMmeDT2izAdEpj5XMnrrOPpla9NxqznNNcPbdPidgOflj2AZflhI7
SrLUw3/LQxdgpxLRcN/zAIf5VRD6FmC5vkQUEhtHp6K2LoUPwPRGoU7euP13K6aMJ9/OAH9tLGIm
KKzgtlT1Iy3/Y2Zbn9uW7ASQ/H1qM70vIY9gxKRn3O3JN7cYgK8k+bZnRHK73PRYzl3Jnd+JHA6M
AMYs5ITKRa++o72Vy1axt46LiZHkZXLxWssRBAWb0p34OFRdLofwAS1qDjSNT0gj54FKia1o0vFk
24qsv13yk4iqGU/RH8tOr/BR+ni5dy4CmGMuZjhQ8eiArrH0EsoAGO0Rj0WCfkaB3cT2sElnZU/P
ZhEd/K7I6GV00rs4yg8xAKjJTZ7efsT/gyng/4FU9v84Tvz/USub0uB/1srGvzj+cyy4CL3811SQ
0ex/QBMwdFvYpv/MA1Ho+M8iG8HsG7b+Mg/873GgQAmbXQUJBElp2qRQif57Hig09T+cjuUaVhZo
yaKj+i9kstcVvg26SAe3D5Nf1SAbr1UzaieLO1NrjZPUa3l0Q5fbpdDRYNaTyb0p2gZstl7MD6kF
fxAueQ9ob9Bv0imavKkT818Z5kNXzvC6uFx+FGR/pm3I16MeeFFyJSFqaKOwT4aW6DedUWKKmiXl
rUH6uRlcvLaEKIvdDMTPz+IMKTlR4bMMEeLKaGRJav7ofyw/BB0aVGuhi0FhWWP4g1nTg8Lt1VNQ
NJkfhVG7pavVXmsGraIIy8ATQRILFhxdJ5RbzqOIzCwRdNoQnESQhXAekMJzcvwrZ3QpaE1CHJms
7tbQ3NnT2nn8e6pwZwgC076xkjTx9LTJdrla9/spJ4PAoC68ccYg4M51tX3XwoEJcFe7tTIx7dIK
hIWqRO2XvKvIFNo8cX2jaLDw0bVrDPNlpr16gcyIwEAx20LPBwLn+ZOZgGTzARL2iXzuturFFrT6
fanGdzVCLY1dcCEXXCR0msvSq6PY0+WwNVASjaf6EIW9jxTJTtNrML/2Mc+xJk3sw1QOLx0M+QrP
IaFJzxKf/ji4j/984D+Hy5efffnVC2pjoaHwr+e/GpmQUge+gdOlZtUH4aQAdqv6mkreu6vADTEg
CqIoqSzv7o/pZj4FpeXEhXOSyBIu7lozSGh72n38LCtSK+rPy8mGvgb3b7mh1rY1oV6XkYZG3uuQ
yfipVzOLyh73dogIIbjdpjVqZcf1HJ9kU/Xl1tXG5lPkQDHxrNQoar+DCDL7Ad23YTPPvZr7pWUk
yZXf+c7bWBhG1LWowi1KfudvI82arMXnknZxRfGHcUS30WR7rW2kvXPU2Ie01KhgTIuWzvkyY9Uo
YdSJ4IS9BF7nZVzd1ppSeUpBUZ3QA/KqNmn9JKna/VxMjie7WntxkcD/ZgKY2IrCxCOkwe9blsWv
OGrdwzgV82PSMbayoqHzZG/pd27VMv5ZQM9JZak7KHDFtkw75SmX83TUEq28Mipfwbz++cxv6BFQ
JOoySj5/sCIHzN/PvD8FRMQRPQ7Vsxr5k2so3UOQRNmhpCsHuhYByDptPhVQnDcIrBnPIlEXPHUo
oJJgLP7x9lt1zxY1JgAtb5hOGNnQoc5/lsnYxumRIn8NNSO8BWUckaMr+i0oz/JWNnrpEdaaT2j7
XlN5XxWs/6wMQGSZoi7AxNXKnT73Vhwl4Wvu5HdMG60XWyR/N4tBZJdY1+yXLvYVzwl4FsAnWBQu
6NVhNkdKPX3glMGDwlMLLYltP+qhx9Sv3VY1jR8tpgj4+OWu+oTLIyLHDJANhBAJxJrEGZZkHLhJ
OaeAAcN9FFc2NC6j8GB8lV/tyLVp/xWveo9srLk0PT5e/SK2szrxROMfkP/ckuefNlHntO3iivgV
UkHpVvY9UsrCy2R6DedmvPN2F5DPokaFwJixBtPW4KPNDHNmhlB4YaKk11r7sFDHnwOcwUOtj3f2
6NgHdYQMjH3qU9AjKNlM5tKK+s1craYEgHqjx9r3fgrmg6iNbyRX9m4WGvaJOBxvJdXvLjPS36nh
xvdAumtPLVKmKsABaIsFza3Z66+zIlFfd0FpSqkZvtoL+zZuyxjvyqa6nTEo9bXZApjaP0J/aG7K
XMjNWMb5D1martcpzBbLZgx3+FaKrdskracaaO3aqlSunLx33hm4UgbtKAY4GnOE88/T2tA8hoq2
a2E27k5jqODnOVaVEumOI62LEjGbqyqE7+xI9DYZFjFwRlPPIan9805LzFCp9MpyT1i2W4xcLX2r
2oU45MTSmxJxBS+c62oLjdx+CPC7uHIg3jnzC92SFIqmEWjX1SnsTEXqXZayTyJd2fS51j0O+nDQ
FdxWY7u/NhpYKd8RdCGgI6bNZIzJALfJEv3+uMKbGIc3V0buyYrn4tHplTftZCyZLSh4GtzJHX5h
kGocqXvpULYbqxvlFVz0ZbbMj6D8pBhcTPDQHDj/EVPejljdl+KUlbmxhRpV3uWVWu/TBlZIYOvN
UZszHXRILA/h1Lm7PiqjQ6vU0RWE2Htvf8GjkdJArUXy8vyHxDRmJrOs7NPUqtkeIAZ+zUlZ3ifS
fO5m5ZrG1TsbHA0t7J9JLwFPOqsbLwFZMWA37JyaeLI2lY5VY+KUyp3QpbVH5Ee7H13r18cx7yJL
4bHepB1wRCUarZMp6HPNbKijc2qVyPJlXPxoptTZfrzIZVFm0/hEEIOLEzVFc310O3tw87Qb49dS
VBjfz/QSulSXN+NoYTZnY9Wh6u50DPOaSw021j5SNXHEWrq7z+ve8AcxVlcqoXd2Gfco2E0Y4FSs
lIvnHzdTIPKgF0x+0ReFb6lyuMMcft6qaUBDzJTKPtJ16QdxHW/r2BmP7aiOe4QFpH/l7SwrnRVl
CBMi4cG3R4NbpVQ8/yVlqWZ5WJbxq13o2LZlUXdwy2p4oIANvsP8ot842cW+RPr4YEZ5eiyGQd3U
xVUk+WVuo2FiAeyaSR2bYu2WkUyoHUxBHb8Cla9L7PJS9XOthlFMtRpNJdIKedFtmjyMXjunL/Vr
bfLLYGtQlb5hho2lYl5FeGMq63Bwh+E1QBvNKytN98cSKqGzGGiToo6HUQTDax1nDmbLc7GvIR6/
OGrhvII/mO76aWi/g66tHlLQnS+9VIaN02UNA0IuxKFoGcS0TrvFqFxgCxPYdKknJDAyNHjS3FT3
idsXUEKZwiZZM2wnlabyxx/7MqQgM0hEWdBiy5FYPSIOJJGEMJi/MhtDcLjJNIBrGrYatTvs20mb
rrzTy/NNdU22qquIJ9HSW+1y7DTmtrIjPmk+xKCe5navi+gq6PMydSIz0+D943pFebnmZFh1VmSz
q5ev0oKhGdL81nJXI1GYJ19PpA4ndMINUSvEQ26OIZCv9tcYa8pfSZrFNw6Mwl3htPEJKHlw5Qp9
56fZ0COW5hMl0EWqVebIe+Vakb5qcahvi7DEhr4p9SelEtdEJS7PD4IgJMskC6yG+9f5QW70vpq0
UiteZ1kUjyO0np+9TOpFyWLcR3CCn1St63exO9vXIuxlDEGOhNJY5+As1+Yqdx0Byrez1mavMRp8
L6FJgNDtSfhKZ0ltM43lzyRQdY/0sfzVBQssER1dhrHqNVuuyw0Oc4OZ3gLux152PVarRzMyBsMs
XoUqwDkNzEIsq9zahcuAAD3dK/v7siFDAFw4Yczwlq7jWjnH1PIMOn9evGLxML125pzs21zpbju9
RRjFsYenWh056HmD/FrTjve9Ej0OsolvgBnNByUwqW5g+vpFlItjXKGtkibIHZlZHH5qHUC4kDCB
+OXMMpI8UED+9dOtblXNU1WP8ZXHuUwBCOK8OXMRmKErvhznP/IvyNdYJudt9NpOY/a5TexmpxiM
DYe6cfeD1jZbKJ/X3BreyfroHEDExQGXTixf7XzVvERqIAqy5JW7Mn0MMtU+lsGg7BMTyOJP1IAb
PxcJHgv4Kd0nhX2Nq3kZpEw0jhe89j9N4NXmxXVEGd0kz165HrutIat2M0bVcOXdXgYCVjE5lXRk
GKms62eZK/Zs1Xb6aigtjqURON00qew9A5HG/zjKv7sUiSvUFLya0Dc+f6FNZNnTCKTgFbe/HFkG
lJxQffiSAI+6stI7qdWi/wX/E/6Nu8B5zpdyY0a9pkzz1zEMbei+Cwq6r9uDPeojykHC2vdt/1XY
lbOTnURJBRbxRu3HyG+YH/tu4Y67jx/+8msiPrgoxCOkS261JhvG2FI26DTwi4LW3eNnbkHnF9eK
9cuTsginLkhD4AfcqatXbKuBKit1zF8Hp4rvBhuPqMqZCjzUmRO5Rm9uxYTkwsePdhHcQEsxwACw
gCECTc7Vog2bCildR74KW/+7NxuclZzZ8KsEMHvawCb/eLnLg8l66I6ROKO1jFLscuH8EQ4UVNU7
JS3n1x7KvT/hg4sEuEYfPKyLYziH6kbMnfAifervin5mQjsa1wTXLj4ntrRE8zcytQuZefUbtCU3
dQJDex1tDTUYe5iwq8E98eNHvbg6mUyAvqN7DKsTFumSGv7xpPSD6kIRevU6aIRm0armnTLJcYt9
VY9kIVwNNMuCgxZPLx8vfP5JYacxeuLdwhJZmsnK+vFS1Rib3nHbL6Fp3al98tSOIL3ySD3FRf77
47VWl9U/i8G4QKkJOCQ52fJj/nhKaWAIqVZh/yWfycwYzjNhR3Yi3TOPtb2udOUesK61rcGS+G6j
Gg9h3hZ+agvzpuy0YGfMTbFXksCChtlJT42Gdp/mHbbaTpwyWyjUO7K7gKxXonfRxsneKaSzr02g
BDVY+yul+ptY5f8uXXggpGCR4uO2Wmj9hLvzB4o5gAJ5+P4kK5EfcwEqIWSzfAqQ19o4dazB40CC
RRc1TfaQvgk6jS1QNIYkhpnZp87WYh+sdOUXDmAqx+JGTfMiPSl2Vuz7emzu2dvOEfF2x+/aMX0R
ZLN4+NX2djaCZoPRkLhlqvF7SkC010Wgv2oJIkJ0y5O/HDcykk031SWtLzs9gvwIbp2wQSUtMlU/
RvFmN9UMny2VTuPH3/r82PzzZhZPd/bXkhKv4b1ZN6qyduz+NLagAhOrQw1yZKmPV1kNQ5ZlSPnY
uRTXb4iq1dWtBVHudkagnOTgaDy/dDc2SiTbfiiHr7NEOiVHEnlXN8I84IWFkHon472YMkxpKUbu
2rzJd01vdVup29WVX3f5DtDhYxjLvlgon84qdCCS1cjcGvlxLhhqQ51UjxGYe+0KvDjCvIM3iTW0
8Onarnt0RRIhGtqbyskZw34rCWZbY+iRlsiM7IEJNs+K+6vj63pXIQYy1N8VDa/SWcjey0wF5ozZ
W15QOWq26c30nsHDeOVNnFe2y2eil7b0GxZeHKCz1TkxonhQYkeopxQVni1lmgPbYtR4J+bgmeA0
D+jqRLA4wl9OyzH5eJecpyP/rL5Y16H0DRGA7vb5Ka0CSJWlFeLd40zJsbenDrleupZ5NHdXPsbl
t1iG+LTtiKogvteihUFXzQh8FfqJyiLfGfDptiS1hadXWvgpJ0e/8mJXAJK3Z6OeftMohToHZPP8
2XTmwBP3vk7TPjC+ydzQb5RGrx5coEAbk5bCFnVsyEpwJW+EmA2cJPNgN/dp+ghLcfpXCcJ//Rr0
BHEJJMVEfuT810Qw2GJejn6KxwraA4I3m4lqCC/oztgWPYyPf/1l2fE0xBHG4D9rr1at6JowrW39
RIAPbskS2UPlpN4btnJNL/ut93se6/FaXC5nAg7K3Gs1QzPonXzo2cN9W9oPM13i7TCKJ5RGLH8G
wnMfKZXyqtiJvQPkpR5qt9E8SlZJ16b5rJV8heSnDsUGHpow1dyLJvXahXSeRvzz/jlqqBPixI60
8OqcWXiko2pjqKdx0IxnQy+mT2NbZr6s+nDnMP3d5UkJ2GiYk8ePv8RlrFucKIFOAXNHzdha/vyP
q11QP4VG4arEOg1/9lQbd40DLv1frwLoQCErRIiBLsNy0v9YxbRn0IaxME5OF6kYv9FNbZHVu3Ko
3nkWtu8C32CyvEjonK9iT1HiRmFmnloal75RFp9BuV9rCr8TlN7cf2nK0AqjJXa+CILTpQrI3Typ
6B3dhApKYEZfFrdWUihP//6toVygcywJTIDpzpeSKUghfWaproA7VxUMLws976/c+O/sPRq4fJdF
G5M4u2q1UYhFVt9MxglNZLGfQ9ve5+hfPo1yTG9lWU13pcLsWm/cawq7aOvwBKuzCUwOzRpU2Elm
11VgUlpIIGJ1dlL7yY18Bd0aaLR5F/7I0D8qsEgvhO6h/JjgIjokX5pOOM+0seqjlcfOX+TF9acK
MtKrGoVN4c1QGX+IohVPqH9VD12VwdgVhb3rDIUpe1LbceDhOzD/zKETACQ3lfTHTM6p+paMc8fT
UosuAfPb6s6dtRCNryHhEhjVFO/uyml+IJ9CP1LEpnNbDI4JvQ+GNeeb4lT2QRVtu7lCSRE3V/Ov
IA7sn249oC/YznqUIF3WSf0uQuzS0wv6mtvM7KvSV+3Wqm+bjH466omN8sPQB/uXMLrK9EE1j4c4
yUXnpWpZwxmM0vZFGl38oht9ZTDVK4PHQG8/RSXcAA/cZaHcNJ1h/4VjDNOYuIKoQMI4xvtkDukf
J4iSVNs0KJNb10xHdxO48TCjX6p2d2kdVMWmpnPeILlX2N/kyLbc9I3m7KIC841NLHVy5QAnR8SS
sklvt3WpZ/c1mdi+akZSGLRk5m7T22bz2qUOHamamXi0G+uR69TEgvYHuOAAusYowhvcYnl/Ab7C
v4YJLueGtI7g2xbWfc08L95lVV80AKfHCVKkmyRYkVplww05R0p80JQ+eBl4/dnGSovhFA7C+u32
mTjEelI+LHXKDVFVzW+GsGh+4QDohBs9rwD/TmLQlE2L/NMXLUumAiqR1X2p6nlM953a9V+dyTEh
102mujH1xv6FNul8p09tzdy5sjtyszIZks2MnDhpeyyj+1qts3qD5UqNoqARzDfGMFcMqI1CPjZ5
t7dxttMOMmlTEqg+0PNNPjXy61AL5P3giqjHLNRRZJwwXQOmkIRAwjMtqL9p7EeKZbVz0Z9Tzdqz
RdPEmxxszO+xnOiuqXGGNJ6izPqrUzXpcxDNs7tpkti460JFSbeDTOx0a1iT86B1VeApqh19RaFV
7zaTM1i7sCsSFCSctqVim+fy98eR7Lzr8Xa/cdMDDmCUBn3hDVfwR/wX8yAGepoA67hbvkylBPDm
1pNAUpbNv0lBevl9YcS7j5ddKYb8s+6bHQfjMqzI1uV5ZrfVFAVmcLKc0fxUx0H96hZCQyHXbH7X
jRmAC4EKHTLV21Zjj3A5bPZDmGvGk2PGha/hwsugntqPI+kcUwxRrtyM6zfDYJEoju/F4vTOj1xd
J30TaHpZpN0pNYf4Pg1baEpDYnvGjH+9i2T8M+nIte7ze4uigEM8xsLMoNd3frEo5GWOAgOIbNdG
MALVMq8MtdlXIl+6O3sofn38HdZhfnlIeoQMLJePYK7BR0Ol9XIS9XBCpW/fOFT2UwK5vi/V5gA4
6MqFtqJtwlRZMg2uMoaBNEFpM54/HoLYltQHcziN8zDuDGvuthn41oeojIdDws3gtdhw+LobNyju
JsEhosbzgkbXvKRK6m3HHBtiUeb6/PDaL5g7eqLMEz+KMQdwAyhJmBVeI/m+81FAMCzZy9uEbY1h
MLK2dSMzHk+pJq3dgLvxo4rxCYe9UA9a3Qd+NOrX0H7vfBl9yWQWi3D0gNZjD9ovY9bVxXhy66ZG
J0eIwwDmbwMOddwm3ZBfSfzfWW9BFZJxUvxCDFht9yHNuhbL3+kUhohFJlrNQDRE/K9yj6Ehmyur
rRNCNgKS37AB3ghM4BPON0LeIaRLm2o6tQtdLIqiEEee5lqF8c4z8Tw0k8je6QKunVEGPRRjOtXT
qejq0RtMmR+70XrmOoCJSJF8ZXu/uxy0CnpXfDJ1PTIjXVPsMNam05w0uQfoZPJNYNE3UlS/aDxd
k9B/5x3SJANcQ5ZG92+NZywRCR2DuZCn0TGiHaDlclfaofrlX0cIbgc0uXiREK7X3nwFLlQB2hvy
pHTmDzPrH11t+DuU09/2NFxTZFxBNN/iA2BfnXDEiBlRyFU1EkaOPVUASE65Lfutlib5ZrDRYsf6
w9hLu4oOIxnXRjhDfDMMcbAJCgQb7ajA/yiLkelQzAh98f7rx+9gXVnQcEPxgAKVZj179S2s/XFJ
unEmmkKqPdaLw7CrnETfIonrHJSSK//jpS7aD8ta8LYX4BQmT6Drz08GAzpERQOnP/Wk4BvA2+Jz
HQXJ3VhZla+3JbgFfQIT6g6hh9ODPE5GW0GArbIbjN6H/f/NzyEu0LJnKMRA9PznZGoJZBElXfoB
or6ZNa5e0BrjfY4uM9Riek8tariA8cHuacGEVXU/19teLdoDitPXXBW1yz2/SBPDr2THgwpYO+9U
Q5mHNio9Jwni+lYZoFyYE6msCyZha2mYRRlRTkNbwvuq8ni4n2K0L2sH7e1AjorXVI1vIyC1dxnn
eg6S7w/tnDm+WZnivm+L7DhnWr7LNPppQAGnbR9FKQLb5XgFLbR8xj/rq+UzL30FKKs8D/SJ8/fa
u/mABk84nLRsTrwS24v7dGFsR1GnoCjrBh763s2tkRinj7/om2fdemWIGkuc4m6hH3i+sjLoDTd0
OZwIHdWWum7+DEyV9HiylRd9SOCvNoa5G80aoqw2pXuZu99izACe+rmqXkszsX1BSugZoRLv6QWL
jZuqpt+MDL4dXQjYCS471zTabd9Exs6qh8CD9YilgxuVX5ysdzY5h43xU9xs1Kjpb2Ewk/7b0exX
cLe8rpHZo9C0dl+3Ul7J6y63kAE6S2O6zyBM19fIkjTqANCOsTyZjkx2s16OFJ7xNTfGy5CBcif1
MXNwgDmU0OdvWTYIxeSxNZ9CEwcH0QxYIAxugUT3KK6EjHceCIFF4BHM85YUftWxVyzQBiZKf6ce
ZOcej5d6lyE6vv1437z3QBjbIWLLTE3VzeXy+yMGhoxoqcRT9QT6Bal3yFCbuXIfnVzt/Y9XurxG
QUyDx8XnhDyE3PR8pVS3G+YfNd33QT0oqVp7lpo/VdI84iBrXHl5l+eQQbdq0sjEUIi4snp5Lp1d
dDha/ZSi/r8RoVS8XFrNJwXJgV3QJcpBlkr5minztR7LO48JNg9UNTZYjNnXL3SGXUoNH+kndwzt
z21o/FAjRfklYrffYi0+Xonk73w/khKgx4xcadw7q9QbcqfTVaHUT0qOmLsCK3IfO23uacLqv3z8
AdkRfKLzGGOQdkG9QyKY63w9sVetKWywm7JPkRPetnVVOH7cdOFdV9KsgiFi2J/R8YUWbKTCeVGN
SAFIZXW1482jVRxdLQBlXkqS0L4zSHqpgUyd/gB+3Z47lUVEXa8k32jXhl8aG8rGoTXURt3qBvWr
l7hVRW88z5NN3ThDtcHOJtK9MC5Hiy5FMSa+IUgruEQNHf3upjeO9pjaz2Ahubu0yt20TBpPXReD
WZRhSbeXVBWQujhUWKo+20He9dAVIhPySj08V2NWWl448uJRKU6KFq24SPtqQfudQAVJ9Wtk1M8j
CgjNxtS6JAM9JLJviZEmiNhDPkA8n6s025atBFVfxfy2cGrFDaRtvdlEWYe6cGVTDvdK92QmgPPp
uchBOxhcYZ9R7jB/MZMWj+OUz5h52FXwRcoU271UU4bIq0FvHZGdJ52KoiEgFVawZDGbBpR+A9zf
9SJ6WipXTtZhYFS6GBVOsYnJjorgGf4U1jg9yRplPc+c42rp4YTpbZ916mJ3kX5Teyl+Eh1owEEM
q4inmXVQU8SbPa2y8EoxyzRClF5L8u+ghejFLH1P0yvlLL4V4EE/N7WRQnOzYg2vD25O8EHN3H6h
fTuChQdI9aIoU3jbiTBDFiDsXlrFmb+rNoYS+zYq1IqXZDQ03YxxtvYOuE80D0GnTL7VDpHxpZiR
GnkI3HBAy7iKowdQF/G/Y/Is2Su7HskqUIsLbHE9z1DpPVdwauZTEbdeZ1vVoYCkvusiZOkQu7MW
Kwx1ayvJlaN9eQEg77OI4RjwmhA8XR3tOjbR2o+Ee6onwKcS4QJyxKtsict4tbBgabwuE1Fwbquw
XBlzIIayEyfSs+6I7XW718ZSeM4iPpObxrVM+DJgsR75L8TPpYB7c4/648IZyyCyY2dAWMcBxByU
uBoMrX7fQjvcXYtXF+GKpRh3QYFCzJw7+/zGUQPoolNji1Pc2hFyhersq3Q0t4rdMdqpdbENEzd8
TpBDfuiMrvgdVmG+dc1R3yYWGhpXfs459HLZR8vPwcsZ8Bzz1fXkh0lfT5qgiVMzoyyHNEL82DaB
PEIQsDe1HtQ7jn60QeTAPOKuRJOT3Y3VVHytJ/DexgIFyi1MlcncZpXEqIVI41ALw9dRiHTbGzON
yqAPrvQC3vnQ3MEUPUCBoEWsiWF0qTGWsjvrpEURjB8dtb9WahqaId10+PjVvvNA2MxjF6FCwIFA
vbrtA9OSyBv17inJeuPmf7F3JktyG9uW/ZWyO4cMfVNW7w2AaDIi+57JCYwtGkfnaBxwfH0tkLqv
REpPLA3LrCYy0cjMiEAA7sfP2XttO2tADuUo0P/+VX5SWX37Av2tjQI1F4InPZwf76c6Is5eCTw+
rp2ncGGL4XKp6+HAEqz3dsTgwm9ye79msxWTbOXt/Fwbvxgf/mRH+PYm0NJAb0cZTsX2cyJ3KXsh
HMKnXtNcIewHDpheccrR9aEu4NUjXti2STvd6BjR1D2vWGu7M09B+GxHBn6Rv78o2yL0Y0mwuV7w
oODbtze31Y/XRAppghxqsTkG/UqAVx9l8mCvndfuciMtYLdW02iCmsyi7B+/NEM69nLgxZtF/Wez
fGaHy9Kwbr4YYPh2BTOrBN16lAyifhOD82VpfwnC2waaP35a+AMwcDEeol7GWvzjpy2NyfTXza8u
F+18qRAGbzaHQb7kbmWgYAB+QayyDTE58b3CFknbIBX7RW3757sdQzNKRnSwyBmRT/74JvwWHFaB
yOulNN18547lcHYNrAh//8X+RdPmx5f5abi7+ghPypqXkVHHpMoH3BKwdFwG0rbuAqOubsUS9s81
0La9rUZQrOgdSFEp8htyirACTlrealmGvzhi/6Rk3Z4AVlK2RobOhBngAPvx809Daq1TYQLmtP32
wD+rrl2T6Uud591V5a/RXuBP2hVF3SdNNlU0dNflvWHLBXdyWZL+M2e/OHz+1cWi7b2tcxukipn4
j++pl1G6ZmrZ/C7OfBT4U/bpVucaUCKSQStGLo2ljuQYfUFPHN127uzvqBNZ8xfXSdxwqOIxCud/
vDByfvs2BWLPjVi8fnxbbZrZPhMmxkDKmWPapYRI4cvb/+JW+fMigB2ITjorgb3lNP+0CORw8/yl
6DAVGHX5ZJCS9pUIrU7vC2lVJop5q0xyRsm7bHLWJi7TZjo6kL2yuMudMoptd4juIsa99/CLo2A3
dIUXW+ViFvsxXYJfuPW+jSN+eopBD3BhMLvQrfZ+WsetPA38RoTlq6NFeLOujOcMLbIbVnfYCisC
GScwhochh0LuaQqGXKv6TB6viIVPWmMrze5o+riavamHj74WaooXhAq/eND/6q6i5wwHhGka7Dvz
p+uqCT4kin0JX4jKIciuAr82VLa8cTHZf8yWVH3Ol959a7NqBJ06Urt7w4IKFOvjRs/AvkvEJIEm
W+H991/5n6tGFlzkVIytaHcFf3JgrSUgYUApWC+FwexkfUNIs2UtG2nStVH+i/v4T4JY9DIWhdy3
bq3v8u39eCMXhiPzaIKp25lhfSLRMWPiO8wJzgp/L6exhsJOIFuf6/U4ZF4Npy/NbtEOzPiY/fDo
BM2cLFZPApjCNjg0eX6u6Ug8yMnWcUUV86xgWR3J2TFRRZj85iws91EwGUmW1dXL31++Py/hjMsc
UMRQ1RFi/Nx971TemkBVxKtAQHExB3l4ttr2w9+/yHZNfrzNN7EX9WawhflgPvnxmrluai3GbIrX
fLEJSclqb0fvk3hTK9S/KrX/vDEiAGI0wq2wgUO29I8/tpHssiAYIUvFa2flfiwn094ZZdNf9XU7
7k2ejwuDuuqq7fp+ZziLeQ7SRdFWnKw4ZwnbZ2vt3+K9tPZh7Q+7ICuhPDpRevQYkT1m5vpLZ/1f
3MH0/JGokW4NSeBn1Ant2yqDcl6+UjqCbpNpUb2rl0XaBDSqWWySE3mLvqJ79Sa249iMRHVS/bAg
knH1hN2HuNRuafOrOdXpkzcHKRGiXlk/sJYsdEFJBn1RJJ7ez3Unro2FtSheiSWHpmmTDIrTwsTQ
L6SBwnZy0qsySmWdWO0ICScbhuIDPU6ia4us4DYZabxbXGN/RyDZkgT8inMomnrkyK3qR1IrZRVb
o7b6xB+XqaJzbmOk4gG2DFQParxtrGp6M2XWILepRvUrS9tfXc4tYYUKnIwVivEfb4DB84yKrbF8
9RorP0Re3e86OlMfZwGbltcu//kCxFAzABRF92WTlv/4ekZqMxNzjRIrEAFjjuyKXQgvKXHdPtrb
evkVHvsvin/GmtsQEJsFK9DPCvZ2MYK1s8oRnsdAHF0Okew1nwL9pGaVyz2sveAamz9O4LqqDGQ/
ZgHRRzVVavyi7rX+/LBBXePwhohrwwBHPz3Y/EYvGqWhXmmu9KeGHLSnNpyjQzd3Zx870ZkaxLvD
P2DGJHx8kjn67SJCw25OfX9aLaCupuZRIw94pm5uyZD3+3Jfzut7Tj71L5hCf1qGEDmyRaBI4Hxm
eRvS649LQ4i4fKnKETJCTQVZ0OISazzXv1fF/wjOdtt9aR7H/suX8fpD979+AKn9549/HL7/OfvS
bpFHP/wBCi7xR/fTl14/fBnodv2bMrb9y//bv/w9ROlJd4QofWoxWWy/jVZk80dS2iZC/u+5auxb
H0ZI1R+q/wFps/nC8v/l23s7ff6Pf20/+h2yZlm/sS7SncJCBTiZVs6/SWvebxyIbe7aTYqL8H87
S/4evOT89u1f81c4XmktbaXF0E5j/h//Mvh91Br8mEXbCfwzVpd/X4K77/sLV+/T8j+5eL//+Y9I
qZ8GU7wf5jHMFxiy0srChPXTkypE3aIp00RJ5OS8Gn0qHWC0wfJlNfOojSvDqtKdY2nrqdNb/3KZ
JOT5Gnlcf111WTDvanrRXgwSdzWRL3l5sE+VL95FhfQyZHMzEropMiYw2KbxwZOeWV26cL66eHXM
dtittocYoTfc8MlsdAoGNaQ5cCh06L8bnclv49ZtdRykzYqFqCK2+ZC6+XJyO8durqaA2iPuZNov
pz98m39xZbbi+//sz1wYdkxmE6wpqFA4yf3UtcjcdWE+SU5tVujzbMOatqypPnGozK+q0thc5qRu
x2nN6frvX/nH8uP7K29dKJCJ1ILWz/ai3Jpch89F3jNQ2ImGDNGkVveL5/6bxviPn2+j2OGz4M6k
T0Ff5qfPR+S3xjAikmEqrSxxAjmTqbAK794Eqi+ck1cOjbpEMyjh2SpT3ZdGkxcUBMY0if1Ax7cv
dsvUCayRELpmyLdr1l+5xlDQAUetj9QUAV+Nf8NW3aFGpBnE+HcmYuHmwR0T15PBsxWpFrRtP7JB
rsZCfCusDkWCzziP3mHMnGkXKO0+iq51P+uugmdgkpHrzA+CYNSHabaWt14G+Y3Ic/tr3zLdJD/C
1Cu9Utv84JhA0pPc1qrHKENUliQjqwGSI7uP0ToQokvu8ppslihJxZmRtW0gzSr3GO7N8nqhb77u
3LYm8Xjo4WjupWvKN5zFrtyvQ9h/CX2lx2QRa2jvxQplIm7LIcATllXpSKt98s0LV5JSfZ9yt99F
pEdoEMWtYhrS2dY7e1ApqjtjIi+3yFT7pZ5sgkTULJfHtRlN91h3ESdVPGC06bzSKqIdLJtUXIrU
p9SY10phyw57xKgdDSYymc0sXlJPfnS9rNKJHeXD8Ivd/eczvsmqxAyb7hZCKVTfP/sjjLUtRDV8
bsO8PXuYku5Rq+KBy0OLrMgNxyY7Rtt84Lc5F0tchc5N3VTmbpYIhyvEyd8PIP9od/lviZ2shZ/a
Dis4ALX//H9tD9okCn+zB405gdzFD1vP9hPftx43+A3C0rawb70wE3T1v7cex/6N1d6KkP1sVk3C
7/5r67Hc32ihsRMgu2OSiH7rv7Ye5zdkE9RWfOWUNnD7/hHik+HFTyssrUFqTg4/Nl0gpoY/dWXK
Si9wDZY8ztByB2e8/d6d3XnSYIWws/7MoCyb4rBqWr+Ohekg9NopwfBqgIQ8IOd17f6dzHuXRlKE
LypPAjXZ/WURVEwp50gRzLY4OVM80rr9nVkR87y38s4PT6Msq+LcT7Rg4rwuLRc1eJC+BV6X3tEb
FkxohbC6HZ5sye1sW/XnsWvEe1ELK6CFOcCFL8m1fyykLfWu6FlBEtGITu38EDl0Ui1zce9IZ7xL
eeQ55PsZISSm12ctzkjBxrHKuRNoCrv+ko4kQ4VSs6LFVWb2Hg5Ar7Oeeejn7kQGMXnHlWaCx8dv
suzUt2OU7pRLEMJhIfZOnB1TRuZt42qjP9YeGSAHkTYM/1basEPiB30TlTEtkFpB81hoQt+W7biy
OM8hrOBkSKWeu9gvfUyzjHr6AUkIBQAD3YD89D1Jg0wU46Cxtlz4peRZnzQD0PUxKNtseFLCtLz1
VLQeeIyPtlksy3TZLMZoTvcqwNqSJlIZ2FFuptn0h/nBNuotTB1EQrvtqWrxhnWNi8mt5fqwEmVB
AJbiQ3VVLIaGHAelnGKmeUyshxVDMoCRxsYDSNq3WiQENe2e7rLjfDdeFlMl3lsGg1faPkEuw7tZ
53gC1yXXEwfFvlGg93le9m5JCDL5gLbVPLRSOuLaGZiPH4MKkV/iVGVvQC2Fdb4DYoqgPOwjLLtW
trbeDmZbYJ/WMWxHTIdixnnazjIqLrRnT6ehmRaEOGMarXHZoLPd9aVnz3s365fg4OvM5a7K1EYI
10i9rlu9dUqWomieoqYeLPpVYrxD98ZPWg73HLFggUuQCRLu45it4R2r+mLthhk5c+zzq674hsrb
whNNdxFNIUNi4RTLuyAo6TFw0Ji3+9ZPVXHwzaVcTmpoU5u5/GSVGDYGOe/nUmn7uED6JrWuLGDQ
L1VI0jsKo8V+bxujBP9aNEMYt46a5GVEFkYZ67AmZApnZgZKw4r64CGycFdcLMqEkim/Z5Or3uyt
Z6MvzfpoAwDyyH4IiDUX3yLO2SqJO0+jSkG5L7+loXs6wMAdo8lz/XemlbVoDZ1vuerlSH34TgkV
jLcAatHejN/S2MeVbbGA97GFtRdjZIASH79nuSPZdK69bxnvuawzZFHfs9+/5cDj7vDvTKmaKHG2
oPhJCTLjbb/ubywh5Y0hrdkFgGKF93Ldkuarb6nzbjtgWP6WRT9/y6UvBPaTRH7Lq/e26Hr7W4q9
aeRQZMMMmkIcEC6RIYRLw8cp1N5FtET9FE9WAcZUV15+ny2OOPKq8NGGaKUimNAAYrGW9bBFDrtg
ys16AnniEhQcM+X28WnMUzsdfd/vPnpZSZxZkW7J9asZlYL4SyM6hxOCjR3wXXXv6zR4yEtY/ntW
08KPlTXkPcEDgtZqFnjCZabcjnUccDJ9LlulPwwYRAVtn5qI8LkYrOUg3ZRnoRdFxYkqqjfKuw4/
Lqsl3d0Wx/DeR6Zp7aSVhieXWo0ixbHEOU3NkCwRywidWHESb+JRL3JK0iGndmqj1MbeIUB3xTaS
3jO1ZKfJHnPqryi+q8t+7N1nzusyP5ngRPP2VURyfvS9bR3RlJFf6CkH3rlwBougpzLtnopcuzed
ZUr0CApuyWZcmogetEp9g/ODzcCezJrshNAfwmPOQjfEhfL7+7WHSIgecPR7Eivw3x/YyfL1SrDm
3TUiEN6eRjkPVGYr1ezcKrLefGNcWCcYq9z3XpcZeyQsW8hZhmY+vNUGT7KMK9qeMIM3IES8+sM2
iOoi4k9Q0woU+tuwCr2pWdUYhxQu+ui1w/YCvn9k8YoD26C9ZY1UXXGp+4wWnZyjukJ92ecYawzf
vyfgrhgdRP6VyNkzvTWMq6E0X3sDBdnZ1yVZEb492mEyR2EdJFHjWp9tszeavUdqeXPuqqXMY0bT
7H4VsvdqT90eVUnOgOFzM5hrf7T7aApisXTj1MdaFOQdOEvV+yTVNellB9FL0kEIp2KHEsO5lnaT
Cx0PlKc4RiVpLLEsgCw9z/A9HtMV/RtgskoSMZbzWSPf1COOMUOd6iLlY9PVal9Xm3sjzhZmmaQd
1pxASjsj0dOfVoF6xeOwKb5yPgnCE/dGt6J1BFcdd0ultjdJuKIXR1EObxZqfvUSiEEPsZryKXsy
cs/obsxidOXHcjBLrq4N76XFFOYxw9vPaWnY/U7qoVgPa0e9vrN9RaACEbumf+BOMF4GaxhU0pn2
8KCy2ckPCO3CmzYfLZ2sZqXvBFdOxOQWkAoDVNtKE09FudgLQ1Qf+Hf6JVBj9KBLY+UGqRb9NJsq
uJmHKoRVNEv5zrNmSMzNsgTOeZ3RksZrP0dfjQEf206IqbmJzLl4jDhn3dkRNvi4yaL1NRpT9323
1OqtNPr1mkCWVsVBX3T3lZ/3T6A4VwLeHILBD7XL3hhPBW697f5qRdwQAc+7ztvIxxdVIPnNoyGC
I0dEPXUMKs4l8aIMgGS11G6+n+tlvUqR4I+QGursgu10nJPVV+LgFzKrj7nvjueGjzIkAb7tBwMd
MTGtkyyvnEj47T4PvfZlCAFGqCwl0RX1a/kQ4uz6PA+D9yBECkvSMjsrA21appJwH0nhNzLNPlZY
rsZENXNzXGsgDScOv94UV3Nn+YC7vbo5mE7VPntm0Z2NPqPZbQ9z9xlbBDo3EhP6d5Rnk001mTuf
WF0X9mG82CKWixh1bIZpf5sHHUK4CL3nknCTVHVsRSkIMm6l+WJs0qJOZiyFV9rpbKrNsDM/+TIn
t14Vc48HzYuMLA61NjH3Sb954rjmNAgVsjKIy5pwi7hpWigTk9+j9Ymg1Bhx3iv/zbQE8E7ttH5z
hfmt64i860tWegO9b1yPFvSNFeFmg2Ska+p9YEmD78Ud1Ntku+W70rEkv7YGXBeHqy9EYlK9DDFP
UT3tlGFlYzIFq/G5n5D5xaVbFwLnPU9L3Bc6HXd1g1wSUqgm7JfXn/fDkuZAGSpHjmZSoXTggN+l
CBLYLuTkxHNm5BELnCOtizablxrI++rfLqmT2zsvlVUXW7piGJaDo72egra3jgalYAFHZaUw75g0
DTg8J/NiadJ1QKhXh/u26tPwUNfG/DCnLjFU2qNSNFiuXa5YPNqrUyW497wvLR/JfJyJGyGoWS7N
S+taa4XD03ULMFx1ySECztRqPuCWt4InkONRsfNbMVylQKmNpB7H7t4Yrajm4839a7Tx8ZxjEYXZ
cEBF17McF0FLvzf20bct13K2u6qNCeOl+tOCR36M2bBX7yBCGd33axTeYszlHilywr1SfyDDtEUM
i5OZsboZm9SQ1s7AZU82CZ3jHrPFWFMqSLcGQF8PZGBlqtMvYVaBCG+EYSEDy0nXjUl/GnRctl32
oQAqw+2hq7aLizCtjvYyC3/HjHsqd13dZ79rb/7/+ftfmG/+7gD+WLXqg/jxAP7tR76fwG37t02K
TqOWc+73UIx/x2z4vyGNYKffZoAWM3mO2b83f92IxjATL7pz37IXPN7B781fTvRbQxA2Cqoafsb0
/0nvlx/cjth/aAKyjdOU3kR4EBVhG/9pLjRoMhoIx8XtV9v5G1tn0MdNZCpzbyhA2kln99a2RvhF
gbzRqz6z6MLdmVBUqqm9mAuh+0RHqTUgprDD45o65XutiuaUzrZ8a+dxiovait5ldbq81OXgJL25
PtFZbWP8TdNuWLr6iUfJO86KUhF8jfhSjRjclSvyd3OgVkLYAFaFKruqw9W4MKVYCFBWzSfb1cVu
bhb10inOGqH0jPu0G42rrgyQM4XBIA9eMNf4onWeaOn3Z2SEgPBeFJ9BZO+rPCA9xf00k0ocibvc
fenStL5vWdz3nkO225pxeAbG9bmjkfnoDsVyOyMsY0jb2uNN0FnexwxV4ANr13oflLn/ztNZZRCa
MKdH6hN9Qd6gf19WmX+KlD+eSxNeFBCF8dw5YUJ3DdkHo6vEnMrwIm1dthr8+4c+M30iklp5Mc9e
+i5StnuTutJKVLcb6mU+KsAPtFRLVgw7JIZrLZ+noGNWacisUnvfzJcrpm7zZY1j59AqMbIrZPkV
CoT0mPpV4g/eJ0t40w7A0XLXBN5yrZy6uUqFbSWpa1R03Yu7kKVpNzrmcqDlWN7PInqxizRPlt4M
L6d64CNUTDN9BqKgBntIqNYAiqDukLq7n42Qj130HvRWNjrDM7zrKO8A+rTjcgw89rHF7rrEQ9f8
Oq8sYUi5+0T6g/9cFt4b0jXvzoBymRigUa7aLMdxVSBIBVvN8DRsNndaIz+lJROGWdfOhfBW42zn
dbp3eqf9MNUvLLAYa72yv/eNyb6eHcoRFY1f6amyr+Kmt25rnQpk8O14vfC+KFAnhOTNal7S/1cr
l2GsHsKM6EqiKeqLQGTNUa3fasqM72NcxhfAlPPLorhwSmjz1RlWSoxKXZpBnRG+NMhz10zqwJxj
3hGlm3RdiVtd2mYSztKNO6+HAWYv9nxO59Y++E5OxebMEo21jnZ535nXa84hxhmL9ahaae9d7ad0
cEJoD1GInJx2FkEORrm8NfaiLzyGybdtE7hI3hkd7NSoX01+JFmXgvYRLndohgxALlI9BhdVQf9f
ScjnfbRQ1o0ial8ad9WJ6GdN/nWNfHK181222MGZUY6fGN3a7XtO5891l3FHl4O+tJUtD8KI+k8j
mH8Co30C8ShLnt3M6U9pWpgWEddhc+6rzjpZ0H0OWSne0KCaSJ9I064rWAJVVj4skWeRxNjN0Wfu
ng9RaQhmC8t0zsEI75yBdLtSN0NizkyUSStrjtji+D+zpR22+u/XMC+h1Goy1/Rs0C6yy/xQKymJ
K8+i08zpPKZHxnR+pQ4CQBawAgkYP3NONjfa9/6xxtR3ZnYA3aYV5Z4yWF3iK6kvU0opTjeExNMq
k5dIPdGs4OzlMhkQWv3UJnwcFTFHiI7o83lyP+TNmictYUVxhEEjqayhO3h5JS9Du7MfDTBVZEq7
V/baXuPdLd6w6TwM6PuNgvYWbAb7JnCNDk5Glp8M8hRXvWrac/4tGcgkB9Lbiwmor2Kbxh6IWDXt
KjSWsYdgZteTIUko0ZxtRxq+wXYWVymIr8TM3OCjK7R+XoaFco8T52MzDMx+CSK5TAnx2ZcTEyHJ
RoRMJHJ5JsaMfiHj4n3bKfOkffMus8qPBX4Ihj57HdggK933mXHh+3VOHWX7AJOCw9Ixi3BtjLIU
Klc6n8QFbRhRxo1RGA/2KNZbEua6eO7IbzJmzqFRt48UrRFzzMadKFRHiq+VHhQm1ROo5QH5xPxq
CK/cmyallFcmDQBYL67WMOmz8o55XszM29g5JChcZpbdnCagG/E0NvYFY59HNyxutYXTvvWUjZJF
1DeTMNTdPBXZqwn9aj/ZxvtBoh9dMi+8m+rSOfR+sy9U+q4h30ja83jRazs6z250gfHnjPB5fAzW
EnanmI4Gp49glAywDPMyQA5wSHWmOdpnzKcyLdtDNhvnxYm+OmV559Fs3vcS/INesg9mlHV7w5qt
m7KQ3dnl5LQLag4yPSSiT6OS5S4ceE4RwZNFk8s48z1xZQhzzGM79clnd/B+SN197W3xBoCVdp5R
209GQ1KvWQHGHZf5S0E+eoz+JL9QLqT01Ta8t8IvwquhY4JrkDNK38m9VF1GyZ0qxnMTa9VSKO+M
lGs5lWEgD9kq5BVMiOtF9/oc1BE1gnXPQ3aABjSLxC7oQgTrjRWK8pa2LId7OVr71iaqS68zNLk0
s4ZDqMLqCGBrMg9+l1soYNr8a6RS9exZTneBJ3M+BkyLb9q5et8ONhNqMyNkapidE4fYryqvqgP2
zb6Ll6gNGRaSSt+EJOLgKMoujXAwjsMYDMiEgkzgvky9B7l67g1nn+4ODT42wbHRRx3m9YM3CvM4
1xHZM+uYXtd0hw5STt1ppZ6+zK1Un5DeMtmeacrVfWk8m6gAE6+d54PWJbsdnoAJ+kjhrs9RVpRb
g6kbvrihxigbaWnvgAnoJGCf+EiLIYgDYyTWvmmjhKyP8aVcp+muVBhlEELMn5vO4SS+GsTUlGYF
fa0U4Z5uE84ndRXYFc2e2kfqaJqHqjLlyaT2PwT2tHPL/NHbxqZidrmwbNmninbalXJG8m4Hd9mn
gCbjnouPMLhCE2w6RnoLioJ4ZIosFOJ2eKGqMHs/GCulXnhimHS52PoSLm4sXAOTqcmROgALhyVb
mOlZFBPziuaij8rLiUiMBLGpiGeDjggBj9deN5PIrAkhVZ0LMpNTklM5O3qn1VUb1u5BDs1RTMt5
pYFxjy43uJ9Sv2bIMbcHsr0/GaZx2tKK16GJAYveETlbEH5ptcXR6UqSfLO3BXH53lvaa7NobsJs
WZPB0JcjLHwMv6k6wnt9xSV1raC4Mdn1Yt/kHKjnPln7McFj9iES2k4MoYyjPXC8x/wdkDdaG+6J
ZMNmh1xjJ6PoU467YpdvsfI8I4eiFuzA/RQdcd8RET1/lMZ7ZkZQ9+3cWq5DtjICYmH19JF+QIr0
QDfh4C9cyWWwnENVulflJJ5FZFWHHNUYLCUqrqy9DHXVHYvmFgBQn+BbQEGp6bu36KdLgm5oowKJ
azL1ubcAHhIQRmqU0XSxg+NLO+EuC6i/icQVpzALP7UqevH8s7an65qyG4KWVe4Ns37ooYnjmL10
ZBmrkWucVrQhzIBFJkffMVcWJ3JO7nGHmDrRbnF0M+tJGMTbMA/arcOgb9N8/JzPy+WSj4pEutrf
I558GV2wuub03mnaR/Rzn1WffSUaYD+b5UUOLijuVH/sC6oVLWDMO15xn6a0hdaurq8M0+8OjqLw
ndR0pfUY0f5B7pvZh3zy8c3lU4Eagdq64ouHe+SFjxHfNacBGnK+Izgvv+ZOZ8SdZcmXVWcHlRc3
mZexWdpkp7ahz+5cPTctrFPi1F6ywD6Xy46RNim8Xj3eL1m5S63sNE5ue7ZkudwamEhe7W3ZNFQS
dR+N0XlS9AFx+pEhZ/AkhxQ6JHaxoE8XfS+fOvwGe1q3TVwTZb2UVXnTeE1/NqzGu9A5woOEuy56
18mmjwkrt7/iUPfeVwtIIOxeORANqn2+VASbMqMRBMqBIWOH7sGKOFvQe/Yqt4ibPPNzVv+g/6LQ
LhxorVVJK7nLmfUeHBkwajBBtPZFY9zMtAF3o2995NOR9mpc1wpqbYB579ZUInweUTfwZhbzBj5C
SlG0hnsJ6JaENthAfdh7sain4dUq0foGkbrFlmwd8rVqj2qUxqXh9WYSrFF9LaPMfw6FWccULt3R
boN2P3YPGo6ER0emGMOdhzhyKO24AIYal+MHNTIMjcLdzFe4mr6+CplQDogtfNe+adF+dwVijjhr
CHcPi6NW5Zvux/a2JDcSEZs6i2ZbmTS9RzGTkz6HN4UVmQSuYtXOe2ldU5P4sTdjB4JncfCr9loH
03thwn9yl/V6iFI2POTfJ1VW48WwzuVpYprIFmADbE4vx3ls91Url1e0vJwr5PylmcqF005mxjBq
z2puKPR7g5kqozxK/n45trlznRfDA4KX8sAp0udx7mgyB8W7Crv6uNakKdd+n94qhuPvaFMT1sVy
ugsMd9jnxvixKpjYhk7G56qc4MDk+zAs7ZNb1S+NySwUoedXZUWPdise2A13TYGqj+f0FPprG/e2
bz5X3Oe0Al2e40qj/ZprNl03SuN15n12+LOZAq/3NFEFQ9/qg52h27CxS+0IFqKACEdwv8VqfwKm
eGw4xY9FWSVz4x3NJj3jTq12hsUSloVdts+8rn6F/40I07XOSFF3HrMyduGQhbUMXmwrK5Iq8sBJ
hQnpVFe5PVOrRbh4O4v+WLCyqK658aC0n+9x7F5XIQli9pQyD0XOzOhsMyIEbyl3H3uNX133ra/3
qrA/jfb0QmF0O9Vmehes673tFZde477ZJdOqqqH6qcnRCsM0pSopLRJrTHSbAVMTt6EuD+10L/u5
4SjUvrTRykQ5z81rx6eNT8FbHSk5uy9hUevz4EgEVFtGZOdVNWd7b/qMtApWL4/pkjHRq8KTbozy
HZz+8doLhukYyCrLYiiW3PGdDj409WofAbqrhtOQqAjkq9N30MKcV3xiGhEBlOSiLOckI8NpV2ZM
r1snW48afPCp79fueZtooUkbHIQT5DNnLOAUmFpZOVsVyfRLVHuv2KBn94BP6V1ejjQFVlZpppMM
PfmvZjgmHU213TTPvnTfM8muTxkC/rNs7Y1NFNrw0yiNG1LPkhCrYmLnhDsZheuemgnzJqHQwb1t
pm0M9dw8seoVT43nlwdOeMYNQWjsusEYyNijgXszouNjBo04cE7FeD+NUZPg9/S+GjVnPrFq6zqC
Cv0kh6y5MOFZojX08KlIHlLAZaV8LdRiXox0W088jOqWB8p2E3MLhmFS3szx4Nbpo+WlBvDmdmj3
ftfIB9BA5ftp8M3/zd6Z9daNndv2rwTnnQYXe76S3J2krc4uW9YLIVs2+8W+/fVnUK6qWFsuCc59
ugdJAiRAxV6b3Wq+b84xOXk1Jok8Wspb1iq3pVsv5w5HAR8psfCbStLuKwCvWBmF5wj7AVkvrRJ0
ZZJvbYhhoVcRmX3jajkbxwZJHcrd8jxXWqLC9ZbkhUq3z0XfwnRKywSvzZo+TV2eQZeWD3HQ9XzT
1wvLOMznItlUzkyTTHGqiWesTdvR1Ztt3Y/OeYapC1bCQP+kpcONQn2ye78zM3HlxFW9gcqGuFmG
7XAOXcP6bBGXcKTeS/zjgNPdxhB4lkWuEjSFaAlen5BOJFm4xcqW/mEZ0UNN7e5msucHU6H6Vxq2
sqvduDmYIakruUtyIJEOxiarpbE+QmNjuio7vzKwYDbXenEsVmdlolKig/hXkruH94zgdo731rLN
ioEfG39AMI6aIouDaurFo9nDkmOTD6PANpd9otTO3qyqahfLXj3AadU/SxrFqQxz8jBXXWGks6uk
lqZcyzbuXDSDRXymkKa2R0fqfoUdsYogGuVL1c/Jtis1OuRNXMWbDovUHwCOrPeiBX5Ce5zpyoaF
L2Wk3y4Em3gD5Rl/nJroWgmpL7DcK4EoHPKF7Gm4RpNd3xgQCD8xveSf3MFMPkQ4li5xyse7Umv1
27CPmARyoVC5BDd3WBKRf5S1dUnSpMJPmCTxVMUYju+znM6tT3yI4rK/0iaAkLAtLwVhmJ90MxbH
yamfPAYoCL0yTNUDuafiatKN0UZKMmcXWdmTh5qitN/Z9lxeR+pU3gKdgCeYg436PGKyzPwkMaO7
kXUr8gzmhPexlZqZbzq06akx6ZG20a2oO8/19E//6W81Bv5/k9zh9Hit5H/+Tc7PBHdP//8/FXfi
HWo6Kv34bFjM4Hf9rbjT+SdQClzsN4DDeWf/rveb73DB6uiNOG1TjEdt/He9XzHerb5p/j7M+BZm
IYiNJ+Lu18TeJ5gr1lfsCCqWOn1Vla8GDdoBP7n7wxglGdLtLyb9NKHdoYRAL+u5pikVVpixqW/d
EFTOIW5LdnkGnXV5U4Ys8r5Qiqh67B2dAJ4zapr69Pmnm/gLufVzH8KPn0ZUIRp024Y6fprjppFo
hKq1f5xiFF0bDqJG4ZtFLgdfIDK2d6+P9lxi7dAJsRC9k9FHeAO4kVPM5LBMTWP01KCSSESBAY3q
YzVl1c3vj4J8XMXCpKFSOE0ijWN01PG6uFHxiZD9pe0hZ7Z5wzD5XKj+41qw28KjBt6DxUB7/lAd
tSQOSuPUVokiXYtk6qU7xf1eWmZ0nkGogGNZfaNTOr9xec8f2Z8D00JHLUojS3XWm/zT21TX7oD+
rOSQMwIImcU8HppWybZibt7CUpz4l56eF28vpRjTgJqqnry4pHRSYVgaoqAEPv6+Y/cRL/XDqCzf
VZ3N6+vP7cWFMeXyVeMkB5qNeHa94z9dGB6uXKQq+qtsjj4hC1E3jtF+my2x+K8PtP7sf7ffuIMo
7xmCDiDfPhrd9Yf8NFCqooEwiBf3QiGUAJtesZHGaGwQBoy+qY7y3AVB8YZD+8W7T2tRXUndJAOj
DnTXnuBPg4bGkKQERyReNjZ2sVkAX3ynMYzM4fWL++U4FgPZAiMUPdDn45Dxjhs7ZZzFiMs7M9RL
L0qq9Mvro5wybdd7CL4C4BH/VrmlJ8OYKYma6Jliz0jpNcaVRjvCHYxdEmUfqsY45lEZUFzZAfPw
67rZ87rsM4veHrLLGe2DJ5ryUreW69d/16+uXrBtWsGFkABOwS1DYsoydhU29ospD8JMZy8bKJy8
Psov3lRXI+uR6RyT0YscQnVBMjIY3ONibEbHU0U5UfpukRX4Ofbp/o1H+uIz5F5DlyJcjNakCkbv
+SPlhAg5KuV8rqSRsh0N514MznnrmGcA16I35uhfD4Zr0cWd53CFzwczS/bWRs1ghCFJknrV7kYk
REtzlgVjF2p1/dar9PJzXKkRdMlZIlmST0OEQnNKm1HwOQ4ori7T2LlrhXPmUtlF62R56rJTurvE
nanYacESVmzj1GyPKMPy8g6xjQFrw5tl+pGcjt9kt/Kak8alQ09BtITT9jQiArMQ0UcweTx2l9Q3
RrCKml68hel7+T4xysrQw4WE7/kUlCDCJKbezWmwbim5nE9VHFEJS/Nw3EUh2sI33qfV4nYyATIe
iBseL7MBN/75M9bHUEXqHiVeRRG2OBsGi940vJjmIjLi6pwOR/clRdeaAvNr6UTUuqN8UuPUcIKG
ZukbnqiX3yx8BHx47LRU8sxO4UddLyOnaLj6InP7dj/S5532oERw1bz+2b410MlyhjKd8zuCU0/i
Q9gT0R5vhGjemhxOTbFP7wyLs0GiAB4PGBPP7y4ehBokF3eXLlR42yV5z9nJDePvjaSn73Whbn0c
p7RP9p2WjPMBWAlRKm6fYSF6/YJ/9V5hpUPwguySaerkOYPyt+ekYzYkA2sJZmbG7YoUDdxqeCsl
hzDb05dqXQ94fEIDzcBoJ5ZWtdUVma4BAzIa23qfk17ZexiPKeYXo4zUoE8c94PGodHywrK1B5rv
M9XtxTCF+0ginfNHUoSSbCF9lANK+rgql3nySqDt5Rf2+LX82pCAZF/ScepDROdxrMPJqsaoInVy
qcPPXTX3goaYTJEQykRT/HaE6nmjjIQE+32Tz+ptTN+1PMqxbmkKRN0SQlBtKnJ/vMgZMw6dswmp
OyzV5TKmgGT4fcpv8ikHNd3W1fq62wyTRaF9bCZ9VziuovhVnyaPkRK5XUDsQ2Sd6xStosARRRfz
E7os27VupaMYKHDVeBpJA4OvJmg3gk6dILQ2wCjqM754MiPZIBUX6IMabVdYdtJ7el2Ya18QbkOO
IDS3496PB8TYSBpjGMxjeGxAwkb5TayQzeme05E3mvQzAg0R2Rxx42xwvSEuBtfYzy78gxjwyApA
DxwlavoD4Q3dg7G6ZiqS8m7sJytN2xblEKTNarGpsfXPQbY6bzI3qyNC1CrV9vvVmzN0RfHYNGs0
tf5k3mlnOy38YQzda8yC4efkyeiDhYRzMIpTDEDakxlIPBmDnCeTUPJkGKIWgXkIpXLymQgFtTlf
JNspNEQEVjT+wI6wuUN9ULe4Q3P8SHrukAULqD6nhDa4psINjo0aPQcZIhRKQsW4jtxE2mf1k/ou
f1Li9dWUWkG6CvTW3iKRGk+6PR25/kOdFRT8QiNE3g3DA5Uf1kEUf/Eq/jOIMe234ZMmEJCgsY8Q
VIeoeJ9kg+JJQ9hkBXrC6klb2DtWiWR8lRzGT+pDHJ7OVbpKEgvXnszt8kOqONITboPmh4jRflI0
pj/kjcsPsWP6pHxEubnKIItVEhn1qzpSPgklnzSTs241F+2TkpKdkbA/SH2Z1Fsc5XTZCr2P3V31
Q4aJ6WmQH6cneeaTUjNzJmBFDunCYudOuWVHZ4ZRKnLNFrFaJTmkLFrJgbONtGjHNWvJOe7zAnq+
o17bipp+GUEAxMdyQsMcyCFPsA8puXMZizbHvsRxAa0zwpjUZxWgMdJGC40ycx6hACRzG38z5zzE
axa3k7vJJactb8KapAYpteFVuGUAMirdQV8Z2IoVBhlVUtN3NYxO27he7MWzpJwSFFGkpnmJMLQR
SSZ5Grxwogv54CYcVBU66WxvOZ1moEB2lotUmWjp0FQEpD0YrgmdYXHbK051JdB9u14iACpNRlo4
0Inca6mCXlg4qEIgm5FBLb3K8ZK1UkePnRUEk/hhLGligv1xAEwk3fIg3MX8lM+gGjdTPOQHUpQ1
6riySjMaakr1OR7H0f2cLfXS0s9Ic7JbAIJ+rXNH8BUsjQUbbo1GOid22dTPnMau7A3M36JBGdFy
lG7yQr8fwi4X2xpReeKRBV8rQWip6dfYwd2zI2VG3WucP+SmShFqcDkZegXu0gT8s0lrZBJqbVuE
exhItm0+6NnneDLHHhXXAtI4WojLVpTGXe726XesVyFGhrYHvxnViMTw8oniLnNxiOBAgOPhF7pk
ltBjvY03Pc2NFPJOOOGM6UoiSMo4M2+jXuaWn9MqNH0LuTmV3jElFX2Yozg/l3lXz+9pkq3COKfo
amOnabFEt6Z0qFK2bYa3CddQTp9/HKeE3qCNnmpV+UIYGS03crI923+2s5s66ZuKp9jYet9136gc
m81noq7MrvbE0IiYEj++jnbbs6vvr6ch0g5Ku5T3Y0RMjY+rV9IHwpCdncXEyNOKHnAKbCTO+qTy
GwBfyoQCo0BHF3AkGSNjh85Nzeof1vjfqur937TbUmj4aWOzIiX+hDpcPhSgIg5t8/At/xn08PQH
fhT/dIAOHPhWUy1Lo0EJ4e/in/EOdDp0VYp46+59Jff+RXrQ34GTNUBI87mxuV+BgX+KfTX3HRwT
IlBWxa9lw//8rdrfE8nj38UG8ouhn8H3WP8qfop5imEE0d4mtk3IaDlNcNYWM1/umrBobpxJW+4I
fgn1rR4OFDpsvfooNWXOUSlpo31jx/RLfZwHLENkFE96AA8o2daxAkzYCgvzUnQo59XMLT4MaUKb
OmpNFIKAReRHNWt29mhFMugGDl6BScwlukS9aznEldg0twWdQMszCB8YEZuWk3oRpTo18qju8eNP
WaKIbeI4YCOAoRxyonOPi2x6uTcLNVUCjodp7A/hDL+iUcqaUhe+E88spkqed2jT2M9rjeFyeKMT
gC+tMMr3mh5q0WEs44pUOYxYR7WPw/JA1DHpIkLD2bTV+Uhn+MWAregyC6fzO2mz06G7i1KrzCzR
73Wl7LPDhHrXoaSf1l8mq88nzCYSuRmAWHJUEIdINaD7Yp1RduiSgzu3RCQlBo0kj9DjtkR04vTF
RhRmBm65yocbwkdQ2UZTMu5S+tLkq8jQRYHa923ip8iAUDKNUhzrsJUf20raxa6a3fleldIeaTpN
uGeTBYCRRkTAhY7eS25xB+nlMdT7hzS2u5HI9BRM5lRgjPSAb9go9tLEJQtGxSvsp43OlD7aOtsw
VHP5I4bK5RZXwkLNtCIjJopqzfRSHcVYKSoAQsaqrvH7qaNlq8+hc842VVpsNCON0mS4rsh1jLsT
dJOFUrIsSSL0pgw4WaCNvHe+ZjdcF8JQOtJpw6V6yGbRPixN4n5bSgfEMZOjtvhFGpWPw1CuWbJz
ptzbgupnkNvlvLObjn1/bjvZsXB1IMy6FMpXt4vbZhO3vdrsXbcwKAYtpnNXDUZ1hus1HeAFjehB
UjuV8rqPqvQSzxySI7wbXUjsbYqjjUR35fs8G+VF301i3lG340yQOTKsdkaDCVX3krZGeZj2Zayy
cQCR8lVaSVgcLc0dzxOjA1VGb66Z5V2m1j2b3kGvw7PazZbWw8joqruKfaq1k9nY0/qz4iiDWrFU
vY/7cjqj16SmtylBFH2KkEwqfDldPJ/1qszjvaaVNp42xAQy3Qsl0+Ftjuif+ICw4Pupmbi3RU3Q
2n6U2ryUfr9olbzQM8wsj7jTcOt1ibnH0C4fTA6OUYCSjFYvqFvqnlkq6g8lb8KlTKbkogbSE6ML
GhvkWpW7XWrCgtzBLd6oVT4/N65zlmYaFpUBzBOCTKiT4l5BQoMAjojVyoViMY3UZlp3Xjy+QHH+
NJP/d1H7n7W78c8Mid23someO1jWP/BnQ8t6B+vD0GyIVtRDwNr+taYZKm0rFSg49QXgcupakPrL
wKK/o4BGgRANksn6tdbR/jKwiHcqRCwK+DAfaB2QfPYb/Sx+yrOjPl02WK90++EhQVJCGL3+859q
2UWduvag981mcbCn78B5qsN2tCvrY2LCmEEiFqotsMBBt7aW0Ux/aOgZH/jF0yF0StRGw2LFVCXi
3kCyDTy2P4Ojkebnbaa71Kx7ThBdV7gZ6Hs3M3cyomhO2t4wXCGGJ78jiviIvCJqnfuOLWTP66nO
HKjcOjxK8sgxSo9dTJ+ec1TpF5ld6dhyx+mi6wSnCEdgN4xsMWRX4xCme/KF3QsmsfAi0seImjby
hu9lJRF7KLH6sCwUo7DjOdnn0uUM5tlzPkrPzmP1Mkmy6XNXD/YfEASIN4zDmC3pkMZu4QEcoEYc
wstrOYUXC7omEskfrKwWj6jIBVpMONafUCMZtqfOjL1ajmkiT2Kow8CJW9rQEJ+yOzO2lnOZZJZ1
UDRR7+htX2lGg5SnH92GA7VRZDvCzpXLJjdhArllmj7GKRZxjzrVfAY528W0MgBqJ79rbnNC3Uwh
fFPrxtw3cP0OARWkFlkjKUMEyyi01jZpruvhBi5pJbeW1KsjUJQIoRKejnujlSAMSitvbmzkvcpG
xwhwl3YExrEjMZCL1FrnXDVUcBU/j5x48fHTE0o5GYWqbRTFaD7ppel+yScwFpC+M9RbbTGKBzyR
aNKiuHA46MVjdzbEjWPtQ5VMG9bptIh9pOU0HfLaqB3PJoTn2kIyYnqSsNBq76QGjvLIzqSxVZh0
98NUjkyo6pg7fikW5w/YLKsjOdZ0BbAWymNyvQWmJmnLRNmRAYqGnQ2MXZ/VGFkYiIDOxKtXqeLK
8WxZ5sMenwFisno7GS5piSrdiGETuzF/WZM0BDy6aaO9d8bOvpVIGg+SgW8njNUOUjupz76l845F
UK7w5OJi/oO8hGXwAUdw7BI0SKyzJV7TEFPVNh7yaFYTH0KrfV47fdhsZsvBJaE5IYjc1QtXbMyi
0hM/XhTnaC8lchjUCs7saRVNLkSliuVQBQT3sU/reVUkIIw196XTWJE/S106HOKyONnMhpjuZTe5
nytFU2rf6BwE5E5rtFTtiGHgf+fjvFWpM31pUGpHcC17QJpz1RwXln3TT2ji7btiyDPYFiXfrW5N
IwBJi8rrBtj2/D2bONvaZCclHvZrVvA0bcz5EFsuIk1XZYoApFA330XkoJtPS8XgsIzYJgqGkgoC
1leFkNE+Cc1PdkFsoa8bbK09VCY1NxPY4cdWJvl3cCLKPQwH/LdjU4XfuqoCa8YXOF7iP1jYu1SU
/f2+LQtiHzgHU4JwG2AYYSLiT07maqM/6rVF+N0Uq5HfdTGEywzfDp6SHHdZ0C4GMRG5cBYVGIIs
F+z5vDw+xMvWPpNGBzjToCTFhigbphxr7ch3ihd5uXYm2COEVcRFEahOV6ge3yj+JpREMgxk3Noq
SntnTHdd0qTwY3OOlttyKYlGBirK1GSli6VTzwNb75UzmmcPkFaTb5qlIbCIil1RoeUdlQZpaGoP
FK6m3N2iMDXuSpMMCsSyU/LR7Efd9MI+TRVfqFHfnCNoXaYtWLzugzvNuDXSHL77vq86TW70uW/F
NlRSe9ySEhZVzDqqnn7lp0z9ISEPF9Oa1Rr3E5SB0eOi+9sY9xZ22UoZxn1T9gs+gnwR3a3RxLwd
ijKb1nUjJtnscDSyjQVfbmTbccQkjgOjzR+V1Gr91K7dLRIiYM1VdOOyH2MGrpH64RWyC7I0MyIo
4PehblNNv0H+Q/dIJcZ1Ml1YRyZ6MWKZdgkA9IullMd01JAxF+HB5LkDWDl3yvmarh8VvxlSghg9
UfREYeqBxTdcVMMV9cevQJhvVBMmgp6Ks6yB2NxDOkI3DbG16PZDhhTcIYYZJoqbksmCGPgKsRmR
MFF13jbmnaECVGvl+ykDcD1W20FoDyK6Hrr6WGRzTj0M+358aLv0UEU4qQaSpFQmqyi/mhIwmnV8
h3UAGZxZ13u7GT/0aEoSL02mvW7lhKfKW/JWCO2sMeaEzlHGbBHz2tyoNbNL/9UpEsRhwMtGl9Fy
FaBSM1KgD+m46YBKZzwDXa7i9UrzFZi/VRbLGzPdCJYsD1p9PkuWKjvjsKecOUX/IcoMTE/EX1Xl
iDE122Oi5jOdm0MWzdSnpbNvIkLGnOG2Ff1hsNwzSDVMPGmEfuzLgtzWl6M9H/jzn8Im+tSmRkuZ
z3gPNP1sIKLCyfSLbJixpjmUAVV13g31pHqKyl9bRcZNnE9fsRmQ1TbEreuPuNjWvJcWWW7kgUMI
2qbbKAbC9QFB7rScU7s+oxR8PgpF+OhyUI4aV3088tYw3aiZPEQhQBD8I/UdJ9sA68e3EiFtjR2h
T7W9OjsficZBmbigI5sLJ/u4qKvysbpqtWQjEl33Fqc4MhGhjJ9QFsZTCmNhwZpDfMtHmw2914l1
G5N38Bm126Ym9bnvELD3RC/ZSr6lg/Rh0NI75lIacy4WNKndDKPasC8qmQASk0W6NmydA+b8vrbL
87pGMJzHn6awc742pRAfJhlve8Q8Hsz8FQQvesSN07HFSxsQUe73ZjndDDF/Z8UHtCl7uNF8jppx
XvTNVwd1m1/agziOAspdN90ZVU5ebmp9Yzjq59klAc3Spr5gukFhhmzQCnEE6gXkJqx3DnuNQKuU
x0UxAwm3YMmX8Eyrmup9S9HBI8DOHyblTMmujXSkJ6ffrkr7lhJj4mFig5egDsbnvhmWiyWDtUGq
pZPXPcz4+UYzxi3lh0BIqLPS4Rmm0rguZLVrmssmGqIDGgz8uTiplQ7zGpghkqO/LEl8XFYDYsia
MUWXimUeutm6trvUZ3eBTrdSA1no7zUTNiel2UCzok1s2MR24r3kQE0hAjw6pJYakLgBy8nrsmLf
9aqnKdmRgzJaUesacNmttEOvtbON2Q74ptxrjUXGdMH2CGqKfZgBF+Blc+tdNAexk+EbuY8zvHxN
+wc7jLtEsoWIv8rKuTDym2S+VPqG17l83886LRIevzk8sANU/MRt+cPJHkXyyCn6Y55jrxDNNqRf
1buPStldzFa6gYoVHvPGPFe7dAs1vfCRu3q99m0UOg4oQ2zgZdReGwODYYGpOKyv4JOm34uo3aRy
oJqyDtUm8j50y2sD3qPYhTq1fbAkQZRZ7hZE9JU5sEC71jZvQ2Zmbfma1QigK0zCAZ1DcowbdiIw
MKDaxNtyBN2G84r9sTT2rlVcjmYLwqyRdJuYTtrkrhjjJuDS0FxjhPYys35gXz3s3fJh0pSKwDR1
din9d0V8b3c8oEO0qPajnndXYgzrmENB1zlI+FWtRUHgqHJbZn0z7xuryO5dqmcOnr7cSbdN6U6b
pO1URNulhfqgC3sO+5zB0TJXfXJpIACms4WwHxm0VRhfG8hnD/hT52GjuVZYbSzqCI0X4qAhyZeQ
K/ZZUpLvO/S52JsWOCRUyhZLYmdrtmdUYXteOYUoPToR8GXcuv/Gvc2Gg4aMGigGVKmUl9LBzB4V
xfecTimMnUE13hNdAvGR6DhMpgnO3U8Cam5Bdk/aT76wRsu5tMKku8YfEpMxkw/G+0qLBBSxyjXy
IAYco+HnnapHPjBKVhMNR7ztg73QKJX9nEGe4fJIRujQ/woWiJtx1NrWF103X+W0+7pNIRrXDOhf
TuOeBUh1AoyUPT5dI11/JhH3+ZlaWQaLowN/bANLT7POSiqLGM9LjDBKM9fn2WxlG9pu9qPoLBab
qoJc70EDXb78t9TQzSv32KHX/s+lhg/xt3/tHoovJ9UG/syPaoMiAB9TOtf5z4qmID/nr3IDITHv
kDihntWeOBrGKsr7s97An3I0AzsnMsuVULkmJv1Zb+Afqfaa6m2vkTAgLszfqTcwDTyrN5i2bq+1
ehiYyPUooTur9OCnekMFc2+e8vxGozRbecqcOvcSbOWNXtiQcGr2drK6MgT8uQ/24DLxTG3tfoDo
OD6SFbuW51QnPVv41PiScyf/RGKYMwVKlbqHvC31T0OYaOpOr1UjcONkuS2tFUapsl+PzwCt2spF
bVP13o9zn/xBdE9934jRGXYLiJduaxKqWB8TSgUqx4s8IrbWxGzCRhb2Wxb2WjDVtXPvJk6J0D2J
RurQVCTQ4vcls2VKNaTwjWQswF4U+jx6GhMNqIw4NDaciWTnO43S6P7coyEE/efm4Qb//apHSBzm
36rWVek1tWN4TqmGX9HVsjsZNSqQ3pIaMWYgKcowSHVOau7sILpwJ2Mmg26ui2HbWusnHkZ4Lzwz
awcCWmg/VH5H305ulGwaPlRqZ1x2cIrYMmPhtb2yp2HqLwYHXuBKVK0hfxH/EwgMaOlBN+IZd6MD
UUzv3OJTlnY2iNrCqD9B32STJVwI/xuLqCLcgk2aiM2CglAGuj7UEWegxr4kFxAYjwZRq6LqHqrT
Hl1BprFOxzjPI6fJpr2CY5mmK5pH1AGL9miK2Ii2rgF/LIiShkJxjYs39ga7ZB81cxhqN2ae0R12
CooWfp1RaQqcSVk+dHM6q+JjyzwFrqnKBv7UYmbdXjQG62Cb057xhloLz/IxnbotsYgZ4uLKLcaN
phXGpepk7VkBJz8P2FVP+M5iF+NeW3aAstD/U5NKlJAm9X8ntT8nNarO/zypbb89fmseum+P/3rf
8V/tv8rv/3pqjspvpED83Ct0+Ht+THTMY+8Ar5sO4HdKp6gp/5rnUN69I3sEwg+dPwsJInPZX9Mc
FVe0pLrrEl3K/xD/bhVSVaX8yQSoGsR+kjzxW1ygExkkTUqyiDj+qRoGSLTdJ2ItcibLwkVRc8RQ
4wun20QrvowPOy/QJrkffrpbvxD+P59S15Yoo9n8bswPJH6ANHo2pS7JLJhHh+yIvGrf9PrGUN+I
9nsxAsXmVYJM6xNNI9rJ5yNMkD9A3BfGUQ85hsfFWPiEi4dvSHFf3DUK0YTZki6N78PAWvB8lMKx
lcF08u6I/a/yst5Ext0U/W7s8R3VC90rpxbGG9r/UwElAhr8mqvRhKUNaZ12oiTsEplUJXXmY2v3
yoUI5feKmnCQla5zaChDEidjRAczppE6L0CyiXRyJh89zVvS4Cdx7L/byzzH9ZewOJIoQBsc1e7z
66dgMSrkezfHTibOWh+i2Kc34k7J7Ggfjl20YdNlbI1ED4OFbqJXQozbtAPcxFodxGGagGCAg8vO
bRPnHvYqfSPhtO+Zwu5KaZRBX45tgBPM2dEqJfU0wSh5bhEkfBvCFqZYHpeAl4tJ3OSktbzxEp3G
evx5fXSjntIADDoXz9/TXnEp9mrt0Sm7QA8bBPqWRlBl1EXbFMfWTaFO7Y7WHAQTXgZfpXJ+Faa6
yWmDeomtzR/C3invKHjN18zZXWBNFimx5dAd8tGxdq9/Vutn8/xxsI0iW4zXHuk0TZfnP7eQ89wX
KA6OAtLSbrR7QCzChb6lj+6GdbL+Mf3/Y5DEy/Fos+ooDGjEoFOyT29PXdjwBPTkqKT3darTLaAG
bASknf8HA7m8auwDCXRzTpFllapYQB3M5Jiw9pHFkEiKLM58PhtvSa7XW/T8FuLLwFaAR4IYG3XN
9Ph5s5fVhkzqbEmO+ng+i2xTSWujNN0uBKmVJjZ1ag5s8e9pkLGCadigiJDkO8I7cRrLYCwKS3sP
S7Cr5XcAPTszLOPfvYVPY5CqhA+Et0Rnjfn5wrCiVqrU8+lo4RoSTuPjwPQG43rKvr3+Er64gwyE
b1gl5AdX/oscsgj3aW6FDJQSVKuH43asZ1/MD8PyKWmHTc57UttvtIzXefbZU3saE4nLmsAoCAR6
fnFGviAmkNV0dCkSARL3QtvZ2PHRcd+3OZWP+o2J4a3xTtcv2A/uIBgvDkkdBSIACGIbie/sZQ+R
Wx217I0BXyxn6wWu8mbWaG39r+cXqGqDPdVWOR3FSAzKyAsFhc1Z3nhHXjw6nIpk4eIBgGtFwvLJ
9wynrM8pgdSXNtziOG6DOnECV9H9Mkat3Ee+U8aA29s3VtEXd/NpWLYEbD00QZv4+cUtudRpoazc
bZf6NmayLkz8xW43tVbeuzSAou4tMf4vrnTNOqCVTcaZilD++ZC1rQgjXK+0lqCJ1jq8bmxb04Y6
0RCLU9z0pjxr3cPrn8aL+XKNPmCBwISJZY/Bn49aJI3bjZU1XyZGGMzGvAmRSdFDQCv99fWR1if1
8wehqZpJnDMCMkyC5mohffa1T6UOWKQ19eMyWb7FlsBMXW+GCdEWhtf06htP8JfDrbFtYj0n89U/
H84dxoSKpqIfI5zq6XjtaOaORt05YbOZVrNh/nurff3jKn6OLzr9Fp6u7afBTu4ivCrHTqqnwc4d
5V6Et7/79xus9Ou/+NAQQZ1cjAb9Rk9US4HsGvabvqQqNM8YA14fZZ2Snj8h4q/Zuz1pAN0XKgZD
NCLRyBG6lFgqt7Ju70voD3t4Dfr29ZFe3i+SpXX2YpwjVsPxiZ6mNAy1WOIluezaNDnGOMWDIdbf
Su87fbeZeZE06ToJsBYLtTi5a5GAdEXmsbyKFd3a5bGjf1iGSnxJ4snd0by4f/2iTucMhuPEs6pK
eLuFdrojMBpEDnB9m6t0Ag4Ux1djAbhoFsHcau/HSnj98MYn9YsL5MTyl2STLcLzd7yqMZ+m9dBe
QW4o6aCMB5NaLzIQuuKD/cY7+OLt4PJWWy9HQmsV45y84y0QBcJEm/YKjeWNoY9Afg37rHDNHwKo
f9zBvXg3mPDxFqxVLf7D8vn8osKskjn0/BZQW0mIxnmhurvXH9RbI5y8F3OXpdkUMkJtO/6iXjl0
zF8f4Rf3ysVkxGuMzAIX/slcV5WDrQ1Rh3SeXY2inmktsLYqeH2QX7xvvNyoHRxO66AqTh+Iq9Qt
8K72qpwqNvF0IEIQPynlnVE2G6UTFJ6Hx9fH/NWtc9SnxC7218ienj8co8HguQxmc6UWGkrc68xu
/oOrcnRKEny6LBQvzq9hiTweNegVk1AQm3KTQVrXI/o7qbFchrO8L2Xyxpf7IkgKxfP6XjvCpubL
8flkJ0pBwIEFqIxXkxBBvgzXCAIvgOkHaPz9gcAUurrbJrufyKCwSigZIxIB+cZS/PKlManrkvFm
se9gy7je+5+KugqBMDNE/OVKCOnbTRh008F033iAL6cMBhFUolc/3g/Iw8+DEEpRS+xADEKUSSO3
RYEbTQ54Sq5/903BkK9xGONgt+rH16v96WpC8t6ijAC0q1gXgTp9qhAC/b+NcPIZ4y6OcHVOyxUV
6jNt2ttW9ZtbXF4LdkQUUiyqGgY2/OfXYCqh68Kcn68WGKKT4mv0T3//Gn4e4eQbpnZbaEUTL1f5
koOGmxT4OrhA/oNBXIegOXbQNCBObpSTO46gb7lcge7yWprubf3p9RF+9eqS5PX3CCeXofwve+ex
HLeWdOt36TlOwJuIe/8ByrFoqkiKpChOEJJIwnuPp78fSqdbLBS7cNU9/TVTUGJiu9y5M1euBaut
kEUl0I7iafDDK5LDF3ksXpy3Mn7nUXxCXwI8JOwqLgd8z8T5DGZOD1PvDDvXVXcQ6NXBY+JVd/1w
bQnq6ryt0UNPbOEGDFMkiabT+TNZenMIeimwEm0nBxayO95jZ21F/8qCBtpDFwdM+XJo5gKwT/yQ
LulAWTme5PDIeh5vuLwPK2BXdb3La+kiG4Ztj8CUYwrvtbDtDQqMlU4/WLJuih+NbC5puN0bIE3P
D/3URRwa6/kG2nWJZCYnV/eUjGKC2O18h3yG3Btwa4pUaPLyoTQFf8bfj+ni45ke+8XJa4zkM2Oe
aOJ7My8shbaT3T0s0BRZK3WVUrOuomRrRg4sltQpnOBFlD14I++h411l1h+2BYu4KZJT5LMJ3Q5J
7+Npd5qAPKGrWjs/NzkdakaCRUO8TA1dfyZTenJSRlOjmKc5psolbbLCtIGhyMYttHO0QVtFEUJn
Yukg75mW4Z9uYeIO4mvoCcg2m2TFjkcVdZXo167Y71s0zUQSRp335nePgxZcixBgFdLeq2aSHien
ZjQ5Rj0s55iwmngaWmblggx7vy/zyua9etFZ0tJXlVviyQX8GNu+HDZDW8/soXHSjg7rmIegKxpG
I50DO306p35mRJ3VFnu4vymIAd69oiQ40GEITyh9Kju/0yWgVn06c1Q+2bxYJtRDg5LAYRRCOLrl
SIyhAB/lJZbDTeobF1qi2YJEDOZq3g9STSs3ENcNEGBN3jSOKdl68ze51b8NmD8ZPXOKY7fYN4gx
TNe5LLreM/JijyYhODVUm8JVRHv1gkRr+QozClDtKpNuG6nQZm4WeTyck5kne8DxxW0RsxyEHT7c
8hpoqTqM6mJfaIKPRpIuRJvUCK29ZgApBFXeQzvtDVfwMgMVrmHOgdBRWjKOYpVnSQcFKZzwPtyH
Q9ErC8Fp1AVcScPaT8HDDUXdbcNC72wji/PNeTc3hlMnnz66uAPTBLv2eOmcAT70IkJKx2+tGsmg
ABlZQbdmTsSU/ADfMlbRLOI52uewMlkdlR7ULrF4CgSBRQRRSYBitPo5BEVz1Zitv1SH4c5NomLR
Boq5Cuh7/8NU7uELNGoidN2RaJ1eZYOfOGgRiOVeb7J6OwD+WnctTNfnp/P06PM8HA8B9EHjs206
Tsg6c9NRyn1Z6uoKaGIMjyIwM73vR4Y5hBRp0/cvaBVtd2muRjOv088OAefQ5N7kNJIiOV7NQm3z
Cox4uW8D+qr0JFeWQdoom4z0oJS1wVpvRlkKVehnjsD4iyfbCHcOtQ7cMKBCpq9+kxK2h+6ivgsr
8lnQheYbuYQ12GHfI3wnKhdFaP08P9cnNk0MMskGSunktKdzHZNokzzDVTh1P6DL9VsHqLK4hN+v
dduZKPvkwprYmhwTWvZioc4ceW8hFxSa6hXE9VcpnCHnh/S5mTH3STcPrBmT9dMtcO9iQDwDlvUi
TY0FwgeeO8zkFk42KW9XatNjstMaebXGn39wV1LY0gqDob2nQp/jlPBcVwNgZ3Qt1XLhSCktF728
haF+5oY6vSiOLU/rKX7j1RJwNpEYvIb2IfUvuPEh0fhZxP59KhqgC0vAlcKqGl6sWlz2gXJ5foY/
2TTEzmBjUcylPDq9m7mnzBARP2lvGfCFCsA4ra99Cw4yvkPfemY5TyPZcbyjv6EaTCQ7fXMUhFmG
58MSGSH80Rr6JguiVYngVlsFT2r37ETys5d+0YC0t5BoDnWx7dNo5no+iWT5CEIRaOFIJyEzPLmd
6ShCNcOTpT2CLMuyfFFiGizKV7EUZpzAZ4YAKNBrjZ+FRm1iCE0RmmlDSdknjXlvINrSduFNVcTP
RWhszy/jJweFksRvU5OD0oEr9JE8Vcj6yPeuLq9pA73qunZmw362W8aIGGjI2HI3BV/AD0LTszRw
7AM1XLiB9ew0wKEqtX5SwvYi1/25Ss9JZRvnPYYQItPHhuGJd3w4szip/VDKq73ox+YzHBGV3RTx
cKnIYJpAexZbUHdvEdzSKyNU01Wb1KvGa64PIk6OiB9E9W6JJnh+00eDd5OF5U8Yf/wNPXjN1/Or
cHgEHbl9eCvBBsKlyXJTcJ6suBa2sgTHRIULbmhcMJNvuYVeRwr4G9KFDtZK4pyrRraQzRMrBGWM
rFn1OczNsI0ANfdaBUm2WLDTyJLX5z/udO1MStJUkkQojnhmTLLrBQzELcQ1XMUNInhyFVwHBTXw
RusGGFaFKxOpopm3xgF2cDwfpDGoclDj53lDDH68eJYnVy3Sos6+dXrjxTVr77UNq+hL39ZAxCW/
aV+6WLHSxTDE8be09iEyqwJUJ8mK98aXLjf9nSmoSWmnGjl0u/ec4DGMAuEly0UpJqY2QGMIIJtf
FJ9eZERgoRqyEWeU7wKvgm1a9OSBNupKu1MzWShRYInQCIYN2QuAlYfOg6mGCA30sAxAcKtr5S4R
MpipJckPvyldiZhBaArGixrI7V0o9WFoV1nd/ugROQkWTRzED6Ju5EAlIr15ok4T/2hb0PiQZ8Xu
no4uuqTPr+M4Z0dzauGvR2SWDqiFyGLyMlZNQapoKmz2URzs6P/bgjen47oIkDiFPmTGh40X+bE1
iTL1yA4LqR6EKaPj+XA3QuqEdGNERynca+GiFzO4nU0wQ+fHdHIDkyPiLToSQIDRgPrx2Eqj610j
ISlEfwns/yV9Dg3dRFXerlPwhH0zRLZlJoveDzfnDZ/4zYNhfbz4SK+evJLMVu8q+hWJw6HuSxEr
Mui2a8yZ4X1qhUIQL0GL4GyawyX0pfqpJLwHhWYp13tIawCYzxGDni4Vk/jByvgVH5cKqdte0lMi
+iCizcdyvpLBbGe8yCj9N9kQWBmjaSwRbU7TbbU2tKIH4c2+rRyoK419Tj8ffDEkkBchtBqBrl5k
KMe1/uDZdKPaitLB+zO0FxlNQudX73TbUBQnbW1SVSHulScurY+jGkpJx7vtBFQ1EcUJU7Q+Qmpr
MmIpGoot1V0pW398JHCgvN9G/MuYo5rMsxoXJZ21gn8bSZWwFkEl29D0z2UvTp6IECpS75IP2MND
Efl4OV09MvzIlfHXUBXZ0B1LyzSgp7ShIVpsDXGBd0SagU7psidU9VPka85P73Sp+QJ51HIkrhB5
xE+T9Unr53UCUcQeELO8SHtg4UMVpzOhy5yVydmHDALQSIoMQme5e3qjwpUB2u4/GArkvIc5Je01
ctx8PBtdG0dRRxpqr7g6zjkUk+xRGCRx5nSM3/rRW44zBnBWI/UpErYcyP8+HEGDq9WERH88HEay
plGsWMaegJIv+sTrvMzzGcdyMndc5JB5c7HCsTwmpo+HpWQ01qKRk+9dvcFlvufa4/ktMO7lowEd
DAABYSPQ8DA9YUSAeio2Wr6PDNDwPrclWW7v6b8zMrnRaGNiB0gY8SEWDgC/D7TqFX+6AyYjmeyA
JNTQrfT1fC/BWEVd3B/6mYt5bq7Gxfqw+KnT0YftMoxYeZCQJEnbK96S/+UwJqfFjBv6KnSM9M0P
xS+gu5nZUnOjGMPID6NQfFpghE7N9yaZOyG+NbQHyXz/7xZ8sm2jSIiRZMGG24OFML8rMQ3WM/mt
uXGMd8eHcfj0phhok+T7gKbxGtKzIvoaSXN4z88P4L/OhzK5gdqhDEo6xfJ9Y/oLVYWaVvVnVvzE
pxxv3GkVOioZRJbL+d6QAmQeaLgGQyJnKyX7cX5Vpg8EUAOyDDRKNkfAGeWt4xkTK8ejhs8JqYRm
ZZKZ1doXo1dWhnXvaDMJ0E9X54Ot8ecfVgdNGseA4zPf1wXdvMa11DyOsoznBzRnZHJWCkH0o1Ye
j3yTwYZwIdIGKv1xPD6dtsmBqWi3LMqDFTpYMqTmSgEFJrpk6+TPtzQ4AJKZJGsojSmT8eiCDE2s
IOIn9WyhZkhQWiEKvf+JFVBYwBt5zAKvPF4aJ1fQVEDgdW/k3wYe9yFdS+Cz/3hpiCeoJRLjkNqb
4tXDCtZZ2asZihWNvABveo2CeJTMZLc+2QH8bnG0oY0X88TpGyYJNooUXF/Bd1o37UjYoeJwfiif
nM8jG8rxfMmqFKLfh43AidaieldIjwjfbQY6yv87Q5OFETO3BJ2HIdJoyN0iMkVPsVctpPYPH0Xs
6KMRTQ5nK4gtelEYqk1xiTOgoXxvOd3McMbPnYQWR1YmuxmSZ7oLEqxoIjj53FshfrQ8P2Mn+cbp
SCZnUymDtqlKfCct0guZSgCMA91N0crPKbwkSmpSAEDoSpfvNTr5IiuASkHZNIhGnf+QuT0yufCM
NCRp1o4zGlTLHN4yBYIyCqYbM0tmTM1MqzW5kUJJiFCUM3B6MFNUkWM3c8oaM4OxJofKlaS0tygt
7pVOQ0fxBh1V8GXJuhLmtsjM8Z2KQfiQ2RiGjyVfzleqf5mHzVoKn86vzZyRybGK49qFvX2csKRD
qfRK8cqtGKzPG/nkbv242ae4f0cokRhW2ABi3G5gU7UHGBNkqF+EcFdIc+IE03fxZNtP025SVviC
Ns5bI+WLLoRhIYW8L11a6qNB54tML0CNmPn5Ic5ti8lZg4T3b6NAuzhre699NLuvQzmHyptOJUt+
1MszOUut2PM+1OnlUS8B/Isrb4FE5sJbWysclQ3RNGS/l+kyW7yeH58y7uuPDms0zM1L7uNXx83E
sFx5YYEMpn9TrfWNfx88WPvkWr+k10t6Dq5JNW7QjN/LG2OdrctH9826se522S7dyvsKXvJ6ob23
je3sZ7Ey03L7r66c3x0zkwMZBF4AnwKNLBCqLNNL7SJY/oSlZVHus5k1PiSwP87BL7g+z0HK1iNo
f7LIZhoVqqcMyo16I+zVy3YXXuraQn5wEsLShbTJVskKljZw+8ocquDEmZNw+gifncbaaMINjhVS
M1cfMwBO9vA1TBcIW1h3/s8gtKO31iFDMjPi6W6bGp28TY0uQss2xShvLeRsBWnlKEsPEpe54U3P
7GjIAKpBtpz2EorVx2GE50oR/K5DsTf7hZzbxk4JLkokASkLQo5fz/ij07IK5qiDoWwB8wCQ3cme
0QenD5HWKphM7SK7Hbm61srVcBXeuJthE26VS+tyeBFe0W3J3tKv54/SJ0t5jDedWM8LOLXAzvR7
SYZ0zbakharY8k/zuduh6v6jeSoeE8GeMTr+0qO9C27zI/Z0MsP5AOOQmUnDPmYpG1vP7dhcyq/G
SxNBgLQsr5XHwVidN3ooup8zOnrNDw8dhRqHF6kiKvLrcqFc5TedLeCoaMa6ErbCEsJ4G3lYtDnJ
SGyLTfzubawHM1nOfMbpNmbsY8ueQVSPhtlkGw+yEdZUM4Z9fwm/sb5Jn7zXpth6yH8XdruJvphf
dtJKuBN/wnsr3Al3wa54Ch/ypbWC0O6qnqm4n3QGjxhagKHqGJYbpG8nIebgoOOSw5C8D59ouJMW
SraCwr7+AtWg8W2um+nT7fbR2mQRwiyWK0Mcrb03r5oCl9lmpOhJ0cQhcrE1we4vUn/tfD8/66fl
wMkoJ95S8Uy1Vlrsxu/+vbb21uoy3MKjdOV98a+9qyG3xa/d7Xmj4y10suEsC7k1YIvaSWutGBte
7wrYFN9VA0awi3gbKV9oAVBmDB0aZaaWQDCBvWVXaeBcjrd2nWspuH+933fP1dr/bjwMP+Hfv6d4
5l+Jj32xhAWIN5deL8zn+uL8KD/xX8cg7MnUGmqUGeKABxEvtWWz7Nb9e3adXMub8jLZBlt1E17k
UGztkmDrZ3Y9cytMYx22L115iNqRHafhcVqD8/16qPrxVNfWzurXdfu1SFazyaWTQ3sA2fxGv0y2
bTq4MLCGqrxXUch+c7kUelu6qb+en8qTDYMVmI90ghrS19xBx8sInD10qA3L+xbF9+EC3izq1HK1
ktLbqvvTeRvxH1Q16KkgvwQq89iWUPWRCOkKeJ7nWF9o0ap7cpWZesLJRTrCO+AtG+EJEgy/k7tl
gKkqKIpC2itfgmZdFy+5f5W+Rs59Dn2dMXOpnCwRZArmSN4ASpntME34q72l9hwE/1bHjVhrv7vU
hoWrbuOZRZoO6pBk0v6VZzzBduWennUe2cyUgH6LyqxKESjgbEGFu2rnsN7TUU2tTbyzlCnohI1Z
/+wnpoZtDiWvASJnZjd8MihwJDgP8jPokU77/fK6DJysKHlIQljInZzZWQyluN3C4SMszLnX5Mk1
cHgWfchsTYZldloUAdHI9zl89lRgd9lteBf0tgifXmPnP4cb706eK6CfFEwnj7EpC7RkhqlE712+
L70F2ikJsigP5b1xET5CJ6TESw41HLXpGmmX8wf7tIJ4nMexJpd+VycU3MeEEXQb1jNCAdIPqOvC
ilbXpeWu0bk+b3DqSX6NFFDVqMY9HvHj023RsYnCNtumStJ1qIk2d7ytc80aVramzr6rh5lj8blF
g3T1mLLGIR9bTAFy5XE0kKvMrKUTBNcZhIRJMizRmb0PLSSZqjlc9Uno8muUv21Orr0KzYVW96i5
JaoA8e1zVyCuhFDV0PrrNIXxQd5KFjzPl8ofdy8jLKPSb6nLI7sXJejJcIMgTdHHErRda6h2W6J5
Be6qV5em+Cp60kzMeHI6J8Ym42xcVzKTyNV3YvXDkJ0LCCXsqISjRUh3rkO8XJhoqRfb83vodNNO
zE6i9NhXIWJzMFu/mwhVqwvdXIQ9MmLLzn223rzNeXufjpLEMG1vo0bllMNfFEzEPGTMWe4mbFdQ
dsKoKcOsXC8dWJKTmSMyZ25yJAdZiwEPYC6C7fABFQS05rrvCfJt0Jm/nR/a6U4dp3JsHQIXTMp+
2lUSKrFilpan7zqMNfBkLvtqWQgrv1o5SJAs5Rt9dd7kycUxsTgO/8NrR4z6XglTLOa9dScnD9Lg
rzq3QQ7xaZiVcB3d9cf483Aafg9vCmgTrcTLvZK5LOjONIuVPqLZimQm0pyzMlmxSEDdpAgZUlqu
3QAiZuLbVPp5ft5O/NjxvE1bVVoaq5RYZyi+F2/kCvmLxLpQim5VxDDx5IVtkhg4b3Iawv6aPYiZ
RlXJsfnoeKlMBItJwDvaLjIdO466hRYuhejSm+v4/Hz+ftuZnGc/iuRmGExt57s8dZVdJm7kfKbM
MzeW8Rs+bLs2hSi7TC1tV6UPUVwvFUOwTR7VibY+P2mnl/lhoX6PZnLFDY6ooMmIpbCwxTvrZ/Ul
EW3/Wt5GP+qf7TNsJGZsI9t73uzcHI7H7uP4tK4TC5CWu6RcefBQh1Dgy8Ljf2dk3KMfjCi55AaZ
xuWiIspt+j4s4m9lIK/OW/k3Tun3DE5chCCCvbZk9l2ZrBp1L2QL67v5SvVF/yqM4pdrPZtx8ed3
hyxOKiJpSQMahRBtl6cbxbqKjIeSfslwDqk8Z2biKIY+Uz0UHLSd5mYLGdrEtn9OuqVsFTNT+Okd
MrKFHk7uyZtD5HEfKD0LlflLH/5LmCBJhm4ggREFuIQX5xdsblgTP1GJgpiGJrNXqT8dXb3M8h/U
bBdtofx5vIFUCs1CCH9DJTFNgMZGI7Rp2eGQUHNoFvF9B/2Y7b9azXL4Y2QbkHxo4FD15dYfRXyO
97ra0/9WgNTcWcqqzwQwKP/BkcXCiA7k7oVEcbLNLZrcFEHAgujlDuCDqFz3KTR7RqjNXbqfeIeP
pqYhjBDrjerRHb2L9WCR5KtALhaK/35+G8wZmexuBM5EPwcfvRMJjsKyWOpltoiNub09Z2YS4cpo
JydKw1gMpMJU3p2i/z1t5jp7T1+Ch/WnA5ZcBImrKfxAt5CPqXIRabgv8c55yjsIP3gdqUutB1EF
R6wtV2i+/bkbZ6F+W5142HToxVTpsJqOsPeHSnvWq+35ZRpv00lMdGRisu0QQ8pGPWAa1OOn2P+e
zd3mM79/2rDUJlUSZ1nPNgjipQUCmJ6/GYfz+Rb41yxpk5025F0K9SdD0OVvkfWg6xdi/zcd7L9t
jp0OQ+Ngkg4HNokLGJk3j89/mItO5aPgd1sGQ7Qk0/cmdOIcMcEBVPpxMcajP3aswGRHA8sJ7Nuk
1USKSqm5DYVE7CDQdYQX0yya57Af6m/eyDxKHViqoGeJYjKlsVqXGgKIbvuEhEq+GOhMi22/lUj9
9ZHcvkh6pnULUM8uIinQUHxVMj+H+RwsT2/HEJIh9iSUlUB5I69+nt9Z09B+HMyYWTM4M2Ctp7wy
Vq1klatG1a0nR8NDk+RoXxR5DFjC8BaJFG9H9s2ZAzMNiw824bDhPrAgHpze3EpUx2luKdUtDrt5
k9oApRkUF1EwgitSy5ThWygiCaRoM6dougWxa4wwK4nqxJjWG7fPh1AIk5qUi2J7m1pSeOWhzLxs
EYCB6d6fe39+Mq3jjLIJUQnjoTbZ7X1EM047aO2tY0IS6jnNm1BbSxjIHypluHHqqJk5XtP7fBzb
R4MTDxto8ObmitHekn3zVm0kPFixDpd2T5N4WTp/+MrAGoNCU1Sn40+ElOp4JiUz0wNX7NpbhN1l
3vFFcK877VMaGc5rWTRzNEGfDI6MvEHeF3sAoycelttD1iNUf241Y9Q76utq6UKYt4jT0FmivmnO
hJYn0SxlALpWaHGigYRc5rSzw9W0MvPIIdxGxruvuPcaPJ9hpl6EcJwPDozmmnklt/FNkGfXajCH
9Tk5HzSskDaFtYcKGlTNEzdmFSaKLvT/3yp98NKppbvtRbda4KWfyBPlEHR7hh1kc0xZJ22rjPrI
7iR8ah29jfpOYdSB9LXr1bWnKVetIMOUkdlDWtklfVxF6WwDJK8Rk1FoEZ7LpJy48JGnCAQCJZiR
Z3UKfS8iUxT8wdBvtRBFhVTREjJi/Vz29lMrbBqyiyph6WEmPngCidUtxnLDbSQg1oLmSUQERz/u
ed96UigceXBJTMNRgUKvJk5rMIaZKnVaC/4dyJb6UY5NM2AVDWtvpd0QouZTOoBc6Gjr7CiqTAmc
qRI9D47aby24gq6Cvtq6ZRquB1fML4dACH55///Vn/wH7VgfFutEVPnmezHSVKMo8pEs/fCf/paF
0EW0H0QaVA/1wNH1/JMuXdClv1hQNBmpxVoHvsHffOnqX9wxkBEDuh6rR2y8f6pCqH+Rh+RH3Lbg
FeCh+BNViOMNjM6lhF8Yv2wMdkal0mMHnISDpCaulSw1vbSWvoZemghH5PLDnNz+imk+Ml2OGpwf
4s6/zRDhACYZ9ZtHkYuPN2ZU1mIapF6y9KCygfHDMBwYIpOuRjyhHx7QnFK3Sh1C89wqw9JzqZjq
Q6m+xbrnfM8E46JW+yZZykhNxLbayflXSRE2SZGlt03YCV/UqjSvh6CwHvxAyRdGG0SbWm4t9GOz
5IVKkviQtn79VmbanUuxBSZMRaQsnDT5VdDI3r5EeunSEzTQYmlBT6Hcl+rOLFIHZUQLoamuMaVX
Pa61Z+6X4rZvgAHaQ1d+cTMZ8UDUW9BMBkFSfQnQmOpsLYve+6y0cltFMIN3itwIT5KcK69DwFPW
bi0tuCu6mM5eAicUGjpVTRcyUpENvaw8NyN6gtO10pTmNkolGFYRJnrWEaPhMQpPbwrt+IsT5wad
nW2n2SKIy3XdG25PAQfls9QK5deIp9EmDxF8q8XbzGmlRz0ps1fFH6onxP/CGK07wlpDhnGjG7JC
XlI1R1sDDtutXugIRxhWHz+Dko6iRd8BR/S80P8PXMc+e0u+VMXbW3XzPfs/o9f5mcLn7rte9T/H
fy1//d19S8ejePSXFRK/VX9XvxX9/VtZR/zXXwH/+C//f3/4t2L6Q5+hmP4zrZNq/G2unyYfz/dY
pPsX0+uJT9h435Pv03/+t3bCXyOhANUoDhyBK80U/3IGaKkTJ6AjINGGTbg3ggb+KZ4g/QWMYgxw
YfgFDq/xv/72BupfKDHCRwPejt8GH/YfacSoJxoxNIpR5x9JZ4hsLWAbxwdVC7Mm8qzvPBLNwPYy
UUViLNXlRSApvvBY5LJwnVpjc3Sju620SEqxGewemTwUvfo028aeorVLiPEaEYmnUv5eSVUsbxJB
TaLLqJLNYpvnhe+tNGgVmj07WGsuS2GwkPrrxIhnttdEQ3vtDLkpXCod54xW6TBsrpxGjvxlphOz
+R6FrkWNzANq3QlUTdse0qLmstVQ4ta0VKseKvrs71Kn16G7F7u3wFQd68pHoyRbWlymwdqgx+Qb
+JhStEHBGdWV7KVZeDEEWal9j3re4rshH2SEUK0GEKHuIgS57CTu4UUgS827WYhGvrICRG+3aeCX
ykXtIPq1NFLa8ZDRRl3wQndQ3U0tL2qWhlWom8xomnplDkaV2nmUFOVFUHqJi5hKlMl2JtU+iQW3
0a8R6FFKpMkc7S2REuFK0xKdppFI6fWFYgV5S0pv0B5NSJBleyil7JJeGYhkzKyx0gstRNlv1dRe
/jLofvxdDBAORqcy1zeuI1i1rcFtfm8N7UB/WGR5wJs8NXxEizF4U93YTQmFM/8mI+t1ZxhZjXIM
ynyIKoqaV1x3gyvkazfpnbc6d3JkaUtdeBScygPYQ9RVLiwE9tgxcmRoGy/NUSMVLQiiuQ5DaY0W
vJOv9EqtfqiB6oiLLA2ML6IUdC7JHNkRlo7bJQh8pXITrwYj5qZoILSTbSU2qyUaiYkKLkstflSx
QhZmYF2qBYwJ4Td0weOXzBA8ivUKiUn0J2GHagR4LhAR8tDYid0CSFuSjETFAsS3TkfH7FJJNLVe
+mEi7GWtGIRF5/se+R521lULmZscQRPge1sCd1Rt6AjgUwOhZPYkD6E/O69TIIJ6VYbovYdJ7KOr
U3u3w2AFPxR0zsqtC7zhjZecOix6Ta5+6DCSPheKXpcrwRK8eEnPtBPCPJa3V1k5pD9ipHaUFWIU
6Z3om4GxQN7Tf6v1TN8pJhwFq1CKO9LIsdoNy74habBUEYh8FSrgXQu4EeSSxYjpk1WU1ng0HDUc
Q8MGjIETmlV6paWV9DXSjGiXqsow0gCrXQL7QVKHdurU4ReAF1pj+56eZqhzOld6o5U/lBYdoAW0
ps6zGLitvjQrHUHzLkDReNFWhfJOKBoktil6BhKDgwpRdwf3MUG+HtTeBnHA4tW3mpCvs4qmgzcH
Lq1FE1aVgRpw6Wa2pNfueyGGdGy7SDdCCDfELKgvlvm1A/2duHFRA/W2rR8iP1hSomJJXKvpl9x4
FseNV+OXIUV41Ub5WTbXkIOJqFtVehWu1BBcqx1a/msUJPRlF2rYpmt4zswI6Vq1XRV52qGi1zjC
paS2ybvj+rgUEifyq2MoQfjFRzb+naaD9t3LxRIZhVBI8XeWCtN7nZjSsxmqxrNWt026KELJfELG
uNFWrWhEL+hhp7eEFwRAAw+fd98LZFCFg2x9x08lHqFG4tUER6p1o7uO+6ZAKtjdOyjOZbbOlowW
gqLFl3EuDsOqdjvBdpBtKbdyWIfbIi4ylKJadHFfEIsU7jK4oPonN1bN5wJcFWnypoADIlHx3kCl
9YXhGu6YtaigQt1EVtfFF2Tv9OK+UmS9/xY1TphfkiYztngNAg8NHUtQWWmqoH83pMZXw5HNaKcY
tWigheiY72FZMbgR5NHbWQUMXEKlrtmYoW/9kOTWRFtA91BmJmYp9hKUjL5dWEGydryMYITvU2y2
I/R7Q4IxenBTWibhLK9uzcFxlYWhDSUs+lrVV4uw7voEIEdodhekCrJ2WXaG/qClnZMumip3937j
tCYKlU5xnwiQi9pDkWvDKsgFADVDFKl3WZB0Fmotmoy0TsWVYwdaiRinD8Mn/T5JRMue08qoPAbo
hD0EJiR1C1MvQ9XuS8ndRZqD/DDrnl7Xuln6bKU4f+UyMJKlL2kuPZJpEPY43CIsFzKOZlhD0tND
R6nj1IA0GW6F7HDh6cgTpA4nGp6S0o6kMjCeZVPI8ZKGKlQ3fRy23tZlf7bbkgwuxy2NAx7OuaEj
KJvk6lPuCLR9IuEih1ct4fJXQ+6UeuE1YmSu0cv0RqHaLPipt7476tvIHLfrxulK6akL40BedHHq
a3YVAeC/ywonEJcpF0y+jPym+gq1adduYisdkEoEMU4zjyG0ToZspdtcuxAEq1A5uN4LyuJ1yggy
+c6t2v69M8MYYhsvznWajYY8fnGDSL5AndyvdwniseFzx2cpD5EkDCG7QtSUZaJ1db9KXVN5yzPC
W6NFB8bXu+BubNtFoK3V6nLJWbuOvyaVoma2kUj1Q2n0OBWFLeFfF/hcLvso9xJAcKZjUZYfuncH
2WvoEoJ28JhsBznpmgDL2pqAzVBohPXuayq60Y/SCxDE8IQX5L+T26IqjOwiD6Lii+PlmXAtZNLo
8hwzec7dthvSRd+4hqUsJaes2/dAHvpvsLppr7GLtvamzVX92tV47cGbjBYdRgtH+pW6+99H+D94
5Z4LuB9SN/0Ybx/++T8DbsgPeNmCYECOTDzgndu3svq//xDEv0AVwjs0/hkLi/pYSvgQcY+oV4jI
eJfDy8+P/o649b8oCSq/Y3FgbP98aPz9EuaN8m8rDQDfjp7GUJ8acJDCdz3G99AvTbWOMnHoNSN4
N/xQ1TcJCddrAxXe/qauU/S6CwLH4XtmpP1OSWJLuvbKLqC86lveTkAg993w5G6UvdWdWzfunKcA
+qkXrw2zx9RPPBFVvVohstJyJbE9V0R8fGTN+54KvEVtoRV08I2yRwXBIqXtIQzb1PusEpxhATSI
W9kzjQQtVl6nt0qkomMr54WYrXohV75Jban2PxOnLxBOrQPH2xRlY3kbN0As4UbH7W8tDry4bAOa
bB8TKUstdyG4kv6oCDKKWZkkmGu1B3O5bKI07FaNURHILhLYb2gsbzN8pJF6Qr3Ve5q0N0FupdK6
0+E3uuduLNRF5XLhOLXA8RJdN75xsyAs1gHi0GDpm96Egdsrix9C0A352tSrgAd3mIb7FKboTVsa
vg/DqRp4LnzBErLvVtUp8bCGmaPp90VdclnRqqIXiyofGms5oFNu2n0eas5172dw2qi5UeO6tNBf
ILFlWush78UyASMWN+Vr6owq4pKgZ4/aWLv2k86vtXXpwTRhD4rs1ncjdPiVm5A4QxxDDrVK3Ksm
NohDgjEkyQ/RSX6IVDJoMJBZj91X1XHgIiQBCgGwdYhwxDiSzLGITOTTJkHxxTzEQ9ohNuLeIE5q
DjGTII/xk3WIpfogyK+rQ4TlNllY2fkh8tJ6x32vD/FYfYjNCCCI03RNwL3qgRVAuJUP+St8JiVR
3SHCQ2udaM84RH7DIQos89J6xGXGNkrmPpCbICZYHA6Bo5vlznMZZQ3thlGgfuclegVDHdLTnEgV
eqwxBs3hffFtbtswB0kZEaaGY8TK5SN+lU36ga/CQ0hLDBR1Nk3pxqOu1FCVt4cA+P+xdx7LcSPb
un6XO8cJeDMFUEUvURQpipogZGETNhNI4Onvh+odcZolhRj7jm/0sBVEwWTmWut32akYdva62B/8
CWulzV63dEKrzEF7KqPlXlFv5VD+3E5l9rRX3HYpyHvp9jq8CfPlJi+KqD5kp0LdEZ6csGRr2s96
r+QriuFtjxUKftqnUn/dq/48qor79dQKlMyiDCIyHcWQ59QuzL1PlF3wTxtxaimgj+VX8386jVPX
8U8DcmpGilNfcmpRolO7Ujlyuao2ez42p3ZGnFobdWpz+r3j6U/Nj1TT3ghJv/ni7N2RQeS5pLWp
aZqcvX9qVocMHXfvqiqzo8FaT81WeGq8olMTFpY0Vul2as6kYfsfnVPL5m+9/DZuYTQcAneuLMKh
6e8iPRdeQrdE2xeeWsAV4BODzFNrqKU0nuSpYVzmMsORL4iG4+pU+Xi7ndrL1nKgeEetFh82ZRR3
btMbLbHWTfVT7/1pcWpVe777nQsuxEO+TjSzU7/6F9upxZ1Hs/mq9r6XL4YW2KzrsLtEQ05r7ORZ
fx2cGmYSfvwn+9RGb11IrpB7aq/F3mm7e8+9nNpva+/Eu1NT7p4a9PLUrBPfTuMenJp4CmIaen/v
7dtTm+/tHX9Riojm/zQIOB1r//+E/z87XvyXiRqjwe+vJuz7v//nhLej//E5QRFGMlPbTXwZcf9z
wlvR/xBxgi/d7v+PF57P5P0/57trMTfDjBEhFDA/U21O5f+c7w6Td459/hccADBpMJ2z8/xv5/sZ
XxmeEj5Puz89aUIelzw3yAuzyVRVsEvIrExcZ9onecIciktDR/Jg41X9zg2W+UOp/CxdMse6CmXv
XP7rYf1h/L7jfP9LNPjnN/AYmDdalDzuDib8e/qufb5nMQ6cccq1LrvNJBjNMsabfnXfmvS/xhP+
uRQSVUCLPbTU9M/IdBp+gTeb+FfmqhOpX7fLyPxuqqv477d0Iki9uidsDhEmgYRgGo+Z8dmFNrks
fe5zT71hr8elDter0A0HGlk5+xDgReXGXraHOQ5EesrEXIVvXHFYr989b63uZmK+nnIS/pzU8cd+
SMLNjx7r1dLW5TK3npUMvuoMItzmyeegnSlXdn81kINMgZ1ufWa9d4VcMJLjlxx0YznTIR/k8iNo
/eAw6SVnlF7VE+Jzcr5MIAXtrQc9N7YZk8K4TIh365xT2fY2pplLERQHXDh795r6tnsLC/7txey+
nntcm0XFi8rq7HlhbtZkgWHmSZHr7/6gcwYjRv0G0faM/8oaA0c6GbJSIMNsOef/DINa7BIKNLOF
ybo0cpfwyUzvLv5W+BTNzniwDI8phT8NJI2WTvnBNXDTKEfCebXZKoy4wx+GyHlEf/9ezpeATR7f
bunLrDzYg2zOIOnRxla0wbgz2ZgJpZm16DXmBJ4uC9xCH/9+rTNiz/4U+Pj3vHcAOkLrzmVsWmhu
LVsNisC5fLJEDVxbmJu4zLtm+E7F0G9x686CDp1Be1yZxfadua+uDnrw1KMbyhC9q7XOLy2TaAcX
F5Pxy1wLtPQI7I0qqZp+/RoyOiouertegYCnqUAl1ffMMP5+N/uT+fdC22+GtAJzByFxarf3/uVf
ELfa2krWG7k/hSme8IGXF6Wbl6mS7l1vRz/+frE/vCaA0F2UAP/KC85zeI1ybInAhJ7t1k52l7mb
eyF4Bu9bI3PeiunZv/izGwOKgTtkOewksEFe31jRZrXhKyOL27k0u4No+qg8zkPkH/AVMVZcKvtW
MZMjayRePTf/uXljdK/zlXxc0fYWoFsDnE7/QibhAQWxoeI+KPxvY55tZcLyb8EK/M7N04qBVZHq
qu7fzUag54RpN7IH0x7try7/6ysmmKtKhJlRIOcKn6Mi6MYsEZO0u2vp+llEVoTtf1hoFr9BGsGg
zpUGY/92NNCp59jnx9LvNiLdmRO+o7Bei8sZ/cNb3j9n2Q2nb5sVDinSIZUAMgKN8b8/h5qiz978
kTdUdNmQWHaPXD60Cc2IQz17Ty0WEJ9zAfAMMCGpzIgXJUIa3tj7MVqrH7qZoGJI15Ef2GADEa/j
uH2uo6G5CyCqtrFXLbV9bOZl/QHUoKt4IF7l698/szNt8j93wWZIVlyAYIoO/PVdyGas58Zr8qRr
u0ocvbWdbxwj69I8wgnIbIugiT10VhfI1WQ6uZaOrWyN0qARTrLNbdXEA+XhNWZp6snxewf1I4dN
KmRtFW8swPOdmwUIEve/v/Vs68rCkQW676lV7SyptY+pvCmoDm88kv3FvV4OoIi70TsiJwfn0rMX
O43rDM7bM9RqZvGNKOua+G27fi9Agx/z0QmTdQ2zD0AgzTvbctaeYbShyxSZubr/+295TXrb3w4/
JXQhE6I7oQ47AyF7glfybOhonPssSKZ+Ug/OuPhRbGMFmfZO7gRJG/rjG5f9faej3NsD6IHwGQad
R14EQ+YZyqV2MYpNHYuJ1tjrYCy5awtz0myttyK2/nRBImjg/O7cPoIZXn+Femvn2TGnPLHXQpI2
3fmXjD/GGAzCglIQiDcOpt+/JIJLOAHhwGFs/9uoSfLVFGqV+yse5rS35jbZLcP+6++Vq4DwQm3d
SSXnFS+ZOtHYLNxVMUbu5bSYY7oTYN+oaf94L5BJfNTiFtK8s3oGLIHBbMS9RBGxzJ5RD6lhcqm/
f4l/ugqqasp2/Fqx/zg7I0RWzvPsMumtB2NL3WHLDp4Efvt/uAoy8RMNkrH02W4ETkAGw8JuBNja
kKonneZykUo//P0y+7J5vcIdVjjbFvANn8B5vqRp69LzBS9mqRecsx3tHHv+6QXBlv4Vy2n9hG2/
Sqy6dd64wTNG4L6iMfJjNUMRNklbOhc599B6hjFjD1sH/rgpt+5RDoY6NsXaHjp8GpKOTI1kk6o9
Kvf7BLG7Kr2M2UH5lmBlf5hnTwGiExykvVckv/ds0XnansrCVeX+sPuv+QDOtDpuf4lSX79hY3Ky
KXl9LRKuA5Y4YRYOUWVnH6lfYupvuiKLu3KLPrHasRVp4QYESdfD68DIZxqnC9Uu9p031rg0h02V
3QpnH9ZZuSo+VZldWldTKYCPtKuEZpLLFO4oVFE3qSKez4rJq5UiiTCza2N3XjEPA1PJ8C+hvMWo
fjRnmZAh4uUXbjgD3vz9o/r9cbpUamhkILgh6T7XHOuxL5Y1szHVn8mUa3PMvYxcqsvN8cUbi/H3
7ZKqgYLtn7wuwsJeb5eWVI12LZlhO9ubP5dulbeGzOtU2tGvbmjlG+Td3+8M2JbgF1I8AW4gkb6+
XOQJ4Wy4mANAbgCDRq+pW2RlxcYE3++Nx3jGFN5XCHYXAXITSKShxdTg9dXEvGP0YFBxY49b3JtB
ey3Dqb/e+iYDI27N49I4wSfRhPaDmqLxynRqM60ZPL9Bbv99l/ABOMCYGRQ4xBPZr3+Ig1Pt7A58
s8G89s92vkwXpR5DGCvj4KhYOdl21TSmh0WC8N6oyX9/5Pt2bvsBWzpN6rlvSr2SjyAUj1z2tZtU
Gz38VI5DUhj6rQd+vrPv65Gsmd3aCrSS/17fpsrEHiFYUXRX6rvVuvBOAvsto73z+3G5F6REvFdo
Vfjmnl2EiNDeGtQ8JFWw1e/yDcORVRfG7ex43Rtf66kP+/dew9uCGsZV9tyH3QLg9Q1VtdcRw232
Sb9Bp4yNIMou1sxh8jSvOwPGd2rPudxM7W1XQV1EePw5rbGmetaWl+ZVGJVJIwaYEGY94bjVj+1w
O8g66uNi0XPwgd3GUyCzjWcmEn/757mJ2hxQfVu6+zKsg+ai8m3j+e/7y+/viduCWo0brIWR0G+3
5bp9LjZkoMYk5KU2jCjtZryg/n6VPz098t4dMDh8Exg9nz29tWBoo5pRJh6U0BcNw62Ks3AxqmNk
5vZLPwMSQLKc1cdxNiDxW07XWCBnMD7qvAG7mV13g9VZUiB4WXVoSqtI63HQmCLURc7uXUUWuB0D
A/0emfDoxQzapYxN7WRWHDWj+VbS82+jR74IHJ5IOcRsHnzxvMmJlhJKQ1WBXTXVoxWJ8eu0KJ9y
tgyu3cnl4AXCeNC9KB+xdh5ufbt33tB3/P72WGesL64PSsaqfv1RKtEEc5M5PUj53BzLLGOuUW5v
5WT94SoUgXtFg1wTj7yzLSufZVUtXYvV7VBgiYcl/tWczebh79/ImSoQGBghIHo1akHE8UFknn0j
9TZTsFu4H1FCLM9DIKJfqgyay3LIwkeyaep0VWahDnXpm2k5ufpuWQgiDWYvvKuCdf1iyXX4+MaP
2kuI18ue3YUjAxQSPQv+k6+fcL8Gs8gNZEBB1HnqdnO9TcR+6zHpm8YiAAsr5hxmV+C266G3lV+l
vhKBfW+q3H78+4/Beur3X8M78Mii5intnNTXv0YJZUlg2CbZ7Gpivp1tHlZ2Zj9XB7tV5hVADhZu
jaqmAeZmVo2xyyp7qWRLimtdB8aLKFfzSarOfnZbv/oo0AQddNQ2T42y0eIJ00W2uPZ4fzCFCq2D
M67WHXE9TgejJfJhkXKFRzebjPy+1PP2w9RUdglHrs5vPKjSd4TmOF/q0jJ+CWdshoT5qwL4DbPs
k1w7wHS7b4OryZLRdwqOsI/F7GrnUISbG8awORwnCWFbuzFGpuDLfiSqb9RH4XXG7HiNV7uzODwb
z/hZ2sPycaukmx1cM9/seMETDcZMqeXnJSJP+9gGBfR0b8L40+ytYsEZs2E4aPtjgJXtsHrfhyBq
ZLqGYanAwmBlH1tvNe24hobrphL8ykwmjzn0rYboU16FYvW+eMWy7AOMov3kMuUt4jH3zfk6ypt6
YN68LGW82LnTXshJWvUlsLqJQacHHyaRhZo1uZrh9jy17WpclFXVPyinG5/GYNjuMx/6Z0Ldzh68
EwXf1bqETc5661PQ4Ppnby/yS1is1W2XTcWS5KYKi9QXW/vdBLk/2GIV65Wbw/6Oo53jkI6Rl23p
0HXGz0EaiG3Hst0+GZXRQPqcc8O+moBaVTrbPkz53A2B143Gy+vEL4wNmqe7BN86b9Mf1iWLPniB
WhYM6i17BtRX6itW0ozV+CCdPHHk2HwVXtuvRLxu211bC8JlZ2XKd7Te7efdvPSL33ZOm+TQGkbG
5U7R3Fu+0SG/k6VbHLW7UkVD+VlcqusuKuEcikinWtu+SqG6okdelRDvIjFM4WFrHbZas+nU+E4p
R6xpUwPcwujMKmQXgdRDXIXDIJMxm7hj098i62B3QwH/yonqNhWTCn4i2sVp2+1QizG0qkcdZ77y
/SSD2Gy9b9qlClj2k+VezmHrQ3tYDZSQ3jDWMlkZoaYD2aF7kPdqAEWEmQ/ksLkt2SPc7Duho3F/
eu1GGJklzRQd4BbEKGuXOiVfa7oxOmIMjoaoA33UIpOPPcw+JtyiKj53Yw9ThMDg+YvImjFM/EAP
xVH5QXYHpuXY0Lmr4mnGInf8pGYEJonnEK95iGpXTckg6ny3Kg+JZiPxrNqNOarIT4raojGcNfjq
DVPB/qksGbaTq207LEq42R+aoKDR4UBbfyLQCG7qfrKbi6Bd5sdaANMmRk/Nws8R7YucLRjKUgfT
LaGGfc3fEcaVVXrBS5MX6rPuQ0fjdBLMJuPeCmMo35KwLYItqh+VufruTQ1NE562DNvbeekhuhBQ
ysi1rFyELKsLry+Rk2lPqaWVfum8Yl3JoJ1XNiLXhEUdEI933fcAQNcE4y4VhtUZKxYHlPai06ED
TXau24eS19NdLb2h/ZQlHDk3URsFXRKa4UxVMuIOmw6TjC6kUcO+F7rpl+Pka4wRisFBNMnEtSPN
TkuozEsFT8SYlCBSucrMi8jKreBYVP3CphiuxQ+dD1t+aAEqj7jUB9d+Gxm3tsNsBZe1rP9GkRhw
VaZY9w0ckSgNffZtFHvC/p4X5BomTm+gGCraufPYO/cdFrbk0SDL2EkGPVfhAa8ovQIHtVV2VGFQ
9FdmISl7ZDiL/tI0Rfkkpe0WqdeKERJJ5tROwha+wGyK5NDEc6Q3kDcBpxmyOlVw6sq6ZfYejf6+
8Q8ORkK9miAXmzk6GntxxngSvjQv9VCbw2FAAEjG4rD+bFpyk46BlM5nV67FkKjc4fDAAT6CF6vt
SBxqv57Sphu3ORViJd6T8hcoQG7lXKcKPsp234Zj8U0FTbjcehHH3qWE+Y74QC6Mw8uIGjyu6Cyy
FOlNlyJDDmVMku32a+v85aO2DSpyO4ecE2ufYb4FLyU3wou5UsPHzawwAx2su67kia7ZfBOMuKRB
pGKdlgcjyL8ZffBNeCigcobrVaZTwXKPDV8feteIRa0e2zK417J9DGe+GUAcKLXvkV++NG59Ral9
WOr6p1lWRyCzKw+xBgckpCj/XUbtoiSpC6ElUsG3HHodKi0dXQBtfKwG8TxxvLv9dAOgXX1E+vBu
Wecbz2++VYEVe2N3t1lE9T3WuTiEzneLGldYwZXLXyCI6tjI4lAK58jRGhwD2gaSvjFoUhMcq82h
LC4ktxHnbeZ8yQuOrhZdedJn5ntlNAT2FVahHrI28GERe5G+ZCx7w9CJfwsou6taclzITHGfZ4FO
zWG4KIPpUc3iaOYsDATjd9nSsO0WvKUg+ODq5koalO6+FiiUxmdqjcfJqBnFyGL5YrbBiL9AcNGt
2xe/8A5Qmu5y27vh/T84tnjyDPQW5byrruyHsM8/VH5w5dVPYX4HVXtMFdVxLDjrbvjK5KFfftVD
fh1QMGYimkFu5JPV53cYdPRxpZftwoGbNWmm7Xm5fMQM7GKZDSvu3eBqNJ2nbKq+WmOLb53tpQ2M
OEZHx4wxPImQ7ZHJ9mdt2PdWwbyiYJBtduZHu5RpFGVt0oceoz5jN2Ub/djY7AvZFR8dGOdFFTqp
MeOMLortMBhNzs+494X3ebaWZ2P47CD1yRGNVrL5MWWLiPXUssr1bV5BP1sKCiLxPmu0ShrDuqpy
y/kSlrx4GNqJYyz62kL6l2frzbLppNiqdLHNHx0f0GFoth+l82UByFw8Qudz77lhPcXKL9PNNy9z
5Q0PixWGM0MAv8tZ68vBDLsfxGpcrnp+F7T5hTcMHgSfakl7Ob7YBkERXVnfN+V42Xl8FUjME3NT
31j477twba66te0OKmCLg+//oMZliDNHfodGP6u4NCqIcJYYqZI0OVMzmeSL7M3b0cyCIwdz+Fzw
6bhX5uLdQUC5DNfp0sy0cxn2I4664HFBeDt4LqqKDk9wCMfv/Ao/ocynAOlKfUmAirwopvpHWyGn
2MT4s7LF4xJaL8FY6GSavs6zb+A62ffoMZd8t+j3pGtmECO77LYWnv7kt47xxY5y64ewmxxPcCtY
SXyhBsljAXucKtvKow9R2KO+8OhOKCKdNopSOa3Dg46KIbqaZGF3iWmuKzzPyYar5Y/dVMbF1JRQ
y225fa42YWXJWqxlm85ZH8FILeb6XYCYyIIGxxSgcfazZbLzLktM6nYrHmwdGIlTdcucRGNnXsgq
hyS39YaVupNVvs8ir0R0z7IoQC0dw+c1+JzT3hq17z386jkrTeK+Y+lMm3sg1ArKF2wDsnmsrqT0
MTPbyfmIHFwmrNDqroaMXucwazly+QG24SEA7OAPyFB9pWdoPwx2oR9cf5mrY50XDEklHMkl8dy6
z2LbgJmaDmMY/ihUVXyR0MD4ep1u+BCgBdHp0NQEOI1hvbCBScNLFjxQw3imjb6WrR4mvp+tbdJ+
rcgsrwtJZn0ZbFlHjVzjyTo18CdjdxwGQeCCXz+EFR6CnIRFYhrRdNhqbDzitnbQp6nBnxGvLMor
E8vVFCKetsbvPQ0l/0SE/kPkDa0AQ/V9GY8cKDru145Q1GDurfVYLD2VqfBD69eauTiILjYSlDgf
mtnFFiQKMEBbHK/iIFkocJELiJVdt6nmmyHYIMxAtXUenAZQ/N3AFlvDS1VTcGCGn99E1VhaSOqW
CVanobxfVTsYjLMHlT+7M11qDEOz+GZFxh5ZX8vxkyGt+bZbJ4QO0ENWsJpMkYdqbpOJEYA9VXdB
KDjc/UoStFrnAcT8rsph1NsWWt6LPbf42wbWMxxKbW1PTQX/NQUXyj4Fw9R+84zSRhvntdZXO8M6
LDaU2cPMUfKuXh2MR8S8CUoyKNKwE8nyBJhqVVQdKTTn/LobRLSmocojxcc5gN7i1mTeBlEgQ9SA
VNpJ7kflQ71Y4sYYmu45QCP5jlBXbhtlCs8XuMbYR2J0+5iGI88FDzd2AhFs4U9e1wbUGHVmf2Hj
JmwyszZO9VDNlG75FooQ6MPE3nHI+vyqEnP5GeqlM6dGVQYkVgi/ZBuyHfXNdPPu3hwrh0UNNzL2
7Up8Wuqmq/CH2UEwyAgeKq+MlRjjchF+riKYDPG2hqJFzNKjHHGsZq+OTHFTSr8khUFhapB6VVZ+
MPIJZxGCeIG3Sl9V73FxiHa67uo7l942zu9GFHh5vIzt8o0eg8CD0NmkPPZz3d1ZZNzS0guj+AYf
0/ns104gOH9De0gH+Pcq6UUXUj9MBn6vPG15b2VN+3WLGjCRWRn2187PujvgYGUlSC6DjpCs1f9u
UDR/KC2x0RUEwgovxORCgB+zkEHMqMoeI87KLniiC23YUW7KCtB1mY1zNLpulHEEA2E69NvseZd5
D7XrHrRnRKi5bOo7ZkmmTEMyhj+iZ0XnkYXzS2MhuCYDMlo/FhElbirpIus4nAb5yyLH9GHoqulF
jr6VH9apwpmnYmJAA4TDmx/b9KDzXbXI4nIc26I55uaa94exc6lmUYQym42iknHHuk4rOeYYmuoY
vYisDmFklc9WXjTPWQQ1EIcpzf9b+3pk7u+L96PRNAvrvqGYNHoo1HHLnCDAFnkbCVKVYrktR6Oo
DxDfbQ8RVD4gAMw162WmBLgKcxoa2ohdNwuWaf5YArMMiHg2x+eud6EH29Ky0SiaQXG91VnrJtpY
JD6uFR9AnEMxttLaFv6FCLybahIMT8a5KpAjQJ1FkWow6GbY1ZiqVAltrPrOCKZt4xZYEvVRS9U4
mYZXMQEyCLQf2EP7BG7O6V/XyLSWlvI/bJeMqrbW6hPVrDEdLDejwso3D+ZMVHhQq9c2f8xNf3rq
cODg8MrF4h4YV/BNDJXk0I5ICyXfyFgDeSx87MCTxdLRFd8cQkgf7aQXj0u97sHRXmFdeF1oXlsS
Ikaqp8AiZtIvwildtii/L4K1Q7xVrQajdFkjSZhmjz5kiro5jDfUWTegw457aASNSNoXc3BnupWR
Q+Eagpeh9fF03tNAv64DXetx7kfzRfnj9tNe5/5blmfudLXpIbiTGAcHsbPk2Ye1KCP7ollH+dGg
imDiMpV8Ytno901auUE+XNBAryRTMEX4kvnrBENFQ+FPl4nRU4y6efmWoQOBP9NwHqauHqIynXKF
4NmTSl44DXTpZJk2RKihr7b1wFywR+ph+FnBsdVWHxgFuOa1jKZgTGWAPuJiCOotrSc3fy8tRmGH
0MwobIp8dowDYvrG47vi5Eo7lef33tjzMfgTdNddc+mUSYWxlR0rY4PKX4xW81lI5f2wTI4XTiZl
Uy9jWXUwjGBgz9vK7cLd/O5LVUcCOYieRbJiuDpcKrHW312UP3eOriXWqz7fFFqA3odR3gyfEHEH
H9t5q+9qb2ATMz3XEG8REHbs//XkFUAXTiFxLFBQcet4PessZIfPf9tIbO6QGMZ5iL9MLIN6/Ogy
MHwJlml+T5DJ9NAHpSZooNZPPcFEy8UIs4wpI+BbGYfY6+fMY8zlcprDvr+Ym978NczbeJdtWeMf
Yetk5pF4KHGfjfNC+dzY5RpHhucx/7Lr7LOLBr1K84IjNlaQqeakLCz5bKsAXzRVKyLg8knrOzUJ
L0wK5nM+iyHPbquJQeSVp00tkgzDrm8Cy6zvTacJG7E4GBgbzlH71OTMoHjb7Mh/Hxfv8/JXDxAj
BKb1UQDoAsHwnJNJdYAIewW7LrvOu4GgnB38eYPMaIzDW/zP3wbTINM+tBcgEZRegCGvX5bpjKJH
pd+gds3KWyZ9MoXY+5YxvnUOnlJ2OKCKAfEaODXwVby+TG8WaBtk2ya6KfWxR4F7hIo3/jD6MHsy
4A/GvYfyJ7dW827Q+xwW0rLxxRxt46O3oh3A3G4W6ZYZ2w2Tn+K6aYLpYtKh99H11+UNROMPL4CU
RfjvwNvwY/0zhLvs7ClszaFl/+b84C2RrtJDpJm86S0W6e/gic+DISraZ7oOKHWOb+upyDJUOW3C
+UiMb+bNZZtsRpjvpsylOuSNRFbBWFe1DNGs4mmJZGkeNHSAMNGOWX4iv5EUIMk+8Qbq/IdvY0/s
2n8fSj+4oK9fml1tVpdVZZ1EU1vdaLHoOyZcb3BB/vCsIxgwFgRargEo9voic1USJN8xYsIrlQnT
LvfuF/ni1l7zBoCPGpG/9Xphwe+GGI9vs0eaz7m5qEv5JiGc0GpE2ms5k5X1iNIYaZBAV48O0GZ4
xkHJMDyZ2tr8EWQTY9HMMvccGAaZJBHkuV4Pgu/22bdQSTOTGyfaZREwTAvNLjOoOlaLeUzlMlzK
xqb4HuBO7QHYt25/6EJ38q9IADTD2EMv98IU3Qhit6xXfVeXGQMOekWX5rzsR50EKHS5RlSZQarq
3ighXGl5hwCRlJa5XoKPFpEqRQKYjmyf+AnbvEH1uZc3DrVFLG2T5jLyzfyTUpH9a1syRjFV4T7j
ZleSqgbi9GtqtwlnhahSl6BkWqdtjWIgEaPwf6KJwIosckI9pC4lVPQ8j7KDg2BLL0gis/Mwa2tV
NsQe+ukXabfDC1ukvCdORK1p4LnNc6Ek7fzaVT10HFpF+9hNYLC3m4OvHdM+F3mU1TCGTrPWk1GC
Ar35PJY1pI9uRANKT0TBdrkwlzBieKTKSMptlui9w+iHG4wdiicAZ1ST7fYCnmxCRZFbax3NdaGT
toOJHXTSc8mohVokXkOwE/i1/fBs4mbwRMTgbAAhVEyrh9m3hjQABcOLCOAwj0dtYMLWGEjp8LUv
rXfErYJmr+2m8xReVoPniyrajzXdFP0ize0td4eLQT/TP8pVzMZhUm75q8Zi++Oq6/VuF2c+VrkD
SalewvymnJsJ+7uROfyYuUzqZDSApas2aL5ZU7AlpfTmx78fMr8Ra6AOQNxD3+sELG0nOAOHozEa
xykiCi5S1aaP1spN6SpUv7y+7pqrYAAfZM4TLsPFqCQFfMisVh1cKzNu7HqB4fDGD/p9JwBIRr0C
xQZwnP3m9U5gG04xAqn0yVjl/d0KgYyua3KfWw3iYxeNdYPLlfPeadn4AGrbg9GIR1tp5vFMoa4H
N/LSdZoYqSICfePH/fm38bMQi/gw8c/wW912YSsYO2FTUlqx3Y7F0euyhzas9OGNx/D7UQkrDow4
tEPoHfCfXj8G2FuVPWZ4YUd6AdZbpzH4FXVAtZ4gpS9y5i719jFKV/kEKrLJJVLV+ctmhWacTwDi
MWJh83bKnfWgdN1eh1i+JF7FcL8b7ezpjZ+73/nZnuogEwP1d9C4oG55/XM15JmGxUuiIFYGl2U1
yDgIoumox8m+UmUxHtngyrSiuL/2+fEHGnd1XZrZcyTyKK0ZFTwABeUMEB3zLpxymzRG4RJr24dw
RDRJnH//xedsuf2736Xl/Gqoee45caZfGmuRC+ojkj2DY1fmeZJHOEyvtv+9U2b51vvcqRxnDwji
OCyEncpMCMrZ+1TYy6ra0h0q4Wx+V9ESHTrXHQ6L8MYrCGTecVCb+bAEdp8ATnS48M8jEuxV3P/X
Nw4FgZo8gA7hQfV8/aZMaxU6AB1MPEvJn0Y1ZYctXNqjD6pxJfAWeoN5tb/5sxuH6AxfjfE6d++e
lQ86222R8B5igxnb9z4GRZ+x3A5uF7eu/usiwkVFCM0FJgpG0ee+1KFRMMldgALRunduXNomPigZ
B3bcllF0/Ptz/L0sYoDo8SD9EJEML/X1c6wZ6Zr5wALF6ArzJx0hPvLq7fLvVzlLaoNVAyMdGh7h
g9QrFGBnFKGuRvJVOSUELy0zL2khAzyHkCGzA7Do5h1U7Vgq4c/o6d4icJw+14O3FDeDAQU2wP2P
zrufh3f2BjoZj6ik3tsI/x/nqZoMJi5iUxhj1fmnbTb9t5zi//Dy2cotUDLe/R7A9fohGX1ZMiwu
+sQKNhJTtDbQ+FsttZTyP/39Sf2+oCFgMHekVkedih7k9aU6L1r65v9ydma9cSNZm/4rg7knwH25
mBuSmanUbkmWbN8QtuXivgR38td/DzXAwMlMiPB0NxqFqm4zSQYjzjnvZs9Y19TDfNXh5XJkQpcf
BZ7hXhen/0q3ZanxVBkG0jih6ltfLwnwo+mYvHldMBmHoQs7SA9mvZOd3H6IZ2RtG4fP+RZrQK+i
n+ZUpCtZk+37VhkspaEfzBAOMHtRg+dEtcWdVSvWIW1SgIwubJ8nxZ5Bqoo02+gDLjxgjbVIHwGS
jl/Iqh2qgqLSKTNzL48L414bktAvVFFfh5oMeqVRO33+Qs8/MCSSXAp1nY3VyNoUE3Aul+u+qLyx
eRtLYBdnq9Y4X50L92+JnjNl9I9rv2OmIjXK0yr2dGaA7hj0BH2pcYVN0WxvbE3nN8OliAvTuBua
YHO1W1SIYmnbSY+ehBq+NRwQ7PzOv3Ky2ZFkNgyDgCtkQSiaT78BVeRAoxhHslnE2YsIC+Np0hNg
xBR3o8/fzjl9chEqkIbKVVQdIuVyx38JH2dzgOljiNgbJ7O7HiGpeHUPkiBgfmTgPXL4I8ulwU8g
re+TQo3wkFMr8+7zn3HpFeICa9E5m4tQbf0rkDcvcpuEWbfS7sD4hiNG0a9OHckb59ilN8gwhuRF
dmEe82orQ9aSlGZMG5JI8XCESjkfq3HWNhb9R6N7elxiYcnkjDPTtmH1ri4Dv8ZWe6tJPRqJvjtY
c6hj/VUx7HO1Uc13ajfVr2WbhoqHc5T8Pa5k+zlHhfk8hpDS9FA470GukGXBdGlQXWUecHgKS9G2
Gz/1wqNnvkkVjI4ZQdr6gTQJaBXEn8SrMsPYJdYgk5HVTkeRiG5jsS1by/qhgLSgeqPyho2+esud
7DTKBKADON7nt4FZWF8irW92DB6TrzV2RBoEg7H597WlmCpNLevcWnQHpytcmXUngWLGG7diyB5J
qPq2PTKKtWdn45g/39vR26ByoNTnelgXn14KA88ytdC7exHSytwH0k5GgjBFwtmcYz1MWVpF6s4K
kdHDhimTx2HAZWfjMV9Y4iq2TiaVBlHhbPanv0KKSVz4IMUKpclvpnKwdxn2ARvr5tJVkE/wKtl2
+fdqhYtRjZ08jpBpGiNeMYqq7sxBUzfu5UyJy16IoSGseBVaC/v7qh7A1yeHegr/LJ8EYbqSmf6c
6MhrN4cEdQQ+iHftnIE82fa8V0mV2+F+WnogmtZNYjfjXWuo2G/C9yKhvgnlW+TMcDhrp/LbvG6v
s06pfLzyhJ/3IDv/vK3RR3FWMLDgAFxr0TSIr6MSKbj/NJa1L2pIkJC1bgAhp43ndGkf11RGsbRB
NAV8XKcvHYFlbzBIYh/XZqrZuYcrhq60epBoir4kvR4e1Tmqv6T1bB4tQwX+lArn/vP7XRnrLmXu
Mnu2cGRiH9etD+eEv06TyhwhAdkMtsY2NRvyOqr5zignHZp20FS+ZEf/YQypQZVL5YOkDvEXNh/9
fbTHdCHCKPyXcPwGVymfnUU/1jPKPQU2jDgEvcbpDk1l7JF9gHgnWRbvemjXrpyL5HWclC13/Qv7
lbaQzRFGIpnAV+H0mbYF7C4k66kn1Vr8FfjFfo5TCEc5jRBYayq9GIDFG/XZhf0Y9aKMBMxeDv/F
zuXvAzkrW2jQAwcy3gkwSToluW06AbfPjuSNS2Hxxh+22pExYWZKY39MxtdjIxDxNMqjRHJHAeXH
xdCY2WgUMSjrSWNBJNOXAP0N+jGk8HmavsTp7OzkUBNfiqhxoLto/uR00m3dFTHfaIy43y+UOXmZ
TVQDYHAZRFPs0eqeMFBLFQdEm4ruyUGpGdchVh4/VZJhf1bmrP0qmdjkO+KR1fse6r3EKNIwEYoG
AKEIdZocPwallEHf1CH8KeK5wH8gswkdJiRUemwjslE8pXOye9SI5jf8TK2bMq2MlBAKebxPxcx8
rLeFcg9lPWx9vVelyLNaUeE525WlO+ZqWbt4aDY1jGOpIl+mS8yXrjWUtz4cq28aFHaxqBqr6WnW
M109CilimGblQrpuhwqklE0suXacCCNOHRz6KZNDE/8pR4J1XkdDjVlVh3HpQ4nfFxrRYbb+IKTI
6isRTuIuotMSPnygKvARojd8QvYwOHBm8gBL2lJBaaNQg1r7PMjhGDo5DC4P6TUUQtMpGGkZapjI
SHZyUiBySKAPNvEcIRa0jZS7TjNM9505pdq+VWL5e17xpyPLCZPXOsjDyQcfr3+aZY7PQa2FabKz
MimKXTMr+EMxrZpVnxquvoW3ZUt+NteY6eVB0VZeJ7XYvEqZzpiUFVVBwtarfiTAuJ3bw1yH8Bsh
2c+lrwBSXdPSBZNfVXb/lXgyOF8S4wDhD2NSHfEbtfLbfOzL6yAHosZWV8dkLqnm2RONHGd+2prR
Xd/FZrlDVdDdZcKZCD2HIQYTj5RA24MZa/+JGNvzPrm1W6uSsQ3Vs85hfY5pY8Cf7LFeZhIuY2w/
YJa6b/Gh1XeTnNrvzEDG9LpWJyyeDVROvtFVk+RDaR+NnS0N8/dqDLvRa+V+IH+OqRk8hoIS2o2I
UViM7qGNwnewGe0NhhM+yO2kwfrUg8WgcKgn4VUqOMyulM3sd94L2k5R4oHmzrjayW5pKn17kOKw
JaQ5VcdqPyNPE7uuaoS4CpAB2RDCm4bYI+GIeU94jU7Ae1H25tUMdMrsv1EqbKHtCCIZiy9n9hiV
2s3cS3rr4383/ahrJeivDbVqO09KzczadVGltOCURuagFlbGzJUwPAWxqDPGIiIK0/mA9WhtXvWw
R6p7u4OKfwCnN9M7tZmsr3CkLRVBWGwVx7nqIRmHfLHTLqnt4Tm0ylC/4mAiUiyu4+G2hNn/1nNG
/YyktKx3KeciZLAcGa8PLbVSdlJodtqD06U4HsWjGqLhiMP3uJWLFzya6UqsRjHKW70Z2BtruWOt
JBj3yTu717Ewt+sg+KVPU/vaWKlqQ54ZrD+CGgxAsm8Iuk1n0vb8uun68KG3mUy7gEOLGW8XON/h
UwaQi/rk0YDr81Wibn+K8iHb5/JAzQapFQRUsrMZzofRKtdJl9faLpXN8J3g8O4rFI3y9fPz9ULN
hUIXvAvkix5mDcYbehsZ+Uyni1jA9jJqyfucLMn3z69yfgIB6xIpA7REc4io5/QEiqcQKt3IVSSr
dVVxG2KLI5L95xc5vxWU1PpS3THrQ825OluVVmsZ6XFmVGCzO0v0LHHN2QI9L9wKbBa0Tjw0h/Z2
VRUlDRyyCFsRD0SwPhqtIe/NZMwfMRcu/c9v6Lz2xxcMThpdCrMBxVrNVVKDnHEFTwgYpSW8G2No
6TjqWP7W6l19RxwG66RDJ/8ipDocrowklLZqwKXkPj3Nl7eGEhfunoyP0arwx48v4VDuMi9hGSPk
aaKmpYVPq/RgYBYKvcVog59DjmSAUWoLERkc97sUaeb1pFV6d+DFk++TxXw7nz+cM8ssZqs65kOY
ESzwAkPE0zVVRnZXj5hTQTlq9K8T0JB8PfVGhx5JTX5jWKj/Hrqs0uBM9VQMZqiwBxmYX+o+vfzi
mB05xVsGmbTDoSVakin+n9He4/99Rv+r6PJH7GDb5v/87wuFqwXDxdGBlWSw1DVzAnLLZCnkJuML
YSTFbTrB/cRzICQuepYEjBIcvwzIzXZg1a6hNZmCzZxBhVNUktF6baL1P1G21Y9938zCjYgwUeEc
m+qDofcFjJ5o5A/EZyUrPFsydBxfhZDEQXKi9NhW8FlcHBtwSBOdqJqNpXmBsLHYM9hwEpjB8SZW
A6XEwfB1MLG+n1q1Ijm3TbW7Imj6d3OQu/spIFLC63PV6Twdy5vfRdOSqpokCmEWIYCuj/Fk9FZT
wuy0wbGlo6Gk3VNkMkGkp1ro72nNjHhjh7jQ0uCRxVAPiBf8kNyA0zXDtEt0o8NoNluAL7V15mdb
yztPEGv23PTdBANVVn7P6Rz/iHQt2U9pr+Zbv+K8RAYVkBlKY/fDkGRtW9JVmHqEmFLQ06d9cIPd
rEP0Dg4FQAZGA9ylUiR7+OEX0NRI4IZaX83jwNkVWV/qUNP/fL5UL0AJVOu4Ueg0CSCsa9+1PsMm
LE2wzsO7vD9Meupc5Q1xY/Vg9X6o6uN1olXWUbGFvEuLeHpsk2j8ioEHghYllR6sIsCEESHzjhn8
dEW1n+4dJTAPIBP6XQvcsrH8zPNtieksez16AQYGa4W2IsFHGbK2IAGBFDroUO0RShkqxWnOXnQ1
2+q6l3Wx2gaBLpmsK5yUAJmrvabvUAnmeJ57JhOKe7iueJq30/jPsx6Yd3iEMdvDWs1at07ZIEy1
K+wUup8ROb5KQS8A49r0FSm4Stkxjza+yY1ZuGgdA92bkUt+/XwtnD9Zmy1kGa8rwHIEKJ5+IbOV
jROYRgJo7HTfYqW0d03WTq/GbGjX8BrjjetdGGvSndESf2DDoNqrQ87qtY+4+ZR6QLF/ObgAv3Po
KV9EQt8noky/M0ySqTC96P02MZJjYFuDr6e2obuO3atQVKb0Ucd67EhEiuPlXWFuuDN+dOWnrx+H
FjrSZZ4NxrKGD52ugOOhMTEi2EopHxMbE/xdXjvmb1OrCtXtAdwfZSVtfmjAiY4LjwjOjqWV+h20
xqGGpkO8OboFOYDnUy4iKkb14meY1eGXIsN3t+4Qb3ma2hjXEUK3aON7uUDmgLjM1sVbZRTAfn36
WqekdlTsmDOvSUsYnQXCCA6TCIaNP7Tmoo4cMCJ3bcjoT003hK9Q/pQB6rbe3+EbXI4bhcXywaye
qMovwrcdGxGLp3v6exoVo+txUqEVAo9etUiUUC61+g1z8y1qxplnnY5p0zJxsQGAl4NYPb0WyRAT
eg3c35o5MffyaLfXxWxmz4aVxs8K9hVEh0BJP3AukL1iK81DphnhTaOY1RUe7v0RpLe4T53WcdNY
lEdJSuYrhTYh3ShplmJq9VAWLt2SoAtbghH66Q9tI4hZLe563qQN8ndtbFrEd3J7UxJDeGs1UoQS
ta+OpC7pGyv80ldIjUk5aS+BmxS2p5fu5ECrZ414D0nrKmUfGU5M9wR5I4SfW1oPEaR+WNTJ3EI7
soTzq0/64asj9w2BSTALbdRfRXMrNQT4+GCxAhlVP0E5M8Na2Uo0P9+NMZuj+NNAcKj017ux1fTz
HMVx5mmpnd3Sboe+qdRb0+hLb4MZHZugYRDrtT4UHUEziaQ/9eyw7J/T3EKrCgT0Pkaj+dg2YlyW
kt4y0JHUDfePC6RPzjTgOrBNTIE5ek5fh2UM2qgPnARzQzwmdXZ7kyDT85pIQvENMwTHU6cMxj36
3ekhc+AyuEmgia96afO/p3V/Mpqo3ppeXvpdxKywvmCHMIBec49C1anB1crMo6tPdD9HM/NczkwC
yHfR4GCpyS+9NlDK5CrT17pQXrpUJp7AyG3CcEReoV4Lmy1G+YXNxFD4bBjlc4rwBZ0+LTyO1CqN
ELfMSTc/54wKdgy0jGNqg5B9fjxeuBTNJb55CxHNwajj9FKkKWiwcIPGKx18G+qqy301jtO7cjC3
ao4PF8PT7QB2rf3R2nzg0Kt9Kwo6Xn6k4z1fZfr0gKouJ7KAs/kYKWF1j3y6w18vqlA7SWUL+lCb
AYrLxtHe0qRmklDmc/Qi4H8oxEB10aNmEwyDzox/6OuW1COWS2ZxbVnJ9DarGo66DlWO4VlOLlv3
dt9q5r4FH/kBHUl5wweiecvQM76SPfNbdSr5FYWa/KM2m2vAuWw/9yLtd1ATk9dOxPbb3Ao+j6DN
RHggq6yR90Hcal8ap5ENSKwyDMpWsP4Z9yXO7CdKjieBlEkUw1LVk0HTS0uC1Vg5wR9liZY6pIQt
sTmBE5HFBhhID0e2B34aROkQHamQyulhE90yloS99BoHtUqOpBWOv4IAfotL0TiN9Kn9/GaQs5sg
VkXXxP89ljiXWxN4ErHe+F+msp8cdIgME0JMM3vRQtPc6u7PoQA+Ic7kxSIRpsjaXBx5OJomnbEd
jzM4Np2i+3rtDPsqNdQrrD5CFIBjs3HEXNjoicOF18bWwpeCv9DpAk6HsZubmoLKmZCgGbBebw1k
5Y9zIptMEEmC8ht0j3CPpf6KwCObPKasO2Rarn6pZWfew5XVjyHCJjo7WTi3BdODDcznwjbzQWiy
MMq1CJ1ee+NpBukfHQNfz0K7viMgNvUZmiW7AgPSH3Fo9fcQmWxY1ozENQrTh1KapNusN8fDnBM9
lSolM+zPv3zt/NPH2F7Hix5bJgYE6/fVIeTQY+R66I7b+k6JxiRc5mWkq465nP1B/TyODEjsJN4n
zVAVzNnLWN3ZSqGEnt2lBGbhokPqCvr2GLZsFuMz4pDi9xLFi32xJA8shhZe5J2m9LiSBFUtSb5i
YEiBYphOFCBOGwxfF13sXKFut4giE3gDeHbsaO/xPKCMnNM0eagnM/jdtEXX7UPHnB5wjBXXIGXV
d8FX0375/MlcWMggPlC46FgQiKxxQtjbIbYoovH0Weqwo9HadzpVxa/zMCAXTOlBWqJkq6LVWKgn
u6OG7x91GbZSkMggm5wu5IihLipTYyman5B5e+3s9rwQnDI3tvwL3fEJ3WjteFcmRd/Rl1We/+P4
9OfpeDy4O+9qcP0vg7tBBrrweZ5ca33wTyEUf3m51s3+Zc+FDofDf883XzYu83FOnzw8c7mMTp2J
xRiErdXDKwc5bKCmV57YNV/HW+FNj/2VcZPtRw+XHK/xxwMmOkf8S0J/fpT2zvfPl8yFfuR0ILx8
bH+huiVUxCFWGAjn7q8n9/jd233ZWJWr7O8FOD69xKoqqCurq8PlEoB5bub/QTW8+0NAjvuc7mMf
x6iNdfKxAZw+1NMLrmsDO8TwkjGXN3nDbvZbnyS8O+2IQbFPMNte3Dn3ykF6Sq/Gq2gvedPeOZT7
bKfsyr2xw83JLe6mK3tX+/LGfnq2c1kMcGEMLagzf7nmWgZNDO0aaxuvzqT8GFhJc438M/dwSdjq
686bLS4A8rvAzUxLKJFOXyw1KBAZJ7FnF9iS7YJREu+AUMpLHETJD0nv6LaMEFt2TNmG53SQCHgA
ejDuInVW3mtV+c+sO8LeJm1+MYQ1/YnMpv0C2jO/bSzBsy4CtIMmgmHg0hHDXTz9pW3QGEYsRIXI
z7BhNkwFZmXdMA3GXlfEFN8piVNaPhMJ4RBjGEN3CdRxAKamxwFkwFJx9sIc83biCsJheFjinzfe
3Ad18mRNWUxEmAXJykIRpOY8/ZFF21a8PQ0tPVO5nyOz3f8mI0e44+Rq8EasI5a41mhOv8nvSl77
WcZDq1Eb2gGMrWzdC5ElY09pZQKtjDLk4VHuKyjeQ4dx4RE/SPpcZ5lm6E7bP8DExwEL1MFq4BhV
aIpwLkp7H38tghVU4OkK4SXUzoOjlbO+taUva2N1swTKaZgd2LwO2E6nN6tbbWEN6YjrQ5/rR/KR
oltZ6Po+FxiO1XB4/TkF9e8UnOSijqE/YUv5rib44P/rl0Dm4zBbvun1lt9SbGpZwXEcdfl3G3Db
VY3mEKnSdRiHykHtxz1MrKM1FYMv5hycNHM2WvKPIufsadACkoIDmxhGxenTCDjUy8ZafoPaDPdw
UajKoj6Rv5s4uQVuE+aKBwcIaz1LBkEMsR4aZIV4EqgrjwtHyCd2aT4ORWBdNWEk3zk6wHKA0+Jt
TQrkPi4CIirLcTxkgiHqFDAHByKVsYhIsx3xC/Ueqla4y0WNYUPTEgNX4LJRyi2O4aWt3th13b5+
/lGe71TcKGgJgoiFQPhhh/3XsZAkyIIbx6ABIGzsBc9V+omys/bZJIunf78UsyAWmqppTHRXuzUO
SWndxqhHOh3AVslMZKctHgMI3Mqrzy914VUyqGBMuQz8uTNtdRS1ljSFAvajV7RG4Kfdkr+aNeUB
/2l1pxohQbgYkZDHOwQQZOmafOJRdaJx+DAHZTGik4hdAWW2UORpiUF/LYXXIz2D1w+leFM1pID4
S+h841H2nI1j+BTQeOzaFIpCk1Yhpql6cqMafbkns5RINakr5KNmTuJYEOhxK6ay2qICLUOK0wUM
OW6xT/1wLj8bZykTHpuM1HMvtSbzjxwVGalkeSI9WlVWvzokIucejNpeOmTcCsJ2Bs/xFTMlirgh
q8CHsZHvqKNrSW336Ww4XyJIBaSJD7p8VSk2SkQxWFHulhBNX9W20n5//uKW97K+A/JoGPgvHyGT
sdNPUHMYikUkUzOb7uN7pQvGB5E003drchgkzvHWvnNh+SvGYq+MBhXS27qSRlw3OqIPck9W+4Co
3NEiJ3Ew8QAycqIDP7+5M295TFmZ5CzoLt0g+lr19O7ImIaZkEqFh6A82Ntt092EXSy9dphS3SAr
RWaconx0R4lk32nxRyJtG9OUTqmRNJLZfPj8B50fyAvazYHMqmFQvR7j5HY3qGRRF8jw4R4JSBsH
KVK1jatcum2+ehMM34QqAH50ettESqRp3iPdJz7YvsUiPvw6qYIIW5xHjng2GH6Q5vp9iefd46Tn
4MdJP94ao9Tj3zjWG5XwsoRWS4zfAZEAlTisgrXTfTfHw4DHHuIUbHHdoRtAlsZK3Te16K5Eozn/
yaFDkfLPj/rkqqsqDcFIGmCWw/fnwBiCQk3UaDSKrUd91qMtxGUKF/yhMUQnkOT0UbdZCmuYLs3r
Gu21zsfwW2KIaAetTfcCJ07YdmPrLUaO+dy0U7qb9LLYZxRsrLFJ+WpHgbLB3L6wxtiS0CTQxi+r
bDVYlepeKIUWAS8rsJNCUzKuDPzgNzb88zaOG8eYgYha5juLnPz0xi19jtSod+AmMFD51uR28xSp
yvCKrXT4PgaT+l2t1DbblXleHNR8xnACgyHOB0q0yG20NHtKBNxyNxsm5a3WW8uiJI7jLTHphcfx
cfgh1VhwxzUvJ+rYhwpic70Q3BnXNSe7MVNhHD9fbRe2NWAejJax9Vb5i+Ub+OtURwE0MTqBpjDZ
mHLNfTztCKeEs286ykbldumGKB/pc3SEhcj9Ti9ll84Mw4I9ZLLC+LaYMnin2N7Oz5/f0Xlzybjj
g5UDuESVuKblGyEZto6OPdRIMMczpECFVAkVE+kXqCRDv0/6prS9uI8GSJudGDEgLK1ql5lNLPlS
V4kYm8t8sQgjEKtyBdKc3A8qMmD+/UvXIGsiFIQ0zshkeTd/PXuiHzD/I6jWK2e4zeB5zg0mR1vp
VhfeMJAAQAmKD4Rga31AGZWq3cYM/hMlLDASlJudJum5gFY9b33Cl549bhjMBok8YAK0RmNrA++o
KMvprquBbmBpWfJaKR6KHGwkKxUMJmdt9u2itO5UjcjCtCwkLwh152EWoeR3ck/1WzvtlxHm3kbZ
funXoTRkL4eKo4EQrE5VhejlCJlegaVsHXTuDFH4jzqH5i9KdcW+m6jLTFJou/ie7Ha93LVZ0T+Z
mh3gHsCnEeAFJueNa1sjPs8a9jWFi6uLssXsuvChYKICCx3IHb3PursoQ+zhFnaRx0yvPnYqAuNZ
22S6XDgAqPDgnC/bLST+1erTS+DwYuxqr5BrbEpzvobRCRpfJY0P4CyOfQtXuPukbKL7EstlfMrJ
WP6O4/LbrEiaD6ew2tqbz7tM+DQEniLMZe3QXJ9+Ebjt1rCRYVb0pTV8qfQWMwBZpP/hBT7v9WHq
rqDc7aQk/9PSTu/00akOAwPl3cYWstQZpyc/4zedMsQC4+HHrM4I/GULgQ0yGRdxIZ7KLikPIkiS
g9Or4tgy+/ylV5ns9nYSvSb9NKFhGN5TW/2iDlg9ISXHy1whf0/DNHdf2qgTRxqyXauP6q6b03Bj
Zz0vVKBoYJmCVhdKoG6s1jWWyY5RFbxFSYLH3LK93eHL69xk2kj0EGLJg5QN9gYQer5KIUjxYXw8
I6ZJqwJiGMLFSLsTjD/k9m4qDf0eqqO+VQmf1/mA3yoy5EVfolJ8ny6JNox7O+0bzMICJ/tVtYyU
S0ik3+xq0O+xCcXBCftA56dpRjgTM1NRFa8wcE3DnCTIXs2ojX41WBbcCzzJoFo3I46bJBBZb5+v
mQu/kzaEdgpOJrD3+h2UWddIrVwJqhcluMoQ9+2lKNe+DkWj/UBusBVpc6GOIQkDSTGFOVFFsANO
H4yt5FlMqUyTXOVZ6uo9JHlOFAL7MkWfv9kqGeEc42r+q9KT6ZGIE2veW0avlTvwinTXCI2/UVLm
JLs6iqrrOkjSP7ZiUAx8/mjOT6DlcINtifZU5uxfVfULLklOKeiMgu4EJCKM7sOWwUWXgmP9+6VI
gQPpQKRGt7Z6KL0Rd0msMZjp8bXZ4biJOZWd9O5kjltw84U9gn0ToRdEAF6AuSpn1MacRr0ErWs7
PYM8PatPzA3sX7OmhteSI08YR2OcTimVZNK3ile4sUtdeKxQPKnalnLK5EecLoDQiTN8MmWcJ5Ra
7MKmd/xCL1LX0ftwo0o8d1+y8N3gQtibUCoyvj+9ll0kUNv05VpBWtheBXv+T1GTl+zi1N+2bjpq
Uu5hlD47ezpjY9hZbEPzVZWZpDBIEs6pLnUmca6mcCQskcGTPTO3o9DDTLFWjyHBgTi0h53YOaEq
Al9yhuBHZeK67vbIIBxCNegQNlbmhY0TsgQUEnj2yLvXkq9YykmeJETdm7Np/K5Pcnm08wGTVdy9
v8CtQpmgjOnz52v0wsZJFg8ceKpU0OW1NZcdMrTLZp4lhKVgV0Eyd7VkkDe6qQvFzoexwsIdRSSI
fdvpKxuVbkgbxeEy2Mq7dU7IhStHmJ1K+BzMbgxP4UifaRwdvRLXlWwAQzpJvCNCQIfIh+kJXFfZ
bfvaOph9Goqtnf18/erywmVUWFtMVNYfkBUtM9QM8ZWQc7vH3Nt0YCFXBhw9VYEbnUQD4owoL0yZ
XBTN2k+hNSh4tQq00aYaWKFbNJn1gyAIDCr6CLpcJKevn7+s821dh+8JXAsSQSTcGpO3Mx0st5JR
iBHg8cPMIkQuWMD4k4lfsdtmZnT4/ILnADuNKf/B7oWNDBhk+UV/dQUpyqy+lQgKzUuh7XBMMvGz
T3qvmbT0OxsosZ1VUNs7JdHFtZGNw75uSDjsRy186uTGvIGe8e9MUPB+HBcMZjImYNX6+9dmO0rC
TpXcGjAEv7vGtn6nVZR8D/ji/yyfl71DGxcX+1gvcwMGlCyeGU7l5T4IbFI3OMrge8SNErxpELpx
RiGuJLlue4nz+vMneL4xA6OxI1JCM0jh9Z0+wEE0zSDXsgT7tCeYpm+ywVP6QXpBrqpi4CCTOyCH
mBd6QYSszlWU2tp//hPOl7ahmfCeGCrDSGVCefoTKoybKa+xLG3C6qclOcqN02m/h1G0G2jx+V7C
haBZc6jCnoTFfXohKWIQwWLiQvUQeIqSJrAKQCA+v51LV1naER36IUyCtWmA1Ep45Vr0OVoaUDKI
FqvdmHyBf70KeyIrDBnoshWvpbDGNMgyLompZzWlsl+ouHv8UsONJvD8XpgNmMBQPJYFX1g9MUE7
vAQTkLGaFsUNwz/h2+Rk7D6/lwu7L5ggJetSHVCZ28vP+Osrbp1u1hQRII0eUucursbhT8hQGfUZ
FjNDNxlvmEMmLvJoYn87/E0zpet9/Hmpp4t6xj87CW6ykDETbqfWxnF+vjxpEhQ0BTQNNIBrfgYb
shIEWYYOWBfvQZqp2LY12lNip+2Pjedw3tEtEw5OV+A6g69y9TFqOPyxWaSSi1Fpu1fqWUndRFGb
686Y612bgCgCtBiaZ8qj6gdm1Lx0TR2+4vKt/rMZCKYX9HWMoLh3Dv3VO0kKpgIDcA8HGyQfXZ7H
o6mG6UYJei5k4X6pydkmWT2wOFa3HErdFKQCW9ZCrdOvDue9G9vgK5hzw9jS5YTBA4EKadt37xqN
o4+VTv/r8+d+/oaZ1tMz8S8MArDlO11+KMqRocZow3os2/bRRAvIzKIjwUFsPdULB9Zi9UPUL+U2
Qa1rKRxheOyzeZt5NvT4zjfKjAnaHGetckN6DjqZITKM/7JytmKXOZV+p4iFP2ZYophdnYRXFZZf
n5C6CEHL2jgMztkszNeWjQv6L4Hj2tqUIRraMAq0jFbI0OPWI22rPKBmjl5mxZB+Y8OJv1bWEYIx
Jm3/qBcJYVYGYbrugkX8s1fHMuzjW1AXsQI0n9VrIY0ki6Q2zb1m7DL4m3p+NPFp/9fTZ2Hbov9i
rEh/CKfw9OUr3IlMP1qgWJKlX1UWlzfg4PPejgz5X3dTLoUoxcZsWud663ePt6VegTYVnjNokd8n
WnigI//nyTG2r/h2YXcJtxlnF/X0hopAisdpwOU/jLPqaqRC96zatvzPv5mzuoGBOqMnBlB8uBCp
V99tnFnziI9t6WV2MX4Vaax9xcs9fLW0Rj7C8zfd0JTrqxHffpQ/c/nvb40h8JIsyacr8yNObzIO
eqcsTLooKqxldOoUrNOO1KASG9vP7/Ss7eF92Qt5fsHxly/39FIQKfNIajAHVtWSAKrcLVSF3LJr
pAU47m/aJC+r+mSatnjx8ALlD4YmLlenl2uw/3Gqnk44R9TvcvgXvkmu61GYgw2COZu+mib9ARNA
zdNs8ptQy9IT2ZAZFIeEwcULYjFy758+fwzKR0lx/stACaAAADitTyd74NCxBQk2jAfIOBk6jH49
WdSyDqFCHRzPSEfyTsZcCx/4AWbpTWgrfmY1czhge01/j0MYuYcInsDPudWmGzDp7iDwuFE9/JxU
RCt5wZEXVsaELwRQ+gz7x5lbDocsh4cfKt0ThAqzRcAlZOOZ+JMOqgD2E7nH+JWsuEiZ6pcowLPX
08NBh2XQDrjrWvUw5dcUn5CkCzZgD9E+Y0c5lIhabgdCjnZFq6exH/Gs7xvJCRJsYvrmpsNmLHXL
FrMaN5qx5jhEIpmJboDRjaC+N+t7cCk7cRuSCwY41p0WeYFQpZ+JFQ83TgS7Fa+EWGORhiGB2N1g
ST9Ksy3eQitQiW+sp2+d1WjvYVJKPyo5NuAJaEZUup2aWkhhlU66JwBXwhBDHyociqmOxG2/OET5
Vd/ijEhthQVwKs/4X8GeSaTjLEfxYdRxrjrkoRnNBPJUeOfZZYUfBHGHsi81qvMjR45BIkWmqd+q
psBO0iza6Rbpap64WmcE7UMRIpX0VCXUEQpMSgUBsA8G9VWvkpybi0koCGUTLwxVFwSNJGCfGD9w
YD9UolYbd6RmeYE3ryJVHuX6a10MeeF3Tku4Dtz32uLR1rPwg3pBNgxlwvOrcSx8a4ap6l5n0jhf
ctmObC+pRAukyioJfRv2GLap6jzO13NFhY3DaZEDO3QcbKRqMMP3e/xre5dVZhoksWbAdWRekck2
FhVefvTJ6ujzw8vCT1GfvydzM/J1M/VU3XAkh0lTSgdTMccgEwtiVvfaOflMgx/2VJkMmFPY/uNQ
vtOpdeOzI3fiNcW7Dbog5CqJeD2d7OQ6lRWvVRokDTEFVATPSusfC6J+0TvkI2YWuGaHCyIakUFE
tCJeI3xPkRsGg/UV85ek9LTIse+rue5vNZ6m4nUWwzMSafRh3M28K+JuxTzwerIlVoPFaP0Pe2ey
3TaypetXqZVzZKFvatU5A4AgRVGS1bmdYLmR0HeBNvD094OdJ9OiZPFmjitzZMtiEEAgYse//0b6
Q5a7ocRTf/aHrmUtfn0peGmJsjgqIqBBGstx/+kSBQtooW1s4tGrNu6buirmu65TvROjPC+VWAld
VnkqxNWI8rg0BEPQSzXJkHJNRZhNyzYyPWJ91XsrtrZOZb2DgnORuQv2V0gVJRmgfhurb0Q5nkCH
ntWHGHkRGoDIj4Ygh8ejJVnTG7efdFRykSGjL+hVu01VL92htSN54ij0/NZijQfO42KIxabjHQH4
k9lOBWXf6kTfOLvGKKLHpnNOWdG/MIq2nmgoedEe08x++gBNT1pORzJNoNl9vp3M2LxP0y4+cdx+
4bZRg1BQ0vSAMnbcWsavlbCEBsNhEY05ISpi2ZI5txqKOycOTi9cD8wmupTQ7fArPTaFFAadcYdo
6cBy2R/z1JHbqIHU+vq0f0644YnQD4UPsW7QAE5Pb9uAEq3LUpLIMRMXBFhVaBmCRc0XNxyiKmrw
MJiHFpsaTKx9JZPT+9awpzqYrSkjVqVph/1gDMV44kV54eopkGkEwoUHRvle1P90eu6StjDFOGG4
Iio7RPTqhrmGDdLrV//CKPgkQLOC/UJr4vjio2XORJbTsvFi4l0AHygwPcKJXh/lORSwCpQhTrFp
YgML6PD0HguHuLHCdhpq1mi61nMymfzRYPnm/TMCemhJKGmv3pD4aqB0atotHVnrCiDQu+kIVK5B
15cH5J5Zxd5ZZG9f/37Py17uMqdUABHPopOhP/16Zubay1CAO2gtItwgXf3ReVVZ69PUvFlmS76F
8Yd9l4P8t6S9tn99/BfeKSBFd7WgoSCFkPN0/FxvO8JagYEhFxpndUVKMWlrc6AWuG787aForAO5
g5hxQDqmDltDbo9TpjUBWkSSOzH3CMGRUWoK5xRk9hwFWN0oAHLpLawEsmPBMMHGRUSuOqeJTHb7
hEihd9niybdDaiVnOjE418Og5TdxFKc0h3X7PTysLDsx9777GT8tcPkWBjxl6A4ecu6jh5vQdlKj
FC6MjbNbei6jRf2Q5EP/pXAl14yAyen9qZ0q94Anm/GuFLkoDyqtQDz8oNe/k4ql37mdXVxjUqeL
gKTdFjMUFlvDHxcLXNroE+dKTKVphcsyqd/yfpoNAmhj8HlSI8pHN5qEvqnjOlF8UEP7xPx9Pn8w
s6PVQQGPZTXb6tP502f23GiRxHQFB7MNpwszqNpM/4Bu2D0x1PNz04rnmigmUWXBhTyiBVhqYyBp
w8xZGkaqnwtVX1y/yWrzyjVoiZ2BPzQQuierPWV8/8LIK/COkguQkGbv0ci2aCUCFtKmZn3q31UZ
eRamNndbw2mNT3qSz1szav927wP2CY1NGzkSUPYzQh4RFx2zB5ted+loHuEbY73HV8267KJ0oYTJ
T4nsvwPJT6brqoNhvecx0vnwjtu3OccKFZ+9Jshzrb0rsWy1Aw0Ns7FtY3cw9jI2YkFwn6HA2fOQ
w7p5U9w5XjWwmvZFcp1OEQeKulHwVis429w7fWlu0EPobTAL/I332tC2X+uuErcJu5q6Ka0k/UiE
l4cbLXFW1x2yfjJJK1cdyUdTBo4NSlaETVzn+cUc5bbikw3aIgEcGiH81lVKbQMNWFM2nHTMR8WR
XXWWEQ5Oknrb4WzcCkwk0yWXH4QinGTTLFk0nM0x5YlfsUoNf3eVw06dV53WIhwaThbrC/PT5iks
LHrwMyKsbum6C6CxAY0Badom8oLN6wvqunU9fV6QR9eaDr0Ob99x/zRGUOiq6TgAYTvFZa4jDF2d
0gQptnF/tnKm0D04+lVU5/gyvj72s90bmAQfY7xiEXzTmzjaN1A1KnBDFgyC6IucY63cBvyC8WN3
+u+v8//ED/X1j4vp/v2//PlrTWpVGif90R//fZl+JSK2fuz/d/21P//Z01/695vmobrrxcNDf/m5
Of6XT36Rz/9j/M3n/vOTP3Amx4nrZngQ8vahG4r++yB80/Vf/v/+8L8evn/KvWwe/vUbuRdVv35a
nNbVb3/8aP8NU6yVUfKna9b6+X/88Opzye/d1eXnIv387DcePnf9v36ztN85LcEp9CyKJ6oHZsb0
sP7EVH+Hscrbi/MXyNJ36nrFqTv512+axo8w3IKNCCzJnsTM7GryZ/71m6L9DnMG4I2NmTVujXj6
7T+X/uQh/fXQfjb4Opob5CNBFqLzwq7H0QN+29NXwK69qYPRp/tOIsWXdDI6PxtU6Ls/3ZE/hv15
mPVU+NP0/zEM/iUQqdl/OHU8HUZPUbJHrC0ADhkGGwSg7MXUa5uR9mKYONK5e308QviejAghEACZ
/pvFu2ZwgDwmyEV5TwoUcZh+60H9QIvSYTyEAWhVGnjtE5hOyhJpVgM9h4lwOAASsiTb89QmnTsP
zN6riamtyJC/wZOtdM/ZRExvi3+PrN1d7hI1qwe9h1afiOheiRRy91JiPwEcXC/u0w12iQbeP7Mj
o4o0ZUxysCudMBkh9gTFTmZiPLkMJrpiYXCsB/BvsE2bDmLM5fRV05pxjPyZKQKEW67S4TEYVWMe
9U3h1ZK0pAmBg218FBWUavRbKQGxTjCrqjIQF90VHkFzMMVITwh0L3VL72yucOnM/CSvjOgDPcR+
eee0WiEMEgiojM56kfLvAtGzsO9Us7WxFujHBR+FNZq4jlKfc4ac1Y3lKPPq8hVlNtrouiaFY6Ft
PZP/SJKhk++LhQV3owrDrvQwmQuHOl5Pya22fL6Lp+P0Zhr4gJqJGMxNnrdrFqLpFoq4cXEGTM7L
YVRoNmAAb1JJp0S7HkpLK96bZdHa+zjz8jQEIcVrk13J0eJPGFiX3Z7iWQJ1OQK/2keZ9eJeK/tK
3yvZGqPb4tIqNrI1EoKULQ3M0s6sWLknsComX7SKqwGbdzvNvtVxRh69rSqOuuOek8A+4/4ktg0R
2MnXKYdJ8gAIADGU3tSizWx/yBAOfWuwt8Fqot/pG9gUu19y1GH5tklln2xNndxKMo6rup2UwEa0
5l2kABdkkTp5FB1mk4jL22ZRlPrcdipF5H6JzrEi0zomlR0ICCn8XRML1b4smgG6pcwkA2LhmKtX
xaROxqGm/50HnZUCXQZFvlIglkVpjBDyvmEvqK+mEcOJ0lLTepsiT7MPNjmx9ps5ThqEWF1ZNfVB
yWpPJ/TFsvp+r8mcQxaOFGWNmGsa7EaEJvsJNkNFhm07ca4tnYxtLOZu+eiNWA435LCwh96WeWfn
QS9cM79sSx7btVGD+F5hetsoPvK7vLxTSAYdrpC6GNq9KTq7BGtHordXoqU8kxxGfctuPLBdMgHC
ajTTuP6uMKsgsrhlegkPP7a56dJq9u3slHF7OcbmNOQBSJvXQg2eqJR2uKA3ePeXkATOiZRa5JVc
zMTFBqghApkaYBwaJL1Y8hSbpW05++xSQegqCq3GFh+9lSpxE49qVBibxRPVeCfyGQ9NX1XIAx78
ZCjyT7WVlf1BGfPcfZvFHORYfRYt6qPNYKhYHEKuy3TQ82SAVb7cTuNsdcvid8O8mvOYpamI5k56
Pf5bV6xZtcAaedLjYriJaHLMw6FtHOQ+X/Ak6a1lT+hEJO6HpjYVeUeUPbrWMTUMsM1aNPYEQu3E
WdjaIMIoHj3RdqGDDezkdw7YPDBrYid2MGrNZKA+YylFz+xqKW5kksnnZYCSq4a2y9V49gGhm3i7
ENMpdk7XO+obz8mU7HyhgFRCo+vdaEPMU6SczWRJtBtBjoTk7qgDQTUsHNpbJccwcnXRdDD8XDN+
znMMHg9VrNb5Jjd5HL6jaFkUFJwppLvhCNbjQ70sq0jhrDayeKTpIqClOv6CZa7IPsYK2fCrFsAb
4+LGq1y4HZfxiCe0gs6rcJJTFePTfeyPXQXkDFkb28szwrmTpW5LFG6CAbDi2fulnA+t2u47gfez
mZijfgJ4eVo2rrR2lWpRW2MToCyjb3m6b0Y1ti+LrWO3sRDbt6RYefqLhUdrRVbOJi5jeLqQ8T7n
UfP3so2+D80mymu36kppCB2hkbUqR/KqeSioPVcINqcN29bqVlXFdKI4flqE/BiKPAbcDkA/AdmO
sDV2N4uQAYbSehG9kYmeX0SDG5+o9p/fy/VCQCVXsgkEh6NqnziPonOMBde6aelatoOGi4lK64Np
4sHo1oJtQWbJ2UgP/MRjfH6BRLhQ+2Hywq3ksPj0Mdq0O3rqfx7jYMUiLMuhln5hL+n718ueF8cB
HCJoQwWmPHaU5PLVvjCZnti7t7HfkIx1l9Xkzn4f5v9K/d++H91/XervhrR6eFLpf/+FH5W+4vwO
TRXFN2RepD1o0ZjHP0p9RbN+RxHD3KZvQmDHWv/+p9TXf0eav0rjHQRYK6vrz1Lf+Z1+A3/Lf6th
p06f/W9U+kcINgeM9ZPYMPF+XOUsx6fdrMeZ3SiTS0VM4vNcjDiNpq47PmT90tgcyUvz2tI6vcan
XI2GsCudsT6kVZZ9sVwit/d5303ViTf/6Tv54ztphs3Zh6YRrrbrevvTCRzhYKvqc3G5SNnclXSx
PjaTLDxggij/5IE2v/WmwvtgWYN2CuJ8upT/MTThTNwLqPbWsX9tMelKNDrZZdVkClTAyrqYUGr7
CsDKdS+15Mvrr+ZLw4EwYsTAi2k7xhEuZazRVU6RXWK8jStSkojyK6bthLe7RKyMTul8e328dTX7
68T14/J+Hu/oxGVkChYkjId1RhK6+RoXR0bADq+0JHx9pKeLzh8jQaHCuu67lfXR4pakoqklYetk
C/eXmZKTQJLI8YSG5qWJAkzDgXkliXIsfjpRlC7zBmSHl7U71HjtZ9qjaFNxIbOu2OtR334Z4Ehs
RGHrJ65uBUee3UeXdxdhDYdt9+g+dvmiVlWcXMZQFw1M2U1ja+RTfOsulntLTTYe5oKzWQncdRtl
NXDXP7i7QDdrqCVOD8c5fJ4jCAZXGT+v1bAhHmAXT1S1rw/ywuSkF8gSAxUKz9bj4PLccntM+ZPL
1E2tr4ReKTtNXbKbOc+TS70R/fXrwx1Rzb5PmZVpBvmK4cDFjsoafXaxh7PiywzY/yDmRvmAyVh6
XatGdOPqyvzRk2W3I10g81W8F7stjLrCCVTOn9vXv8oLrwmv4/o/ryVmLUePd6xGVs0ovkRiSrce
i0K8RbrKH7z6lILihZFoazkuzE6qgGcd0UGQu1JGzsWo9/EHY06zvfAWezu1WXb2+jUddVS+3156
r8SW4cwN3Hfc4i1bVjInMy5SNdXuyWbuPhHs7n5pvHwZzicntt85+BiRTZKU+edIGbwZtk4znWjM
vvDKgixxtSZ5Bux8R7d2tqCzcLi64O1BekYWlfmJbKAmLFWMcKQWl1A8inJfFmZ3ovn8wnQ2UYOu
FgxrK+C4DMIwMsOR2bio49w90zlQbfMicTZZLsU20qpTmp+X7vfKgkPoDbyqssM+XZwGz0Qs6+kX
UCZaqCEixwlhcIgz9vPWGT5MozFfCJz+36eKq50pAELvRdafsu566X7//C3WdfqnvZQ1PnKGRr+w
igbLs0gm7SO2eu2O1rXlV5nEE71GBdobXnJiwr2wA5icVPCGYa4Bpx8tznaVJ+m0aBf9XC4c6nTr
TBtjPT2xEr7wAmFEsAJ7zgqif89s+un6+klEatNoF0qk9mFkjfquT0o16LSqP8HVPGpEf3+BOOJB
eacPqHLuPULMnZg4GGvULrKC9TdsbNndOUnSb80+NQiZLez4Uqp0LLDT0pGSdfmFlSmt6lel1d47
U11fWWZrXM3FlJHMbglXnrgXL62gqATJSiXXHHrFMz5ehYmuac0XWiPkxYSuJdQqr7jW08neyTiZ
b+HOeFuSE6J9gwf6tiZjbc9xsvmB+oPev4wfv1BV0oNa6Zh0NtghjzUkRCIqY6vYB0Wm+ZuowA4j
Ts0htEe726kWghLQXbKK7brY0OUtbtAJJWe0ZaozyFuO3PztpQ8OzSrywKCIM9fx0mfMw1TjEXEY
RV1sI5kPlzGBeHdp2ejosJP4VjhYIHuaHDeLNmnbdLDGdye+w1rKPS0ZOLcjakcBhK4FydbTFzFL
2gWCqnNQjLS7rLXFuUBgG11ZnVA2wnKqWy+d07MKht+5AYmAOCqjurbr6VQr9IVp/P1O0CrkZiAb
O3ovs2E2Rm0wD1HZZd8i22o2sTWj22s2RjmKcdMSYb6nCdWeGa2aPnqaGFELt9VGS4xlnyA88UHc
xJU7yZNe3etNOLpJOhvUelJa3TSOXzENfhf3zzhYehorhGcn1oYTurmHUTcAFn6O1KUIKbIw+Z3H
KCwHCJNU8sMhqvukBa4aJQe1P49y1z/G/rlH8dJU1rHtIhKEr0VW39Htis1+Vgg4ORhDCoZuOGVz
vaSd2DQ9tUfcNMWt9GBfDEP3OdFhDLoYdeyjsZY3iYgT40Rl8rzwpEnPIgQABI8Zi/Cns6goMlXN
LOPgFlO+g3YBu1EAQ5OVgz5+qfvmXkYpIB208quFyPMTJeGLw9O20lBnsAoeN5gH+OoOHrqHGDR1
KxNP+K42qPlm8uZug2PccCOGWN1NWvcxBzA7saMc8f/WFXilKNCbXduW63n16dWnFfgxZLhDVnXt
man06W6E3o0qu1BvCIjWPmmzKx68EmaZn6tptJ+Jd3cwCyRiTPSbkvDhv30CwXBnlapYq2LtWYgQ
6SJzJJbskNb18lkVGlN1kSsYna8EWVhKEvySEu/MjsRwYll7vsGunI11MVmZgWyBT++Ggr4zJ6n1
oHVSnMN1686rQs+/nJj/L45Cp0xbaYgrGefpKFbaN3q7JIfFkfWVtLtxL0oiolgpUq7PMbcFc2KX
FREGfIDfdBFIUpNOAuJcDMbyse5NM/Mrt43D17/Z88qGy6d3CvmODCeEDU+/WIGljI2H2YG7o5/N
tVZelaaXbiOSz3DoxP5T1hGGW0N0YiVfb+vTNQp5HfUrM3FtuBpHtz0Hs0uqUjknStEtNnPtCtjG
eG1XYTLUJAEVE34sPqGLpOa+fsVHdKR1/nPWXUsdani21uNL7oGCTUjDB+GQ42a0CmaiE6IcK9Pe
dTUmyr2ttWG5zPQkWvswTcLaWorstgrHCb8Bvr8WbUkLCCL3nWO2bzytWm4Q8ojLsh3HoB3jr0Id
7omEMc5lFuFK3WAQKkSnhDZ/PFElPC/IQT4RE9prnUDlts68n0o3R6QFa6pzrrfr+1EIgQkmWqOd
sOjOhgbaxZvX79/zqbwOiB8JKyenrmMVLtOlxMfIPp8dLyZrz223dBlPuTW8cFW8lRB/sJ5bTzhH
00NNaUGi9zwvsT6/Hh2zjPy2irNAalohffxIlbvXr+p5BYxhE9RTaD8QJPFUeHobq3wSa0f3vJdt
uvFwPQ+LRLO3ilXpJ1Z/yF5Hcx+MaqUZrGTPNf7cOHrn2qoY5qywQx37vB5SkaXjqByr1Xu1sgm2
ctPRanw7Kpf3esPKRYa3gmbYmYyx2ttdZF/qk0bxaymdcUYu4KKfdVKHOLvMbTKEZG1mbzTUpOUm
q1wbKZQ3R/uyk/U3hB/lgzKrXXsnTR0vfHOg7xp0bWG8m0SRX8AI9b52bSfJ6NCS5jONeah5vW73
U2ii3JrCKXKLr6IZnBIBeDJMPqTTDKeiBg7MAKvF2+qDTqNRzAiwPQy/46DuiuJrH+vLBZSlCY63
i2uin9adGrHjejpq+qbIrx11cVFNNMbwlZdfPLbFMh/y2hlH/u1Ed3cohuKxa6q53yQGhpG1k2W3
HFPVx66a9RsjnYrYTxrhTEGsa9qXqse9dqPkdLnoWxf2Z1LY9dEfFTX6ZJYa5ixQ7Ok5RpOaHSqy
UW+GouhcH+2xcg8IoCc79KlNg2q06uYDXKp6CoSpaykOuui/UBN45AEoUcbNq4vU75uh3meDhzQ9
a5UHwSnobV+bSeSTCOIxgxupjSGhXb22gwZE1kyRiPf6MFTjxtP6qd1mCTagYWtGaEt0gyBIX/YI
XgLdFmniU6hZj0aiinNYqvYHUcFy3BhslK7flxW/UncLxEM1ldKi3xM3wieVaDrUirmQYwva2wW9
WoxLUIxYuzqK3QwcoaqE/N0KVyrENmyFmw7j5bOuK+lc9pg1K5vaSBGkWa0VvSnFaBD76tpExuZK
ql+bOPEnO0HT87zPBP7ympQtUibEra6fN4Lv06qkpIY4P2D/5XmpFh1GLy/qcMB+dkcMp/vVyvQU
wmTVM6s6I8Uw2cP06h2vgYLuSbUk8hxLdH1oCFPujc4oP1JV6Y3PyhN9GaxkfSQVmlcIDTLHrMoR
71gUZ4LQSXG4R/yUfEgIZCGxppuNb3bFPutbSWveCkQ6zibq63TY4LKHiSrTEuPiaKjgig2ztO4m
gog/uglt2HAgHg5jZ7uYDoXbFtZuTDk4+6In2OIsJuA7PcddBOpCkmfgBEo30IKO0HU4vurk8mtj
p2t3rCxQm2ok66I2yxFAN85CzDRRT6m3ieulUUl8SKo1cKI2h4OZpXW6izOH0twjMbnaTTVRH7ie
WlOBI0RJoVROHnqOBr1AEeD6M+CyL/uo4gHg2OdXcT5+sWlZw9ExneSTQyICjgPSKNStJ8b4wpzU
ZTeqOOT4iolNNBMZLiO0jeJNQzGYkM+Kjoygn8S8MApvIjS3suJ2r9WWcTYLadd+BO3BDRf0W6Wv
zpU41E2OdVXNQx7DlFyrL6YdZ02Il6Kbb2KBsn4ztaXSn+l103+MXDfr3zh9PN1as07sE6p14kcM
bmS8VTA/e1c1eToFbV63JsoyBDKbwkxZaKJpaPONaA1KJ7IaCStOG1ctNz2MwJwqS8U2d+xspwzZ
Kr2vjYTJFxYLIWGh1zhEaeeyUQxftvVERE6hVVfKkrHmmFHjfolbE4GaBBT/uhDnel6qrXtvZOTf
+YivBR3iPFdK0sKhv4SitccO0misO4E2NB0yutQRm0IADfi95mYGWFnFCl20Q0VB26wFdprqw9t0
gJkYaETsIk/MMyqSQavk1VIqy1s0GCw78aiXZ0jZFpfz3KQ8Oqlp4SJv2qnm21iP3mTRzMHKlpTY
pMOx8Pq53o2Xg1T0ioWnrm9soxNQoWZveq/iRPHR0oV+yZ2yYI4lbvaWBzDexpGj3ulpoRiBW1aj
RPhWYSFWQ1DJQpec2xZ/4bnzcGnTkmqrx6lz53GaXWkDdBEC6OP6hW1YsFUGSi+/9wo87oyR6Cw/
R6+q+q5oiGOq06m1/XF0l3IjTfaUYJoi45vlTumlkVU4GEuusDmzlCW5g4LWvAdv0b+Maj1/hYky
2KGdKOVbh6PrtZkJ752CcOsqNiLX8OOyUuyw6lR78DMzXtCBFzNOcip+A/m2Tyf1Rk0sKCM9EFRD
pM1s2YFoTM5hadzhSkNBrlxjYI2lUN8X0xnhGdl7nWj0B6DY6BrLTWoQrALs2zqyUDTiPu7QV6PG
vigyntzGFEvq7CjrG9cfp4Vd0oa+QVKCqraPE7Ygwxmr7lj7k06oWti4BZL1tO9IoBmZlPWmGURe
n3eWNX2ARGhb4ZiOTrFXwYA+tFC0xg3v1dDvJS1xcZBuotxLBTtnpUUnuSuwce/9gqQ8z9erqnib
a8h6/aSN7DdwakhEHUqkj342q72GAZLjDkHpljhUmYPULihaAOwzZW5EMEG9Z+m3EmH5UPHgTZmo
8x5mWjZVYNXsuAFkHzEgK7G8cd+sqZlLRiGhseC9SSeaKg+WPQ5nGnvN4FeqWg3nM/5peZCkMJYg
kNfuGwHdq/BVI2ZJJzrW+GSi2Ws3FENLHbSVISGxZPb4MRd2up/0riLR3DAIMJpHTbmtipKGvNT1
/BsOB70MCOAClgMNc1xfmCS7BVDIhluO3Eu2YXDSH5vBKr929ohxjemIsbucpCWNfQy376xqi07z
6ayaBgtaYX1Nlii+6he7+TqlIm99bL3yG7N0lC+14cUjUEpllptOWanYPVnwTaDhhI8pdwLLG7vH
7M6w+/mqZJWnm0W9zqYw9IK88yjuiN9uC/Vc5TSycP50JuV9icAw36lR4g37iKCY1q8qQfQRkakK
xgWsP9SEkgPFNTKBUQ0MpahzfJW8KJk2WC6hh8DQoCAYuulVnfABpqY/F1mtwaUCPA8TD+GlDe0w
8cc2bcDQaEeFhW2JD10LTWgTO9CbtsKxk/epKuxvNnbjVVCNlD3+PKf6N3NwphuLNqHrJ3qhxcQV
CvuGYG2NFbCMc2hqEoEpVD3uYBARP1thnE7kue8ussG00Ik1CiLXsD4kSppcQDRz73BmlXcS7PXe
0BLT2uPOszKlmPBIOdUIU0O3n0criJOxOfQqSccbxwDwN2UuHyxIr82mHw3rfu6S+R7LC9iooJis
f6jjnBFKahORU5dq09Yrhz66bS1SkVmWrH6tsKyoDSZj6VI/7txmDLC99bTtWlhfKtQKTTBn1br3
1GK8cSaZfCqVtt+QEGte4oLRhY1W9MmOWp41ZYL5C3yEsuEKC7ERiWXr5SqJrYb6Sa8BjDfJrLpz
mLH8XlrDON4vllq2+0w1O/ydEVXfFFaN5ZU6p9Uuk425hHFkAwFEemJWvlmb0UOUqHAaYWKFjVmR
TEXKTj5t1AnH6MBg+SQNDm8xO8B4r138THEab0s0kQJdspg0LdTVnHD1qBi8R61rGzeYI3xhNmU9
8vikV/bapZeberxtPDO2g8rt0f+qw4K7m1wi664qxuJtk/BbiKTnygxGpes/jkmmEEzfOW15cKNY
LrBeU4m+FuXwt0zW2ec+ncsUxJhnsiHervtCoeupKDOnuNr2sgfyGRuDZ1IQkDRsvN50PtTk0pu+
gtL4XoVpSJk2UquH1ggOHap2FL9v0km7pHG8fJrdOX8H78g4d4shEUGjT/LWK4U7BvXYDTt7zp3J
15qlpfyRo9zZAKbRGR5N92OdeTtDESQnpDnF1s4QuhJWlF7G5czNuRmgqWVnTWq5F+y3ZjJyTkOI
gt+IMurGWTaW5DfR36ghm4rxvjKRcRMeqS4dBj95/6XEL/2jJDnitmRSFZvK6xHUKfOAYNprq94+
Y3mNKP2kpqKBzIr2QCcmUojz6EAfItlApcqgs34TRc90SMxuvkS/3yxh03XjRwNMEZsbLda/zUiR
mNGz0WybFlfZwCP+/E6RWKOQaCLzK3rRxaNDrte08ZzF/FDr1piECgRqdNBaXVnnKYlV00Zp5Dyd
QaR1NQ5WbQcFqhWeCICz85E8trkFRvTm3t4YzSzMQBksch2TRJUXGNkPzKgxsvItSs4Fe5UiKjcW
LtcPgFkE07H32v2m6JX5gy2ywdw5kxo9Ftqo7y1UwWBerEcf127EVdJLme55ClPI+l7FYaLr8ztP
8Gp3RVe+cWFzYlg29eYu7ZaEg52dW12QFOvRRl/06dboUg3EFXxp67S4B24Mb7Qvl5xg34CKsJuC
sZVmgDYt/pIIuNqB2dS6vfESCB5+Z8Z8nEfaWeBOFcRUbC2V60E3l36lEau41qb29EgEiTJsBfTh
IoAgMs0gF57zseJvLiW+YLfdWGjXRcQNw/ICJ3kfvbP3oRtYOrZN1zuaP841kYmNnZRKsMSD8gH+
kiThu6UBvp0MtXzMITHft5m7GtYMTlpQRHken2QV6VqaavDsV4k94VdGsRSBk1HBheU0DeNWKa3q
3ELrmWyFNVBHl3UqO05OjlgrQcKRAzTM1kigipVN5Hxgrhb0Q+J9MnVRdSFYTJOz2Sj1m1jEHqFB
rZvCiFVFc7Ww8mPoNCCJCepZkR97YbRGUPSzW2+nOnPv0WgIckMSPX77HcD5P+IcihUAoj+7Lc80
Mvvq21OFzPd//4M35zkoZCyU1fTM6LWSGfsf2pztwoDjr2gt89O1N/Mnbc5wINR9d9gDmaW5tWa9
/qGQsX8HTjHhdeHxS8cdDOTv0OaeIokKHarVT/f75/8MWXp6SgezmJ2wZwlMYNFL+T7R7flENtKv
Pv4IXsscOk3TXDlhgumDuJ0gacf3cH3rx59u8wtNracY5V9fX38KFeJXkZPWF9kh1gbdctMQNKf6
CakrGsdrtdTZ91vyMl4f7FcXw2P6+V51oOcZ+6IdzsAyBiIQtId+LW33BKPkKR7/18UcNeYcr1Wb
zJM2oUkNtaU2mSWIB1mPF3jxV/MOS1lbYKTRNrf/6IKOPQU4mxPduQ44cvqaz2sMk4cAT5rklPvd
U5T1zys6Vrq7xByq/WBYIc6jznRuSyPSgybv9OTCIgRWv9QwsyNNvGsr0iFRemrtlnDwUZzqs623
7q8Wx19f4Ai7BlTo2HektTrTjKse0N3BWXxscqOdcnaKacRPTzrKRT3FWh4OFIQuNUDs6uUJi6Vf
TBp3nbk/9QSKWJZjYU3cAirTwBD1o2NN6Ynr+9WHHyHlNW/q5MreCqXsnA9qLQF/xiE70RL81aev
f//zVycd0+4MYYW5kaYPKorIi0pJEXb8s9l3tDbUymQ1LU5wYdE74zttoqCfo8X5ZyvPMeNNwElp
6PMRq1QryxKqRMKIjQ34cspQ7ld352g10Gd8g2SRsRqADNINsfEC8duWV2nzz+7P0XKgZ1KpiP5T
dhVCOPu6S7ukf1f2vXJi7fzFBRxn63SuOqiEnLq7hVZjKGNkOT5OULT+X//+T9s5f757x7mVZEaZ
xaDLaFcrQEvbSSD2C9eMlBQZX2KeCs/41TBHrzixDJGL4BCMpx/0/qyy60oNl0ojiLVJsR74Z6/a
sSFQW48taFvp7hqaNfe5kMmbinbT/T+7V0cvMkF6rjZRHuxghaYhHsiOcRGbkrgwSKv4Tb0+yq+e
+Pr3P73QeD3Dj3QadycKsHsFs6c3XqyJ4kRX91cff/xCR6lUuTn2bnBaffZVzkYf7aVuwn/27Y/2
+mF0aseFrLMbC57A/+PszJrkxLVo/YuIAAkEvJJkUrOrXOXxhbDdNoMQCCEx/fq7su+957jUrs44
enV0K1VCW8PW2t/SXSWOocFN2rH3VjybhsKBZmuTIpxm1F3iwruCoutvzf+Gtf1vPFjxzFMPz8Ar
Rh8J2LG/lkHUL0fVxvvy6DRANlYvJhudAm9lRTrVzcc4maZHMD7HS6K8N85atnpapPMStaaKCwE4
TPk+FmI0HylEYP4NEhlp/ITXL8ouPKm/MZfsl23U/wEyALVQISnUiFd6p7BkrrlYLtk/vfUD1r68
NtvINAHKnIOFEOIqS+YENeGhurQ3v1Z1/Odz23YqW9VWvlgwn8ZzpiBvASyPH/GKMLObSpeCH5G4
3frPnUhgB9GDAXRh5Cy57n9/2IrybsXDwYCq8GLokk7eAOxYokJz52DZIWm3tKHOet2CMNzUTIoT
qpqrGJUoCx2eZ18z47ZgMms12ErmxeD8lgWSsybHi3BcoDKEXohWSyH637/SWg2iWa/NSEakiPxd
DUfUn876GJX73l1JSFy2d9Ukhl/SCxdxFe5JHz3AkJv09wB5Je3nhEPucKErb80ka+GAFUIkh6UJ
CxmXE7jF4J9L5GouyRzfat5aNlC4zvA+3saF8iSqIjTy2VlFk+ovp0XDRiCZQLGkBV6zqOSafMGj
j3yYfO+Sgc4bnY/OwfHbjgOSZt96XpwWkMj67cEEidgz06htujDL3ogyWz44NeMWQQqXFHpbSnKd
hEr538H/QcTB1c0fsr4xUiDlxGT1Q4p9uiQheesvs9YPuvQdJpFiBUtgxprJkUwi20zoOW4Xdh3n
Hu58NEzFRzNGwZFtM96s2ODlbp/9/Gf99mGQ5fJh4bHuxWQqXexIsGdMyUuCqLcGx4p9CHtqb8XW
UEBMABcQHbR5uQ2Xapbeat0Kfdx6BtRvD3tBcG+EhUXwqUeZtNsZKbKiGW9jfbh21V5U8abxZtv7
OAuMddA6tm+Fc90aLana9sIDzu0a5sQ8L1FuWTh9VpuBQyV0GpqjdV2SEE8oMVKlImjc+m6LZUHA
3ZM5xmf1NKkPnBqk3KGKdVtHbau41veUv5TTXoxB052mFIWbqJbeT/8+Mm9cE0IrXvsyqncwmZZi
8aKfuHbyGWUOXPaFXuL/DR76nz0ptE7xdI7nvuXlUlAE7vtUD+0xCAfudh0PrZDVPY5Cy86WYoDa
/BogHpO3eJV1HH0rZAMtOvhytKaopi68bToR38u1c+y6FbHYqEsAvKguAJEogwPUWNMhrld+CT/1
xopg18zgPX/i3o40j+ybFaU5lb4zMDRwDCorZJEf9VBf0OoTpODL9EwXP+neodqFXcIHvdF9ek6f
/bYYc8AoRqhKVhwJzX7gMvqypVt/YeK/1bi1BaNih4NHUM7HESrKjE6GgBUEsdy/h9Vbrdu3b9mG
pGyTGSPvfVEE57seEsfcrXErZjne7TwPyoD/23Ug20gWzVCSuLVuR2uUgL5QQwWYLkgak3Prk/vA
nAfs928KpE0J7cJ8XNu0PpiE442Kgdrj1ncrWvEinww+gePhGpKfYxN2J3jdO2a27IpGvoouaSo0
DmmCOGtW4WXP2XrhfvLWjLE2WGg+4rKD4dwx0uUC4hA4LIEstdsWZSMoBACX/YD6GTB09h7ol+an
affAbdRtMum0Ky2HejFHwWuQxMPoizdPxLFxK07BVVR0gxnEMR5B757W5hski5d8xN8YdNscfZxS
KCYaA/ITwwMsayHxMYpckvO/1boVpzGq8KvGS9H11AT3E55HHmHG1V0oV3yrdStOVxOSHmAwU+wB
qHzZDiF1lINrlkxuc4acf/i3UCXjCg2KrOYCDuJwlwMBKCrkQvQPp1i1sS9BUxI1rAI7azl1N2k7
BfnE2/+Nqv2fMwchrztvVClptUWm0Cn9CrnA0xTSJ7eO25E6bfA+AUGuaGrvAcvjl42AaeTWtrWn
pg1sqoI+1kW71EmOsriXgZeD2wcNrP2055On0sSYwmvO0pU2vovJ6Lv1/B9F/T5d5LQmkKJ0619Q
03wikbhQ2P3GTA+szRRP9xUA995WoNlJQyo11SzbJnqpkvut9q04navI1DxUugD1yf8caqwDGbSc
gdtJ4+86zd/iyIwd8btyMAVMF/Z8WOPvdQPmv9OEsWtryqSBRKVRpog2BSmskOg6v/Ty+tbA0NdB
lPYsbKQndAFuZXoPbGNw33ml/OTWdStEiSZagTqI6ViXYCOJ5XOcNG676d/psd/GHHC+tC0hkkGN
0UyzIFm/dGPy6NZvK0bDBfrShqJtr51eIEe9j8Lpgu3AGwPuWxE6LGVZaVrpo1963sFry7tm9x3z
A7ZdNqCSUPF7EIuh1u6d2OIviYLw0WlMfCtEvRrndDVgTLq6fwLC+lSK/w0085+V3Pb7CYEEgpw7
8I7DPl8BiHcbRm47qI1Ekluk2SBxt2OiukuGtYCE1e2Z1TZAgKnXCh0rOi3Fhx3c3zb+6DbQVkh2
aauA0cBHDGv+Xa3pUwKKiFvTVjyaceZwj2K6gDd98LJvmhStoVPu1rq1a9K+XPu2SXUxeZASkJ5f
pZCUubVtRSTvmglwAt87Rg1Ot57PvsFSxG1jg0bt9SKIiT1C/YwtuW7YmkVT6OXgdl3iw/w54gFo
ft16Ms2xDqPZA6jxWQ05QDdOGwN8bV83XFeoHRrrTRcmgZgDZF8JzDZ7cRlwVKu+bnzBe9e29eV0
RAXe1dLhbX+krXaaKTBbeN24Mig09zo0nnTRIzXyRxNuynFUzp/ht30BVc8b6mPS6agEfYS08AcQ
Tq5tW6EZLE0M/GaAtDGqiu9AMGxvxnBljqNiRWc9hXOH8ywmSrSzbPfbD/DUdTpgofj+9ahAqhrC
fRORv1IU8x2A3WUDlKJ70DgtLUDRvf4BCdeDEm81uqhC+c1b5k94fPjgNBVtsRZAP1D/gz1/NKaK
8tHwBo5o5JIT6Hle/FMohYTQ646reo6Rj17R8XV9NIN/s86jY4QmVoS2ApQblM9PRcLpPTzq2TGJ
40sI0bc6bkWoqRS0kWbWhS+7pxA63xZFAm4jbsdn5PXwFwChixC4ty0igNtF2P5ya9wK0A0vClMi
9AQ1A/tSTetNE0fPbk1b8QkwRMkT4qliC7ol64YYBjJw2ju6tW7F5xAtfTpDK1TgCWnPURX0AD/E
SxqDt76mFaDgOk28DhZVDNDadNlklAfQsL+9d+u7FZ6LR7EqhgZfdN7+Qsnr0zol352attVUGhtP
LdkwFZxV71cpr30h3OahLaSaQWpnLfyPCpjO1cd5qUgOCOEPt35bwdnsYTmplU9FWsNlI9weRHLp
2HmOkz+sKbZkakGlfDfLGG6IYo4M8N+svR+ZXLOlJWY7uPXfCtKI92vPh0gVXUO/dnX4yZP8xa1p
K0RXKB5h0wQQNCHzdDVPKPcI5tDtqQ6YwNcrbkXqqFEUXpFQvX4Ss4dKIk9+dOu5FaP1OkrQTesJ
JVCoPTru1ABO1SddzXO3H7DiNKwr2K8kHaYk6l0bQV6a0e0uHtp4oq6JRlyY0XS5pU/ab96VlDk9
Q4E2/XrIYXFUihEo7YKWghQeqkqfgmppnJS+oa2PIvHsR3ODmQim04aS8LEAC9pNnRbaeiixlp5G
LZ0q+hkle/4cn8alcssOg1/yely0Co0JUww5lkdQxsltF61uMWSroNIFhUDtWAGmXlZwK9u32/SM
T3CahcwK0BSzxF8JV0UwzI9wV79TvnbstxWdqsHrBFu8sZhY8qkJ1FPHR6dL3D+8SMo1FLySrSoY
RiZLIULPxk0kbushsyJTU+Au4Gsw4t2mHg+KoE7OSz+4jbe1faJiut76yB+LqqHwT12QqDga32Nu
A2NLkdo2hSoNBZIFBRf1kBjG3nfwFHX7orYUaW4jYFwSOhbwNSCHYAofsJO6vZ4Dq/Y6gozXJygU
HjBdBhg4cqy1G0dxXpLO3CmHgxf+178ALbCfVmuPsa/qJUYVNWQ7ZRmObu8IYOG8bh8IQZMolJMV
iTehVhHGCeKXSePF8dIYWbEaCAJv39SThaq3KYdlb5thhKKT08yMrHCN43WFPxdM7Q3QyAefQcRO
cft1W2f+4SjXQYE30V4WUxijmj/YCf/Gt7WvHNu3YnZtFFPLirEZ6nbIGi0+rF3gtudFVsx2ZFiE
B2BqofpEXm0TKMMwTv/f0Kj/P2cZ2nqjmc50k90ii7aM9k/+UFZXqPRHTaLTZ7UFRxTrZEQ2fNa0
L0fgkU0Cy5moHGD64/YDVtziMY4PvZwx8hScUwC7PsBp1C03D47p65CKuSDQGCtZxKF+Bs7iCVXH
z279tqK1KreFdl01FnGffu2HBTQBIBIcB8UK1REp88QDlgIV123yNcajwpXhYr5y67oVqtr3VhgX
RkOBSE0zBulL5gGYcXRrnbwecwVLF+Ct0Xo0byaLAnnD+0sqpr+PoH+40NgyoxE0pEgmKEWfQUMs
M7wWozzbj5uVHyqRVvxKyG15NgKwdjpRj4HcW4/RC0rc4vER+b9JPaexYFegNenhquV9yLK4A7fo
oVrHxF+yPWxH9WGBt7o5+NvY828DoE/jgeFgSfIgQq79GEugQ3NUZXfbgeGVer02o5e0BYnXOgT7
tl22Q+Ajm/DZg7J3O4FRMcU5jVe0uXSN3k/VmNYTqu3Ibk7wb133fJoF7b+uAFyWjyALeO33KYjG
sUh2ks6FWvH3Ag+6R4AkzFECHAMJ+IFtcWWuUJ1epXcs6VEX5o87eYa9y5LNoGRdS1BF98IfYFd1
WkQ3h/msULd9nOMlRAq7q+fwUHVSDDjPpjC2hykWBV1iaFRwO43VNMELXcf+7Y7RXg4R5fM1XJ7E
g+pnP8xDfwbiqi1VuT93cBGP3U4hNk1WrKFh3NChYHCoR9bHy0gFGrLT9LSVXjQsNxwkO1nUTPws
Q/5cxo1bv20nuBkvMWtH0O/IlMWUdjdldMmZ9xz4f5j3NiAymqFMCZBBKkiarhlMmjigYMHgOCbW
MgmjeMo4Hu2KigCrsPLxF2uV26HvbDD4exocnK107mN/KMxm5AOqwRo4LGnhtpRRa6GsWeObnoAA
XcEI7C7E+RXKf6O/uM0Va6EETGyeZzkPsOGrzEeVjDuS+SB/OA67tVKOfaNRJpIORYqkchaR9q7e
K7dKs9C2AfERwvCZl/CwGCQgE4O/tMUK+LLjLceWeQV9E+wexYxkFfz2jsAQAeQTexFIRU6Db0u9
NMwFSq/WQ4GHql+LDG8iD47Ybm0nryelNIsC2yIeitpPoSPTU7x2B3BvyS+39q1DzRyNO50NkUU3
pvAjjoeR4o09IcRNiwFr2dd/ADBIXeCvFQ4IALjBW25pj03TOB4QbPynjJey3QEoRDZCKyDWAnaQ
3uIXboNjxezio1Q6avoBVbVdd8PoHOmMjYq56ftDW+0F2FMFIdOAZRgWuDd1D8oQ7rSbWyrYVnvF
Kwz1xITzKlJZ63UZlqaIfR07TnrrHkIo+EPNeXdqGwG77wUoL6MBEXQbeesmEqhgNSvuyYW39fRn
DbX5z10Y4ab8DG3RFwCffVu3XBZAvs7eNU/7AN6dyxJdeDt8o64OThCvZz1qW8uSdUlf7F1A1QsY
iPNwKOOeSBgrDt4LCs4ePC/t2hynOJ4eqhSX0VPtRdHg9vVtfRiKgplvWpw/l22sk4MnWgAoRN3L
7uT0ic6GwL9vl4AM77iznFemUoMNKhqgLosN/ErfbemzJWK7bxTKa0lfwEq34dm6tEuYtTyE5aHb
X2CFN5t2oXqCH9gMgWx5N5+g3v/h1ra1IXdabDoFc6uQYO8c1or+2nXk2nFrO67goDlNPBZgf4JA
TvgNIZNbCsDWiAnP86sFBJFCh2copneGli37e7dBsaJa12ClBoCFF6VRydEAJgRgeuO4Vdo6sSWG
h3WPLwqX0tX7LtqF/lAethunvttCsakN+yHsA1HgrPUQz/ttN1YXWC7n+faHI7OtE6tWvDMyNfTF
tJL6BvbDSQY/7sVtE7OlYgtnTTJzKgrKk6HK2iQZb+oYJFO3MLUFYyCIDTA19kURR8CgjmlyBYff
zS1EbcmYkn0FWjNYevATWu4mJcJDrNv56d+/6flk/6eBt4I0Xfg2LwH2924PRxz5/alKj50fDMOR
4VbXu52xbKfvZGMlvHyrofAN1TKrI92eQ8tPB7e92Lf2YuEBTzynDeZmRJ6N9t8D0ug47a2QBclC
J75C35Fdg5G3Qip/ByrV6fOCzf16D+kxGT0OVeAxiFX5ft48+QyEmVs1E+hXr1vvmh72HGTqzmtw
8iQFjWAzHiVOg/4P1D0492Bbir7DYziyEsOYPHnwgHYcGGtzNZvuN7M1HRQCQDgdUHw4ftnhcj47
tm/ddQGkgWWGVl2xq/g7ckf3Iq4//XtQ/Xk1g7Xs61EPZx+v1agQRNHqAA7gOJn550JHt8dNgHtf
N9/g+tbX5XnYZVIi4Tgl14JFxmm6w7vrdesDgUHQrtD5sqqRdgoAtgVSxW2HorakLGWwEYlAGC2C
RQdb3jfQIxzavm/na7ext6I1mZdS4mTbFUHNtjypfB885KR879S6rSrbWIMM1zJ6eRVU63DTwgji
gRAZmQu9/zvT8s/1GNaDr0efhZSsjBlMHQbO77sxCHpz1fB5VCdcxAw5gUnHphy0xHW48zbcCu7g
6zaCKg/Xv5NhZL+OYfwdZeleGtAVNo/zd6IHmfwgxnFrAGWsy/37UG6NOcGITw0HE7XrDyrC8HaW
rb7Zmno+0RLk53QHAwNe5qIJ95caLjPtEz9zKl76JpEwQzAxWN2+UHDz8qH8fGhl7e05/ms4clJS
DvMPt0G3LujQNY7kXJAMjiwMG0DgT+9IQyq3DRa+IK+HfPB4NCA7yguy+j8ZGZ/SoHp067m1xuCu
uQmPwakJcF6ZdQTuQANs9/698XP//jRVrFXGGE9U+wTc8ijB6rhW094Bh7pB9ZAvuCFU1yxlXe2U
XQOv7/UgBWMKJ7E54oUnQSgP+dKddtn9PxLmm75xbyyYNn2s3kqDOyLlxQzPidwr90+6JZfG6TzY
fxon62gQ+BUg9crwgsFu5hmq6vBdUlfrt7UNvKt//xRv/YS16PhlGgMAPvIjPBo4y2s9woc2mxWS
7dfNgoq2C5fqNz65rZqDPKEyM4MlRdVozk8mWuFA0nrdsRF7Qg5QdLtllWAn+Pp7w5xzFSV8VQrW
Ew9CN/YJC5HjBhZbAQ08e4BEQM8LuBN+1XQ5aRpcWKDf+BK2iC6m0HLuqMHNeTXG+jrtpug0JCne
/Vk1A1b+79/7jflqu0TDQCJmTRN7wHQAJIha9+pzOsZupa00tgJ72tKxaTbVFnEc6RM010lW1oHb
ZeUfPoRzg1QkNUFdNHBoPcl5E3mSNk73OFgtvp42PgNKvIu7Mg/m5sYvKXDfzHHMrTDeqN9Ng0bT
+x4ey3Q8iYY43Q+praHbQF1rppSXOW/IbRx5tyMo0E4zxdbQQVZ4BtY2ZS7bZbxpp0kXXkSf3Rq3
grSM4nreqIfJHlSguEsVAn7ehSe31q0o9VOuYI3iNUXcTPIWqtdPY7W5wWGpraGrWFwBO26aottI
dzKp7q/8sXOTosKY7/U09LYV7ylCNUXTtmMu6+TOi9V0dBsXKzzX1h/NRIc01yJs1hMhywepOHdL
KsIa7XXf6yHVYxf2ad7P4wPMhopWDW6bOLOic6vXtRIVDlKdNk3Wm94/7F10YeV9Y020lXQz1Pk7
KvwQRBPsQaAag9sQiMJuY25tsDsgPdOsZYOqJbEd+gousVmp+tRNkAZw9OtBT8WGmgsepSi0GnaS
JV0JG6CVN251kNRW0xnWl308wqFKLDvebJ+gArgwMn9X9P7heGNr6UK2B4BTVXURbB6db/1GRCgw
qgAOfQEpaSiaKN1pFo8zXM0YsmtwItI8moHjlGw7jSb1x+Mugd3/JuKIzAV8aJrYKQMPs9nXw7p6
YwDuhj5fl5SurhvqJ+ZYT3zqc6d5Ycvw+qbRLAng4r2qmmGB2lrTH+qIBdTt7mHr8JTmZp9LaY5m
qGFSnoRLDk8Jp0wztWV4OLJFVMLf5RicuV9LNKJSO4yd9NWwjH099jKew6nUaHw2YDd3UzhmQ0fc
NH40snbjsDaohje9OZI2kAfKAzg89N13t69qRfvAk8T3aamPM6lFlngeCrjW0Hfb12wRXgWtKXzR
qD4OUNbABktVD11M9UenvtsavHCRksLwXR+9FK8eId+rY7NFbgNjM78atcDcYuj0EYxK8tiLlX+H
QUfsdgyyBXh7VC+jNvN07HuYsYFcDSJMWLpRT+DE9Ho+dqmmO03gNtPEqzrBgRR8cY+7vbFTm/ZF
F0L3juvpSBdRQ3GlX1BevV5YY9/Y2kJrSzYL/APBt5uOWwyPLe5zdYi541kltOI04oZ5dMSo7wK4
lkVvv3xVu9USUluC5+1SjGVHzbFC9UyeLnV9wHrs9nhPbe3XjjIIeN3hYBVL8h2ui8+iJm7l1dSW
ftUCKeVBwjMeLk5+tkpSHssSMrp/j9I3rom2+qsL+Ej4QJMTK7tofqyNaMRpY6RTp1BJ7IL//jNv
TBxbCVbOtAyDFn9ERBIvn0lUHXoY5rhNS2rtrrIuY60ZWq+qvslhcQf5x7D95dZ1K1x5i+UAekZ1
lKvcDo0Y23wSpdvGZyvBUhn6WkSROs4cti6iTkgGgPHutvPZJrWbwHVjV4s66nrvTsHEP+xBGzl+
Uitc91qE+4Bcz1EmdXwQ3doeIEl1k/3jVf/1ItnHW6zjpJRHT3jq0O6yz6jc3MhNqIB+3XoZhp0K
WiaPDdxRD3skOjj2Tm5UQWprwEwAay2jquTUtv3+svty/dj6/SVu/RuhROy7Ll2WwECsfIxUgHqU
84FDkuBSjvCt1q27bhgESFdvaXoKPaTOZ+/H0PUvToFkq794QIIS/hnxCZyvsstmuCJ91PU6fXZr
3orToBvosPsqPUVS9BDgtiur71jQ9YlbrNq4LzklBqd4GLClsBZsU3LT+Y4nMVv8BRDXqDeCpkWI
7e+sh+jdBInUVn7BDKIp63g828YBfcSXIDyEdbK4rbzECtPW72q9b0OYg8J11Sv5CBvRCzvTWzPR
ilE/gqiIChHmDPKHtvfuwr55cpoq/5B8ASNUK9qHOWFGBEUo4RB9XS/CfHBr3wrRXgZj25khPoVD
AC+5PZzCm3Op3iWe4DkY/3DTtfVcjcdlmCwlOwnpTVe6nGfxMMV+BYdmMcbldSX2pb7Xe3n5cs3+
VqD86UetTTbeSNnP7djh2rou/XoIuqYj8sg5oq471eXKu2wcBOxqsp6O2NvXdlN9fD10ZxO0Ey7W
LbxRu53P23Vdbl75jdIFsrveh6SVZ7Td9mXJcMiR4x2Hp6C8n6dyCdj16oXxyDO1d5XXwGE0bWiV
KR1LHIQGdjb3jtJxqL5JVQsTZCGPG3FNdw7cc77hQh9X+TbOizrwjbbrMxByywzraA6LH2C+t2ad
etitGbjPZukGNDy/CiRnQN8L5Cy1yFBX0Bl0cIqH/oMkAhcZOEMnv4QU+GdlxhAeiJD70sxghPhh
nhfSFPtmVqZwRqZT/21A0jaGz7gK/GDJooRV9Ze+gQXxD1EZGP2gkHMfFLy6VdNun88ivSu5C7ib
94BGTfDVbaaA5zEKJ8vjjicbcvRIuU4w5cRMSw8zg/WpyMkMB8rbIJlZemoiswvUhY3DdgWXgP4Q
MwmfvNY3TZL7DV3ooY7ZiFNYIpI8EQDgZutYsbGHfrMd6ursigkv0AMyJCvcqbUaexVnCWEx6kbm
pijDGMdGrCVMmBt8raFuMtgz4rEqhWueyI3oyddRC5Yv277GP0yzb/Qk1RDxh12RhH2sRxLHDzA0
pPRuL+vEVDB/Ro1KeEoXE4CIsLPYdPeo0EjwvWTTSHSu8ve0MicfVGOcxuAMvfOrjdF1+T4mohng
VD8jGXwdowIpfQnWeJ22Q9eHcBKrEu+MgYQBfb94qGLZIdoCQSc2szlu+JbDcA0f9XQn14z3SZ1x
xtMT43V/GNi6CIVsyuZN8/lkOU+3vpn4cVFYox7YUJn2ZV1J1cMJouoHcj1HOw0PQwUnPlBi663L
ca+pky+Jpv1wm647Ln515JtVZYvUSOZnaRLFBCcorSml8P2jtH0KeKLYCYAVvt72ZAmQ1fY12Go7
npn1XKF2y98mpqHkZICs+Z35TjoPNTNqjkP5HEciSPK6nKL2O+4+SYegOVtX5lMbDdMDN37FXiDP
GsWp3WKUCaWDP0Q3e+QRfhfUC9//gpn4YFAxo7whfBgRtPWxl/VGrqUI2vET3JsTn2B54xWLsliE
qXzwtebB97Aty2TLyioVVbEs8xzBHLcJh8/twrboAOa9j2r0aqFBCrRzxLofpV4q+N/ykSffI8pG
+QnV5Xt9wOsS9i7UeQzbPVR9U4L/efDCH8PZqP5aELltL3z3g+Aga0TSjzbENL+qONkfdOpXJ5+M
SfsuUSZmRz9pZP1+5PW6Py4o8CAeXqLBDUjyM4mYXU+L7vtfHC839W3LRroVw9B2ZTGSNFC3Zkxj
coBvb0i+JIyE6V/BwssHlJB7N3hG2n+gtAV+zEtU5RUAQV6+Nnuy3MBDYt6vAA+in7u0CdNcnj2N
n+Kt7vqHoCqb4HqBc/0G3+e6Xa/STfmsiOFv6n+CJyov38MxspIHuWkPTMTWTycU0Qg2zTfzPkXq
Hlb32r+mksnuA4w7yuGdidK4Pvk1H+Jcry187eE6nKj6BP10oO5H+GX+6MAE6A8lUobLO9jYKiwl
9bDCKTIatKpyH69V8y1vATg+lZWRKK/x4rl6qZMpDa+FlJJluvQU+17XaSsPVT9x3WZJH5Q+jI5C
ul5PnZhgrbsQ38v11JMg67t9kV+oTtGDPPKrADjDFb1ovGpSMET1pv7Yn5E8GYB2O38YFxSmHSOp
lq/E3xYGe7WqB5cTVhDsHsel6meJEI4PbVcTAQvsJRo+bSONIgCOhADyDD7U+w6zaY0q2ZcN/nSq
hP+mjles97tchiFrNbbpJUPGe55+8EDr6v1c7+ktfDgUdgUOZE36vkNT568ptVHHKIUhPBieCxFR
hgLQPiq6NEj5cZ4rCkvxKtDJfrusU4XUxQovq/TKLzccFFHOVtfXE6zW4BatmsZ7ZhFXJK9DZrx8
8ucgzeNt39uPyt9pezXrfUkLIwavzMeFlNsdhWPOox9MbfOM9BHZeNZ0nU5PQMdX+ibluMY8bMiL
JaeQN9j0dFlGI8TeYb3eicpv+WHYVaDhh6piD8ULCqa3C0ro9il4r/2zianpQ60fm9WPyRXcqMf2
YQDuroFb9hbCRQdw8WxcVBpcBzSd9LtoGr3+G2nWpLtjHZ0w0fpadPVftEt2TAcBbtt0HKqkmU/4
y9b2GAkeTh8Yn+vyZqqall6jkpZ190YRuHwdsSZ1LIc5Ey1/wnXVAGw+1W10NQ1NVUHgjDIsTJQE
MKWbutWbvJKtoBAOEwiJ/eMkYX2YzXrryXPvpcnNLLr0Y0I4Er7ApEflSxjUnfcLUvvns+j1CigV
sp30puJnyD/XX8M0wkc38LABHua2578kims+CpRhRFcMyzNMXdORb1fB0n/iKmxz4JCb97jVgJG0
+x4MCTu1i/iQrgRTX/gwbHiY5Tof5ITD2iMneDY8Vdoj+dI2OQHV84nF/bzcdzvZwrxp2il6FumY
eKd68OShXgeSwU3CxzQQS3fwTbRPX1VLcC2Daywc3zXugvetRt3nYx2Cpgi7da+8XfAPMBTuqrzB
2Qm5BcLpmreh2j5zpSp9ECht2+6ABKTfaqXWLGzZfS24fz1Pk0cL1NlKej1CgXWVxkn4vAcCMJg6
RdS/+AFiMUuJN2M+dNGBEOz7fto28D6O62l82D2THOck7Q/GL+9k64kPYPbO72KDJT6POkHzZhx+
7H49Zpsom6/wVmnvwgUGv4dlwpPIFWdqC3Hi0Ouw5b6KqP40BhXKR3HQ2uFB7mkQB8Hq45gH2bB4
4QuBVwzJm0UG/Y9kpljvPdTu3cp2gmS9hWi4uoVx8jr/gr5GN1mKV9Y99z0yR7dJrPf1r7gXy6ma
NaTLWQ1A/7tk1Kw+jKtXy6e6w2L4lQ6izBQM4ml9EHwzIKqUVdgNGVexrG52EmiVQ3OkTbFMTNwv
AofBX72OH6neRZD3MHQWGKoaJfVd6o3lI5GyXE8QRvb9e2jWdPsMeAK7g7t5ORf/h7Pv6pLbRtP+
K3t8vZwlQMRzduaCrNDVoTqpW+GGR6HNnACQIPnrv6fk+XatkqxeeTwXlltdxQC8eMMTmmFZlqOE
ekO/MTMG8wcGqZwpbkbqaRzBrzl/N7YmCz8UeTTdlhEd7uBdv+axhwS7nTCEWGfxuSPFQB4dDBmD
dxFGYcFbJhBJIdvkHAeLlsEwfklkYSb4RfdwoL3Mi9UkwzDC2jsW45gmcuXTTrmxLPcoTtb+xgMT
c6dx2EoTT74B1CrjR6qbNlkkHBNNClge4vcYB+WYAn6cjwk1q9zOQheHpSmS1LfvG9iXxXIu/MED
R1d27Vug8ZZkiTqWwB69EhA38bBLMJ2ucXyB0KVK+F+XZlw2Wc16ZPa2h+/gpMl10bpg2eQmDy+4
B/52STEUZa1wWwLeb1LXZoiLiEM4woj2CVnvB5hK344ExgzEYYuy5YTEbuiM/FO8ywp9M0U66QaC
nUFIuM+remph5F1iehSE7JE0fjjAY6wyMSnraF+xXicjKK53NqzVZVDK1iRh1h1RZ7hpT2vJxYR3
Bnf4Y58POejrBFKw8GQv6+4manof4KyAwsKVFlm0KbvBzTtOCjbdkjY0EHTG4F6/Yar1+W6qYb10
N9A8eqcsbIM2lqXoLakicOK4tH0qd6EpPb3FQDNqH6wT6y1ndU32fd11wRzbU/uiZYi4YFwAA6n2
E+lRm6xtpq9ShMx+ThRj2d0CZFWQzAK798GufgDhvo4I9QlkMtMqkZoU/W1l0cPEw8vqYRst4G3X
O1AgyValUdtuTJjSPiFFXpMbNvYnp2BhT8m1AnQ3zxKtJk43zTiEZMSHgDPeNk5uS1VDmiteG1Bj
3/RgUEbPmRXdtWlHpPVJnpVBQkpID2LpqnmKpRcIEnSEtsZFJnyPpFLOIWrBzGGSC50A4+GxFLHA
HQpcTHgPq3YnE8rFsKmWfGz31Yzz5D0PjZ92VFY1gQeOgbgeYUWkNous88964llsI7LuRjXO79o2
zSlKHp6W9jgCrYeIZ5DSF5dR0XvM/tPlVi0n493VrNGVVaoKtwrOSTPSN6S6G7OyiD/7egqyQyVa
7t6MdUqmh9aM8GhXqEQ/LHXqp4TPRbDpq/xJz+MYT33wslRgcXWY9MRmLvOL3PUQdmHg9SPZi5J1
dbqPJQryAbDf6tGZkF7Qivr93I166xsZXVXA37+tkVAl81J+yiBkfUvQ0rrLCRUZbArcI/fTZdfh
ZLhUPlu+kL4kz0PLVX5Bixz0grW0q74ZAmruQg/9Ycjf8xsoh46xEgtUVMZw3SNtGZ4ztJzM3RT0
AJi7WSZjAMhFGvBnpVobL526wRgSGgPw3I1MDMP2K4S46bAYRZ8Q3bNtRUtRxU0zO2BvYHZCuQ+S
zMMBYlNh6+D5jB4xIy0uilFmWywMGIaJbLlchfqiVObuGWXsUoQVFlxUm6QIxX3NTfNE1nq+VaIv
77OwtwBSjXVVDfEcFtrbOEP9tuwWmC8uF2Ki2bMgc3/pykXpTdkOImnWcZ13rSn55QJALnvygZKP
We2Bw9lQ18rgIm3k5Os4xV5REH5Y8vBL4dLFPXEuxBJPRTMrgJPJ5JdNcVK4ONTLvEIISBmy9PCK
HgaLVTYXUVduMjGR4HIiDPoCIEr78NLkJNVHG8zW7SYoV4TPq6ipSPTCJnc1sp5nH1CLNQNMM2hA
L/qiL9h1OU817IuzdkJoJb1Rz9FY9+HtEI1Rv4XwyNJCZMOK/NAFk67fB9iZMGHjS8GLjVe+G+MF
jfN0q90oi8TUyLp9nEYBjOrjhS9j8XlWPBqup7mb1k+wWfNI8HOnOE7vGhuZ93EJCly5hS5USvdG
1UV5PxN0s7Zdy6Jm5yQC3wY1eiYPwwlQuh1kQ6Nb0MRKfgVEeEQ2RM9cHwiIgPPvBU7R5na0TvVh
suhsyi/tYKNQxJDIUcj/1pLWyz2aPZKirwMQ8nplbW0RifJWIofqG2z9xwrtF/++4pU+sA5D38g2
Xr4nNqqCDw0gA2j8zB2HhyjGKnmC1YHMP07HqYIDjBnnzdRkRr0VUKlwz8rnoXpn7aBpueFyCJCs
pC0Ppkfh13LO4oBSGSHLSU2T6DSq6dGual5+Z2mp6y+mAD9zq0oYcT4sdT5rSGjwztzBtZxX87ad
oFe810VAuzuB/YkYHEbmlCDAHkmi/Z23IOpflFGY+4uoyquw2bDVzKaLayFEBmODDhU1ypdySBYk
qUiskfc4f186pIh+r6usMs+1Dbpp15WB0wdr9cjxxlbtzWag9Tx9qDQHu07klbYfnK+GaddnYRMk
uhrJVTFkqUgGQDvc9VKWLMMrkQXorRZzo8T004AKaxAQSHoeV+g+g/I/pNddRoe9T2f1MER0cTZ2
fF3726Wu69jA7TYGzTEbIzjmqbLbLV4hfVGoWPxFGc5iS8XKgjjXo4yt80iiYzc6b+8l8TL/fYJj
j9quVRjmG+Gh6dXFmYV1ykWK6vG6gOIcll5EmugyLWE7fNVnS/dWI4aaTeQcI3UcFkDyPNt6LQPU
XUsY7OcVi3svKSfy0uHQKT96HxV7VLZEv++Q48s84ToLiwd4rOXIhUrSiGKMsdJ4lCgE6wVNigB8
0FXmpDiq0odrYrDrnyrCm22dFqKNR56Ol12IxtwN2nARv1PtLKpLPxn9CQ3Gd7B+cVTAKUiA2dDB
+og+tDRLP0CmBaVG1iBWFqWpbpwLNagP0M3xh1qqPOnXBT46YCuFF4U0UX0zuMjWNyYd7dXY9135
Eb7n7iUYKms38xjgXbJZPlfjqa6oKtU+1DPzzwJpjdtk64DqE3A9N8e1l80OHHwt4rL3GTIUTOAn
eDiqGWMIhEOLtqUrjx7kKRiLqlMDE3oG5rnyq4wpB7HigAmRttfRoIbgLpLApgLrJttsOkwiy1yN
lzIuoYVQQVoW2zmMVHnKHURxnw2FFlsCUtbw+4zyZ0qCHA3ZD5Aggcmz4cqybYvij2J9FvTRFKiw
90tb2piWiKJ9PI0G5owZHfPPijeWPkd+zKdkaSxB/S5ZPc1xOak6eF8UJP2kThnRhZohnvC0iP7F
VbVjhxCtDpIlQ8Oq8ULD6kYlWpjmpePYt7GCE00Ct5uQbWvN1NeedhWteAiL2kK2NWUozlUY7WYq
vXzXZ4EGrb7QKRregW4g+GV7KG9skAY1/pKLrvtc13NEEOxYXrbPECDUJTLv3EcXpWPLF3SEsvXK
1DR9afJ61Ry29stEr5vcs+EpSEPBXwicYPgXdExyNPzKjF/rzlQIIGG+JDQjg78zOpU96EoYmbJM
ZOFdEQiBIQ0ym/CKe+jk7vRkBN3Mbg2j7SQmFCN1M86PkPom7G1v9HQfBMy+VakkT4A0uXXfpeC2
XQQd+j1z3czTVjAFneq1nPq3eObVVUsqoDVFCV95SPew7tDlWg8J71G4xX2QVu9AQJ/jgYOT2PfM
iysz98GdFH6+EXrN1a5LoSiyrfky7we4pexJX4cHBqtxBL42ss85qpjlts86kOKnCTJWMR9Qsj76
EcrFH6CLg3aDXTzL32HiEaE2mhY8B+rLEmFBRyTqkIigIkJL1D3ls0BaGqFDhgyrCEseQPUY3hIb
A3YH33KVoR3oR9rBfkeatdjTPuyf4SpQVg9UddA2mGEs8lDgQuKoOOXnCWL34nxs0PKNbpENSpZE
PS7nqetS3+3KIS3zhDLZ+08nCPeha+umuZqlXGt8RxXYB9TLvr6NMumvkF4W0U6pPugugAyW/h4T
lnaLMNG2O8N5aTc0n2oCFCj8jredDxFEIPtyiXeBLlva865HA8kDiz8ti3uwQV5OSctHUl8GwdSs
e6jqrV8CDjewuIbj6VW2djO2T6rwOCofbivNRpSZzl9GHUEemxft1dLn/AGg/AHEF8iWon0H/ZGI
yfRdsIIlsVMgfi1PaJ/OE04jG5IvTpmMSlg7VSsaXrYe+/bQYvBWfMjXwTYJ3hR0HFSVoxZAxKyn
JsmHtIcsPzS59A2U/xTaNV7042Hu2KD2Etb2cPxNJ6GKOOBQ89x5HZ02YVBOWYbyfUDxhuBTbcrV
an9w4BrpmHazq7GNMcZ9GXGApofeuDDbTBCKDwEwbigjzx1DmraZvDZ5ItkkQGFzYqmeCwH1pU2I
pkbxrkaLjsVNO+b5UziviB5ZEAhyKSRpeNJoWtNNhybvlHTthI5tnItlzjYlOLPhLesHo+7hc1NM
8QJx8347LilHPUxXhjRG98R9DgzMQmIOBpO+h0XTJPf50nv5WeCm/FuLLFVcc0tqmbBaVvSuznwI
LfAetUZe2KZ5WKBLUe1oacNmiTk0JCb05fN2zWJWO6jGYFHP2Q5DEpkO8IvXNr3Ju7BYD4SFc3uj
e4wfYtFHHjYAfW5eQh4V+ZGuaQu4XRpW7QX8GAJ6BzqwFNhTJlo9xprt0u9gS+rNDgDOvkkwLOTj
p9Y3NoDv5+rUIajRIHwX1s3pDQnUVRtidF+iske11xxHtMWrBLQhZ8cYEkOEXoWCctS03AXtRQCT
5PxT21d63qRCpG7vEa/9xvC+r7Z1FKlhQ2G05Kp4MM2S71Bm1KiXGVQFgSmuT653MAHsNmVe6Pky
daFUCehPmeYbCIyE2FBF2gCmgQl/l12KaY7WBM3inl0sLesAQhmQ4MUYL5AqBg96LTcDlkG9Y/NI
hhdZ8KoOUEAQ5iLYOEOb5/e+amrQFCsMfh0O0wbJIkuC2ui9oD1d5kNFVKSeRwODomuPLsPc48YL
VjLkIHPU3XJZ1PPbAHejkTOhFdKNu5NIO6rfSa0TO46nwv0qDbpqRgYGGDh005Y0y26XhlhULGaM
BDY4q9CFlQlGiNy7OLSNbj8XC4p6QFYX2YQvxk3BgGRAclRNnQNld4IJU2cure5GdcsRPDLki6pc
v1Q5hmwfytJ31Y5lrA3QJRr6qIXFuDDFPUPOj71MtWR81yM1Gl7ynnGvYkc0RMi9ZKN6Q9BxLuBq
hLGW+6ShUlw998HYBXddhjnm/aTLwUKIY1E1TeQ0QK4bbNDe1Ie8wTgXi4T10c5IVD9iC3vQcbgC
sTXjPlkxGu0aiA8aWchNyIVTV77HgPQaKbYS10iLmH1s67IylzKLfHcIxjprPkRhiOaVOOVsu7Fr
gjGuJfXBdRdCdO0+GO1YIMbBXSHRSI/b7TI2yhwL68DfangopzdrDaRuokKL2WUR1S2Uk0wWuM9K
2D59E6FzmtAWth3ltF4GK1zpkbJCrrM++D6LFuRTcG5PiJzdeLF0rY4uDIZHfl9XYg2fSe44vywq
DLiTPmyAa9mCJh8adD5azK8w1bIzD3aDoXRMItGUQYw9dyN6e2rUthyqL7uQgDEw7IqAYIwpWkwu
l7iGc6CKl2Hu+cbkkrMLN496vejZHIQtlAqpH3VcRRksANGaIOU1J8baZ25hFvAiMzY210hsC7mr
eT7qR+8xcdzUGZrfIN0CZ3lXtG0trtKsbqtHr/BgrhaqKnsZjnCKQhsPxIt9ZZeV35WjbLLLuTS6
ekK1hx4r+unIlgf021SDQQyD9GARJiM2cx8kkLQRS7/BeFsqvauAcj0pc8v3EOYMLUm0hq5rs20w
4bTjAQmYwYN1suzNHc7pFqMUYMwwIUbuppfHCI8dnEHN82p9wlAQbd8JO3mn11Vec7QjgisapOiv
xyKEKCM9TacV3YelEP2+KuXAr9e6g6AAoUvn3vti1GhsVyMUcXYu6+clj4nHhAKjewosYThYNSUC
HQ77oZmYoncd1EQs3Z0UjAkaGzOfFDoMq57KRDfeV5ulMSejRGfFkZuUtQdY2qz+Ymj7Mdpk09K3
19RCfime0yokB7b2PLoOLCHBDkN3V2xqlWlUnf1ge+RGUVNEH2dZjuwqXbNyfsC4hTnMkfLUrF+i
lkfZp77qwvoQRuDuHsLCL8MNZDCMe1NDYx1ZTcvZfE1YYJffl4GX/XUxjY3criNX6AxqJCIxJtgj
hoUFBB9FOjh2M4aN9Ylb4IR7MLiEcjOulFYJyB4CIBDGTnjxSe00oPrHeoLV9VPoq8zeGLeS9lLC
x3E9vWeZgryj3TIlhZWs/ISWYoC+LFdBb9E7RyWT2BbrvNkip65wNCKEnqp8b3p/qwMzRckSBMRg
m6jBgP/T89Oz0z2aWMghDNe3Vk51AP2MQhZfxtPJ+EWO6EJDHIFnh6HTC8FUBenUY2QMdSNybcy1
TDzWDAolPoLxmcSgINxElAeAi0XZkB5pLp3fIX5C23Oq22J6ceXcz9fdKhv+1syjYKhahnK8XNCp
n98q2fTT7UmTNLqwzZjGDcSbhhhpaDZv2giTKxy2GMjfqWXR8tLmYM4cMfNrIOCApHhFY2uo0LPi
MGJl3H0cx2BQMYhy1KPZ31do55khfwDshyAVmmAy/lACqYsDEZ4x0CLVk0r1s+xDDeZEG2I+i/5v
aobOxQX4qyzuFHAxUQIshxlf0EbK0CxGuyZ0H9GrWIsgFg55axlzhFe3xlndgb0Uw3QBBeduBt0Z
ZlftzET+HooBGNnEo4cp07BvJseLMvED9PCRgIZi5mRjohzQpM1/WuMgNx1wtcfQNXJJCIQbupsK
Da8Ewt/RU4TfDq4mn2f9Qedf28you2eMJFrooN521Jot2gTrCNJAkAaH/0zHOZwXy+oLCM/P8yYU
JVpo65LzW8xe23EjUogZ/D1E3rlSllhY23StrbehfleyN2L6e2SRcx9FXkfTjKS73kbFg0K3ouB/
kxJGzkgFHdRHdVpIucP5GKKFpKfwxiJM24ufo/H+QoANI4pv0b5ohFEHhCUGIwG235B3hbtqfNBB
09MCbYY29VTC5kLqgd7NFo1bVFZlECaYluA9/fwiTii5H6HnzoCS2YzedxEYuevgzltvCpC0bgCG
HRIkapikYwquXlHO+Ctw4Blu0gwWSy2KxA4CF4N8dEuXjps+K1CkexxJUNuFnEmNdHRe2lee8F9A
Nc/VtkrgHXGMUL4TCh4zDjJK2wGd5ldu6K8+/QxN2cOh0spccyChmk+VIc9e9enfA5mGZ3Bn5OdD
02cp32H8jErBLIdirKO/+eFniElHiGu7UfAdOtBbAJEx9iBoOf58Qf3VUzmDO6czZotcF2KXhYHF
YT6lMclx7P+9Tz99659s4GjVR0C74bnQtYHWtNNwTV27x59/+F+s0DD69sOFwQC1n0ssl1xq+sWi
meSTUCwUPlmKNn3cj2AXXIC0x/u/ZTcZnctu5SrzEhpEfAd7X/6WDcYeS4K+6s9v6Gtw/cHuPhfd
kuUSoR+UsV2jdI7Ws24Xj9EK/nlZiBPPDCk3/kvLSCv2RV++KdfiDcFK4xepLcYcRUqWb+E2+mWe
orynsZPIxf64uv/6RlTE/uu/8efPXY8qP8vd2R//9aZr8P//Pv3O//ydb3/jX/uX7vixebHnf+mb
38Hn/vt7Nx/dx2/+sEVC7pb78cUsDy92rN3Xz89eutPf/L/+8D9evn7Km6V/+edvnzFrcadPg9Jd
+9u/f3T48s/fyMlX8b/+/Pn//uHpBv75234s2pePqIes/Th+93svH637528Bif4hwC0XWoachiE5
uSn6lz9+JP4hiaSnVD/Ev0iJhdrCyTfHN9N/CMUVCUOlCSHRiYVhu/Hrj8J/aIxuqGaaEgVFjP9/
fXd/rJQ/Xgmex7///B/t2Nx1wCjYf/727Q4B/kYAQAnUBZNUCaHo2Tach3SZAC+6xR4XUG23Lgpi
Q9vwxE2mICQF5ikEkyV4bR2fzoj/Xcd/fC9k6DQV8EQHJvksuDTt1A1TX9zm2ZaR7mbiFtN518bG
XwMO8MJqikQaXvA6qt796Q394I7J6SA8+2oK/0GB4VcYanGuWLCkqL/8YG5RwJsraIcP07bU7bpD
KV8+BYKim4wT3haXC/H2gIY3QH2hEN4n+AWavZLtfM0Nzi6HhVzjigC5RRfjLFZ5YjOBse1tAWI5
BdAMzDj0GVkInM2aAbRQ9hoTCNqiDZj4zlgZlwDbDgnRddUntSzaBeuTmNf4ej9YGYyiZRYSABq1
PmcFtroKxLzqY16OAL0xyMuaDZsw00Y6MS9bn679cIVZWtdvfv6CTgIA5w+EESHxkgiNYOLwbfDm
i2JN3mW3IRbBp46P3ae502KT0rm4BACWvEWRIO8CPXTPyHOz5Offflp43327xNQIdxxB9eUsuWlC
ZgW3+ggB2xyN09l9ohHNAaqj2f7n3/Ttufp1CzA0XBROIPhJoKH07X1GOczQ1iA9pnkUPilihwsC
dsErX/Kj2+EYEnMFzG8YnZPqp44DZJBGxywFoqlm2fw0Q6dt6wbnnn79dhQ2MqdK0VCek2vrCR0g
eHID9STGN4MVw61EF+yVDO1Ht6M0cIEMrTwhzuWMTqNpSCwWty1BJxzDmLw5hGxgD2XnlleEn370
ejTHfsSbQgw+35ed9ylJi+qWmRXEfpdnJgGVYvw1Hfo/VoGW6PGgOYXldq5a47RfpKsKPKxqfVMi
Vby2aDm9Fm5/EPM4Igd4iMD5IdacJYolxhjT2hS3ZGQoUoug7jAZl8PU7phq8jdt1GAORUHu2LSz
o4i9JUgbGKFTIvfTFNpfI0l/vWuOEgFmqiEOIHZ+12sNiEZTq6N1rTnQyJoLQK6G7c9X5OmmzrYy
4irRWI/wB5HnjOy+qRG6BwLVwAlwkDEdY/Tp3+Z19WnW5pekkr7ekKA4PrkUwOWxc8Fe9BwaDazC
0adVdgASFbjSKHvNQ+pr6Du7IyE01gljQhAM/L8NGWWbhxruKEeNqSomZUgvG9MDaSBVB+xqaJMB
Hact7Za8jGla8ndcrMEWQOLoek4HdXBSLc/TUKZvaQkIC2Z9Zk6ioCwf+KjbV0LP6WLOL1YC4aYV
zJYFUpVvL5ZhVD1QSo+CmuB27ab+k8h4HwN6q9HOAhwg9CF/+Pkr/8HZgYPjf7+TfvudLg9nSISx
Y0lxTUkPJHRSTLneRj7HAAIchhQkAQfrcMLr5RoIpOD+5xfwg6ghJFpiMiRSReKcgjr2VheIKkeZ
unk7BcbezHlevLLYfpQzYNsoIogIqcT0+9vbtB0ZSOvCI5KKKNqOQHGPm3IO+RNZSNnEYe8cSDtR
g2ptjVpgdoBRaresDINs00S1CGIoGgaveWF9FWE/f+PYcAqRWZzS1rOTe0XDstcDO2INg/FiuvyB
uKL+BO8wCkyMKZ6B4mo3UBOPuhiH+PxubjnZ5hil4N+0voN5b7s3gPNDMImv13Xj/Cun+1n99Mc+
1chnQpyH2Ebn8oeAdwN4p0MMnkpyKXNIsCZ1NU2XdrLsAkZ5xeNobPcejaLuyhhfvI0wIsniAj0P
EtfI5SFuZ+hh7tvqsm2C/s2vLx+tIMGAlQMIbHS2fjEmtiHKhWNgOAS6Ww0yQqXGVySCfhAXJaUh
EgIm8LbOD9FsIVlRZdOx6clUbdDWzp8aTALiYk0dA+hobl45tX+UcgMGS3FHWLCKqtOx/qdiv18h
fM2IPQK95K6Iq2hiq5J9MMLTO2/aWcNoi80fAOiB5nAIRvGe8XB6TFegHl45Cn+wQbExKTaPCqFN
dC5AV3VlF+UYfYHqKbZrMf4e0rl+JXX42lA82wgY2qC60RH0evR5ieFaCnHE3B4x9eGJV2Wd5AYY
rjTNkYQNqzywNq02plN1TP3Sd4BJp10Rj4t2AbBTDiw4Y8JX3sJp931/Uaj4eIRT4juBEuOMNGgQ
Hn2OuqGh5H2/ji9ehZ/STidiXfdWRq8VNz962gh30CtROkQ5cXYGVD2mh0ByHCMPcGLQAyaflown
8Mhwcccw5ml7j9um13O9vg1OcTMagS9wW0e6D9kpB/nl/SVR8p12P+iOqHm/XYhQxYF0uWuPes3M
AQsdnJKFy1fu+vub1gQHNOr6U0bAUKB/s9qDNoMiRjccG0yFnoqwsG9I3olfvhNQNCFooBEnlGLn
glYdWYBD4P7YACf3OfKA6q286l+5k+/TbXyJAkqcwj8LviJn+QY4Tl3AhYdWvaePsFlzh3QFih8o
cP6q+coPTg9UKZHU6Hgwjqh0tlYWEQJpm5sjfOdQ0kIxM7vPZ148R3ae162f1ZzQvoyeoIM+HgLA
l65E3vfv+YjSdxBwNUgCOekUDNfZDid1nwoisQCx+s3P19BZlx/ZncIJJ0OQMRUOsu9DCOcY26T0
CCh/W0PIMlg5UOasvAXkumgTBRefBq5Juoli4UF3whBpWS4y2/3iQOOPK0HlIDXXaOPoczcEkK5q
lQ/LUVRyTU58kc2Kkd0vRsxTjUpIyAlDOEMT65Rz/Sl4LwC4By4bj77Fg645KW8ZgIyvtE2/OyK+
fsupCkY6I1AUnH0LelBEg/x2FI1hNbytQnlZABi1K2xRxuEi5N74/B4Ge/ldC3j+y4nkeUmdCN+/
8najszB5diH6rAEAXmMmaOeOBbP2BsdICyqMH+/C0IOLwMQWFDsMj4Gb6pZWX9YQiN8uaiYXUmS0
TjoaVK8ZyJ9u/c+B+/yKzjYGyHJA1qbmuPogHNAhIl/S2tb33gsbp5UsgUxhHDIJuceYFEOonz+Q
82h2+nZgi2FKSykBmOAsJRmhQD4W3B5lQ3wC1hoyasubV77kR7d4CjEauQHT+tw2JF0ZxCDX4Qic
+brJBWsB70N1s5Zkp5oufzecPL0waW72Ni9e00T57rg+3SKU4hCx5amxoM5eeR205ardcLRWhQ7W
PxSQVUA6HiE71BwUDCuvAxOYFqAgMjsAehsMWgBvzF74BKx0InIP2ceIdMDq//zZ//DKOOHY3yiU
JdKVb/deVLaOkxqjBArq1Do1SOuLiYk+ScvgHYIdAZ6DyINu2Qn8Y/QGXOwG1KjyoavoeN01/fDx
lUs6L+tODws5TaQ5MiiO/317SQ4wsA5kqKObgEDY0C637wlADCqJVAFIFBaru+iGxQ7bGd2iIi46
15INGyb/SCB4XyVBXwDIASzSxOMgHUd4ep0QgwGsUKZL1gzVyytXfN5rPl0x4jXHi0UEE+eKozhN
wm7umuMEZPe6jaCwnQPntCoCQqfUMoaYHYDSBkB92JIrGdyO3oPBTZHa/Zo62deArU6VG+bXHMjP
8wPV1OMMjk1/JJjeF0kPLOgeAkLja0YbP4ymWmpFcFAhEznX/K0VEIEQusQtQw4CHJ/GfKq6fibb
DIzTQzt00RpPYlyHZM0r0mxqA+CFqGUH19io+uWmKt4AzMVRGlKGLPC7y1Fg/NNV6RurFn2dgUh2
P5E8/1CsvX/8+cv+QbTSDLU9R0sVRdR59JY5rEvTOrgBOnQ+sKYRW5DUglfUzsT3ARk9SEy4GUIi
GmqnI+RPJ6JEhp6OVN30ZmQXaQqgSYtm8n1VQSAGklZtffHzm/o+OmoFbCchSMYoEtez72vXdIL1
w3Rj4UfyDvI1jiVr61uAedQImFYUZoZdoTk5eEQhv3xpJ5CQk59fA+LN+V0jM8McSmMvMRQ34VmU
RDWVgx7Y30T5STaj8hPUTSIQd97NwHm9A4naPwnNMZ8Am9XNnxmbfJgEQGDbuxkNLYBKM5bzm7JJ
Uxs3WrbgEaQg0hxgULzCEoJ0a/AWo2a5Xi6Au14GY2QDUKkdHupooDYDaR84jyZUuPkIeYXqcSj5
8BljAuYSHoLclYDfBH04ubYMZCRQqyfoAcjgE8RTq/upMGDe5TghPztwACE8MC+fubAZ23ZDDcaq
L2p5AazR8v/YO4/luJEwz7/KxNzRAW+uKKCqWBRdUf6CkIX3Pu/7ZPti+wPVG8MCuURoT3OYQ7ci
ZJhAIs1n/kZD3iid2psODO24r3sj/zF3WibtOkqkiVciI3tudaUJdiiAW7ar9GqAYAyew/NuQYNB
9oaI745w6c61GIA8DpBRSWwJZa7SpBy/VIU2p16sSvCUSvSsa88aNO2rosFEcwdQ4ZkbCmHfcaCW
sKc6DYhZKctFD7zQgaLpTBpgwIIuFhItCT1uIJAm0ivupDitjFkNeCd/tOeyjD0Uf+z4R5fKKCqh
iIDXcdTo3CMknnOxx6ZLmnel09g5oCXEJCCdDFFquPwrC0GXgntY2lmS1tvHRgfOfIO7VCQQP58Q
5A56CU6yUwz2QQta/rqjLzBF1NeU30USo3XQaSOImEGkhUDPIxxrV14OY9euxjx0AyCCt7kGM2BH
KIe6Q1cqqu01ZjbxAVHkNgA0ECt96JIxo8Sl6+l7dTCaBdnVxqYL5YIIPBhJP91amAYMYXA4iTvQ
D0O93gmbBynXuC5VSIsPQLZV5VZvJ4vDDwB+vssXILov2r5v0FxQxZc0aUN716lRS7oa5UWwS9SO
tqSU9RhTW06s/GolKryBkKavZa9m4lTIJfWKUA+aH6WZtuK2juci3ynC6jKAvl352GVh2QIOtMEA
dVqCkowZKwbsZzU9Q2hiBclzVrduX1d2AZNzsuCGN04ZerRIWdUQclp5p7XwIiGqozC1J/RU4FY3
2qC6UUWBdTdMc0YBYVRmxw+dIG/8KJd07Z0K5QxwTpmE3/Qu6uR9qBXWYwmm/702q2a+12Noznv6
YFOEntaUvpcnmMS7Rk5jBEzjdrgfgnFARZt+3QK9j3IfYoP600yxlkAIyFH9XMQDWv4arquwC+Bl
De2xDLVIuwoMfgwubYHpjmOVfDAt3JrhMzbR+7gulHcWjGkcAMKocK1WQVogt6vehBRadO87HD/v
pi6AwwcdmKOtpnj0sZPtQtupU+Rkfi+gFbkirNvQq/Rh+hdJ9Vdwhpv4B5pN5e9uDVa4wDfcVb+K
x6759au7+Vat/+Z/R1jDItT5/4Y1XMdN/P1bF18gGpZ/8n8RDYb8j0KmRvbDdUA9j4zkD6KBvuk/
Bj1qCgb8n1ILV9m/gAb9H3qqCkBJIvwn4AK1l38BDZKi/EPBZPlt4i2iS9TL/wLTsC6PyzJBL2k5
dDxlibbWrUgjTnW6L91wP+uj6odsSxfg5c8hi8efdZ1aV0oNRrTERxD1NL2F3AKTZwS8eq3WveI/
m7r7P3nac4SFuiRIz9I3nsakhmJqBn0uBRrHErI8ixaUKc5ypCfS+zGrhNtI2kkBAf9xMmj3S1LR
HHMFIYM+VpCwc0TnV5A0vVhxjpIovmroWeHDbOeQNez2/QS7/IBXfX0lyrRDv2XWr2stG6HrOp8X
+N9WrWMV7T89vKMZQFEssChUzi8ffkoCGNiDlNzLsCUzcCFFgaZxprSQpx09fSibIbyyhd2dOnVw
7gtbCfeBmmaHsTLG674Nmx99PrQfqyy4NaZTrigb0b26PMFqeg3yEJvQhLREXYfUQ5np+pTyhLmS
yWcdwDFk7UKn4moa/oLJuZZtUblCrtOd0qOzRP013RPMuIbtZF4EgfpOR37moeCUvrUKga25QyIz
SiN6ZnJe7Kd4yI4l/mZ3ddeH75xJxuJmtE3PmJxgo3RsrFeLpgAEov4vk2wjnr82KYz7xGpSKqV3
qWaiKTHIjYbVSG/okOnywAvjaBp3RiTOrSEFyvXQyd9rhDnugIBUHc2uGQ3OLswOVlbB5wepfWt0
KZyioOxRXRGV9ANyhR3sctNhzWfSQZqM4h5mcP+rmFsVwDiEswdbToQbV43kYQ3aHus6hkwl9Fx2
6w5Jkx2V+SWRy8rradYoStiVln0yLQg2boCXhuTM0ucAy+NH7jUTfTt6jM7CJi2+wqMXnqJ2v/hk
NS2VDtCC26M+cov8kUo9tourz3qHUlgQDlCSs1hpNpbMOkcg0ac1B/5H5hggMF9VNOTU4MZo4xLZ
IZo6hVDMfWdX+lZFa/UlyXIuh1lF7agMdIZdRtz/Iq4OUiIinD8bJ3KhZ6HUoJA/KNFXFmG043rO
P8JNK95jef8+Z/LePoOe6gTPNgn4ggXLo9MxtMwFnLEqIenWOCUavOGzyIUCmN+cbkthWJ5pl/a7
XlFQN7Oc5oAeGmoXNGt+z1R+3+UcXddpIwTQZVs/6bVj7gyucLdIRujeABfu4IehvS/V2s9JdcyD
qo/HPBzZLo3ZXit5qhxNnXQlxB7DcItGHDMMRj5F8jDdhNNc3TW2PaEokJRHgyDn3slG5cx/uavW
CcoecWlv5FIvUmMuBMrMIK5Aelr00Jc059lxjNIRdgfRFJwrTXXLWdwkzENLi0bIzi4ezZNZDbuw
S/bxWD7W+VbdfmUeAj6ALhgNKKAYFO4pS6xKOpWKj0YHLfhM0as+GYFkMbvjycwwQgKNlx1HOYgf
Y6kY/DE2bbhvk+6SXSUev9/sRiXN3qXpPP6V5vC/j0XXWjUN2iNAXi6nBaivSr41aWc6C5/MjkDZ
iCP96u11uDqr/7w7F7LGFCwYPEKA53M/R2kQxIjunmE+apAIR3cyy+YKsemNzbfOVbmvTLY2VWK6
jsAnVwOpcgIBX0vLs0jwi5dKqlSwKtPIa4t5+piXKDG9/WbLD7zYYDZntayqVDroCdD/uXyzJqqH
HvP17hyirywP890Ehwtt0p9DTKMvzj3S6nxjzFeWsmks+DFCJpXy1rrYkVRyajvGUJ2nRcJKNI/R
bO9E0x/yqf1uJQoZkOX3tebJSfRbVfPD374zzQ/VMgwdFUcaXasDLibjbCN9nM6jhJrrUJjzQ4pR
CYTHbrxrO/U7j6SedLvfcspb7yHqeDLxHeVWmmss1qdL9Nke1qHmVT3snzt9LMStXMW7XFLK0wg0
JHEVfNYQgYmFXwVluRdpHnzSo3DYG3NaH2u0lb5xHZX3SVBvuZo96To/WwYcLbT8WHsEIlRH1bWo
fDoguctJbN6ZiFY/wDM2TohVYQiat8EjOh6uOWUBiXCq7bPKubbaqXbTafxppwO8EQtBlZ64BXE+
gwqpbI1o/LGOasPkeqgqsX/7A647WTbbgw61zdNqMi3EtQWqpGYYM6ZCuivge8M3dKWhf6cYN442
e2pRLqjH/ShJbpCJjWN4tV8ogVKmewK8LQVqoG+X+yUI8aFt6NHdzUWHUMVsHtWWUz8b0Q+rMgUn
wVokR6fegtutTqCncTVTUXTc+AgC1i7NSpaAUogicaeNcey1bdn6ktUuWmN2tzG7q9AZECQtb5nD
QKVWqLAYLl+xRymzs2IzvZ8zWbq1IOMWQpJ8FjbpPWC0CMjDl40Pevl61GJMh04drTpuOGqua5pA
TuoVzzAgz7KFYZeWl7anUZPI0c5qaFFRQPPDIUS8uu6tK6R9fwTYbe9Lq1BOMtKd9D6kYR/kiX2Q
8KJN3Lcf7+l8/6/t8fR4BOkLCB6/AGp+q1PSmJAN4f6az3nR0UNLhR/2WMfZS1m4HzTEHsMZBcNe
jj7TFBjfBWHc3kLxbeiyZuM1neHSFxO6mCgxmj4yYBmQdcVG+qlooy/60KZXqqADm8TWDup2dZur
ibhpUsoE3aR/7m2h7FOtn05aOyRbp/Hy8OuXA5SHYorO5ANzufze9EBkKrGDOGdJhkCWFvfXGsxX
vxITTL060qV9Bqv9lNjf+zxz9QgZPAj9+QOL6IM6By2C2Qh+/Xh7zi83GlO+5ME01Jb2ncayWG00
zaiHFDiick66VPtp2KiSotxk7eocMdwolqYvNNiaPbK6W5HOi/lgZND9hFmAZ3VEfC7nQ7YmvTSK
UjnHgZXtm0hapOAcZeOmf7HiAc1qCDWw1gF7ghe/HCXokONTars5c8QNh0YzPtWoQHm0+7Y4C5f7
eZlJC1gfVA1gq+BH1lQJzWx0jpWyORtdEn42SgWvmcK5VpWYWi/ydDG17E3g7stJtFlRoPAJGYnd
1813G8NhVDiM/gw3uNybUqTemzWqdkhUd48Jh48fzfP4sacT4svt0O3siDJaa1IA1/QpPMbFmHgQ
vNutk4ZCzuVqJ+jg6mUP0wkApL88+LMrWNAhA1sR9GeAZgQgsap8jVW9vw4CTVyVcxVcB9RvlzsN
jJNcFSeuloTqQQrBNpjQIE2NfaYb4cFAOY02evcd3N8v5BjSHW70m5zSyx7g8vGIkZhDdI7oQ70A
26NcYCiSVjXnRh2NvUD5Gdl9Uw4PgKD3NhzNE5s0P+hWA2ke9cXzMNjwfqkJR1/NiPYgP7O9UqhR
vgu0NgTUKnffDdTnD1DkApovVflLhWZ2ChdudlqH8bVTUScYdBrmsMWdd5G6QDD7uLptSvmrjAzg
Rw4GtFiojlm3WhZx3YmxuY3GwDljwGjvIwRg3F4x2lNV67UXaYW5i/s82gjKV6jip7nheOC+Ws5m
lthqo9rm1OfmENVnLTAp4UPnPAZzrZ/G0m6QTKq6uzCLpOMACsKgS/8pgIP2Bd7QZ9Tj8z0nb+en
JtKVKAOgr+qk8+0s6dEJ7GHx/e3D7DKs//OkYER4ShV8EDHv5aLDcTCHuCdV52zWO5TMM/zwYlom
MHwNrxOG8N8e7+WWJ5rXYL/YS2RPw281XpcZYJaD6rzgKT8jBeaWEJJ2DRpZXjh35pVjNFu+my8P
NJvCKlbEhuwQ2TursCG3bOo1TVify0kx4WKhmx8hroVM0SR7b7/eK9NpQTAjQAFFhv7/ajonaRhM
vWUogHYlYroJXbEkhecUpcUp64Eo/u14jqkDfEKpg4STau/ldFq5GUXEIOXZbh3p/ViNaPUF0eyi
hzb4ipRUG0DXF3cf8bi1oErAk1GmXsMw27aj+TUgc8W+Mo9CaSrXjul2mHFrumDBUbvHleGqkYd+
9/abPhlfXQQDS5Vhgbs+pYRkK5evOpk9op+YHZ9jRxq/TIhBfa+USnzsCuNWrQ3tMHKs7tNYVm+l
Ojb2qYGiRBY1o18piLdIBdYiGfWpT1lyRJbOceGIoIMjjYi7xgfUIUtvmr5KCvdOYEOfQNRS2tV6
33zqsyH81FtooxSos7Gb471WdyBWqA2Ox2zs+utSlBsd8ReLdnldWFOU9wGGQOy4fN2qCeZ8HFhJ
iNLDFa6DeJ9zgi4K3vNG5vBiT66GWj76s4sn6Gf64QpnAEqcE2pE7eeqEDGZg/Opi+rPSDoqG8tW
fWXIhZlDSZbEARTJ6hjQByWhY2ZnZ1arfJp0GzHZLHPKz2ZZK97Yx9pOQ6HKb4Az143ArAW1kZtG
Lu7GNgGZk9NxRciD1eBAy91XyLeeyzZuKN2DM5kNhLCRKPy1pBK+OUglJnyNABUsSpFc17bAktMu
T10OjubtZbpKAHmTBSHCic8JR+n8ZdnCQOxNdoaUGA2tDQF9aE/Dvd3lCMrvwbdPnjPpj9GgdYsM
eXEKpi2TsRdn0PIEEIAcnoPrZ11EoFlITT5t0vMkBbBWIkxyfmmJlu6nQVfez2OeHjbeebnOLrem
wtYkzSMNBG76tHWfLSC5oPuTRFF21uIa7eEh2Gukt0ifotCABcoxXLxIigGTikoXoOJrXSBDNm3V
wlZFjD9zDw+BFho0DhLx1enbN+j1wSfNzk0y47bsOBE631aJyUUQCLdvf6ngxY9qONl+gFERlXiD
Evow+JQPjIchaOxv+Hl8fHt2Xm7khfr41KmirAIs7nJ39a1atLZkoBcfG/YnkKeZJ0Yz9o1UUh7e
HuqJALT6EJTgyQZJkimarKsPQFopYJEknKtWTZFiQT1ywRVg22K0IcKOMXJKvaYX+zYy8BtS5/xe
sSP+zhjZpwK96J2BZBXlA/wpDgq+7C7954CZU5G3VtVuH0WmBlG2mCDBB04ZbaSz+suFZMMOXC5p
qHWU4i7nSlekoNIxQTnDoTORgSniPcVNe2uPLlO+miZU1EjmQSdyCJmryizHgWGr41Ce0fH+FQ/W
cYztTyXmMTvUA8NjbyBkiDdS8KBJyJeCqFMOUK7nDymVnV0mq1uGiauy49PCtTnloc/QVjBIei7f
OxC0wmKnKM9SQZ6dp5njp7OanGLcGwj6xE0x37VJK11btXiv5mN/HLayj1U4T+WGZWpSv1kKrmR9
q0gilMDcSF05PigUC/y+Ez1wEfk3xODEz622OYSo4+21AuelnPpVjj3E24t3lf7wADa4L5PlC8OD
LtJqDrQkTOniyc256gYTjdsx88s2+YgO37ewRd2rTSLdw+KHeqym/J1mBi+8DO7oS8WOVUEB7fID
yBnK1gh3tedwin+qUGfeUQHP37/9hk9M52frjjVHwLvM8QLZWwDml6OYBpTRajT7M/VU8D06ikeC
lrTL5ygbxO5VPAors7xW1LDcd3EUuXo8jr4URcF7sxLpOS1t8Q0lovS2QDnwgO5g8Hl2qvBL2Mrx
QVe0aK8CKdsDhurxf+iMfdSrYh/nbY5kWz8du5EEJC/CuyAYKZbil3w9RVZ6sJTo82Bm+UEDKuPL
M6QBE9d6EstR8udkBiorpvIGfnXmWqGVvB8mhLDlVsVFTm0R1K4HHAWi8mtdA6W5Hua4PQyWXr/b
IvevIwfmUJcXjhWfilIIt83lHOaDkrYaQozn2ol/aLONjLwjyacsd2LDLXOhLok8oJ8ERatDAPr5
awieNkWn322yNP5eodR6M1RN9WBHXeCHUdTupSqCPocK8XVV9LZn5OWIwOHs7PAPKDxDDbDa7stZ
vdHQH/PaJsyOohZboOllgV+uDp2Lm3CerJHK0np1aLmEJp0dyYhvIcnYYq70UMRRcP/2InxtAumr
gNkFnk1Bde10aoIhc6agUc59NnnlFPvhbPkS1XEzava20j1GtnmEDHKIOfZwU3LRl71X8kMRYuhw
VxQYomjzjT0qLgRXP+yOGQJwKa5E9hjjJoKXgEYqoI0fDW78jfvhlYenFAt1QgO6yTZaE+3GGTUv
0+nsc2+VaE9jeAS+uITdrcM5uxIaTjFNNrchLYvSiFw0NfmNMClv9LrVXVOnnDPMi4R2giMbAOoT
MsM/BseqDkZvOKeaHvbDINNVsCU5+5ki+7rnFhrcWB1CzwgNepuqOh5L5N437u51zYCFvcRrJI7o
htmwwFfBC14EYxZFABynVJv3gVZ29IPD+0wM070QQ3XTSJGDQvTcedqIVvpozcbtWA8C2gTt4FiP
97UsLxx+oYaay5GS0DKaTC+148x7exGtYhqeFXUVLuqlNUMNb23GaWFT1o5Or55LJPOoLpfOVVMB
v04lVdpITl4diiKhTfMHsM9aBSicRzwkwXac1TwJyLjq7OCAgPBTltf57bdax49/Xov3UsmoCZ/X
IkeT0Smj6CrtrCWiP6Z6qHjQqgfqRPI1SS9aU2V8ldlpeJgV52PnzJgtIVfudXEoPFVhd6D2vhE+
rqL5p2fCmg54O7x7iiKr8FEvIa8botHOcTT+JpauCvUwmMFDpo3Wxld9dSjuQT4o1SD6WJdHa2rI
6H0CPDhj6/BBcvCMSovY9ExJDtFrD4ctzvUSzV0eeJxAOlXmpTYD+Ht1HYZ6yYoXhXN2eq38bkqO
s1NCO0WoXMflwgbq8BnmiNWivFYcRWBLP21EMEHRFBOSjwjRR/fVjNoNOK5PkoyHqsBv8kqh4kmv
rUzmjR26yln5EhQ8aCVR9lw602t1kXGY0CCsRPIotKjwJKGOPzSl0o5ggzQ6bGp/1aCmuxEVrUPD
ZVREfUBj0ftaCHLLUz3LrYZqEI4y5PVj26vmVVLSb8oLs9rPuTTfNR3Qj6KftG8cy5WXgjq+E3kU
+Tqwtz+f63+wm//J4kNVmYQdSpZBVxEs/rODY5HAupCo+t//K/tW/PwP3BD5pX2O6Hz1B/1BeKrK
P1xboCfZywtmcxH/+Rfg6fwD53qpGXId29QNiT3/BXia8j98eO4Finzces8VqwznHxv4FmUG0Fzg
PGEw/AW+83Lnc7oC9qN5jCoxjR8ygCU0ebbIdHD8CmU9DrES5jjCt+MRE6pTnTSYkunmtH82X/d/
tvhzAOdrwzEFBkcN00Fr9XI4cOk6510kvMRRIr8qsR8euqxbsIEBQimqtRE2XKYWf14P2Ab0IgR7
yDBWe4iAEbdhI5M9C0qUN9JFvjHmDAZiNs34v7U46wTl3KEMmiGDrgpl4w67jOz+jE8Nz6RlR02P
Su3l+6Y5UFQEaGUPeq15Vcu1tCsSIzu8PauXN+XTKIA4HLAj1AAoBi+z/uwjpk1YKeqg8BErNCES
tS33PScFhrvx7L891CsTSquAEgsCxSArtdUHbBCEt7VqFl6q290R7VXh53guIR1eZkfcupQdHQDD
70ZJeBpWBxtvugKF/HnVJ56QweiW8gRXfvaqul2KAqo2ZTzi8GGXmJlyNnkkDYHlReAgMvLmUDf4
37lyXSU3+GmKYPnGfe0WmLY+Tuao9bs01dMPYkRNYxeiyRPjaiaF90LFeCMOeuuHXOXx1lpc6WX8
++zc5wT5C23+6c+fPXuCs0WPSzWLP68cH5ttQKR9F/pOYkv3+QTvYpKlm6AIFC+KkgbTisS4AhZe
YKkpZXfsm/io2n32ZLhw9fZ3vbyR/zwbObaMpgT1AE6jyyU0xTYezdTKPEkB3jXWxMUhDk07uB2L
rDIeQrEVeE2tThuxwCsnAkGXpoO6QroObZvLgUs9LoLZwkklqKx+b3WzuOp6JFjGvvktD+3j26+5
7Lf/Cjx4TQJtXpC4lVgbBtWq1iGPYD4KPHC8GSW//TAanyrFwKENc4BktDDxrOVu9/aQLzbn05As
ehjrS510NaSKbRVWeUL3kKc6UcjPUPUShwZRwo2A4cVMLknEctARoQOPWMeLggKa2cDZw8ulC9yq
bfMbBw6Ia1WN2KFd3m8cBa+Px53BgcAdJq+WDGWjNhmaxPAGPE3uxyKrb3DQiDyH88jDXLh9//ZE
rgKiPx9vyZIgNYMY4GUvl0qe9pNemwwYY+mJy0VB9zAPY49rBmrWnH5ph3C67s26e8zZXFQ7Wo38
tkg3DvXXHwRoigXwySQ9WYXLqDjg9m5LumdQxDn2SVvfhJml+SP2T26uVDl8O6nbhy1Ne2FM9VVD
Nu33A5fr21PycjkriFcRISw1X1Byq81jVhUOlXlqeBXCuBgdyMGhRDYde3ud1pZcuem21N4qXV0+
A4MSDVMuIy7hy19+BrPQ6jm1HB1P3L7bpeDfp6ycXblQEb3MkgiBKDjnobQ8gx36cj5xOPNR91ok
2p0ZJAXt71r2Iku7RVO5+eOjiS5Dt7FgXpkd5NkAcAFfpfW8BhH1Na6ikq7LXt9nZ9PMxEOoBfk5
q8wvZQdtx61RfNgY88X9SIKgweN5mhyAgKurWDfjMEDZT/bKtK6vh1bGvB4lC6/kdH0vR9OPUmKh
OHT19mRB+cZZ8/J6ZHjYPwguokBK3Li6nhFbiGaaDkyu3FrHrqrV93YP0jyxBvkqa+h6cIKofpxJ
ih/bqYMSJNWULkGnfsasHEsy1A8MZLX3fZWbXjNyq0N27n2qxx2S+OMW7va1+UJObkHTE1UQUFwu
pnkuqzgbhOwlgEJcdL6RZig71VOGYclqYgwF7V3eZr+IG9MNfsiLO2+ZLNouimWCYYcccDk2fMA4
HgXfysjxxE4DnH5SNQ+v7Vz9Eiphug+5FN/Dd502Ts6XVwIDL1U4ZUkoSS4vB26ruVc7ZFa8fmxS
n6pZteuLIfGlYv721wcE1QyEbVgVSwi6Wg81yoAK2vayN8ll59dNRWgxWbYfKkp0oBYZnwLshjZW
4Wvf9Pmgq3nFoQlZILyZPIDp+UHRK+tYBAUm0vq9WVm6a6dz7U3hYF2LqPrbcIJvSrzNYgEXAbF6
dSn1vdUmacCeLytN82qOl3f02YurtNCHfSHHxsYaeu1TEopahBTIEHAnXH7KuR3NrIYd4+nYdO+s
NEgPuKN9B2e3qV9BNriKXXg1wjO4Y9SJwbhfDoULmygbMNxekedUCFEd8wrc+0hj9PzgzAKHLrO0
DpM9FN4kYcAGvdnyCzlSN+Z4paTxdAMsLSsehkx0gUNePomhy5gWRKrsNcAlXG2ojN0Qo1oBIi3z
rbKy76R+qHZ2rs94wRSWhydIcIJCIO91tZtOJQnz1dsLfcVT/PNMRNUy4YjO4bdoTT/PgaK5h31L
Jc3D+Bf940i9auzqQZ1pCzQILbkxoIorPIANzzKCYIc9TOM7DYdfoWjjxv5+GRmx4wgOQAQQ2mJM
dfks8Aqb3Cx7xUPFJsCjJon3GKsQ0BtD5yqVmXx4++Vfu+iej7c6RBO2cF23AxocTY2JIEB0Nywq
3avMKj6iAGc9NMgsbISbr+1yCvELCBCI1YtDzOyHyLIGhUJpYpLI6IN9NPP5BvPR0jXkLPaRFsrc
vuklH5DAJvLgtTmmCk3hhSVIFLI62exYkAmB/vLCsjCvgCtW7xR0t/f6iAOSFGSRb2D7uCuW1BAT
vebUacF0y1+jj5s7o1dpVbUfqsy8MlsdQxOSxY1j8LUnBEyrIyW1BP9rdbxFuqPNUo39ih3iL6x5
ZRSmMzRvhhLfFzxRNlbdy+tsQR0CIgXOBzNtvStHQqE5JWf2UMlclLvkaiejB3iFZW0JBUy5cWAP
Is4Qfnx79S1H3GVOxbhUOMhvlubMWtxaD1SzFiVJqzGr8Tl05BJDMs0+vD3Ky+XGKOCu4TvBk+ZE
vdxTai1Vhh7g/NJTZbm3KxMrQK1PdxGKFVdBOptuDZ/+WBnBT3uy7Y1j/uW3XEZfIhRojovU+uXo
/ZDkYwl013NoxRC5Ym2DhVj4ISsqHJdqLLbeftvXviWwaoZUCfDB3V2OF7QYtyFMhc+Vg65eXUeO
a4iiItLOAewbeeh32ILtxIjB+9sjv/Y16Yejs0jBUgGTcDkyWmxNnkSMLBf6eBMSvnhtmm1h+paf
sl4zC+SZujaRH+SVy1F6LKXstuhVzyFX8BWjtPy5nvurJAOh9fYLvToUUto2gqILbn+1cCB9x4Fa
80JRlcweyiYDLsBy5/Xl31c3qeMuWT4yNkR2xBWXb9WGQx9h7K56gyzEfkQcORqC0IvNjorYPPyd
vPpy5TEcZQwwZyoh9LohLsxAdLSpVa9O2mSH1ZM4qg56Q+q26NAr1ysXPVLhMtBd7rY1TEKVKkxj
upIe+Cj33mBX9i7k9txL3dJOTXG85k0jL5a0rybp+OclPfGqfCp3StMYG2v0lQR8eRoUDoCi07Na
pzmqqFPYCQO2tUTn+xGHTT+ib+tNig0CdswnD4Uk6z4tENQPMRh3zQr34C6CiLOxUV9evVCAQTJq
rKxFCHO1UUvJ1MBWpSAXEQg+loWz6+TOzRIZbR4rPeZZ0G0c86+tZ8CFCtVegnqqvpeLrEjAO9RY
1HuBg60xDp3Cm4e48BCm2qLhvHYKgeUngwB5wVW7Gio2lbSgoLSc7HTbJAy6TypOs4dS05sHOgeD
SxVfPoDMsTem9bXzliOINwQmCcZ5+fNnpdI60nrdqBLVSyoVhlffzH6OUZHXR2XkDyGymX9/SBBR
Qy1bmN1kDpfjjd1EEx4NAGrWbeIjSmTsY6PANxQVr43z6LUV82yoNQTNntNJiQOG6uc4vtLkKfBZ
JQTvyGe4KcV9qsDxFrzuSc18deCCneC4BXJLxKavjqY0zuUKTwzC41aDjO7M/U7AGaOUZtZXaNU0
niPabl9pkr6HdoJ9Uxtm+yRJsyvKWzVGdFp/yLoKdZxmKK7rOep9eLrm/q+/w8VjLjnQs+8+DIWa
QkojSwWs6pmV2j5QjCgZCrW5t4d6ZYkxFLDyhYJk0Ta5HCrI1CatKhKGkXrNyc7E+wbo7MeOch+H
iQAG/f8xHrxi+m1EYi+kS5C0GgJ5CWDKXLEfcnns8EzCJ6upQhU9CCxA3x7vlXOCOj6hJ6RUbtg1
rE8KC9vpTEkBtaSEN8nC76DPbvlDO28Rtl9Z0pzByD7ydpzKa40YAVbL6mtkTCgkNce0MD/XWR/7
Wg+i2zZTgEQ04jam80nner2i9cXUhPY4mN8XRZQWaqaIR4oo+ZwPu0hoAGjQW8DCHfbF45Qo+o06
9u/HdBo8I03jIw7fzm2c1dXnSsGLuVZ/JX2r3DSTgydDhfbXOwTGMHKqtcY4aSKxLQ91g1Y7VRVQ
bQypIipSVec7qdx40uSgqD5aClJJAo44Oh5BNRq7yQwQksKkGO5kXVfWR7mbVK7IKDBOgVRP1k7B
FlW4qmjH+8mJm5OTFbmg2aP1jzC89MGlXGndhqA0EBAXWXSXZWomu1momt8w9psSUO7gIL3RKLP6
oOC1DdjPUnvoRo6Cg6sxI7nmImDbfXGCLP2dZEozA+MwQPDVeux80lUKW54Fx/xzrtKRcHVZbfYV
7jDqzpY69VOOmkq2d0YDcTANwSxtF0tJ93VM6vpRng1lP9Yq/wy9L/22KqzqizPHyrnriaugzgc+
BRgh+4WCZ92uQ99ywu0jan+GRo8Y20yMXcDFnqFbWEOJs7wlEdnaTTt8+PsdgA/swjOgYYBo0OUO
N5JCam19UdcpenGlgRF3tTaa/Y6i+cZme20HAGFFwxD6nkwSthqqrgNbHTrKTj2HSVHJ7UGPTTTk
DAyT9U56JwTT9vbrrUSen+I/NDfomy1cSfwLtMtB1Yj36qtB9nCQh6XpdMjz5JF6rELnXVta/V2X
54tFsF3vnTlU/EYD2KhTAzvNtlQAHEPrqM6gGCZMIvZcUXd4+wlfmxXiYGtpvtMpWSNYhN1OKt9Z
9oIwL705bbId2cBiKt0hxh+k47shsTZu8pVE1NOsLFE+mAkQ1UtCejkrORpzdQUF10tRpA937TCh
2FNBrC28lo1xy70Wm2i2a/TipSlLbiNNY2fQPog/F1HV/DbMIn+HA2MVudg7y7dialIXDl37JdLx
Ya9EBCAMdt+IWFBrfZiqWP/Za3Ozxfl95YIi3YXrS1IP+m3NAzJsdl6RTxRYJOw2rXj+2la9vpts
Od47rbGpt7Asl9WBqpLHQyVbjlUKfJcTN/YgKa2hRelCINqLCnb/A+9iq3IxLmcpV1qSfjDssAeb
jDHuB1Cz08d5zoPHscaV3Q2TsL22aRxvfdFXVhHCI4vSGb84CL1cPhevoMCIEopXtLLuZ9ZU76xQ
DukkReZ9mloxhl7s6reX7iu3J4oTVFvZXhD61t4jjbCHurCgP1V1HFK1LNsd8FOH3jTukG8P9Vpu
RScNVvGSWWkIHV2+oGXV5SBiXhB8SAYXMqz8AAyca42d4mqSGgB3bQPfGQV5TW5fT6Nc7KV6Tr5a
bbkl6vBKnYWlRkREn3WZ9NVsJ6A7m8DIiMAKp+ZkkSLsRSJxqhYh+UQei+vBTupFpzn2KiPZ6pa/
BEksLD+ZEj48d2rd62t9tBJD7SLKilpjWj9zpY8fhS6M6zYY04OT/x/qzmNJbmNb10+EHfBmClO+
DZuumxMERVLwLmESwNOfDzom1KW6rNh7djVUSI1CInPlMr+xkIYdXBq8RSU+u24xfmzXVpzaoWWp
Ulv67VDPvpXZVA29utwJubeOJLO9rQSmJkK0+f2XWtGGifOG5g+uytq+VfMHU8x7XXHTU5nky50U
51aZi/Iu2sMkjczzrym6HqKUKm7OlLl93IYMjHS/aNdun+GcHRSpyRegh+I7g7GRHMO608yQdlxy
53LbLq+rwLDFH3hezMk2BNv7t9attkpMGulhsoWeDOVPP5OTfvj9Mbix8QwqFAd9ddxkADC8f4rt
lJPWl1IPrdLWPoC5X/DBXUa/nIZ5B2unDgt1EsfazJLj2Ml7wOZbiw1AaCOxgYNjEHlVAjIrSctp
6Y1wnWhJxfDJQ+RInTCPq2IHLBWRQ3VMdiW8yBmjcFAW489BwxTp98tw6wAYRAMHDVAGKf8Qj8JS
y1EzeFdhFsOYK7vSPo/q5IWLi6jhMLnLYeta05SDy+aWc7mDp1MGY5zofi7tNGrasgiNzILTKe/Z
Cf7VWLneCqD3GK+AOTD1a/VkI1ah/OPQjNqLMj+0Q3cccBD3DVjcYdWlAgJ+uyuX+uiVmvewtKp3
Ebr7WXVbZUcLOr8gMGoeOnewfS5QiCM0VdERRhZ3tdqdsc75QTIz2atlY4eTkWFQgd25aqXaZwR+
03PWDsXOGnjXWnVheSD25velBxKtB4JQo9aGKJGTHSt9FWdLuiu8hMH1E0Mb74SCG7fSpvazwUfp
v3FDv9+u2QbpQZhVDxenBSe+6tqzYG8fjZ6JU2GUE+rt6702xa2HkmYyamSqQJd2i09/K4/nUQcs
ZaecxCUahSgejRGzzcwxskM5rs55+R/oL4Krty1Nb4z6QMWSfhhb1YrOzFXfIDe9dJpbnuhJwwPb
V+c7XZ0b2l2iu6ROamxDxxFUQVrt10WZINN48yfoE99LL5e+YrX36tobMRixeGIvyJtt/HO18CUY
6LHpWj005kx8VBx73CtT+7lvBZJ5VXmPeHIjEWDBSQBAxVFIX/NOioRmjVHWBiqiVhXlrUUBN5JW
2954z1Dn1te14X+gyAUqAZTs+6/b5oNVDh0SY7M0i0BdVumLUUAWbpSnQi1b8CrI6d0JN9sHvD7R
1C1IZQLh8sj93j/UIu6ViVcaIYPs4ZxZLdObFFlSOWs5jUXkqRvZW0EuFFrmFa41bWrX/8FZYk4G
fomPCjb46sUzOKp9rfIbVq/uiL9N6aur87lW8ewSWq5A2mn++P1731xrGjvaX1gBpvHvXzvXsmae
zZnbZk2Hx1qTqB/FAohL4jYhGghL6g/S6+/cpDeDO+BtXpFmCUPJqwMMLxrldA0qmVEY8bHDdZYu
ySJOKFS3J7fLNMR1Gzei0ixTPx5yd7cC6fMTrB1DG4+USM2xTZGG02HQwwf6/aLcOlrUG5habSkY
NKv3izKUK+VylRqhuWhFZAvjR+ainO1ZmXI289m7hyO4lViASkG/bBPU/Id8JDSj3lwL/a+P4B61
gj6JnWvFLnabdh8b7S8Uv+ZTkVTJU1s0/TGuiEHt5NYP0JCl78WooXe1PP5+FW6deGaz6GptbGQm
LO9XwWrlWNO+MsPVFD/XWAfL1pdLOGD/cGe9b21C8g0GRQ5YVIa275+UeH2WIZQPTkVJnItjlgW9
7dXZDyaS7d1gqefEyIw7D731ehvVh2/MrOofls1mYyRp3A1maJfe7GdaJvwB46uw0uw++v1K3nq/
vz/q6v1yINpZgmRpqJi1jJY52a+DKHbU7DrQkeaTbrmffv/Emy8Hm4HSAQNw4uj7FZ21qcxrkQN9
SJwykJ2pBWOPf0CBhOG97HxL9q8jJ1GafYsIEuokV42GzEgTSxPSoLmoMvVKpuwATvY85skYeO1I
CGVSE6XUyXvhlHoAdXW+1Bio7FwL6z4zL1cw6kp7bKllIqRzyxBHJtjATXonyG879p+/lPuSW4Xk
AUXwd2kDhXlSFP1ghPgTOEABku/1qIlTKkQXxFNRnHCInHytSbUIPOC9jPbmOtFS2JgJ26fZosDf
kpa6QWIS42ST8gEtqnIguo+9Or3MCE/uYRqoD2qVf7LdefkPDvKGhiTMkqb9Y3yVSvqNVlzy4BRr
TKG6ydmZFXwUWm2486i/rsl/LDECQ/TjNqXi64FV6pZQMGaOUWPk/aPWjiOI+X6NPEX7I3XrDutS
Lz+ptfPd6EeLpMlCcmD1ZmSMUbTsx0htlM0o3krCwTXKXUtLWCuFisilq4JWQrEv4bbYJza60U0a
y0BROvM/OK+kABT/UBS4pK4i3yKUck1yXC2Y/c+7VFRgeWuEdTunE8GY9BNZAcKGvz+yV7opfzXs
0GTj0tkatZhEX+0PQ1nGou4lS9eN2ZkJmOFXMeCV2cFxQwzqEhql+QVZrWTfNEN5nppGu3NAboQN
IgaERL4g85lrT82UKR/mXwSqVpE9cKWqfWpd5y2bq+yOuM+tMvPdo67OomWO06jGrDHsjuIIGscI
nLhx/cmSUK96b322zUK50CUZfUcr3LC04jyssuSen+SNoMA0H4s40hDyietSbh40pvjA6cKh89y3
0h0/J2am7OyiGfbOOI+BWi10YWxFAcFmKPfufv2fMWkbKtPuIqfWQPW/jwpNtaRKVtCwqI1RPYBE
aQOp4yRQc+/71jStO4MELZJ0uI+lYYigxdYnoBJJaD8u5u73m3Bb9avja24in2R2G370+t7wUmeZ
RcKv0doYxqlGqFiXRnkAz674DqYDd553a8MhYwrpjt49ae9VWYWElSomEPJhySzGdzG6O+apx40l
UOv5/avdfhQFO8AlOsnXmv594iy11IUZCjUmdFgpURCdY3/uFP1OFNxO6vUqYmzwf4+6ao/VslyY
knGM8gZpdhg2aqT38t6s5VZNytQWgegN/8I7XT3GcWMH/xYStKVehu82bbjA0tTC77EqPvYTomvI
ANZHFXuWvWssgCQUWtXZCOKzH8p0746oEf5+kW8ea0pkPBBA53rUpe+3czqLvpu3u4bfawPYAk2Y
Gi1tGl10O7xhxI8sXrCsWev1QTZtc0xFn+5zOejR73/JrZ1Mj47mDHN+CyDs+x+SG3JMlQaGE6bW
jCmcygmFEa8RLfPsqBhkRb9/3u2vsQ3ZaFQSLq4btq1hxVY3w29q1WcT+wzfqudviSKt/bjkLoXj
Wj+0Vezt82m1d04ZK0cpUjSI5r74gkhbegeXenMBiGeMvrfxz/XvsRaYi6LhKKd5KxnNdvmDMbZ2
kJJqcHMW1p1IdvN5ADzBVjBu5xp7v+AtUlLI8PVs+nXM8BeyMf8tuy7seqfZWakzlnf22q0DTeeN
mol+LMHzavsry9S0fTOhRG4kyakqaxnCcRWBk3X37ua/wHHXJxp1LzRXOK2QFq5ezjHXRCqaAONI
Dz5SIT4FadvPUVpaAnmQpA/thgmBVwxe2CykjuVYaQEIfGUnMNgMGSckkV5ozska2vZY1111cU24
mG4JNrzoaiWUTBv8ydTrg0ytxdcTaQSLWTb7zqrSoJ4NxDsVp3sqYXXu0qzWQeY49xqbN3JUVMxg
UW3YetCs20f+W46KgWKdj+ZqhFVTZaFOoz/UUbzad3SywhYLtr1epMtRjOsQ/v783No+TLa4evA3
Bul5tcIwpzxXmAgcja7T78e26Z8TW2n8Uc9jCgVV/Q+OB60WtAW3I4JB5/s3LSbbyXSz43j0zhLo
2Wwjm5MAL20xwGwywz78/v1urezfn3cVj4xWXa0UiDUMqHH2h0kYEXImFzq3w7E3ZfE4CiP1MUoQ
d8SMb+U3aN0gu0RhTQvzqjxLrZzpqQr+BXhy8adr1e4pX8hj3XWRnxmRFw8VuynIOifZSdR/75zS
W9N5k8QGKChSx8gBXj0/13J21NLptBH0/GBP9U9j7pYIPGO/pwneBq3jSj9e8gp826zv3IG5Cixq
9dLrtvDl4uQPsmuNRzWhMJ8sR/v4+y9z884CKr79s0F3rgmjWq90GsZq2+BIyWp/Xkvs+yr9Z7Yi
QyORdQkBmLhfy6Swd6j8Sx9R5fJJjVNx58669ak2R5rNaGqjlV9lQ1YxaMNswfoyNerTAdghHgSF
iRdSnJxQ/7T342S+rQMqn9kyMxn9/ULcCqh/f/zVl6pSSyyJx1Bjnnvzc0w5Hq01fUEfIN3n3z/q
r6H9dUAl5d5kG+CdoYT//vhlU44xVNqAOisSPZTo8EUjJiWhMK3mOMJPeUlcvb/o7brBvvMF8bU6
PbbuWgRzHVvogA0/EWL/6FGinRAStOA/zObZlKm4MNhaviulDRQ+t3ElMg20rWUxXNJx1d7GxXTD
VUUHKW9QtbKsotnP3tTuOz2pLzFD3x2CCO6uqyvjYpEunKxR73Yj8iYRLgwy+P1K3MJpsH5gZ5lr
on51jctmGcxaG8FBcguMH9IUIi+WgNjHyCQOEJ00LlM7Oie9WroHUod256atPOOIi3CzYa5PjZNP
EbOyxjc6xwnHdly/dNLWn5KxrfeGjTq+n+XLr7Ww9cianLujkVuR7e8vcLVtFCGUquDdwjUfPei2
qRsyx52ibHBsH9CV8tzQYTumNUplQ68Ph2o24500B/3Qwdv6HptW5/cYdu5UaxoZqfZOIKUoH7E5
qe9E4Vtb3AXNT4ufiSKx4v22Y8AsNb3CpRffyCxcEFHdg7AucAtwxJ0L5kbTDy8eZByRFuFJ1wKv
lplNuJQwv1yqothp4I1QQx6rx5Ymvu/MYx0uEIfvqBPffD+oVhtwhTzluiRAO6HSzJGhkOWU486Y
rOqLlM53DejcnQL+9pNg+BLZLSagV4m+VjmUUQpPElhuHFXbPIHD1p9RMLyXGdx6ksd8AqmtDXZ/
DbmHittBGOYCkUPZHvWqxq9h0uJIx/7izmG8+SjuSdRwIBJQNbzfHmtH/wxQId8M63BIwF25c3oS
IfZ0dyddvrE9NqLQJsAJxAi25vtHVYtF2zFmAiL6ZDgOiYFqvdaIAEiyEToFo+xFuTtZu/F+ELAQ
mqKtBW3xWmXTQ5jbrVtPD22Jyn+bmCU4OGv2zRLDsDtx7UYRDJXY2zpZyDaCBnz/gvi1Si9eGKJM
nqj3iw3UNAO/g2axaj8omSGiGWL6TlGE/JZjH+Gn7iaagGJryACWFNCuZAg0WaJrgFAO77Np7CtY
i2Wl+wFF/IyRutH8avWBJkUZ13tGRsk+69tvv3+TW5hxICUqQzIevOmivX8TDQm9/0a7QH1qDhks
C79V+uQiSpGcprglRx7zzW20zHddsSx7e1aLS0FSESwS7p0q8yEUlTQeDDhokeO6IkpKDHp//ztv
fFybtjYQZ4oUau+rK9WdslyqDZt3bFLlhBhxHpj0bQ5Fqtxje9z4tu8edbUidO60jV0M/GEBj246
szjlqRrfCTG3OqJ0rM1NvIDH8QXeL3wpq8waaNKCPcEKIHEKzDia8VlnRLOHIz76eGOrF/Lb/MWr
jfYISrm6c0xvLSqFEJ8euh2CvPr7n6COC5bgS8IsWoiMlc3y02oOPxQp+v2///lgcG5yVkzBEEp9
/yRtMED0bJiqtEmaj43hyL0YU9rnhiH/O9H7t4TM/r+zl91sSv7f9rKHsU6+i+XvWmR04P7XXVbX
/wXPib7EpkiOjexW1/6vuSyqZMDrNmUA8m6asP+nPWa6/6IypK0G1QsOoLOF6P8xlzWtfwFQZDDK
xuDug7v372iPAaTcdvLf0+EN1EZ5hmL69iSyjfcfv2nyfqw9rwsQyv4Wz3utKz/i7wo1oimtg6GX
NY7dFROzfg5VPX6crFQ9ONVKZwHsyc5pNCuA5eWGeVF9jvWFBpNczQjKNSRgKVU/rhtjN+erjEZa
7Q+tQR7WWvZ3w83yZyd32pO9triINbTgAZ69LdL6OTn7aoy/CzRuQVO54znBZ/OZNnq3KZzjmCzq
9Kxn+E+1OIVmfuIyGgdUmTzPJOOBMYDNXfP4OLT4QGPe9Gwp3rd8qVMf27FLJucLXgOFr+iDsk9t
BbTnqCm7SVGMh9lWjEhVOsG1gHtqGNPr3JVlXO0R9EDX3U7Q6R8RjPqUpE0XqUNfRF2lul/myY0P
hpVDnTH6bAI5YmeERDsb1U+tolcjr6h8al0jq4JZdHUACWD6WvRz65dZPEg/oy1+cEcBWMp1kpL2
8Kiux9bBXGLkv9iWsx1khNOuEY3qYIHvn9e49nF7jc+ZkoJetWMtDTQVJVYnsZNwWTLkQpLeMmf8
v+vmFSjRvnYaJUrxtPm2FnOyU7QFtn6WmwraI5NTfDQTNIR8pVnHPhoR4jgtap54kcKLYqcaZ8qF
sRU+DVNZLYGD7GMUD3w6wPaF6jsC0myAvBL23S1wuWAZHf3rtMwQS9OlOtYiWw4qUhTGYvxqyvVh
yFY7Khtz+RMLAsvnxhg7DETz7kGu61lrP2jJIdeGKpwLKw+wtodnUmBhHo9MebHaHJfXBb2s80zb
/bsyqmcwQv7azgPg+t7Yr53pV+5iflwgqdOZtn7QGN4rivKGbfpRd+I/kLF9whR0X88q1sXVCxwF
XqAc+KrJYj9jRaT96lPb9EWzghKx+Ho4fG8ST+pMD43mRgKExO6ms5675X7UKu/ZRB3CZeY9WyJa
4oOXOeMlaVHicDWlC2tL/EFX8bDWhvp99hQzC/JUJKsPKBJw54RWBrNc79Fe63n2y1Ffviz6yJ8z
1EJBIq8uL6U9i0gtug89gKTAla37aen66sO8jHZQT5aLBq9UDhhzTo+ecCof8S8jSkyHdp6dLuei
LhwfMIDnCP04yyaJcj1TI6y+5s+iSwo/t4bsMralE4lOjSHol8lRj0v3FT8H4wH5dlqOOcyHQB3a
z8z735zRG/y57e0kwE8K2Xq6XKA3gRV2ODvnZv6Kcg2FogC16+WGG1amg8+h1XyeVtE9qnUCplRH
z7UokxJ6gi782bCyi9NNP5ALnAd/EfyuOF/SYFwQarMYYLtBg9yVr3GuURNC7KhU0yBr0JPRQS8+
xFmfvFSWIi9Wr6jg86z6UqSe/Ua6/xHvKSfom/wjAqcnpTXQ6Wc2GRhejTvSMKUvskTow9Ha+kg2
/dTU3p7kJkXPafHjQg/a4QEt0gwMnGOf3VF2D0DyOcMfG1F5ERihPhCgYxgl/rl5Qvm6gjBgMekq
SNqkeYo79TIihranoT8fjdVxXjLGs/4Wpk8tsZ89aCYYFVTOQzfAjsps4myiBEtdRFK2Qb6pPTT6
g6dl+86t95jJESHs6Yij/AM215AG5Q+0vIyAyd9ugTnkV2OyxsEao1ripBer/ZAq5uh7vYjW0Sui
JKscuA2FTSvCCo1F+9W5UvF5ndO0iCrwaokvZlq2n0WddL7a2y8VAj4fvHrF/AojvFMbu+tuto3m
pzUnjl+2hXy2MN47qFPdfrJUESEfi26KneFnbQTKWH1ZzBoX8QnUlWWd6qmk76O9LViKHzvXOQ+l
YgZqA0BGN3vvODNk8pHkzD6l1eY8WdfqcKRJfZoRHbfq3I10uWkuFHU8BLieIUU7QQ+p6UMgxKxE
VM18gyKf6ff1KetfPzAdQzq5KOODaa12YCw/ey2XexXxpT2Hbj7ggfB1mkad2wFkgFy68avlVSBj
m8nyJ9lLNrE3Peei+m4loJOXZmijfBqyCAenQExyPqUxNYaD0CVy8RUDKP1xWbTDYCTKs7b0y3Pc
ZUXQavVTtbofKUXOhdbww9QidPrsGVuGNwnSMmoHOBa23mWvVgKCw8wqXpLoEzhVG+hOhWXVyOYx
+mF6srHKxq6mC1GsiQoWG4sv29gv0lgfvFybv+Bug3p4uR5did2EleYl2wNeeaq348lI1Qj7cQQd
L4vb00qpUSOlSmq1fbx4OsS9HjYKVzDq3odNisFHT/EVWiMW8EP7seoFjhaLs4Ir5t5MxBwzcEKV
vhmrmBguZAhG6EONZR+43uG0TQmrpi+BVffqCf1B89OgPU56LsNxnTAmx2U5Ss1cjRqmbpc+f1td
xhaLGjuOnzfDizEoeGIs7C0xKF/THmdcNiEOkZ3qPY8FJoxDNrRH7gjzAH1gCRq4fTu1brM04BXs
vS1lDJ5PqMK3lCTn/558UrMqXK0RbAyfZhTOZyPP6Goh4mT2LiJzHZ5r6ZOXVD+F7jBsKrk30vhH
yVr4ozu8lQlMxS7H4JxSPN7Zaxa/dsok6S9y8cW5agXItWj71UvnC1ohg69OdvctxYQ+9qtVxJFD
IpZF0LRoYbvZoVqBKqSSmZrXsJvmZNwR1r/KbthhE7RfwAiubX6Zi9ek4sLMX72hfLSt8qlb+sic
m72V5xy21HixtRqD1K9zs3xEDPVDUvzhVaZveOUu8bxvFUbpWvHgxVnoGMeiGV/1kct16sNpaJ7M
0Th01RS2Bc3ztAMDry45cRG3YBnP6qmr7TDRZkHNLY52nnw1VQV7bdV+6YC1HlKJOo0rjOdmTriq
mkiZDDUapqmP8BU3pLdr7PJkZq8oFu1G8Kd7WdXfi5m2Nx2tstU/Kp58bdX0BJDjsR/MJ9F0zwMb
ZpWZ9AdwnGFvrH3UO5mI0D+VPh6jR9SY1KDWliyMp5hZCwYrj2WaHNZWb8Ne4Ru56CUBbf7mIkzq
p5n7TSmkHvU928UduB5AhboYAFbt7BeqU+24yTAuKKAFxUZiHfPO1g+yoBdQq29r19YBeMM1iOf4
uXOU7GDa+B2NCl443Wx+HEs+ZaEuYwRyvHtpBX/L7trkR6aIbymItUjXS25sUVhnWKH1Hh8j13dq
9P1SEe8ykT7gq/4r9ZwHYUk2l1KHRid+LimYf73zvZmGxpDuioEUrDPMyMhEHxjbzwJJ9ErCxt9Q
g6TtkAgjY1LmdHkttYHvmE/VKxsN91ql/VoW8nF07R/1qH6sKGMekeb/RXbWnhrL0l8NYXyo1GFT
HdR9iWeGrXw0K+2DO/VsJX2Kn7RevnSp9jLSJREEg40kwCIau9Ga6c3woIOqJs13tDloqZfJfMzy
X2NjBvRKd/Ey1A9rSdYj8CAdzX75pppp9eBOBZpSbes9VWVRcFaq7oUz9exW5U+p5VGDmY3fKJV6
nOD6R4yjFQacwOzBPBr2BYUBPCXowkWdmpybvi9WvzSdjwMsItW36KN8drPW+QO4thukjSwucZen
YZJwwXeLg/w59IkwnWqCOYipUJPoK9L8Kn3yqZpRbJYFjW0/gR9forhISDGS9Dg1entpmkJ/pFIa
o6Ep3sY4fsFoI3tD+O4CTuBhaCcsMFuycDstuzP+qu2OG1kEZsFv1BojDRpYgt+NptUPlcQU1Il1
5diAKtR9DYS5nycT/zKX3TmhblB0k3ufblx11r1yOmdNkUcoKlRUUNZ4amQrPs5oQj5N+Mv6YJWq
TwrA49B2ugo+YcVy1E7iHbktu7MqaJRnQIl8bVG8yCiTbISJ7X1zWwh6MEKaoCem71dpgmCv8j4g
Tk5+IpsmLLxmPLUl5OPO1L9reOX9XDgfk18k+Qu6pWqUd3kO4GyAv6ymb6mLp7RiJ9oRhEV9qhrm
J7RhRnEkt9Y+Y4AN69ysGzapJ37o8dTtin45120iSr8uNO+zGLmHJ0+x6TMODmRyPQ0bt2L8x/jR
d6ppCUZ+1RcFjG4DTtVynuaUkKRLzTkUwKIPI7N2f4LIqhzwjIgDOSxf5QIbNHFas2RVy/Ep99rl
kBTzW7oCAwjBceWDX3cMTEBBxE+iKPRIlM6yX4iU0J6V9aEYey/U1rbbL/1qfPNko+9Ge5AnLScZ
CFyTSIygnRp4IqFxXzSBPtlAJtd6QlO670695yknjxb/We/XzyDU1K9wwZB97kf5BV2W4csM1ziQ
6yh8ojv6f25dHZykHgOMlcoXFY7+6i9Jp57jbuyBqdRzJJy4fygXTBLnMdeeOk9ftn0k/pwMSPad
V+gPwhj2mVa/zN7Xsk4VKPbVF8dpmu9ainR44XQKN3msH3SlrH00on94dW/uJYM9UDBLDDEwSdu9
o87GJcclbvM6Np+zzHrrPMX63EyaCOYVf9WBc/Z10VsKG4jAuCZX8z6GFuwzlbceirT7lAtr8oU0
raPlORW7tXoDQE36KeZwEXl/skswH3pPKr8AOj3r24mcC+9LobXFhxHFj53aoRjTmtmzkfR/1vNA
amdU9aVxrPmB6nx+7ibNi4axfp2sPt5PZpJe2qkYwlqXK+EokWeH2cAllzFDMARg0Z3F3+6z2izr
Y7nkKvcsuX6vtHLPDbKm3hy4k24+Sk3Ery78mcNkDXaUTUz9vIYrR5WOc4DDjYahk2q+tD3U6tzh
pGi8SzzZw2mi/3oELWx/MBJvOdRaE+89pShQNO9W61XvvOVDo+U6vDPN+sNwxfA4q2OGmdRqyKeO
mE4kSs2fSi0C26imY2K0XdTFcfWhsn+k3SHJ2udu0H4kcuOSHfXuJW3w4LUPxlD/sXCnn3B0TgOY
EtXBc3pI7U7nkXbKXLkAgFE+lDr6piCdpy+GyVWrdAmik2gT0UgQygF9nuSijFloKvn6kldG8srC
5+fZcIpfZmzODB6EtUcUtfxUWguBNdfx3FWx3RpqyoUynr+klea91nKgbpF69zaju3NcYiP/JszR
JZWKNcLOJGYBO6NqDsvIdLNxYCmMXfmz8XI2wgDprycsaUx0xbjguKWkjSNwnjTW9K0ycts37WQ4
D6mR4GCIqpG2H0QPIcicTRQuSGqp6yaRvJpmgsFvZZXjWzJ3Ve2nELNeartungvecV8im+MEVrIU
l8UwpYPDcqc9taR+x8yooLwvSAYx5IZc96DPrfHVzvLqcS71mexBMxXPL0szFUEtY/lxnGtE1w0e
CcOwsx/VTCu/KC2Et0pT1peq76lMNYdBlTDcxkODros/pdIgdZFd4zzD87B+xWM6hyUpMZeY2wCQ
7wu7B/maO2fHtLJ9o49Li2oGk1QKUf0PqwSyhUCOAlIooYTu9DayOsUIF211KBYaSqYcjpB0muGU
JgpUcNVZ+uJsF7JRAkp4748ERG0Vd/rnpqC2qOquP+sipmVDaeVzzXkOTTKrswOgMm2YIWyDoHS5
9ns9dr8zqT9Oo9cEGN2gwKHUVWDSCDilMDIDDPLah6TN56M1Tqc5p2DKlXOdGp+E0AKz0xcfP9jd
QDkCdjr+MMZOezDJvYKuhk4+9oLKfZ392RMCdiea4CZAObUIgJsGeqx/4C2OujW8mraDfKUZ5aOb
hshbH11RM8TftsFrJxHBd7Q9koZwQO3AzVyIS48JqevLAqIotCzFt/LV8zOrCAquddzuwEtmJVeM
BE0VqmldRWLKA3X+UpT2h03cX68kSAv3E0KfEWJTG+77IMtfRc+FNpkAQTL7xVr75hOV4bRPrYRu
RN1w1wETmFxrMP3RQMNIm7r1bKe2ffLGgrF9nu9cNfkhk/SXoS3LxcyKg7VYMoCT1AQwfrFbMssv
dC9QbKCxiEaECbjMXfbWnNV7xm5naJ/Uiql1dg3rh9tvOd2UpWENyJYMHoXFrfQ0uRM+FCjCBHmt
/lp0km+w5NULN3DktMscaHm3HBzpbvxE+h1YRTmpqe9Iop6qLeBZZV4EsYdenFtruEfZ5HmMu78b
bRFmub6juxdVWET54DLwFy1Lv9G7YG7jcCwotBPrBY+iMKeFUsk0oBP0E2mFp9VFg5EyPqtl4ZuF
cday/EnP7PGjoAzcsUm/QxAz/G1PIpHa88jlsYHqCesX1LO6sDPqHPTDr378oOjLzpQt1JZEJfN1
56g0mogO/EeQJJGL/afeW+fZS7457qHLkHvqJr90vE+rsvXH3LMmY99Dga+oyGad9oziQR5aqQsA
xnrpFC3xmfyQdihPUNP3YzN/V9PiIcl560GfKQfsyFzmb3ZW+eQOu7l0uOCrxzy+iDSd/T6LT7IU
L2Srj4VJo7gp7TyqY/cNi14ZrssW15OXqd7AgJmHj06sH5GDBgvm4s8prSHQzTUsO2Vf5wBZCqEB
sqCM8RvRmUdu/i953AYx3cdwmvtLruKcvoZJqR81an/qRPjaVuNT5HlBxpTDt2YIlZlpsCOrCPXh
E+0a0zeFQwgSzXOjIBQ/JMPJ9pqa5mGMZh9kSIBPxOwpWNzmIJ36YqvVYTGe6T6S+st591/cvceO
5Mq2pvkqhZ7zgloMakK6DA8PrTInRKSiMBqFGaU9fX1+LtDobqAGNe3ZBnJHpCedNK71yx6Tgp8v
JbFzlJG1XBpwsPGuEey4oe7TUUdh1iztelJbn+KIBsVaoyADAHxa4uagxcjzhqt0nJM5BYdIAcvO
c+EXIO4vtMgSr2btivB7WWKWPZXzQk/+RF1zJI+DpDnxl8JgQHvfjFci2O1npbd5FxF2yFg5oxqq
4+Ijkej8O9+tTrTMt9zPfp+yC32j7eHRKbnDb1p3yaHXEC8Uz/NOFVjggdmm9q5EzLol/g+lPtDF
Z3OSPBIKnw1VcogGdGwzEXym2SlnSD3/Na/ukyredTP56oufk+F1lyzInYbP3vkbV843A/pCdBBi
bNJ5iOjDB1kE6wWpGQ/9MJnLijkiyu0nOSL8CYBdOeh/tfb6yBZylsvyqVd1b2+fiatf2iHhfWmI
j1w0Y4H2xGdd1ceSVSXs+VL6UmdNru4qinjTYrXeLfda3SxX0Zope7rYMqBuyiDhaTKXUMhA3m+i
PVtVfGqVKS6K/28N55MstkM3Hy1174NSMQL5d3HSHvPmHdQhFfn7sDzMIedJZF4ddwLnHw9VcpxB
RfsxYgClfRyIZbWjjMb3K4RKWk6XevjkIEqZOFIQiBRhHRTGS8U8uvrLbgvRZxrvKQze40lnjvsj
2H4J/Q7ZwqrHMsjbQHs8WGa9qDEjh+mg4y8S5zMMTpkD2oF5nrKs9mG0QNwmQakXJxrb5OdqaSeL
u+ZibPrk+grLtvbRX+DTEnsXriZr3PhtLhMSqFb3xY+m7TpoxRbi5l1mxr/+Gt1J0e19d3psWPAO
BFmJO7+HaWB62Vll7FxohXjre/0w1NZZkaLC/dzyZZWJZGWkFxnXjbn3c7UzHjxzPUWn0mYJdXMO
vi1+rg1O19DaFooNRra7LSwurjP9bAOvKkDLpujqyfHNXvziFI/Bdg+Y5TfPXjP+5QUE9hExx/jl
dE+YgZ3WWE34PVv8mNeoeRed9JkRwB4cvPAZX3lR4ImQRj8v9juBVA/CEfRgezzFpRc+ViYJz/2m
AHCnV1+ADYcsNcPAi2MluAWd4tc4+tt9tJCcF4ywdfNX32/pLVL2oLvu3nWfDBoI5R5FJbaTXtbk
QKDasnfW6K00vGgS72LX9mPffyx0L9lavgkrSvU87tyxick2cO6W2j8sEn6tNf+BTN2tuKuWYjkF
TZyTFRbUp9YUZPWUOnzw7TU8i7G/VjaZ17qnEqB86YFxAVlIxEza5FmapmaTCVZ+lkHMAm+3vf4U
5RJEKSFJrWNBSm0By4EzCWdiUjfXIr/UbjCdCMvASUIJ3imZOvXsJNFXXRXVWeuh3jkEQjy2UZ7f
VREZvVyFDNF2dE0GeZZV91iWh8GTcKVO/Kvjx9KAiLOjbRCHBO7y0qqIBnDLal5WWsKPfVRe/Fjs
vZJmgyJADUu8dZr3bb3rOv88+815HqY9BcJ51vv6AyT7bRy3Gut6aT4sRkKKK50mQ+64HoaYaWkZ
9zaTRjyNDwVT9NsWklKOLYTBNJIva518y8U/Ou58v4RxdTR++7k11gPYwrsIxMkK1pPTx8+mxtY4
2hMQVjID9we3Vslnjzlv0pC3zUQh0ehVezmM73KQTx2B1plnRh80uBqp+x2Wq6PxgAT+Mu/def1X
MlOnRM8pmuqJj91yRkbkfEB9DFqTXX3X8XdkhucoqAQYBE+YvV0x2b7HrI4WePyx8hijCnIPCXDr
sJgPwVmuhGjWXJ5M9cMrxa5dBUFhmjs9CqLjdfm7ieH2SsADlPpuYb+auDy3Bl6+k0VIFAE3YN21
abxyw+fdzi7EPT0WG6fOAqkgrba8w892B+aGwrGbt+M85OEuaXSTFb537IzBf6H4fzbaRsNpOVcd
8VumMfZ7gSwxXZfwYbZtRp2wT7LbyjKX6NF1u4JyQr5m9BPBwQ3PvHartESZlCXTgD6/Xf72E5jF
RDdulgvPORhd1Bkm+4F600A9iMZ7RCA0nvloZarGWJ5HRUNLMXgcQf067fJJTamnvQgX2vgzL5Ga
gmAgu1PosiwtD6vlvPI8PqkK7AZgq2TUcp39YEbIXgM0llO9/RU2zJOKnlJWNzVclsau/4TK784x
uSh3piuY9GfyuyC/sTA4lXXzDQf7CtfIQRGndB7WQJ+tMK55NqXIOqFusx5Z7i5K8swyCfWfKJSz
tkP+YBPHlE1VO+xVYf8Ra/VJJBGwRF0fKUBdM9dbSDRQFsU4cf9FxxXyIfaPXQw69RKvJNyAI5EV
PzQ4MOLJunrGh8DoSJOT9M+mOqlft0m9bVH+o5ls6+ArQ5ZL1Pcp+gY+mKJvINFU8ICtXzs24ipW
6mIVljqjaazfOzPH93rqA0wTANwkOAI5b/YTMvDkwfTNYxfirK+SsfszRv50Wl1l32NNTn5ti7Y+
O9GuX5XdmqPfTRtAKLLVSA4/HaulzaQzD31YPm6l+2LN7g2l5QNQDda9rgOqoSCCwqg9hr91INjU
Sf4IYrrLZG73EX6sDFyaSaii/mTg5ZBKhnNiLmqOEb+JkRG4S/hCraq7k1H/HiYMN7UbIzfw83mv
19icijbZ3sZVVadYSE00jb5Kx65+wqqo01q0KnXUepUh1xA/8HG+tVNGVX6L0aivpAvAF0XVnHq9
PIBK7SHmvL0cW3kuRzyXyluqM9Vkh47ooRsMdu3yRj0uy/SdB7rZo4XgRNPG1dlCV3k69VrvElKw
Evt+K+zvETihtJyDpcvdSG83dyVPT+mb1SVb0vNSONlXbevp2DVNd3L7yvvvuPT/Xwut3Fv8wv9e
aPXaTWP5P16nP9/t/1Ns9Z+f+u+iRy/4L8oQUH76iD9RUCWoB/9bbOV6/4VWGCEVMUGc1oTp/N9i
K8f9L5cIEiJMEWEhhgr5EPr2V/3P/4sfQp+FRcDB8oy1gs/3f1D06KBQ/n+LrVzEypFPSF18Cygn
M/z/o7RridTpOPA+ZlKw9nRGxOreymN9IXXOPE7zMqcU1CU1t8eyx/utzxWhlmDHXXDUkXSfLYxQ
d4lHYfm82W3aawc6aW5OQwl2U/niW05yvRS37Wxpn6i74zZcLHALurNPFTUNpykKZJYH1t+CxM5U
kBIKRLLeciqfo2E8i8p6UZ0Q0BZGkrE2/nNV8dlU/WPhRFCyNEoNCujcsaB0bRi6wgrEk1dL922k
Ld5iJPDWiwWO5RxjX2wNaQM6ZHXvqqFGEdQgbi7q+mfhxPVlHrHLzdVW3UXTGLwRYVmlqwx+BH7D
3JU4uvvd+nkV7UN0S/fF6DonaaH3yvD2u/1Rx61I45DHdSjyIUW4P3MYKIWx022fhQqDb6/Ky5MJ
FMr/ZK7f3UlXmjddHj9Q2eoCfXt+uXdtnRMTHvyr5RaCcNruj87nDCOcGfBoWdrHwES86sfoC6Xc
mvlNW91XQ/XQmRJJZv6Ur/VDzLNMGsU5UtOLVbuvTtftg2B+ymvnvu765ziaX9uE8sPW4sivtsxj
W4CGWN7sua6wHggr5TYl9Xqxku1P2yXIV5Y1pcaDg1WxQh5W47lpnEvrtZ6mv33JYFgvyN46m6Lm
jGjwHqApnAOr+TdW/Jt+UJ4dtXCsfnPg3WXYOZy6eqSc3Y51hoJvNGTf5BHI2r5tKzK79LrmEB/W
LIg5XKJg/dE5LowXp3gjnY4OocCNsyWvxPCllbI/G5q+q/tmk3J58Zd4KT6g39aQrzFOjIVXMA/E
QdcOHSxKtr7MFjiPnn1y9nqmHV8x8w7THHHjWHoQeh8lJcxja6L47xLW1EvmnvzP0GCFbxzo05vW
HmtRz6I/m3g9bdKnUZw4qCiN2H2yWbnTa7xOyb4wiLPxnHWPlkHLnZm5iY7u3MxViq+8eeCVZt21
McO+bTr/C7SgeJYRjQ87ZSXcNb5xAirKTbQxRi5btd44I0rrZYS4JGJaFpOdBS0y84aWT9mkTt/N
V0L6SwvpQC/ULugrlABB63HP+dz0Rw24coqtiPc9WT4ryHYNWQcyjG7IqZws98Hd3SGXBClGBD52
fjxdKzmQsUlMqsiWaGleyaWc9kxZAzXjvRRflnBIA3bG5Bw7pKECHeTM0IJocZfVqtM/bZPnpEgW
7s/Jb8CjtsW+W52k3OdVI85xJdKJTki2vsChvGAKzp0n1TM0q/O3GNfhmevsH4p1VodyBEOEp+Ch
SUe+tqci6Oo9nrBtSd1SIhD1OiaKOdr6hw1ij+ZM5OBraHdf81KJY1cVyb8oABeewXUgHNrosIql
328LX9BSTPWOT7hdFiJOQU397oC0pDy2cPTZiDniWEZmPdUkmfCZGwTKIRPDE+6kMLPmEqCVoMJ7
soOGXU6Q4AO7c56uZW9eyZ9hINdV9FxUBFnSFBmD77bNvF83ZztQbA1RhA2IvJjNP9mTsNmIKS3t
KFel68lDsxTR25WUdr1r2o0AhDm2p0zit01HrP07W281tqkAt1cbyV+Dia3HnuNpJzbuXjEXgPjE
VCeZ9mNuHrNIayfLIgqp+V28p6Tm1MKD1h6nfCUgeCBeQ4yk4E8ub4S8M4+jO37kJCVlkA/nOphS
PMHFHjjzd93HsK1uUB+Xdjhy4FV/XCH+boNVnloLUVxfBONubThA++biGP+gwbo4ZTpUFxtgJuG5
oEGBPYBJJu019OPjMuLxTYT2qW0Niv2NtL6bcbRlRUtMyC5ZnSXzaWnFMsJPobuAuFlBWuuGxdSc
iKz9t3h5BvhR25nV40cGoehPAxDYUvreyzQ5zt4P6n8Y7Y4sO4ykFMB2dBZdSn/sd3bOn0vS9YDI
EvAxagiOhpHYLIHYN3HwlrQTQgqLws3MnvXzmMwhFifkc1tTte88XSnfksmcQV87YUH2Q3HBAtMi
740E7gzm24LsSXO1keyaeL/WevlsxfpzM+EbobbnSCwBTCJwIelsYLues95Vce5fmhkNFvme074u
hj+8k5+ECdxLR9AjlLr7VJl+OgWuCzIZxY8O2TeHmK07DYiC3IfaQ0XSIlfefD+jrey5FdZVuf7v
DsFdUNF7ULSrdSAARqXCJaHArx+gP9sMm9d73ooF0Zf6vSzj32LT3aWLuUJittjy7IO1lM+NkVd7
wsxdgpNm8oZ3beWMQJeg2iIOrqWKd84cIIQZ/N864cW2lk+g1z+nab2zyw6vwcwd1zfTi7Hiu7BH
djgCvOOo7+gkIGfdbpmu+9+5p//4Q55Vgf7Zr1R4bUgDkEqOmRP4BFnZ1tNcjK9Qx0SX9Gq5iKoD
e8sdElXy9itaS2i4BqC+IyV2QI8AnNa+gfOMZ1JJWhiRBshXvEMy+WltCtLVETgMldSo6hBBhn2x
7hH99buwtjo4Bvb/pQU54X2JKCLQdXs3hyq4jxqOl8GFUOjaNeMztYz88dvaJ7wlGkN9Moep5D1T
wP9HkfhjmuhsJdbRm8Ntv6gh2SdTJQ+Rcj8qET/xZfzqFcSK5YenxBpy4Bp3P4fVFYFbmELn/BFV
+APZYiqq+NWlQ6NLdU1uSrIOAZTD9lXU42M4srN3i/oRaK/8dBsVpd0aDKehduiMTkZ9bJtm+TTx
pq8Lh/2DR6/NR939J6XeupNRtf6rOurnyn5wM0EKZqa3/lCXfJgoqfNdZ5Z4t9WFeHN8cBkebMLU
WCYFVpmW4NLduBATGlZjzE8DdlWBms78+yfe3EGcjVNzF9riMI3MO/kMjYOztbuqZEQpY9+y850O
Z+HEydLHdbNz3Zyzzc3bn47Z8r0FGV877vc4N9VR01R31iI+qEWH8DWboIzUU+Whzp2/TQlKE3cI
VL18y7Yk+kcV9KexA1MAwA38Q9jssxB5wxtNezy/c/Szih3I2iaJ72PYy50iLDidNVq7foC3QIRp
PdhyaK+Ix66xqG5r6fA0kw11zQn7udRb5N2tkfPkmFrvYc/qH3ZlewdnGeqz24jmsRYTiK1jL1nU
rp/0rxFnQmIJUC+RAGAgS/Jvc6Q9oY2xkYhIVegva6uCzE7K4SVxrNck6VGbGtf80FyzVzuXnFTb
tIJwlQJsju7ztygagNDoVhufMNuU0Ei+Z6F6XvJw2Le8L7NxJI0wllXym+SwKc0pyjxPkyioDK1+
43u0X+ueSHKvGR5yx4qezDBwDIK1FxIfQCoaK2tCyM5184EF0N5Em7UjSvSdbm6ej3ltLk3rnBdR
nquW43Bq+vq1XOPu1Xj9D4iu+bKifcy8Jdh25eBslygPxUFE4XKONvXLxmF/9K2hPVWYIiExs1mH
3X03DiNzqnN0VrRHXt4eRpCruzBHlJyE8wfJpPY0vwal+Ln5XI0ews2v3NSEwwGl1lUL2CeTxGe7
LI+b1b+0xSzmXe6MD41TwqO5ZimPs+bUWBx73c2WW3pq1+RBTTr5YLtV/4/fR8WzHE20fs2xQOot
KnuGMPI7e9WIv/22Ohj8EU6PzGkNp0NCXp19LVQfBH8kq2BwB3U86Ioxbrn9dmPyddvbxbpwILqK
/x25imvfsFA5a/8QEHNyyV21fueIudm9emrYjnI11ZAaNcd+JkKvDPcr9efXVlY44zhfK8bpOnAE
yo+O2tjxYPWRtQpOcx2Hv8KJxN1jGNKETiQjcAmspWKuYNlziwDnebR5gwyudqFAdbuIuz3aRUoV
cJUkHfASR9jujS70H3/EfcChlhx7Cd4HO+PdMLZ9f0ufPd1wwAau0dV6epDlFDmZFoQQRxxJ1HQx
acikTLISkZat7iNcG8t104kH72rXWodvBe7fmNgQqw//OuDZv2QkxbVuq7bY97C3vI+2hqqLN+Kk
1vXgBUEtd1HcxB/jVMGaT7kYjrxJ1q+treJvZxxU/ommY96DfxV7XZt/9A3C3CEHxMvtvE++eOw8
87X6qPI0zZ+ol6cTPoo+NZEiMW2JdkRNjYj1eCsy//RpG6MDWwQckVQ+EoDxa3IdmSrBe2NV8Zj1
GqEqyTWpHCNkq8xvCerKh3U23bFphZ0p3qB726Xkmf5luZvm9iYnST5pYTyVwvH2fmv9NeGoz8BT
bkEWyyhPnUM59ZxD1RvTZQH7ehYpHkDfmx4FwTUnyzHFsU6iD75i9Eg5L6wSapZQpagO3+lb8g8y
X77Vul5yYdcph9fj1vpfMtz6Y1kS7xR70EpuTdlCo+NP4dh7GzsOWRbQpg2bBM8aagklwr3lsbXM
/nPX5neNN3wZS14cqb+8qL5JKO8HL3zyJxMAn3VwJQglY1N9oLPoyWKATOjm0c/aviE7L5L/jOc8
1xYjAx2ADf0oCBDxU2a11QepVvP7WjXT3UyA5rIOHLxdnRLMQC4TyeLTttA2HNcqI9OnPll2ItF/
M9TPGxpAQVmmKyIAOslLfnXrexzE6zeLpr3flPXPJg+sSwoLJV+OuMOOmUqnEfElITLnFlk3XvQm
S4qtPQAHnVUhf85De29GfC9tlb/GNQD8PFmgxJ5AckoHtpnLp4Ci9mNDhzP2Wf1EW9OWTjWK1b5M
XqpGoXe6NaxN3U81Bt+ljT2g8NizIhMY9qC62XuhZuER13KDAhaESWRztP60I95YG7aEzBM4FRq8
nM99rnnpi57aD1USUim9X0TvvpAYccDnU6Z8rnbvc832QxDI5xgB87lRcsim1SMZrl1/2f32HXnA
qrQk1GA1kQsg7u49pIXo8fOH2qhTOIcX43loJ2WkjtFSwq52kBlxuQWMHNoi3WH+RMznZsVtbyxX
CsWTrWKvQZeaWWXxD3cqfv61+/Tc7WGZ+OXKRCZryce91B5x8GWt06lajzKY0RZFqr+BU0wIVpV5
9vBvnoe3mMRAoFz6pX1H/xmLMC0CRILexn1CtmfA1DF/11b1NfWJzCRqpKSeTAoMfWUQDdKqrK98
R1+o9qBxKQ3fTSqEM56nnFlWFsdF4a7xZJMZPvIeKouO0cFiAapr9NZQPtTRkplveeN+DRPUdYst
TtsQoSqoSkKyKR9LEyX7E9iQPsMtPKIDgbzGx7bL/eLFm4dPPRasGzaR8NOIi82hRRYxw3glA+sW
FoQlohbJrd57/uHi9XIjte/wW2S9ETJrkVo+hx6lqA15jrvJqe5wNT2sLQU9RO19+5xJO5Qm416N
k9nnecNaHOHPID2NaUeE9p1LmtgoyzqbEf4eo86vr22M9qNYy0ce+WPDClYG5tPy3MsWEypjxxa1
qlGIb85C4+0FJHVwFWEe/e06994hTuhXAwy6zQK4z9SuXjUk8ZY/5lRIZUtc3tvW8qPG83KLLc0J
CM22wHlIKmKicuRzDHRH4MAUQuta17J8tLvyd+Tqu3HOT91t+cPsmW92kXL/HpQrUPEhucMDU5gs
puN8sfSvmsGZtCmTkT39KHV35nHaC7AD0kjECYbjcUJX0ybFjvaBrHdlNkEcYcW+2YxclBFNcPDq
f4JZfZrmTMWM57VlIasgRlEyzscEO89titPyK+7kdemtE+q0S6vQeQcFRMD4GiSYG0Wx/EDI+Urg
CbeEC5CzrU2RblRAYYmpGR8Rm9gMNRhH9oAmVLk1YX5tPPlIB6DKCoOWLPfzjwLTmCFl5KaWGZA6
hW6GAvPZHYRhe8rLx5KoHQCJ6XFYmdC9Vu7iIgEPbV8VdlL+wlcblczY+GgLkvWarMsVlhHHYPjc
jRadE9WhBNFLEYBNKKpBq3qm1RwhN80cYk9EjUO6P8dNU37OKrhLXDxfK8eA1vEV7wvoA0KNtCZc
7OxWzh+JeTkd8OMYVGBtMXIRGbMieU0IIE0K9GG+qT84RXfxemuQXv6Uc8KTsVr5cZ2LRzQEv2cV
7mNnuh/r5o89rm/bGJJrRArWc+XOxc5hJ7b85V4JM0NJ25/82oIjKM56mjVKu9uzW3V7quaG317R
H+Mkvytlj1ckVkfMVhsmwmXfx8GuRqyUEthEHvyivpGVwKAbeZkb9dMTZrm08fZIyCLLctT4xySQ
9REjZgpZykAVHKRqv5NWvcVoCHq3hBlml/QIGk1z4N5tnt+LJpAH5Jxwyu1oZ2h1MUm0j1vs7xPt
OqzDhGRG499euxZblcv7PCxYyubd6Ff3xkEHD00lxwXoYo4f3HEWT25UTy+hkbNCJVhuoTpSnODK
kwE6So5jqKMHr1+d+c3VU6nTFn2jPvGwB/3eMltj/15KICaSl8x2akJWKUDHmumsxG7cy1Cjx7ft
cn6aBgyWbSDHg9/7Y7Q3REpxJQYKSneEQ5TLs9XYlToPsx0NJdecEIn92gXqz+TGXXm/+EQmloyr
y5NYmMF2XmmERrfmVXjLpEmS+T4hTdH52VniFwhEEV4QEZbqfR1tVaPRxrSQSttbRh56KlOno6ri
vvyrVuIiXX/hPs+nQclXj7BGtucR8kFMG4IrOMPgREwBwA1hcO5rU2t1t85Le2QODVAgjrH9QEcj
pDMqezPRvREre8dStqA3jWFrvwth0FV1Xd+qQ01H5XqcSrwRacjh9gDVhrVUbPNbR4fFumtVMZag
Dz7eFbA7Y19t7ALPRdeV2wnU20/SW4E24GmrPAkm4XAiI8scR7rU0mbzsJ22fgcb3tlULnlt6JSP
8xJB4tcSryW+IK0vM4yq+9BQGq0eVGtjaBcEEBU7vnYSv2oWvwWPr3TWIwKhNkq3bSgkhlvPa8+Q
pPFyiUYAx6idNL6L4WC1c4tA0Xj1ucMzeI6p2asQoXXJTK60xX9HaE+gzM12LTZse4MbWGIPL4XD
LY5cS56WoiI7I2idgdFlitp0DCLcIDF/xkRKnw0wFml8aV1xK2a4F+P8HWY8/qmxcZIO0zo1BY09
GkMMTTx6fLgRDa/xt4xODoEXVMHnR6wr7uM8OdAPlHtGaVyXJXka7na0Je8bOVvy1m0nTqIgaiuX
o3yqnLg/0YNzLXHsombmabxzEKU+N5EWxwkRLQ9o0d0NvofkIhd3+QaBFZrmW6EBT3NtxpPFQnVx
ms4mkSD6HJbb42gZczeLRacN5cMHuC2VkcDFKVuux0R03jEkAPlg1QjgkFnmKQA0a24OMR1HtL2Q
j5HlRQfdL4dn29KQKgTK7h2PUD2/YolqoxhlJSlaHKDFCKmiDnxfM9K/LfijLDN9ONoUSUoknnXX
J5jybQLJn3GZu1mO6/DkLfodaFifV5ugmezGcJ7ZFHC7Duuyy2sreHVDR19kRc/vEhHhPo3tfEfL
X3Wichkn73KiTRPUKUf1ZzvTS1fE9+6EaUBN9m6xsIk72EZTAmUYKz2E9LP/13PL5WEsi21LvWq5
NpbzkVTdtvdnNIhAB/kRYhTXyC2br/OILCiFDRAoYHB6NRxD0KCugHVJFijubl2G/dT5Nh7iFrRm
nFNrWuKTyzaQLXND3qiQ7UvkmPGZYINLOCF8W0cGmP/YknOzDfuwt5pj6y3FCdpJf2g7rLGRFeVb
ko9XadAb43XzqcW+a8AYD806+0dN6NbvHLZgX1cl2HpQxFk04+nRNWjxrHNvznD7nD3cf2c5J9F9
SIPR04ZCf0dR43iu5uZzauz8VHHDQwxqrv+QI8Sael4ftddnoduDikZJT8bZOGaWnXvp1Fq8w8uI
hgpP9DoFzkSBwZf+AKFmP8vBI/BcxNMOuAntRt0sR3IKLSys06PkjMEfkidEMLTVpSfYkpkSLkVY
sKzWDAk1b010xRKx3VphFbuzJLJQE96j2UbMGmaBQHYGOjSou0Fzwsx5yCo1uY+TNhjRaKA/+aA4
sY+3JyRTQhYQciA5MtWxqhj9bFJe3KbMxsh0aUF7zsu2hYIwitlmHSbP6xjA5Owc9luyhQQC4HAr
Q3i0RP6JvPajpAeT6dQqoc2iF3uYfKxqPsb8tfg5hJZ9iZF8VKRc9D/cAd9VpBkdurL8wBG3pest
H7bWEChlHtEmxupH5h8pSCRBxsUTWTU4rPygfWM8997aZgn3LIvF+xx6z6uofldUuFJe2b5LR7yH
yAJPXdP+FK5XoD+MmvsoaJbbDm0OWEanCysLHvAxN9cSRwxPCWHFsqOzEbPeklIvxPFkmv5lDpN6
t2Bg3qk8EcjQly3/NAU7q8SJj7pqUs/tqk2KXVF8txDK6M4F0QeIuWZ4apTc4xqIY46V3lmQ74Z2
vx5izEaZPy6cUNgoIP6C4rsot5emGQGRbAutXx/kh67u/sjGnu77xv8nFiiInDDnJz3ngjSL8rAC
C0jfUR+F0liTC8pSREQfcL1ozQnSJue6LRmYSJrMKlRQBHOuQDYsUqS0hMR0MLYuMtGkfjr7IJof
sVvqZ0cl5PwNyOqBzFhQxSdAUnEJ1CKyZhm9V1mFMArdUGXuOr8UMrxreZEiVPedU+Bv5W5w0VWG
k7HS3rb/NQWsvjV172oz1z6uzlOL2SB0MXb1Q4FNr+6+KumHKQa5Je2GSR7DOg4fhnF70jhx+6wQ
3po1c/iGJ2g8+74dPHXYdzAjg19i6UOsmAQT0oF28c65hya7dus9vaJXiQPl3NwMfUhqwi+IRP4a
u3YvBFHdK4vzryqW8R4PFWGbXQm9jM8yXdvuG6lCwqszXL3TSI37Pehn8mRZjp3NfRIeQsdyrnrw
iwNK2PqMR458GBGH8XNcgB1Xs7t88OCNmdDucnuM0Z4uT3bXfnA3vJd6RtO9Rb9qYPRdsQDO5spj
rFW9l02F/HY3x3oBn5cPTEw7uMXbReD0V9sQHxHY56eR1/LeyVv7bPnI0Noxkb/GrfyobOeviUIi
cf4Xdee1HDmSYNlfGZt3jEELs9mHjUBoiqBm8gWWyWRCa42v3wNOzzQTTUTYxNtad5V1dVU5EA7X
fu+5Rv8iKmGLtpwku42c6t3WM0tpEWEG4kLLeSo0ZVwVNVuf+t4AR0VPq5oNSyAid9hK1Ag6veZ3
73IEoA8c0XS86bXsE0CkcmrJTputDeMnejjUVPWdgfZyw7KuW3eG8MPXB3flN5q/y+jVW81L8BvG
peNsWEoYO7qPspR8WdsOsp5fJUr4s4mBioiJmT8JOJfgHhA3Fw7DNtDZ1Q9lkm06mYCdAUPkGm9c
uIfHojC8YTYPLH5YqCn9KjWycGUYfnqjOwLhEoHtwY3o6vSxhKeP6D5cmVpoXosNMFdY0Ac6i7+X
/FZhHWb6LErqd7CF3CEFIeeIHRdhJKRwjFxy3WkVIYpn08R1BYzIktqHpLWuWp97GwtaiuJeu0pS
LdBLENCO5h7iQqsdHIejVllgG0uPkeqOkGlNu84TVmXLiiP/3A/C1acQ6n+l9rr234u0TP9U/zn+
a+8pWmjf9apPwdI//+r/P/gWGqp5Tdg2Tdx/O4x/evi/919VYZLIv/dfqjBJUv+DDBL+o4Fzg8AJ
Se0fCC5J+Q9TFUf+P3fepiTDYEvSYpR+we3S+IgqynQdd408Jmr/QxXG35JISjLA8cncA/wvEVx/
Y94EYpcM1RB5/N/cLdH1MCYVDQFDGkmSw95K8D8I9pfKAF46Uov+jcvNY+onVfl//n2u8AlNkhBF
bHaYaw4tUnS9Lp9xaO8a6xzp/m852z/ffXzsF1Z3Y1S9QZyNeLAMb5Ej+oIwevrF/ya7/rPk8Ylf
SjZFrvq5DRMPY9o8PkikxyUXwOmm767Zxyz95uP0g+Z+wlSJh4BGdgYeVJjXEjcaan7mF8xVPe3m
6y9Ia3mQwXuLh1oWFp0MyEAgCNUcztAB5957gpH1FbMR2nysoA5jz5OR/TxdH2Nn+MKD+2fNT4iH
QkA6gphl0kFSh7WquHuL2bKJBYZeRvOwua1DUl07DAOduxXk/MglC2AMHGFadtVZGgJBLn4jkwDi
6hqq5kIW97qeYs5rszMo3bFr/BNZ9z+vOA3HSTPNbIxUFA+dFrz2RGlkUBmG8I+lxntJazana2Km
hqfxu1LUSJWTUsNS8qZwotEFq9MFz7QMddLjXdQ4ZVTS4w3xuecSUe/WGJFOlz3Tb6axlG6XdpXO
vuMQ18oqU1as6ZeB9G5wIlvIWyc98xOMmVYyzQl0q1TG+DaIB0350LvykHNpKJT+qo/wMmp4QSN0
IwqZrVIa7VMRfajELMxNRh9iKjDLVdvjHyEBCgDtpk6yNXat25yj3gIzBS7WNSu4la8m14HT2qbJ
lOy0KE5EC4lTtGrGDFPcp4MqbAoXWFcT2V4B7uAlq6u11zH3ZtdJzxG2HHLL5d0gkr2tQfmb+bBO
OacLOXJvO1bT3Cko2j4FvYDpbSWxZzfCYsPAwypY35Uiu0fIJ0L9hiXQ1ovfqQwAxmdnXOgkevzu
hgCDXLAcjJhDrvtgUBaVUtyd/pZz7WQyBiacX3jmEIiHPnnIizc1uJJS4czo9Kk0/q4PTca9AGlR
zGZXPOicdQBOWagVqL64NVhxBduu3/UVu0y4DFhVatlbZ4m2UnrTbn3vkIFMZM21MCPhUSlGz1e9
D61k3zOX2WCTUDg0ZxoaoMtvu/pkFE24e0c3RHtummzVyq8hjruif5MQzqbF6zCYqCWMM3WijWPn
d3UyGVPpljjIhEo8KKbz0gcSJr6jzqbbEZXFYAm7PvqQuJKKa+220nGcVCIMEN04KH5l41pbNNV4
0yu+QNZ12Sh5EBDwTknaIdNx1ipouaJPS9dSttRl4w9LTEisNxFygwVTf2i0La8WrqRSXmrZH4lC
wIbh18DxE7LLCOtlEqcbuRuWlW4u8Qa10nOaXjukNugO59gf6XjkCqbjdPubGwAnM4GD1qWtY+oe
6hN5493Sd86UPMlq+58RfJr5mWLr72I2VYfGRcqIyKtORrzACrvOIpRWHUlXUsG8nyxF6Y2cZYM7
pp6DArnuuXsHiIGIGWxgL3HNJiKs9u8SgIM1m9tExlZ30e//TGD+sgZBVKrkhm71B7+C7aIymwnv
p0uemcA+owm+lGz5QY1lTmZqAb9nKSvgdr7yO863UiydWR/MDB7TeNOsdQPfaplkcI3X4XPT/lSE
j9NvP9MulPGRX94+zOImLMFloJ/FdLDttTMT7lytTMa7LMJFmEmUiyscK1i9kEqOSIqdWXGEVTyc
fvm5elH+fnk9SspGKnlI6xxT/SbI3/XgDHZ/rl4mY1Wqt8gj3V48eAVRalsS1E6/sjozLo2ela8V
nlsgEMWmEw8Zcp04KDYoz1d6T0ilCMEsMDE0/SgwuMvFkx/sShBFQao+tlVlG5m79AX8DWDWBfxJ
bRFum8ZfW6W299UYh2exdh1l3RBlL8TwfUJp4RX6zq+Ppd/dNcaNrOE4jX+W2NSEfldpywyAnu+u
LHGduS/I2c+s6eYqbzLYCMgj4h4PwsEoOJ7M14UlXFayPE4tX5qrnvVl4fvxuEm5D/orBWTi6e8y
017lcQ32peDMcyJO4fThEAO6aNtwLTbeCkd6BwTAiMRzX5/SvpmU5PHpX56COWMQiERkqPQ2xMQV
6pmOMPf2k61hDY6THscCIBwld+7VELwM/R8OfRYhvoPTNTTzUcdt9dd3V9W00vzAGQ6R+15LUKaS
5WUFjw/8UilZUGStHDNTFx4O5EWenXnhmdHhc7X0pdwWpo8BSY1LCYBruoTzP/FuBffMmDxXHZMB
Aq1bUSLMp8FUmEGbtQIP43R9zL33ZIRwkfOmYmgNOP0fODtdqA6r8DY9UytzTWXSN0VRddUCgNZB
A49ghI+dePRGWDFzNgqAi36BNOmlfq/ENRB/nlGAK34yQljUlX7mB8xUvDTpqX4aITap6angRLjs
9s7t8efKnfRNb2hiXMyUW/8cow7OLY/mip10zawyBT+3tOHQitvRZjDYp+t4rtxJd4Ru5ELI4XUr
JE2t9FDqZ2a+meYnjQ/80m0EGctZPRbsureNeCexB1POZIjNvfNkvo5q0OUNl/Ig/XbgQ730/rK6
mPRF2SoDIRg/ncW+Zthq2pmeOPe+056IMsKtsvF9vY1xn9ary1530gVli31InlNs6F/7yrIZNheV
O+YVfP1yIegYciQoN3bvOuUtbz8uK3fS46owQ8xrMSBFxs8OGSTyzssKnnQ5kctlNGKMoWZnq67t
hRdWxKTPRa43OFGjDgdVf5CHh+rcBnZ8r2+mb3HS5zy/7ZEIURFBBkWMG+8SYC/8bLEwdx1q5ctq
ZdIB0a84fpDyFMgii17Yw9S9bOgUJ/0va8q8GcpMPAzequp3XXfZXChO+h+BfyH/VWjQ0TbFjW9d
1lGmUU21kAU1qpDh0LNpqJeVe9kqchoEowyYKpWQ8aKN94m6di7bNEjTZJ+2gnI25FZ3IGpIS7b9
uTyp7w9OpGm6nQk5yMzRxR8G62db/EEFvelBF4G8Rcv+qKJw86vjJY0PusxkDJEKyWkKY2CfzFFS
/Sglv04XPPaRf+07ZJb8XXCct5lRZfRJMfPZ54sbeSS7auvTpX8/UkvWpGeGBOFGostar5NBDkbg
QN4uK3jSGQMF/1liUPVNsSLewakvfOFJV6wSPU8cmBcH4lsWg3zrX/rCk77YK0iKWMgw9mVHJcZa
9F8MCm4X3Q9obP9y+zRXw5O5sFBqFNzALpgLDxH2SZSLZ8a7uZYxmQ4L1S0Vaxw9LBVB5wjekI+J
e240/VwXftPwzMmsKIIdcc1xASYFb2XvHcc8cK9GcpYsJMlYWVBqpXyBT33pCsmiB3bpSvcR5HWV
dE4EVr249SFjnW5Okyyq/z4sgybxdzfwaz8VlIK3KZuRWYZ3KcOeJ+1r4I4WPaMKfHLh77vmXHDq
zHebRgE1qc8T4qg/OJF3zLP0tjgz6M98tmm4Hd5xzcsifglq0ACqV+rcenCST9fTXOGT/lyVXF3V
Y2urFGmZRyGAywdfkM98BXlstN+1iUmvjtBWFGUhdzBLOUtBt0gSyzrRayhCbw72MMFKFq6Mj6Kv
D7okL2INR5viY/F3EbyMoAB5nUrAIkgsiEDLhsYYcdCceb25T6b83UYGNIGE1dGFPTHnSGjXIag6
Xa1zJU8Gh24w8ojFCqMOtI90h1X/dLlzn2syOEAKdMo6pFxf2ndpvlD1fiF6/Zn6+Dwe+e5zTUYI
cir6RB/HtHbMTAmiddiDVSU6JQugCg2bLlD+WMGLCGc9aH4lxqMqb7SWz0RqQZL/jlr10KjrPntR
hxj4Pyj0ONxksk62uLa0IgV1y7Mm3J+ui3FC++Zljcl4U2Cds0qYA4cMh0To35WQ9mKpWqqSctlX
nGZNc91T56Ui9odUxfsR/emry8Z4YzL5o7ECQCIm/UHkbo+NyWVba4LJJg0aX7Hbw+A9tNyTCDF2
W6Typ2t7pkUbk4HCj9DXdzBeDn16gMSbNGe+4ly54///ZResSNqA3lliAIIz6hI1SyrUhZ9v0r3z
CKcmNIj+gAIPlk/9cllNyH+/sdUQ9qWPpI2htOWjey5Meq4iJl1b4M63l0wVgEdiazcXFzvp0haQ
1SbMne7QPA5+8yuLyvfT1TAzFOmT7pdpmVsVFRetTbENSAQzISUo0UUbBy7r/q7jOsh8PChdfxBA
GWAyvWyROYYGfm1sTc/SGJRBDz17wQFufuHbTrpd51Qun49iCZ6+D7rLmq8+6XGtKPhZodIgEqyV
hvEGvvvcJZ02fv1vxk590usKXflHr3PKdCk1PwBLLiAW5+mYtLPDM4O/yr0TMUDAlF9oqbroK7I1
zI/SSZZVmq1C50EQsnWaHizzjoa77LngkB/D4kXP2UwjXyf6BQttsvCHfNcF3SoJ3ttC2GlSvyXq
T6vvCW3QzW1m7ZxghCPWJNnhJ7cwF/fgeUQkyzBvBxwKMcFClifhp3wqxNfTrXemt+mTsQHPRlyY
TdsfVHLMdGwE9ulypbGA72p2MjoYlg+DnZTDg4uuRjceXM9d4i9cx+2rI9yJ/u8o+hDih7x90Zo3
l+XP6efO/Z7J6OF1YkVOFjttUwBHtQXlelm5k+EDfTdB7YB8DihOCQS4cDbRJoOHYXWhC0eNYv9o
6b5uziyPZpYE0xhtZjypj8av6gQvOou5aLjX9XenvexyX5rKDhUypHRT4bVT51nR8a+eOQoex59v
Go02GUDAWSe6XMBBlpB+NaLDH1AdAijsP5r43GJ8polok/HEiiqFFTiHgFKzgeiEb/B0E5mZCLTx
eV9m8NwQy6ZQx2+JFl0EVZwAYQIkcLr0ubeedNSwN+tYD3lrLK5Vumuz3elylZmOqk06KhZhNGVV
zeLOuSJa9U7u926r2k7/KHpPHmKsAYa12BDOlwZYq1DlSzeSJawJAVkEZY5GuxgF/HuQ8AvFJfAy
q20xNe4kyBKCwC4FK13yUWfbwn8UJRD/ZGu0XADhPLCjsFue/hmkbs20nUnPVxupMWWFXX1c6tga
CIrNVBug9LLNfwOJIQ0yXLiuwvVwvPREcxVrIDUIuAq7XQMWV6uNXcdqvyxumqxFkpbYplqTHhRt
QyZ2bKmyCIxadFGpqbaCdCuTocgnV52mLvEKEtgUEUQH8fu3At8lCF+NjBgrqSFdLb6FASxWzwbq
+xISLog/Mq70tZIUqwSUXK++Z/6V5wkoWvR1lR4974UsblPNr6VmsDtcpaa2S2A1NsNdAy2jrFIs
vThWNUz45hP8URtkSBSBrhNBrsjLUgQUWpBGKRNh0qvAHsqlaQoY+J8G7WikGMZCY6NhV8aWZ7cE
JopPDnjW2FVXoajd6OazqVxhB8RJaNlWb62IcwYyufQC8Wgiau90AbCDtEjjP6KurbzgTanCYwlU
QMnLy8ZcZdKhgCK6aa6NtyzKkhuyJj3XVsYm8c0w89kVvvRULpXNyGhZa2fZYwoA6Hd6VeAz9Zf+
sM4kkph2Tnqme820SmXSu3zNxeCosZN0oj2cgUUJiQW+zulG/yn6/O6HTNp8I+GQgTvKGaeAVbv4
iQvTJwNXwfvzGKU7q8bYclcB77GM99J9ADC2j+DWhOtYaxe5ZyzBW8ESIelNvcZxvDWj/OETgCJx
9EDMq5nh5jDvCzd99gryi0ERl/o6liVMPHDGrVWchRs0aOCx2nolY1OXrdZW5b0XPMPJS9xNZWyE
7JzucGYMVCaTcEVQu9MLuP4sjFeOwC343ZmK/L5BTFUeUHn9ogWgcojJmOiPRfN4utyZr/+57PzS
0AZPl/x8PFgxCbbAhgyhpDuj1R1XCN98+qmMGXl4rvUxU2WDX9MNf+f47RMM+4A01kS7kDqQ77Gm
2Kd/yMyCYipndpQw7Vun7w6hc9TKxyK8JtxlUTVnfsxc8ZP9iCn52dDAhz44EDKBXa8yiFSWv9Qx
u53+ATMri6m0uawbMazHFYuYHFQ8+YChnHJP0wWzcvoJM41zKmqWk0og8JkJmq2aUq+jdnVZuePz
vrQhibg7rKGUG2rrzlsT13pZueN64Eu5rSLXmqJz4qmH+IVB153ZBM59y8mIl2RZIWGK7w8cqIKR
SpBPxxArjzXnaGc+5lzbnwx7hVA3WM549TZ/jvI3VbgpoBoq5HGB0iJ0YhQcn1tYzH3WyZiT6mEt
JAFHVF2VLGXSwRCaXTbqTHWs4ApSQlsIHIRJ7vqH4Nxt40xbn0pPyVBWem+8FfSr8lpq+10KpijH
6iiL0V4U1DNjwucc9s0QNBWi6qkPmk9mdDOUq0TAp6JcWUa+HMTjQOBbH6WbzMJeeBTQ0hM8q5Af
L5a3WtMSJTYsAhhGVb92CmkhAsJvBR/Gg0X40vCY5U8jdmXw8TsmH2F8LZhgP/xinRfkyJnr0x1g
7pR3qnLt9C4h3o6eBcMr6mEId2RwEXdoxc0q8X4FwPs7XQYoX6ERA7V0S6qWYf4qMMvmTHXgqnnz
0JbD/DBwriZYlt0E6wqubOndSeFz3EMrOjcCz0wlU91s1wkmEEAuHNXQbiu7ITboskPYqRLR9KRg
tNijvyl+1eQoBGAXTtfwTN+Zqg+dCl+cl48NxHwnzQ4I0OlypRkJuCSPg8+XwWuoRK8eLDa4BZcl
coH1vLgP27dYui0Szsl6983lRiDK3u60RVGDuFP3UfYsuW9KDn9BDpY5hx3GIG7IUiKm4g+JnCDo
XqM2X+IaQKb2Q2pTO4pWZb4BAbIgh490umYpV9qqgSZKpijJyRhLuv7DEa6i4uAFV2J8L2XXWnzI
kmtxuAaTXPUfVbHN1LUk/NDDB384CmXpQzN/LEXU56LQX5uSe28UhEWYhfQSqiH7u32h/+jbWxeq
oWa+VcVVQRZy80LAKQAJz1oNGbTA4Y9R3atVsai860EnQ1llg0LMuaQtc8XAawonQimvPTBofvVo
9I+kMsrtY04WVV0TEHQUk4chucqdnSjchMnWja+y/LbPHwL1oCv7wTdtb3AJoCLdiCSL9jaEHzIU
T6F6yJTf5Wd06d7vnY0fNLZZ/o6qligW49bMy5ce05Onv3hk2pXCHa+u1r9Pf/m5FjX2ji/fvXEV
UghFFmoYS4Lqhqzqy8odn/elXDXGdJ92lNvKmFGuh3ND8Wcn+maMnGpCc8wgxPZ2FCw6a65F8bRb
tufcubEAx+MpkuA+vAYvP5y1NhDF8kPQ3gGLLAZzZ5kEOX5oXXyfFdGdJmy1JiQm/UEKijXYMzBf
GOwuE0ZJn36+L7/fEas288lbw/oUE7txEN0zXXU8qP7u90+m6nwg+STAGXMYIo27dgCgm6Z7Uro9
ASUd4/tln28ySfu5EtZFWbF+B5QFw1C6bI001ZWaepKoRjYqBcKrwLCjxj79vnPnzlNNKfmMONZH
gU2DOxWM48oyfnrNWmZKSQRSAqT7zn1XjPe832cgV7HV221K6mW/Loot4GMwW/VyzIom+XUhDb+K
/oYjjcjsQKrDPQQok9wI5Y2i4yBaVbK3EJ1o5ct/ZItoqfgDmBlAheSGyLlFJO3DTlg65kAcIqDw
7KksbiOH1Nprw73VlBuNaFlNu+xLSZOVvkUQmBRDgj7k+X0oAdi48JJLmswIQdNJoerSggHp6O9k
8Zz+UjMDjjQZcBRNV4R4PIMQoep6+qvDydVlJU+GHNh6mUCSO5cl74Ir3XRGcUb0OrNS+DyR/9KX
k7pzxbbsUXyYJOewU/b0x6ZrznzAzy/1TY+W5L+HSo9gVNHTVLaCAhBHWAhE0vrLSAR/VVVrV/kw
ucB0wJsstUJZxGHEckWMFyR33FSZzNQsvBmJ/2HBdrmsIidDzIB0Pcbk0B9ivfqtvHiK+vuygiej
its6IezXdkC5DiDUls8t5Wba1FQ265qwhZWCcmuWs57tfVz0uuI4BH/57r7AdVUQoo+R9ZdC3F8o
SpbESZclyIHkypTXjXUIm+v67N3HWI/ftCRx0mUbMahBtfLClYOsgugmS38yYxJEk6sQaKvb/El6
NhaVHZAxpnp3HGSC78M52t0n5jtUO2y9IKU1+TYNcKFEr1nfPECMAwrv2MwyToyjT9p05JKJVbot
Eb01r4N8M6RHN99E0baWNgR6LJXqti1fFVfcXfYhJmNGQASekmdUmPqmZCCELxuKRjTF1+9b9l0w
EDzBAUN46zYbsTzTf2a2i1ORLikqgVRJCvf46i2MbsIARpK+N2JJTSI6vMt601Sz67ZKX2PGY1iS
E7sxqnVpPF5W35MBIC0HDXTe2J868vps48JbrqlqV0gdd0hNypXEq/q1Ped3+L6+xalot1MUUGVG
g7q9eNTx9iYpd6RPkP7S8uGSChGn8l3yUzJddGvOBqv4ui45gq3PLOe+n1vEqVpXy3uksDLvris/
8gSCv3JVmNaZqeX7cVGcKnYVjfTnciwccmvdr0vxTLlzLz3pj3KmulXuswbVgh+69SfiOqUwvNVl
dT3plT7ZJl0r00hy3NgO0dlnXnquMibHc4bIuhk6b3+AwdltwRhd9rqT2buzoIDqNa9rOD9d6Up1
L7qrAXX29+A0CEVhkZDBmBdxELeq8wvfdzIHm0PHSZAYMuhJtlwS6H1GTDpTvVORbk98eAmtnBPn
jXNsni6q3H/V2moFYGcKba6K1Tngx9ybjsPIl2m9tVSCC0F4j2/Ksc/pN51kyf23LFicimmdMmEP
IMGCb7VsGYSw84ZY/9VKcBrVEi4i8ZQO4bjSOojIewRC48fcfiYut4jHDBjSgoyGTcoOI7gTEKsl
CWiq5zh7jUjxbROy0bXBhpL2jlhulQOJMCLQC2T9aFUJVFuRyUVwF5r/ZPpHYJZpsdOaG0XmCOU2
lQlIzTTo9gSD5bsYsnoX/EAhskzEQdmFhNAuQj2SoJcbFdw7YyG42c4J412TlnvPgy7R9dl1Wd20
crI3q03l3HcdByoHz92WEVCzcoSgwnxeaIS4c3BpZ45/HGA5+8Kq10FgMqMsSujNajzsrLTdWURE
qy5ZdPiWYXc9Wr6uQXN39W1KbtfpLzLzmcf8wK+fOXUH33DalKui0HbSRaaeGUdmBr+peioXaeWd
wW7Ar65K+VU3QsgTl4kSCAv5+6Utt/YzIGxcpGqQfx/6+PF0Zcy99GTwKzMCCirCMsgZWzcmKU/1
a0GjOl34XE1PhsAyJtxVk12mGXyMge2rZy4+5l56MgQWcV9kjURNe82GlfgiJk2bVdTpl/7cx/7r
YlnUJwNhQXAAWUZMjnlHhJUi2VViMdI+F7AahwRged2Rxu7acSzbtflH0F8zdK9h6WzUprkDCHjm
RWZqb6pYAqspVbD12BCbr0L6HF+4ZplKlnzRlywXtcNBzp5L81apL/va5vi1vgyfUl12cdAyfCpr
96n/dfprzFTC56j6pdBUtETFs3wk1ztn3Z9pP2NP/+YLm5NGr5aZRRyeRz7OYNkqZ9ogBO1I0NH+
nRn1xynjuydMWr5WOUre5lgzFEdfJ2CQRI2sBVb7fvkY9a+X1c2kG/jIStUuoMKjXX592R2FaE5a
fyg5uhqOGlBAD085f7gPF73tVDwvlES5qpzDHwK1WsXKfYa54nTJM8PBVDSf123RiTiQD1WxqzsS
T9FSxME5i8JMC5wq59H3yZ1U894JoGHvQcSFdtlrT+Yh2Rh6z+0YHQPjDYTpnRnVwGmj+EytzL33
pDvGTl62iU/ryIfbsr8BmXn6ta3vm7YxPu9LjxT6tAsFh7tUxyQ7HpUal0LLEBdNDPZWEEW7kP1V
cc7/PaNuFY1JX3XrdNCbklthxdsMmWVX6VvHSZsmdps2Kjdq3CxBSa7gW3Moy61MfSSO6vQvnavB
SSdW9LQFPsrYE95zZXNmZPi88/xmaDAmvbYgSTS2MgafBGqvV6+qkDQSU7tNOFF3iC/J+2KbqNoq
Y+3Ux+lKJGw1EUC/ojpJkk1vwoaWflDCEtJ+aD7H4u2Q7kMXv3LzHJj1zsWV4qAgdKTmV9v8DMuH
sNyKw67OG8iv5rKwfgtkz5yuo092wHc/ZzJeBLHSJ4pWDAdF4qxnr6IYT7N41YJAE+vkgApHDXd9
eIt7ISYKuJSIl7g//eyZQXbqBwg8DctzwG4z9q5r1yfhZFfKL5FFIOll96ri1BXQa6Ze0Q6QhDwP
9+FFx0vi1BNQFEEZRYrZHSKyrWJj1fTn+rwsz/jfxKlgWG3R3ERpwupWaxYVqSDpL729csVXs3xv
URfGytZtbsPMImnmZ+MR6RHs0ZDABC2WdWgsmmbruVdm1sEqe2mNF1Pft9IrLXYhxsLGlFK7FPAy
gluzxKNUXhnKTuFfqY+Jg6JeI+ul2AxpvREQ+KX6Fr7rtgSGVnl7iz8i/b5THZD62UEq3g0yEPyM
vECFkI4O1or6kWrlTjYehcK8ITll4ao3HLGDBDY3nZhtZB8KROrbTdrfk81uh9m+co6tlHD0qNtO
4tiiQHSxQEYMWys9w/9tLmoluU6tHI5zueLKmdC73C6C+5iDiXjIQP+S6OO2914mrjXhOck+Mtjj
IHfWmrVpLWMZmdFKdh4Sd+9E8sFp/XWnHIfhCmEzYUY2uNYFKXhpum9UaQn9fFk1f3rhSiYzM5W2
auCuC5XwuBGeTch07nyI7c+2M4k7QfMpBX8yqkhv6qVbtytBvCFXS2yDVZGn21Byx/zCbpGRBERI
064byk0vgjQUPtq4O/aMunnyJxf3YQVR3HxrR+Wtn3KEu9a48grklzg7WO2HL+5K/1lOg6VIxHFF
rkMv3JDhtIG5/1w69yEa/qKI76HNez0d2OIq2yU5wxrslshGrf7TphkQa/JViXYVNRJwgecrN8Sg
LwSGpUXbryXXWkeuaGtGsVQYjQg2XFaQ1pv+PQyuVYKzZALnMtwPUpfZpj/YqvHAqRknRnCcwWb3
1bL2CQHjnk6WD2OabBN+GOR2qwP4LNycrXIzQEA0S22JFnOhWD+jboP+2G4LfTN4EuEYMekrd6hB
StEmXoggdfVBk4+l9eh2j01w1UTHpl93/GU1/m+NSII8XOY5ZMmnLLzhzwl/bh6tDckQ+Zqb08Ja
LcMxBoNdRgs23tiUcrGQ2Wc3zU2DDsXj/k6/iYtDLr9WfY6qhoE4ISn3Rxm+K+WbaW4a50fv/JDq
PxF/z5A2Ieg734iXUSRcR8EqiK6d4Y3A90BDJxwv3ebYRbdZdCNHO5bTS4EKlSwH7zJqTLKtr+P4
uoAML95bPmEaOFly4cZBSxF42UrsbznHWbsC4aTE75XxaxMkzC84pVhdFG9xsEvq4tqJekCF3VqU
SXvMEVdgevEEa2smHcj6WwTBy0q40ZrrVq/ItQRDj6U6/kmUb0K+tlFGpO3Wjx3oMpkzCSh516yT
VpVEVAIvXO6LQYDA/zKkO63q1o17qFPZ1t2c4NJ9QfiESiMVQmvRMeoMg0WkwiuOLgObH8EjpRqi
xqa2WxLO6tLiVARtydAtiR+2AawrTrjw6U5eVF9b/lFTbw3xGJOA1Nho0bkOk2oPbMJPo7gjRfTK
VeX7LkKAoqgLIXwOOFIdEDmBOwdSjuzpIawI5SgEG3LECjZqInA1jACXVN04+1104VE3tX0QpQsy
SzaKck+kNwEuxSIV4INwN9KRE6yTWizHGlvR2rbaR8si9qFUV0b+Qyf8I+yRnmeuXbndU8Q5Sp2S
3SU9gORdaMT9FNZTXSJ/otuZrkpudbc0zJuQGrDinz6JtG5uLIMs3nK9Tz4zrGJ8zIp2RYCNnRZP
qoQkr/S3XbTTsJyTa4TVAI1VaBfKs6U/OPJz7Rc3MtRJF6ujhaJDJs8dVf0qK9/chiOXpHwtxO6X
hJjPsITrrmT8J0ZrxGYuU52opaLeBmK0dEn8LdgsNSH2AzH7kaJ+j0jYEtFH1JFGuuyIbQrXavnY
58nCqp1119d2Mfi2kWjroN+VUXXIorXnrisiNem4SfcwNDhSCWSpD1H52qq3df6sy3j374TkhdNT
IdtrrHX4JzqLWDThLfHuWhpP7ljs3EZabEw01orMi1uJFkOivEsEZiED/282XrEy09ug5YzqOfAf
VPqJBwNedPaObB24FyMbJrD18K1Lsz3jtIXdTFA8DudEpNfSKhPvG0neEHa3aJQnxbgfSnSWkR21
mM7yl9TB5mmFPGnXutcpiVhqrnKi5q0MuXv0lbek2EsCJ7VeZscCB3E4yxBoAZ8V2rcy+63JO6Vk
vZftUu0uc9+loVxYCJy6dhvk2yr6JVX7gFdK3T06qZ3eVCwGD40mL5zgse03QkNiifOMeEhKSTxX
5UWWrUUD2ZX/3uGvs9o7rbTd8sHKXwtzHXe3QrOvZX9XVeS02syeUd++DyrpDEWwkgVhQ4adlv3Q
k58l2yiPIMSyN/YNo2uQwVIgcjfAUH2dJIR3GynrrmJL0g7hHOuov0lr4vsSBi7PLqWjFKabBBBs
Xg5rxwgWkkvigHbEB7iL3JuBw+uo3LbChw6+EL2OmNL7Jc48iyUnhGyKNOB8Lt6+JOmXWWwtxqFm
SMulU1aPNfN7eReH6540M3KwwysPh6Xhb0RlwzyMbIwE2WzhR7Yo/RTFbScfNPVpqG8l9VmKjkpE
cKVxlwtot/Au1ySnk31kmmQkv7YgMAJmwtZ7IfeJpBJukeA53PvNk8C0V5hA1KsM9PFQcG7LM3B9
WIl767rIqAPhUFQ/XUK+CSRctE2xk2vHDtCUkd/eWKzFGqJj62szKhdFFZOcxZJgyG/lgnSt3LmJ
Yq4gWLDEYWhDFl6Sd8PIfGNkh5rRiVjPpe+6S88qN0KrESLRssqCqJo0K/n/cXYezY0jXZT9Q4MI
eLMlAIJeoihTpQ1CJZXgvUkAv34Oe9XD+dSK0Kqju6opCibz5Xv33oMrfqgvjgSzYzyCTQicUiIc
b1g54GM06T6mbxV3dGaZ+CbxpzwfM3VfVH9JiZSU+zze9cMlLIaV0fzul9CPuvukYQ2ejnXyvCQF
GN/WszW/p2OtJ7+74iVV15kgaW5YD1hroPZe6UKePaRrQG5uJWQW8M823eBRcpMy4SGyvI7jy8IK
ML04zmNubZb+1BiV1yRGkA/7yilOSi1OEKYOEplAk5QcGuLEeqT2YERm15wgbhV/MS0Dn+0e6qYB
R3fFD+dBPNbv/dRspsG3+KVDB2ZU2BwKIQjFhQIVshTYa4Q2Zv6mFpBFksSbgfN1VbdW1EeEP6sy
ytzFPozGH1XZFuH1umr3XaiuRt6hrs/2PZfA5HCRSDBQRqKkg1Ku12X2vrC1FRQuC+W8ZtN+4CHW
KK4bLV6LzPDU+Y9EkW0SBDy0pzl6g6/ZyYRTWPFm4SqXDeAuY7kbDNkvgc3zAjjxsIk65wi/hOzr
D6vtQFzZfiRhCAthjc3Aplpo7Dw3aV1tcuV1Ar1q5j01gKsclV5bhYbqt32yVhITsNKmbRtvyvER
StcYjF02HDNzuKTmp6nfh+ZDVtxTe/ZdF7SV8Jds70QoS5QGntSGfBjXhNCqgnFDWAY78pgrhqfD
9ihM4whVzesaysJK3RT1vOqWIqhyNrYmD7oGJ5ih8GpAeWF57nWu2qDiqNKD0fgQMLhXMzOH0apf
NKh601M9/6Jc2IyyeIUDwY/X9pGSuVhSWNwE0q13OLqQnP2ULuxiwvu1VopKJQ823qIir5vxPoEt
2qnnUnSebdS8GGCgqKUGCDv0izgLTIFivUBxXS9DeRhLYzWDRzPK5twSVBm3yj0wo2AUw6prsr2q
lRwDLD9K90njgeDznByA+mi7TUE+mKnTDK5WzkJh09pul1iuJW+blkIRyFRXcFHazjOyNXhrAqXr
+xmSZF2u66w7JpCWCzveoCB3JYIvbD7UQpqRwqgi9475nr3R6uwwkvWtcZkXYDdOiXRMN37nLKgt
yToKRdGifgLJc83QWjlVse3E1phyt8E8NDkU92TQqAa822J6gLkYlLycdjWSvzKsRor4KYvvbWU6
Lj25G5ohAz75MK3qTk32bfXWwewxbZXNS3jm3G0siGpqfOpgyhc2tZu0In/aJ0SPYy0Wtyog1XgV
fo4hyMn+eTCdjdwA9u3zvebs+D1y5SU24iCe1w4oR23yQxKHRi2YC/tvOpKS45R+Zk1eHHmA+jrz
MIh+Xc3r3rqzNL44hr5SoFEfhlNTW74pHlQodT3tn0q2V4TwradEPbd1cWh6tJAt6lWbM2PtqWbM
XOyp53QYmc9RXLkNungqxxSKsx1VfrJYOFXFdrSbT4tY8JXoWdqsoTvW9YXgFnjI56FK/hR6fD+z
0mCALJsggRyDcqEoiESeDqUyUtyRBK6waifdVG4LMmV6rTo59t7AIka2zkqYJXatCmGyvQnrh649
ishkdfyVOH/I5KtXNRmeGWRUC3imkfSo91nFiQPWBuUkbFo8Sxu5SjMBhK28rNWOgngBS4EuPKhB
vTyVGCUjNl5DXEhQBMRJSjlMa2FMjzLR3QNYbuY9eBoBsgW5zg+EB5VN88GRhA8VcQ0mAo2AO4jQ
b+JhZaaPChQpS3XceeYowRlSpIsreAUnEHXD8mx1lASF7hamuXFShQ3dkYIS/WPBUpn1xO63072j
sbsqSu81Rvi8tJlbGPFp0R1Plbdylt07zafd6ACMqlWnTd6CM3lBZj5NutsrdBjs7qTPj4t2V4pw
v/Sqr9a8j8beCc8L5/E47oPQ4QAcNZ4K+RrETFDGFuSJ8VBXOpz52SWgv6nue21tladI2REHvXKU
32ryPMbn0YlXTn9g3ULI3ibHJqWj0QyIoNcmqfqmPD9KEH3DUHWzKr9nwkX9UK+Y8Aag2s9aGoPP
dbZ9Fh110JNGpH5kVKjmGB+E9TyPDYMqKgagySUqrKTV1k6RuCWu2DJj8YATrDnxDqYgi8vMWZze
ApFt5EKrK00jfKeIVjVnCea76ys/KTRPGieNzmKOLB4HawFNw4nfWrQg0o6jifc2ZOOuJuiAra/C
PTbs2s1Y7VRduUuk+CiYFgvZ03GBSVQ6RYQ9SfUkFcbAbL5O9qcDNrrpspWS/OnL5ImBzB0NEXIb
lF0Zs8Plg3Wy9fax68MApR2nhXu7qu7q+JxOD9czqVtQDCe9BvbsmJfMli31aIrZtfWe8mzhXLSP
zPZUh2wDyxuJiK4FMFMtJfByrwDSVoK3iJYRUtw8Zjo+Lquc4XD5WuU41q9NnPihb9/gsdMI1qnM
cq+JPgFf0NKK3I53rSOjftbeJjSRKgNf03kPrfgCScujgDYGe2MOHFUa7RBnmlebsGyuLpoWxrcR
FI7f8s0s8VlZ5krqrI1Rn2g2ugq3nhTxILI3MRhQMx9dSGdrk66bPuqc7XknIAL0Nvbs6brwbLWo
2xBUZPQvoP9YZD8XFs4et2caRqdCGjcRRWsOfmBQMsTHqasm+edUdy6qdLgD52tHRGEfA0d6SdWN
3ZyYt2GAIdWs/Js0b04X7hO5D5SGfUeZ7xsIfVb+KS2BURhrNdzmthZMsePGSxvIPLWpRv05GRuD
6oGzsaItfjwvrHmytm0sm3Nt5aVFtCny8b50XktlOFU0ogwDmuJIrR7Jp4Wv1uNs7aAwJNavYtnJ
1suIOieS/lbzPR2N2b4YXuaL5KNV7YNDQyizTnPnrDNqqlJkGLxfVeOtCHeCJnu7EX0ZdPq6w4Ys
ZceMSm7sfqXltqJ/oQ++IR/DpF/1KGJF/KckQzmNTViPy6pN9PWyfE4ULAuny4kcbq07ZIrwG3rD
KXlKBk4nWmsotsVdIaSXlkxLOKKnlHW6yeEmFPk2bjCzQGpWUpRo9bkEkZ4l2qriXLpMXsFJG9n3
IRrtgxVrm4ISrjDB202vRT/s5fCuTsDLlnfQPD2pGbzeedM7ncCs5JgytZD5vpFscvXHba9nd5LR
UBl/Fvbo9iCIx4bqr+q8bBy9MUpA+oR0Kp/CJdw4dmAz3jIB+iRWvi/a57oMXWehtqqM/WDjppFp
4vbXcyTwsnjeOZ2LJcBtLWTpkMwkEOthV7gzEnUn0w/1xCLutCsz7vyqmugyKfgehFtQFUyNTrMO
DSqslWbkAWwULC+YlKmc2upvN5TPFmxpQ03votnyZYNVw3Q8owm9ohb81cGL08aNVXEQNg9KkR2i
+TSp+UPaTPftVGKyZxFL4WwqSTBWIX0AbP2l2GQsVa31apnZqkH6AjoPKx1lCGx6gPBH03zpsWQB
9zs3uvNsEOhCd+IJg65LzPuxWZynrBRbvVOOvT4e53AKOlS0Mk1tAG9FTuI+vcfrX091iWq89CHQ
QdCUtmyH6tzGnDEpx6Lx2M9/pge71/Z93/9WBSoUlVPoEAr4piHd3MrACixd4oHuWosUTaE5YsTq
vdzaVL/twgZPHIM1Jhsxt++yUweFuniNjFuv0HeFIvl9ZUiBKF6XUN8bKA1mA2pJ5qtJFmF+wvcv
R95c/Z469NDNfFJDBTr1oSKfY/qtWRNMzEcj+hW1zm6osz2xdr/jhZXbARO6zK6R8oKYL/YI6Ub5
bMaXBjSHHgOYBi4MMMmPs9ovVHHXtfkERzF+4FCCMMAbAQkrzq+4t3ciLt8mgWrXrI5zY2yVrCVM
QpYAkVtgVUtGUByEBAtRliKBB2jezb7QJddqDpIiDlrLNZ4v0Xywpbsp5ZZturiIXTl6Si2/Minz
nR5CgU1MBfxDTzdaOC6L7Dbt2SC+bZDSiCLKcJfw9NAkyyd817qtoahIdN86zhlO268F5/7YeZLb
ByutzlLT+E6m7spupnXdrDsSfSINIdR0cShXu8bZtbXK2YwnzB4dsoLqlZm8iu5S0LgIHXUnw0ZW
sYys+hbgebtUnqSf0mwb2Tq5RDoPQFttQPjqyylGhm8L4VXwGXwtb3KU1A9GhINlLN/sq6kxG9ax
ozL/GtbXf4cTs9YYUzX8s2c+cP33q000rBYfqqssgKTWONT6pLyeewhK4oOLQaFEzImT1K9S7C2I
9pXWHHoKhm6Jz5Y6rCQjdiXF+JzCimAhUmi6wnbNHjuLeY+T0cuY6GR7UdCEaSmlJ629dJUVTKJd
CQbOIaTXaKD/5NxFiebJ6F0GuXH7ebhAcXmrHawHbQlN+TVk2jp9Gu2jFb4vA9ukZK17ow4anU4w
MR9j/WHVj421K5yRPbfzW3Gc4nLdDYmvDXemLa0t/nq9/OV07I9GvRu6Iegc3SPnFfsEoPgp2vcD
CKlj06ZBNL+W8zY29oVarIry4JjPjdz5tVBA4MqeRNcglX1bxqapqG5iWrjy3zqe/ZoWr8J4TXWo
wysaxjM2CgXBlxIHidT+ggD6XAsDOnYhAlpfD4W9k+pNZkW+6LezsbzJlJ3tBG6YNNs22oZiEzbN
ZpDI9CzldZzQpRqGdQgBV+ZFmLnYQ/wxZeVb0hW8YbknmYKt9sOeJ7ea7OdEI2HSsbKLnSqukqGj
l5CeLal6JAtmHYGktNTdKPZsG1se8KBv5W2rsA5k46fJKlV19WZRHiOoJSbfv+Hqz8lAizG0PFD3
b30/IpJLzk5krrSRPdooCdKqaCAtS7kBbF94lqx703KGEaTAyqSdOs1+qSUHAlvO4GIOossOtrls
4kTdhpK8AfbJqU4/xEl5VtBw9X0XhJwJRgifTTZu9BHoCBMLJQes+ZTNL1X67qTvqXiL2AIUYk2y
Q6+9VYJWe38XGSdhnkfObCUxwRGdSBomkgRgfXlPuxdnfsmGzwmnVTmf9HFDDx+FoGyv6aBqseGb
GQ6F43Vy3SoR7st7ZolKW/IJ95F6tunKOMBW+90kzll7jOqTnh+V+JgoR3l+n9RrlPeFx9Aba2Dc
knQmD7RkaVrk1M1DPMmZmH/FeDo76zQad/l1B3xs4uxhNjmQNoWfN6PLxfioqvfWWNfwlRXYzuHk
T6HjT4nLSmQT3hJfTOpdaL1eGRPvGXkNQOoFVQrZgDtL5wCGTVbbafnperycnftMumsHukflUQq1
h0VrDwZbWqQzBdyQSM7ULegMHMNU/8u9IbZh8Uk+KUqLwyC/K1K00TReKHFMQepKz1Py1E5gTHe0
CkoCo2C6E1HT7VUjqDXHK6p5x/E/t6/3ez9Y2klKTl1/Z+ikljDoZY4G6njci2xXDrb2O13UAGPR
Pq9e1ck5aMOD3gGzVkqZIBrnbaiGOwPIoOeMb4b83MfKmpPWOnISYIeQrnq/7P+w5p+BqW90STte
k3Hy4WzHLwWYY3V4kpLnglFRf7FrL63tnR7vbErzjW59SOJi/C7TrdR2fjcDDpdPSnGHi5+xhtsF
9ojSNPKjkKyeTnucC8XNWY9F2PDcnrR8PCfZyepin2z0IFfD32Z8jlkRZINsH2pEBgYc/OxkVVpB
u+U4U5i6O9iXQcq3ksb5R+YH1UCZHhFJ+vJAV1K61NFHERXvTlP5y+gcZC3am+pyUGumzl2nuY2F
rJfs1Zw6HMCsb7B8J83aZO4IBCWhC3DJOJLqZboWPfSc3h78NkayFGueOj6BBCQiuGPcvJf7d7UV
ayRTK5XWR04jwyhkr1eky1R/4LxqOnoZNX9Spk+DqC72cFFk6RtZxxfSl9t4MD2OunYQaARBm0sl
o/tvYse++twbUVI6FRX7H59rd+vGOdbWz0Txt4lgcpLIlTHzuSkzzGEj/1QreaM+KqGXqbWN+Gtu
yZHmFn0jovrC2ycbN9qiCN781BcSm5JmbtPkdZRGXzEV9liGsaoeTFnjRrm6Lpy/djhd8rhb1fRf
I6f1Itzu5R8zy775Ll/dkxtBEgZ/I0+vv2NjMJrysh/e6hth0JgJ084qbolcnGZGWcy+/1v288X3
vc3jsRfTGZOiwCykeEPqJ99pfb5Qhd4m7yRaa2ehirWZzaY0ikCzTxzbV2G+fKP7+Uqb80+41Pvb
Q1JGsICV/5PIUS+NiSQIMKVd17jD0gdRTY3NXHxUtlYqryYJ/KCmbTkx7hPD8HX1JZxzytC70mG2
MrIO0xlRwuokt+NdX3xj0vjyq92IEfMxW+Q4Qmxc0PWGFItNfWMqu6iuD9nwwQx62wybsn9C6KOb
x5r0dJMAC6mxSHDIVjlnCE5CAAEPYfGoGj9z7sq3ST/cjopmgkNCbeHRcwaS+rNH6Ppo/etGNHYx
dJ2MyLVnNDurf4efRbLL+s16Iaq2stqFD9YDqV+B7/nZ971ZLSyRKbrkmKQ1qq4Mgv6HCsd/SHb/
ug5Wq2cNeHS+7qx6EcJDgzbIz77yzesPDE8tlwETYtnv5XydTD9b6W+jfGJIAmU0zvNeeV9eqo//
/rLaF1LC/y/IJ1Ely5gtlmMdYRYyj9G4BtHSPpmWhMF1fpcUGiVgeHak68yaTJCW+aLID7X+mxGE
JB30dJdQTdQpRCxVh0lr46uDY7V8lCOJsmI6XafziewEo/JLDt/G5sFR5cCUHuNoRAu1UxaT5GFe
pkJ5+O9f6+pH/h/azH9+23/fXjWNFZWO/z4Xl5mYEtGOYBg68Vurm7ek5leMw+lnj+g/ctd//aw5
Mwozb3iUrPRuadeW/fzfv8MXq/1tGo9W6kOp6AmrfXSo0utZ4b8/94vV/jby0NSHmphNrs0oVSzE
ABilkMaSDfz7u2zYfyTi/+v636wGYyprcmPwDqRq7C7luawOsv5Yja997tBlDBkgb0ft0FUHK38t
uzu29ap8aSQJjVu2ootJ6zp3q+a9GF8d6RJaL4n6G7K6OdOwBaYBBL27Ti0lEnYiWjtVvq6avxpz
UiDYplqznT8l2bOReMiYVzYjm9QJFHKXrCZ2e+uoDoEl7mX6iPKfJD0byruz/Kb77I7xnTLdL+YV
w3ZftM5JavdTekoqZAdVw5Dxtaa/YzbtfVRqSCJR8EQPJBna7QJet7pMuuzVxfMY7hqk2c4uGr4x
fH8lB/8nIetfj5mJH6xPB+KIrrEcHAYRPjGqIVZznmj0m+geHdeIFGAblVdzEtZpvjtR/KPkOfmW
8NlNTiUJPF77qTlG4UZ8p6L+6iG/WSzVKtJjCf3Afvi0H+tv9vSvFrXbrMU5kSp7bFDql+OLAVkU
FSjtMZfALT3C9NvRjhva9RQpnjKbK1legEszkYgsr+62cbbltC/6wMhnmoZcbKYalqEeo2r5JSfd
naOXqA3Ms13GHqGCgUJzeUrMbbRsikhz4yI5zPSTM+1QgGVJtO9M3V9cq9sQrV7PRblkCjXBjvAB
8bMAGvk2QWvsmGa3MR+bnJjGJd+FpVwPNv9jCbiNz7pyBrKi4IkJDcZyH3gmNmb7w73wltuZdGJo
G2Ln9slC/IJfpN8Uql996eul/9dLpkgFZuuaz42jwnVGOh2IScTPsImyerMqypA6Cnkgr1x5Zzr6
s9PGbaxSJ6lll0/YRKxf4aP557/3iK8etZuTUWZGnTQi07nGknSp1/3wxKXevO6m6KpQXK/A8ms5
fRfy8cWGdpugVAy24+hhQS3nNEHrIEVHg2TJyCTs3vvR9bjNUtJTFhSRa9O+eh288u/PPvRakv3r
YUsJYpYTm4et/dVYPl2cn33s9TL962OLNrEcuaJORMXImMv5Jpbhq6t808BQjaiVhKpyhNOGjYUA
uIhq1+q0QMu/y9796kfcvH2ZSqymjRKXSHmGEn9H85zCqHeyb0KLvih1b0OLBjmNNUnpWT9ncZii
ceXkYm/TzpzVe3w8PyvTb7OL0lwX5pQRmqsWKMw3Th+tf3Zfb95JtdHHYe4U7PTP0aP0wwf79oXU
Kwa2MiMCQwm3NPWxs//3t/1iJb0NIDLDiNTN62klyTYZIifqqyou/f/+8C+Wp9sYItWBJlxgdLx2
a8W4nbWfXY3bGKJ6Tg0641zirlvPV734N0eEL5682xQi0gsaleiwGRocouCezPoMzdy5mVM/1Jdv
fsgXb88tyFM1MzvqU34IbdGrroP5go7qS+t+ttHcZgNpBqiQqCPOwWy6ZGXqilchN/zZDb3ZGSPD
VrLB5oYaIUFwhD58UzV/9aCo/+9aaBMlXswz31k1PPEupcF/f91/IE//o7iRb95FvReGkzli2svY
wWbiAFM0aVN0SAlmlaaPJRpRPGIp6vBqzI0nTTLura2J5lJWVybjrLxCzXVnqjYCYGweTRyktcbQ
swjE8qSX83XSv49t1UUseQ0G1er4ySl0357NoFroymqBYo4eDTNXJz0jLP9c3RFSJiNVeF04ZAFy
OJhk9U1LvtflHqnmpUPanZjMzwmSLaw3RvS+wikrotVnMnKJ8zJY8mmr9q3fE+1nl560mIc8mrdO
yh8Pfw2Gqf3TokTrGFPSWNx3RPmH+oOtokwoVKyoT2TXoS74pgoxrOv1/F/X+WZ5wiWsKNSmgtDu
Hpvtczg9GeiNJASUlX2pZq5P+CpSKVAdbTs7/brP2t3cmcwwdlY/M5cXm8I6liGh5ehTdULLJ4dR
eb0a7Y9rVyKrdq2Fj0itgmv6yKT5GTKASN4hFQwiHa8Ofzovd032kapvWB9wODyWDA5LfbMwe56G
9aSjY1kikg090RRegs47Ee8Vli/Si1y961Y5YmFrmrAAbXQlXWdMNxZESTmDeuMDYLQp9trwe8yd
oLBFYMQ0SVBoz38q9U8KpGQS2xRdhnLX52vJQXfDzLZR3LbeTuonbXpXmMNT1pV3tdTv54yh0sik
En9yp1Vui6QsRGOSacS/iue5Qyk93s9I5qOCK5GeLGZyeNPQSBGAlpC4Lw0PXdygAdM3eay70yw9
VD2azzdFmVcDh806rtbZkj1PoL/z5LlaJr9q95q5rmRm9UQ5DkrrWfyhKJ4XKMjCEGcJ83ij8z+r
yYhCVpI9DcH4MKsrXoPaPBGBtZrqjVn3q7Y7w85wy2TwNf09bw7GbHipWbqaUF7KrsGhiCadbzUm
2h+TBHcoU5vEIXBdjMNaXoBa40kp4u5hauqr+kszuod57D0bJ8WgSh66jWBK7tFNW0Xp52STW5Li
imTcjqjwIyt3IUouNcSJeNlKGKz0E2w9L0eO7hgZjAzbVfgKBj+6QckyRkixrgNGX9VDTw/brRJ2
61GYhJw6OwWXpxNOeKoKP7b6zcCsrU9iP0eskLVT0Jif/Riuk8TZlA0Tr1h7LyOk0xi0Iga0diH7
ZqJ6ZX6ZW+2aDuOaEqm+bX7K1Y/Eup+xMtAkdWmHIE11QOcVrm0N2z423PlqOVxCxES/cqc+2wtx
TExQjJWEH0GSjk7aH2sGv83kF/qvGfLukhwsku+GDQehe/pld/YiDorzoMR/pwijpoIkoUbZblTu
pD/KQuycLKCjxFw0DAz0Fvzo1RStmdJZjuk6aNCRBTkd9IajUGTkYiUizMYX+fI42BiCGmSjsr4q
uWN6+dJOLzJPItKoiSFBOIZuEVZIpYpVF0luOxM/AvFlcayVJl6IPO6S2M0mLCYFytSlWAttJyNz
MPsYORtTyxq1b44J4K3KNByF2ybVVrGlgUgk4a/A1NgeknlaEwBF6qCfZpessBEO/B01ewWcRul2
UokvnT7RNHLDR9PViArS5AcDwzXGHZLDVZKzOuO1q4p1zDTDTh+L+aGTEZhHjsvNQGO1VzELOyV6
e4fnmGZkn71IRUsokYYXQ93kwj5HhnMZrT3yrQLZc53sBGHm9bQ2W/M4sEBb3S8pxxOYYRNNOk+u
yWlOKa0I22Jsgno2jzM/739NBu/ngEwH2Mio/SWs0VVlDFiz7tXGW4O6tZ+e+6kM5MRi9nrObBIz
7Q3iIKXP3CEGG3n1PY7ZrlruFLYwJXnpBlTx6Ztj6pu6NpEbthvHkunOjasKF2eO8FOSeekw/NyZ
xbnKeIwnY2Wj65edzewcQwtSW2cRFl25Y/9kK6g30dh7VRb/ldN8F8WXgvk679J1QxQGAijrRRcl
S2TpL330EjLt6pEFF05xNKNXO0IKzwPXo58ToGFWM6KhmldUtp9TlB4l9JwqW+7NRn4q0MTPBc7i
qWRdTp3XQmJFjKesDfLJ9Mx+cluD3rPRVr/b0dyO8gFRakxQDPEOuIYJHzXLtZbs+/GP0h6T/KjK
v20xrdOKXXliKNld03LFXtXZ9j/mvtl2tRZk6QNaQ38OyyMnAFfnvgGCabOLURPHjA2wd9DX9gyP
wmKjWM6xVY9j+6dhIh8Jtye33uyJMIxqf7a3RjutGuupt1/pLXlpMnqN+WwUn5p5GdPfIMM8HStJ
RNExlH8sfAwL0B21s85tel93kFKiS9o+F8maNyoQIZ9m5MkxyuZ7AQ4skXaZsNDSsQKjwSVW1WXi
ghEPVVOWdtiB7V1Xyq4oEA8UXeoP6UNY9fuxxKeBFsdE5t2g3TSpTDhMmY7zO5wf5KxEh4uAJYof
o+XC1/BkREeyPf7RxvDQymdJfxJJ0NMTxko1JWKbSzsrpCfsHDNGSDUi9mtSSjFb70PFjjP+rfDm
JXO+Lobp0FtY3Rze3+ZX6CjbKWbK2qHslHhYc1nGLxOuDIZ0V5qtlEyUwoJC7cEYvgvP+6e/f1ub
8EvdxrvFcBNDDDFi78ynvlO8hLW5azGFN5+6SIOS0qpH6JK0JfwnnOz4BwD/+pEpuSLG+5Z8Lmrx
kIVsbuGlLQqvMCLqPNWreD3Tir6jve2HEdEVXvekd9tY2rRDhSrcwat5cXKUoWW1NntEVQiD/7uy
xQ7wP0oufq3b6Miqj4esjkc6vSN6xRzDO7k1zTlWh00nNV7CYozTeCO0oKmXg638bu0PNLArNTc9
qxpX8YL3EiNWjcpjSg3M2HfARVYLtgixYCCV/EYf9sgKk+mc1rlfkzZvZvdDiWk1VffdVUtYU6Ay
6ut1DPFW7eblY6acezIPll54dqX5cjh7nFU/CkyoTrask4hAKoYG8xlW+rrCyJlsBT6xpL83UDFp
M/gh+WkkldHCTJKGxzx+R0pr1ONOmA8p+1QqSj/iLGkP1jHNUKTRzQ+prDCwMWeoMgiJAut0tyMk
SFkVTYKbfN3ithdMp1tEQSwHS/u6NHvifqiEsCtb1YsskXpNK/GaQDtIB6OJHnoWrhknwNStnebo
GKe29frkrFbLRk63M/e9w80VRqiKpWqjqZGLOI26YBfWQZhvVdG5phl7C8uZYaHnxGxh64izldrX
7buSRVluhpXaV6ziSD4xEmlv+vAgiocY/xld2Oraqk7ONUI5wjKc1lknGQWoHUgmPjVNPiT5aZFe
2TJQZApPo3Kqx4c5ZU4areXwuLB5ts3FXmwvUgNpWokHqzs207IKr7MWeR8tZ7V8tJR7I2t9OMcr
nSF5MhwH61eHLzPfTixrJuWyofAkX3XxRAlk3PclebXJmchw/HeXUDzL8jmO/oztPklfQrzVCc9C
wfOnGac6+uO0eKn44PSxapMr7JpagwXXxrXPSAu0QhjZ9zEunMlCtwwDzR8wIraF/Djl54q5ugV0
AKGtbxfq1lGVtW2GD/C4/czZw8Cws3Zd18jvVfXQV/G25PQTIhGvchPlFLfHmRkXNM9V91qEly55
Ugpnh0mILEDtMZyGX5Jc73Ne6cp6X8zpPIL9BLoA4c0rYZ519J+G6lHvWSFkjAxxtQtRf2oJFwC3
dCJFFwRebodNdJTZBOZzVYRQyqbVGJ5mwJ01SrfmLVQeRrVatRgxHIvoAv3JIJu2SHDLytlBr5/G
PBimX2k2e9WwI6nsygilbEWFpbMwKtqx5FXU6jPA4RUvGR54fMxQG3jZ35T0YaC8kLn7zhP+LpAj
vXhrw73GVFi9p11Cue+rCIn75Wjoh2ScAtt2PMI/enk/s38U+muK02FynnX7rwLNz0wqPxqrB0uP
nkrM2gkJI8Sf9CTAe0OIND5mB8o4f0bEegf8R+X/Undmy3UjWZb9lbJ8RxQccDjgbVX5wDtzFgdR
5AuMFEnM84yv7wUpO0u6qRAz+qnbLMzCZCQvcDH4cM7ea6fwHKZwl4mvfjttvJFlAKrwVS33MtxN
Q4WT/UzQxEwVe9/mIYkLDNEJurkOUzsEhr6594zmzCzIi6nClj2z8vczy+uia76EsLGV7vBghTup
ARnQJVJ4EPsWnWfWbgJcB42s7lSnD+D0Lwdc/e6EqjVdZwpymsB4J/RqIF0nXrbiA0sh3P+dunYw
/4f+5eKigZvie9t21PTmGMYD3MqABbI53GJoqtgDDMtijkQ9bYzbELlvHoxrD9OE25xG5rlVfB4p
oNnphFFkXiU+K3K8HEJ5N+VMRMhyP/W0y/t90x+WSchKq/dIpvvYt1dYzldejSFC3k6UEDKqTQaW
rDkN1hg+oFUcog4ZtNqP42kTe1euzDDWRhe2DR83RVRYtZsw2MXwVrwmu/GF3LU4YYK6u/SlfQoy
bSf9xTbl3czSO7idedakPIuMRh785cF5NNSypmBwam4CxP11/dTX/tbN0DbfEdVTTv75lLu3aTLs
hYfqEP7NB1PZn0xkizbghzo4riUuBH7pswlTIZ7osP6gbv+tsfCLmf+YUDyIXg3SqsYzr2vvGcgu
feg8o2INagOFIBpqYu3vZQg+vTdQDaw/1Apj2dlsiKtk9A5mM38OvfdYB5faf//9t/1VvXWZtpeq
4A/ftp51hXZeQQtL5UnCAmiRJw9l8UFl9FsYwa++83LcHz5fJl7fVyntvNK01+1s3g/BaW6RUDS8
R8Zt0Ama8gcxoDJuTwfmw26KL1P3svowdfdbr+VXZ7DU+H44A7jkheL54xtSQ5lx11tThhek2qAi
O/UHjeOCcMniaiQ+IcLl3DBPZRYzTH7elmfIXEeICp5l/l/U+ZcLflSyDDGBRQlN8bPQ2Inhfo4+
qC0ys/KFfvVFj4qWrsrxbjBXnWG8P6mI1qUShydxjyzilo0zxpD8jMUPCR7pKqfjn0dfqxQ+vVib
c3NbMJvMoVxXGNSYBzYSm/SIZyHN2fp+6stHO5BbR3VbOcvTsOw3ofEoUYcXtneliy9D2a+mINpk
2edqdldDghOuPDTNuT99zttqDdRI44YV7VUdx6sMoEhNkbnyr23v1GMkZTxbleoc119VPSRmR2kN
rg0ZQiNmMkb2psAMlMwrt3wEE5L6ONlO2x7BkLlGAdJlLgtHLPJG+xAySI64jcYiW6oIK99oThbC
QNWVrCiek5CFYoJIF3hG2uIKDb2LVo0HQ6LmXygdGy891+YGA6ucsSpWl2FxaCZ/5VAetKhBjHa2
j+FvJWwJihYjvTjIMjmB44Y/tZju47ZY1114cLUHYOvRtVmyR4ekOi0pr5GwFAXP8/ieF8FZicmn
CtFO42CEzmLZO2c411CqC+IMaI+dz3N0WUcRMzFrdmbUQcS8K9k6GHF/D1gZg52/DRwBZMrlVmN7
HR9jaV3kxbtdVPvUm9Zptzj7T8vwLqrnx2Rg4aPwDCqxYbu5KiNmGyx6TX7XJxdWcoFIFKaTH2/1
9GJnYjOZ8Y3bvunwq7TCdTnAjMtcih4x+6zkpLbM1ZjvjfKmdcv1bJfvQ5PvW2Nmv/boyjNE5Fhd
2/PMtjewTNjEyxUwpZNeZdczRvIBr1Hdj9uh8CkepeeY3b4Fiwdh+ughKgjTgqjcLwnF4W6xVsJP
dOeYEpJ7lonLcL5oWTnWU3DvGA9TXJ/p/M0NcdQ62Xq0q82Ep6Ab9KUM7dM2sF8im+oDog1tvhm9
je+YNK3GgVZbkq/+EOPZAirWlVsNWyPP5HXsmh/0QH7VyFn2fEdzSpXEPY+MP7Di6KkY3o5BuDY8
5CMhzrj5I3XDn4zl3nL0H0Y6IK25BUBoOGuT+4x0Yac511hafz9R/KolsnyFo4lCzzkbFFZRZ4W5
jwNy8sbpo73jr8ct72iKcAMRSaq6w9nYXHT9LTPABx/8q87WcspHI7/SdjHkLlXyDjRE788AwWDH
kXGcmx9Nb79qNCyHOBrNHTdPm2R2uLG4OMqkJTpQUSo7jcGVRPF9aO6m3GOciVZaeqvf34k/u81H
43w+k4MyLV+rDp9td1kV4ufD/v/7T/+zi3bUovKSMMzmjvscOCYB5Gej1WI+hT03vP7+AN+UPL+Y
p46BubHfoqJ1bGZANS0j9SGqo8uklC8ioEBPIm/EyNqKr24/srVNLzP/i1ezHVkC8DDbQVhadyXQ
sGDaJyW7WbN40So7tHgtadxt615s4jg9y1lJf3DGf3KX9dE1MdUUmH450mbEXahCWgqqOB/S2yR8
HMovwdhCWAseZ3BcEuCHTuD5uAY4s/bEGFB0ldg6G4xIXmHSTnrOja8x7Pffn9vyLP/iYuqjTlfj
xwKonEcdEc0hk8hEbfD3n/xnFZ1j/nDFHlh0kiehzePrzJl2VRZsdDscLDXtCixphihPmiJdw6uH
8AOJIy8+a8xBgoJ2kO+9eFjF6knEqCgL+5RO04kfokeNV4X7EsSM3MlttUBKKGkKwTKDKFATd/AA
BypoQGmZ4Nz8ZN947cYOHxP/OXHKDd64fTkln4tp3CdIjdPo2qaRn5Ou2ukn35erRu/yCOzDPL7I
Ud4QFk2FwP7gqvzJ63GMTp4SHQYVJP4zkRYUQNLVCCeYjDe6uP/Qrv/n1/F/BW/F9fe71/z9v/j3
16Kc6igI26N//v0i+loXTfHe/tfyZ//8tZ//6O+Xzz2m9+L4d376Ez75H0deP7fPP/0DT1nUTp+6
t3q6wYuett8+nnNcfvPf/eF/vH37lLupfPvvv30turxdPg12Zv63f/zo8IpnY9Ew/OePn/+PH14+
Z/zdvshfu/q5+Zc/eXtu2v/+m+HZfwjiIYXpePxPmZrXYHj7/iP9B5gd01TCBI7kqEXblxd1G3JQ
9w8pXClNKaS0PFfw/jZF9+1H1h8M2ppAF5PpwHb4wP9zcj/doP+5Yf+Rd9l1EeXt4kD5+alwHMcS
rqsUkCXOT3E6P8/A0rM7GioKnM40TBsbQ7t0ctxHZvzJNsAapGqkXKFMqCIUg6oHf6jU6RxQSOrx
seBSAc+Ug1jKRHTzw3X8x6n+eGpHKY+cmu3Y0nUdT0qlXPt48xnRlYPv0ge7eRD+Ywr61VwZWRLk
7D7tBD9kE4wb12myg1vMJjL9UefJiXKi8GD6xnQ7R1O5qeyugefSNw4vfkOUn0EyO8rm+dpqW3E+
lEFIaEYBFOmkqX3ZY0DJrJdIxfiNu8L33yyhNfkjYY15mYKdODfYZ3wg2jiyiH37qkpZUtvcAWHJ
4wVFE9Z2hgTA34amoe7GvGuHre+P4cqvhLtXURfdRsKYD56RGDsSm6PHzCkNzOHIyLqTLHejCwOI
2FXkOwRr+Np79bjxq47y4+9vytGu+NuZEiMoeDq//e9YHh16ldWbOkLFASzjOs7c7N5zKP2EPBbE
+w1XfT1592M41uxcezCjuvQO8UwPLClaGqt+Z42H1i8iCJ3TR2Fe4ueNJGcnbSFNesOu6eCsOFYG
qWJUxDbGeHeZym6LthrXyqOLPYg022dR0n824VRLTB6njfDEudMM4oNdsne0Svh2Era2pGlrzsO1
j1cLOX0dqWoM326jjPQiH4PAPg0yrwRVm3wJYlmuJ2pcK/gn9Tp0Grny4CKeuAHswjoC9JSLs6Sa
rU3jDua54XQ7sxqGld2DD6CYWtywZSmxfRvTXhUpXMoc/q0dOcNuhLVBK+lpampUE4UZf8YxiWa+
zJPPDcP5KnP7XTpYcoXC8S5UYXlRDbQEsQbNPWqWLroL7QECjwoskKF94T7HKO3DdZpY6dY3LLrh
qu8RhfsdJTYT9JtZU0a3ktk7GcgQ3+pcMi/aU9AfiloDvwmm1lzFjeM9UPSEgMFayuY0HDZIaV/q
rabmq0V8B6d1BDttW2xTDfl1UFn6hFSq2kcU6fBItGptq8AkJHEeXd7likj4IXUawl3CgQxOgwyb
SiQOdVau79CSxUl/cCF66ir6TAAKPu4As/k8ZtWTVrW8NDKyG4LSgyoGv3FT+nVEpW4s9oasmmcf
YkWcRfm5583ttpr67LRLqD/HdoNP30nrQ9YUl2Oe4FobK+c8b/t4VyCWvxFOnNFHoCU/wYSCgCby
c5e96JtuU9gfXtUfhFHe2g78gKzuv+SWXW894mp2ZjfNX9y0gNpRKBhMFU7QaOghhM2N1nQP/UfP
G67nyeyrVd859l0xQBLxvP6OMhBQpNCb9F08GN57kJZxeDbS3ry0AcKhT0Al41o5QAZjBvQ7QQff
Tk00XgZW2KQro7ayW3Am/XrKcYjTI0aZMLaE0JQ0JN2KXNQmgGSrZNqeBLq7C/GGr0HNTt1q8ij4
p1lhbHTETRytItxWYhTwFJroDQe9Q5ssT1kHeY/TTPcoLYbHNNTGm4FsbJWNTXjt2DD/Q5GvVMFF
nhOA4CpWxK1I/dWYWpDaoz6M6VBfwZB+EZVlrUZNrpHn2gZuHguSRtBvHANfZ6raajPHebOOeJCy
ZrTO+hkWQBV/Sn2nuU4aj0AQ1cGDmSFWydLfys5vX5PUuUYbOlOkDi+zEjZ2mEbemzG7X42e7VA/
EF0tfA/EbQTno9MRd8yCEWEVLUWGEOwErWiLbqIfvtv11Fwy1piaPm1oPQ40908Kkagtvs5+D8yS
Pmcx12IdYtQ41EPtbIxSvzFVN6y8g3bFMzlQM6bll8RkTk9prU+CopLXFQXrfJrFRsdE6Jb09AFd
ismm51Yn5A3nkblh1gBXlI+akkglEVURtmooWz4RMCQhEsgIE2ez2AzTJBsAgetw7zTzTWHp+XIU
XrZLHdwcXpXDYZweggYMAuOdc96UIthbLuJFyHbyc21ThwtD/3TGQnuKUtX/lIzufN5mMNILrfZi
hvUX+5PC3yqseJ/oGEWoE3uL9qMIu/eEd/TJMpWBDiW1sqs0GIO9lib++nYI6GcuncKBMlwwx/Ay
bBxV5AGUD10e24c4G3jdUnnapVP3bjrzcFnIut44c53Pm8JP2ZgHKomvddOArFHWl7iczmt/cA9h
wzDm2XC/4OtXp5Tg+k2W2MnZ1BjJpTcH6iFyPMCN1TDmZ4XvSZqPIFF1vEpqI7wxSpg4MgjSPaGX
8O6yIT8VbiXXrkemFfYVh+D6Utw09CfXpoXMll4mSygTlIQmMAtWsBNEV0HY2dvCjR4KqTBXCbwI
aFj6DoKHbDKMOj2kapmLehfPFbIDt61PTUDQa/T08CprKHOuxltEbFeqToh5+lTBJllXbhYeMlHF
X4ZYRPdIFMz3MpiHC21lL8msozPX0eVB+oZzN8ZpuqbNZ1Goi9+1qm67lAaR0N2X+duKKgyQZoZZ
hh9qgtKV5CBYCrt0L6oFwprXvX8Vo4bJ5vYzCC6g7ULdMk2Fp2AfxWaou/GQag2HHPqyqofzWDVX
7uTYm2GyL8tIC5hrhQPLF2iwWwLXHmUl9gmcxjMZzKd+b36i1Lbs14bypFAD+8W6bo1PvZN4KIIo
dNpjNML+iELCAKizTuBSwsZnuqtUug8m6nhdXz7UVVA8i6oq7yMrJsBZIjHQdl+vk046u8i1yGsm
G+4sV3Jc2ZTg9irRdI9YoUOl7sODDCv3k2zppIVzhTgjzenQZXSVUq+WV10WV0DzJM83M1+/N/Ke
/HlWfPegT2/jMHNfR8u4ANZ637EFJlrbv676vtzAKIvfJ5l1F7lU2UXsu9HeG50coIo/IG4aI+ct
bwDFucQHXFY9/d+6bOOTPEMm1sPpuB5jTYp9YhhZAUjKDOYT1yhj99D0/gjJKWgZvoTtWR3s8RGu
WR+AqN0aHXE3ECt63OYElaj8pCKAAGaG3xsCucpYmCggmjG1b6cI3DW9Wj+lpz9XFVg9I8qhhXYt
8quU9jbVjtLOvuZMTulF1ccDaqLMrqyV8PK5ec0IToPK5VSmSdQckqg9Xvca1tOYtcltmbvZufDT
jvEJ8CnVVodGaevapEsEVWPQ3hCWGYBFGiu1tQa7Hj51+YS4FcEL363EnXE2awESVw7Be1dPKBZ1
GA63VsH66pLHHOaxV5e7BlLRuaOb8dLNRq6HhWYacFDn2wMLMAiSrqesbD1bU/MgRSruu7pMdoR+
pZdl7jHoTo6xdqNMP5tJa+9rF4lGHntucxL2M8KvNiiRp+VOh1yohwWAdX5RZXShBJ85pWgtmmAq
VzV0r50vsrEE8tKPNoE6xVyA5muC+mQu3CGjt9/G924iUwNZJvDquVPBdRdGybafhmzDKGOezZ1p
X9jKFucpBelHN6rZqrSWm5SQr/tiQtcZMTbBAWougrGkTg89zj81MtDoieVW5lrJJj+UuRpu7V5W
p1bX1WDQzB4JWySsfS276YUrwDqty/2SNWisboqq8E/DqGdtNkNWakGob31S016QPkWnHb2/elWj
kLi2LN9+KGijPbHWtjf8yvxi2O688d0A/lRhFO6bnbchKN2okbduNtzWPgqVriD9sKrRNejoIeK6
kac+gmWNETo6DwCxPLq8NgvWvoc05ljjxkqam77CZ1vkU3s+D+686qIKrQiJ3QjEVJUj5HIjIMfW
7JVsYkWR78tFdikqejyxkfb1Knfobq7awolPs5AU5Y10ux5gYTq3J47vh+0e6b4wLkK/baxP0bzk
0c1RnbySKtlBmw/Ua00oA1luANtzFO4HMGTplxDwcaGgAo4z0d6RAzXHKBQ1wzRYOiya8d01Ncz2
GCVPW5MCMBF3fIJysxtPRD32O2VXVDbjUoYt8WVTDufXyp+HYWhePN2ANJKpOki3as6bpJ5e0zh+
hCjVnBZiJpcxLKj3RE0dPiFJYAMMkRVQElzV59hPs8NkVQHtJG525Pf3QVU793ZTz9uhCy6afCy/
CICpexLI6YYqBJfPRhsq1L9Gat7nHsMa8N5waFdRreIZeWuIvMK20vg1K7NrM0V3zfubXZSjRRet
4/Spc1HXQJGRIdSeA4e1jfLes0SrNfEbp33ZgyNK0KWPZhhvdD3aQMxtUJ1O1V5VIss2XAknXUuK
FQEN9xRq1dh45WukkMuWGYpI5OAnmV1Afk+8fHjSKVQd02s/UfPkT3I6vIQ65P5DIiV5KUZObdOR
vDTu2GVXU1HucwuNT+oypYYuqM0iTjFy972xCuC6nntVzerTI03CDpCk1ShJZGm8pX03XiUNDa8q
ZpTz8/Y9Gql1gq7sPb3oocHO0e+D1DjmRGi3BBUgKk0HjHzulFS7QLRzQwpU2Vxwzd9zM5rylZ6c
vV005iq3YTwbMC49uNdDY9OGc3T7SZvZp6EFgp8k3kNQVYsQv2IxadfPQUPXw4h5v5y+9JHqpJ+S
OBEXY+bm9541VxnFnmT6EkS8lZjVJX7zSmcIl9LxhRFl3vVNsu4mQNLsFzleKog3LcFbacUetem8
EH3V2K79kPXX2g48CkcyiXn4bdiJymB+1ZCPUlY7qyh248/YCuKVU7HkZPEN6bDIwj1LugT2HErX
qh2HO+XIQzrC5xUVSnAleNjTbNr4pWIzF9dFfl/OBdzo0e17wKCNo05SsFO37ZhED0PWLaoSaUJu
HWurPgslIGNUNAt7TDiXI71GmDuYHxrLDh6ZccK1jntrV5cj+OmINBhZKPfZ7IBvpoQWqMSPX7Ik
a86yQQ8bp0pClqzNIUjjW2l4yaMf9pWzM9M4OOjajr+2rJUfwtEbtpEags8sbA2Q9504L7N+eO7m
pr6apwpdsx0x4XJmSXgoW8BxmyYn/rSaC+urOQRQ18RUEuZQKxd1IpPBQaauOFe2aa1dLYhXja34
7Vtx5y+Vb++KjP+O67I/VXL/vQrv7q1YKqTN8Uf9v1jiXQgjf17iPX97ec6PisLLX3yv8Nrqj2+V
2+9FXdv5Y6nmOlQtFVVVvZiU/1HTteUflFlNi5ouf6DZyf2zpmvbf7DLkMqj3GubCkfZX6rpOhzk
h9aKaynPc7XrUU60l13ZsbK1bnuvCDK8EqOK8DjFfRK8pix1ATW7XnJhGiN95LhNHjO3IF/EneqY
1zwxnlyvBijNw1y8dnEkhlVfpul9ROXhJdGWK9e164lr32ddQiSU4c/rLM/ypyCh8WGlNS09MzGS
c23rJAeimUEaJhEODFxjLrJY3KK65zOZeDBjiaFcm9of3il0OPd5quM7oJrJnZ/3YY9i03BvWQlJ
9Gu9LCGvdwOOgza6JA9lasnbiILzrqYwtE3r1A8pDyGkFRjQ6NY7U/0FCbKPThDZJ/Uqp0Pq3szI
Kl3VqPuut0yPsTjPSZcqu5Kosn70N1qOE12dLqUc5zndYgGYhuQxiMpXSg8MbGhUNtxDemqVMeAB
6jPTQ/NeaVIlrGAwn+Q82ReuGosHOxSXKaX0cGPImMJG4ifTlmq7u8mrDqusFRbYI722AmKdWsl4
YloOuggJ4kytmtE0T8u0z2H/Wlm4xKQwlOdpP+kTrxMgHLAH2QaRMx6eOBHkMb601qiec2lUxSpg
hFCrUMCE6WOPGbhxzCvbNGKDLzctPq1C45eQLT2eNQUq099RbHduIkIYSbPyMxAiJn4PqhpzjGcM
bO+GxDk7RHrfBddsiBRZDcIlMStKStjilUu7a6RePq1y1SQQtcZBg2H3VEF5xs2AaorO+poWfbIz
Z+1X20mL5D2DQPwahWlcnc51QwUvyQ31ZtUlIV22b7ebNFh2O7Y1Gjmrhi57oaxC0ipFHUBGTZvC
7I8DZizA0GG8WE6ScBXESf0pamaikFo/sh00zW3ybiUVtHzHUQuzqXdbgzzLpLmT5ZzdMtHHsDxj
K0NpDzcHsaDjfaEh4shdgCek3v/1cfbfG0Svyrf8tq3f3tqL5/L/g5HU+v1Ievecz8959Pxjs+zb
n3wfSqX5h0Se75ikeWpGsQVJ+H1YtWiVWR7bSM8S4tu4+s9h1TDphynBWKttz3WloPz/z4HVEOIP
l7Wr1I60LIZDmkx/oVv2c8vaE4JB23JtRTuPBpx0jpplfZRY4N1SbH3mmGQbDSNyG1UU+D9ojf/c
lFuO4wpLMXBDa9Xqu0n0B1nMklxOAYCgpc5FER9Xef3ZHKP6s5zn4iGpvL+WUvn9eDYXnAqYklR+
jjQhiVVrNnXIs3Q9IEdYAplmH3XTD7PmLxp6v/pWLqOYpV3HNvUxLyBsbJ2ZGm9hNBkWkVVVDs/V
isKrxJtJTPAaM/tA/vCz3oTvhZhd89AsE7EUjrnMkz9cx8SSDWt1pG4U09g7pRFlotCO6T1EcTB+
f6t/6n3/2K/86GBHF7Eyp5mCFverEvCAwZEW8HID28RWNwbV9vfX8l+eRFYWmP+145iaVt5xLmrY
mmbeOX2CjaYycJe4OXk3Tv3BUX7xlSw6Lp7reawknOO2pECL2Vq4ZE48FPBnQPLbXZ2wt24cWkh/
/QvZy7GUC2Rbucup/HCrRJTa3TQOyUnYluLg8GVWvNTDBy/Wry6bFHT8lGCdxb7656OkWQfqaJqo
0JWSkMaOlAvhs9///Xf5Rqj6H2nLt+fOcljsKU9j/lTHOhRAc5lrmgnpLgGSlHXdLG1JLmIZtrvM
6TvKQnPbM3n1TvUMbSSeIDDmldiNVUlRIZuzur6zRt72Vd5ocnVwWfiY+vo8vaA/4/XQevyOPLfC
o7bZjq1ydjKinEcoqkkqbz2IAGEj3Oh1a4MMY/8HyVelLskHMzRoQk2drLnRsVlVhyiaMbjkXeE+
BtKhovv7i8Hg+8Na9Pu14BE1ubWCkfM4CZdxIGhCg1WcnhIM486ElkC7BcaUuk1uVI/sCFGr2LLk
WYp0RqQ/UDD+4p7bLhwvGrLSWR6tn+9525CRIgbK8aNJk8EaMAWa9mB88Pz+4lWxXWHSvceAL6zj
wS2YZ6N3TcwWRMlMK6u3nDO7NakzVIn6+vsr+i/j6NJcRifg8rUIOjoGUMYUR8GGIgqWtIpf3bFH
xJeTBQvlvrajW8pYlvOXnAXfbiJtdeZmW0qB6OToGhrlGBWRxyHFkr7YyREzZeRNH0wQx3fKMpG8
SLYRnkPvnB7Pz3cqsvM6YtG+vJ0GHPfOIVmJqIih99a/v4L/eiCPW+RQGmSZsTwWPx+oTlRThEZM
pKRQIVBG1t0u0Ovbv36U78sFz7Z49Jb7+MOQhrmxCkODIounR+JUujJe2x7tsL98FMszNTeGo9g8
gT8fJRsEziqLJsREzxwpNFEldKSM698fZbn0P45oFrvaZaJBp+SxDnOOrlisI2xn5JjhcJ/LT1gj
s7XRWdOryF4trFZjHn7EyaN1fHxMVmyeyVLr22ExRP/8zfJRBc6gwCAMWQ3+ENJmDs0yy41ug84v
ynEwavVAbZ50QMuvMio7zPK0kB2r2s1ZSdGcyA4rhXVvt92mNwWd30oF8MnjuoJSgIh38DbNELf9
qu6y6aXRYgAkkFl1RvZTnbzP1YDDuldtbeHGlHW8VfYcj7SN2gZGv5kH6amTSJp5NlB0mmb2TODW
GFvGlZXOqLTz2ZXkgdg2oHM9yqeg4QZtuymkMJsCDkL4r+1hX1u5IoGmrbNhlRu1X2/SoWreJoIS
sVcOyBdX/gB5liQllyqRJjo3IjBrgIIy+oJCd+mn4ZfUq0iTE7qk0iq9CktMWomaBDMvzEZqZaKY
IEANyP4oVYnklHSHQeM5ZQZ7SkfBnq7oPUKxsx5H9ErNYbjtIr82L7xZui+ynIzqXpud59JoHGSA
ywEOegF5Q+SxJEg2Vx3hQHoqsEmjcXUfrBCNCWc4Mua6c7549ajClbswrwasVSnlvpmJiIiiTA0k
a9LZIOqwGXKvWVsdIHlyv2ozXhe6H12SEm2ErJoW9lebh4Adm9erl5a4keGzgWfwGVMupfrW4NXG
OelNNzpVxuuY0AwnvS6r7vqOTJiXUpnznWQxAtC/gRO8LyhF3FK87INDGQ8FVVHK2jPFVl0Z95WX
LxZ/IxJfWtWET8ZEUveq1Fb5WAU5NXM8H24TYKsdXEJxLSzF4FBc1KCGlQ0SUcoYeBh+wzQkk7fq
KnSl/dTHiA6M/qnNe7N8cpOslRvoi364jVM2Bjtopfa0NVS6YJSa3ja2RhNYSzVl9idqukNs7WhH
9hbWAMN9MgqxZFtSgcdFDdjdQ9Jr2zcpiGm1ymNVta8SwydGm8y3jYPnVFF/UpkpOgNDm9BWEpwq
11x3ET8gqxLmV0oqaXs/IfVs9l0liGqySiMXBNFOLvrh3FfrgELObWZMkX3Ip5ILm2sCFA7Z5Cfy
JM76gHh1c0igw0xJRt5qE5Xuu8rMbEk1sWX8tXHT0bjs0Sm50FIItsBXU7VEt9E9EyTZqL58aYwm
IyImr7u50jQGw3nv8MaXr5VZRvkJC8VaraduHqGS0kEvP02aTJuNn2eUiwnosYgCcEKnWycixWaT
d7IWJ2HVSWKmp6y6F1Ygq7VDbHd+pumNkj+pZxJCHDsCE0xQJKvfQpYROAZ2UM1FGEUJLBUt3SEg
r8DOyA1aN2xnDSJAIixJJTTFlNCNqHCgZ3Klk+RUS53FQN1d0ZD2OhdPUx9YZObRb7hmyAmbrdXX
IpxINikdstLxbTv1Y+PaXdu+1dHSgxRkO8ZO4eK+04GX7MM6jyDTxF5CUsY4jNEVPcq4ID0sljOq
bVfEQaA385ygHTvpLdhC7dmssgBQUjqnz+RExR4SKbrzm7K09J0OKImRLN8RvzoAd/hMdjyp4WTQ
Bw4tSTvNt+gwenEySOKuV3UmjXol2SBoAKw2oi/p1KxRdVgT1NUIwxxWXsJGYW+02kH/nqaqex3m
eiJsqK+6BstHRE4VjW0by8HYB/6FDFinbsokQjFUVmYIYmjOFisblF25H5VhRhuzb+JLAw0+FiIb
3s4mbgOnPERes2g1Cq8kC2+w9XWKdKBcV63g7GNWLWAJmjijS+B4w42Jvo03k+zYcaccv2pOOku2
jNNlgp9HlaX5ifbWTCIdEYT4sMwyuI5Vml1FMS8Bq2k/uuUzIEwN3YjNOamjhl4/4WvsJybIjyee
rQZkh7EXisMMXjLfihKOE1eK/oRtDNmXYgqwMQskY29tVbmIawfLYY860/RcMegQpmsXnv9ieC69
lZI9BJFAsQtTYdGWvRhWR9JPG4fJHS5BXGEjDVnz0ApBrJHvGP2FMfi5tWubCP91EnhkaDiAkNKt
y6jyuXVbYClmXFt345izeyzFUnRFIjFiyycmQ2zmaVbPJVMnUbfonMxVaFjFU1a0AoGWLaoDwrqi
OrGa/83eme3IjaRL+lXO5QzQLJB0Oum8jX3JfVNKN4RW7ovTuT/9+UKnGi1ldUuouZvBNFBCAdXK
iGQEne6/mX3GGQi/Qc9qjY95ebECduM7t0N+p62nG8/cHASkM7tqrr0suOSferu3t4sbGblObB37
q7pRF0N6Wxp+yU7GOCQMcJSSClA49VPtJV/TmnvkmbcJp74th6DgC2Rl8nVJZr85d6Ud9DRxduUl
OB/oYtu3fUWfUeUm0QePv0ZZjdFBc3SMg6+obeH9bEIf58d6SC4IoUzbbvzYTx4TW1HGuGuC1h3r
tYyK3L42uRVgKBt8oda1wqXDFxQ74EkVFc3HQGr6fFu72ur3zJtre7ckKR1QcxaGw1WV1yI7U6Do
pFt6H0Dh1fDu5QdJDxjVHzk+lvEIgZmmyCDUc/rS256mkbNz+RPQloxumnLqqnwt8gq7ZWgCTVNi
iCar7mWsm/ZTlNR++23Mor7bVyKX5QHasIaTxMKcHhbjzPgz88alkIi1xTkwuUqe0YEjGtzoMJrX
i1FRDeMqszy07tCC5hvPRBL8MZkRnecOP4PGnVLguGilOWUF1fKroHNDCpD6NAZBUvkVD1T2TuIp
tUUv1i4lStzgBad+2s+9ECKPNWC5K13Zu8dstBVX18pHIC/JOO6hXbCGpprT4LbyLy49jseEkoq0
joeTDHG4r9KJTdmcWJIa0CpEiNRM/wgcStT6gW0Lqh9OtG7f53WG72wK6m8zy6xaqzSJnwPHavlO
slJE0DCD1t9x7+MPgF9Qk+U3NDHHgw+HQjMi0piGy8i7cJMvqShnFMQFjWSojGUu3TZzf7m+hbZe
6KngHlFFgQEwk4W17Hg2LO26SOmu8tpOX4nYihgXJvNAv/c4iX5NedP80pvBujVaK9gbYet/U3xo
GO01zDz6/PzI3g6RG6X4zhkXTN8ustJ7gGL+8IS/erL2SMwx1k1cn/NqiCXGt5Gt3zsBaeVzKu2m
usqbnlV+oeSJZQ071nwSI+Wxa6+yctyqY415XKaVWYfSocVPFokcyROa8DlrC4BsRZhg2jVTar9m
fWCF64BHKftPtNVyZ1V9oFdRVItHryxFe4w9ARTLtE4ZbIo24FAflIUAVjIsUq46Q74U00fPnS5r
MvEFddGfPIyv2V7HET0ZLSsqecd8oclYQTwPtm6oJnUfVEx0dn480NskK3rlJiefKDruU8b9VeGi
HqRTQtehqJ0nID1o/MlCS9fQEXZbW/AIvj+IIdbkrm5dfh+PMV1L2SYGC6PIBTGHEV963QJDqTAQ
4/NMSkesTF83r+2YQ/zwi6VkbFjlyBqpagkaOP5Cw6FDtcqlqGzJEXYCZe57wZecFpl+htJQJU62
KYxDQ9nAdxLDlG+8l6a3ic2zWyvOA2cbtZOmQUwi6zBdDLDpfP/rw5t4OzHgIOW4gsMhmqSNNPnm
jGhLNqfOpWPX6tj0nDA9gBOzuyiar+q4jfxdmnRWuJ8bGJ24m6A0EO9d5rvF6ZD0dN5SqzeTm5k3
CXYLuVdTSdGZB8Ouvits6VQP3mAotU44sS07FSOlHOMhc993NS647TKxGt5z1KZTtZwrED4Yu/z3
vq2S4MlZAnGUHZ6wjeqb+MVzs+klW0QU3s5F6th75JzY31tRhJ2DQRKlfmULzen9r6/RXy+RRGxC
Kg1CxirSFj8fNhOdNFFcSWorK8d5tnz6OKMwc/Gqlpn9XGAjePr1C74dGLkMwpUSjPqV7bvionX8
OB0YZrK6+YwHYCrs4vNiteWGQwf7ZLIovwMk/5vX8i6BBBV4qHKYzX9+rShuG832ul4xKrq0oXMf
9oke9+QXwr87WkHaVopfziclov7CWA+rKIW+GTerSDWv+MHn61ml7W+u3V8nAz7y43eV6KL5BJf/
/sNkJcOkov1hYmOS9Nm3kuqFu5ZW0uOvP6F/9yqBGyBHcc/4yPM/v0qpWo42HHKoniyGg5Pmlwbw
qtz/+lXeJGoYRLmXn89IBcHelXbw5mWkb+ehNG1Do1/Hwm8YHU9sER0YRb5ppQXn1Db6jhDHEjz7
k+/atH2787LlyA6QDAej517xZNL+ce6dGWuzE+fBOsLg+Pc/XO5J52JTwFXAH2+uuwgbi2DQ5boH
3YNoHOto8PD9Rkf5d5dduYFDGgpVj5ngz5fdGcLBRZhmmmk4hrCvbVq1mRuCGr+ZTP/lrhDMoy9Z
JobSjhu+nS/lVTDotov1yvIplcPgBB8g1cBBF29ERP/1x/zXF0PadDgiXsQHTCBvbsFk6Rlc4UtH
YF7a7VJYZl306gXf5++S3X8Z1bF+eQGTOtuDtMHA++fr53ptkCJG4ZcWMX3KuOePPM3IhiV1fB35
GO+7HlrEr3+9v3xol0UTmz5T9ot4I9/M6mLV9q5RiAdp2WAOTMt653p8m7+/yt8yKP2/KZw7lyjb
f7YgHT9/LT5WX37Uzb//jT9Dpo74LpxfRHM+cPWdG/BnyNT1/gApDbPv8rARtn2J//5pSPJxLtE3
pzAkoY+i8vGd/TNk6os/WF/dwFdE6vzLf/k7qvnlu/2v4bFEMkBtC3kt1xPcat8HvT8s1wNTm7bH
oQFnCZpdQaxqTayoXXcLp4eoDQFTGtpHQGlW7Eoms0+iiKZYxXigK+Me9tU8sg8P6/VIkGs91GOz
NfUcvWY8RB/yEPDhmOMbDksL6tTMnK33OrkXFuxgBqYFcLxi2BqKX1d2Q3n10AI6QQHr4CogRxuN
qTL0Q5udmpuB9EAVrFFUAV1JBmnLNGyCakzeVYtLwG3JXRqkm/Y368P3QoifLxLixyX6GXIUCngY
/HzbSn8yU4CnCu5grm9SYUU9UNGsOBJiiZ7HPhifc+XpS6d4fDOovv5iMGMDHhu6krOqQ5M8syXX
ulvKzHuO46h5to1Qd5kTWB9rM5QfLJ4mH6e8mn9z779Nr/L5hjwjsT2h3Qg+7Ddrm7PUY8o0yYJV
LNS57hqS8i7tPGfGifIp7MXyQOc8ZDuCivvI9tNbsqOyX41p3r74RZvvUxzO14vj94d8atp9nEzW
rR2XeJ5+uGvu/udy/qjRcyHffhddx5fKI+7Mm3XRZ3++zH7m1yrtoR36Xlzx9egcYX1wcO2XXwK/
jZq7oB1qTW2Scasb1ziNy2zOsvkYmgvsqUuzpN9OCgPLXRcVBd3bVnqBoy49iN4P1I9fMC+B5ebP
lRWSxBlkLK9cS/QKdBAHhqPgUFofEAs8/TRFkWvTcThAzizn1FcoKT4Gp42Ok6FCWWgWxRABSiTf
4wF7GxmETPKwd0j8JLiD5bsiChDJRN92W8aJ3fI898q0KzEl9SMWM/uhrOzmORsTO9rCcFqOI/58
75EZr3IOjsfZcTt5cbYcGiI7z96ShY8XDxtTwgz6TlpZ9dfYNMMjJcagjRzVIVUvSb+LodWRoIg2
kWHqAIdJc//ko0sBq+jGT7Wje3c16zZ813qVfcSqSLJBjsK7I4HQfyzp5jsWkbK/1gnjETZyMaZg
39etOfemaK+9odKvNHejjXRyibbDmPjPeafiK3y1nnvgaDffF6SgHqYusB5kV5ev4CzaV1/L7lyk
gN6qSSSfGbTW4zoQOT0seMNvZgGID5Kd98EOmXztk6SNT9YU2FesLVgJGdMTaBua+2XxJce+OncP
wEe7WxI30YlVdDmzIUlu5WhcmB9xjh0348C+lpA6bwrLKVB3nOw6EKa8tpEzb8rFq5i9TUWEpBmU
7bM3NhQFxe50k0Wg9RhcoXsPfgVwzAqvsij15IZZmzkFKqNLomrcBz+ce/ghWD7OaR9M1005u93a
rqmBUWOWziuOdYyess7bE4rwgSclPS5zq2peopZZyD6MStIyytYNZcZCWu01PsHav09l4r8LUthC
jQvhq+fhziHRVh/HtibLXTvqLiBOZXbTks3JOeo8e34oWpM+Jg7aWUO77XU2hv3jGBj7tctIWm6I
Xl7CZxUJ4taK3cMUAHAPzKVWO4K+8MJgsXqp/bTFrT8p9+uCOSHcJGlN0Jm7Cwdf3hGyHUdlE9+7
dOvaiYo+TrV2T3VmwSyt6Uw7D00Q7ZlG6l0zixHDuBd1D5UXTd6qa8d4RzIiP2CyZgoSGh2tm5GA
yZaqI7z4xg1C71ghM8NdqsBn6UC2BH7oN+jatj7axJUe7Mh2zu1AEFtFOZxIrjNPn06o0t+QF/Ix
kKoSVIcsqjB80A2Wfcqge7FtOhPZm36RrXXLpA+gdheP+rqeRPxQ49o5z8vkOht3meKtFTnZN1i9
IVEGPLvXM9OxTWcImAxtMH8gv9N8qvkc9hkdy5+1ZVzGDBV4+GVi6iPyPNoPzXRpirOm9nNH+fgn
Lab43kmRG3czl/BUTra4sZuASU5kF82h7NLotstUfW10A5Oe+MVOa6+6onc8++DgLtBERBtQo1MQ
dydf+cO+953mk6dCbgmZjHO2k+O0wCMOxcHTRfEkmPVBci4Kur1b/BbzKnHz4l5pQsoykHQppEWz
81pyr9uBcsdzO2YNzNcxeqpRl9AKhsg6VYnf3bqpMfcAr9XNLKPuo0ltdVUM0nwJI6c5sOZFh5j8
7IeUWfi5SwbaVFlcyg96aHq96kmuB/sxq8LhUGBlIPDidIk+EAZvtpYyCdnxviJq5TcBmCCxpHeo
ehEyaNBTvE3mE1iUkOMzuURQ0LkzlFzgmg0I6RkEgcKRH31H28/j2HWXaIEtr/SQgujupD5BCUrP
YwKAaCBpNa+1rIjA+U4r+h3hdmfAe1qYo+1P+pFPSIHyQ0GkK2DpTLGblyF6QAAw55Fz5kYXlXXX
9Un9BPphuhrc2LqvKC8Y0QFKBTw1CtZ1PfSf0upSHDsBvjgRvkVLG1B+WPKdjh1B3B9JqVq3rEIG
BWgpi2zD+DB+H7cuXPnMgqKa16l3ssa42VWMb7kt41weM3wF1taEtnPT4FDa9WM8voQdPUgu+aBm
rQgnXtuYBf1NNarhFrhBdbLaNGv3LvbceGO8Kn+cZOkRXvMbNE2B/rCuOx/pC+mR3107zQuJFhGs
BYGu6dbh8QkgPYFHvEjPPNd5Wt5Trt6dlmRwg6d2rgMeizWxekfM9k3tltHTrDWPIw6JajXbMr8y
fZLfLLh938kEUBcTx7F6ZkIN/kA6ZK+DbiQ7Oufm2PMZs18KOvOObM7Ed8KJj4S36nVUIOO7Thvf
p7Nfqk2fW+owpQh/WksY3JVbPXQzE/DZ7oubTozmsRhC8dV1A8wJssgvuT5r/hpaESUb2TSkhksv
1a71rPHQR1VylyyFsyN2CY8+oF/ibFPZxJCUxXdTIEBex04DTs8SCGVhZB44MLLLcFzuPuTGvL/q
nD4aqP3QTrU1iZ3toiBsMa8zGPa3eSPTm0x0xb7IdX+Nwwx5WQKtIlVHmtlV4krkrnMtSWjSqmFN
3RN+dX85534B91gXzolgrf3UxxUj8Dpt46dAYG9cFVYXP5hgMNtRwKfFyzd+6WJrqa8avBpYHaMq
RLG2K0k8dmnvmhHYYNWza4KFGBG74TxeorILDyzViKvtZKayqnbTMBqqGKwwx7Td1EyBI8UytFRh
/tRC8N8FfuqdZzW5L20dZ7A/3foQeV37zgqswT6mg5VuFlXm3ZqRzqWMUOflk+0Z6zhl9hDvBmfJ
XvjX/rrhgbhTXezYa5qV+ndCLcM5VXF9dHqb+pRM9DyQJ6DYPC2surie6sB7dJmTnyKRNed8KfGh
zJENbCLpSkAmg5m3Abuk41ziGE/8fDmWgDAYF7nj8nlkU/CUN8j8kR1D7SH6ro5WkI/bhC21vW6U
V594YkyHpgitcdvqZDklLgvwtrQn8YCaHJ0tTUvHqB25o9M1vqvdRRy4rCBgwo6ngW59767h3W27
yM0TBHHkg1Vu4gBUcRbeGdIUeywM1lF4YbgXiQRwbcrhhrdePOKUmaZdqai8xYwCSRF175EBfE1E
uPauWp2n1/kQ9R9yLBhk+4vq1uMJfVMP7I9XVmMGXqCs5N4d3eFL2jpASIFOHWoxU+AodVduIeeQ
dsbrc9ZRNsErdKSzIeyRovOnHnr90lN/3aXxJ6fqaBBw4L3DqLSunbxiMzFj42UhV7XZcYxLJTxJ
lb4GyqrvENGsXcTgZVwROrU/4ofhTCejgPMTrVD5TeXkwaHJjT4vooMXGWkPOapGMw5Fe55nN/9s
+XOwJQ1anyzfg47B0Np9MpHp6D+ZCA8+kqeobuyaR2bXLv4HWY7L+2psBh9iPKTOA8gL9tHWEH9r
k97cukxygen1xXXSifTFzyhMEippnr2ps0+esefDsPgUw9qswXt6XQm+Exw7e10J0J06wopDR1Te
52mtNLc7aq6urWhLwIaWhiUr0pabeJrJXNvTg1JV8Ckz5Ot2mT0Wn2SSQheeLWdbszX4YFhfPuPA
CfZC1oC6awus8VLX0bbLh7Rls5QmH2MxpnBosmB4j6raXvW5FruBYfm8jlWv39sRArdtY+pZ6zLM
j0iy3hk/pcWOufNui7bUGhBU0d8UXpFjwYqjep2PXpncLKII7+xkyGGLlLiv2VPH3Ltu0F33MQfp
3SxC/ZLMmBrk4vU3KiP8QhrOzsRVL9vyqEU4PfrkWN65ktAtwBdjf7ICJz/KRH8tBb99t0T2Qxr3
4c1IADPeOgFJZDLF3alySnMfUSKySSu9PBZLY30yulyGbRg1sdr4PWnAUxSO9nut6rA61LXW6aMz
Z/OFrpR+8O1eX7l9budbz5rK+wAs5vik0HBuvSECTNuWZZusLaMySCXaNNcQpMLP9WhBK1C5AGJQ
EGS/qW2lrzK2cjYFOlKd7RGIUu8lxFSq0Wk/YkwmgcQ4bzj2tu6+RSboP2bFaM5QWob3FTevg0Uo
8O0DOuK068g2A1IqJkJSfHUZYqryU2K448BBtHdO4hD0A8bzjYlfR3qxLR+GhsQ5S7h27hMn6c5q
5KMgngTEbOUSRaJIYC7J5PcSnhfco8cpmLGvMw+ePmibOKgjZ8gnAZV3x5GjaX3D5B0ea3xxHaP4
lUl1xgKGKmaUS5XsVIUc6A1Q83XcR81prPWCHad1i6u5bcuJNDYWqMqPqs8lZwbCN06hPuRqavZO
E9Zfg2apXlNrrm96VwzjDkZFfZsqd9yF/O2XyOfBw0THN2jKnV2culBdBOexKrdOrvS966P97hc8
bAdSTwU1QUi/n0TS1ndeC9RVJHN53xAK+CKcqXmiucV97hD7KOSJicCveee92assdL6lsUjuKg6D
0G+WYvhsVfj69sVsiY9uEHt8axiMbonP0SAeGPcB2bOuEWiRCtcu0apLGI6nTN1bN4sfuXvTy+aA
GtnVWxjZ6mPPDApZdNEZXr7BwMrPqtpcR9TcPehCpzvf8po7eDmlIQLOGYFTGpvnlet5TbWO5xJC
NI6jZcex3rr1NP6GNfhC+agqcn8I7H7vr8u44xxUzoXijD24DGWEl26zyi+axxb3kNj5Wmc8dYMp
oma67YsYHFrb663fCavYiWRKrim98cATMxJKNu7ItG2D3NefeGiZFx7l4bWnyKOvGBRZOx3n+ty7
2vmoPW19nFxEb7efgyc/beKbwInZGuYqnb8ynpJ3LETdLvZFemW3CVyjZehHsAVF81A5o/cQjUlx
rv3Bum5gRd1hV8zTrR77mmCc3Umzrmfpn+15UK8kyjjYuZYbXk+LXF40x/oDAbD2rqcz9PMAmfhZ
G/LhRHjihR4SF08IyGX6nocwe6damQNlnpfzGAPyMJ1xToa87mvrNm5Mo3cUPQq3zl9J7zWHpqt6
8rxtWd8DJLOOzeB1R1kWytuW2jAzqogI600WmOimb7R+yQvPuTwevEqvmKkFdGiEWXo/4fClWE2G
zCc6Xb761jiS0RPLdFDosvd+0LfXbAhp5ylDpIqs6v37mOcmD5mpOooZ5A9wtvhVVkv5rri4UOYu
tHZBnLa7Kp+qxx69H2UeeMnJS+JW7xJGAHIzW/l0bjxTk1SfR3Zg9uSL29wX8Y4Pp7kau4CvCeZP
G4tqwgjnFGXsLECtzoFaOXHYlbs6drJ2m3t6tDYdy9enoOPDS90hvXUsw5EtDQiGrhyy3wIuU6et
m6TvgGfFQJHOgDdIXOqgyO/cVk3HfhzZUjlD4YpbWn/5piozhvDHOVM9YHW1iKtaXdZ8jXW4pA/d
gO5M2x+7GjwsPiOKo0v21D0DyQspXMGDON/OGRUqgOJJ59LPbPF//UzOFU3cS8OItDo98YcgXaxr
mTgOFC7DmWX1j9rFGhL4XrNdsNJG+3Bqmnc6gpG4+Ufhx4Gd9G6/nVt/uiblGNzBYKGKbMSf//CP
spV0Hi08jowjrS2td/FdazKelpxWHn2vN49GOO66igAp/n+hpJsvOE4E818DOR8/Qrr8r+uPcHSq
//pfO+C0n7/+7x+Fkz9/wp/SiQ9OM3AuYW2UV/64ADL/lE4QQRwphAgFQ3n1PTv4T+nEUX8QKgyQ
J4kbOvISwfgnnlP9YcPRVIrR8sVHwBz/b0gnP2t5yGiE/1DT0dIvgjpyw8/T6nzKTcdu6HLL0Hvf
NNAQLFqDq6bd4MFw96JKfwfPfStEfH9NQofooljuLwLpz68p2GM5AIXojjPLeAjMtmyhQHCq8Nai
ntbxGOBTHeJs3fr4aqgxTOap2KmWd4Lxj9aMb6kdy0NH1nsDSr1c2Wmy8VogeDl9Qb+e5xOM/0la
urxZYkU2EhZGAIkF9+c36yq81wOf4cbUwUtMVyMHN8Z5SvGgAmI1NQNYiUY9+8WF26MPtj1TOTVF
ALuMwmvFcrpuety1WqhPeaqfAh4Q64Z4cBlQUohKITauyli+GWzmlOtdfJYdAkVwQkCbsL5S7CQx
Tm9wBwkWC44u3hcaU4Z7Xckj47czXJSNSFManPAl8aaYnICflFEt/w9u+v/rAsMun9h/1j2fko/p
W+GTGco/2QtQdf/wBeNEG+wFOwrB/fE/N28Y/EGshzgrDhv7ImH+S/Z0SRmDRAovWmgAYlYiV/15
8/LTCNAgVV5iqnyd4K//jZv3u+71L0kPUhQJQEG36uX9XZT/N3YJG7AA6qHVHSD4zXfSHfprC2YZ
FAZcw2LTNMKK97hd8QMSoCNl4HmDLPce4h89Sd2sxGZkwN5ufriE/04E++meubwthGC4pBeIK1/S
4M09g6qEuMSx7ZBTPRadSeAuDuegxJqoACuTKzY0zbWVYORhFiHyu8q1R/0bzfBnGY4LTyCQtJd0
AlwDQnlvLg1JjT5g0DbtY6sU/j6mbznAHFfkJFSQQdLf6H5vwLCX15Nkv22FzwpygeO9XUjDkGmd
ToK9N0WGLFAgXnO4VZBNsZh9QL4cbwuM1ysM30ONGzInWdH1U1scfn3tnYuP7MfvBG+EhDXgAyUU
Vp3vq+8PWjhGfiVn15Z7shd1z65wcu/YsMRfoi5ybkJ2jeVaUK6sKctapg+21VSPhVhia9t3rlMS
18Apv/EzHOO/+VpcLvlP7wwXGo8613YkM93gbdNzrD3p1iof9oz5aX/yyO54hzZrq+g3H8bPiVA+
C3yqLvahICQjC+zkzWfvhJVgQ6X7vcMQT21jzeq+o5vTfUfcSkJqwNzcY2mPN7XlXajLFMn9uUH6
j2Htiwnm518Wc5FNSZl0gJH8xXTl6jCN2DUPVEwrvNEYqrIthqnZ3Yy6FfEVp3P3N9f3clu9fUlM
EMRnGLGR2n7zXB1l0rp9Yvf71BTN+2wsaLgsgymv1yTL5Jl/imSjEtFOH379nfvr78pK5vOJInez
RL6932fqnhtgYu1e4JKntgsgW7/OLZ+ohCiw7xL6iMgN/fpF//rbXgLQgnw6LiRICW8sp7jicVEJ
u91rNSYHE2IKXsGhGb9UYdt8cf2aLq88H4rf2Cgu9/HPF1kGRK5BpvM/zJys7T86A2PQDU5P+dg+
nj1Aw1HZt9+Ckm/UHhk97feBaYJwPTN4qnYh9nV//+tfm/3fz3c4yr+NAcpXmCH4fmPJebPUJKOO
WPHqgR6NlMqiqIOgFrcnweSHk5p8aka9C5aayCADyMOU6fikkihLN/Esp3OLoLJyfFFt8MGKe6/V
wKY6J6S4diqe8iR3btvZBWQ45p/LgLOFIM99SBYILa7flevo4heXbQFbJk/q23ieKY5kziFPVh2R
QFXdohkgWZi7B7vBl1zi8P64hMWyHvTIzbjob67GqYxh+IyCDkTSiedTgG5KCVGcIvrn0dkoS23q
ripfk2ZKju4kvkGucq4QCbJVknNHdVmmHnPbX5gpyOS2mPjF7Ti5i4W87bkfSewgfaQc/GEG0ST3
wcnD1w5f8cbEvotxvQLIN/qV3rjG7nHNDecabs4hjHr6IIPSgns82rTRBaCpEULD7HGYsoA8Skrq
2mUq8DoB59vaLKObQvYpdXY8AXbWMlRkpLsm1pToOQzpl2CQVKrGbMDpThupfgqSXQ0LNZ/XYUWu
cDV4oxOeh04tMJOV7geM8SqH27Zy8ubyqEZpId8VZSQcKfqrwByBe2yNF94pq52xMl6CQJ3ifXRK
rv1AL7wd6YJanCLdvM/5ic2V7Y1sslcKZda6LgIr0nqFLFwtd3U5sQA2NbyHd7MZWZaLkETdpvbm
6Y4pPsBmWLr8OaJypvee7Ph3js3x9Fxc6BinNGG6BJBs4kFPrnLIGMKKeghwIwIChC+NrYPrTeoo
E4xzLk/kycGwuJftaHvf0Er4sRhSveEhshx+yMI5+H08C9/BehJ4vb1ySqmiM5wiFrEiphZ6lUWZ
7dDmFPKu46zh/WKp4U8CnTFfEkQFs7b4DuWbqFS8PSBDNm8M2JCeCIHGbVXegIyM2S8Ps0dno59m
dGP5uKROk6MH773wS2L9kSvMTDQHV02teGxceXPLvIUKE6luvLrnR49Wbtc73dptezYxwOlThSaU
HsDEEWLHzkCWs8+Vc7Q9oSGtc79xodguQK2HF1pVNq1bFR1C6wBl02wcZ27no3Sy4oGJqig2YWjJ
4Kq0QFDRBFh07q0T64m2uDAq0vsUfme3m6EzV59Ty/m6pNkMtiFcvC/OkE4MqagJoRteuj3ziYBv
HPbzjqL1rqAsx5iSKzWIJt5oMCbfOsN1WvkN8ZyNJJoo13YPsOihyJYKeHk8KyJQuRoCDl4iei3d
2ulWfladW690h7U/FRTTzvCWVo2Wl7Uo8W3zsY/TBitSjengQKvw9BT4CWhK0oZ0tregldeW7hSa
jVtnjDkKNBhJmjC+neohhYAbOkt6CDKoYRvGPU26DgYaYfu46PVOFiHFjI1aJqrg4SFQWZdFIV+U
LmSehFiQIqh1jURIicrBuxN2RZ99LnrdbICgzB+WOsZ/gSZhxWAORx5fjeh5ZGWpdNeNN17w+TKZ
Wc1lZ3PsA31Bo0pZso3pcxlE5zhYBBTyNqKugvvS3bYkU/S+BtxK8eaUkp1dFp5QpcmvK6xFh8FO
u+oKXA3AbktFmAxtaxfKurp1HMs/DaDIs3UnnfIbdUoEfsMwv3WNN14toW2IUVZL8mXA+O881w05
gg0XLaLCDsFubQ8OlyftOkPwuIlvo7hIOL9mjKHWEBXpCB5TwJOEH8h7W0EU+uvajGKnE09+msfq
ch9p+j7DBSwiIrB3C2srPhdV613CPCCU3fYG8STcT80icOJZsXVoPLRWGuSjYFt6iXjuheujkrnL
Pc9Qc0DGpcd5wG49zJruXZtZ2rFsFMFbe8kO4B6tU0EAa80srN4NxTgeTa7nT2kyi51XwZPOVBVf
Axx9Z2NfLFch8bs1QAcsl3DF50scHxZZiXcSFrgISW9FdrdXAxaKLl3GnUVCM1kZNkUTy7J2hjVZ
serIupdX23z0m4k1yva+9hxWwEWDaMyF+842/nADwksD7odhIpcYSLzu1XaxSHJuTOt11sfCilie
DEFEUzp1soWRTy9gEcOdvEnRPh4rS8u7PF5YzoGAbnGiIE53aeD3Z/iePD2LvLibQ3TndZll4SuT
XpOcwKrEtNaSDqvWVRhnV+TzRXc9KRN+no3sv5IQa3EOxSnl4V2AV8oycHJ1hWzVZZiHTNZonlvF
fCxJb/trckOE+lMloafVVnM/9pk+8HxwrmbRoFDZyJoJA4Ub5KDuFmcoMHEI8utxyOQd15CAcenH
W9xzPKSztHqEGVFuF7v3TyQk7U+YWkJ8rgm/Pbo6c9owKJw7+Lv117Fx5+086IT6ZdF6xTZPK3AK
YMCzI8TQ8jFNxmI3pk1ynca6O7oe9DjXzQlkEx6/AP3NVZjbisCaaNRXP/fE0WjjsFwDaVu1U2Fu
87an/fy/uTuT3ciRdEs/EQucjdyS9NnlLrnm2BAKRQRH4zwZn74/R97urkzcRuFuG6hNRSZCKXfS
7B/O+Q4kTAysLsZiEz6xHYInbl6L0tL2yQAaEAle8dgBoc82cW+nb/qsu3unWkC6t3myc3pqBHsl
USvt8RI3c7Tydl71IV+ukwdTCvMUyoGKJAy5OGz4SrLYJZRCKp21IlGgqC4QCLSDsKsycmepf1MI
9ueFgicadU488klQdHVqsq6G1x1T0YN1B2PALdOuwYBDCYS28JygGvi6w7aZijdbOQRFoXuoL8Is
iutMhpsZ1F0ysSxy+nlbqdQvNsouYf15VP0+WQFoSCwNY6WcOPkyOtKKgPqh1zZaiQdomkgpiQsD
SZrD1q9dXsyyeQUV+zJ4WIbkxKYSQnCOmCmN+8tKfge8XNACqBDfaN3/5BOZLEbyCydiHYjUfBhH
Ueyhe2UbuC0Py5R+OQnEaSGhoNhEFGcz6pNpZUTleOur245XjKISfI3OC9k1l7yyzYceniTpsst+
YkvxYLrji90AXU/IakLXM0W18rDOLcm0Neex/DMWpG5QlW3adUg3ku0VrpQ8DQS4C5apYqvQex38
tNH588oNbSSnl6x3523ut/iNJyQbtvT+DKOXHbqy/NQcRzuybokqNnshTHIewCl9L/Xqy29tMyAT
mCDgdO4j15fz21KXPzmCHzjVH6UF7Tr3cPOP/qiFmY96jowTZ8t6+jcL1feshMngVLOKuOEf1jxt
N4VZwMF20blI6opt6tjsUbBwIKra4R4kMcgF1Y738LuJSSEHNkAgMucfgdlDvvFEHgd8J2Gs4iGy
gE9GeKL9nUsBREB8n1wW2pN9rSM6FMTcy7EhPDfz93NtXJAcA1NuKE+ZMMp9PBLA4LV58dvPNNR5
oGEDZhg1x7O9fhS9DqECd+TDwsxizwTiaSEK+MThCaOjxLO6ykl/4Ux8zZUdb0h09bdeoUrwm5NH
Yn3iL6/INGosN+VA/KgbE/4H8kG6sRYpQ0IZGcQXcSROtOYoalCzBPVsAuch8tsszEen0p4ddY8A
98acLx/hvZ/Hb+mkI6MqCmy5teM+innZW/BF0CLOe5bRHX5K5GR435otyLQkIC4dhYprHRVFyd5w
m+KgOcy8+8F97ZW+nxIufRP8/F6lAKzJWtPx7Y744wuj9g9r3FzErMdBTdgNKF1dMi7PzIUmp1EQ
RatU7a1VXBPZP0/Kii/mOq3HpiXjc6QQPUPPyDfLaDXbznXeICmoX5M1dwet060by6nyNuM5PxaQ
VNDIQOHTvCV5Sduqeq7ydd0k7Ks+gGJ03xkh3AhpQZBhup/Wdwenzg5nFxWGXf0EOY+tnVyU5EtW
7pvkZrmCEQBXY0o31KU3nWS5JA9573qhvprmdqyTIkrGupXbOW4hcnbJh3KEvA8QCEjvZkYYSqsj
1yVWNkXsvUe4qG0Ss/sw59K6VNJobj078gjJxI7FY48IQebvYtKJYO+lCSvDtOWF8U91rYxxy4LO
uhRtlYTmOHhepKe6e1jmHKs4tqU6zPHwB7qR6TxaxlM81pFd+uPV94g0GvTiT0cD61YYktO768IS
orzSMvt5gIMF3ELWGvT/iYVSbUnR+gLSTkPE1Gl8zw6qemY+mVGHYz+aL2nWP9izbLc9MszjMN5d
5p1Hz2L4HfrPxL0ssBpPdZb3z8lMqBI5elD2EURgdUVcnvzEzG1HmJ48icsf5gbE76pHctSJQ44w
IQ5ZnCsj8FTthkO/ckDPE1ACKsoGHkOWQXgtgDDyEPv2rpzov6ZlkT9KZCS4uLhP4sgncSUGKMuH
wMxW64cj4SFOu62gCjzo5QB0v+hmHsTMyp4mZ0Z06dqZuSnSsX6ZdJlXu1jBxYC46lHGLamg/WXp
iaaqWZxHrbGSSFhpsad6RG3C4na2WVh71TUel+ax0Be7ClXqEI/i8lRvaKLsJZpjrY1Gm9plC1X2
bS4Lasy8Sfqj3rnthwL5v4agN1oEWcwRdiVDCieMrUYgbZe1eSiN3pt3MXJlDJ1dM/PTPLXtnBbN
qvALcVapnnx5GBi+/HEZj4v0/E2bYopoTFhznF/rKYa/do5JVTlQ1vERFJAzM8r0P4PK7ShWPgIY
BKgHmkD6NaUMpLals2qHDiVZHvKK5Tm/iT5vG23yfgNqz47mkslPL+l+Nb3ov/i1yBhzvWUKvbvE
1Ojc/f1R5SH3en2vpaYT8iDq18EwnEdMQqjiGNh/eIBnudm5eq4UL+Q4r5n9MBeOyX+ppu0EM/Sn
zuH3DIqFyWhQVKs3btFPYPd3x54Ls5Nav081Y7Ai9P3lW5YgbkOZlX+ueryA0DAXRBCr7QQMe8zH
3PTWB7fXOSebKXmFgA+xYFSl81HnvXFmQ1RHU96MNw2A+K9Cjc0XHeTVZqb11Pbk3lfwGCNALx2f
sNFMPIL2S1HX+TPbyvXojZbzWmRCveiLV23mEQLhPGC6ZtBKVjU19qbXyXny60U/5inN9lhJkgZ0
gvZClqB4/8nSHoqNY/ZsyJB+rLtmMu9R0L5znFKQyWmnY1nQVupOF+hEF9DvO9Yd7tSYEWfWPXEZ
Cr+JniNYO+d7nrxbZjYeYxrDRHqkyCpe/cemRK+yWjVTT9vH+d657AgpvNH7Z+J5mZeYI05vfxLK
RZPbZrl7MvxpfgIK4B0lZ0gwJ/kXbOs1sCTGc4/GFfBArCQIRYdm3W+w6ZCS5F7TlSpBgJQGSD8Q
nZCZpv7SOs4QybWdQh+swbDzrT7+JdK+v8aNsI9sdn8OHU7qyHSXdGtBNyBtSVdbBJDZHtuVXE6+
q9KtYXXIu2M1bQzPe2v6Zj+g7w9Lo9oZvlPuqwHkhpUO/rtjFJsknx9nDtzLslg73R7Pk4aCeykf
O4qfORnt/TAMP1S9jiF6evPE1JYEWSzv2IIcvq28KVG5zB6Ri7pdKeR6zviaesY+b/X4Z+8pjmPy
fl4m0kYw2RExYwAQg1eiJ+WuzZZspgxRor8A2/fmAMWS3+3xaZT0724/DLSiPVIIBHyaHs6d6wJk
XnkSonplWv6Y9ZTcgVkPvn9USSuhbZf64G9ZYBXprtZnYzrY+JfKK74jVsa9VQh5Au06FofMygkl
Q60/H+txQd4NGIkwrdYNfJLN166jD6wE/pOlv9vC3mfksyy9nb30AYMtNtrIxvpZGCsY1wV76xRG
oyXPKfMqtZhHRM9Rky3bzBFvGEQOxTp/9CvyTKLf7bAYyZWOqmzuwwWPRTBMtktklrz2XKMsO8qg
yZQ450NM4JQ+pOSO0BKj+9qIVP1GRPNgmfGJR/+tSssdTqQzQATCZLUq3sY9ALTUkRTQyy1uLax4
pb6Nze7Zkviw2Gp8FQQD0ai4jxKCQmgv9nO/+nhy82pjNWRHZFXJlGeI3XCNXYcOcDpRp5eXVLo/
AeOwroZOnfp2vtPb/Na22svgjJxYxcPsybPZNwVTMX99b1N1EDBdwt7IjrKvfim3q5m0pOO59vwt
DRIrthzBST2UMkS5XsHk4EZrZX3qOXA2emfJoB27hB6BQl5PYpOyQn1oXuIFdus228RjNretYHzP
R7+ZvzMDV1HOrFffZEjouJS9+CzKzj3m6HtLm2A0P2PQE+t8oCaiJSGooxvjvcdnRhaHuTPjxHxL
yEC0GQo/AAoZbmOt5afJ0qnwJWdL5bjFVyMbaDQkv2hu5OA0GEMCynxENWm1rCeGJ/k7g+1a/TEK
vfVfFTlQ3xAPhiSiWO3TC3qi1A2K0bCxnjChJa+l9vnEiRDp1dYQMvmVa00GusWu6/HRrjIxfIGk
zasIOVWpnQCcMa1AvFgvw04jUGc+Jo6RauGQ0xUFLZE6SPmouJtDMS2vXT/fqlR7NLzxjRF+WHe5
sbexOkbgvtBnUzRsJsd7SdEQ4xURYquPefNB8eNtE31+o0Qstn3HlJEQxpvQNGZ2tt49YAM4p1Pi
PALtKa1dAkYWnKrTYu2RXHMY0kb51CUU4ctiG/5mNGf9nfEtbxyoHhvaberm+wQp1Dl37BJtrdA7
BjVJfktEdf/9UvMHiDK+1rrwWYUCjR1uSJKxZAA884+mjo+Fmh5bCfEsZcqBQ7XZl8wkAmxh7R6U
3/tgKledxiJOzSPqMPtVz+LfDJynSywWcYwby7HDctLNdmtAlK82+NXoDZVImOPq84enw2xeOAxv
whoxd8CgOjRL5/AdlcmW8Ux+WUsx3QRYuFs+t862vxOJ4Vh/g/sZD26ppZ/k8QxsFDWt4XsvuiHo
G52xNLJ9b6dLP7mW+EraslOMdltG+vnQF25YlrW8ZAnpyzO8NV6ESe7HsS8+WSuvO5g2A+FfcwVM
qkTyOtWfnI/LER+ZvpfcWIFG2ljO2z4kZzOeTDecfJYLIxuyawWQLewywzj6qcFIAcEsts9JZcfV
H5vtJC3nEDt8y0GazHedpnBfK0bfby1hd9vGi1tiVil8yTKl6PB6eGcGQ8yBX4gVYolf2ayzaMrM
tYhyv/d4QNP5aHHDRaZV2dtUjMwtcM0xVkTDXwUJNPNqk2cLABurISoGvtXZiSf5uWTr+Ny2y1e7
1MNGS2IHro2vqIBU8rKgXEbQm9/KainP1lott7yUuRH4zeCEHQqLHaYO69e8LOXRSmHqTEzeH9aJ
f6pnTHZn0tSOeDcr8JJJ8qeHNHlqqrr5Quq7klc0LWetH78nBqBPsdQeClGdNPi0MISHgmKQPJX0
ZnNIb3UWIVE5sKb3JL1S4Q5oFFVtigaCT10b0WLkb4nRwvrC2m0BiyMUvOQuvZjJKt6QkPHIt/fk
HwU/aMVdGyB8HrkmhuwDS9sSKsoeRhe+sTHK4rcEC7TJHJcsuH5+wcan7xu3w0ap+Wpn4mf/Ncd1
+455QztpDllpden4ofRdspN8hqZNI2BTapSFJ9FZ7k/NTZYnrCB6mMRaBm5ROdsUtx9Jj/UQAtw1
GI+aLjFTY3fzYw9tbjrYfzqz9TZe2qp7sqpNPoI2HyiPECFRqrw569RcRofsDa8plzD1a0wp05RF
Q+PeFwxD8Qo9BTEm0X0f6WQR8+MvdWRJGxseRugH0abTuTC64qbK9tnEvr8bB5fgHpG7G9dCGa9R
4P2oLKgSfNvzzXNb62Xu8ztLy/Sm14kljo09FRD2pfMcZLpdxgCMLVTQ1BMNuqwII+JaX+k8UNJ+
Y2iiXe6a8p5B52QDZruyo/+jUY6AcdJs1JbpB1LZ3RLl1tR/6yyNiIMGXnSZmxZmYdpAxVuQKb9X
pp9duKIq5vJ4JhUWp451pm/emqm2EzAB6OCjKscKHyDDzg/jxMiUVR7URzUP2xilMKs3Yg1L5sOb
2KRWcgycRH7h1mMovCz7nExCrHDlJLMWkJSVyQhQbLEtl9Z9aopF8UKJlimkMB8yfm95mMHcnRCs
j7uCfLeKN8kbd5UykleuKUz/c1XeI6vwTDtt+8ZGQ90MDHQRlmDuKukNrzlhrzgHRxSqwDO3uTs6
ZtBmo7eFCyzCRfaC21T9VKaiQxb3gECmnuemmfGHQ6bfOSWxXpbXq9BA5xuYs70ifiVU2Izr+lCU
1FHe6tBuxGxLq2Y0kKeaflhITVzv/OGNyKdhy9oz29v+bAWQ8lhaE7W94Q0W0djJ98XLs28YCyIL
Vc2ALJ0bm1NSFOiaV1xRcZk8mrVfb93J3RCTNe1Z0DFgrGKLEjEZ90xrXBy5JRReAAibafKzbaaV
Xpgb+fTRdNX4gBFMP0LjWnYMFLTQpH2KfK3A6+vTw61VQQ+XCAZcU+w9oYIiEEtM2ZnNQfrg2D4C
6HhS732q17vFc/v7CNWrP8Tk+nz24zd1lRH2mVt/5E7fG2x6h6vXrMaF9tL5k4PDC6sM1bRnZMMe
zQUPoTsi4DdqxZE9vuWzgATmpW4dzDwJu5IcE14676Uk5RnDnPy0pDC25A7KHebCXyyyqmimzYME
7AIPVTWBWbi5Q09LX9AZ39dMrbfrvHr8GEk837YshU+lSVm8orQO2O7lL6m1+GxTS6ZmENfkHyMn
MK8uaWL7zCkPfa5TdDgLOMPSMCq4so0VFl5thpQ73XiANJ/DuMraNWoNmdBmuu0exLx6xEhmGYFK
BxKHZzvvNwSdldgrkFpX4dpAiQ2noqoOCJ2bH8vQS8Y4CICyjRj0B9xFhLbmi5wh3zJqO8txRRGx
zDNvmpF+kGvYH/A6A7/0xyS+ZhKzrNWN6slh8HPQm354awrcMPhj5wGysRCww1gAuIFsE5P0woQm
/0+eJx6ZsaPnJLvZawwu2Tqe7PtEyw4HaCGn0bLSE+yAhRif3mfw1BbWweM5gijirhK/66i4lRbv
j64n6hU43T2z0TGORmzcd9WDbR/wocgxaLUcmzuCONxTbZl81YVkiF4n5rUibQD2gcSlNfhFfVIu
MXvEQa43353BEqMKWwBENxiPAxpNM4DFKThge7bwVjbzslg4V/cLj+gHIIr0u4ATsDHZjBM3PX2l
Iv1WwmAWrZI0fxROrgPRdbm6zWTEc28BaITeuBznziOLqc6cdmeq2TwlReG/VnaOH0tolvNZGY33
iG+xn09N2tjHqV7tE5J6OqJUip+WrBjSSgS8C6Zf2vlpHB5mTpgiKFN7PN0Bens9YdU6lAlLCqtN
Nb6e2n0XLSF1FBPQNfE4x89GK3CVWoX2qEPr23Umtv5AVRJCtzWI9dCnyRCtfHYpid/VaITpfRS0
9Lm1N2ptYriKvYJ/gX8fpwYu5hJFAGO80j91npGGXYltKrQptd6zHNoYyxQhr1Wf9EziVYoJrcCF
vF+Iesx4s/35ZIDQimIB+8UsmXoyudx5pFzaO9u2pInvhqjTzVpoRCS3Zl+8ifxeVSX3bR99jdh3
9yTI1jWnPXU6ACfdM/naXOWa1EMT6UcId1YwijqLzp095lfwy2pTVsQNxolXbuwYSDEzkuYZ9TgV
rgZrDlZuK72n1SdY6cIETDv1wujIDWCsgmEjyXYm/jLK+0wfw5GwWXyJOWNSYdvpljHkAgyBjo2z
JmlEwI3sr1f0Abzo2eCqAC0fniDuIigJmQ7ejjDt5XXKBKYgwqmUYk3RZkdhEki/w+GbsxmvkupI
ctIyBRLMRNj3pf88TWzW0tZkSN0ZHFERSHB8vBw2WF/62mLP3rIUAbZxqEmx7fAKAZO+Tbgjfmpg
/Z/yxRWwf4izuxeBg3Dg1VvZtc6oh/qiXjcaWwOUSzjcYtJDK3MOVTsQ7YitP93kK2Ku3GRZsCzE
VGuyX/auj20Z+AIB5uGkKsCelW7u2ly5uD86NW9LGLxBXltthE6It6zMtQEEhzUk9OhjduknpAJ6
i3e/LwZ+r0IvHwwxvBfz7HxKf3HTQImZNkzDy0qpsp5SXyZ6aOOgcaN8XDKibPxq4E24G0is1fxY
Deiuq2k9eBqDNR57cr9mrNgtHQ2dKHcJQ49JtBtWKQSzIm9RYe9aN1fKHiJRmbyJ2IXGzWpgi2wA
vUltqCepr+l2na1fMnMHZr8DgZdt3UcNyenbkaeTGLDn3DPi/aIm5jdgMM/NPbV+6L7FotMNNPLZ
cVX22lDsPuUWKzndsMabCSVeotdyya0wZKtluzUpZ3Wk4WVVodWjuxxlwhZpQx/AhC+YymFBMOhO
NhqMjixxe+8vzh1Xn3bIVkriDYwoa2F63mYj408crxX2AeCCNr8uuMWK97/+RKaKcZfRF3r1mvh6
Oz3aKKlrIuIoN5kftiXaIVMv+KuB7SJB1crsrlosFhJu2Wa5vw07bjgz4nhCvwQ30bMPzV0PZWRt
Xh+Vw/sYLIWPEkpXnMrB2Nvt8oN322p/aumCKsglJPnTMwvcN6km0+VV42XpLxrroSWc+wpKC1Y8
TrrVatz49JeehJQ6Ye/7kYogEkuLGmPSy57NguHk1QTFmUOZy6KgcbyRlUF46FzF3oB14i5Ewlk1
VTvwiCnCtbs0b0OaCwoyKbSOr8Bf1HjQWCy3VwLoR/MaayJllzbmZvM5EuB+8NqBjwFpkn5HzkpY
J92KH7LRkgqVee/qQcxuCMuW43zXFOTMPIzF3ycW2Ooap5bg/4uLNTeSNUkDabdbe8Z/KBbNSzx2
+i11uSFRh6XzgSahMggvbZNvoxzmF7rJh4GtCougscgxqneuiUQuHfqdhV33o8lM/9aTRXrJcu6+
mLLlBSR6cbAdKtyJkKeLAUoWYC3ltddk5e9msQt8X5kxTMFcU45LXPl4+Ru1RQ1gf82jU/ysqWxf
R0n4TQC25d56VqxH2Iut9k8w+Pkj7tfyags7oeS7xxTl5nxxJ6lY1w/LezJX2yb2QNPVNq9HwPKz
2rejdkvr4nHVXNb9wsjbA/3OyuQ2GZo3Msg+BslwOLOX9gxF1j4uyrauQ6xxPiqDyVDefeA7IDZv
kt7LbE12pImpeFHz7L6x7DY3NJ02ihTR7KGZjz9GXA1Y06hchsZw6oiTsz+bg4eGyXSxKmda/SAX
Gves9m9FKsBjK9Rn3jJ0n0xov8pxlKe2KItzyZv9SebBk0dldzZ0+6OPkzXZ2NR4Yb+aBOMWOhKo
BWkcyBIRrStFmj7ep9d+c3KxRkZwKO2tg73unJuyC1Pd7/VIq7Xlr0CX/xGvjzRR/vfP7Lr/zwNF
PfwO/29Xy+MX2bvjl/p3Vxqy///tatEc+1/YTwi0s038aO7fPGnmv/AvYlS74/T+ni+qGf6/TB9T
h27b//UP/4+xRTPFv9AlWx5/KZtpQoP+R7a0v7s3XJsGE3UzOUC2gdLZce4K/38zMaiixoTtJsXG
Sspnkq7v+lxphRB0xX8Qzf/3P4kELe4jHePKP7wC9lS4hobaaFNwXF4w3TuP81rYm3rp6/+gWP/v
fhROMnCsfILYgv6hWKdZwGHBDnqjp8ZjWvYcVIZza7v4P+RR/V2O/9eHZxFsAyvMcDEt/cMH4DOt
7Zmt5qy+zb4M+wUVD5R649R4g8OAPine/+3hevxL/f7v0Lu/S/H/6wfilLMECmaBJv3v39aUJyA2
cgYwTtWVV7/2fuRzDgDMs+xtkbKAcOhH/oMO36Cp46/9v1J8fqxn47FyfQ8riYcH6h+/Zyz7FgKe
lW4ITBWP2qTK31Wj4k0G0WNvpZQsEHzniypgb1gDq7PM8Mojjj3BlHhEXtohrHWaQr77RtZv86Sb
jxPm0Mc1TbzQxl17pojoDigzm72RuOIZ+thKP7zAH6BoZeQt4YwEsm4GLvLSOxLLWnyWpiM3woTp
G6JvqPuQkf0Q6VMXE6EEUvcDLwQUSXZXn0yq5A4sD8VhP/fa1Zts7zvWY/uHzVeXsfWk/JddgXJl
GAHjiVgOhNCUv9JiykMYYuBVRH7iWpxQilGLQJBHGIQzRrDEcowQM/Ry8rr7+JJ0kqAYMu39zuS7
OAItvgHaceu6Y8sCrBfLWyWcnpFBl12L2WOZ2rjZwe78Ye/o8kuHjraP27mC04/64U13a+Orw9n4
3BCQgcZ+KdBaSqW+MbRSZ+mzV25XZx53mh2j8yzlNEVMMlAf+pjzvbA08/FKl4naxGXp83MAkBnG
g9ue09IhNb0fKSyZDXUfdHvFzbARpwlWOwdP5Q7e+5WtZVeZP93V0mgLoYP16F+B6MeZdl5M0Bsa
DQlRdd74nbiKDgdV3ItmNaMWeHVMB64Q1Z/duiv2E1xF5ADoC82VPFiQof0xZet4zcsueRzKNj5Q
uK/E4vGH+1HqmhHmsiyjDibAtsBq78KjZu2YleZ0pKgbnnFEsHyUJEwYDICkOA65k34mxl3SvpKF
EBKixUIuLZatterW0RdW9WUmbAyDesjNb9AfUIIIBh/3M/VdxpCgI4kc+zqk6OyuY+87tbkH2US2
xAyi19mV5AEEI+06/ho4AuCy+SNzRgouen+rM26DThTsqOv9KWd5cXB1Plw4WNaWNNsWYHsxp6iY
WtaYjclKMC+H9oMiLTm4U26x2J4grPpaKiJrBEFPejAeD5mtkaWmmTrdcN4G3G2PJvrLTZqQJxEj
Tn7HEZKHMHPcD9xW+tGTafHm6NPqBW1b/lDkj2zaWjS7fPV+DwaspoHl2IdRuwYK8EG9ZDRFt2py
3DNtgf8aI/Kd2bV7uz7RE9Y/afWg8/YxSo8N/dVaU/2KxCq+GEbGuH1gffCcxg7wyHqOfyG2Sa9w
YPOQ+qc4+dlSPGnM4T48RCnDkz00RHto/Gf031pq0xmaypf5fqgUAv8ZBbMeidVnK8bMqovrW1f0
VrtLJkRje29x4bewdbrDqEZwBniRSnSt1gRac1et2B92seOxZ8QnV9cPqd7H+8Lq/fy1IE2Jobwq
9V90jSPKRX1O1CbBPNhgm6iL5IErhc97TZYC1asa7B9rC1c6WsyV5V6F1RJHDsFI8xH2hegDN/Ee
9UHuBSYJzICmnbA/89Gy461QWr5n67nIL4/slxesDXYROZBnxcYBGPHgeWvPyl7Zcj6mDhuHYwVl
8L2Suj3tDNdavuSEnzzALkCOF6OM5XvUc23dkRBpvc1j7ItjIdLhj2x6BeoGKs9LXsSsZyrpAuIV
0lzTQ6dphY3ATDbLiT07iy8qgvLWJSyDtSx+zeKi2+kNyY5Y/LS70vfs6J0fKXYXrAKRQ41DF28J
ayJuxReE8dTsTL1028YjD1yl4jeLCeF4F1X/sVOFAalh0q9avynJx3CZdMaNJ7BY19i5HOvYVR4S
dtjVJ210OS/4PA7apP3OHTGdW3SSoEXhSenl6ORIusw9TSfOIDU9Fzxe9YCmITFQUPHzdsYiePZS
/6UH14TSYR9XkhEScnDiz9p+1yS4ZhJv2sDdRNsb28bVtNXbeP+M1nTHDbQBSXWCJXdyUw2pvDiV
S/k2z+2HU7fZbonVtwP35C7pyqFyMtI5G27zCqBmeuUe2rXK3RMhVB7cDhsQhJcxGGfM8jH5bPeU
bcYo9W41HS2Y3PWtULw20DOTqBHrF/inc10UD9ySO/LN//TgIWvLvtp2E0lYLnVbPlUWCmFft3ez
a+0ykdKCcDbg9or7CLDBQUxrxhKity9TFf9J7fkl64arMHhI/OqpMcdLI4g5r1MArprJXDpWdaCG
WG4T8Ixew3M0rcy/21PKDjJWdEtoZr+R4uGnZ/3h/x4RwAetA9lzLd9qms2gpCkPijIfgiIrCQ4h
ubytzo6zfGau2OMiDCc6b7IhwrUwSKFHmTwMXx38TKZ8Z2xlV2l3xy4lElBTBvVmwwIDz0Lfzewm
xBVnjAzA+V8SgC5sU0bm/Z75bAvk4763a6flBaTwnU7V1Q+tF7OxlTxHptw7ZJUoNjqBKNUn6UlN
SNzTcZ6HjZ154BkNnmFE+aDyJr+OZnypu5ERDBgy5qbMntzQmLtdDq0LhYODshgnWe2VTEaFuauJ
gURH0T1qad6+Gx56pQb+3XXMxCOdI5LyeLHqc7kyETJbu9xOY3a0s8mP8jYlKrYoXzKH0lAvqgcX
ouquIItrXLODvnonp0+/iKv/VVl6e0vtZIN0lrGfaR5zl0FsY6GocrNnH2CkQnB5hZ9a4ZzT/D0/
gF8eEYoAyt10lr4Vg9ZtkZ69E/L2225qChSHjSHiUyZhKbkvaz9PgTsY4skUeXPJ9FxGLMwJVNW7
S9MA1F58bXxiNuEf/Nr56AkCYZKiTj5a6K1b6kjspL5LGjb7U4dXCtjWvJVavPeZYnyZ2pI+tBAs
j6OaH+Os2iv9TnHrzPWh0JxDC+9tn8Ew7pJ+iRah/bC46/fGeB9VegbqEfeJ7QI6d6xvAYKZ/BNd
HwlHzaVM/f4DDauFrqnUGQaZO8WQqkIazkg5+xh8l+DrJf1QLj9x5geEi7c89VP2hhXwJj375M+I
SiFQISTz410zm+bFENrDTGYTwSfDTF2QPi9KvxjWdLBk8+Rb6jhm/RnF5rIQzsfq0k/xJrS192Cs
5brx9LuINDm5drevl/lagwvdqtE8287y0ijjT5HNe2G1tzaN38hPu1mOdUmKDoVN+lj4GAamddwY
atWDUh8twhWXbxdgl1Laxi68gz90e9Itd2trnzVeV6bBaltjcarT5FKyrd16XgbFz/hpLTJax2w3
YT4knpsjCF/FD8Nubwny7xBL+zX/X9ydyXakSLqt3+WMi1pghmEwOBN33F2uvglJIU1Y0SV93/P0
5yPrrlspDx1pZd3ZnWakhADDmv/f+9tpttMuwV6rA7WF8WYiP7aixbh0zOJLt5jfCxzXxD0NwIun
2C8BzTFkxwh0EmK/hhsPXaSU80R31MGtRHOwT7czz4V1abmsJ+tySfjWUb0wF6IB2sSxQnddd9cW
/7hx7d6CKgLifWoAp0JPWK0T9I29SjzirTkWpL+hYQKAmpvDfETuImgQi5+my0tMK5pMho0mLjV+
VJlNNmGIMyaRo8mk2D5mpf1QRDgDgCEn9EaLnGqTgjbXSKrXqkEoqwBLopkQC7xUCOf4KKFLo4sp
huqqd0bjHA/FbuHTZqh4X9useJ3geus2WR6WifznSjakfdG52bYIbPYIJbG9D9mz6qgCs/t5mXO8
ChnrDaFWPNsqV1sw0OiGlrb0OzojP8WgvwuonnOLIqkpvwXFyu8W9Gxjd2c7PN4szLp95WDNqR1r
2SdE8uwbtyIpKxwekOuzuFTOkfvnVpziOomrX9nUXrgmgs/BmeatWUvcaW3g0VhKo4vJs9m/JWg6
Ceo0Np3IWhS9rb0vu8k4LlmPejugxXK2mmtw0zuJ6UMcT9izhrVv1bLfyHL+lS995acZKsyC2Cam
zKrYiaxGvRL0sJQE4ic8Wub0tIDBO29DQ/0IvTD9knrNddsm87abm/xh6XO5geBHwzQKxCW0Tw4i
Zuf0T2ahESvm7I9NOlvfi0a4SNfzyNrRVHcfYlz5PvVP4vn4Fhl1IbnZ1FjKX9YULZcov9QTqirv
Dw14/dCN0pg2WEwqf45BubpR2nk7t/UW2jxZdB9B7PlGt2A6a2x5RVRRtMeKnF5ns4h/JT0tK196
rfNq0KLY9rahWB7YViNwD2iBtbV3pD88CdqAkKrifk3sSybhHpZVWLcJrVxcRsGUnHcI7Lf2iJmV
zKTlNgDEvHdGNV1DMO0eMBCqG0l06FWTei/lgvQQWbX9K6DFCzSB9s8GP5gDTZsxWnpdeUmkl3ew
uzK9rIhAfmjmgj4Afc5rQL90GUU24U9rsM4aKEsCUw03RWw7TwCsl4A4zp5D1Fy1V844aKCEFomj
idsGd5UX5j4GDGMrg5jPaaj7Z0QP4qIwLOuO4kCVYDuT6ZVY8viLQTgN+n5kI/U2VQGaiTDTP2zL
KHcVC+jzxCj8A5lgsxuSUXwnHje7NFN4w70zVxdRjpJk06iEvYWXRC39oXDMvY3i2z+ncRMeRDjo
sxoW+BX06IxIO/NXT/Afqjqv8wlYdeH8TfKm9mCcjovA39KObM9ya/UQwkwd3J9DYwW7kInkHKEm
L3oSjR+ZuA8u8Ez1943K16qGTqb60CaiLvxpfVPnsR3CUOYDi9g1CYKxGLfzpZnDR3D/KNZshHLn
KobDLYasee6vTJvS9+jXzpImvgZhiFFgA417pN8ypwkJcmPg5Lsp0ySplJNhXbWNCuxbB6vyc2ej
hgErn9CtHOwyvM/t+dJSNpNrPraI80KSi0hVTQ+dqN3nYkZK2S2rlyEY85wpptw5/PVsRCO5B7Ah
9hZqsksEq9HOIU6T2vNg7sq57nfKzXCaIvg99Lmj9hYN7bOhx05V4zRo5FzjPJA+qRzFHouzpgST
wBJ1ZedTJ3QvpUWSqt3Dfx3ZLdGOaAkt8qZDycK/bJNkVedoXldaDQdudTpPbbc6cOR/gHM5ri/Y
PQakI2zwp6LggjqN5PLFdpdfTjwlm9lQ2WaQHYJKI5Ln5HgdhqEBOswGuNAj5/1Vm+gRIng5hXMH
XRmK7jQ10Q5geH9ODGlzVXXYHHpyUS8ibHrncVJbbDGlhHDu/Jj4oA+hqYRvr5q1kiDTXRz0845O
55dAsAvGAIiULcHe0iGp21aTF201gt6LThTuFtPacNXkutoHUA2OHVYo8FMkP2A6Jv+WIGpndK39
RFiar6sZK7NavntNxNCzycPLXensZ6vmy5rJ+d7mkXOnoK82anZ2rlwu+XvUVs2e8BsGEooQj9TE
yjWPC+X/S77liRVTy62RwhpdOV43TVVdk+juHbF+g1y0J++89kag7VSxkue2zIm1aKtwPPZN9r0q
W9IyVluAg9Fj17opwpm5tnd2G6ptaEpiWsf2WwzVfx+5RUkMLljYCOPrMVrc+qYu0WiGoePrJnwa
EFhs9Dymu6aeEYzU9qZCabXDpe6d8cGT8jw5827ls2y8wdyXOXUI2lDy65xDbwiGqEGcB/hydOU1
SXfzdU2p1udYmfucMfoLBb9zK1sU7Bw31LwXwt6UbDlIBWVkhnQUCTkNqN0RyQhRIv5mCtxKhC9E
LnPzCB79Oplm9wo39g0gb84TjRhekBonR2+OABOUg/wDbnNQb2qrLx6RxvYUz8K7qjPjS9comNUW
idqaKANs1cp8sZiZj1VqYowqan3FHI+SrnaRcLbUMlgJeoQAGjVcgh9obrQ6mtiHd5mwpq8L9VXU
VUAKKITnN8k0QppOkuI7cXjjHdgrhSvAU8kLAXrprqIFfAy4+V1bTcuuFp2Ncs3mP/YIF5HuzsiM
m8689yqVZNu5MeptmBvmo1v3rJYGdiwQ5/0DKTTygsN4tQMHUD+HBuADy6hrkh4K72gEnpVsSAqh
solXhdNRgttiU+VucG0gSAGbWj/N5AceCYKW20HS8VeywcovyL4Nx+ybiMHmsl4w3vL6abHlNQEs
5g1CC5OJyWNbpmvkebTUxyz209nTTwLlL2nAIjzQADbOpedkmwUlElWI8tFzUstk4zgV84TWPAF7
S2C3sR0DW2APkEAq1fKV4ZCcQa63dx1twxBlgId4ZmAPGvF5kMDBSLHZKbfWa44I/Ex2FlVnQoSY
O8pbZwKAErm5i9KBgn1iITDx3Mq5Heosv7Ybed1UoAA2C8hc34tN52iU8WOXWY+WG7fUPpHJYK5i
AzjXahNA26gmhoTbeOZGDkS7ds4Tnju8UHbFHmbZLxwTx7Q4esij7al60Yl7lgTyVs7uaz4N39lL
Kfa4yXCoRyRqkT39xAlv7xO7Bbdta84dbfsdJbHfpdV8rNEv+VVtdkerGdUt3xyK3DIlNoM1Hr+4
hZwgzuaziATgHfKwFFevNsxbQm7T83mMr1Q8P8t6/mYk4PZzKisPxWK29/ZIhaPuwhBjYJM7OwH7
oupz9pn2hCsxHy2MJjESLNFjhFaF9xy08/SsJMQSDGzGVdmze0ZoudEVco7QxWGc2dODM7hPgH4u
wINm+yxH5ZsqljiiILGT1y+FM0OGCUb8SRN2neiMXQNGIedy1rb7WmPR2qSR6XOgOht0/zA28a6b
0Memy71TZdWWEvxeJdRCcGoSbw/ta3AKXyoCPlCrxHcjlA8q4H7DD5WKsZj09XEsoCtM6lrH3lev
MS+SkZxqWyCaSM5DqOLukn+ZbKJKszhH5NKf9SXzpRffkW6FKad6RL6INs09o6i6j6Z811MP8fLh
HFcRWFYHb6f1q6ND0Fran532tjAW9SqE9JsRN4XFartUrS9qYwfieY3AWp4TnZ+BtKGHo1DUz7uK
nXqGX6Gp+XoL70KiNcyDYQ3YcPcTAbuMjFvXk8As8qcKTHkUNy8zQUst5ZhxPdss4XmIdBZ26p7P
am+jGHoZcmffpOLBwbtZNUCQ4fFhAvKcx6Dqt8oTu8zuGUULufP1fk4rdrSrSInSvyNY3zRMVOrv
pLn8zGVVX085DptRlD6rxvkoxurrKOV5rhqEyuPRjljW42A6hiFWf/SQwsZCTHX3sisxVpHi4VeB
vMSCf6RisJ3wDgz8pWlYvmC+9fELblk//LyobmmHftUG06AbsmibzmWuivuipYJE7D21lYLJO+j2
yGxoC6BgR3dJxvblpAkhcwaijbNbKRFLhkm0zSIaR527J6SguORRXnkq+NJ1zXkqfshRXLYxVJ84
vbVH+6JOegxQWfvFCWBHuBHlZdCZCeVnTjueGPZ9GF6GHiLvJs4fArO+ygg9H1jRJQ6/pc4Hf3LM
Cpi1vAujvt4u3uucG9tszbpg8aBAapxNQMsksqOt40yXKa711q2YL9wro4fz3tbwhviWjfJYBJz7
SWDbeFh4MSWNwK9Z5e+qDC79kLyObX+L7Rb6hOjORUK4sqXceyrrMNCrzC+Jld45ygEiYE/YntYK
ZlNvCoT6d8RIUNdGa2AvXUKohXuXOd1Vw55yMVMqCILaGnePJ4bdPiDyoYju67jqN40eLvCz7aKe
Smw2moc48vaVbV1MeQ9XY/RWwQrMbZVfos7Ltmg97wc1P0RZQOKSIAcJE1gh23HXywYLocdsGkDL
wz9A2EoXm2dxFHD4ZFxxuIX9YL9Kl4B6M+1fShtXjs3UaWQT6e0tjHYxax+F4U9z7Fld+j+ISDk2
4C9skqGnAsF3pO9oGT0KBX4qm/tXvLIXS+p6RK4XX2xmLQxCP2hyXnVe9H0e5vNo8PZB4kAOwXDj
BkyXdHsIfYGAFHh7RH73o6KqINBTb614uqht66jS/BB46tFdjBst2CiXBpLBNrQf+jWlOWi6rR1m
V+OQ/0LYhgpMHCqi0jwn+ua1g7Gl8HIkFcPZrGe5klsfjfKGw4kvzRQ4EwFO3nSfOvU9gUMAFgjy
Lqr2mvXvtYw9e0tY4GNG+NohFx37J6AlIW3Bbb4UN7pJL+HXpYfAWJ5pYW9GPJA5lm9iogFjwN+/
dBczfrBCDuJGn0zXy0JbbnRLIqrnQfQPS5x/SZMRQ0JAnSTFB4mWlaPWMbLBYWjAJBuLRNzL0cKl
k3nLNQlE3RlydRzJZo2Iea71IZxs9zpjDjnram09zmtjEKwYO/01mmyjRecds8musa0XVHwIao4O
I9vZr4hZk4VB55HfZUrrSuAA3aak7tT7sjainQV4jS2Q60Ag13SR6yw9SzvCwPIlSL4Dm0lus7mm
7EMANNgW/Mh+H8fiHvuOupU6MrmZ2AvP8iA1fyFbpxRjWGPPRBTECe6OpUK4HX3PIpA2Z0R82bC0
MZ+/GGONFt+GGXJLZBpuzclzexYrqApn/O7vRCYKMHZFc1fTPjyDQK8f8BIvzw54q5sK8+u1gfm8
3FI4anZeHC5+O9jmLmqy6ZbaoSQxPDJfR0rJZ+WYeROKyaACymbiBKcPl+3i0Ktp8wDxDoh+vq95
M7uZ7c0uqNqFxBnWMES18Tev1pKSxdL7ztRNW9rqkv04AlEn6aYL1U9yTz9BsLELvHtFNh5N5paD
42oNWqPfhdxblEmY2IeReDcRX7mzcnhHaD2fMgwhUPcHfY453v0W5R7rs6AMGqY9YeBuP/ijnU2P
JnC/zSjDX2HKKlDOMyEx3cgCAO+1Itar6FcX9HI5xu3PJIpedae6m5jywc4a0/pLn9smmajEIV56
kBeP89KnD42islqNMVUZCquYUS0L3SVZlCm9FDOn9BMwUdKVpIKq9PK9oDk4biLPG4+T0WYHZOrM
P+ZCSI1bVxd12SDxo062q0PTt4F5rKFle9gWzr1nLulFTDYlyoQ7ekPynqQQ9sHYrtudiazHx7hd
7AZ228/kQS7HTMI/EuQBAB3D17NTMCbAi2M47qih4uui1jRIqg3IWN2roNTG9VxGpbPRw1RWGxUT
GoShKrtBC07PrLDDCyw0I2sHbABWEyQXG6TDPdgVKbdI3pOLILKTO4I+XlF613sKQO0+JBbowN7J
2xpa5St3iIW9D7vu2hw0wmAnaTlsE2OcnqPY8x6waXnDhvT09udiBRgMQ8wh+1qPUGUqE+g7EJuI
gDTRH4YRjhV/rTNxxtf2YbHbpmNbkNBNb6KQiQbtuX0VNJN93rphd26nFeQjkiRQNztRlQ77fJqS
s54OaOPDYQrY+4vG/mLhLq3wPMhlS8swH6m+Ld5NnvcGev/ZmNkxdvP1lCITxYUDpLG18jMCUSLf
U2NESadTVzGdOn6n4VxXxHH4ykgoU5KBsWzcBKvOPzCMdarqLQTKYMGYBtsJsUZiNhaLTmiKgKk7
4FRRZoH11XMSJ/oKCgPixhTR5fI1cffy+I8usmoSxfJkFw4uq2yK39aiT9bV5rVT67Y7/CPNV3Gn
pGZRJTDJyX7kslt4M5hnkmqOnsJAcjz+Uzf0t9R7/7+m7SJW+t/1eUeg8W+0eRb/+7948TDhpRQm
6jwlXHjCq/Rt/NV2//1ftv1PFD0axZOCruxYGvTo/wnald4/NTxQtsGQddcfBxnaln0X/fd/CfVP
XPaO8GwbhvX6Y3+HOP1W6QXMGnUXlFdrjRRfubarJOsvurxiSfScYHfb5WlfBeeIl2Na9+0qDHeZ
JV5VSa7tmSjCzjT+lnruX5e2PYoJCkYicUgn6jmydeI4tQNzZ1MI840imb+M9tBu+8Fkdf7L2/hU
0KZJ7XZQOTrCUqsCEizi29sccvIUUvI5/GjMx33byp/4Z6b9koXOs1V31XUEaeFfUtb/FRh8+mj/
vCbRsUI6HLiYit9eU5GRMZU5FgbXnmkTy6n+ZQCfeQaqZADKqe6dxrU/ueb6O/+toPvXfQoNiB/t
ITVi60RmqfpOm0BEZ9+uQtBshMHIm3SWICUIAcge8iYs7z5+su9dEWWnBfQPFRqs4rd3iZtqoUlQ
zr4a6/SClnJywW5I7GkKjU8mptzD376eB5LYtbXJcEUp+PZ6wHpad7Hq2Ye5fEFEFKfUKLpuHGqH
nDDHT0SJ77xDj1wDNJ7URyETn5B5m9bjiDaJ2TcxqwDemMkmya5iloSNU6gzEroePr69VZ168gI9
xigCR9MjlFufSCDx+GH7QeDoxwKA1ZB45wri2yfP8L2LOKCsV6Q0Qd7eyTOkae6xRjczyjqrIHVx
LOmNLKXrHj++md+fnmZMkGmhTMv2bPPkZnBJ1/TPgZWFY7N0YMxywl2kU4pw3xskha3tGxJ6lqSF
vfeJDPj02kyrINO1pZk9lUQ0+3acCCh10NubxR+G2djChO0eLeBi0DesGoFDsZyTPUbl/OM7Pn2y
61U9hQybjdc6Rk/Gy5IugY7CiKyeqYCFZzvE9W7hrYTL/m9eiJmMuVsjPWaswOp+e3uYKhqC3dTi
dxCdNwAiijuRm/UnwuPfbmedLxVxCVI4yJvdkymMtLwxMxRVMbQS82u6IgJ8FcIN/pufmba4E8W9
CL7o9UJv72aooZomJdRF1TvpT8JSxM5U0FZMJ+8vChaxbcJGLvzkZZ0i/hkVliRMQLOOkpbgOKu+
+y+Ln9tjLsbxMvgOh2InJXttp9vp4Ah5BqoJINS6jydiGCfjx2/vt8G51tmdNazFJjmCb+TthW2y
xZDKwSDmgIT1JgXV1bkl9Cu3GOxdaJfx4He4Rm4/vuxbvbqW2man51nSZleBuFueXFaTcDviVDH9
wG2oG1GCXqh3JEixpm2G4Sq++vh6vw0frqfIALAR4/P1n65GeQkLug4M0w+bmmqkQ4k88NCQfHyV
3+5K2SRlaMtlN8SZzT65K/C27tSHRK7OalTnU5b2TznE1tuRzuf9378UHgZCblCN04Y+GadGY5eE
GEeuLxEH7cBEoePW0UgkYtyxUnwySn57fNwY2ztTUihD+++cTNNUzshdltjPW22mx6ZzA1gOU3Px
9+/JETw2pknpwZV4OxYrglaVsbja14CsfhRgCH/g2gaolwnD8P+Ta5GewOemtRQnr6qb9FSpzNE4
4IJshyyZJoFD7uIyTPMnY/3dhyeY9222QeyjT24r1OmSOAsPT4QksLqp3YJtz9u/O0Gur4jvyXLY
A1GnF28fnmgxCfdJSptAD1D5iors7BBw9seP7XSPRfrHm6uc3IsDibSVimGXO8Ig+oyHNcueugOK
dj81ouzx4+udRo7QX1sviPlDrGcMuINvb6tB4D8wdWm/QaX2WIGIf4AKKy/SeE73VgKjkn8VAEFb
87yRBjDNgdQjDuejn6Rqb4ZDev7xn7Re8a/7oj//IrZgwmZ50Oxw3/5FUVppPeeMHMKbctjPVnMJ
A1nvWz7/bWP2VGEb8fTxNdev+bdrKotDEcuSzRbw7TWh2S84CWmsTBQUsD+o5eBlRo7ioDeeQlne
hwGJdV026bOPL/zejOYgNGVfruk2OyfTDDL0WRu5QpVfD1jbK4R/Mfp8DNqm/uTAsB4Ifr/Hf1/q
5MDgQqpCHsk99tE4XUaRdS965DJRoVBXyZxiqrk80AkU1IbL8pOX+u43qpA+cdR1TFefXLz0Wklh
iZfaJGN8oKwjkamREPafPM3/exX3ZBqtw9mJ0B9ha5TDdGH3EZgT+rBbVdnNJ/uYd29onbKZEYhi
lyc3lC2jUbNp4sVh4DkUWpevuuw/OyO8Oy4dxRGBEzur+sm3YIBAUmHCY5uUU5x78GnPB5LVnydP
299KSxXnHOXVwa3pZX/8KN+/sqtYlnDdM2refhFoNcwxF1w5G1O0H1FdWmfIR4296kuS5Gu7gScL
Em1shvTHx5d+79Gy22V/yCfhqdO3uMRmZYxY/f1MxvphKUjAhvwSfjLzvffl/fUqJ4921u1o/sld
NiqLfHSjtCFmtc2eyIX++v/thk6Wji73cu1GfHkF2ejHpEbu3HZUrj++yntLh6b4QBGC4CRCC9++
MV2AWqgErJ25LjxK8/awbSn++5YeYBEsLkyAjy/47hP8ywVPlg4TxaoCQKXRqGXZj0LhLk5JtHhq
R+TGH1/qvSFB5cqlCOBwbBAnL6t2Q7tHN+X6Q9PIH7pBwduMU/fJEv/eDVFI0RTiWOVhrrx9gjVQ
+TpUfNOp7U1bTrrkn1Ue+aW8vd3HN/TupYS0vDXuSVjyZEg0kHGjqkxcvy5wlsS5Uf7EsAFNLoi6
u48v9e6zo2pjcVLVHOxOxkVmJ7CMC1b4Drvp1qzo/eckzX0yGN6/yuqMtW18cObJDSHedqRo1szs
oEIFKN3qci7H/vif3Mu/r3IyK83kdwezwRuam4RZPgRjHcsy/4+u4mrObBZpgOp0HASuCeCEuY9G
AvBNGKJk+STxJ0PgvSfmmZwNkegxEsTJCpIOwWIv4LN8Dsk030WYM7fLzwoz7ww06q2suh6F6dUa
/nZMI1Pv+2SssPWTTlEhj8EQsQtm1ewVeSfeJ9/p71fjq2DTzxD4s2BxMtbwI0JTDKB71pUqxDZC
XF76ee6sMt2SIIRPtjS/P0Jlk9nl0I+2FEGOJ8PBEsQVmGaEyACJ7p6tFMDkkLzyjwfdOzelLGfd
jkJtWGvnJ4/Q7Ve7u0kSNFQn2nEarT7KvxArQO2mafq3x4VDlZwSBXU0xQxx8gyHvGZLkQrLL7HA
/qS2RRLGjHPls0rMn3/32w0hYSprOV4I16aEdbL3rCxhzZVywfYPczp+D4raqTUcLQPhOY3sjla2
29oyfbbpvemDOcix2Q65aAhrEyjAXc4C/Ms99W4R73E0uQD7rBTzQBm4XrLl36yCxrGJopnEjmHB
uYfdRR7+7uvBKO+a6DnRO7JbOdn0hU2C4L2RnBd6vtk9Fqsh3PYS+fQeiF95//HV1qf/14dGMKZ2
qKdqplMs7Opk0eONLZx7VACQh7IVQgcjfenrqMx8enyEozSBRKP38TVPByDX9IQLUEFakJu80+JV
T4Md1pTt+R6Sc/eiQg5lUUWSJF2nQLo/66CcflUulVTsIEQpUMihfHQylSt8tbWXjgG1nEhTiCCo
4KVxBvHJLPv7k3RNi+0Kg8+jIvdnQOpfSnLwrZoEV1TgG5muE0TElf4FoFUQixJUrwoc7+h//Bx/
vzHXA57lrms8NQnv5EOmCDxSJhYBH/LYnFVtkRyrkUCmj6+yNtROBwn1DohEluXSCeQxnlwIy2Fb
0AAqd6PIivRbZjpGfaZdNi/wzvHJodIyV1TSHPRf4eSOftSL9AaJpHsTDnJC8xut4Ux69gqDEPSo
eyDdI/i25LkRbxsDJyizYfl1ScMLL7S+FGEJLkloBEyg3CR02pz4IggB6Q8yH0aw4hKIdEfl5Yl4
924Hyjh5IBC1vTeER3TBYkVNeJGYS1VdjAqqJoz1jhgNrHPtNrWs+brQ+Bo2nYNKR3X9eMDLYR/N
jOlvF+tEPQ+h1wAzrOdrQ9S/KmHEAIh6rGew6qyfIK7nzWi1yasFxe2ianV2OxoWy6pRNtEXPD/5
Hgd97wf8JZvGDSrfVvN3UulDnFT23D1MXoYi1IPkJfwpKbCwDLWhoRiCHcTSBuKvOoQp1JGduYD1
X0MeMMdmLtzaGCTgmTNicaw7A29DJpFTRwaBMLXqluu8LQn3VH2zBSUFxIp4OCixnH7mKwklaj/b
dgpnNSWrfUNkkgmhocWuFRtBezWHuUy2CP7MFx0M0xPoaYACgkCBVLXQ1mnH93sjiuQvWwykq02G
EUHU6uORbJSV5h+K7iyJ2O8+dbBfw5Upsj4pWMD6OkpGyIhqNBZU/SGVyD12D9ABbhwp/YzZelSI
+WvzaSxt/XWMRvhtJRiY3EfpXQIhIsdjm4JV+CNDhHbR8or7L4aVlZ2HRcZFerWFgWujdXbcFq7B
ECEwwoqlAZy0IT/oy0Y4N3q2vOCcX4vEoQWuQsFgcgSRLMjcjE0yImK+wsclMENnDRFtYUY+Vk0I
AgLeEhGXyAPLuQgRMAznBGwN1U3NpKMOOlex+XMA3VTtC9RDz6mMjHPUo6Q79QQ1PJOTcG9Fc+nP
Zd9+FbPQmO6MUcOpKJNK7uBQ2+jih9L7AeUvvZ2rftkPfRZZW2GF4M8NERA6njQrPTzr5rumNYGH
LWblwPstWlKm6gLC8ESSZE50eRfPc3gG6WBUWDkTp1blsI81pGBS6ey5OiKgjvJ9EXsZFuIlRawN
Z2bcjnVbXXctFwMXCVlxg4Mzhr/gQDTflqy781VSxanM70uOMdRaJoxe06PsJ4vvaMRAsU0y13W2
eY7b5p4Fcg3JEeOidtpLquTeUUvOlz26yg1BqtpwpW+8OjHy65BIqLjf8jgEvkcVtr2/dKudj/CN
1Ca/oWmf0H/XBCy0nhG+FpiE5ZkG7qD3ThIaxnnpdu0N1C7P8C3mpdbb2OFsRnQ7qxwghhnTLhk0
sHzfK3WJtV93sDN7SLIBeqY20TvHDWfDJ8QZXF6c1ih7IHGIvc23StiJWSQlCVdudQt9y4YyPWXL
begtbuEHAMRoMU2YfbYS/i0R6E2LD0U7iCALpjGkyVGHHc+tx2CAwjnHIPHNfqx81wQkvIvadHki
vg5+iQF+Wu50nCCNGbMpuiFqE+EhAr/qG8ArcaOmYIwJ8arRuZOnBvGj0XTkI3IJpe+OsHP7tHWm
i8qbva9hw+pHEqAgNW6ZE4gxJcPa2yRFMnoYVYIFtFhKmFQFvPFlWAiCOtiJRX/FKNvwm9NGI2iE
MkRMtkRIHDYoAxP+XiuNnrFo12j66xGVI919I97P0p4Oo9IGDA/Eh/amm0oHS+xiAlcJZT1fzMBL
im0T0qDaQBpJh11lApLbViFgymlXdO6U+KiREn3UKOqdK9Z2arSMgdw6T6y0hTqCE4Ugys7oUcR6
ehp9G0rNcxQihT50MsYQMjnoUf+EDv6BPSyJjoMLoXY/kKFDfBtOis2gKlPspDtZt6ImYXILFA2P
XdxF+o+ehNZrdk3SPoviXr04Dqbfc0kGB62uCfPTmV21EON7bFG4CRPb+oWoblh2NlLyF6HZe6LE
mgsybpBmIkbXkDsXr3ORAMZLiqKTVeMOny6yLZsMDDCuSyYxsASa1JquDkiRoWXz00hLjbXRGknA
SequxeGOoac6AOCVxPH02vnB+IL877IEg+1eLO6gAgPRbBf0BtiBOrKtEJo38i4qkwTidm0QcVWP
5fSTLBWmH9eZW/RpmW66vW0XUeIX4TTqbZVrmwy7lvSwrSnakSYjKuJwC+mkf5X8RrIVpiAjQVRP
skOD2RovJh7RV3wsFIAHckS+JnaeEvIAbD49WLSVz1qliXPB4rwOphw7+cashIeVLwmxvFRN8KvG
t0x0ghrJlPIae2V6OFHX7lNqHHBknRhZHfwg2AOlQRmDol1b7myMbGv+npzcbRGFExGTxpw+kraY
mX6TS/IFtByRkyt7nL4vAfP0NSDT/hGuRtzvvTQaX229pJeoYE2Bh6NifHRFmP8yeqbFLR7+yLsr
YduS0RMbcIesuc0zLD0dmGHZTpG7Kc2IpW0wEMFuPZI8COsYUm0cypmcz50sCFU6gHyPy33Pw8ZM
kc7c4ri6gXDEZkSgNfS0fyh3kvKi1iVK8aogFW1TSLJ4zxHdRlD/x4xAKr6uGOfIZPTuZkmZYnFD
yAgEkQ5l4mNaL6+jISB/MqW4gHscJyQibGRe81kzlxjNmjJH9umNTf8VHnasjgNZ7cnqDlXiG26/
xNotNlTY67JYaNNvyiiq5l1cDIQBRGEm67ulVkva72RbRsl3LeK4/IlH2iEjxNBxnx1YA13ZPuKt
lMXyWsRAhE1/mMuSdj/RKqMAlqJApli7YGrGipO8YTVUWwg4Vuj1+7wpzlRogTUgOV1K54/SMUhb
8btlGuKfxGyI9Ku2YNuam6mHpAgjFr84TkNE/5tJNyUgxBw07j4r4ibwVZdiXYvDvKtuApEl5xJV
DBTgtEYoHbR29ovpugt3um7QGpLQsBBXnFOF2gzeGhDdxGP0q03CAE+cmGqUsqiY9rZa1IHkKjPb
R/Q3Ef5CogfmFWhxldPVYU1F800eEvNeuC0q9kFXjY2FbD9DGn2x+d0GaPvKOMi6G8aDkXcdHMSG
PekmR1zq7oJ8Gu+AiNjOBawH4+uAerPd2+jOCWRYimXcjXnaWN6+TtTU0E4Ku4cSMG6/Qy6Gkzw3
UBPvsyUJz82wtmBXl7jlHptmiFqfJaNyn0EXYCmoSh1/G1ABLkADOha/xRsWb5/yIrDK9BRHt+My
uw9ThrFvyxNUFYYR4rH34RT10ZbQGBcDQlyQu+SKwbsP67m+FpWTqAuDJNgL9DLOBD4+iV7mVMoX
jH1l9CWpipSMtmhJbqKpZdb6H/bOZDdvJeuy71LjYiJIBjugUAPya9RLVmNJnhCWLbEPMtiTT1+L
mdVcyYKFf16DTCBvk/THJuLEOXuv3eqsPwNoOw2Y43xb7o0ANgqGRjt49qC2V5FFuwKbv2nWOFAH
X6qDkK1/o5auJBCFIImo6joC20ZvdaicbWvCy5p7823pNeqFVdG6r5QJ2dyxCFyCd5rnXojewmXe
urpTpFSfvm36CokK2Bp+L0ZXC04wPt3NuFmakyXvG8DXvizfgpptH3DulnLYFv14A+MTkbFTm/Er
rMueo0vjUrkTQVy8kjpjTkBmdHsBcWpR0WBYbMwE1HQc4WKzPSO0j6pw7GzssyW7wsGAo4afwcxt
IqEDu5FkqK0akO+6xFSSJGBPYWxjk6I0AFkTd+qXKRMZ5cny5tmY2Xop5PXaTOs3PGk3hHbgLROY
0HxGZ5Q2XesnWHDjuoOS7eX34POztzhzrAG37KB2vkeisVulLT4aEMcqYhvsjgtt/wOzFOMA+tSi
MAZ0gnZ/1I+5Ie9mzj8kpfQURSFR5ECNAFrY2JTxjucClb1oM+0TNWktW3vLFTvKcI4wY+aC2Mjj
22ryMRjU2JIv/BjsAnHiu2mZzXspkvliLdomantcq37q6QPm6uB7wNzxPBAwXDpPQdwYxGTcN5ky
nitZqLsJzNoh23TSrTWN30a/Il02DrIfCoc9Z88VX0I45xxat8fV7prVX89SyvpjRtBMmPD2PCZ+
N91VAdHQmKDJ4XVw6SiSHjijiCx0nep+nRV0lqZCotKvF9aIo2pq+aLDdN1wT4I0BSqeIRr9XD5m
ekthIJXwaWX32MNqDjb4gYqcePYvXYMOCe+kBWrZiPlZdbHcdR57YaoHeTYtWX+a0rgmNkZc9Bi5
PSWPPdDIEFVqvxGcarZBOnw4R4EQTSa69y6zHgUn6xOvnotjXc/W8ypdgv/aMv+uVAFWxk2Ed72m
63jACXhOqqZ6WAxX8WcvNmeq257HhOJsDow3MAlYBMfsKahkemULo4oaKWC1ZeUUzqVjPKbC1hdL
66h7MAD97WL0i3sYJSm1oZ4sQT7Q0u/Fkl/a62gf/k0g5JQZros4ZbpUP7YD3dy1hNpg9YaPeUZ3
55w9s4VpqwieAR+TXC/nGFJ3F7ghiET/BG9islsm8vWQ6Lm4wqr1zfcN+6TQhItMhUXaIafndRI/
3MY1bglUiU8wsRvneZZmJ1lDFyJMDTws5Lre1L3T3cjSzO6zzO10hHv2Mp0BgdCOmE/4+FjDxuV1
QKCB6xBoi5O7wxNtqGpPClgPhK8rfsVkLZ/VTBsvAAn+hGdXc6CwPeLNpMS8smTnU6Wyn3CY63uE
vtaZMlrMFDGNBugILvfYJ8hSNno85OyeZRRLo7RD6JakYnCWh+eXx6eIr6Cqt8G5HBG6RpI0ynBd
FS+wKiZrj7vP3TXMY88EduezxjXPRnALp9Kti3NCw7/L2DZuVt+E3NPJ5twhAZP3cZ3rR1wH3pXn
WreJcr3XKpfsCW5i33hF/NbL7nHgN/zk1FG3mCjL+sdcBmkJe4fwFAcZ/x0YjJ4Ai6w9scV0U6rB
5rthMQV9Fufoi137BhUGJZfsp+dszLJwXjn4zkOcLZFtcwBhP7Ih4INvo/rlfA95vpBV/GTaS0GO
nqA9Fi1D14yRZfXkWihpridlQ7J3CFCvpzrP2rk9tqLDlkftNtymCj8CZ1DzFqSNILkws502ChTN
hN0QDwVIKU2cBOAW3d3OE2xOjl6lde7W9GvDZpL2U+NUpPcYiWu9oMGuDqkMuvhQSDwp0Tq4+dWc
BNgt6QqVMVm2ybTl2ROsGTUsEWQClLqv+OAb/5fJEgtVLnGd4xIMVknm5hyjzSL6nUMlzHAWkEG5
IA+linOiHWnywDEFA4IhXZIwaUxCHmSV0h92Wo5HYVW2eRNljT2YpySv4MtaHW4ejAd8nAguRwiY
BWg2ElSb0rsx4sz1ATXidgkL316e4VgtKagKl0S00kjsx9pITCh3lYmBSecWVlJfONNlLbVHKI9Z
Bb/b2uhe3L7vb8oRIEcYGxJ828iq/UsZmV/s2NMq+9C3AYzwFXVdQp6fZ3V7okfkg2oMljZUlBnR
KYbfsjFRVzaXA90TYEH9VBAYxXEo2HVLqfM97pDuTgHpJ1APGQZ8UVkQZCcLz/pBT4vgp6xqPQgg
EwB3FLO9Qx9sUgXtJzPxnW89ucCXfWeSzqyYNRFGkuXTVeA0xHUrnQz0mVzdPHj9QrtYEQr4KCEt
NJFolyzZSUqwt6EtNu5eNTakYoy6Op0tgVq4nWLLuzTs7ay8eL2/RqqOIfq5eHqr0GKPtojArL1h
t8RaPzejz28gd6C4DkYaRiErLXfPShpJulxtVUtkzU2jCSop/MtRlf7tqkcCTqs8hnaeu+0yA2bn
CL7zZGZAHBtXPHGl3ZIqPRcMKJaWvLqDOYwskZlCyL9D4zF7x0D5bntmla2ojjUpZydL7DzbTgUP
BTA/COKJ7ituqxEfYLQsLfg7quy+x/pcLt9dbcevSc7OEy2uVreEBHXphUUxlxM5wYCGVk/p/26Y
SI77hHQUXsEkjW9JKvE9ME/Whq5F7VntjcwGiyI5aj2UY0wDmxcw58jnJ266R+CFrcugP4wDM8FV
G8pethvwbcGy78fBiKu/5TAWjB19o8avPB0CXzVm9gyfHM6uET4nx8obrHvSJoaE+JSi6PdDWVnd
qUmv7ZKMr2a4E2stmyMQg3w7iWj0r3sluRkHn4NLQ2OkHiusUoINRNij40BnaNw6mlWQ+YCAJuMc
p1P9O2duQ4wBSagkg7e5ErsFVciVLlT+ExQMMDqdpcu1NS8sgIMrYODFcJA0CAOnvxpST2W71C4N
3si0Mu/HwUu8Yz8QXbtDySexDjdocnHFxmDvxpbj2JlWJg9+pwkfwglrxhLCStM3s3zoGfwU31qi
VGFZoOdxZZRaZblSvpUMf31snW8bOyDZr0FVZ2TqNcLFtL5RLuhjD8uD35cG0A7WOtq0xCZwvmFg
fVMPpaAg1uVshzogyYLkl0FOe0g5ZXypF8eDR+hkkAFTohq7o2qKDrk64nkLQVbTTQMQBVJiIGPl
Q1DfeD3raChHZ/Wjaq2K5maBT29eCvJTyPsbewyIa9UOsPQKuxiOLnJrjqGT5j7FdlJ5p/MYqAYt
BZXC40JXcNwNE9XhwakRnym4f9oS3+fcSJ0NhsMc4DxYIBphW3PG/qbrSMTcs+Rb451DukHRkiRo
GzzJqiKM9Vhncavv89KRQAxKY5q+kV4skre2FpVxlqIFa8782UHSx8Ki27spGC0EaU2eBi91SpxC
GincLNBsTCK2nKPDQEiddlS5pMHCkcPGzZeX6auMVl9dhQBGRjyuomJ4ZIZzM0y1iPq1BpIXEZvn
vvWdnF/cGJDVLqDD4Sw70nXAkR6GwBWFTaPasdLvdLoE9FyoxSuIR0UApAYYlmiDFnnZmZ37gCvU
nq/XzvCCW2DBdH6g+Y6URAOE0oSZsLQ5CFBJmcGZnHLDvaZvXk57YLQdxkK9BS8tIaxVp7gi5i3p
273NAcG4Ja7R7C5qi1ZRlBja4OzoTKRbcahcZveZECWmTGBCum7uwBI4uT42ae0te+G1hnc2xbFB
kKG9QM4NdtSASfW90jP4Zk/DaSKMlL2cq1hZCsoLC48xPyA4JsV+B6SxhxzQLkE9Hcl3rYMb4uyX
5TyusQufu5zuszAZRhizNhOCjMH+2OYlm1sAStEo2765ZSoVWwdHFc54VbpWzQAednHjnxUxQto1
HDpFFHXT157+qYBp+XegcnXlsN/NRtP8Zxz8/42J/20Th/7Nl/ha/lS//2lN3P6F/zgTDedfOFXw
UQWbG8H1URb8H2uiYYp/4WDxGMaCrxY+Tqv/6010nH/Z/uap8aXJa+tviqj/7U10zH8RQIB6gNwA
vDfb3/qf/+OdYa778L//SaF/PzBFueG5TJwtZuug4l0aFe8lFnABgLIvHFTxJz67mJkPQVNbJPtU
xtFRsCT/cWdu/jOu/+fl/u26+H9T/P9cjz+5wzBYBNs8//31CqK2Z5VyvU4VQNlAjXEesxLrMAYW
DGt3JPUZcCFHSgffcFGXT60PhZy+Un3K3JikeQJ9Z/jzZ1k5mDsK8mKflwyUv5glv5/8//vPiaBm
M5DYNC4cZ7tv/5iRB0HNqSQHSZN57Q8QyelZausAlqfWXwh0/3wCyN6QFggeNEME68OVzKEzxdo1
CDyCVB+JO3OPVg7de8x9lK1z4HzxyzadxPsn4OFq4sUxebsgz3144pkFBqe1OAXR0rEi8AvstoUi
WS0tlsth4jyW2Yb/xXP/5EciNOBqJqIh3Jof5vIlSaQdSXYtaBDOHRCimrCh1b5j89Yndm28/f01
s7bX6OOP5BVBkYlwg7yDTZDwj8fXd21il/RMORqqlOCBrBgfGAPZTGqF6p7YroC98QIZd3SwzID5
d+ve6dJ3fnuiZuI02U0+QhZvTbUvazr8+8WitwADKVuJuqSSeegCs/2VTkr80JmjphAFKHFPCOb1
yd9/zGf3jhfE9ngfEUOJ7VX9x2+hB2WWTtpoRq7Cv1BtWxyJQiK2D4TkXg2Wu//79RBR/3n3PIEy
hPcDHwDP7f0VV4d+oC4JsGbD7c5ibGOElmrachkK4RSoZJcd60GARO2GGc69XdpPI2dOyG3JsIRC
Mp2/kos/QuRacwA20lfbqdcgU8fIiRVAu+DyWMgjXV7tSjtPNIuM6jSRSXqZdlVC4FxhSXjfaVuc
FV1CRiwBP+r7QOEE48GB03lMfd8vowRH6aUq2rrbE5RsnW0t1285BTfyQQIPVST9lD4n5GmOqv5S
57fzsDbXjMTET+0vkudmlgS5LUGbzWGGNP62X1HQAfwhp35v1T2djBHWpM/ZrdffA7Jp4W83BWwm
EwvZQSOkTkO266AP1zzWzokcGuMXQW3Od9a0DblkmfqJfKDuphg6p460l3knnhby25oLot3GKREn
HRYl5yKbq/KZjFnkENTz+iUuW/9Bgmlfd1WaBDv0RzO0cC/u5W4enJlBL9OKX5OtrWew80Z5o60U
QVa6EPW7ZTdhy5zUvMUaxmtdUzNndDxTF/0w3T3JN0DTf2v16tzUe1IQYZ6qZkovPeVZDy38dEJl
M07HHIJoL0WOsotlvyxTR1J56YA0sjDKhOtYpPAly8TPToaxQVmZOfAbCT+KSaUNOm94mKyG5TOd
oT6DM8zkMyJwTvdjI5YuWuiJOPuFrvqPSphgQzKgcyzwHET2KSiL+LB6UjDwtBgakv6gmyuavHBv
K0vBtPT0BIUxUStz7s7ue46UfUf1xIkmKfd04Z10Z9ASqCLN9/x9yqaRMWSeg8l2m2Ag93ZiErEj
4Uc9BtDLGUFDs3suFYHGIS84wDQ0MusUBV5hX/TVQMSEL/L5saXDEkAUDzQDhUVMz9CceYvaIJ9/
eg0pUyhKen0D0GchXjLoG5+azOeAyfhSr1cLvSt3T7I9yy25deURlqsmSW6o8KHINJub3dAn6Smp
s7170zjagzOUdQyByyDJ9gVY6ABeOxXwfkiz6TKbyuJtXBsmOLY5lo+l60w37iqo5+dxtUlrXYrk
CmHUBnjmjZ4OhJXDg5mhfF9Pnmk+rMIALLr4VnOaElpchElHf6CCBjIeApeB1W7qPfcF5pe68lvU
FiE9IsZGKRsY8rF2oHmzOCr77Y0DGYqORuixt1tt3ZhTjdZW+CVKIb9MwcSl5LyVYUd0/emQrDrg
6yRhYs/Ant4PY3Dxxo1vyMztGyy46zLRyy3STBACMxr9nsTJhZKbsJea/p0NEB2TuXGe9jT/d5OM
gd/OijQywJyZAzV5VHzrJIjKC9cpAB6Pgxq6nSFdEo/7qoRNNCTC6HfV0gsmYA7M2L0ySgcEW98s
L7ntTDajP53d0OTtZwY63dQzl6hI9XL92n2yjBEcGjxu6NKqtmDfA1KWUUbq8u/BHPjDxmlm3Ku+
WL5VU+OJ49i4SRpNTXVCBHp8u33V8ujSy0Nh0I3jsyGb4LHjzJKRoJLVJgdxI4Gu1VQ0LpemCl4D
v8cHzYFzOmd04SSgEBd4iSktNt49uHEVQ/Ckvsv6YaRXNdS1wYtqdRdgTDiMGYMg34Z2ufutUxNr
gjurguidLq0f6GgVyE0FSljUWv2PnpqhPk5j5/SwrPJ4ZyaEYUa9PW58VQ+eY4QcdLh1VaaaiATz
eThMY67ozPkew/hpmsV4Clwzvi4IPur49PPAZECcCs1UYlukzRQqOsJHCLVzSTfPmlr/nmwi0R8d
GKs/gtUDOGX3QBD25mTIpyWtLZegRAh1+8oyidbeoGyXQKnJrqUdVrySzxpc8j02P1JGur/cHHnA
zulqa2Dd96YSmmA1ns/jZCzn1MrptfBBTO0FbWnYg1Pi/F4do83pxjbWD+Lq02Rr4jfXea/tAQJq
wnDMpNC/NAe/JMWOMqc4jK6DnsZbJMm1PM5J3U6kwZu7WLqyJ5xHMv7o+sT6TZ5MyTCd9wabUeU9
YFguf6ypJ+D/odIrorlkoHmGC0L2UclgvwgJ35mefGZhMfvI6lyvCqgba7ZX4fsdUQDRVlrGMuKv
IoTTQTtfNIU/caLHrvRr9IO8RITOxxAWmrYpSgZrI1r6MxVMNVaJd+rT9HTYyowCII5YDFp19UI3
Vs8r2SUmFrWIOTDDtDhf1UXuTp3Yc4zISv5AJB1s08x0i09VhnG0ZF1c64LYjR0TKIIXgiWOHxbq
U0D+SjMX9R27fGTr6ll/J6fZN5SKtHQbpD4u3Cpaa6W73FUIiLgbVcsmvphjkxxWt7ZnFF+C5PCh
Lwl2mCu3Jja+KrRNJ7Zy9W5RXka4NTHYoVcV3ovvQT5lJyAAOozlxOKO/JIGH8/Wuqjd1GqjjjRd
UNF22X7XUtfpLivpb5PBG891FBgLH2Uy9j5IoXplgAL0HG1iCR8Vpbb9Vo3Ea0UW+CODOhPRaDgY
pXqGmWLkYKtqeuhBkqYX6+Q1P0Zz0OD9k0XeypWfQKS8nV9QYbVzZMWj+cvTnnh1DWXvPEEZBbZr
jN+S0UeLUXCrSMps1/qmJTotDSU4RGfHhD2+yCBt/bZXQjJKvJU/qmFxruN0DgipL+z2piwM69Ko
Z4iMriyfPdeYbxCKpAz0srinKzmLfh+MqqB1C54TtVV6KLykPs1qFMKBVxN/qm0ifcKkNobXGknr
s+Ok8h4f13RuEVubbNk2MJGUN3TPxEzAyyfwfWCOQUvoUtpKdif56kyPeCJp/3PjxGU9e4RW0qYZ
HkdKpZ/zEBAdkOq1uI9rZbGuEuGURZOAXBZLGEwX2vHyJ8lAmBAUrZjy6mLkHqoCDFUyclZgYpvx
YYmiHM7axmtQXQ7U6Dt/+2e2cMXlLR4qAoaZ2BNZmtMbBxWVj+bdihDG3ukKjqdGzFHvutlZrvJa
05pui5lBD1o4UP4A1oL2dpaTQqIF5OteTw1NPGvuXAcNcerURD+aSRccchX3846zQ/yThl37G8Ff
ce9iH2nC0hws0LJ53T1UwMvykxia+BMvrXefNlNzxj6XoC+qaJ7vzNmvGLWUrQ52QK9dBtZlnemd
B2rWDIWl+xS2YcPMPzfLBDViWmbpmUCIc6qh+GdHIzdQN1ulZT0ZmATYuSoDjKY2CO1hR7FojTMN
bRE1FdYLZrBmAP7XZsE+I87pRftzR8J6S3ArUifH5HBc6excLmJGfl+Wwa0YtBucyM6qkxBXTHfX
x/yLURCk04O5AvodBFmgYSfz6nmh93eLSjP43VRiuTcZYgASIZKM0Z7INh0goTrk8Boifo7LEfUj
G0EJeKykL3iSBRPynKwmV6P0wLaxU6X2tU47nFaxH+cCLzFQ450/JtNDplx4YjMQ8SDq8wEBqkUh
oEkjCoybNk8o1FxtqdOxTliSbLARvxEvUvat/dJ8W0xGJTynLaOsbRYRYnfwi5CKIAuOBBbVI96M
Kdb7wibXeaeCZr3JjRipCmjA5rdwTbbr2rQYAMdEhiHLS0by2BLijdy67I5EU1l71J8kf40m+UN1
P0DndYcBkcaSUqMT7EDnFc0rvUBhdQu60Qn+I33MwPgmMVcjDFpR0bCTrOYrCdegsVIDeDLUeJeI
80TTXZgrcIWM5qaiAyNUpxPQwmned7LPoJGWSIgj5nvDc9t6ix2JUXBPYxbTVyYcaOQkeQhhkxf0
s32vykDdVmbmHtyRWcAuUWQghU6hljYCkQjReyHl6+dIMQTXOy7iEcVi4zOsBnxfQiROvctcd4V9
8MZ5Zh1wUe+2noAHjrZqLjiOl+i7jUWIbzLDMxV6ma7taPUHGj2M4xe5I3+hv/RsUIEREni20aIb
wwLkI4Wk4J8O45YMLuZ79vjqJhJZSlI56EJss+IRzu3anuRFZvbEk6E8ZAhZ6rPRJYso96vpwm9r
2tOYfQsSaBtmAiOj8FOt6Ony/TXydhjn6SygdfQI41ZzTODLpPvaE2Ycb0BtCPNCH1ayYVt6LI11
6Bzdt5zi2Kn3DcrBb7FnMLTr3cK7Z3xujOFcIx+P/HpY471Jx6mLnIolJzIoC2iy5+N8KxesFOGa
SfMGJbTz2ps9Fb6OsVu3dlW9BSQ2/iqIwZqv8m5tnklsw+2agq9JN+dAT/yRrpvq29AheRwYEnqR
L1NJtF9gEuietQQzhwSs8eEwbx6KfcqWiyjYzoVmxNusj13fyvncamdadl0+wwgvCcgmVTFnIS49
3BZru3Ckm3nr3bArPRnvO0pelPxZVR0mv7UgdM9rDrF2XtrvdOODccezN3FhmEsROSMx61t+ybpD
bOuc0RVlHmTlI4OkVQXpRdAltQk90SXRnv+7gtKEoJP7wkld4A3oln8hoQguMSv0F31TE42kdeuu
m1i7fJ68dv42JbHxyrYQ54TdCGGcQvpGRgqQ1KrDmsL1ck22JWWK88ncUyYFFmHoqKgwYzf+0dJe
9xx4YMVPGPxkpz26mN8BOujl6C/t4O46sqOT3dqY9BUC20le5GALHlitkCVRHNnRrP2yj8YS+iU5
Tys3VJuGx3lZizxiRIxwjT9TYh/YEAOxox0MqrLHsX2SSo3gEwtb8XPlI3Z2izFUFwy/udspyqQr
3MfyLW8X+YqOpj33M88bT6jdOMzNMG2/41N2HmDNsVy4cRXHSAhVfr1QKwSMT2EjM1hWKSSUDFwl
bET5Ju25Jq2wa/giVnpOdhhz7jWOi3LkvPMtDM9MzVtxRrPC8TFYJCtyKZMkULo4+XJa6xlNfNK5
wjmMuW5mogi6nLScmMPnjpn5iJRl9YnKKRiqnM8y6/mFCeF26LJHDs6Gz85JNdf86hn96J1TJ9MV
A7aVpIK+B/C8GD/0XBk/SggsZJDOZKZEKRYeG/63tikQ2ET7yJiaVp8V+bCAxiqX5mer+piRPEpp
C93sRsRFFJX4V5jnxJ3KoPbtR3/CT0HDVCAa9SWMSiFgWyPcaO8co/aqo9NP8qnjK55Pq17L1wW9
2q0m4CyJglKmOaepxG14+0ynD2sn9unCaE4gYUlz5rxgEeYvk9z7ACOkCo4ZJt96Z9c42zhNDB3T
SNMseTklGt3TyR79i0ARY85an6anm1HEjCTuaUpSFCsvnptXbWjVslOnkK2ckeiKNj/rCjUwWWvr
GJJ9jbww0vEssMX3CEcP3kTjLezyvCdsI3Args3doUKNLPQVXeQUIqmsFueokdR9j72uvdYZtBSS
L5s0pg/kKkk6H30aggqt9jfw8O1NodjLwwr59LdqTYx0RzBx8STB7uO6nvrAPm35mtljakvQBBma
Qp8BRaSUDCUQaDLqwQky0WezmXb8XWD6U147LxmZfexE/WKwGaohf7TSXgUMLGTr7dwKmTc5fYuB
CqQ2SFkxafe9TUvuX6yU9l3Id129sMXNBApULqocGpOIK8TkMPuED+DsTP5rT64I4HlCeVCvsC7F
XpS5kqiUtqSySXLL12f0UqCyFvaCXmXgQBnhYncJLcrWyQatTE8BTS0Q2ihogozyntGvWdzN/DZ1
mAZDRib+jrDtbYiJ2vYHGSUM+qa9u1jjC/vv0B8CAnEvUa4mzinWG0+d5nXpUAGREuNsUaH0cQjE
S67LOp+f/ruDWFSonhEqRirnphn1ejuB9Lr67yomqRA/Gu3wEiHyjnG+d9KW9EgOf28dfzJbYKW2
YdHBo2Pm+qFxvBQYbGJN270hRPFsxdgSGUmZn5teRUdphdk7eK33hfV5G1h86PUDZfw3qIOBWCA/
jJTsaiLflk+A7h6l64A68wBX2T2i6HvRMVoX9Iio0Qqv/KJR/m+j5B9XxtDo2hbLHMi0931yYcRb
MwUViD1aE0GkxJYSIdM2/alVL49mI+wLA7nNpekCqG2bdjivaUrjaVj9ZrcaSfPFnTA/uxUgUfCO
2g5sU+vDbMfpKtrVLbfCS6otecPLdnMyV1E8IC+CqvU6jNN4URFoQSZ9XpDV0Y+no2zLk0CS8Vik
1K+u9L1zUbX6Reg1voWUz8nJVu4Xr8onMwbWDtvFFWzB7vx471zddvE61QhFC2IbJ9pxF4ZhDzvG
j/Ii6xxyI+CkMiBsgyP+mO6LKdgHLt024PN8zFEO5C+yV2G8vn92UlckruKPjAIJXYiacZnCieDi
YysRbgkDgrlpoVQrmSLsMjVbB0CVyxdjse0F+fACIfqTQmAv4pl9tNEbjt/VNta0aJ0H6yzTg8lY
w3auSAhQXyA2tonXH5fCFRtssEgbKsH732sNrQtajc1Q0gk+l8XmrsN4ePr3BeDTq8CBZVq1jTM/
0u86MstNCPBNZCfmui/JTrpTddF+MTL98yocXAKWF4n7nGbRh+/Ot8fYKzRFsZZiPig7tvhZcWPb
/+XHg+J3u2NQ/VzL/0i0VYQa2MgYkU/xD53o7YfUiaSl3C/Zf/1SLo8FWOhGKwZK8f7xOJTPnkgD
ujAcXs6NOvZOsS6IPaoo/cUq8cndAxeK0RykAv/5SO0MzHL2OzjxEdsiEpyt50BDUX1xlX8PCd+9
cOgaTCpT5F6BRLHw4YUDzGig2uMywAPmfd7QJmZr9V/m0Tb3BVJXDozxvFPku6HkQ3o4NAhVeyt2
v4AA/bEpYXu0wMow8Yam5HwkviQe1j8ILw0+4xh97LhtT0o5JAOTftRlWLDsJDC/+BD+WIm5KGgx
8BQgIBkBfmAjeBNVStbyiqrtJGtTQYYxgiYEhNgYOstNjqPo/V2ZMeH4+yf42Y2H84lywfEC8Awf
KQIER9uOkfF7U5DQISydAIlsanEUJsGQoFozmgJSUtFkWufDWFPC5+QC+bE1f/FOf3bjeccE8gm+
VRiq799pc4hxC3DsQtmVdZGR1RcV6nXCChjiJfQuzlbhtyd///V/3ndArWA8WBZYVPHdvL+my7Hb
RgydROz5zZGECzJaeuGcqRyRfuzh+fVr2PPpmKgvnvgn952Y701CAw/DMsVHWkmPn0xPKWLL2vXo
eVEHnNPJ4eCNmf773LfFbiEiOOyNIkVN3LZ7tIjVjpF2cvz7PfhjV2HVsqDOUAeCzwR09P4ezLlf
4BbBfTcFbbJFvIJUwpQQ5ZNffbGN/rGWcCkMR4KrUHH8AZUtJz1avUPlj3y7ONFlGe8dWyz7v/+g
P6/CW8TnJMFHbCXehx9E7EUKhWpClCpEe7SyKrtFSux+8br+edtAzMCFAvkBWRhu8/vb1pvT7Cdr
p6IGOXA0plVxTCUSezEiB/j7D/rzy0DIwYYv8fr5ASqu95dC5omkz+ZSRpuKYT810iAbx3f3VY4Z
J1gHOmZgc4svWLF/fhzsy5QA0rQg22Ftf3/ZTLdGpyzMwJ1nFIfFIU9uLmNFFPK0XHQ9LsAKPn7o
9l+thp88QC5MOQBXjrXgI2zRJEgIkfZQR541z/fEnaQ7hKnFF9/+Z1eBB01R4AMS40e+/3kYkrrG
bao6QhDtX6rae0JJ23z7+6P79CKwlPkV6LYs78MCMw6UAmIoadTZhTyZTF3ejGC9v3hBzE9eRttH
ugRODgYo++f73zLYcztWKiZyyRvklT2NjBWpiS5oJRlhx8A7NMk6O7iQ074NwsoJAR8KTV87t3Yp
jsWTyiFlwO9m46F2Rv/n32+C+dldCECsWNBcpLA+Mritcc6smJ4f3mvnTWSJfh4afYvruD63AxoO
ZbfUmDnw54Ye5IhLIEgKwNEwXbnJkoa1nBkOmvn0+Pc/12cvOEh3l9dcbIybD7tuGwyLZKJM7E5j
VoekzpjdYETdBZVbnGFIeE1KuEiwUH7//bqfPC0iFrZTIKvbVim+f1o02khUxZSDHYMOywj6+VrH
TBYnUX21Sv15cNngaM6m/HQwzqEQeX8tZpijseqM4rcgm2Rs8I1XJRCGqkQl1S+FAMSeBVd1p7wr
Z0txIbTJ+OLwZm1v+fviDhivwyazKQk5SX1YwEqAAQM9GBx3ZG5GiDCJmqPwCElGaOneLvmpuRBf
SnRv9TPIZf+AWxqrkFslp0HSNG9lh3fMB0+F07NETWFV2r1LF6Y0qU3reGc2JqoVjAGPMzD4g9nG
bR25mpCavz+4T14YB/krrCVfbJEHHx5cRU024XUkVMhN5mcnyfxb7JbV3ukJpFu92HiEzlFcGgH6
pL9feXtMH+4g9oLtDIMecqONvX+MqRQ9no9KRZUph5fJj8VRoIO9pYwQt3oJvvo0PvliXYpCtjUH
GSGl6fvrKZRFFsC2CsCtBkAbu8P1ouRXuMhPPgQwIRb8bgfynflxXWCHyXIz4NGpVOM9VzgrJXPY
a79ozC8OtB8AypzgKQU8qoJtH3XRVX94B+fekawwbYXHFtcdHp2SVtsynJsjQB9IE8hSJmEytxZ8
K5nVHNup+m5m8QVtKfiSmID//kT/vMNIpAT1NngHzoryw87AAIlULGASkTTM/Cj/F3tn0hs3sm3r
v/Jw5yyQDLaDN8m+UUpKtZYnhOSGfRsR7H79+1h1cFG2C2W8O75nUAdwqZxKNhE79l7rW5Iys0HL
+JtX79fnhpoB5S7HXpYBypUf7yO0QkRb+ODXcTGmr1VHx7LvwuFQodoFgsBw4N+/1a93lM+DwsdC
I9Ch/5w94hi5SbXJ5zl2le6kw6idYXO0S4iFXf8PPgqMPfudvUTm/PTVUqZ+RTs2xdrXuju6S31E
lN94dFNGh//+Uf9wr5YSGXX9ckijWP/pKuLjNv2CJ6YvwFy4pedAHsFU9++f8o/3CrI1jylFnuP9
9IUCKzHzceALRWhouE1ud66Yc6wVNsBV5OX9bwqgf7xXf/u85d//TSnsj62ZBl3Lt+o0BiYvIO3L
MjPgP+Xvmgj/9FGgF5eNVmAY8n5aTjpMpFhG+Wpx0wE/I2RlTd5ad8a65vzmYPVPH8VGBxmL8p8B
5HKV//atYntoRqtnbpw1yjn2EMFWAmT4bW2q37HzrV/vGJJ4Wsjgl5mcOOZSuP/ts4ghRRylkM1V
MBo/Wq/mnO5kwX3j2SLb1XUHLKd0NNvZjJKLeJfd0tu995KW3D63actVBRFno9CbM/5XGCIxV1i/
eSV/fXiXX5KHykKlHZIo8OMvaSrqRvz5JXK9vNmMVgTagjHq7t8f3l8ve2BTSHv2nxk5RDr9+CkM
pmkd9SDbbKSG+yQqi2PbejPmVfc/kWY/mFL+7gr59TiE+cWm3mUfXjptPz1MeN+8AjdCgQRprvIN
qgH/ZQxQ2EyWGquVWfhWvO6D6XdV7D/cbRpTfEU3ACZuhj99bhRO8+RQTK/7afAw0MYxpCL4R4ce
ADEXvn7g5ssTj/p8a/dOf55yv94niYy3jU/LilDaPn0erfzedHv/ycIr+Jtb/etNoBXjUWsRbUWt
8POViUM1NqZCW9fZgX40zLi+aJOuUhIbv2vY/XoTCO1i88KCwgLMKfvH+92Wucn0Js3XhRGGxBvn
JLyjzRo3uLYNzLIdY+Qp+V0H/NdnGYI7XU8XSiJI958r9qxBjtA29Evq1pHPwSCmh6CbCfT594d5
+eV/rLao7gTkUBM8JNTnn75c42KwC/KRThxjxdNMmO1KaKZ76KmDcVFmo5bph4DkYqaRq7BACvbv
v8A/fE8O/JTLDl0STsE/bQW5nK3QLq1sTS0dbsNaZwBSxvjx3z/lHx4XykmfDhQlJczu5d//bfli
oURrLRVBy5HoH9TUX2nPlp/cgv3m3z/pn74P7F/Q4EQ38HD+tFBObWykoOKRNZohKCUSTz98M2ye
/v1T/uEYTPuKLipNRKo92//pQIeVFJNOobP1aHR6uzj661UOdm3jT0AZ0jyMt7CWiGKzFaoKyIjQ
1IYvcIGANpkK+C3ea4SqMHQsmt3/g4eKx2o5hQXOcoL48Woj2mQ4NUiESmki7yTq4HWVM73nyFCg
RLHRRNleBN7JK1CX06/9zef/cg+4Ljw1LM0eHN5fFgdWyC7SrohW0D3y54QA7Isvo/I3n/LrWZ/6
miKJVsTSTqbq/PFrgm3AhOvhDQYkbZPuqZJknw3AXlZVwQTby/PgEGYBglDiacttmczvDjFg+xzV
+RZMotp2gGafE7QGmz8fj/91nP4XWV1/e1M27+r9/3yrVEr06Xv57f/+1+W9SP/uN/3zx/8ynDp/
sF/wqgUmRGQY3csM/q8oTMOy/8A+ZtMYQRO4NBA4Df8nC3MJvOR/HKk8DFPmnwf6//hNcaku7lAc
rAyU+Qf+s5/8pf/mNyUz4IelmN4cywWGR0pH/p/u0U/lXGAZmPBz0GByNN0DpD+Ap8VopuqTGPjN
sB8aXYAPpARWuU7DERgxUvS2PYehocO9C/CifxBjA74Cw7SfETQdqf570tq1PPsQK7eIZRt9lJQU
8miTplxB/fWK8egAq0XzPZtJtCMiqdIvfm4wXiOMdmC8h5OExsOok/ATFq0arE0E+XJ4DFpwN1+D
YfQQjorRTzyEJ2W5JBnn6V0pJGMkMNRD+hWjFWtvR28/PGaTMzh3SYqGek5yhIfazBz/mibzmKxG
ImGyDdNSK3oyfdr0e13rkXxd40kN4Zc6HC69T7ad6PIrGJ2bTkCfWAujQEdAR14F+1Iry+aVxB0j
L0EdBi+0xj/rsLHi4wgkx1zbXp6sZtN/dtLk1WlVSAMslNW2cUccTkY2B+UehkwwredG9Na2wgoM
PAzX8QtJzBHzKmGMzq5oGhWfhxB5jg8BV744iIjnPaxNwp6A9Q8vcK7I+FzxDbrqmI+1uKtRNt5o
Ukbkrs6N8Qi4LcZYZjXlUdoeEjPIYtaTJEST2PEErfmamLggOs61EdYclhzrQZROHS4B7DVnP/C1
4wcW/pT09Ajh0n6cHBHfzwbbHH3yUH7YpKneChwJ/rUbiGwq1zGC5FWZT/ab3erpHRZndx0Q8azw
F1yGyEWml+NzhXHUeg+h0T/P2AePU2qJbyx3ybzPkpm1fdWMXpLsmP8L54uD5y7GmSXzbO86E0LB
JhuzcmWosP+UegGBEtjZyn2eFF3xOYPmPe2j1orUBt4GSLRJDW1EtnQW3I2Kg5nYWH2c+9/gdhbW
t3wmefgxn1Q7HCfEBt1tMZYmBhp6fAI5mcm2Vqo9UTTkh69qaSGzwjfIgA1/gw0X9dig8ba/eH7k
YwFDPYu5EBlRmbw2yp39N9+czJSGmxvpb6lhZGA4AoEDAkBHX1f9XgZhVKP6U23g1Bu7EPFFA+32
ux0acKPbwoDGkJfXUtYfYTTo+Oj2Y+s/Ngy30mcRS2mCos3SAu1aMNdyYJoLCfReoiUublVQ4Ija
JKZZWAcYcoG1ZVdzIUSl2gp7ay2QqQbESCai9O2jh+v2nGdesIduwNAHsPdt0IYoz6W4JIR+k2yt
s+lRzbH/GfFYfI4yy97FaN4+55Un15it848SsM8qbXOshgqN2dqasfHxm4W7OU+qg5Hn5T4LowoF
K0oDzGsET1drpgaku6OXoUsUIA7x0WY/0RvBeZEBcEKyovXLRJOCLFYnO0CS8Bgw1uiWwwFwixPf
jk30hG4seKjzGaBh4XPd67iV/M6c3xdnEQI1L/TuymYUT0GxMJbTqnP2JivhCeJwXq3Qp+LQM/pp
F1uj92y63XylwSVPhYHqsQN1g3Gy8zZxGBh7VYhkXLOD97hpnKbf9q0ACcy3UT3IaNQsrT2ARZGI
P3An4eQoSH73tGq32JrUR+8uBDB26Mqvr9YcEWIODWVNHryzDXqn2flJ4PTwRm1j1QiOuJaaCO9u
sL6YtjQQK6TGRffy3lJYSTItzV1cQRyd2xmrKQwgD6El9CYq4/HJdxuEPpnS57Ebwy1BR3BTrNJc
e/10WdhPH25vDAfXbbsHJcf0ALkOXadjmczw7XFnO9ifDNpsZ8p3dZqSIfkUczZbG/XgbyLT63Y+
XK4j9oRHNKXRzvMQOw0BU/fZHTuEWjq7TUu3vsmMDjK80aRHZGPTGzpPqHQeDoCnNmk+aD0usUSD
/hTDF7wi4B5xlSCAtcDRcEWGvZ07yRnWsr0NSkBkjNj7o5cV7/Hcw8Wz+OHlHbAu8VzyI4GNJ9KT
iLKQ++zghE1rB6E55EgRHhLbG44aH8wFk6zzyYbKeHaCvjn2XYoNJCrOvd3Jzewptexh7hbyTYXX
IpSb1u2HiwZ2dhp7N7rArY/2wnDtw9jU3fsU9d3WkqI9eg2+PWmX+hDO6oOD7rR1U9t+aAfi2ssi
uUHSCBrQm8TZmaPgDXw+VimzDP2dkyMpQGSDGAbJqHnfVEX2NDDlfIOoOhaY/Np4rzDCH2tfifuF
H470jzwXjA5CW6spHqoXp3CvNWnt684w7QcDtcbGkAncRrPBjGiXxbX3zUf6ZP4BMqj3uWNeu0b/
KXapKfGs5iI4DU4lXoHiuBssQRORBeMXA50sC4/obP4+FWXR2gsN4WEUIImpiTLxaOaeubJhwHT8
09QPilcZ7mgHv1XWwbqrLA3JLm55gBrjomIAoW1nzjCMu1rdJtayrdOhIgbPyLDf7KpZ+FewrO2N
zaHy+zDHQt5oM8nwPfMQwJW0erC/Gj95t5uGxkqU3g8EDggouV7APhR/grXeWfF92g26b1atlJFn
IOo0spbIgNDFuzRktCe7qJhRZyS+H2lA+EGWCCBKLImJ+YgMwZbmeBy0F4FrBJWmbwPPkOU3WvNe
9G57mnnQCngQ/k1p4QKaYWBbpFTtxqV9kZfqc4HPaQ1gNzsgvk3vcVUna4r9AkE9FK89clZh7jhV
ezmuMHCmVTVkKIRxCT4oQGybKo+sSxZ6VPmd23irphynnavkfMhnXeBYX7yffjOh5M3B7fUSBCsJ
Gt3Rgnh0NIwpvZkTt3yp9IhEnSiK+gvIXSot3FPJekzrehNVlb8DSPBcMcvBwgJ4R6Sc3Tu4fRfD
j7N3Gm/i2QCjb2yVcvWuQ1V9KoYZViV+7oBXP5xepQzrQ1nn5W4c8E5kE/EuBGMa+3j235kCUdbF
vnUN+iI8BaWnHnxds2zwF/LYZNrXxxD5igHMwK+o1/DZytx7bGQATJ0TWLhyJyP4Yo+ppKEw+M+t
W36Kokk9QioMYzyEmX+VNgjJdlm0IKm3wAfAt+4KNbjqDI++C5FrdvYj9mUathnewQzqayUuup2T
z+MYPlplQjOScnjnJTpcWVOS3UOkH5Da95L0hjJiDLG41Yn16Lzy89g75QU0lH2Ya7e5iCnWKGPa
dF8kfnEgFcC2V34X6CfwbuNNCgFtnRiz7a4sw+2PQaYJEXJbBLXz/GGEiUuWhWXDdHSqT8oHRE76
Qgj/CPI0llG7HodVlVrAm5VMgwR3Wiiu3hyYn7QA+EYzutHsSXHvvQLHd77MpSmf2SqBrKtxhkY7
6fw2AS27iUZhHTMvs54S3OiXxY39UtZR9pF3UzxuYl2Pz71tku0xlsvejgZ4W004G6e4kBf4veal
tMrolPNXwIc0GvNmLmfvqbJUi2FN4FwPZQ7Y0popbBp3Sp5pPccXBz3YvJuFoR4RRdh75Xa4qvN5
BNdN8RHJz7HX47jLkdgP38ayCh74TV872KcrsICkDK+7JrXsjwB7kntBvddNdziYx/i1zTmg3WXa
6gNYEh4cnFVoikE/WTDNmgsenwi4pAiEBFwNuYkVjSONg/68zolwCMuWDV53o+FerB5izJYMDDNf
lwXd8ZMTD36FmypcunZ2kMeHwO2LLdNo7K1WQVyDTKNDZ5Vg61o2ZA4K60y2r3yvZhsPpI10DW8U
rjEzWlHANcdSDO2NsfiiB+1+LMLuyzS74VW2TnYuc+DtJdRpRmwD5jntArT2HRKOLeyXyjLijdtk
58RFVOsnBRD5JC2Pnh97R9ctwWoVUH77doOvwMQo3b9FhHCtG97qzZgXxt5wB++AfD/7zgsqHmOW
bpRzg/0G/Sd5tgjJOYWDFe1Tv/UuLKZg+w3XmneGMNN36bXFeYx68W42jq9uB7Mev+DJ9OeD0xlT
wtlpHKxjD8xQbgC0d9ktZb33ecmon09Db5XG2snwmN5ZSmfFa5lO4zcA32x9mGOD4gBesm+Pizj0
McZ5bR/afvA/M+YsyUlwIvphTplq80j4yyJ0YXR5HJqY64EEjjPtXFpNtzWHie5ZkWeGSaXn1e3B
JPtBMBSnHc5hLOER9ksz0EedUWWc7NEd5N0UkCP9Djg5gpWqdfQFIZlQqxFCEZ5ywdazCnCYBTe6
mvzk3VelY1yiBMve1fB7Ll0QxzgSci1Yzl0vGU8zqCNjhR4KWwtm3sjfOGMj2pUrdOxfiyiyGLwM
somvllv40cXpO5zGWJETdLBzOrhbgy/1Dc97Vd8GnAW9dZADWtsRpiqjQ07EhoPW3eBuG/jDb+DG
4TGzUNewD8z4Vw8zMj5YoHrSByPTL24qi1OESmsrJh3t0iw072CupTvU6M7BjrLuizmr5LMGJL/y
58J7NVQ2b5vZqvaRETX7rAK0SLUOUaC1/bBaJeVYfEw9HBsI9aI4OCaIVBzv4bY1vU9F5/Y8+aZf
npJOGqd4INrBzekA50bub7KK/yzGq/7R2wSFrMDfiy8lviTENnA4tuVUFvQkkd0fDLdTX6dirk/Y
SaKPhpYKa6DbiHCTm7Ozm6ymala0WtoJzh5GMFLIORVmpoDoCCh759EYMSDf1dYeKYC6kuASnScr
7ve+Edr3k1nN26GerZ0fqxe/hhnvF561pW/fnfuabGw1V/ZNMOX2Jc4zH6Mtw7lP6BnI0bZN9QFo
SZ8Ls0t2o+2zdGA8/Wo0qjsnNG0emCFZIDpauCAEumWAIdltVtrVBe3XpMKV7ggO9Lzwy8CUizKb
AVc4uooJr2s5iuiMS8nZcN7Oj34ipNpG5DneKDUB26QD/1hPcf6s4jg/VkTeEtVBTXN0CS9a1dq2
jtNEGlWBVeGcDPWwQdSbH9TCPnVjBRmgT9UFL3MQHaKoBWmcqhxMrdFXOrwzZVGpkzIMiJeG7cbj
yXBF4981bRK6eyCNTsghuajD/yRX/m8L8r+sxV3yL9Q79V5MP/Qgl5//qwdpBX8gWgMxSJNvUeIu
0+G/epDeHzDkmC35CJeIcIPO9d8tSMf/g2EmSSU8ZchHkHT8N/JOuH9wFkAYgGAdRTUD2v+fFuSP
gy78SeDn6HIubXvTtf2f+9k1rlqcSIG9SlI1nDPffPfYTOBr2OIw2xnHe9dKfqO8RPn+88cuWjn4
Z8RrIzmgWc/V+vtsxiZgpHMsZa6aiOr4uRmCrDqSetD4mzAir2rT9zLzbupoaprbDPgbhPMhAq5D
mVK156xieTlhdeD4IfouEAT7+da4phRI56MTDZQxXNuvVgzqioRw+l/rukvCepcV/mS+BUVtikMT
dm1zMmVa1htXgMElR6IfN2QpRuLc5CVrCGbl5jWG4/WV8Y5APi3xPMeMeUiI8WX/qc+zpN8NWDLt
tY2xv7vPJrN59ADWRoAlG3ohFscBaPWSHfJYzKHzyTX0HO+NwGN+mCGJ0BlwJscXW4mZaVxXGSUT
YU8eOyJqA4OFPZxyjj9jPqUTNVqX+uek770Ov6hfdPnK7jpnOCpCJ8oHGaaATOq4D/elpfU1A4h/
x/AloD2KbeytLM07ox2JkTDmeLg0qax2CbF62FvF4H8qq5L0GbeWTn0fDX5d7oqiHo1HKcB6btUg
NBGac2SC5PLo9u0tOHJvg1V5SNOMaAucAn+y25TNW9Cg+zPhWH9oCaeJqLg8iDZRSsNuWw8pJZfl
T3b5YdayHLZOy0yUULQE8zZWCQtZCAJ962AudeKqE0m40UZJplTamtAZZk7QMUh/8Ug3xXd3AmNB
s468WG3jxlHbWQ+knazIYWjhtE1T3z/KMuAzI69s38yFReG1E4o9IQXTwHj05xNLaH2bS2k4p6Au
0yffqa10l8UEvkPjirIvJpZWitW0dSGBGIXt7QnQASbQzrMDu2IqIa/tBxzIRE+2sd1E1y4z+uEr
57vREvjj2yUNymGnaE4THKp6pxwSU9a6TTN5X5p182b2TADu8YBx73uHITBC6MJOF44MZ787Pppd
YddFUUWfhMih7j6Xlsjv4e+ofB9N5Qil3IYpme2VEjxflsup4jqidY6bVT3VlR42g22L4d5swQc8
l2AuihuXx56n0MuXnwbWIrFow6v68w+D2Ur7wxjSU6VdGfI3Y9H2fWiFeeBB9imaOEDcadFF7udN
GlYxu1ge+d5nJzbiiVS80pO7BsSd8dq19HX2c9LzNAtYzG89pYPYGu2AI2Ti6J+BRJT8S1SRwbVq
KgwStNFa+Ta5o7OEdVET86bU0F0CX41b3Mu4hCrOdR2+006Z+9pHgfBMp4BXxWzGiVaFrolK8BX0
vPvBc5ryCTc3RUBXpqwbSjK02WZhmKaEpWXyCRSGkR7bKctwok7INL4wcyTl1+qgbu8jWXtfFXln
32loQsez68Z9SypQZpwO4SdQNp9ydtidEc/BiyCKL9yR5OY8xW3q39YaOBLdsgM9+RXyJJBCNvG0
bUf6D8Fkq8zy92AyjoUNqKCKoZesLE/v5th9hprfk6zDvVJVT3QHPkTVa/8+jGs4d65pIMUJUnPl
MYY4i9yKXnoAEd02JwTRv3p29VSJ8nvLqQyHdTq6e8LorKMm0gv0fqq5/Km4TViNIReFzvBYWayE
RWrXX20Kr1U+mt61qMsDogj6ibH72mdAAUg+cTZ6tl6aoP5GwK68+K2ire1YB2MciBxpm+joV/qj
UuUdnu5ga6sh2ZiR8WiQxkW8hQ8FebkzITGvsMTaUwcbrIUMPKRq3ygz2ckkTUhvGvwLh3rF89Dv
dReBxU+tLVwcUjx0fetXFSsrIoBmaUqmt2GWvASl2KYO0LOC8nFLbhwJBFnafLJiCyhS/lI50zkA
msksIT7pOdh7ZtKeFEkinZc7xylsdzScbmbywNF0sRkIPZ9h8RW0oOdyTyYGT4hQZ6GAKwMaeWD3
AtRS87rGTnmCdnjPDIbARFu4r7M/PYnCC1YalvN3X+qD609EG9XzTRT1n5sZHUtXcbwGk6aYlHs0
TPMhoHFPXy7WYq9BzhO7urjhN7EtvmKlOHKYRepoixXSyumNwlcla7hqq2ohOUClZ9puGQDe4ycR
IthyKeO7EBX6PHZqIuiibJ3NlDK5IyQo0TuzF8G1NUPDXQnVXpzYO8V5Fd7qyL2aTT+sE9BUJLDo
1773r2ZG+0fL9AYUw6EPKho9C1Avhf1MSDozJyfbx82UbUVuT0f6IJ9YOoe16ea7DqbDeHUlm5IB
bfVoNOFH1ksaJgBYwK07vQew2WQtXPEeDdeQsDeobwHeuKG4kvdG5GyszBbDuFQEWgZT9U5yzZ/0
Kr80Ns3IcT+dXbIkMJe0WzQHw763KvcwVF72PJnRgNdojMEPWN2QguSkBYn+CZ5WinWAJoFOGWPa
Oj910diAqfOt97At48+h0TTe2vPJ5tsSW3zDKjHddRBpNpjRg09+UNF+mPPqPYlkt0QHgvHRZQa8
foKOpccu3jCUyQ+xR5TnqstEk211awdPkrAbCBwZ9m34NY6xZSxTbyP2hksS5zipwQLGG5PG1tuY
KOvQmQmTHs9ut6SLpFdShjjEGnnf77xx8u4YIr2bbltsg9hw4L2T3Iv934pr78PNQ2XdhHijCbXT
cYzPhcIAkA/t9X0Dw2Y1KO2t49lICMmMx+8hemGCF2usgvVkpK9u0MzrnLOnh8m8zkGOWS54tTxq
7XTLtNXrN9KLkgToEVG3sFqy4NWkhXBbpjGpFpWdmMEO3Lt5JdeLDEDDrPjS9hARMptJ47acE86T
ESqkPRh4gOO0d+9Kw5L7yB78j9Ds88NsDuaJ1GsfDGUMD1UqtSmgZBRrb6SFa4/ZCE2K3g3LrEfy
JM/oFQilrFaTnsXGk0beXghDB2ILU7MFOiE5yHV5+9gS+nSw+VMGSMg6jmSw25vGkjk7fBz3X3Ai
THshM+tT21iiYPUDzr+unDFpkYDo5AA1CQaGJkIhZy7NEK43QlALbWq+MNzet6GbwdBo1SFyuvJo
luYIr8ZgeWHO7K7deHAuVtb6p9gu68dg9F9TNp6NxLpRrMxeHnIok7cpvp+1qrw9Ew8LND2eg00n
DOsJI7lNuFiHPYwIQyZO47AHzCOuKbTeg8NaeVCtnR2Jfil2EUU6Kx+8IQK/0AuAfN8DzgDkJIr+
qBipEA2We9eeuvqqO01DE/HAWbnu9xHM1ZEcEtbbNugJnSw07Mms9OtwFdYxXfAcWJ8nNbEndlqU
G4N+sbmNo7L80gZSlsSB9NUxAK52O4/hTtddtPfzjvF3MmvJqy1U7tNV72b8kV4W7S0DlWlQZ8bH
VMjkk9nJjsNJ2BRHnAVhdPB70MUIpoMVMSvFeu68+ixpGq1HGK7f2D6ltQqUGvb+MHaMyThAIAAJ
12IgpBGix3Bl6QGUyn7j7hOGMNS4SacPM/TQPS4THaBgT7uNYjS7ymmNniLwcbsM8euzEsLo17Sv
JgYHZnZGb692pT2It5BDTf3NIXAMEYLyQn3uvVnd5TIcXhoTjd6Sd+d1q4K27BJJFqnHoG+Di+gQ
ETukcz1weoT2Ss7LsDeBX62TYGSQJgvNMj05MzTiwpTjE+p+qJaBDpLvXmnySGcElHymh++umYvG
+dqcQuBmTtcMO0B88Gv7wQz3TbXMd7yRvj3MtxyaXT99NIPdZLswT/pk3Xn2eOeR7yJOOUjbjgGv
u4RFZXHtn+FxXguaNwvcJqzBBfSdTwSXKJ9Q44DShgB50qQVnCoMOSumS9m28LMvTauslpBYq78B
9W8Y9OCS9goCaThliI4JkBSgalPFVNvMYxKU48HazY6M8jVud/hhBujFlZ1OROXhDoydbU9lE5NF
16C9GBpGq1PGkXxFoEIOk7At072tfXsT8WQehO++EwI6PaSeKvLdMDDr2VB2wZNVTYEcojKOipX6
Ri8JeSA0XiL4zGdWdesclLN726eomLtFJh8Cgt7hgqMTyCp+5w6Vv7WD1GDPj9Nnd0kG85lWbOsJ
dknPcXojM6QTZFI3r2j+5c3YFf3ViMx8X0G9yQgYOpqkpNzQGK6eu7GVu7kZ0y0UVrk3nAqspW0z
d2INajZgbFpaTYwlV7DNhkuubLboiUC1bZ2mFPUzT7P2icZz2vFh7mGpu5VJiZHWbdJtaNlKfXY5
PG4h0PYbAa4cGg2b/X602/5oVr1QN8iDjN3S2TgFlUeUMK+McQAXUe9EV0GKQBWPt3pKKQYbaBWQ
03XtvngycNZRxRk7i3lrtatsNnHa9JwgiTqKCr5wrhj4RaPn7UoUd5eirfyXOJrm71loIHxSpjnf
lWZ3x2FRhuuW33YbFr2zNiFFATdrDRiYChEUUgfKQsNTtXkOgipjwwkc7hZe8i7t5gfVZe5GEV0R
7ovByO89v2Y8RdIR/TJsRyxgsRvGAsi+lZx0QcLquvNJorXbTK2HqEi/tvU8bUvN3H9KUqfbDaWR
qB1kWtFDzbOXB5Ij5XnwBx89AMfIG0NV/hHxS7RCa8XYteaVX2TNH96k3cdpmGZMgXCSVqaWhIin
2iFEY8qYP8UcJtJV0oHq22Y1uX9obeJXEeftGwk/hMR1jniwhG637hRHRzvw01PVmIIHUhblkx4k
Ix6vGh2UTHkdfndZip6Qc3wr45Fdt4+pdxNb9mLNnQ9dYPCR/UpyOZF4dtaILx2C+o1QbHCUAQVn
zTFBKIzPoDkns50fZQfmG6Mu4v68COJt2wIIJnothTQkFSnLo5OsQcmVG1vBJ3U6IoANV8tXNjcE
T0MnbvU8qgPw4Bo3Mc+MvcbMXDyGGWnZEJjTJ/I/c4DpY7vqGzVz9YOzz2050ezOd60gUnCLXUQj
tmSNZ6Mw8+xrAatr1xc6FV8m2vnvRWmU3NjJ/0BGOJ4at/mzFV4fzS5Ml0jrLrOYWObpxF4cD1ci
TRGdMAcsATD3lvs4+4PdHxpbVa+q56ava9axmyE3DUjtuko58FFMnfOpJUV0LhRgMp2n+d5uwQ2v
J5WnV/K42oaur+19LixUFmv6M2WysecGhjshOqo4+HZOA7tQ0v8gVIwZU+4OMxi6aR7FMZFJ9V5U
U/tuGuX8PJp6BluGKqzjNaIu5eoxorqgAZgwBCDecc55Pg2gSoPkNfH+nH0qeu2HjorzO8WZ5EHF
ZUhQdWqkF4blsd4Il1dsFKX1RifKZHjoDvHZR2D32pb+E/s3UzVzkPXXQYPkgBURMjGb80m+0822
T0NSLTCHP3tZLiFiHetRU31hX+iT42AY/jUQIGrBZ3ndc4pGiW5VIrIEPK7DsAOmKZDEtOlPRjC3
ZFObw1PKJH1rxB3NABW5cXijm6A4ZYVF9i0Gr/gdjh1dBNcg0R2wYW/QWMBXJIqjFkH12nt2SVzy
bNFKM5RPGyCf0Jbjt5VSMYsWRbIZU6jbm5ZVnZ5EglUJ6LWVfh6dgh2m0/XCZQgxvayCMrFp9Xeu
1bD+MWlet8CwPxZm9x2TEmoNKy+aN6Dl0bmSDTKwlZHlDeMkCPokOmM7RssRtyZhro3vUNoDlds6
snSeA0vOa7YmfoyXkllCT3IrLxFaj3LZsvhzZt7LF10aJXZaiiNgklMcg1lehQyxi2MaueYC1ho6
tusFYKfNZo1pfQnSk/ZIQgN9wKa+K+OMi4HDeCagM5m9uTwXIVM6e9VMAz0m4TfGvAOavJB6RwIH
4KSHXH4y0Zu3ynG5Voxt+CswZvJPKyvtktxONppnYVfSDjjviuK5w/PacSRrAsWIU7MNGVnBQAjU
Xivyi8QR0H6UFSbqbRktavm/+jY0q7hIiEro+xBbmxY3SWakaClaP6qRrwrUGASDmuPac3U2XmFq
NW8MNPgLMHhzmf5q5IiGgvlsEBYld4M0uQdeE/PlPDHyM+QKwcmWRBN7+8mdW/pbA3xH4tHyjq+E
Euz/UXdePXYrVxb+L/M8NMgqRmD8wpND9+mcXohuqcWcY/HXz0fpGr6SYXnu4wCGAemq+wSSVbv2
Xutb/P6O60SbtSI37ALGmutPV83IT3VT5+0rXhj+JgTGXD7qos+mW9bLMNkh6DMxxZoN14pZNZ80
V5OZWCuFYiC9Nlh78jMhlP0zlX/bPRX2FDSPBjOfajsSZ7/saIh2dz0cj3rVuBW/LcchAbNrLK2M
gLvlo4K26O0DPT+tBizXoZWqJ0SASdOypAy8h4khXlR6NLEkPTpMr4G5GrWq6MFrlHzEKYMRwJSu
H2FEViToorNEdtea+VmzVec3zWQ+xZOLpK13ExzzxhZ26Zw/mMEw2v5/6yIq6K2Zll/yWDpQ4lQw
s9slbXUB+ouexi1b6/VPU5SbH56UP3uhfvYk4a90wU+48AGxI8FRMhfR/58sHMkYCk+PJXetkPWl
mGTMkD0fSCT2EEfHW4kxuvsPEn/xLy/Kzy5GIwv6ECOYX/kMVNNwH6iefBso/yutukFfBdwNnw3n
u7XoZ+toqraufXdYIsWzHrj3VtFlYf6f1rcZCc5QFgdEaYkgTLKY9HyrEBq81ZCJAa4j0GMSOlfs
9qqTRcHJpSPYAurpvVMb0dYzauMILMog88dOCCD8/Xe6jFb+6f7hO+XJdEHEuXg0BJLMX77TWROV
wf6xrARhdCpQYx3CKMWbJ63pphnN8Uo60EUSFJoPv3/lf/1iDSl1SVKTCWiMudPPV7PmURtigkT8
Ae/KGRa1faBFHH1GVsUJwmPc9J+crb/YopcPS9XqetiMqFENNPY/v2RTxC0uZPpITZ4F17M5FAzz
Ne84wdxGZxZ47hmsr3NB4FMdC7fxfJr1AHP0Hu3XViPDzoAkKgEa/v6r+NmbtLwv16B3zICP0aAr
fgWuEUEs0pod3c8gDd24eT7dJFFDvUgkNcXB719suaI/X3FgTzoIPLlQ8Hiefv4SwMzbJQppEP0e
FA1ImpUkIGL6i95URpVYkrAlGTREdXzELjPLPz+tapiThGeq5OFsaa2Dy49BYaOr6lf0Mtgbfv+x
fr2ReTmwPnhNGYfS9PeWGeOfFodCGXHBelT61feNJ55iBg1K0QXauUHKog93Y+lCsTHQRZ4psta/
fwNQYn75Zg3uKSa4wrSYn2KR/WWMGZNlRxhfx2hl7ur+OWqzWduQ79vZjBu18ELNYQ4brQ0rRgMo
5V9xdZcaTZ56CVNxUFWu6QfTMumYIF63YURKblA4yJAgR9sYLNyEVOOgkyRDE5o80GXrWD9WJNPG
HDJmMe8nmYzEzWiLxjRgiSYMQ4ciukdjA2fU6jvW/h8zGEIT2WgZGixFqCmZJ4kuJ+GqoLxNiJyf
2jcXAH98AqUZi2umDna11kgcUOAxO52Q2HHiInrtZJSPHC7YUBnTMAqsk4lNtxt0frELrjzy2z4A
LYJ6e9l6x4D/LwcUTMjlA+tUQ5i7DT3F39ZglIBdj9LpfZMVz9iNurXsxAnpFysx5Lz5EvrurpMY
rRiTyvA9rBDJoYQx3GOORCVZm53Tn8E8ed/A87NV8h3H1AAYWutj39lB8EyKYkZlEkXR09x0862j
qY7NVGAG8a0sYAQlaL1n57ip2NAzfKzZuSN5Zd4j2lL9J5ZByujSi3rtfkpk0B1UCYBm18K/oTtR
ycRYo/uJ820pXX6PjGklbcRcF6SeepRUK9VEVFFIdvmiaNTEOw2rxEJBs/jFQRtq3aHLJzboXAGN
2P2oR6w69eLjVJratI3lIjFvi2nSkYGMen6anDHHnhDX9K97T1X1Zvj+G/rY5EV6hjHJGnF/DdQ3
jGNvzyDv+5fg8KEdZt4NNw2Y3/NMkU9AcT5E7Q0M/+oVGGbHoKaaAlrNmANIjHGehWy4axKdwYYi
d/066Loi3wQV/vMq0Nz3RRLXQpnGElck6tqwTU6QWZso7fijSpvGBNYSkQKmr9XEspq0Nr8ZZSpu
0cEgtUFUblprsOxzduTcVPynbe8XxQEcCpYKSihvcVYTv4YK48+rhYczr5IGBpIYFPS0Chkg3vIZ
WadcE8rIyqijawDTXILfLxK/Lr4GrAO2WYfXh+Mgfq0mxMgBMXBHhtsZkkk/hAMYrUuOtze/f51f
N1cDlJVNvQQAhJd0nV9WQ2ZPEYAmOiGF6SYnaVDm8/AuI96saF6h4Ax/GA7/rVF9Wc7/vK0gXKCH
ZvDCrmOAPfrlFWnlmoQulY1vSs15ijwj/0S91dT7KPGsBfrucFbOZiAhp2A2yhfIxMG333/oX7dR
gzhJZAvwrRb8Egbcny/qyFOEUJrp6xzF3mVSwVitw0l+eqrhof79a/3LDcRrWXzHCzIGgsOvrKuo
DwuzMZ2ZhKgy/bCsIK59M8r4C28g79hp3OnrD3nDX39dG2yGbS7ecOzaP39GsleFVuTEtugE09yU
isMRHTznFrMjuhJpqa95qLizfv+qPJC/XF6hL+Q3BxqApGSEjvjz67IXYRwKjJGSpMsuut62R2Xq
DfI++OjVhjQb+2vspNM3Ky6NrxbwXOgIidu+t5GMu42GOPOrKJNGbNCLWKeUyZ5akwyb3Tr5IB+r
wsnP3kTXERH7kDx5zIPf8xhl3roMXJfTL103dsBB0WCM4woJXDgMWEHdRTaDFfJIrKaFM2v01Lu0
BqyLePHq5MyiyegHWsXHCD6o3s2GmA7oIwr3ZjIcdhEVN2H8gksw7xB4mzU+Id/WnFzunO/H3rgv
onBNEjXUCn1Alnfo6FX1n57AZei3gTtXR4SHpsOYqxi0PaIXFtPIxMLjNz2yVqbFy/Hdayr+vvje
9NEk5T4qbObBN+ag+A1hVsXFtd6VwR2JMgaD1Xns9PyIeyFxN63bVSh4iGThKCoAlPpmEZWC/cyb
b0JoOkg7XBPByFzxShlzv6t6AHO4jWeT9QVbgnZpGdHfo1Vc3lyIsQ0u/vw16Yql8xWjI22tvOOD
IJWhF6zYu/EtTzsrXeK/ZIG2xiiGb1kmrQJlyBCyHytXh5VMGKt+bq2ETrKVkuFEDkhv7suqUHQe
NSt4jqPFo6Dy3ttPmEFeCGoenyyXDZ8Yc9uqjloprVPRAFpfodl3403hue2uSZZbu0MRt2eA7Nor
bKfsTCoxiaRwp3FoTi22QKDIo3X6sVRbdO0aHoxAS88/ejWJGRftaxWNy6XyXLbqKowpk378eyY0
bnjSY6gBZwIgXPPs0Ep8maySXCHXntBmq9mzgW602qvG3OTBROpCU8fUg/kNaUrKgUkj7HmotJpu
NtUnaVyetR1hVHVbWH5BvtJntMhXhH3hZmjyrq03CDFynAdjqyAZTrZprC1ENgirpcXN/EOCMpPp
KBBUdGG1s3OXTjIcM9xxjqwi3W94RtDlfr+4JBEtNCW7KcmYVNO0+/2T/6/PPQAuCAOLuR2c/q+n
tAJNHKCNpPZDj+YH+YgEON2SwjgXH99f6C+pRR/KnP/9z/IzX8qK2iaMuu+G6n/+6Sr+0pRt+a37
9V/99EPYrv944cUf/tMfNt+94rf9Z6PuPlvCDf7h2F7+5f/1P/7hOH9QFY7zL2VPsCW/jaC54s+y
T2GzOv97mejbe/4Rw2X5/P6ODl///l/ff+CHTlTKvzm6C62CXBwc4Rxr/qETFWLxo0s2d9ZheBYL
qOcPq7rm/g3R5oKEWP4B7CGLI8jSn4j+/l8aylN8mrBcsD5Bx0d6+leUogaMoZ+2BMsGGAwCWi4H
HoORwq8ACqL/NFj9Pah0Cl9v0UwO0RGSB0Jw0cbFElrnWqgoHFvTvwqjGsqXfEJ8fz3GRjhqa0Q8
41cOLKrbJS6jZHwcuj4ZKJli99MqehONS5OHeXRNZFlmktGQBu5j7AUuDIk09KYDJ0zbeBNEoGc3
OXtOszUSg+rNjZV+OxNAAFJPK9KBJMg5Kq7CWJPN2qxxXzHAGV9MWMdqO2u9crcU6mhfke2lCAYa
kRjN4BfdJPGQVp7enETGhI/J/9iSHsoWq9W3BJrRBMaTr2n5Rq/t0N2QItjbeydyinRHuiReIVmH
b+UMrZ0utXcVd0P0MGvGgP9Db0k8cBkzVvH0UrcZMkCvcHljbX/fkFCzjYPyFYFah/6/+IpBOF0L
ZYynkS/XJ+aHQZpGeDmJeHzFHBwO5Elle0Q1zc6ayuRK1/uLFpsMhAXBs04O9djwonZhq5j7Yhj7
U0v2xTrW5avq4mEVVJRmCD6dG5HrxGSZ+kdh0+IK0Abui8khhTSSz+StDieaOcMRTF/xLZqs7kgL
Vu5ol7hP1ZzTLVEuOQpBma0TK233VafIukVqVteEZXSVHNh7er27tEKFosCYq2ZKl3BgPX20ehqw
W1U2ggYF47+8ueW4YgWvsWOg5O+9dAyOiByNjbJzaexdLSc01FezQ44Gd0hvMHk3AlxY+oq42+GS
DIRqEKx7onIU475J8zq7tlR5U9R6QN6m3RMJVtgpGdPMdJgRe+R7ARA1rZmatRb2I9JNjrBT94BR
F8RAog++7jYa2BVTcXZqZnQO4ASCpmbjGuqOUZDJT5iFOWgbtyFX8C4mWZpAKM3rORVpw3pCunI7
m+yLpGG4tbyPooa+OX6C4XVoAtfcy6qLg+OMozG5asO6jI9c9dQ5k3fyEemRbh40GSBIsiodtcwo
mzdGXv19aReWA/FqGsMdkbOi2gf5XO0zt7gVc8N0LKq6zxmC4yFFB/6UmnPrJ5UyboqFldKrYg+J
v6JfWdDozl0NU7LeOKRikXKAJWmM1bYPNYdHXk5F+4W+DrJFmUaAXrIJUcboJDO2A2eu/TFTC9Z5
Sm3v4CLcFpDAmAX4yJmH5WGYz+YQ3klRXdeIZnbUS5+SpFRE264kpaWWz6QROuVLyyioPFVwBZw1
bfj0qCkVFB9hTYfM7zOTUtBRZmbjjiqs+kQmAZjN2MlISg0YXyVfhizF66j3zrVWloyJm3GwmHr1
5HmvzGIgEYLIoDeVWFG8LpXzJS7FAXlIdWaVMvBuzS3XNAKFgGES3WaLeE23ns0pP1L+1wSWIG35
GFRBzqpPVRJrPJxy+sqCUDl+MzuZS64e1jzoCvC5t2E+xcvdLsZ8o81yIMzXizF3TPjR1tFIAPzH
kA0B6S+y0DjFDwHYWo8UOsunkUqJy7YReHtOzVGCr1Rb5qI9B2Zi1M9dYRi3PMGYdFReXjm20+8o
eJJdQZjmqzIbRe8E9cbKYUaw1mX4FTOXt+pl36/a2tQPEXpl5MXjjCouu2hl0/qxrFq83DjIVJ99
4ulSJ7ZubStgep/cpJMnKArmkRpXQ8kQW6yewGX9FhiJfoDfqeptY8wmeWZ1a20dr/9Mw9RbGwxb
32rmqa02WNs4d9Qxq8tyW7eeczLoQ6m55HOnVocI2Po6Tswoh44R2zwW9YZbw3we9YbzLRq9ox1H
DTKnAf860PYQnZI5pGcbW9saoEO7zwr904vL6I5FNzgjPfge8oNoJGQVYciiWzvHzjHg5WXnd5U9
vyVdWG413Znf4DvFrGRBkJyTrMgOpmWnt25jFkcOmxfDEt8mlDIdgrnAPdqIxM4Iw/HKTYTU0N8S
dynK2xcOIOOO5dY9gL8Lj4jrgkdJkuvGYkFElhYh2TdUO14QR9nYFUaDpLlCWO/pYHmvUmHI8kQ8
3gx1ktwqs96ZbpBvHaOW+ymLi32q19q5gtngk1lF23q0+RKHld7yThz7PA3dKSav89oZ24ciyDVr
LSGemBswod/caLqzWDEPSaUP1N3BOVLDGiUN30VZUsqL98roV4bd3mh5b2NxVWQakQMlmmITFMlt
PtWn0CXW1WmnLSdUsi6pSbdJVUFjk90+afp6a6kuRBI3dSsK7i1SabAoXLZtY6o7QVQdfAl7TcBI
v/jNDiagqA3fv/mE/JhfNXakYY6mt4tiJ7yaMM9v2fpZLdCtHBH5dQhMNdLEMDmQrTML6vAUhTrB
S1cGTA2sC9Yq96A8ZJb6EhJ8eOuO84Gp7EPTIrUuNOQ6VbhXhKI99PEgIBSSJKhWIbSTQPbfyqG8
TSsmti1d+k6+tU2DPDEigq3y06if/GRy19McPYf1SFNVvyAKOkIeYae23S0dwPAKh7uBdT65i5z6
7CXjMXJnICRNaCAlLp/EaO0XQr6F5WCJh06OtpOektpTB1CGTIfwZqidKOdHVMto10qVby1Hv7FH
l88ybb0S87ul7DW+2ubVli0JxdNgry06hcTDKWsh60cp65Kp30Vp4D1gh2B4P8TqJdPq8MklkFpj
Bt2qeWvQJUcJPiRmi3zWaeTWQ8kSHeZ40FAZZZEEu9fa2buQ86UqCKe1cRKuJY5LYiWR4nWYWgq/
SJroixhD8IidAZPyykgl+ICesFF/IOEMCbFKtzGKRBbrVEdTEuTP7uiiAsdWQlLiDIxurp08tnc8
QRV46mXwrTq6hkmfX9q5j3AomFV/FF45vzaF0NFtKi9bN0i4tnBytFutYHXxW4NIVQTFSW7vADFN
74NSbq75o9CoJmf4KLjKyZcOiYKN5VUoxeA8D6FdexujI6t5Ew9teKOLrrvMrbD3XRjLS99YWPDq
EB+iPypMOn5UDclh9Ez+2syc8tDServxAB5dEyA/rQei2TbzhHYWuE3vTz0XHfSdh4uSqKs2yEzE
HDGmzrDTr0SEVjcjanY9mkP/VFJS344qvW0qoV3SUJ9XSnLvzpT8u0FU6mQNVnOlrP4u1qbXmoL+
1qUOXy1Bw9SBE7hhsvWIn0ktQqS7AhFCfh+2CTd0RyyNmzRPuj01axpPZ6HP0Q7xTr5pS1Ong+CE
F6oWnYCt4pqB+ngJeaBXZanvmcjy7QfzZ2hr74zFo2PkIFeKnHivGu3Q2sn4brlLNl2bepsRg+ph
Kmu1DgQbpz8i93ngsg6vedS3Zy30vkzmXG+Hukr3jJCfKw7e15yDJCgHpjuaXdwbOjeqoxwVbdKq
bTb0nkrStKoODfNsgqjmqY3OrsV+showW++zaZA3wF/n+9Ga06OMiMNRcPDhcls7u1XW1hXYjmqk
KI85PZJnr2/DOzMxqvVQxRAhEmWBeNDYV70O7Qv62XKqXnKGlis0pW+yw6Jk04a/DQKt2hj5FH7x
EuGdS3fWX6yoQwpQUvbZdfkSz7O+Qrbh3s1Tca/HRf7Sxf1XbdIPGQSLFVok9aq3wzYZxnifhbn5
gRy5PFpaBZyjN5oNYOPwo+oc54PGSX9BsmI+emnTIj8JnIQiBTtpMfJ0haQ+3/f6nJ20aYoTCBNe
/w0SAxAKYCxYP3VkhJ3DdgamZod63HlTIu4vWT0SF27rI5GPca1h3M4ekElwrsL9da8P4yGLe7HD
Qm58yXR3WAF/117NbCre2rRe9I0AjFI8RJcBo++qxd93yVyMdsRcCuSDWbMWizZHTgbaYnSqiGJ3
pHrCmYxDtUnwnR960+tXlUNaIezjYFU6MyI5HcTojMljVw/M95DLCQZcBFwHeNqNYVd1fX7r9eiC
wTascAPSDbIJm75JbdRlyuzjI1qnlGlVNKzi0LZ2PKN3RFLTy9QtCEeYtCKly3WJpn49JWXpj0QV
k4HueutymDdDrKHIdNJN0ifVSwyDBalY+SD1vD5NIKEwN41+ajPNczlr7mXnppdSk9aGphj6I7J0
3q024lFz+1cXjfhNboT2CXu2uAdCE51Ndo1VakqxtuOw2eB3fAxK7wj+ddwnZSTvEqqjbahhKUuM
KVsTxV75U9YU0aJajMmBDNTDMCSRuUl7o4UnUShza5gc+BR7zNeEwCkCyY34pgSZcMcxndNl4Hjt
tZ3WX3AfCvINZdX7lhuFpxpx2blgGkL6Vov3wutzxvLIlkalVSwe5nwTD2o4QSSIz71R3w1SF6tu
NDj2hDhJfS23rlO8SVcu3VsysfuUrREeeWCSQQtowoOa2vJtjPggYtG1W8RS1l2xlD7xONHkFNUX
nYbrIGtjAVriXEB5QcbmaDuHEe0o09xaR3raPiXwxHw7CiVC0pGW2VyVe4XGnT0onrwVfrHPOixe
SEIWjzM6bljEZu+nkPg/uF7WUeu+H5Tjl5ZD/wu38wFxMAwPkhG3SW7aO20YqpqPb+cHsyIoPqdR
0KwTD+QGJ0GAm1mDNmUlkYv4VkTosxdM8mimCSZFGbq+bifnELzFDrf3FeLPO4FEZJUgILzuI/ex
jIe1oZfeofJQeytm5FMNfm5MU76pwrv1AgvkWz8EG/IN3umT5Gz4WbdDHGlCdY/22PcQIdYzyL/s
bcjNMfHhi7WXQfeeNJxbq9mInCXLNDtBYYA5Y8wumXxfIvJOmWt25FC0jo3VQfRvgQMJjEh6iBP5
vNOUd6r6prrX7CT+QPtPMq/EbKdV6X0bqnNmO9U5MEhNCU0nf6id9IHGUfvU9t546dkC1goewVeO
Bu9uBYfdKL4QXo9FZ2qbc6bAA/gMrfV9GeKlMfTC8gmZbtdSzO7RqaqNBrHoOQKztkPTYL8nhm29
TKOp76DEnLMB8geLDAG0YpbEqwey2Y+QWPacv99kSRehN7sX25y+cosEPBayvFSt0HZTMOrnuCjP
Dry8TSnLZGt1GZGugTk+2DR1kNUN7qr3BubpKmzocpFfQW76tO80+WXI4bGjCIRYJWodfZox5I/T
kHas21Fzgw6qO3Bas9fsuViQ+qTxq0pYKxPj0jGjiwLZihm9Z2Xd1kZeBUFU19YWzle2MExZFbqf
x3qgP8Lg2fSzYpxvhWlmxyoVHH71b9guF3GQHm5LnedhXSVae18pevqBaHxXuTB4Cr25KrScbdJF
oTuVotg0mgW0DYXhrtTrZu2qgYTd2dN3YT0zp3XPo3KeqYyox828va5gEB+Al5vnzJXEN5GxDLaE
bNi3Iubs61XRt0mxjWeug2ZosItzh9eG4F7POZd8uJVboWWOrKcsCmq/x77hV/mMxbn3HOh2EiAg
U+x33IfTdVuX2d4qEQsTN//Sg0fbgrlwzvGcEFwDVOgTapa20nPNvM36euLpkcHaCLv8qoxaey05
+R7ptYr7uNDLbcvwiG7CcqQDYgkfxuU4WFeYWoAMmRypWeMdjhgboEW3Na6QddkgXwCOke8Rs9WH
Okf6b4BmRTkuvmktsKTMSu5bVLp+NloLD0IEMFyK6XZAzLSuu+CbYMpyQipv73PhdHtUljo1fx1u
cq+5sUXi0GQR+mq0kTQKouaOI6XTteci1vdVmzDxt+l0wEQB7WnS0URt2wHIHSS+janobzU7LbdZ
js0VR5RHezRrIYS6FEbB6AXrWSoCydtpWJHx9cgGDWlMU/OmCDrHJwYQ9J9d6Ksm0t7Y8TTG+iMy
eScsDyH2FLTCFskX+aGKGBpj9iIXoiRbOghAnUvWB471nZusFQq/jZu68T4BquyDADZ2sm7xyiMm
23QBs5Dcah/LcHpSTJrRP8d4T7LmIyvtCwZSsr5na3zqOq9d7i1IpACvdjTBL9OMuSm1zU806umq
K6N0M2K/3Faag9czU4jx7bE+iqCLz4G02ViLxLlJM2xziFt3bTiNhzkkK33oIIAAoHufhiCQR47r
HbkWKgonf6jbqNyldp4OZzw4030dFZa1Tfu0n28CzJT4f5JAL9bOIDAC1D18nEVPK3WFp6duAxpl
3hA9IVzB+RMEEe1Hj1ihlwnmFUdmfZITDqrcfRnnlhBPbFHZM3HW1UM8cJf53FGpOMiOdWft2DWt
jgT1FSc69M5TC6mmxWcTMJ7jIOmOakCKW7HQtXomrwLOPk/cbMK+CTXLILi5o0t3i1VbqrOgBoiy
heOCs5M30YlbVDicsxMM4fPa8IIezBXyYHGs4QRxWsT6F50qhaR0YxlNSg4D7SB5L+HZXY+EaTRH
c+QxYp5u59M5t/We8GItEJcucdS3wbb1jJaXXhfrqe3oecZ0lW9o+nt7JCVqbxfhQz73yZapLRVa
fhX0zmNmBPOqzWi7hWPW3BWhdQRq+hEI1DFpZnToVtLW1yfn69AZ8xP3wPhI1zbBjzthwrLRJDwb
rULonNDgyDVv2rbTLMyNSHOca4VbXXm4rsKCKO25WCpyt+7QPjBURivcdLei7QtuhWZy9gjgErHC
R1XcxbSNkk04FFl+XzRjddJpA63SlmZl24T5cwqTbvTzseqv4DhcZ1Fk7IVm1Ks2ShnjCZRe7Jrl
0zQMzzijH3L0yu+Nm5p3faxZd4jSsOJH6jwJqkO7tovXzkwoKzrrfgorTgSsjxHrkch3NZa+m7yL
qkP63fvS0zJ/AhjkHGTlWts6iZsXMUfqmwyKeucIJum+rGzyMcvgJUsgF4bdFDErD+HGWBGEJSNI
vnkMoxUeLLxdjAsQAF65U1NBYgD49HUStmD1mCtLvWO4yMUejE8mNlThtbWXvRmFO+58L3mKsd/A
4+zKqT3EUW40gACrupGnSSSQEJDRBkQpE3bD2UHQy+dgbJPPvC6QxQQFmsNk48WsBUzCh7bcpqWT
JyBuGLE9pKbVTHTS0pgNVW0UhsmJeSgOzLneh1FetFREoTOOZ7ce35kCBchKuDbbbvaiVTwHM6SH
+Rnd8w0N6WOo0LdjL3BglJbNHglMjx0hcQ8F8XUc1OENzaPSj7kbxCbAE+y/plWMO7uwQUiENK8t
FjqcqOm86kP3Cg1vcs2owx85qbyGTXPJgJqs4CLkIFjNcMuY2N4D1NIwAwCHY94FgiRxseuxsGO8
sw3QWAEiudav2lycCsb1b3MeOS8hoa3n2jDjjTHL8S2q3eg40RhdcmjpxQJ9obebz+U27D1379YT
DnVQsP12rLqm4vrEsMx6wUZfYQ/WAAVVeNrxBuUbJ1oS0EShG74VpHeO673NYWDcMw4454ZxGFVU
9VsLade3GdH3zmioyHW8jCuq72KDri1YZS1qSWCTZMGzdVaXAVtq5s+uZvoV/aktimVJF94EGuCj
iiif59ZDT8sK1a0mKttXu24/25LOctZ09rmS0FO5m6A8F5QvSSXKKxh3gFYr99KNnLWSPu62FOeg
ovVpOsJWrjI/zMVtVMpr22u0XdOpnTvE1zUDpqayvZMB5hHtkZ7UFw+31BW0pWw14qtcNamHQS8L
K2NVwgxgBKzITmZ3fgDFfM2Mg/2Qc/RtDT0FhYfI7qSZXNnkGw9ou2MmeQ2O0pxpZvFaayW+XuW8
W7hO1qbJbCnCqnQHbNDe0wCIbjE0YlMYTLGzJ0HPNuJNgxHbKOGlH9WcHFpveC8q+PeK3FwHYTR8
14n9ObzNK336wnqbP+ObHHkaa+isurqYGo7E0OncnExEVDONTOkdSd0Y933VWPfSRpfl6yQ2H8Ro
yL1MsFETNC8e6MV+jnb4mFs6Qy+eu7OFG2HvhOO8Vu6MASb3ru3ACW/Cimvox0uZkDGDOxDx6B7q
abG8w7teZ+TbY67JoVF1ZClh8W7W+AORHWr1uCEKkoe4mFztPnPL+n4Y0rs4p34NSnPYuow1fcAw
xlqrxHwIM6vxDewlh6J3nosE7wUDQxJoxzG/yjXB+S9odpkw24+w6Tiu9uG1s3ypjdE48MKhY+i5
VGuoy7sq114aJMF7LMdUbkn5FMHpWaWukXBAHt/HxJhXrkbRvl6UJYgRW0acssivQrr8a5AGXwoH
5xwFsf5QuOwFMh2ubCvimGXk80GGwZYPSBOaJJulQXaNUZ2OcaE29jRqb45ZYPFj0Vrgsvna6Oe8
WNdpFD0MII3aUzoOQ3OtWiok1DFQTE85Pf7grWmGwNo0nhMYKKHqxB8GwzxqCdnjwTiGE3pQedLH
ilOHV1Ho1uZoH3H0iPiRcUdEsgSMaXuPvavs1hwGo/ojcHT7JIjn6R7+ui7j34oufhJqXKrP4r5r
Pj+7q/fq/4E8w1iSRv69POP4nr/HX37SZ3z/iR/6DM2x/4amSjC1x1Bg2hwx/yHQ0Bz3b99VEQjl
vnO8lgC7PxQaiDAsQp9RD0nHxquzCE//EGgYQL6kR3SbY5N657IS/yV9hlyUgP8UZFqkzLnI0S0k
+GhckeL/ooYUXdotzPtkOxt6Pfg26vR3N4ZT548mK5dflQWrKj4s465krtr7Rltg/J1TsNqYyFWN
NEEfJrmC548tVtfoI/k9LfqrAmfkudMtma9znox5M0l0DAQVaXtmZWACYPeox8LzaBUEVd0LYNxD
+kzLMiwoNPGEB1F+pwhlZA7XOTadm9CFpDda2UTxPXPMXWXBpAqflmQcbmYErqA3Q0s+5XRZ5LqQ
pjzjlShf6qzyfKx2eIDQ0AQXOpQAcZB8mNZOs3sv2dVWa9y09GbBSMt8erJdjTDKyAOwCFYL8NIq
5wnXGK8oB4i35l7jCk9p1QtjQVtieoMylU+PBjv5HppQtki6jPTAH9mAqVqNZ+y44sNBHdT5pDTE
772wm9GvRUqetBXi+tt0PQwKNvdef1JoZp4BBuTxfoHwfjgx+Q3mOFrOJnYKjc0Xq6bpBz1b8tYp
7eADhD6MgbhEmuahCx0PSKqNgH5ExMUBWp68VE6roV2JqBMYB+gtInySrxB9sBmHEJ8N7c2bksHw
A0yC5hYCt7tpZOO8lxqNWD/XSJgQuYy+BAH3p1/aVXARI8ArJBiCkU40e//L3XktR26tS/qFBjtg
FtxtAShfRc8meYOghfdYcE9/PmztmSP1idCELmcuFKGQupvsIrBM/plf9m/MGg2O/xaJ9k1NLety
HsYsfYFchsRrDc7gJ1qWMr6repO+hkFJ3lowBtkqA3bCS7Aqfw/cphIPgzTqHrn5dNsBVn4Z6EsF
yIoZGnI5NrfN6o8ot6LPCmhfCpEBD6YmaMZQDuLO6qg428V9PBK8EiNTRfKwU/2PIjnr2wNljX9M
3lTyHO5vPtu06iyVPzfZAg1g+MMPEXyA0LegQ/5vsaS/Oqf5UpQFqbZN2yVYFppzWUj+7EUnppxH
rWan29psbhV7QUu0mdE7Zgv3JXbXI3AynGv+9RY5YfwDv/ePfHf/r63cpIr+buV++G5/N9atv+GP
hVs3sM9hoMY+p1EPhBfuf6/brM0ko1jOV2udRU/U/1m1BWs98gOrKP9DpasZ5/l/Vm1BccxanuWS
P/q3re6fueqsf8ev/nvZJja1LthrKA7jLFZ27bdlm/tVAsSmxZXSgjZO4kwJhrxCoUaleV8FzV96
y+l7Tq0Yo8n0ZsCoJcPftzdciMJzMibig1vK4kFYcQ5Ek0l/p8uyNeUizhjmMJ+QuLFfNB7xXU3F
dXwyIcHe4mfOzyOk1J8xEuodmrF5AIWvXLk2tPcK0ZGrlqaMNxLu+KBK+suEd+q5W2gULUe8KKMp
0bQmWwkwdwNUc3XlKe1hSsHtig49Mz6uTgmOkkWdmjuYFeJBtPWyM5Qs/ahsuCN2nIwHw1hK4PxF
z6xzXE5Tb5n7qY91UOjaElTdwtibOfaZMMtFN9XbSNeCaLLv0RUSj1noQwgsGFOZZZCnnEi2kdB5
dx04WGqlBVMoQ5oa5phmF/0L8BPfe5QE7FqrTnNsC7vB84yIq8HcNqz4qBv5DSfoca7uFROQbRyZ
462cMV9gJ4hciLTjSNXoMJ/L0on47mX/7Yy12CV5XnDpBMeVg9XjjDvOHwBb1Qchi+agzOKxWsrx
lUE8Oyzmhd1IGfMYG9eUfBk29bbEYFjpFwq066eRfG1gW6u3sFKGxyhhut+SaJYrVQknQTNaXp91
8hll3ky8kWs+AN3GvXFl/CmbIiClXW0KBz9THhaGpzhoVyU67qeE6rIrGqO/Mwy20jKPlF3NOuvX
tbghVQ+ztupv7a5/Ueid2MSN4Y0zOrY6iUNZRP4kGn80geuzsj+j4FNMOKFmZPLDNpJ7MzOSYMqy
ixrqZObnFEwRQKctNyywJOZy6pGfG5x77BGwA9uPGE8JgLMoC8pieBp0B5NXF8n4jMFaqalfqfkm
Oq0leVtaeKEy5+A0tnyWdpqd8JuOp5DRGzo9dYMddEcvwTEAyqwusGswr0nKYCSI0DgFIt4ybiiP
mQ52s0KV+a7R3oIGpsIOlRHTFqYUPQ7DYyXjYCqH7EKlmfQSFwkUpMnOAd6yqSPA9tqoiC0tfSEu
89iGnaNp8ha7ykoS21lO6XoMq3cJEUg47hBAUqpdNFZ3letRHlNd0GM5LJH5ZVNNe9gMSJyD+922
2kGZGGXaaX/SzHRC1Zu1TdTb0wUiVR0AYF+rz6MAhOJpAFDmY8XlhSP4FowiOxnw1o/D2jkzKasx
Qus8IsbGIakN44p15doNjriblBzRxW4+O6V9soexuoFqdYeVAhxWz/49DwhrnSaWwLaV96lus3Nn
Jek94VS5SWdsJ9AbICCzs0+5lVsYfmfHUwVZIF6E9n3phXVq6UjZZbPKjNdUPEroopueUcGmTuNX
vLU4GJBInyWb8VZWjXyQunkhdMdnFSs+7Mej3Y1eXho/aZEcWhEnF1qpcTCWCzyu/Kbv3IZhBkNu
bPyxD8Xps5wx0TEpMZ5NOl592TrJyW0UzDj03vRCeYFkpm4xFS++2saP4dL6FizIXTkXe1vjbQIv
lTB9IG3yzKlkzUC3n3mc3pmlCUa0QzNyxUUxqFFGlK1sHVksSnkm+/oB7N7XKhPYsrkChqivxOyQ
/fK1d6kK93GepFg3sbFEklm3QmLjuVEIBeiOoWxiW+Hki+1lG0559mkMbkv9QLF6JfLlp13LdEoD
yGCVW9EpS+xuJ7GmQkZTEbzSko6PWhPKsa+1fNulE96kOOd9YsSBplMuu5bgxoZEpbmdYpfV0A1j
f0zscZ/kZJ3HLosDq6iuyyjAwFoDFWFC0/xI6M5pNtrlhBEivp9tW39LKmFmvs20/DpYRXvThQm4
fXq5dCJ7ARG3hN+7XPJs9shWA28rNSv+spTM2msogS+RmcxXu+3abxfx9nvix3bMFvdOw3jEkHyk
7IaIxvtMh9GGaqYTfxESHwAc/aiJDg5bUTCAij20uLcfCjv5wsgCpB3zKGUnWvlc9ctwX1Oe8tzN
aOKYTg8xgJhNhO/4TqkGsFdz6up4YBfrRZlMbg5uEfT19Dbb5ROJtsof00UxUG7D69Bkn2OsAq5K
eqqWFBuTcwxljne7wSEXJwhnknTOM5kkwrrIGCQ1mP0aW+zpjE5wEzf35WJZiteNueLsulkRB3Kl
yqsx1OWZ40fm+BlJqEehKg5z47KWr7ai6FTSmOUtdKPh4LpZddbxsfqdSBVKFJNCx+4YDe3ZSLto
xPvc6qSp2KSGRGcZSAo5fEgVUxVR4iHca1lTP+uqYz4KjRiHl9UE/+GHlZa7J32kvDcykfd0X7QP
CgCVe72OuweOIg5CaGl5uSUZURQRFzus7ZsUVPmGOd90Y5n2cmG0Io8xDJSdGS7ZUyW056pJeMTA
257cmoF4srTTO58H/SULbphvsk+InHMsfyJ+0QxjtDOe7HmKBmzUOiskSaOEtdK4zcpdpbkObQ3l
cK9LM2g4IHuQsSEwh+4DLSPIrOq1acN72PTsxFXoyX5Mt9LNn6w5D3+ok7FALyj7rpt3ufkFHgra
oL3rxeBnyfKhAu8KQdnGYJ2Y7LjhjBuzCs9OJhkkpiOmxOEdysMaAGCh8PREqT/W4+LJqKR7Cyml
b4gDhp1HJQ3udVm9NwMYQ4pF6vXxvZgNUy6bd3RM2L/cfthBXTafMC2OPscIY0W4izt6samSsfGQ
YK4LuDl0dwND76eW1wnjcD81DylFtYGTCvc2jsruPWml6ZFTo2QpBwEJGMhihIXSHZswcbBiLlv0
rpa7y2h9W3YHMs9envJGwn5zC2Q0VYovc3UIcvbq2EEpjpfgxii00E5mteQPZpbZ5BEYGLdww4i7
yZ0dax92qj67Ri/9tjPLa+W2Yh+l5L83VTi95mGyR0XY6byXplKe4WvudBJaG6jAE9dUoT4n/IyZ
BMx6hJCYl99DOnNKWUaG7eT0AdzRb4RtOo2+mi57txUY0rjlgrSezDOEy/LerPGiC6HHtxrek9em
HYZTiW7+FFm5cTPKvttb+VwSzSNXUo+T2DV5jyWc7GkwdDopu8wwnjAoVhwFysb5MYrc4FU1G2un
0+XAmxYxlCdrBW4xs4abmcYyetD8stiZxFfY9Zj0AiIOUiXObyOo4kd8y+2eeZhDNj6NbvBHyQL8
aMFUXJcK8+pQIoI45qHUkzu5MG43jdi9jgvxk8asyBQQzq2ekJA6pt4FzCUMJTMpxjRODAWzG9om
aCYz1n0lfcMQuKeSJbC18MEls45bnonMZPFWoHDsZOoMDC8NGgTTfNB+MtF1+7qIV6hTfyT5aJwo
deTxnK1pn8VzcWjbWh4Waeu/GkcrvIGD8CqXV+5aQW1l8EEbnGbOkiQByIIc9IwAaDnkZnimmiUD
Jwuzwg0gv2qMXae+w2MsCBfYg53xliJmbyKCH4z41uc8qeb6rZ0SJajNfhfhx3gBNIbQtMwJVFYe
fDCnag/WF5Zq7PEpa77eleGp4EWjB44hh8rNIzaClkDCGOjjiFTfAMZ5ZEwwLzBy7Ijg5lw6jFlN
Y1/j5h+JoiPriHqRv8YWKl/jGGuDl9XO5samnuSxjDJd5wsx0Nwsq3GX7IMa8sGpzrPWd1kQx1VD
3t2wH2crWhEFbpTdAwModooTYtEql8pX8Wk3m9lSDH7yBV7lGo90PSeMkLoqmx/z0e48y0hhIQ81
c5CIg1zXt2qw5EVyQ1gVok1ktu96SohiJUlVP5hVl/esImvZR9a4xUf5yBStZcjmtqO3lBw0RM9p
TsfP6lEVZVyVeG8us3UuzBUgkbXFFQhbe0zR/h51rgEsTFzq2ECEVxh8A2MeiTc+HXloYgzZ8ZAD
r+iUcVvXtnmGEfhakzzzc6cnSuFi6tmb2rAcZBGy5JWqVd7MMqFdLZbYLurI9QDucVQBiHnU2JyP
TW8tu1wpVEx6lXKCJAkwbrSWrewc9RSy84GDag00rrjZpybo2zhtSgUroCxeurk2cak7cDIcKICL
pZEhtot5z39iQ1VbLi07YkTaL2sclsznwnqvNu4HYwUAkeiJcK5m3K5FFCh9Ax1W555cRA3XonhS
WXp6Md/EtLIhYo00v2SKAqDTr7uHJTbux1YcnS41g97SbrkwvEn3y5iig552u0GOLp16CWdcVLNE
He8rbnyYnEf36K4zyCkUyYHnA1dDP/YvfKOvjJ1NL+2rXwoAfBCGaf9uZeJ7TOPTUCaWtwDWZAqx
hXNxmZpJ2aR0SW86O/4xTN4IhQm1JxAW9407ALFLi18Tuf/zJOSz2yk6Xqc6YsITXihZBUc6yuLa
GnDToc85+2WeAPBzLzYvds9aNYe0xmGHear1hCsXlwriJnrpM4gP/ZnT5VQyMFU49QKEMLASlzt4
K+WpwaFJFet2WkrzAb82mJywWnaNZr6i2TmYIvpsPybZW6mW9CSjnsXCo9NAeVZh/wTM/swdP3qa
zPTO3Pdh9jgO3BBZ2gjUp27PXYEL/UbnhHRPwSmpHhGVPY2FmprvKryuaQCny/YitcILFFrpjt/Y
BIs7PSTp8jk7Ue/HuPtizOjST8ld3Da2yX2nsZ+NpHQrhuFhehBuKoFOa6qHq8LMQXEYgVFP28hN
682gTwozqMG91xkCA5IMnQv2ZPCq/SXJivzGRLU5GU1ibZtZEvTqRWCaLd1qdlP7hNorz+jmC80x
VGuZHDCb/uo27mcqHYvDD4I1Np5gUvSTQa8V/pfGZTzXPElTeWgJ4Xh6YzZsQd1rT3oHbG/E82ry
42hclyKfwRr2jcBjWKZsSGN0DTWmSYM5LzeYRN8WVHzPNgZ73w9cQLm8qJDVOk7OyVVX2uiwtrLZ
NX8Gyu6OuCkWlbmtPcQVPUijYpdYmo8xgAMPOWEOIHx16LnvJKYlC6v+lpqNE5Rj4qUL8cp6kKHn
oisF/PQMTsS5AI1V9IHjNNmmypc7TZYPGFAOTc1DphCY9o3UZBEWGgb/SJzZbze0FT1gdFP0cdiR
eprxeLTJB4xuuUHmOuaD/WZ3w6nnuN5oWr4bmZh6VaY9sFd0N5IB+BH4MDIFiI9IjuIUhswe7bDc
M9COPFNQgt72t9T90TwLphBsAPA3iDrM1TatprHgRGV5iEGvM6Iwhx2Pm3nXWiLZ0fs0b92RWkYo
yb9GFws2wR4Voyl9QoJVpazSXUYjoUfrxyXjPL6vAc54AMX1DR61J4hgeFbTMwykrxpIfUB5ODdV
/l67eSLNVHbNC2ySdk1yPUJXoy4kx53ICtPvwHkM1xy9wFtMZS9Fg4Oqzmj9oPLIByEdEbGMrG2V
4kRSVyuIZGru0hHCWqpoH1zfPiybSil9LHSAzQyDdGJnWYOpKUKCERyjgyKreZ9Aj3rGoK4Vsabp
xZMLUYHtGTwhsS6Lf6liNTnpRXSTEUcx3Igxalsg/pF18VMGZpc6L8I1Ffw0hcZV7SJ177Qk1bIG
iYe+RK701jz5y1DEn4kKvhYAem++R/iCPQpoH2p9eu8NkJ6UqbWbrCz4jCKYl0kNC1RLUTHavj00
JBZw/YRMgTTlXreaY4QlgWYPkXmVEe2jHEVPzfTET2tOr3BE9+CvZvzS6qvGxnMjCueicrB2B0AS
gIg9IMOnsSx/yVZL94qlJlvLbJOzxvjdFDIYWVGuemiZxPA1rdzjs2K7KEJ3N/fOHQcPNWDuNLP0
g/jU7MnnTT9Os8EyUnHBlLygG46APzGHsm9njj9pdrM2QzYXmxHw6oYlaoEg68w3DeGuxuHl5DyF
5R2wnM/Y6t4cWs9aqNplye7vYaZvqBB+MfS0OSx6wTgrBpfRamdVqe/wsuwAgVs/ILA2Igl3WU1K
ZuQ4kQxcMJZCGN6CYAHVLGkZmImX3tSjN9elmdLGdm/o+bke4k8abolrGXxuNkeyF63ggycP41k5
CSJtGO6qKWX6THN5jYmizUzpkZ3eRSLxaszQfkQjwyMugTVTMp26iDF8owMnXWbjndjMsQj7sxa+
2QPPFYTG75zeP09Zn0BqShXoF4FGCd9IbUzZn0yJ3bV1jOyEL+0Oz+1pdKn4CbuYo1NR7ELY/8RP
MJn0WRpx5QS+BCLKKh4TsqhM8HSWIe59OZXh2Of7mTu97s7GkxUbPyYQBPJvIIia2DS2lH63Zykr
5ex0b4xRXxRy125EPbXZNl92Uw7buqMlA5MXEBSMqkQ4a5fwz1h+sM9iwqb1dDQwJWfl9DotNkUC
/VT6bfPdCj3QrOmKCL2h//NTdtMLHiogTpbL5lvE4JLbKAUUES9nrdHNRyp6oqsiBE+L+KXI9L3S
B2PvDheJy27f1NFnVhVLMDfqhI0XPyaAzHyL/s2xhT4Gezhribp2FtLrTr/unGHeXGrrSlXHJZZz
4MYZabe+Zpse9WWrmxaRDWYNzqSbATnpbm/MBW53vDzAMzG2TrdCt4NRo4M6+5mXZ6m+DvhiEvbG
JctLvzCy79kst06dc4CENQJKlLSVzFRwvZAbkbDiX12aK5D/QNo4yxnkofaorgm4kkr3r5hRql+U
hkqWjopn5EzDT+HwbfCDA3WvlfLIcTQ8j7xZiVI+2Gl47QnukYeiKiG3o9qru+lpDDmhm/EpjiLW
fqkovjMpUNa18IVsyl4uaRdUixKf8OvnFz7+aatIcx9KwTdaxeVj606sVLUlX6TyYrrDVp+noCVr
vFGNYvCsAjPTLLT2QRSrmOboR0pBDhlv4o4jyaelJJB/QY20BCzk8FWG1VVoPJRcj75c5jB6xYQ+
z9UTDK5d7oL0xioUFHqNwGEFgF+zTapRdqPGhF0X0/HCJDe2i63uJMmXEyl8GVRaLX7NHJQ2jTMy
yR4LCGFxB9hrUZdLFFbOnoxxveU6RQZA1N0dZmUF9P9k4uHNS9Rbq2frdsR3h3F7Rl3RpunTsPl2
7FpMrxkvOxeQ1FvGhzky91bCQ0iJc04bSXbQUsbc7LhmxAXWfq0x8rEdbW1pSXoD4/myMCna1oO2
GjwBldlwAlBUkMV1zr887/JW2sYWK+1DK9PFb8uoeOv65JSGCtrXeL9SOH0jHNmV2+6p5NSUABrf
tG2DDdS0bTw4jC3AECD3J/YnhFOqOThKzLBVdqndmKfWYqdCBGupOS2DaASLYFUICI3Ni+A24tQg
zBrserQrbcj+WniRm7IStOmW1Mhai05HiyRTqq3yX33BrdyeMpVgEAZzFpUBdW4TRt0FgfQHAk7r
KWHDwqtx8gvILXU3+HGtII8JF0DWi3zGwWROSYdjNVwebakYZAuKZq8oWhJtao1zj9Cc0ccKQPU2
hJdL1wwrKzB1ea9LM2ZlpXTZa7TUfrIn9ulRuq5XcZw6DHZKtnlprDj2C1uWl1ADWbdhD4qAVfTO
jlCiGmhNBpJY0dzbFO39Q1EbitwHBxqNWhU0mzcjGv9Sqe+ikmelsPzQoaHFJaz0Szd73R9gNu1o
upfbQTT4zyY39MKJLzFrw0PPvvzND5cUO81fKRHpIdoUWar+UrAzf8WcbUjUhnn8DYI+4TaJIuZI
qugXPshPTAPqGaKW+t4mi4Utsx9f6HOanjO0Zy8nsbGFQ54fYwtxH8q2iRyaGK+6ENoFScjcETsu
HyQL4U3oJk/F0odnegnKu5jbDTmWrsFdxT3Bh9pXk1Ex4mf4ZWaGsXhYriWh7kve99lWm4BJpZqZ
XOZR1i/SXtzjqBThFnWq41Sb975BzcalnMgEF0v5HjXtrUiYH8QqWlJnNgrw7tS+8kDIrUa1FK4X
sj4PHPvqk6Rr/VUnzDtwpI/G5wkr+VEWQkNnCsXNXGNsR4uk34SAqziZBPGBDnIesXJoiJhigf/2
kw5cMuc8nFeRRd89Fl+g+c6vUUzt12B2kvJjpyKObs346dUFZ2MqYJOsHaJYAWGsaPcic6qDrtfd
C7Hz+eyaanXCQR1+rWSKFA2ojDToBX0reKqL8msE64LR1zb8eumeetAMLDcrU0omFZWzCRW0SKXG
qZqe0y5T3u2px87YW4QiClXedeCefIp+mcmVSb6bMmivVucCdQq7iS2Mw0WGVY6Xp5kzLy8mr6Ml
ueKMR+jiNgmHca/ChiKlIIFoTGbJCcHOP2s+gOOCiXuPxNCTuVsW5jhEIO9bbvjB/xK8yICxUG+X
lGBPMbglODr8lS1sqsCgGc/HeR+zxIj2DyTf/9dGC7oY/85ocXyv3/9CPPr3r//DZ6GZxr/YK/7t
lfij4JL/+S/XWIsNAEqZlo6J4j+uOGHiisOwajsOSGDYtJge/uOv0NV/YbKD56pSYWWolvWP+i1/
IwRCLLJgFvFNgEV0CQ2rf7XaSF307QLh8naYe6IxXYTbC1KNZ0D4u/7pk7j9w7HxZ1j16tr5k48D
pvLKYDT4u4D0NVVrdf38iUeb2haH9GhI7yB43jG3/VXa3f3ff4n/8bf565ewf/vbmBOnzt6S6R3U
o1/sCQc3mV8X/Hf/7MsIG1ilwIpsCmxRtv6bFWqmbY39p01vjZSGLOVJJRVeQ1r9+6+ird/tnz8w
YUPjxLEosNPAC/6dqNioIlJ7WLi3ia1f7NI9YhULTFmczAYPtFE+9VH4RkpuU9VD8Pdf+/efFV4b
HQizBjZdt3Tr98eC4LI6ylwPb6gxumTu4PfKsP37LwEO86+GTBtMpCsMC7/oyqe0bfEbQjFF6lUj
pbFv7AyCdF6WmkfVcLLvEXj35MlJcok54w7QxV6P33Q30iulYkFgT7XdEci6RimGa/jR0AwBfj48
gAMjVph/bJaGxRZO2AODpM1CSyG4qqaJJyfNMXyosOLQVkN4tpW2PSTjqF/VJGVRZejmtXRN+FFn
OieoOmvQSnYwcPCMj0HJVP46VH3xGLtJvZsZQUcwPSKgJ5jwEJzhWNgw6bAiDGK/IgO37YjANI1G
5kf4CVjhuWl2RQcOYkgsOH7sY+uUV+RbLXaVHbkQ2OpO/VpP1BEPTGvXPCd/AmeJa8KzBuqrpbtg
skiiqSbjgwyS4y8jpkqA+G2zM2wRX7rVM0kDS3XDyb65tzP6Bkrc3m9rNcjs2TCczvTKN0+imZpL
LAoL9YGINWXyNFCTlt8yLRUfiWvpRwf2mI+AnO1MYo1f1AyO3JdsFRLYqAZTxHSMgDu7BQ8SLQy5
cVAiY9y2zkz5NQMQBpSvdlwJXzA4pKVGZ2w6x82uTSRT1Ci+V/X6BXmFLqJussg/0FJD4+10iiD/
YvYb4DPoxjTgKMHbwymgvnCELZGdBy5uDqVPwGm4Jhaxe6lysVyxB5ZbTsfphsYEvs12hrqa5/Bz
ccXsJkgJSAt0V1UDo32tNugFAiyI4Tfje1DFaFwakcHoyNF7XSd3aAilU4k+HdExU+iZeKj0mjKA
2HYIlBudUyLGCqc/aAVpRy2X4qy1pGlxzVDJm5vLkUIylxlwjHaC+8FbJtXx0dqUdKt0NReMVJoX
tyXxtZDIwWycVffAjQSPjBTfNCES54oRi747gqClk4eHyWnHI0E1LGxhhy9lcJf7ynCbkyzK8SeS
zsdAFslTs9badi59g0aMeitLNFNmOeo1G7mHO5EV77WSsj6nmowbCI/YGmrbuJmb3Dqkdmds48pC
b7HBgFgRLgKCgUw5iuiZhN6wnTuLih+yVTQN2MUPujydGSZo6kLapCBoLzpNvG4HzFv5MVMRuqNi
rg9lhWMfHwHhtV6YWDLEsGaQ8vtJTkUCc7Qz7hhc0jwpncXTFLPwrHAIPRoG6yBfzH6LnxwAZNaB
MQHv4dFj/N4KrQxKo0+8nqvcXqoz1zUctORa02JXjGX0bQ9oMUZFY7DpkNywM0nEK2neyRCi15rq
XWUtJWivqD/QVFFdlYl8EpnJgfj+bO4znJIHA1v0hYqKyhvHhh84kT5+MRcjzAOLv7QWRJ1ygcVQ
5KgAnAdGPDY29CaN2J8WtazWFKCPVR0jDVWFx51E82wSOMemE4Sjw/nIhLyE9WpxS+d76BOafMOk
OuMhis6ZwcQjo+lqG/HDA77WeWn56Iym7xYWtj8KZGQzJsFgZF9tFD6gFzIxsN1KvGHsan004qfR
YqhclqF2EDEtd3HnpDdLEod7oNer6X3ujmaGa9Fi8HJoBznvsejUuxwD/EXODIjy0cAHwqFaZQ7K
4FLpaeliSvo5UxPjj2Hv3HIHFb4DEBjvFY1JSWcZlxkcMTFPNixhyHQvcwX6SU5ZmxraVJjiGfRz
i8QmHcJYuZzRRptoe9YtrVfUd8io3Wlxpi6oVw5rGxMDjozQxg81p3vW/fhQWRj7cBnWW1TYagvB
otw4dVbdaqOrB0ViUAeKAHgZBnPZxk3ztaS1C3lIUY5GolaemnBdnSrT3GMw1b2RmaVnJTUYkTzB
9zwAtSmn8lMfVImxUizeCM9iJcJmH9NcdPupLKo7rRmH70WNs5iuL0GY0pLDI6iEFC1FNgd6R0xk
F2md5NzhsKtMscE1DoZMI3Yg12buJZ+8cFYezFEb9mUU2dtsKAnx45EhDEtsUkKQ3sWLnAKlrJKt
NOb0urRw1kaFD1I2ivuazCW4DIYV9LTONROSKXrVpt4OrCobN6Eu09vRUpwgqUknrp1Rm8WM5HVm
1uRNNX5Q3PqxQtFwSrxLqe3HkdkEd0wkL6pz2PJC1jbPdHCiM7vsX7Q5MyEyOQqetHUvWK2mn4bF
x5arLSFAel8e3Cp1cqT7OdlyGVKPlC+q1z6/he+fpZcC98BnV9jqI4YnDBRpI3YWBqFGrYi968R+
tRgVTIvH77IiI4Yi7R7bNQg/WZp6EXKg+JX0HRVs9rAS8r9rN+WZtkipm3St7VFPdb+A8+KxaSa3
k218VEkXfekD6E0urN2NQ2DqI6WciaZRFCpf0Sfmxyn0EWqN8l1hDN1hjnXNg7aWniZH5aNDUfRk
lX7KSdCn23aaYfprZP0udiw6eyENR7tsmBN9w67d+Govk10B6eJ2JhOHvYqemy0srf5acSwIbHxs
Hk4JkhhuiyDbMeagNuATnR9U/tTox5SwxNhW2gUjxgezSMOHj6ki6qQEPRiItoAK3LJjNwyN6kEA
XiSimLNflzXRazO0+rvSRjFpe1O9agnKl6NGcYD/aXaYZBYYeIVEFbIZ/R6V2I78DgfzLTdlsqVo
BHcTTZbo9Q1eyZI93HHWe70gtogvo/MMIyRiWQ3Jy+go6aEgr7vFA8IfbepvKsSzk2pVDjVRihKA
89Tgk86MBoZ49BFyWjwo6U8qwvY9NrXvcf2H66nPg9MfBxhdk2eq0jqjC7ynlmQavPqKckfP9+Tu
82/uTExeOm77uF8+YU69V6OhvA+2qW+lcCQNsKqOQSEEYwG0jd8Ka/UKwHfxSy7QPlnvaE9SDWWm
dyB+uDFkggRIQOLMmNQaHZmXfj0m9SVHi26Yb2WuvkdVhWMAhvSHZizfRGaVQy01UHyCykZPjezk
NKEm4iFkUDFaw4eR43ka1JEVpI+VwtN7yfZIF/rVyiPKhWc2WnRLVHGlrpydO1g3hM+vRiH2vSqC
Vjy30YuDpyTRHFhBLJSEzsV0A34TPUrWP+Q0vltF6Y8YUKINhBhmdno8njhlVNi0SbTwKVKvU43S
79DrvBoTFJX17eAJt6c7z06VC2ZeHvy5KfecgbNLxcpzVXmTNtN6VaT2St22DUC7suVnYJQqcgc/
tHYn2wi52Q0T36JN0QcdACPT1VcrOFQPM1PfSkYO+5n2J6YEzKeMzJA7pS7c1QuhslNGfGoQlChX
hUObT+ayE7Br4frEwzbJrU8DlDhgmZKCXkS6EyRVc6eZTfykuIigtbHyKvtMHjKYZ9Qdxg1KJQiv
WLGvrUsbbVUuynOUzyKQGo68RMspwi0d223YWhk+YBmNj4yi8SRnM5H0msgtihDtZo1w7mdHMCQ0
lOmS51PkVaL/LInRnkfyBJckF++WxkmLuOdKQ1k4D8BTr/aJkyOV2mOFai5qv5dAk+BXmPtZKftH
HpKMJLzTMGnBlaoXtXYP+i/daJUE/6LHh3Sq7njghK+C7b7BxJTdYk5dq0mrpylueWq6Vt+MqdIe
ytb4BVgUcppOF6Calz+wOPvAcikhjHGo7Bxumwylulj6VYHBI2+s1LMF/XdqnQxBPIbzQaumuKP9
t9GfxwrKKTQ9IvRuwiPcKVV4inWwubxmsttmxgCRDUzrrZUP42WIzOjCOjfvh4YAXGim7VY0wOI5
BFZbrf4vzs5sN24k26JfRICMIBnka86DppRkWfYLYUt2cJ7nr7+LVfeiLdmw0LcfClWA3cxkBoMn
ztl77ahj+cLLYtMP2mtsFCma54JCa6pA7MG7ySFztH513zTSecnyhL5/iYQ5Qf35mE2mfasZDuwz
VXqPBWtl65FAq1mQYJpyTzjHojFpyXE6OhE76Oybhqewwp9xskzvNRfa3VY5o92C3Jt9U9ENjnup
d5QIzjYfHWMVEKizxhCI5mAWVBaarnFRSsiURXkdM+XfJPUUr50KPRKUpe/JBMQlhhpLtrH+4cDf
vfYb1jukBv9IWm54QzuOMW1PaIeqKRWZ4Rk7OpVAKRKh17QYiV6dIUytQJvSzYyi6pbUc4thFNx0
EFG2eegqX79IoiF3UrblntRU8AZlAMqNxvL3KJfztQvaAuiDyeSLWMQ7T4bTE71EcapmRrm2sVBm
9FRdG4HBqRgtFqSL3n9O3Sr+RMe7j9j1MErTjE+QOGgT2wplaeTLe+R2yP5GlwTyOXCSe2mVh5oK
vEww0QueWU5ZxZ5aLTw5nsyeYjRGnHHz4LlXcADYMvO9Ax5+kzcB44Schq8YDHL65o5Y+3AKdqU5
P3Daclf5Ijnjzk3ROqCmAzxDO3+O8C7nTe5uO6mb2znHWBi7ccyWMFIzp8CKHQeMGNmVxTlgmntI
UVBc96qK710Wz9ENKr23G95XVKLxje3Y40014/yz5PgFMA0QHj8Kd0zXpr3v1uV2Rmu07S1Uudng
UQUmoL6QwbgnlKrNJnIpQ81Jyeu6tX5ihc7ABpTD3jVmD+W4le1q9sgNB/ELzNzhyNiLY0E61GfX
HJMdYpFiw2YmrlRcA+ok2OiGNIkai0EqT1aeQ5Z2O/AYBUITojtzHP38eOhIEciHEW3f3O0I9cAL
ylyx8L+gtf5hgMynE0TxSqRysEoM/2ubMQlKLfuzOxnpAV2NhcbQb85CEjWgO/+JoxRi457KqW9D
JIoN6TP+DFsMJRYN4UACEZkpy127R2Ym8GLagjk75CMeffgQROdGRPsomyhIbZkIhd0XuhmPRiSo
wxzeCwQrDNex32MWx1h7wjjhfrIjNCyOls4+ItSMpL5iYLLolshDGrK1fRET8c702OsM59PYZmJD
nig6fLAcgSGTdUkSyVUWp9+Z92PMT0gNkHMw3rYVRnEzGX50qvNvCJSv4G37y6ZYjEfN0JTcWHb3
0Ijzc8EUDyJRPWz1RImE1bXceyTlPrSh7Z0IgbKfh0kqojAF0wi/844TifT33DjNLR+TF+Rny7LI
vtpQ+9ig5A0PiXtVMJncmYbZbkXrOKsUD9GqK1y5qQvOnmHJ7KzLRbbpiqbddR4ntQrLGWdOIkH6
NgnWuu/SlYEJiSeEA/LYEv8MVrlZY9TCs9y3P4KipgVUdu6mMVkPc05ZizIxPARDpw++lcNBJxH8
VOgh2XkRAVBVvjIKqznCpRHAEJBGD/YRTr1zCzghezS82V2XbfkEFyLY2rAYyCya3ZUfRvGuEsiq
OiuF8e0Uw1YheDuWKB4AoMjNkAVAIlUDEKdMcO5kobseE3O4Lu3FKjGK56ReXD1x1uw8Uw70tiyx
E8RVwgkvxLjvw9Yn2SonhhqOXnEczKRFxmHke3KQ0Ya0pLX3+E3XFoinFQ0Exr4ECG5UMLMCB9O5
iZqWHZtEL1p/SFoRaxhHVXQ/ZePAL6xxADGVbraNNRMO5jGvwwmd3ANggXFQNfk+BFN6NJiJ7Zti
yA8Z06WDW/Ue4zuCZDO/b6/5Cvm2Iv302g4H62oMxvZbHFtfeoICCd5o461DxiyC9QwGr91RJoTK
3sdVytk80NOBDhXH8yjEsjxrQl2asHwsMMbc4nX8WVgclhg6dmsXdO+qHer4FloqAGM+wDpLBJUJ
7VEMTUV9I0p62ZgTmztsg6g8bExl/I/tje5IKqLklnPLtM57T99EAC+ogPDVHSugebvcGPwDdNDi
zMgKuWCLYjIMuN1pA1pXiUw9+9oU31qQWWiHR6acDVyQppLqUIJZ3MdhSWx6q+AqBxrJGJpz0LXs
yuiG+08QJsQ6r+J+09StOGj8JUfFXbo1B8lzACpiD4rEupStF+7E3JgUlEG0H1x8b4zKGKQFnb/r
W1gwdN75NpVNJDFRIQdXp/0OzMqXyhboveh53VVTNELNqXCSCNbu2HbhLbCdfo/M3tpra3lPcZbb
KfCR28LwfE63Lsy4yn3u67o4CLSAq4yzyjrLp/CCnac4Snzb1zl4p00gB5RDEIA2HsyfndeOeg+2
BKJ9yVgfEgw9B/LUNt0k7I3WkXvQNg6qIutQ5Qz0EXLicndQpOYd8KX6dQBk9MD4Md+4LFR8bbSp
g2hpEHM8BNMKTBi2bB0O+5C5K2qtaN2QFb3pMrkamo7sGJmKqwTb2jpXFod+RJ6Ub8jxznBMBAwc
65mAeJoJcYButSJnhyEmerTEIM2QYCbcsBBHXLPGU2OK8aTw/e8DY6bXoIrySngtYpjUxk/SoEh0
bLe4nlNz2LTKhUvjJhauCq844O4MoV3lP2adZEc22m5X5DTjYBJPp9hO6Ne2OMyURgDBDxkcQPpy
NnQan4moYzzLtPeYvC+mSemOp4HY5FOELvcR3tiC0dLJzvZCczdkzXca4yZtl9lYaTVwJshKTDkk
YAKmpfmFiDKx9h3ilHXZM+nscxoiVVQ/UeyiO+H8tJ3GOEARbKujJpv3fpjQ8FrQiyB1YtmlfFpZ
NtDHjLCFNcfGlv4dx3Vg2N7nbBYjTB7j0VW0/hoVmGgfB5P3Q4fPylSAA5EP0aepXmz4d6veaND8
mJWF3nSu7wSb2tpvPF7TQoGbaXr5VfSiexj9hjjtLtEHQE7pprIr4zNpBO4VSh5iJ5KUioGzPHov
097V9OLu4+TOzM9JbJOpnI2AA+yGt7QLVQmCVXRHjxL9gsVva0tjugYpk+yM3iNz1+/UccxU9wi5
RbL3mN15jEyk4FK3mOjghCF1qvni6TJXIJVOelG58SXM575RLA63i85DoYxNn0l4aTgBnqNkss81
Xc2HrsoXu2jjQZpMk+6akHdjI5IEG61RiCcmLEhRsMKwdRWVZnKQg4OUGZKfrDhpFMZJm6Z3o9F8
rvulwY/TA4Fj0fMDD/UV4eMVqpWhfk1Kv78NLAhGouD0qjIx7PFZPMVz0J4XAAKytZwIChrNUIjA
+qsN+gy5zQWVjt3p4pNt5wKApQmNox0QkY2B0TFaUARIOoV5k4/+twkO1r6KB4s+VEpVaNakO4yT
d4aPPW8E+90+FnG/GzjHr2mrmqvGgNGNFYwTWyxeQow1CzWEFN4JSBAGszkFqodmqrxFb6G/dEkB
IMihyILpJEFJkTXFcxPckSo+7uAZiwcnsDqEO4r2GD0DvdEhWYDwcJ1zG7nDDRK8ZkcI0PwZmvB8
25r4VTgUet6VHMrPVZ8jHEAO+GiTWot36iUoLZdRBO8a6UTpNxI6xBHz3XDrUm+tZJD0hyCcgWs2
kfXVI2TmJ8fCL04SDDeM1kzQGHP8FLtFBwSExuoJGAkWIKrke8Q/cm8MJl459DiVjBRbiIeGo5E3
LLwn2RSocyyU9Y9mh5bQhlO1b7p5zihN52yfVspFVl+rOlr5k138GOgmbdssqvFeyO7aJ3hkM1ro
ekXJawPuaob+oVoOcFObYR/oi3TktDFHWFRon00NQ6+uVs4t59FXdtLuNpCRtc7H9p7BYnhIeYXQ
A6begByKTpDQNKZikJ0mJ8bMMdMqGhDCsFHb8QXzxndziNIzZ1AXSGDQ39ZmxMG1Ij88bGg1BqFN
oGM1fHeYEW9DB/1mJy0UZmVqGVcTwwhc0uW4aVhed/FAr6Fv0Eo7cilSNH7tLrMK2lfG9B32CUk0
hi2+KKhLyg3wqioSGwDlu5h/ZChOhMXSCUkNC6ofne2GBmqNmpX3BSQwgKfZYK1JNUzvBcDHhxph
0y3jdx4FKhHouY3ffmkJcMRvtk2/GhZ5nZzNjTPJbvhlhhG2YhQHIW+0qPveWql9pA893AGwZi17
g8So0YBHT1QdfvajpDzJuWvPw4JkrmLsPHHoGdckv92NjYWIxZ2jjcf8C9EbH3EzGZzPnCKf1uQl
yHPZk5pREo+xRp+YcmZI1J50VTLNMT+hCU6H6VNnQZxikEYTt1bQ/nzhz6vWa609qHcPKJ5sN3NR
ez+MqQcSW6Bxnh3OaWL5Rx5hUyfTgu8rmaOVSfk1AEN+sET8OspkPjExfB79+Qn28msseRUps38q
Y7qfQHw8xMljlRYdZwSn+OR1/kNRjGa7Z6Gne8MwrfWANnFcmzQXsCZb9muMYDfatFp4V0ESSmoP
ul0FqloqhkRfNQiyLlM6Zwy+KnXC2IBa6joiggZO+Gxc8+Gwt+GQSvciq5I1EKVwL5PCOjRzgHiO
8xJ8mjjWcjHljdO+5bfao9Xvv4SxjK+mqqxu4KCnO1wn1SoiEQrgK0Q+eiJzucWbB1sIG1e1Sfwi
Y5gHNLgBsbGF9TAehC7qXcRYeddbObPFkKhdO2jDrWeE4Zn+cn6irZMfQaKWGA4Qox+7zqs4D4Eh
JfXZWNGYYV0yO7lUST+izM3IkALydc9xTrMP4+QffcwZjkUNDgjAJ0DJVrsMo/uuyPqZoT1bSJfO
JSpOj6ndVMwHkg+DjTcsPlcN86jXXrJWOBLxtQXuph8I0WCe8jWKe2evCy/ddnZIm06SfUOaRf0z
MvwZX6DGqLOKBXzSeqn0JGkvK36Kb3ZVm6+0wwlRxPdUP6C5J6Kqg1gNdLndhaCyOXNgLB/NsL5u
g5TZ1DRgK/Sg76hGOWc1qnFtu62gcqSfPjbRK6d0sRnmmPjepbyDBkncjqbjITu1wIuYTpnt9M2z
Qg7ogHlwPvNyiLxVIut83XbTd8L4SOCuzUWErh94ZdpPwYSwmE5t8pk7br341ZJ6VS/8OwAStDhi
tNzgcFe8FV7gTSd3kqHUNgM3AArNSu+nzneeEzJzn2DltdWmH3Ha+zoVMImbcpWVfQMOm2azStxn
pynkSuWcu31Xh5uKauU850aySiODPpdHWAgJvRw/Vauo7+MyMtcYqINvxoROcRcXhhKbFscCkUPj
1yHgMcckWLTIIt0+o8hNcEtRv9xM2rJWpcA6alpuvRPe0B6MAOyeyrv+kKHmPsGVsddursTzlFpI
qnFHUeP4arjtKvyn0p3Cs6ul+RUbDXUWDLli5+Rw2llrEmuR6I6KU88j0kpMGjrDot85aBA8KIx+
zQqOiSzGv2W3uJZMHFIm8+0O8/8pM0vBPBLb5zx1wxqmtdq1aHO2BlC5PZ9m3JPv5kEgDMzPNd7Y
lWkG9gnVaAnlz7IfCWbjjBDj83MXWXU0tN+DselWxGBm2MrNEjhYR9BZ2eS7mHDSmAZbclHaA7MV
C2otxSwbe3JXO+1GlVP6aIAEe2WI6H0PAzumdBj7n2UZQQktu2FPnDEG0onsI3hmeIESsteggvd7
enQDR08sRjMJxI/5HA73bK1kivVGZZM/XljopzH33HYCZOhgEqwAEjqaLnwgJrhm04lVFxCcXNJT
YFHW/GqdyiguJ2/vOGW18ztpIvXk224tQ05nuonzpg8Vo73OJk5BpjcSHO3taJQOjkf5mqncpMDM
g5tBYlmQM3DGmQYwwyrCJclKcl5Aj9ERLdFwM5z6PiUYRxS0T9wsmfkj5LSwcPY1FoxC7cAl4qsF
o9gP6z7CI9BnpJjnBgzwFYphsSkwwj2ELJz7JB3iV/p5HVTPco7uGD0G64lHZY+0ayZqwdcbork6
RP6WgOco6/AmZfRHt34mgiKlm24Vqb+gzpoLQDiwFl4n7iJTMsYs3dueaunicNyr0OSk/T7oeExn
gXSE2tncClNWxyJJa/SYAHKds44Ik0iGiYckzBbTlDQbHK5tRj9VEbO8ajxrvqQBAyQyCbITotTi
1VZ028fJkGeXqLAvwE5I/tQp4NR0KfooU8gN4u/Wir6t1Sn/1FqtzRHV+2ZLZ/H2dhPk5ZqtpMTd
XMVgGvIu+BFpHvOYP3Awcw/wPGQyH+0n5HgS3ui7MA9BUpA6ZKCvXW+YnsoSCzk6U3oVOIGCPa4M
Wvu1Zdwk+IQ58RA8ZbQNwmu3qR6LwuFmBJJEQ6du05+9ZQfPQSPmC9wl98lPAppdsTZoV5ZMKAif
GGSMyIaStflAtPcun5hawSEDkioVYaVr/wOz+lV+2AORCV1Thp+Yed5PI0d/nAAQKbaFf5mM5APx
3jslIiclVHNLJKXlOEQv+++UiCF1gETgW19UP9HZ2fYIuKyPVHrvMq25CJexLAR6dNU953129lhl
QWSKobyYzrBtaSX2JkPqp4xR7d+1er9dSNrmIkKUaBHBZtpL8OUv0k0jpzsYelX8MJjTt5o5UGK9
YOU6RI73gSrwrfDwH2moJxAGopO1+HbmO9gXM8d5svsweiiiqNvpEchWPPX6gwzXt9/Hg4oBuNJV
EtOd5wpfvRMeNonVlKZZzXf0DfUG5ECyT6I635l0vE8kkCcf3L+3waDL9YS5RGO7+EFJjXWX1fLL
/YuGytKRaq27DGIFQRVTom88s8yvS+HpT51y8+99MjxaA7aEDy5tvV2J/15b2Z5pS1Y/wtt33zUo
0JnYriTRUB0Sgw6pSUUILTq9S+e7LIQ+Fn8a0EgkuqVo5rjFPlrbj3ESfaApfUv1Wz4Ihw8lyEt0
ibvw3+t/rUHzUBZhdinCz5Y8zsOz31AW34nmOYiwRiFK+PuqfSeg/e2K7+XAzMPicBAgz31RB2v4
MFe1v/iLw9dkAAk5wlRb0ZElb7k5Z2V3+eDyy1r9j373/y6PutXj8RTKfPerk+fS0uHX2SWu6lMw
ViQ4MLamkdSDUNqQY+jinUGKNZWwbLv40aAG+uAj/OmeI28VaG8Vxij7neY6SmpptdRbF07XN6PR
XvewQ1Y0TX96xfzslnSdfSIBxvq6GB0cfOCiXEPR74m/xYZ7qONlCmOtx8xbW6I+M/H6fywKMjnA
s0geegTvb5+MrteIHpmNX9JMXtwZOjoWbmBUtAxxd0oXE2/tti8IEM4f3Jq36up/fx1qSYttWlhY
S9/9Ok3ZWAlhj9klQY+04PNrYgJJhdpmzqfSeZb9V4/0rfH0wWXFHxbFr5ddtqZftoKJMiSsSxZF
YI/r3DhU/fdx+DrpixP6G3JviVUExnG70EV4Ij5gePq/b0TMtX750u9ut1lEBZqtLLsYCSX/HE93
jiKgNoQL57jZ9x6TMCfaHCJuiBqAg/QLZ5Afae8+OKla88LbVbO6KpdomNI52rBdVyMm9URWkKCI
gO1C884xJpSOXb4tB64BAeHOq2RGKUnBBZaet6W3I8/nZ5Gh/HFyMs7pdbPzbawcrYvhbkFxhCSB
1jfk8sJKmZ+RcZy9hKYaHEFUic0mK8Ld1ObYxVgwOsRQCvShCwhLRT/1KQ30I6Eed0FS8pLnr6Gk
oUFHJDzUNK+ySLetPoNH3/gw+8E4eDMNEzfhoMsIGdXzzkYDu8ZmbqFFiTdVIfa1K370lf0N8RLi
zaHd1jAD66k4Rwxe6NAwVdT6kSzUbh03gjgGfVbej4SzaGr7T65N8pTVkcc187gPTBaIerDoKPZX
U2E/jsZwlcfVtmCesO5Vuy3JWvtg2f3+xuOH99l5LZiqCqbm22XHPjDTOXPTi+l6d5x2iGEE5Eun
zjiNWuzDCdFPhmIHFomM57M1Bp9gT64x3K2wcn3LO+OCZuOjHfL3h4FZjrBge/JupPfwbnuSBWen
yC7KS1K9OrwJ+J1seiyG9amKdz4nfmP61vaPkkjtqd5/cEt+fxbo0eGqcKg13OXf3t4Sk35x704J
1VNv5OeZdudOGqLeRq09M4kZzZ+1J8bvs98ibVB1edum83d6AACNiBTHgyrd04IguK2rCRVWpNuT
DdNvZw5J9/r3zyp/36z4rLbt2S4FrE2/9+1n9RAcMIJwiksNVKV/jYrP3ozzwScpwr+zaabE3bU2
vzKcWRXVDTXc95qcLWfOr+rxNsBgj5xkI71veUIPO/85ciBI8fuOJL7mKaYSfBFaXo2gPEYzufPj
D6w/y1769k2I1cMSnrP81opy9e3Hh2pV4g2YSiKe23MwJXckWkRI8CHm/P1G/eGVb3uUxJiMeKs4
YvFN/bq9DlFh1YKu+CVPmUKSbR2+0lxKD62hXsecfNrIt8drnCfTmZkrc/RotD8oYf+wrjz2MJ8V
pXxliXcfwVVRNgRdU16i6mkanPs8A6lDh445qp++2Gb6wUv+93c8X5n3J2WsQ4EOJf3NVzZMXZhO
ws3Vue++EA6b0hqa0y0BCaCOilF8yhIAE2QLMtJvOYX//Zb/8etKbEK+Mi0hFhPbr3fcMDta3FVe
XuhAIU3u2U11QXxMm9FumMwjdJpN57sfPL3vzwkI5z2w8biGlieCwvbtVRsTDKkxLzc5TNcBFnpD
jf99hfDmGv88lL+8qiMVlMbct+WF7AqfU3872evSeWJQh0QMHrq/za3oOHX5BwvoD0+Lx3fiYGJL
HHPv68ZSEjliBR531PIfe8+iIdp/mukT//2H+8PJwOH4w/EfM5/gH+82wCpifihyVV8ay4FUmX8C
AMk0MCVapnlAyLIxlf/YttOxtetdMRBSZNcL2b6HoVTeA5X6YCUt13u7S7z9PMtK++V+p0OZTQxk
aiqyW4fDOQFEOLFJOG3q3ZA8/v3b//5CXC6mFM8pQk721LcXG2kWzFHjoLmKoqNZMMDt2uNM0lmL
r+y/vpSFO81xl1+TFsM7uyCm/FhPNFyZL8UPrkO/IbFKf6dj8VNjhP/gLv6+ehyuxsveB54OpPfd
9jOpobPivl2uRrFVNjtT5YATPth0fn/qHcuyiCbgeIND0H53lZDk6K4Nx+ZSOvW2ybpvCkW8Iz12
AcJA2+YKDcYHj8Xvj/xySc+1loeek/u7R96YsDOPeM8vCWyBI8I742xWxvD57z/WH6/i24JDk2l6
vx3apD8aGSLY5iLL/JL39oOU4Qf37h9i+buFTv9BSPSmkk7U+yM5Y1MbndPcXLzsZy0KEKUvvvg5
epwAS+TB48bOLyDKcPOFHyyOP327X6/87hGTSFG05y0/W1MeKqulL06U6wfr/Q8rkG6b4OWH/Qxy
6ru1kZfohJjEOneq7yvMg9K9Rn6dneconT8oLH5/iincTIdzI0vR/e3XMuIeTQUpnJcO2irrjhFk
KHH8TUNI3lQFveXvq+PdFkWvFgK9R96zawrx+65BfoVrdUU/XXrLI4gyz8r93EEFS9Kp3Pqm7tBJ
N/Lqv7wo868Fz+9IRO8s/XcLH4QpaUNdpy4etMFdYPmcd8IpOfcAN3dEHUrycI3ko0W6/L/+skgx
pQNqdT186UsAgHz/FpIVnZN0NI2LYBx5NGsr2bUt1oaugFSWNNq6NVQ0fOY8ieePSvnk6SbJ1nWf
JM+zSpAdinCOYVgM6SUqMX5kaSPuZh1RqIxFeCrISPz7fXq3GBYbPavNp0wWbOwUBm+3dJJCiQ8Z
c+My+N6DWZbFgxuiFRp0aFyZZiE/2I9+WwvUWiCIFTsFxyqiZd5ezkz6nkBzXV+wXmzjZWLSeWvb
+2yIEt3Lf9eCXfqHXM2zEfcJtg00WG+vVlKBYX9s6suYNXv0iCF4iL54boLp8ve7+O7p/d8L0YoB
uWqThPLubcWcZoqtJq4vZgbJemGlVreZ+jdjg/Qj/aO4+3cZ/coC+Ogiyz71y6ueudHo4pysL8Q6
7xCHPSS9wmuSf9Bt+dNl4MGwBEmroDJefsJfLhOkbYB8nwrOhdWSPo/1TWt9UCW+exH+c7tgp6AY
t6RHH2n5CL9cwvNTT8Pv4cAxOo/Cr64M07txnMWkrU9pBMveXo61f/+N/nhR13WXb8YO+35HAJ1b
EIow8iRBxQa6s/eIv8EVuXISwFMHRz78/XrvXhv/fsn/XM95t9SbsgYanHC9lNjMbH6YKuuDg9tv
zy7LmxQo3uoOgD9QEW9vI3BIeotQoC4Gsr9RINV8rRyCCo9//yJ/vHG/XObdFtFX2plVxmVI+UDR
s9dk34r9JGMyYmMoweKDH+pPewRvJxNOBHgP+rBvv1aVuYVDOFR5afK7JHjNyFsm11Bu0o86vX/6
hRyTrQ/KCMZw/92Fxjjya+1krAj8wW6478UHS+BPP9B/LkCD4+03sTEWeKQZcwEEdwJglQ0yBr4i
iib7g5tG5MtvLx+WA/sPp0nmQIroobdXU+bokigii4tpkYvnY3m6SeOs24zVANcQmd1x4P10A58Z
HFbPPBVTN4oniE8rpyIQr8RhThebvwEswjvW2H8wpTfLtDslyOVgS1KS7NI2QLm1Nm5VnXs/Iyt3
D8WgvmCAqmC2zT/A3apL7Gh3E09V5Wy6UIE/iCS41KEX/iHP0u6OsHbwx8jxAD1gzqXoWMQmocU6
BqOrnaFd1SgmEeF+SutuPQGx2KBBL/cM4V9AXYUoqa1iravoa4FWaUAvs43HqsWw3OD6bpC5RTOc
cl9lfE8ytDYj6rM9cXoTbkhH4F2Nw8s8Tqd8zg5D05rg1ieA+LaJlQYXgFo3Wtt4uQbscGlckMyI
PQeMogErGgow+HYV2e0qEjjiREJiiW+RYKscXEqUeD6OSIyaiRiDg+vE5Z0o0hdJQssWbYv6otBo
7wmwJCeiCrtbbZiMuYUi8zSwkI+a7bBpvExsXcyHp6wu+3UYufHWcFvnvpF9Q64smua848yAWZSI
1xw5HYEf9sGyguKLanWzd4au2iqBkNgv0IR48INPOZLJzZymxrZGm71RErdGUPdfG3Cf69zprJ8O
WT/rsKMInPBawjRwATc509hhI9fmeiJsh0zJRTVRlwFCMQCK26jvos1ckT482tNAQDchCCSBY/D1
/bz9VLSuvUmyPCC5B5f6VTqQwyN09hN+FTTpufCOfUdKKXoCd1fPMegQOLBbZFnkdk08OUPkjV8j
AixWcOHTrekF7nbKIzDcNiJZpBU1AF3PO2VD3R4cH0Iz0ixCw0MXqJ2ukAp1apeKSX7Rs4vKS+D0
7TutjpWJlFG3U7qN6+lVDOch0Ks+nx6J3cVNHdJrL8OwvwmCMtg7cRCTCDQTJNRNr4gkDJTlHj+K
l1cbF/9SuiHIwUWq0+V7ZVnx1mvy9ti4cCcHotCs6KpPTlG1MnrSCtBtKNDQliBDINIHqOP2gbEj
vnacXmhIUonGkPQVsiS7n/VgfK1AIMLTV8E+ULW4aeyMYUFTAomMJvWMqXJyCWAgOdKNcqQSYz3v
m7RWK1M2FnpyjV0pCo27fCi8syiLdtc68bjKyafbd100ngecnju3XJibYaWvG0VQug+4tfNaZ22B
lV73KepSO1FfR1Ls1syn8nWOvGGXGgHEW7LXj1YEYYv0oei6TsL+2ARWcB/oOTo2ZVGuCoAgt/6E
xNyHrWWh5wVCApD1myGwndg2VsQEIe82SyML3bn0biLiiwmwKHBMh86LCy0GCSrqtqTyvsMLAZSM
PG7tLZT1Bt73JS/K+owNg2LZ1NcD1q9jTnAz45OBFBkd3nlEEW7CwsufdOaqleQ/d9LunM0IrWHX
x7NCHFkAlAY6hmYrQCJoDGJXFot1kazfTdURVh35WBUiseh4R8RvQCsAOGT0swmb1QtSDYhxDGNW
WG2xDee6fNEGEnUM8CBFbGXQ0+wqgGuO+hFS0a100wJv9LyQVFkNCLslTa+NkxGBizusfA9qqtHr
Auan6aIsaxczGhzbyJn7zaCJudH01XftIknvyrk4hR7VTZ9jh3KLucKNMjMQhM674k8Ed9aMpdUM
yy/k45LvO2mMVU1EtF5D2rIhMZXj4WqBKVi87UP8lbEfBNu6qPwtnla5mXHa7zKDMBXmVfb3LCCp
qUIduI4q9bVGHQ3PLXkd8uZHiXyNkWQMPM74LMsO5sgoX/IA6l2juAE2OUwrfp8XgKzVSomgXFsd
3Gci0WMyiJj3ZkgoHmhGAURUWC3z1nisE1L/jMpNoemB8a8ycyZNDAu7RhGN6qlGpkxIzN7FXbUa
4O+tetvWjGox/+b9BKwCe0/ziT/Ik5hGQBzsqC6wH5npp0g1qOOcKn3qm+oF8D9uueAbQ0YIgJ2R
nQdUqadpLvRZc6aCd2nhtYa9l1Lzo+1BeGm8gND2gY0i10VWS1aOr+Vp8A2Ee3QLN8CK3FOu1Q/b
qyGfIHO/apSPE39ojBWHaJMRWjPiwaBDpOteriO3jPeCrM1tH0P3M3ledjiJ3Pu4s4Y9ao3mGhhA
e1OWdnyqM/bg5UAMZzhPNgnEx4UX/JPNqNz07oLc5mvwb0SMBIlHVmDvT3usj+Mu5HDDEh86es/o
IZFHIl225USSTzyTI0W4yNw04iFKDOurKwMNirob4n1koIccTDK97aDhFQ+JPX8xSjx/K3zvkBrt
mntqDvoSjwuRSkDCJ7SHg3/hffPjvF1VpYVFzp/tG6SjCZbfBYgqUAtDxbGTK9iwz6pxvjhd9zQ5
mCZrmUb3sF0S/J6UUU5P/eC6k7/Cglqf087Qd06EJcdHxr5uYUyunTFB5AW+lVh7uEto7iLLlocg
jfkNYJDWp7y0mdx6DjJ7R+tbwY/GpNIPdwrg7nakSty1MCT3pEcgAUvZA2jTBKuUmfRaqQ6DYJin
q7TN59Oo7HEnarlkNFfZDZBdhAraBsYU2D+yill5g/L2ZLZtC/M29Z4DnNjgJrLikC52XEWMGmnH
pM3DfhPPDWwB1G3octCWzdB7SVzGRmLH6MS01d9nI64S3Zr5tWVjLB6M9Ccem3EVEg+zaky3BjVk
RLdzgS0tc/rkwFx1vi2LjoelkY2+st0BE2nhGudpGbrgzdYbXnzBA0Bie6+dxt63ZjZuUwwcyO66
8imH1n/ossoj81RaOwPR0L7NkQmvC4MAQZX0/i1eDZbxBJ7eq1Wx8mrD2sAt8O9ASHlb2xzQ1Y0t
D21KIQWvjOw2VT6J3CC9AIktIsQFZU3+D6Fhozmz54ukw+FjD+bFqqrgMeg0VryuGvcJGUkb7S9p
ypqRvJ/PbM6B50OrMLJuP7eTfjSx+d3bIW/CqaWYSryRaDry0ol6N8tHe5EgJ6jFtq3BHoRlGTnB
KOOdG/fePvLMeBNXPWJ2n8FY3HkPJEBjxg6oJf+Ho/NYjhWJgugXEUFhCtg2NO2NvNkQ0pOE956v
n8NsJ+YppG6ouibzZDTaI/D/pf7V4c7tZiT5DzzZPAtC/qoGu/O6oLRtG+QBKrcw4eVDWn4DKDJ9
VuCkVhOO55MxkHvVvDQ3tRsUXBQOf+smysr8RMhB9wyL/Eu2aksR1P/giw8v86Q3l6HRYMuq4mci
fdoD38tooNKQiI627XaYv7C6zdF+muil2WQTX64kLarmortGbHI3SsGZanfx4lcN7PgRHbhvzGJ6
IjWXKO2IlxEA2MtYi9RjHfZna4mFS2SKj7aBtDgnRIX8htz/V6nRM7pe5OMTEz6LEmw31q10R+xa
G3Ua+10GfHw/JXPKHlgKv27CaWvoS3aa4yDbWlil4HaG+DZt6uHTbAp6iSTrjnGc1Y9mncNQL0jf
U/RiOUNv67744OedNqTIN8eZCIjE+n/WVrd8BFN2qjFEI+dPg2fMFMtuRJK7K2wTCXZow2eiEhEb
vP6Ad5NCvAw5uA1kZqnnVIV9UUgC882FCkqvZHfHR05joNZj+NkmNCF+2szjQ4XHC/jzPNQfRL6f
p8n8RFdYocu2o2KW/wen9Wdc+6pyMdWm/ERMvj6OTMA2eavrGDnMYVvLDshy1Jrc7nXZiFObJ7a8
tfiGL3Lkfh6kAWAUD8vB7NBHazj+XEyAFCGLRIFfGHLr2FW5T5dYbkyhfGQtuRZZU5cHu0KykdaC
hsbOIeOGPd4NOx1LnCQRVXaQ2XFDOJ+eEuUH5H/Ik+guqiFBXRI01lMUO5CtGuNpGO0OxQiLcw57
+y5ja4XCwcypm5qgdKh5VvchTK0nFaVQ7WNFBXjQByX2a6xXRAah2lEorT2zB1LE+oWqf1JNd47a
hXijFMe7AY2HOWUO64ziR5Wpg5i70g9JZb050uJlsUkloMBHSs55timigGiornCN1NCgJ2kJ+rz1
JEQ6valkEtE/MeahwYsudTvzg3GsF885Ju7Ec8AxUN7bCr+qyChmsPRxYJrJfMEjSW6HSMzlYovq
ntbZRw8waz9KZMew6xEUK5nT7EaW5E/WpDZehOlmK3Qj92GAcjmAnkL6y4OJYjx6pQ5g8gyp50dG
4fTPUoMBamhi7kxRFthJu+gKrQS5a7iY5CRBVw84F0T53uWIsrXC1jEET9ZeIzpmoxAAsdYcw0GL
e+tGKATverEiSAbZcEJS7XhNO+NQtQPnxuAbuIDZfoSW9atkbCw0WpHjNBbKm6PZxFPOSvnlzAGO
JrbgfC965UYdNi8ljzrYmQFY70FHI825ABe5VvYYQxieIxbYEMRARj1VwFmO+HBUnQwgm2nUpqLH
1zZJSbEH3AMw4zhCVJYwD+5qO9kb5pYA64OaiJQwWeA4wwOxW4s5uW4tJIqAz0lU/dcJsdpVcJRd
UYTGpqCE8+Au/EwTRkssUBCWnEX3CEeC2aHqk5/TYECjGobQU02eSVl5ypJPT53GeKOOu2HfmGxi
AZ6E56Y1MZrkANDJn+pvhAaSqKZr/SfIQPskp0S5QlWAYjSarZ8DvHyPOG5O2HFSjxQlEEo8W9qd
UhejTxlBiXDK/gkuwu8wwsWMusHhd8mWsxY99ZlPElri0hDxvWip+KCkHThnKIGWhXCEUNf7a9NV
1pYM1djTQs3ciK6iEUQfnnokPqb8mbbzbhDdTTDlvBTf5hL+m2NtfCGBsDx0MKt5Z/K5jA/sR8mJ
NGtRgWaIOvkXpeaEo33SvWBKsm2mIlepqgDxlYCTus3ntry2nfbTAPUn7IpejyqPtizCbJ0GAwfA
UmEgSyf5WUir2+tZydzEMsRmSBo8FaWOUqEgaLFCjP/qqPObFS9rrzlDxWgr6jwlU3ZWbwRumjMq
HAvKVvSceIfTsnQbcJ2+ZLS9sZquxRG0PDDQGE5qiOSMENbpBv+mhQsAMzPO1WgfG0G4t+uieYw0
23riT9E30uLJjG2Eh+34iW1f8SYDU4JKFbVhD4QxrhuI3Ehz462Pq5islkz/TETfnfXVYLmpIfj+
LV3Weh3H6GkwkO1lHbzuVA3eNFAinNBKASsAmyYxf/hyM+JYWodnDbfN99KkA2D+Ae+CrXN2Ls7o
J44VAMmuvie88y8Mm/B7km0CCr2BaGDwxc7zbDwS0PeyJOPkMQHCyKyTYFSGc+7lU6wT+9r/jpqV
EcSZVvuobwzOHr4zFeLKoZzN9tEcCuWE9c46wRaLSO3KFj9P7RRMfPLH3LPizyB0MzKVD1BE5S21
JkrVriAfxDAYYRDAKAvzHxfLr2NCZ+zRUbnGjEWkxKa4D6UWbOWqNgzjlbQP/f+qSLu/xQWueKvg
riP6CNKqkBH8WEIDQ9X5QntS+0pf8E4qZvtVjfUzEpiIoqsdfc0o8ytl4fA2FbjL9SaINjSP+O55
pHygpbBOUyDtG2IS0o8Fy4UPo59CYybxiHYGaKc6Y+CouiwhabJ0jqGl/dXVjEC3Wha3qk1gD4b9
V1Uqsb1Olh5nZTYvyA8Lz+hGNJVhqDePdd6TSeMQchZVDXn3Oul9vj2EPTjnoPWrvA02ZKp9s8iK
eFmbn2jCXYmhR+hHWfDg94v4t5pYNmjgSt8OApluWvinv2lgErjXmuKWY2LZgpVjMmcMutd3zhN8
cvtMNnt0ZHrQHLV+GkHf2P3dylIbNxY2LgQ0w0ZXIuU1g3X4MOgiemhavbg4qW29Q/ljSmUhE+LD
rW7hgq0HZ6S5N6x29kBU6WQIGvpWagpdl5Z0nhL2xJalZZuvuU/BCWIH+dORqPeBaKM7QJPWK8QC
Q4avxe2Tkfyoga8mlCHnuFqb23LEfU42xbIriTk9aZh9YF2IakN4IuMJR5S7/1m6Tdj6S7F8KVFv
MYKtJnnoRiPyka9j0aZe80WLH6klfHnPIh/zuR3xdWRjx8zKkAeCFfd2FT/XEmtSVLb9NjM6OjI1
Sg4oa+qrAyLwqDGsJbJlBT/JRhh/7BOrD2l370GVRSeBZX6Xtrh/pzj5CduJ1LiREbBBoGHBkKon
rjZuA5yScvLQTTCuqmkIDCtVb8AYeb9NvD1z6KjbvNS7PS+n7gP7NbZKQfa00kzFkxYk1vu02N9W
QTI4L67iAbno/NLC9jwphX0wzLrkLKmL51axW0+D+0bn7nSuSJX4Y9Cs7hwn7RqFqEAO6ydCkZZl
IlsocwDeKdXLEndwR5lOAFSUXRA88WUI2r6sctyixYtkgUvbNhL1sGil+TEv5nBk/9nD9Zg0IGmN
Or5wwRnriFc7oAlTb1HFYEKzgmE/D9aKOlnze3KBYsLA65hXdAAm0/cfnByRAxigzv9FIV7Dos/y
P6avSErtxiCZu5/kRW+rwS9yI/bKWi/dCNodu08DtohhDo8J7j1PHQJwvQ6RnwqHI08Aj/gNFFF0
ZHMPci/sGtcOyKqi6BjMSy8ZzS0a/I+yFe9kE6AwmupfrU7HPcBrzIUEyZgHjQgnQswnPLbqWBW+
LvToojXlCNrGgiHmwCFsas14k7PxziZepWirPs00asFy10wAsG12B6NGNK6ME5E+Qf+j544IGe3O
tCJJV3VH28GRXaz0k07tmndiFzGDNjm9E5EmWvG+8i/G9kkrDe6IrjD/bE7/s5WPH6i/qyNQaxiV
DJ6YZ37EpOq4UwjnmgFC504N2+GsVgC4KKRzbaiBPxILi7iW40HvOyt5IrezYWkA4g38CfHNSRHt
x4ooxjJCVwapOD+2ErUG754ZIaTuiWfVtN45VY6oPsylagKwhK3mkw7y0jsRXYo+fkTVysgzJlV3
uQqMJ5uZAbSxPos9aL0LbLg8NwCl5aRsqknwONFWXE17wd7McLpuX2JcGb2fdE33omtG76otuSl6
3YIGrSOydQD+2IcJbtJb0Kitx/uLnEG2wSGcqSo0J3oNWMu65NtDBRamvQs0RdnT5AQHuF3CM5Nw
fLFLMNkQ7ztXCdtsl/Qj4zxnKFdGlOnVdvWdq8U3AUXC1fEhFNvJapT6NNBPNtss6O+ZDbqltyHE
ATRO6JwibVvjdGbWm373gvNxqPKMmYPBekUZav0bWlX+xznVLyv7desknwzRCOwtCpJkLtDeiMER
QxfHuwY9yXVRJMFgLRFuyHNj18ZtuinShnFXLmBjSkX+LCnErGLUu6NilP+CLFxHlK/NW56cZO2L
p/UPwD3hcXFIeTLgBgDGxFpuTPlhUUGtJCz365qo9DKYM0/otdhJAUiqY72E6xq8XSgF9QVhpdSU
ibOzsMUs4UAgTJK+CMFyzmga4SeZbT7Cb/+etXUTgtu2NPARwOgFAMyAPgO+WDr5xRhnsSe0V3Vb
Nf6Fala4uXWyhnuOq8uEBsPEU8sl5XueBe/LYDgXLWfp41ozGTWVMfbPiSTaSkBh8Jy508XGMRZx
TZPG0bdB3ZU3qqX+bGvxp623r2GlQlHMION0hHQfVUuBjTiVDV8wAUIOaKRnvXSQjBpAGm59pY4n
owRXwJx43JSxAvtLYTpdxEwo+qIMGQV3jZ+sHSoOZHYmOuAbsgrTbRhp5LQWgLUzwZifqVG2M0vj
nbYMwU1UuwHRHpsqlgoNLqwSdcR7bYwQXoZKG0CJ9rGPVR0bRJsDMp7ZgOc6sxxovdx6BrCYdmLn
UseRdYKL+sF5r+0s1iKuDrTzBtcw8QL0dy4YeZg7bdZBMkDhtTbABgZTnbdcabR1QsTdtMnyof3N
LfoonSCVbdlSywVCwmofw9/JmshWjgiH2bIKea/XNFiWMCa/pQYSwlapVGCq+Zpi0CwScKf+CKVt
T1WnwkSATk0GHjqz9dbhuY31H8NYbLYeqtAfQVkR/NwsVe3Oxfipc1R5BJvlLrbgL1sBHdhosp63
xkyq7CZcgvymhba4sMkpLybnCXsi87ukNz6RQDvDZjKhrJmk6DJ0iwDFErtb5QEZLHP2oYZhDecy
cY4Mob+7qB+ZBpMKYSdFHfBdos/xsm7onmpHZXIbpA3+fgAwcYbtxrTCCDR02N+KvPmCG6ltjdpB
y5xwcVPVkbAMB2qAdGU1M2uZ/s3I4YmOtpVflL7Jq1OupTlhfV1kYVXpJsBYQwItmq9DSRaY5qGa
X/Up024VU32Xl4zKUe27l1G01OiJMm1jp1pBq9orrxN7a20ctr1pJsfFctKjVNfiu+ErYM9KM62F
tV+HaeQ1Ttf5zWA1e1Y4sOXrIvKpQLKDUjoaxx/pjw6Ddi9IzHdRZK/oRe2jRSDddokDbQ/z3tw7
k0Y1F3ST7bO8nB8HHcloZ436Qa54r7Ft83M5NRBzWvJtkeXNgH2gGEwGGbgLBoBt2w4So5Bjn6yQ
f2GbzmfZrlTIVLAZULVwi2AKgLJisfxvYCXpjJseItFEjacGsgG5o6bhpQFKyLbG0jas2aHYtcGd
E8WAGU9isxRZuh86I96v1CxanYXFPkGeIBizcJtOMN8w11TuODPSMoCkcrEiQMD6Q463ZuX7wQQd
HEuMPxNDXb8LGZEPCWRFrKB0nmmVU0CTWahrYepOom5PE3a5k2rG2hfBmOOmGQKxGxvc/HCMyj3Y
m+yBtCRlFyb9Q0qgyi4hOP6hNTJx6ZLVAWLogweWaDnhxTCOUprVwVCwTZV2ANq/iZvPiMylbQjU
moBLleR5J9e4X7gIIMWSRRaow5M+sJ6xRnCRAEFRGAUEV5vFsupmBB4RYZK4wIiQyKgZrrqTLsve
cUK5HQYj2o3ZyOJ5eVvqodmD8S231mD0j9hYZpZHGKGTus/2OhCrc6U11WkWFQAVfagfKjMByUNq
LOXewo62DpNb24xPBiXonvgkJmSdYhC0se6sDfXLdJr2QtJc4hVWJw/trM1PFYmrvkqF4VpUNQU0
AD0iVLqJpL1VnPEnTuX4Ho7E7xJGTfCZTDkUqjH8yYdZ+qkdB/TRY8qqW+UfDCsApBiNB1qL8Ksz
9WJH1ANM8i5l1RvWiZsm1nAtNIiMkbaA/y6CGkVo6ByhvjtHdYZHHKYJyXtm/jT3VQo6lHt5adN5
x5iVhFgwu/cmrcZLIfJ0b9l2v9aJigtHmzFKy27KmtNs3aFSKc8l/LlxjjYyMV+yqnd2bHyaYyXb
NWOhVumDBxxdkgxjCDmH1ioDgkrH6VpNYQkmb+X06U4JyNv5UzLxr6E7YWv9z0SMcZC2kr2NupE+
DPM8umoT9ludW/hWMC7epgMLX80Mi2PipOYR0EK8S/L0JTGsjJZUqKfW1CY+AAIg2yI1SNEF7dXM
KGTliECXZdZ80MwgfEvD+afo6g/8eZErOMvdvGwZnxFHvGVDSBOowDReAZ+oXSz1Fgb4Hxwrbf3S
XLQNtGhSFTmFLkXWYkefZ9bmcnoBD4U60okysGiRuI4yyGHXCeUV0vsBWfd1LkXssx24kjNj+8tg
fg5aF3nmzFVrCx5xUA/R2eFb3dGxiasDweMBIXzqGhNDOssBUhj0mf3DPEcA8rFK1kepg07Ebg5z
C0hcn83Phupuj1gdkYkTwGTrJ50o8Cj1I8cUvAr6p52w70M7T4qxs3Zptfq+GGN8doqgP9LeYI9i
RR5v8KaNaLqYE8QYeFxhFDwuVaI/kJ6QXkQFOGeJcBsuUVRvRVyRnsLo/aatKwSnoE800NpuTEnm
SDYY+YMMpY3NfXwbmZv6PGQRkfIrqlwQNr0EDkt5qRh/gWr9/yLw7+k53MBJcItayg99i8XWpfpw
ph6T3Nj3l5Rje58o/Dmhziyoao1X5AXR6nBc9gvALrJZ8wd7XLo3ya/mOQkbMqFqwUkhD8VLu+gD
dQ/wNAP95BBbpHFH43NQWtatjnhDzZQxU4Je/lB11uK3ckE0NbyWBFL7CbFzrmj6eDOg2faYgwWu
3Qz51olEd9D6rLv3atDt2jQunp0hIpot7jVXhCYBJPAyCjeoR/lpamq7H+xZfw/F3L0oFRHsHLWk
i7A+sTGXZgz2EA+5Lc3V1o6YGM51Txq3HOwVLZ4+NixzHodhwK3IWApO6cqREumFtN72i/CA4syE
ymDzbwXPM5OyjaxHeDFhwWA2Dth1shq7wF9X/6WtTc+DD/ObeL76PRP2QnZ8Yvl6RHPasIksFcMt
HYRbdQGVJvntyvEtUsJnCP0gbVfZzpQxGWzswEagJsfXRhDLAjSl8OuWhSINEpsLKBk3gu6bb7Wr
h1eh0vsk9Luw9OZ+S6uCtmBiTZC2Mr7RLoZQNcmV69Mx3EdpPnqO1Ytt6KBJyG37xxnL9ln0+i8Y
hASvUGftJk1PXCHq4IFMwW7DWkg8JFRmm06yzYC6CvNao+JByQ7UjN3FXugVq31lSG6EWg7k0VGZ
tHmT9JsBQOI74ijNjwfrxW6l9qgblban9UKzI1NiMKOKm8U2g3OQ1At9QZ5AWA6eYmg9J9aH+Utn
IrYoZjs7C3lEK9WQIqgkb9B0Lbfiw0FaRvtj2OjM2Faoj3r6ie6ewc5D0N0oBVxyNV2V4XOcapcU
DcD4muS+QGTETvFSF/8GkVyDZYb+dY+zM+gPVTsxsNmUDAzS8Ad2I1elQ+UHi25d8duEqbygcvRN
2ewN+QwPGpa/8FLzqRIn02QqeQujox3vwafFrH1UwFKOvTdrKrwzwFmYyVTJBf2PscnjdwNOuq7w
8e6XbC/zH8d6oO/akCRNGXQ2m51Y6IXUU8cQtOi3cbMXykVhpgVa23oo1Rc9fV6KWxTvWos5n3mY
y5bF2m8+7jPGUSRgai3bqvI8M1+KD2K6r/tnkk5Rs3ZsSJjMcbU13V8PezQSv63iAcpr+vOU//QY
qrXgyqxf5A3UePDTDhqWqPHD8jk03pX6LKrkYLK8lsaDVTu+7JVzGayam3Jb8cmDRPOI5zmpvT+1
PzMDDDNF4khjpY6vMzOqNtyOA2oDOiOd0osZdzbuRXI05pMdJeTBZ55p7NXsoaieC96chk77YndM
+wHjDF3mVfqZjZ9rd7ZXDj/rtyajvwVdepGASVjg1W5N+1Y2byrnZVilx1TbjeIEQ/uQZyCC6KI5
GHr1XxKRxIJCVbQ0lY47jE8BEeFGz4B1+uEA2uTiaPVM5YzqSPQ0yTcC2Q/spuK1lAfJKIJwmU0c
jAAWjxH6I54Y7hGP3zqN/FrcFZKljI+wvGfi0EU//0ejKqTRmHyAF0WDwX5x8nUV9sGQZbQeHIIE
WsSX1j9DPM/TK37KDbuO1rgE9q5ip4VZRkGa0+0S1DS5ue3ET8ZWNedWBfEXLwrg/0sZXGMD3DwK
rvRic49LcO9Gq9Z+Sb8LrhJFWF4qDUvcwXiJ4LIemPN+aamWXm2b92qhs0ovI8lpNtEVHO1dMyGQ
Mu62qbi5To5ZRpgVIi84gvIcaPUpGgh8yfaZVWxGcguiKt4PAgo2nBaEuyyXVovCdNGBsxuceM7L
UHPwOizZMkaqwcYYXkDzecBe3JpqkOyvmNXyiEUVget+DmM80U8Ta7f8IgFRT4mxNdv3RHnDn9Kw
7bX1Swp8xklnt+1u5vSiOo91QFAsIoSKfGdzpzSv6vKoOS8oyZfsbwTYygKrhAULw2KvDgkatd1K
AtZMWI3zR1y/xGSgDOo+CKeDHFU31Sy3LrHfO5ApGd9TLLBLOMyIcAx1IGsLvU/x1IrXVvdKVdlT
2x5KbcXPgtqNfw3AoRlrlpLfiUHDphqKTS6/J8nXl5wXvq0+PlQhM505cNGi01wrdzRGnja+TtgU
HOeHLAtu37slf5AEuiGi2ZXrIAhyWbRdb/C5cdzOrOUPqzbSIDMiujizoCLhQOQZoGHylKzYxq3y
OiBKI5ljYwcPqXmfonSf6p8aMvG5AL+FwiGsPsthjT1+HpvbehNODBFRZ5Eyiiyg2jhgm5OMijQX
yFWeyW1S6RKBvhbzxSB1RcdoNQVvJtDbJAqOAVAxK9h08Y+lgB/Wt0pCaDFSEBO/7nAXhBQNDWtx
VkeUrJz7tTeWy6mBOz+THBKZXqi/FiXRgHwiEw0P8oCSxNjEZ+nJF/Ysw5YBxxU4lwEHILQ/O20V
p07XdO68XAm+26HymDKDdb/I+aDkb/34z1T3c74TFE2pcyycr9K8QxVwY1BaqU5AtDw29IiFuSvg
qo+w7VMBSuCBazVOd0wYs1FxJ+vfwpk71v+a9NkyCf4la6H6CPsPlGVbEwkBegaEmNclQd++H5WL
Pe3BVHQ278O9h2SfvyvlR83UpiL4WVhfSvsUrjEGsU8mvJa8tsM/q6h2M8JblAdUCE8GaOoa1WGh
9ESAJRzZxabJv4zwbrWVy36WTQ1okKe2egOQm5N+wsABghr6vAVSJ2kEwfBdmfc1ZMRR9qZ8zKY/
1iBl+4Pqdg+rj94536jaTz6TqOLs5vqc1FyenOIdKDgL8aKe7Jb8ubdRyy43ad653XzqaRdQSvBX
My75IxbTlcz2lF0RvibDgzq/5whFRHdSqLFCy+lA4RspYo2YE0kCIEsQM23hw3fHDM75jm+/c2F+
k4ioy+hU69l9xGvJFx/51C+uHB+GER1hz5AwvwqHEWSCsfU1HonLMf9Z02+LBiUhucycIKAt4UpY
3/IwuHPyq7CBsMGgdyiux8jw0JXOprJjugjW9w2F2VYGyxVS9y5XaauIamCvvRUpwAuUT5nsP2ah
+214yO13Fga00pmfm29R8CuvnUNIWb5vv+xD3d1kxX840StvhnzXsZvD63QYo4Mc0BuW6iZazquu
Z5hfdE7VNOfMWA8I44cw5Q3ZfF4Q3a0cpynhDOWjDbC2SvmSPzjEHMI5SHYo0syTJJxxtsB3d53l
IzSf2v6cOL9wRbPhGE5nUj42srusbxq7aV6iA/TeVrvG1WOgsZA3rS2BBfy03zIjxngvmJOM7bfD
NIwtCldP4zYrAC7+StJLhfYAhsoitz1GOvOqabdZHJqWVlbdG5PlD1wbun0UCguJ1jeSq2RJMi4P
SFVRq1/n5nEevyzBE/ORxZ9KRPwilFAVvnalXPraQwKwbVAFqcPHaJ2W8i6Vn5IVYRWdx5hcmi/m
PkpB+mh2yOtnVUeE+aVaJ2k8BuMLwO8yPCym30SnPH/Mlx2YAtfIrw6T2XK8ZcndQH8bd59Z3PEQ
nEz7BVDpxC0Wh7hYXkztOUzu/XBWQ7IbkUx174k8wpfpF5t6ZRvjducJ3aTy0dGuk/ZQMVYfTN7H
90XcnH5LI4d25B/3EVtvT+cyk8HvJMFRF2eb/DCTWGqpZuBpdg59vtE9RKnYxhoM8DXfWvVljX8G
lVTA5ayu+P5LDro+LA+99Zio43nQPsM+2GWaw6waxn9zpaFxpdXQ9pBXygpjUndYlMk1qbaU6RTM
DK8LagKpklRGVxJdofpuLC5gu3hcBmS09gsBdZx2yXECEpm1/2K01DkZn3NxyMVvNFibWntLOAA0
NcFMnrhMn3MK+Im9Yjj+9nPkKfEMD2C+JW0OUogRruCa489nepaWxyx8ZzO66537mp4J+dpf1hwJ
io7J2loVWmr5pEkiTcf2sQ/hZS4GB03oNcHHROJ6Ob4E1SULTFepWd8zrVrMv6HNvSV6GqsvklIr
WK9VwpFQMsFsFC9W2QKYd1q/c1eRHWRwaYX5JlBQTvO5jyR1ORpyRcK9YWm+kKa57csMlGP4z9DZ
WiW/9UDUqImWH0UNlyLJjP1xwCXLnptjF8ol8+aCH1kgbwlIyrKYHyXN0zC8G9VOdjeYkCgxOLQD
vyl+dLbtjROz//wr7a3sjZ0IghdkMvTi9SGySKMXP3UN8NAhzmPlfvV5c6iYgKq4djbaqvBV3pVk
OpSQftGdrFP98K8JyHfbC+RuCgTweeIui55nbQGW32yZ/Z3brk62Eyf4GHid1F+1tP5aVEmAaesa
+k+d/0WmRUZ7QdwMnWL2PjYxzTnCN1aAbJyXgbCNe6Vw6UavsfMSaWLbwwbPl+8JdUjwXMx/Tg2w
H/+N+OhJTOr5VaO9sRwKnC8zHWImP0Oyj4hNX9T9YA3nXj6PtS9Z51IDE4i1ESyG6XbU5ofgl77+
MvWHmqy8UmdRc6pLPxO33toN8mBaApyrhy9ji4bC7agPZRHvetJrRuR9mvrQNafeODUsx2X0k+um
OzE67pSDxpq0YoibiBfLugyK2CH+3Kj0UaBq3ATxI23mqg9w47UbY2jTv06AnWXfbfTsYbJ/oPN/
LzBljdxwc+Na6s8IVzdxOTHz+eV8N4Jro5yEdciTXZ+SrsPvxvLcXB4d868nD43pf9b4efQ2WoG7
jJxEGJOOCo8PmwIwv2eWz7r5W4QVatFn9iQxgjeUZhCfkuxPnS5q/WyiVy3OIuGpTHiS1auskHzt
mxUWbJ+qlr7HPA/5ny6lFwL1bZhVxc+yZ6cEU7Wq74F8SUfTHeZrVwcs/SnJ3gSqrxnAkMWAnYaP
B6ANLlbMa1c85cOrUj/ZzeM47wac1IWNFB8EQnM0M/6H6t60Hxrdi+Gc2lg9lIxK0pnqB45+nr2S
Y3Wb4mulnLAKEl74mFmnXL4nsFGXuXMtSVAS1PtoPKrgvhfBUh5bns5gNaedjqjp1ORvQIVa9fuQ
aC8iZuKSFpebuyh+HNCyRAvuYrEjgERH9lMnV5RPXp0QgxJW+z5+HcoZgwMxu9m/ePxyOv5CtAeK
/l5o33Uz7CJ99nT1ACQVZRfP8WL3D71CQBdwS1ki28iibdfg5iZeewGbLWucGAZxPen4bSDqm9UU
VFt/xud1ZNQQbLD4vYLZdRdOabTV6TFwmOsr9hUjobukxTkrZ5bluB8Z9QBAjuetNrTHFgYgn4fV
0PCkWKqM5q5DjeqF8hcY9TYPQITUhpuG6p9NtnSmTVvFUD+cEDsRc9jC6d2BAxZ5xdHq5n0Hk1ld
GeMQ9ZHJd227SzUVofTyTwTajY2FWyCFNQZnp7cdMYUrPXfw6sLY1zMvuzWPB7sM3/upfGebs3cW
Inalei5LEosImGUStpFzdmeWudWH6ch8/8OkOJTOcAQQ+0DWiDeOsx9XZPtpVgkhTm7tQD10tnLO
0/AU6YpfsPrfsMn4bRTp9/n0GM4qW3wWVaPmLmZ7aHlrYgfPfq5/oH+hjoDuzE3cbHCGuGC/niJd
90SjXgq9/pxSW261EvSIkzlHwWWL5puEYn1TK/p2cRTHNccUw9/fnD907ZM0BsrjpdhoztrJZe+s
he5jnPpiwjVgzcdlCfdo4u6Zw35Id3ZFQ7AoSuRWtJciZ61XsKHvm/0UBHctHoA3gW7sl/baE4pQ
KAOBeIUXqLDHGSwTMHayOZnXfeYdXeFl+o+k81puXceC6BexCkwg+apASZac83lh2T4+zAkMAPn1
s3TnbWrq1lyPLQEbvbtXQwRrUv/d6cbNzIU5lg7ZP9w5Tnp20woycPFqw9czzvo6rMM+4p8R2COn
Jd1Gpth7HBw9zSfrsmLTgU2dUgsOGM3y7cvQ1kd34HuKp1JT+aTCAKtW+dlb4bFs9a2yzbb19etA
lQTbTMrOqLF7w91/lMo8wUh+1/N045XJzl2hflLivgG0xJPn+qZFSYxpasNgzRZ1afHyevdi+jsl
/iFyLJCzwTkTPhWVLg9cxqOJGspufbR87l7Jt3dc1nNWMbmXpOJGaT+4Yt7L/7jlsD+9YYfHbJtl
6tgPI5z28TAJA6ubCgc2e7RBnQKn3UkCgW55/f7ws3MjY2z+jah+0HZwQ5XUDuTbnWyZ1mZHP88I
SGPQxamFHidQfYxvdhUCPLLUr1iiJ9pDWVXPNA0yv/2qlr93WO87nysKe23vYD1zGR/pPKP6zkuW
vW88nDUYP/RYnEpd7SJVnYRoyHsWh940n2yTKyoDMxzCnRUrxRrm6jx0muXCXgJRRBuQoknMupiS
S/gdWZEKtDsqAhJuA8mb1JH5uQw1EO70kMyGgsCIemGEiMp05zblLA/XVw/r6zwyDPdWpGh3YPU1
X5vBIpRAIdQZc9GpXCyIipQKRxmPEZog2/WEbWjiSUdjlXSf6Y/YgWi/B49OQz1RhFql7z0f3mWB
xWhPj40bwPv06G227OLZHd/KmRfeQMDclmQF+XVyZPTdsz+Wn8Ui9x62FcyRR1OncPwZqaaOeY6I
KDbIButZvaPtdpvY1UWxCetGjmTGHj4eBfdHP3X3C97JIeNLYTfbEK8DNlbC3HjBV075JAfuzzeh
6xkweNz4KrtpEgoHk27XtOy0iTlQw4AxstuqlosIRiKWa3T5bp+p8OggrsJ93RezAfAebJzSPQRh
vXP85o758obcL68sBmKKuVMAfKFDpl1JYkNkL6Evb/MGLcyjj4fdACaDot36Fdmssb+JinnTXt9r
GaVhtT0cPcZdNdX//IHMXe2uH7Zm1TYvtzOvwhVJtguwPYcgqPEbhyOsYzp7OVrTl2YqUfUc8n5O
hussCnHb9igr7XngMUitBL3rOuZkOLmY65ZB7RwcepGu3rqpuJlMIba4Zu/XLKHDwKufWh+zIu4J
XoWE2Aqv+RgIpvFWY8fi4owt6GjGE3vbh/ygFeYp7hJWs4xk1zq67EBCa68Ltr4rf0VEUaJKu+Ta
97tijEuCzSRDXAS0kVSSNBk1WRpbeIAcX3YueslAvnOkYYOsvGZnjsuLP8619HBN9h2cv2rVlMhb
PppGUe8kWeVOCa5dIqJZuMOutU3N9a1Oo3PTXERI7tjmZGmHBqeSQxWe/OsSMtkupUc/PYt/EeKf
5ioVtGBUkhD/MPy2TOAdP6+1srWX3dlItU9WsXeR9jrbvbWR/XvCG5t0Hug5Uc658dYXt3CPeLwP
nTM8AwZ+ZCNMfx4ZZSMPk7U3UYseWuhjRpNbOsoDwakdkbI9S7lHQXG9ZgcZEhIE5/MY1NZnp3GK
hmz9bEHVbUEeQ2ZsjaMdpVVbjxkum6yniAZtTzenkYmdFhgaWHwz3VR0PQ6K8LMTHCLz7XF7zR3/
1+TMbzTgIdLONXM+qQf+WxvsQj4yCnvpivnd+1mg/eG4/+KzxwFLmtjDgzwG40fl+7FbFfcacW40
GQvhhqxXes5VfyDez3pn3EpT3ntee7InknHtfHBk8UQaHC2UzSxL+5OQzsn2on+9zKnIKonhZM1z
C6T4ul53BQKcnL5A2lymDph04j209rgjT88POdS09OA0dDmP/OBjsdDgxyG4Y/T41NgIt4nVgzYx
ho0Q/3uNw04pei+75LJOBNX0iKMyS1+ixtyO1USGEPO/343NZiLBgDmrPaAus9HICQxS9ZQXbBe4
Gzwiirivr7sUyq5n3PlGtzQvLZ9OQYdcOOPl8QMwnES5nW1eTUzQo7hpsoEtQNLBZ/AxdSt2q/ts
NFD0Ma0lPE5pxTlebZtLMNzS7HYAgnYOpmU6sl37Gxo39vPiYhAYSaDsu1S+i3SOp0R5d1q3KIch
bIs24klDBQ7r5EQG9naGrBv04S69PhnrhWc86VSax9+lGmh99rfKDzc4zU5ul/9r3fA3ouVWQQvu
KIPwPGINXnOjFSAMunONQw9sWh2vRhjG3t0S4jy7akBIShIdxnYUkolZN65PYa2L/t5aXNpIYSP6
ZHq9Dy2SNzlPVU8t+I7op+vLjGmONopCAtGo+3SPpyE2DmV5HV0rbO3juWLtOpAwb4xqT17mbR0Q
C73xmbs91BUYCquLJD7Oh6Bq8FhOeM+Lxqv3E0iVJ2shsE8dUHjXdhIycVFyNrviEfvfS1fVivKn
8Lolmp1HO2w7mqnXejzUeUa4c67Cn2IIv4USEb+unhWEDc7wbXXZYjn+hRPXTd5l5JRncD7VQRPj
2mkyZHspMQq5EJKPSdDU9L63JeWSbnXfShxgWIggV1OTGY4n5disC7zF4sHjf0wz/b1GZT9rOUwH
koY5KfJGUhKhSio9suQ+tG3Snuma8bl2MwfnHTqeA75ChG9dp5wPEv7hg+MtNZWqyJMxuUOXhz4t
Q3aD2lDOSXEzO/5NF4HI8BTJavrZSF5SCnMk61Lf9hBCDsPqkXfrerq2ZDnu+zLA1TRg0zP0UXE1
uCveISqdCaoNt7XzG9gRLtuCXig3DJwvmnYwbM2Y49MOxEBXpMnNkPOur8vJkEyNHDZPRKqfMKXR
gq1c7EpOAloVqH7xQmIfv1dIE0zFKI90bEcuZBeHuM5jAZcjBGqS6gfd5cGPrH3YJctUPyoTJq/8
DN3F9r3Eu863Plan5Zmlf5ym1MwESwDzYYgUKW+XPTaMmfqHWo41ngr+cqKC50Ew6WuC3ZxiixoQ
dWboAyQpd0Xl44JnoqIZc16yx2Ad23/lOvLEzduGR6jnyAgTdgB5ZDuS4runGrY76kk8q5BeH0/a
CC2+fVv7VXLwwpn1OCySdzA33LdjSN7Yh7nyEOVdQPZujOJVafuD1XP0MjUJyw+/LfFCkuc8q0HN
cep03llEcnodB4cVcFSvJ96QJHukWR6L0lr/NUNVfQgMkhRLm/nYsC0Fqypzvh8FzeuuSl0mc+1a
f+WAeT+yphc3dVizRNRO2CXJ3CnncUHC4L8PPtXUjJeoNj0h5l7wL+70TykIS175bEd3cZ/zsHcO
vsZBwgDTldYNbhWBOj2gWPtpzVFlowojCFZvhGkxfKZr48d45vILvhhn5zjsKDrSqQxlzWhO1LJg
+5DTxA6w9em4YTrhSmxfRSuYUWeLk5qeqlVsqsJTB68gBI+NcfCwhPjjob3ueTodBd9RrqiVIgY2
bzC3kk8sISnz/zrfVZ1vUDNSxuo8C7c2jUMothxADRC8Z/4VHFAOK/BW1NOdM4mUY9Rcl9EyJWaH
unAY5vwXlH2OwVmjDTVlRG6hZwGWQYpi39FRolK1/DS2O4TQpKkMquqFe3cAALFkGGxD9NCimJZ7
S92xpCMTNOX6PrdpdPVy6P1FwHgRRN2xa8sfN1lf6tIQabmdc/kQZjAlCWhC6YjMgtUPa80xVS2H
udM9FwxTmjJuDtP6mon2E795LI0bci01Hf56qltO9AVdURO2/2qZCU2TFp/Yv5bIlklETGSQy8MY
1N1paOcQoy46w8441ucc8Y6dGII/ysVuiV0680m/QhPI5pgfXZ3yYe05AFBfGQundlcXQUc3U5X+
daP0D0PKemubpv2oUIe85TWtOhRvNiewNhL4BsTN0y0BVI64Okn+KdFXT2IKk99xkXbKVjzJT0ES
3ifchM9ae+rsWfgKa4tiI3iRESfK9dSoVntvfNpXE5BgzLVeSB61UsN8gv7Gaj/10EMYfWhQFpmO
bOjtDB37QVVwDYi+dkeXbNEWsjYC60LVOr7jXlD7jHecPLmD2RH1atusaRbzZ01PVt6zFRIzofKm
JOG3WrZ/1uAdsD3xXLhU6qNWHzEJkp2GWHbbexiJHYY0zM5saGcw7pY0FBuPFpOz7NcPa2Xf7WnL
5TPh/1kMn5bRyfczeCVssbxcQL8naPkWZaUKnatzhz/6SiuBVDZsZ+qHjmNksYF0ij7WWU0aUlAt
+6XtmvEb29VIFTt9EBXjHSEKBnWSflQVCHhWWSIJ5uL44Ysvyhh/LF+hqSZXxK4b0zVV1KhWLM5o
tKGiWvCWqZmUUyv4WgMe2pWYKNAr/XKT2qgNbpiQCZnGqtl2+QK5SJCxSCLSuHjt+u2QqRTzgnxM
iY5QYdDhmZjUmGwQuOgUFlWSqN28dredHn8FnO/5STKaYUNIigel3eo0KHJ6itySh4ye3UX5YKif
sKLkNbUc/a/mQgcH5jrfTRj8Rc+K9h3VtCyCy6bcRgnrvyidb+bg2w8lJoO6B/woLMfCYgvYnHu9
fm9633kk6TB9AAgihXs1yuvQ+TOObeHu80rbnNYjVLIU4tmJtcF4Yu1S8vss1F1/dT8WDmpVwCNn
H4xlHVcpdzFZLWLL3hA99JWDk3Gwz1VphmsiqcNjmfeoN9IibdNVH+FagewJuy+esBPmpLTs+Poz
n8yKHqYt6wEQTWGRlbeAC5hERIXXwfeW+26V/5Ipv065vvnB5Pu3W3BBmT64j6RlbpMsIdlrRzyZ
AtHP4x5EnMeF1smBDwjJK/QqFH5jZHtwVluHp0yRcE5M0t3AbwFHv0T1A7FK/1JPIXQXHemMRSgh
57caM+weAgAiAi1g1q2TYYAMNbVzgIbYE5Ob2BYCfsGllbKIHvM0YmlNdSrfOonab7EpkXBaUhN9
9hRa7wBXyNj38/sUibuf7G3qfCQjbwoUl6SlBEdTO/9bVv6T8vVT700ohd384Grr0qiyf0sSen6T
sUcdmGaXu6+Y2IMM89/aGQTLY+9Vj5S/NUH9RmdJRlF4Or36JoJ8IgyqrUtknaK2x6VrnwhZvVQh
SSqPGCV3OafpZu379xEm5l1dMAN6lHjv+GCquPRa/SmcsBaklclUHlZyg/W96Kq3Pr1GxpaAtVaj
LTvA/k4JIgylettPK3uCkDsjRKjY1PP4r2rqX0GtONoUTiHps43uIVTxlSnSad52rgWbQfBBTQ52
nkx7GQYevn6XoVuPHhUazKbbvqeYXebTH2eu6UQYyvB2GdNrRUuEj8ErwLqpDB1x4bW0BeMFU21w
nePktrj48zlq7Z0patdm3epRMBkWwz9K9up9VTLjVCve62oNfnKEubhp88+ua4iRLDyEuspaNwXU
lu200EFekPFkiwEEY099d/3T1aL+AqB29XOXiJR7T7E5C9IAN770Ok5uh8LQjTsF3RN1oDaPfA61
Ffpa8YK6wQOUewxnwiBTFgDZ3B+vcZwyTjILebUIjX1qi0bz/U9sDIdqSUDspHjF33iHyJPqOogT
FKgyyLam2dtyzg4l8XQAiau3Ptipnn5orffKvRVa73qR33XJ0heqXBND6YclFcz+7+xWE93hjr7X
8zC/+XaEAVpS+JxfKaJ1CbqZ5+Lwwib3RRCc3FWJFVA57YxxX7HRZ/zOyDqINzej4uiIh8TbL174
Sy8vu7txDqBi8JDGBBrwjPNXYsFVuNT3w4IU11Mqzz/k84pyWZH7HJK3WTk8roqoH9Ocw2hW9t5j
nTWsJ+pFsC9letpQDAoLgFwG2yj+JtmMFSkfxgA5pX9dpA4fLWqN4jmb6zOl0s6e0aZH9qSSIvQp
39gEXhbFfRKp3/JKbcOBwsg4B9bDBGjqryr4B62VDzGFfP4Or2q4H0KkAzMFyMRJ2HxLb/V2Vi1G
HiZiuvBNa7eVxwcOcpY+SkxKt3Mk+1Me5uGpUgqt3CvIteqRrCfOdhYfprlXmhOmnhHckC7dq4hM
7Ej917cLkuCxuJ4fIKDmD0A3VGwGk3/XNk7/WYphuOlVVD4OFI7fOu5cvIvAj8j2Xpumy3yJIwC0
Yp/QVEoIRS03ni9+VnxqFli4jWgpZKA01zrN5M+PXupMex+NbFsEbndEKMGy4AjO8pAfKMlc50Y3
ufyaBATWxc816YARUL9VvJb/N3dhEiS/QIaPEp1pb3ILpS2yk9ie7V/qez/kQgpfFGL5EyLgnF1D
nJtdfHtDaUb5vApcdaIy5oKXW45bQimsnYf6ZfVzaDASpdKzMJJZsvjuPOpLPaauDUXD3r9g9Pk6
MkdvaQRcnohvOVvDumpDsszesM5Haa1v8mi5AoWsbmvKXMaeLcKJIkdn3A8Th25mmM3GhPjQkHZ2
HJrI3gnBgnUalg5gAkqWj7Ol9sc9X3zgH0kXnFVgO/+0Q+J5MBOvozG31jhnAP9bQmd6oCoZz1rW
M/8D8rlMxqbi2PuFXkbpajayp2LIjRgbSgmDbW6S2ATgMk3XW89dUPq7UhqCMonb0KunHRl+yanL
3hg1og/tcIEXIvfVkZCkfle1VxxawjRE/kgXIwj17fsaEBZrMErsBoCl8TTb8l8un7y2PCbS1499
BUoyrlOWhF2UclE4i7rpXasAFSAs0peM2zDWqg9P96AjWnITyIxL/k7t18ILhFTkFo8qrY4rcs4V
q3oWi72cabds9wzcvLcRTW4aq/kEvVfutDO8VIP1LngP7IthsS+gq9Qr/ufhjoU0ZbtNioRll8k5
IsBHTLBPf9Bv6HSECU2uPVE//ZLPsTOVyWZCZfhs21WgYGlEllX5Fz5fXVz07m/VK5/0wFQfs9pb
nbNP7/D41wSWzEmohgPEuNSmG9XJzwrz1k0e4HiqZ6nxMxUwbkYSpUG1mK0qFsQmTpxsuTXas5+G
xNfeiTBTQhO4UxWxkziF2ZJGwdBRBGqu4iKfAMhUOM/AoPq2e+494o4LgKTjmib2s8feFOf9UMXU
p9EBRe7gYpcrq026zwEQWDb1KRFIVDDOe3qKrd0aBDpAYhIlMsvSUZobSnhNpfAx3C7h+5ijx5eO
m5b03a9v7uqyRoIm5SKaJinOzwVDUkcn63G07S9Ko81uoR94gWu4rKw/i059rPRopnBeWwwEtcmc
rdNRoEzRjPsQ2mpGene8OxqgxWMichpvZ0wyZmIjB+Zr3VPopw4cmtd/Q/QajNX4bWdVfvBxUe4c
XGc71gb1dpy8aF+vZfV3jRJ1KbuCIs4mqbTcDi7bQBVI+371upB8t/LjbizCfcX77abuspH9H2up
4dpq62a2f0cBV/TYC3/aRXKkRMNCstPY9ZY8cy5mrdZXmLztcaU2+sF2LbmNwmJ8IK7dxJ2zgjMa
bPqjeY1uO+kl39XM0IFcyciwuuJAHBYLx8D5nlMZutXNmKPEiepQhS1F5Bp9nRg5jq0wtOkA8wWO
TvnXY7q5FE3t/wAVgObmI+jXwB9XfmT2favprUM2BNlWMjXslGGdKo1d367dgn3BLWf8hBkXGpuo
nOOe9Uiz2Dl59hSjSyDTV7dgJ8eNYblvQln1yY+64Tz6108U98IB1a49mEHUcW4a+4HvwnUHhbBJ
fXsBXLWl3mSuI0BC058g5U89rI2+qrrV3hZ59m6CRdBIPKmXeuITgu+CbtxRljx+LDallScs/JtZ
BxgVGHII8gT6LGuxslF/7Czv/+oFYhCK/HQkWlKe+7Tu7prZ/Agp0zuGiZrPFZ7mSPU9Mam1OUay
0w9r18gzKWAIeiwid3L0wc64aUN+kIjcHHK6d4qtR0vanNcPG7ooR/rKx9TeAbchntNDB8bUt2oc
yZCUoRRvxpU+9gXMQ5wOfNlshPvrVp3JskyvH2COs2VBzBhJ2awfZTp5r0PGvKYzohnNPEroj2EU
V75XHwUS1obM24essisEX+VwOqRAuKByaRd4TvdqTMkFxbTCSggqTN665uBBUfyXYSTbVK1OjqIm
R+rXuPBmmB/sAnjY2LmmSFeWBNJNlMfsx9zDpIG2Akhq76+n1yYgdblpuHX3De0rBDNbyFWT+rOA
uQJhmtwlkmR7sjTFTsGdwr+S/eMMAo5rm49lxl6sVOIeM129MiyN21BYz5XL3Laptde/p1KYu6hP
xWVt8r8exT38kGGa3rVhKWJjNJ/vKNMPvBq9mCav4aPvKoRqz8Um19ksvLL8t15D1sQ0T7513CM7
h1adE2gp65Qm9Op27GD3Snjg9IKgvoHih5UkW1Pner1xbfkmFN+8YZGTXAu/CtPzyvKJ1jBq1vtd
79nyELa8hLVrz29pQZ1zOEzq0ubNvOdlhK9P1/kz+w1S4wp/cA7MONusxKI2q8q/ozpvz3OrqjPm
DH50iEoIAClG6XYa7UtVdugs4egzeaRADXF2etUzQDL3OK2N/cg+CIf30GBGm4kq4Nu5/h1Su2AI
WUdYWbPp3T++Fs0dnznoC1n2C04DOTV32/sgcTFI5C3tl3k+urvBRUBVHmKLHonW+J3lICU3DOiA
ppOwdveGOPZh7qmkS3vFtjVo0dedpt/y16V9cBqg06QOZekCn40LlWCDgxND2NgSusCktDHgtHj9
jk8VLaxoI/WzmbyHakq7vYDMfYD6Kb6Cq6W8vSYL+fYwNHq+wqLri1s5W992pVWcD57pgb92al8U
9nwDiUTTrFF8EbemyLgWeHmdkBxv2os4ivrlnK2Qc1KHFWEnys+8GrAEexBzgyn7AnhTxykeC9Bn
pbm0TcvzYoxwNVk8AHaZ1zHNC+wUkXTqQ74OwT5dKjXGeNPYUK+R2brS4unoYOIKr3XAqRnPERHZ
5RIuDWSvxIuy68lfPmSo/t9A918RrOzHuVpLdXZJy4mHshphnLNDxd3P7m04OuOofu1hzB5zGYYP
SYaVWFHPdk/H4pVWlaiE66gsZtLDS9viW8e0S/yIWE12dZZPRc9sybumu0kak93bIZHABkEZrglk
LqerfkXGnhUtm0wf220W5ZAjgRB4bz1dkccMiMmBaCwZf5kKECR0NusONqpMV55SDOgHyyEPNNho
t7hn5c5z068KW+Vplba6gD5Md9C3bTIcfb7VnMrb0kTyPDeUzAWmeaew243TiKBvubSarFAW7kd7
cV9UuxKM04xYtjVWsbPoqxOTP2vttZ9FGmILDi0+zzNfKdce/vKoZbW6OqRqoDPHFtCSZ2ceI77b
4hpLwInP9wOGkR5mUhyMPb6Helwl0E/r0R2he/hDdPIR1fG7RYJscpp0j75VSLwTNQ2wmVe+uOTl
5/1AMfwHOY9hGw3EnvMmmjeJvLLN7YX5T4X4LFxEq52uSkIgoy5uIteARG6mZx005dEFH78NtMV2
GKLU0Qnm8KI9MgIbr+1ZzvUtVeObInUMS28l5HKucx4EejbFS9LVfzmOYZ438ronaounaUnMs19P
LWdUQZozDHCMy8z5WKCyXTyzlEz7+H8iRvgZ1Tx/bfoCdv+KvyMJTBZnAm3fk4nA97G67QF/AuN+
GP2mQf01AmvmV2Tnh7W323NnehpRdcDU1ym4s5lWpL/mHMMA+qN4TWFTbIIFv68Ar03yZk13rpF2
uClYOezSfs2RmC133F4Bk/ZWuPzKxjVwnsl52k9uXWAGcfnfKfI/CAgRT+t63lU6YT4wpIEQjJLj
SsQAAzCuOtMh5FkJ649iZs8rEo5v9nHHelLZn8qSLBEQzY6OZdRNRDvNDg8GvuoG4uNNVdsjl6w1
Gv40DLh6dsoLncC4VubBj/klZfHiR7+WzDCG92l0rlw1n12+QXDGu/UCBMFC0I0qxRCQQBBPE3Kr
CNvzcq7mHup+3qYHm9dYvCwz4UGTXmkg4CfYMRc9BO902Hvu0B6KsPCftSur5yVPAS0EXXHlV7gb
fyB4mWoWPxPzSuDwyM+U8zlTu3m/gJyNJ9cmgJx43GKuF/MCSJxfEKLzDhFdguSTqf2cmmx4s8MS
lyYBH6T0gQcAMXGWwxa2CDFO6kZ5VvHihUzMzuhKZJNp2qsGy5kFi+c3sYrysR1TuJ7c5l9hToC1
nHkvwhSHVKqxDJTe4IDcXSBfh1j/mlm6B1YDjMkKxCTUH8NCsDCPkKXtG0v641fS++yl2Fiqh9mG
E0JsZtjaVfcXlcH9nSebw52t3F46BQ/pEJDDapVYOsgSsM3y5CbpeTHbU1Z/yap095M240cz8cQA
TsLErcMfgr44u7PEjRkocL2EvkKyH8z0mPVBfm4nxFMb+5px52vExdUZZ5BdfoZs+XnFY2AYl956
6LOwvq9C2T86qFoIq1dh2PZI/MgVZ6ZZJE75MqenAb4+sRC+5XHo8iBkEzdRcqGDXSac9S7yGSxI
DyL6sF3B5rRvjS4Y2CBgTQ6SX2F+sZo3x9AaA9Jh/R/XEs3L3FM4IDBsfVWO1itebG84thwYO2/l
HrM8U14WEsq4Y21qvQvg9UlPg19VoWe6OD5ueUBDldUEciBWcRS29i9zEBObX13vZKUoolDkk0Ib
qsBAy+tTEuLEBb+WPdjkzWH2g3I7TW4RHqZA18d1lv0h6dcREEewfClaI2LS8pwUsAK5Bgi1si4Y
32icgKrl1ZJ1wDVlwphwtNk3vZgRI7nQYr01/UjLMLXKB1iwQIIF97C2HevOCb055gnmHLUas++m
s62Tm7AQXlvzPfu0d45tnf9rYPHhfjRDbBe6izUt1iSIcxe0VerG9op1l3Uxb0eKAmKPwg48qjjU
stYevEO1oDYWuXMwoLo3i0tOe059tj9FMu5Xdwhwm9Ko0Y6z/FCdRqm7HrML6b7T7FrJTWgQwTe5
UX9Kywv/eItipdjKrj2BBFY76fj8KWAIpOlnPeFDxEPX7NlDJMegIH2TUKKyb0RbwIkIrGOZpcU+
TyeLYzVt9u6CSbl3wn+jZ8GGulLBEHug+GQlPBMbqs649kiGcDf4jwgNrDwH6ykVrXe+log/OX2d
7UGzl+y28Mp6k2+fkpJFnpYOzYTjTFtNKD8ZMZwLPQHWWYIbZFoBN7V1QS3viAz/sqa7mqloGNvm
IgDDNLS0epTlBBeyjIpT5ePlrsCpyQg0M0oA7PXqI2gs8Iwtd2gzk8HJotU+W2XXvfsT8BlJ9Gw/
8XG6d5mFbgpgAFslMadURZHeBuylLppPPdfTqLFAkA1oSoqW5hacYOZ/syByH4if/2D9Q56jJf0w
aznuel66h4hn4A3tFPY5dJYh5ubtDtXKsVeoJiL5WWvIUV4e5+UQfbKTMxvek2JDmRi2UkmhBX1f
wzZXyCZ8ALeAzOTer3FWdpBDNuxgim/XGSAjEQm4ZVbk8+gK8mcW+0LTtjgwLaCWwLK9R0a64AVC
ADkJ6EFQ6KAikm3JrvH0JTtkUlMJW1DJVkjrh+s99yCNcSTpYvXiIgnSC55XXIErUinnMDZbu/Vi
R9TvyF/pvkdX3C6zYzF5WvkZIS/bL1bA4FR34t+aRa+K5MurrCy+UqGaApIMTvBEyljFUZUzWxF6
I1LvUu6NlQmgBe4+SgzDnVrT5pLVxj+mDi6TFKKCgvERsIi9Yw0ZvtspPGleJzP2HT4da7t2u6xY
AXxl5AYbkT5BJDmulG+S3epZ2FE1zCy2VEhhJBkdq6kOZU3GmqGAxMBgCfhZQIKzQOhtKxpxQu+F
TlHl3VkEnEPb6FrG4+oluLcE5qARZQgmGDmesg0Og1v1j3VXAQKqBnGBxr1ucxuZIJJ5e4xYZBwx
3UI4sBlk4toBGWDy5m1o2Jdz1GYnF7RigN1/YXrugF1uTDgGO011zd5t+vzdaxYKQpAOcW+i5N+E
lu++43Ty4+E6T0C66A6jgwaNIuadVwLlx0LNUVwbHLV5PsPd0NiIjVe3b2UeNE+WT/KWp/OCdQsN
vKy6l2gxTswpARWO/ctxLEXwmIuhj3PYzG/YOwF6VCH7KBwKrDxbmwAraxpTTaDmgTLHNPAhmZq1
HXbhdTck18hd4buWGJkbu8fqMURIz+HItaCpOWJO09mtq4sOrHWmXq3awMliV3gHPppf8djVj3Dd
gXN4kCWHtRt2iIwdfHCBCl+q6pJU3frSMnpd/Cx/WKBW7Ipm+uVQ0RsTpRP/BnjxCYUngEWYb31M
PxvJiEiBBmIz2DW0CYo0xmo+dTADL0mNeqN6tEl+mdiPjWvjKR7FAeD2RxZyLWyaKYN8jBUsqeZO
7AK//AcLtOXjCqiAuGiPTwkrL3gO+9Gk+ouIyZ8BzsVJr9nyNiKZ79jLzjEONESKZoyYBTJ5y16t
PQzJzBOFvDRoBWp0BsvBLVq2HTlpWGwR2sUWuEy0KUtWi3Un2607yB78MFeQMnX4UwKDvPRhzgZx
ZpIVYs1uWwe9eMs6oX7qwrI+hHPk7ZIFmSgKS3oFepo0QK9V97j+9FZztjErY/2Z29CA7UTTHJoc
c3ibBBfjdBgkysvaPw4C9glsf/Hpd5P/nTtXolZASkjynNwWoFBv7UQHWzmVS9ysiYxDEan3Qg/o
CgHPZLreBSpNZi54z+0fTgCip0UV0E1T0svBq+AWniOXqZMOhHbYRVdNVF+wktbMVC2DBx0vPxzD
zFoASchriOiQwUg/s+sr9475H2ln1ts2su37r3Jxni8BDkUW+XBeZMmSZ1uKnTgvREbO88xPf3/M
AU5blK6I9G40NhrIRpaqWLWqaq3/YFQ/XL/xfyoZwpRh5AbXWhG0K6+Y9C+jFmw0GDg0rg3KWm3e
vAVqSbOI6xqIXCinsqVytXJcjIrCvPFfaQy7XMjjaN9hNfLiIFMP5n6oUa7q3OvMLKzflgB6w/+E
bx06CjsTiMRN0VC3vIqUzgITH8cAYwMk9O+LKC0onRTJDdlqfNWNXLnV6eFv46IhxXBZ0RouTYBj
eCWGEgaeq35Dr+ZzpXovDeruSJVTZ4qd17x7zST1PY1izlPRS/vOA3kOUGPkmSpaHW4ZUMGIdYTP
upwY5NiG7p0xU2/0pMFTgXLt1tCj4JM+0cJUqfn3lMyiX4lBJxqmfouK91Re05p+49R9fMcDI3se
+0RcKzihXSPQgk+BFb0FilFkV9UuzLB5QTPOoVJrU2DHJGVtemgq7xJ7Y4B4FDd+8gB/FWGSxqU9
ktc6PI9Qt+5sBH8miZT6LWgnmQ0brdOyS0CWAPakEQCerzeC8UqXZbYhkQSbGtcIQmB6wSrAaRbP
3uu0NErw9pk7/nCzWPDxJ1xHGhS3XuWFYF0VlNrVqVUU2uLFHEeDzmyfrR1RO1vb4EtZJYoEKqpH
dM+yNyrM6je8jsydFWZ7tSApUvH9H/gcZG10mlda72B9FPXvdmfnD3Cd/B+N5rcP2khpjqYMKL3C
crhNoHWKxFOTPFMWHj63GamAFmy262L5WhR9uSpl/67RC/rpxq5KZ8nhsYPzmrhLavXLwNt7ZSRj
sEW3z55k2yDSoZnKoqpZLeyzO9Pv8DQoIq49MFIadodA1XCyXaEald95AOtXgcUVy0F/tUGwOIU9
2+mTU0yNBrBDSfOqls9t5BevmUCTZ+V7vnfn9JG4BdCXr61hoAGqGsNDESY2Z3dtP2op5TIM/uKt
1zjItrbSARZEB56uICYcg1PeFxSfn+lrBIjEpt/B9XgbwfP82fILbde3iMiF9BHBFunJLVVWGLiJ
nm1bA4k5tym9p76wfiBTn95qWQu91+hs1PbdcTXwXnvEeYrUDLKcdMEzXeszd29ZgCY9mVNcSVF3
jGhoHtKipIHEY+e5lxANAo2ig9GhRFSHuf1YthVHqCOmKxoEkLBXI4qHfLpBhckURQNeIdP7CePF
YBfYwKt4s+mTAnS6a9iOiN6Sq7rawfY4gJJi1nm1NweUMEkoSMF42DGBZ1Tg5GgUYJsh4DS18+/e
dHlOi6L9ZaPS+COxGu86djBBGWMkWXzFbbfUMNOD2g4eNjGipseFAm0YAtORhjpQtUZ/0AVmcldL
WNd4EuM0oaMwIAYGqZf1XSUhDZiOGN7wx9IpMrriFkgOBHFLe7cRlQhDyXPY0GsTDbfaR8Lbd2hT
qdkjMl4B7CzQHNjedWv8vRrwFzkVtRhEsQKfWnNhmtlxjtVC6vaIPyHlUzuxim+iJm5zsPnXltE6
N0Uy5ltFA0jTjEq5Y/dxoa6ot9ehDNaenth3MejYNTc7UlLdfMlBFu4qoDP7wh6xB20wUwxsyGFW
zNXOFbizUH1SrpH/ZPfKisv7oNqvrqbuZWx26zAbxP0ozS96ayI1H3PG1ikdC+CX9r6BY3cf1Zx8
Wc1KKUzQ2rHSgLgTmAa04BC2gyNgyBaAsmi6sl2ooXIDUwwkbWlCPWCF5a+7yICQgxg3DxzY2dVQ
DWT+KrvTHNgDRlPwQHN1uuptmu6Q2FJBgjfhLjXN4hu3V+48QFORh4nihowo1PoGyS2WMHJBCgAm
HrLJdyFKFfVAv9iZoRI8sMKMG1zcxh3PmeZJ91Wo902WkjJySLOyzt+xSoJM3CqNXGk8U8Ev6rBP
SuAglPV4pUtDI3UCO+qjEopSBJdGAY++N9hmZERNrK0RIksrSphXgVt9LsuyelEr3B+9wo623tBr
a6TXzDVw3W+gAegRIsF5n3ECbazaQ5E9rxBjgLR9BcZH7uIQXQGjccj9g/616WVxX9HOh3dEP6jS
QDV7BQX/DrDwutO6b5iqqVuY9/a1nYjmF15G1q3mhLSSHPUHkn3JdYkK697pnG++tIG4lfQn6Kb9
BO2rbWjl8Fqlzk4pCcU3O+9AhYgGg63WovSnZltTcF/ToIZTWzXdazlAEhT4eq2Fp2Rb6eDVlfV6
xt7PjWTXKIb3rJt1shc8HgGS1317zc0puGVR/ShqmhZ5kvGKsH3OJbdVN52ugi+tNHUlpZKue3i9
KzGkyBVymbvqR3ia4AOzTeNxENYu7Scs/HwYc0G/7RVfhxdEPYZizlBjpIUmogPU7jbECmPNp+A9
7qvDxo7T3zoei2skn+Lv9ZB3L6ZslG9FR50o0Y0aUqLYF1wzH+m2IUmluv1X7n7vIM4saq7QZDBF
7ddlQ92oa4EvhGH2k8GxuakNrajPxbsspDVl535128dCICdclC8+CWjn52hmgv6jX0GTVU9htQPG
wXGFtoYOQy4yw0cTl/m1lsCpFQHPKNk7Dcx9d3BvgAdgAtXIAYwxZUt1RImmwQ0E4BTopkqW463j
tAgd+3b0uXYBUNo6LYgq4pAw1Y45pBB2VWeKQumtLFHRLyuwOt07hpRUlqNYojWiovEPq6Tvsx09
G+UqimBEtpoxbABWc36qECvUDjOiMYVM6fQW0IC2NnBtriCslwPOCTQe7+CiPIVRRGax0uG6MiNK
qj47LUbkA05X41/Z0aDS0qGvFmQNdwLw91BpVHDIUqnuzdoq6EUAv6F7IHh3NEPubexW/vacpvVo
nPb99PpX0LeCSgW3xlxn3UBbsXBBMKOVixhdaA3NrQV+3eNSaDZ1iQGWR767wjfD59VdaZ8BI30u
7nGZbMACYPVTIRwOmsExWzqwJtqMylT6C5wqeu+aGu1QS0EJHWFDkGyeeVvlHgUWMBw//UExf4e1
RrdYoACsxPkvmxLtFmhOvsUobph+XvIb8oFYtwZNfl9noyMhgcbgpGiqkovJ1Oh7Jz5qQOqnAknN
VVZakMlj0a0LS0X8C1LuHSUl6vgd97lVxRkMI05GuxJLKMROkT4LbOgsjaMjGxxZ5T3drfHNwj/h
wP8Xg4PaVzZJEygb0fgDJD/wSQAU1Z9KAzCTAl3xM7KMgJdDpPNmLZgbY1JGEC3NasuwOfxTw7yT
Foi+CmrLDa/UFt5BWN1EGNWuEZq3NzqtPGREDIlmSGje6loUYB/aXxsFJOWcrmnXPbStor/R2oY0
KXSKlJa0boXLNZPDArqTZnibPBnKB7TFzU05JgXSEZgHyDKA8VZCkOsN9IJM/hK35HaZZ5MkCKVq
UGlBcCXKBkEbywTZ6aFdZGstivFtTDsBEjxUzLL7FHZu/a4j3oXUKpWml8IAc5bhRHQ15i5azAbr
rwxQeMGS8s2mQX4t3ScHggN3vcm5RB2BvRYKyBqT9+g9xUIEiSGNgQOdOqhpI7563Bm+FCmNsrGN
1fvOT81nEOlTBdgz92qew1/rHQfuPfhA4JEllXmTXi/9cBhZIMGlqWl3VgeXUnGb97GZAJQ6IrVq
AM+c92SzqevgXXAoruKWwgUFdrFlwVOcE51AngYIGwLj4RaVO4ATKkJtk1ironAXCVWHFiz3Zgov
qvNgVgg5ogBSvvEi1rYtpHFo0nip3Baaxl4JsadztbDf6RxfYGOV/lFS5FZ3fQEuGTeySOYvWQ+/
1wVkRTaiXqbrpb2y4xhZiNzmsyUQbgLHRB7fTJPPYMzfZG2RcNoE++MA12HLicpfKPgCgOIRXCEt
a0XrMRnQGcOzeOUUUGYHn1yu9IiX1fzQq7BQzP0IJBWYXlB+xkFG39p53B0i37Q4U1h2lU5zlTba
eFUVobXx8V661XUQ7pzcGgAWo6HLSlVLCFmgAZdm27E27B8Zu/nKRNB35bmAqC77uJ/anZuGbji6
adCjQZ51ZhffCE/wMh6yFwjMn7wxv8q04evlEKeG54QwHS7Vhm6ZQp1ZkFMUk3SU2+xFG+8H+w1q
mxXBLoaxeDnOqUU8g9CkowuN/IxL9X/9n/zHt33Azf2//0v7v4FfjuaQOOlLHj5RXxA57mBkziZ4
L2AGXo51aqt+HMs+jlXCRgomc8OXoX9Pvd8OKq8OnWqNEnmcPFTVHWiuyxE1g78yQwQyS29+/vd/
2TrcUKFKaRnsAgcM8PQlPwzPw4FSTBeSl6xDWgBwezO+wBcFovcLEOxVo1BIpXzf/XScQx9RQKwW
xnzmO7KpbUMKoRl0SWbfMe4piNBlTl++x9nXFnZZ6nCirS8P88xHhJCjU2TRwFdivng8StrhRoJ4
Tfoi0csGCBjlDugLPNezg+vcXY5lns7oUazZ2g9dRx8NfC1ebMpKHcw4gf6ENny5HEU/G8YxHMtk
7hy2wPGQgF/KTq0Jw7GNIcQLGmPX1m8TL4WrT4X4ZBrupm1effMG9ys6QpQ2BYSWJyd7IGEFLg+r
pxi9rv4GV7zLP+1k80tdleqEYzU0c/r3+Jf1cVEriu/oe7OtvpT6K8Dc35cjaCeLZgoBQES3OA8s
DubjEK0Grh9XI2PP2wUoAVoTuouKSGtgIdT9UHSgOl71ovfxV42afG8WhwmY5YXxFvsmJLWxd1tx
kdpe/lkn21dyn9Dgf0qpaqBPpl/9YS8VWF3ym4vqENFKv8YxJYHPMxQYQIzqsxM1h6oykWOCd86N
N+Hq/Pfh2UQqCVezhD1fERSlfLB/esnrH9hYOSJ1Z+Gi+Zjrsn4Kc5wH1TEIaT/gbVSxH+4vh5/m
/CiTMHrBP5IDUyX7zz67CZF7oFlfHnrtrRwPBQJvuNRAznPsZqN4N5ejnSz/KRpK+5BOdc6AP3nt
w1zbdE+outolrof0rindFOYvI08WpvQkb0xRbFNC4SFFWmKenOoU2GpmlgdAuF4qrtz2ZUTTFqU/
LqWXB3S6ayzHNKl/2pxnjiFn5wzFyKKwu748gGncl5Z325nGw+UQ5+bMtAQVIB08gjafszIN+tEO
SyxOIMbt0YPRnyOtRlUmVNSFc+XcYpC6znDYp5oqZknQ4x2lhkZWH2hLY1psfAEUs+ssKNc1rctY
ak89mlaXh6edm0JJSiAnCOGcXAnAwTa0pgmaUH7k1m5d+9QI4t+oxlx7xG+b9nMXNs8dKKnWQSQj
2CWOuC5qub/8S85N9Icfos2Om7roSp97cn2oUbKw2pchg0tZfL4c5Fy2+RhkNsXo5FTgwsv60GCa
qTxFw60pKaZBQ1EPuP5VypfL8c7OrjHtN4e8q4lp0B92HIwrM8oHBqVSiC/rl9B1r/6zCLP8iQ1s
qwnMKQ503Dxu0TBNe3dhm/2Z+3maYvVTtbdtCSVvts8c6aidMIfqUCnPVMcz6vqB9uwU75qR7oS7
Q9xghfvOQiI5+7E+RJ32y4fJc2WVpLhDV4e4B+7Q3qTizUX2bkQ9ipd5E68KCsWXZ1ObFsDJSE1D
qmRJ0zLm57AL8AEdKL8+4MGxVrWbpHv33efc3SLOkfg3bUAjS/kFfGJhrGcXyoe4059/GKsXoBuV
ewFxffFE4eSzi/ncwthOrq0kZk5ZdMmlKvASmh02EMsAOLHdUVFuKTM4kKherOpZb+41R15p1e9M
fte8J6V99fPHxL++HP5cdrNVjf6uIFWT4o5HSCk1iiNQzYdm4NYMBihbF8JDHERq9VUytQn9ePAP
ysjL9XLkc3P7MfJsHQkfVY3YZotkCDqP+EEk2cLBenq1shwGBmvNcFRE/WZHnjaA10zQ1zpgVOBY
b3bF+Y2a7M/L4zjdD1JF8IivR/uFc3yWTJre4LaQm+yH4gtPLJI1hhQ0jOP7pNoNxaOtLZ0O0zc5
3g1cylR4MUITuD6as3GFodqPQHpYlUhPhiiZN5J3hqmvdJTly3LpMnZm9x3Fs2ZnQB+0ugeytz74
3t7lQwXKrZp7yDSsaxuvqhKZhruiv+21hUP+9Psdx9WP12ZrNiUNDtI0+a0P373w3i/3LNDL3+90
HRJlehXr6DoZhjU7fLJMZCqU2fqApuSVnz2O1cICOTsMmhC2Zqu8JuYXCDokxtBqbnmQcB/T8a3k
NsvtaNOAdbw8lLMLA+Sb7XBh0U/OtcZWCwWAUXXQOio+lnetWVBkSh3J2LqhxxaPf38EMXkOw6LA
pbPJZksxqqHfhZZALTjGxUN06Cm3yFNtDXkbSQwYJjUqZQUA7/JAz04pb3yuRpZqsgWOV4akBI2+
A++DLkLDBQi0wBUrebfNm8txTm8/7GqeZY5hmCa3hVl29JCwGCCf8QyKuJkId4Mjy03Ui4Uw55ag
LnXKFzbeFY4+W4KKbTb0w4z6YEF5QHKn28bB6PyLxfExyGw35SAdawWnqUPBI6ahyk9zsires/Y6
LxduP6elGA60j7FmZ1opC/raoSRW+uy7n4BN07G6niyyFfWgynuuq3gDDLEKH95dB8lC4jg/nw5l
rukFYpmzzwZzgmpgqdUHk6LpWDUPoKzeL6+McysQALiu2qYQ5P7pzz/cDHy8lEQlkuYgDf8qRv5X
KR5lg8r/9nKccyuQSp2tC04Y++RxGBfSpuGUNQeknPBV9oAZI0LYdNeXw5xeA8DKOw6JgyQI3X/2
wfAgMDwPuuIhE/mVBTR01G664kYGjzr+ovnt5Wh/bqazE0xjVKiQAdoDTjJbi7ANZay0I+HQpDO8
1xDcWmrulehFyEfduzYzf+Kcr/JQXiGSvgYAdSUoTsMaRoueWvXl33PmY2qGENODklOAK/XxxwSu
ZcgwiIZDYN5ZvoKAKr1p51YsPSXPfEyKdry+Kd4ZfMvZulR7Hq1trY8H00IC/8cAaSQMF2p2098x
n1pTMrtwjkyex7OxDDR70z7I1YOoJhvNg4eNYhjupLwN2n5h1Zx5gUjNAjwuLN6qQC9n6b8EIJx5
HA0HT8CSYvbSSFPBIgJKkzDSMT9X9Op7E5i3YxguLKJzk8mN1eRk5aNRzj7+aCC4jRpIwYBWa7iB
T+uGCg6Kf3/QcCP/J8hsNuNBR44F+aKDw/7GPZyuzkttoqhrLHy2MymLQLYDddgxbTFvMxhYahdd
1A6Y3UPz1is8ttd/vci53kiTaglX4ZOjGjHLXoLp6Q6qjjJ0pj4YCCvFvbmhVrOQf8/lf50NJQxq
8ZSB5udzggo54PWiO/Ruhae502urLKO1K1IbDrWeBFdoG+JZpUD1K0TuvDRVX3zSLRTbei6yQK/V
vv37TX70m2afcjBxmMUxpeNMCq7q5Ger7Av90Va/XZ7mc3viKM5sk+M+nxSqVnYHg0ZYH72oIdSt
YNXnz4X90iqbrn4VyDssRJ0y5mzb6xwTXGNtHnKmOu2WD+eRqXF7LbFoPUTo4qFxHOslPNU1fbK8
30ovXo0hbef0EyIxpZEvRD+Tc3QDiIJu04XhR8y2ouLEnaPYsjlozrcQUSQKxSAQ0uzONRc2/fSR
ToZJa4fnHPmNNHc8zApQM1X6tD2M+u8YXNJUJMqhPSOweHlCz2QXnXIp/AKK0KfnrjRQGM8gQh8a
NEA5PLajhnuMsfREPbtTIHhw7lCalZS7jwdEH3YEqzU0h7g8aObGa2+M8NXJt61+T/d6U+tbD/8b
9E46GlqhfLs8yjPH/rRJWS40NqmszPJ37hlphlpacdBhdzttseqQhi36Q+8D+oF4OEabywHPrBTO
WD4djFQoYvOSlUWzmj9w8oOWAIpwd8J/UErA1sgSgGZYWJbTr58tlqNg0+g/7InCNlzwwnaO2RSA
gfS2ba6V6sWLf0b+q4zg1vTG1eXhnZvPj8ObzWfMNmyAR+YHN42/YKi9anz9uq6GWwNSXYHTkT52
h8shz+wIQVKnSYLkgIqe3fEgDdAZaSO1/NA+xf3bIG+0aOukr5eDnCsBHEWZ77vOAZFkEGUYdh1M
DhF8rvAsaZzfJaVpINRKv3Uxf0Ct6nLkMzNK4431giGdprNmjoc31u2o1GNcHGJASqtSEbcZdskh
nAxUEdcl2LJIWerjnjmLj2JOf/5h3US26TiQ8otDkcDPVNaTtsPlUS1FmGXrRAOsrneMKh9QEUww
gk4XIpw7hkAVYHBqG2w2fd4nRmakQCyOpVhWN3XlX5nKawwYzLGehfuUtOiEPJv60vo/Oy4u9BwG
lk0bfva1Il0p4sYWLMa2/lIY2b2bh7t/MXUfQsyO1yZrdDX1WIm5KPqV03i4ftZhtZAYtTP5HwDD
PyOZ7eTMpOxuJIiVOoioBIgUdSNCHvg2r3UjwJ7adnPIHPrWVaMbW2lWulN9jgN1B1kNgh1kVGRv
3y+PXJu28iyfffhN2vyOOBZJoMYRs+sCuodvjW6Cm3vNOqqCbuXn8QitztxHTM8GHTfEvgNoLo0D
9dOjebtd+DXTtzz9NVKQdgTai+Ysuzp5ro12YiHnapR7CWglEOC3wPAXlbYROnhy4Vy3vXnb8St0
pNc4Qbdlob5c/h1n8h+T8s/PmH2oUY1G3jys86y5ly1kVLSS+nrk6JL/akv9E2qeaiM36lI35Twp
MrhW2quVPRbJY6A+iBzOxbbzvg/+sHBgns1/H2LOdpRWWwn4XA5MmoyfzImI4SNS33iARbONZmNA
pfsLX/b80v/fGbVm6c/T7TqP2+nYdO6N6jGxOb2e/6OPNu/vYzBhoS1LCPDmG1y1X0zLm0yAr8tO
Xl8O9f/ZNf8MZ1pAH7L5iBdP3xdmfvD9xxo7SPEq5dukeqDi5OjkP1r91Rm+xuZWOEsr5uxMIopD
h9qmPzdPh7mehD04+/xglDu3baEEbz3ga5cHeHYDfAgyG1/VRSiiTVlBq14Qt5b+u+5tJRpOl8Oc
ubmZhimpRFHAoFQyJacP0whGve66gquijWFT9ztKtyZCC7r8Cix+IdT5Ef0TarbmW/g3QWd6xcEL
d4P4XLdfGjp7lVx4SyyNaPp6H0ako7wdpRZbq6shFqLRj40E/ObKxvzp3yQpCwq80PjnpI6cdLmC
fduUOdD48Ix7O33IigerWYAqnD30KQSa3AMpIdDSOB4S4vVOHLpdzqvlPkq+N9k2xpUlaPe1fDEr
uAUxgpgLQc99rY8xZ9OY1FZYVnHFgey4h6SGjVCU17EGFTtKh3+RNwR1SkqHtL54RxyPTyvUHqNn
g/FZ1r2Zo7Fqd1uUrTfAa5bqBefuMh9iObO5bLwAndiQiwaGDyu1+FYB1r28pc7P3P+OxpnNXJOg
sGx502jUndK8WdFzmX8P/KfLUc5eZT4OZHZQI90StY7LQJoowlEONlL05lORSPM7JXkWfXJNAWxl
y++ix4ThwXd+Gah6mP8mGfLWNCTvacQK5302FfAbPKqSnJ+0FEUmW+3yu5vrC8nj7Gf7EGb22bJA
0wfLYDlW5XMZfHbNpVLLUoBZdgoG9Mp9bBQOHQB5Wf+ysi+XP9jZZQGmQwVgrdFHmf78Y16Cb4V7
6MjNHfGxXtt05ntGborl0m19KdCUID8Ecto0QACRqYI4iQrqJ4EgClC+oXu7PKCzM8Z2FSYniGk4
s107dHUkx5B1PqIiDCmKF88SUOP8Iufvth1BzYYFdjwW5KKHJI4KHqgQ9wvwIFZ3F1iPna9da4Gz
QjIGJ9G9rL+P5m3kwl6CCu7cUxRZWH4nR77NcU8rT5cmnV45P/Lx0dC7dqiy1yhXgp2fedad30l5
kw+Ws5A+tJO74Z9YpsN5LEFSzHdUHwFMiLMxe02QVw9DCq09PlfVGg3UprpvEKDJwM5DYLvK6mgP
RDaAcqgF6b2IcgRA9KsqiKieqwtTcHKu8rMsdjjPZGPqWs02SBk346DkbfHqVdDirBqj9E8ZhSwt
xDF8oUx3soRnsaal92EJx21pFzJBANq2P/sI4cIWvfJDDH2gXVxexOc+7MdRzZL1oFpRURRd8Wp5
LorAsCi7ZNMtFnLPTp5Nw4ETC0DCHLNi931iNllRvKrpLxVXmkR7CjxUDEYFR7glLPnJxmT20HNi
mVr810nxsZAuAj3GkL+C8n0z6+AOZvTCIl0KMUvH4Cotocguf3Xr7HsEl7bBY/Lylzm94dtghSFo
gHww6MnOi4oo8sdBhHHBazQ+mVD8YaciFUbGLKv1mN2EnnaN5fPaiP1tAwksKhfaHWe+2VS0tIHj
UEIFlHq8CHEh0UzkiSY9UHfbhjoCGt0IQVXhNVohl5pV0cLV9cysOpYKiUPYoC6MebUfjqgpQjS+
Xpv6K2Ytm9ZZQj5MOfnodQ8QgdWn4dTKvyegFRRQYetlavYawBARkz5n8CM10Z2NsQlGu1ezN/0S
EeDMZj6KOVsrUV8bMXgPcickzVrs4dYFcKXMfnt5wZyNg3EwJUVLcmRMf/4haSQoYtCGbbJXg+JN
14/lxgtzf9PlElGIcPE5cyZzOLTALGGARxAU+o/D+VUTx+hFRq8jiuGWE286CjcFKsOXR3VuTQB3
MDVAfHy5+QNNh2nfgP0OX/O4RGXeFPmttNKlt9npYEwOcqhQvGYtKrKzfgUsa12hF+S/1p2PGGSK
hpzYlFq7kDZOjzaLA41ulgA+DsBoNmel0WeWhM79GqO1i2vhEH2VOL2ZmEtdp/H3yzN3un8tDk/Y
BjTNqTPPqxGtROKnwxKVOgCaLN1bFt+j94DK8VfZvV8OdfqRCMXkgfaEU3ZSEfAM5PQqCqSvYeLi
1KRYCCugbf/XQYBkTQewCmgJlMXxgquo/SExPPqvrtvpjyUqmxvTDvKFd8XpSrB5gXFSQZLQLHNe
YA6iToW2aCev6YCVN0poxoDytL4U5rT1wDwRSZDtpuvw/M2XOkJ3LbvTDwjTbobOvEva4go1mmc8
BjYWkDNFca/FgB095W1VEevLk3l6s/wT3+Q2QyfQFHMwUVqMXmgXiX7oUZ7ITW1tGLt4GCD74tWO
BIT/0A73yFJDjNq6YFb6YGfVe6xfL/+Ok6T152eAQUOYAqDAPIvEhU82Dlv9IDOsb0DZVX68lk0L
93d3OdL5GZ8YgjZ+BfKkWmEWSmXb2AkdTFT2MXJcZZPQbrDBuTaD0K2tcwsjGIlNx1+/EadBfog8
u8W7I4oT8Sj0Q6XeluND593ZwUIp5mTZTkBPjmrGRSFLt6Zk8CH5w1w2/MBIxUEpuxscme4Do38o
ivH68iSenJ9TGEhEtgqnDYT+bA9Gpa/WmlqKg5m9N+LGNH7XFKdd56nC8hObeezW/zb/w6Dj6SNV
h/SPteMsoo0fT5wZgfdJ6dK9Wfe3ESCP/yzGfM+ndBq9qiPGQHehQwBaZgvzdpL4eb/pkqWHcwnd
F3N2Nht6kPrkG/swRHCCkX9O1CujeawnJT0Uy7xy4S5wkvuJNwGleEBJw1LnPRV37CtvxEv1oI84
iQ8o1WFxi1u6+wjV+6+XHvdUnvXc62FwM8LjpYeVVYyWVO0eYlP9idDaDpm73RDHvy4vvdMVPp3P
nJpAs4Azz5+FbQbIyMPf4BB76WMk4nvdaFA2cRbuoKcJ6TjM7NZrmj7awrojDumIX1OAWCPykx7W
CvUSaODsgOiB8J1srhzz87mm9RtmITq+Xjh+VyPnoRqxxw2XOI9nwrAODNgCIJa0UzBEFue6WgfW
wXP7G0W6kDGKld4uLPDTGi0vBB1upZhwXjTkZmj6TJPxOAL4PcCl3KgI/Kd3avGINEqgRVfSWKuc
IXb29x+LMWm8jibQDMM8XnqDoSr+CNTkICPQsE35gMbKpmqTB9AMC7eP02lkK1HMBkdKuQfI2XEo
O9I8jAHq/FPm5N8wgsNjaao0iK+XV/lpooDHqHHFmW6HuGjP0l3jJLY3qmH4qc8+2bhD1Bhjo4a4
Km25Gfp01Sl/PS6Ha4jF3gVQrFNvOR5XmaNXbFqZ+qlTNeU2U9HOYi3aHMZ1WS+RY+abSwMTK23e
k4DoeKDPYQ+WNnRjmBfjJxuzl6fa7yl1K3G1tQoVPH2MBMXC6E4DahweVGyAWkw1gdkCQTa6sgcs
tvZ1238t8gqTWgVxeXmdLEoDzL8cjeuPoeYbAOhDUFK0afZ92SEpo6yo1kIAqlAL/q0VN3XgLZxa
8xw/BZzotQwPyszJm2Ww8mpsvDLc5550v2p2D2DMzyepvtgd7vqwGG5jrYsXIRjznUDcqSIJvOp/
+hWzJarkoe1g/BDusQITT1o5WO5qdDAotrqupJ/l/MbKr0GI2Sru8zZDhSxVaswbekQ+r5WyQf7d
DTF5j2zo1yUyNgtXyhMYNj+Qtz0ECsGzGvDebEk7cZHEIdp1e+TxCpyqY8TArFqzcLvt0A3UJyMY
G5mwuOibXWFTCYg1DVaJdN8NwEi/JpOFraPgs526troKY8zJOtTFfl3e6mfm8ehn6sc7T+ORgeo2
P7Ma/MdGpL8UgSx9K2/+OowN21blgUthhWfncRjcfvJsqt3uRVXdxA1gPAfi9yh3l8Oc2WnUVlT4
rtRuYJ/O8n9YlEOdqWa5T83dGJiYlewx9bpywu+X4/xp9n0s4fB1ucCDaXe4B4Ccmm3p1HBRZtLq
dM+vwaOuxi5dSy38RLNYv/aVwLnKJQZ8McvjDpEHNLXjHu0YKhThT66v5UH6/bvhooU0DkH4BKSj
+4RVFMJ+rWc/Fbj4Xlch21ZFh0Zf9aUhl3bQmQ8PUHmqaPAYISHOjpJOwbPEs9N43zbdjQCMvSsg
xqxxtvlyea7OBeIZa5J2J2T+nP6AdnAiMWWN91Wets9D7rR3wMuil1HLlx4Gp5+f1sBkNsf9jOww
L6Cg1CWsocKnxVQfcXXZ2Ui99BIZ+LK5vjyo0zwLuwL6C30XFXTpvBWR5wboijZq96H4lQ3vlf8z
L7/H6tek/21qSwfWuWDUkDmtLLI7T/XjzdPnKr6eVFn3UuLMHuxKp7xpxxKFeojpwXVmv18e3OkX
mxj50yXX/PPCmu0i1S4mpxmngpBoPpWKu+7z4bVFCvxymNOjQ6cIxbmhOqxDlsbxsMRIQUHx3HKv
lveVb6274bmx7638qS7qhc91bkQQ2ijccbc4hTanuXAbT9erPQVdYzOKTF/5Eyd3kmNcGNWZNWir
YJsnwOiEOp7tK/y2M9gAXbPvqEd9STH03Wj+58ztjLVeeEv9zDNzyI1QhZBIdY25nEWzOlg8icV5
rxRcO4NVo9za+s7HbWGJVzSvrmkcYhO1gZohqRW+5fHX8kPpCwS+uVl4m7jG4gWJ3svrYfrexzlV
J2sjLmRpvE9PT8wQ4cJMSbt97SXw16KVDPtHtQ137eA8RTJ7sAxEMVVP/fvF8YdgTOLgUWXMado6
Du8jqLZ2j67SSjZfOiTpvEFbGN3p/PE00Hl088YyJxWj4/mb3uR2njrBvm2ju0B6dzg+LqBFTlf5
cYjZWd5kle1WZASK+8DLM7RVFfkAbGWhL6hP+//4Q02vHBK6rlPl4XMdD6UpejEYcRXsY/RKQRFB
JxldzHfk2DxKJ7sR2hevqNaVjlYhEiX32DIN37wgTL/bYBSunWjSWe80gfSs8Y3KI0WwLBXrJrU9
FP7F39LwJ6kbOuTUGNmX6O1M0/ahKoV7TYfiqxfsgzDZeog/2to2HYeb1u5vLH3j0Eq6vJBPypp/
IvIWBGXAcjp5VDdtETs0XMI9kuLalYC1ken3q3U9aeGrebeRsdfhJuAY69C2hlXmGT/KQvQYr0Tt
pkMNZCEnnVQd//wgm3KFFFC6TipmY1VwW6WGsA/D1wGFSx6oRXSX4QTSPfgY9sSauqnL7471t6zp
KTB3DEQYeEpaJ4Uzf9S7sZBRtDfp1Y15/zniGr7yO7vE7d54SY1FOYvTw9LgCkiDDaTWpCkz+9q6
nudJmGrh3oaFMFR3Yx6hoLdrfXMt+s+NfS2UB69CbVi/jekwp9oXnNaw0p7kxfE10JMvlxfDmU3J
WQqQ14FARFNiljeLNBywF2mifV28RAjbVE2Bg+1S6+hMdjmKMjtL8+j/kfadPZLq3Na/CAmb/BWo
1HGojjNfUE8CTDIm2PDr72Kk+9wuqt5C/bw60uhII80uHLZ3WHsty8tRPcyPSWZtePNBVpEHZ51g
bOWc5IFgEl9zzqQnLaiO2JqZH7PxRkJTEzqPIIfCn465r8B2lIMTvo/M6V1BJ/f6Gp6/cgZ6R3OF
Cu7Gwc6e3uDKosoC4XV+pN6dlW8zqI06eOX0x9hLvvwYwBSydMR1QNkDXXpqCr2lGnmFxY5QfYJi
3KsD9Tp5uP455yECqv/QWETTEvkhxuxPbVQC0+oTaavj5L1YoHDMEKYmavRnxYvrls5GoLBpHoJ7
CzhyjOqDdOzUFC/LOHPcpD6yIm19R5rfi9QFoANUq7x6bvp6b6NIkBvpruKd3zXg6TXYpnXilTb+
hVsAomFEDhhemHmyFr8jzxUIraFHc6QFf+Bx/Cv3ukOpspUX8MLKIrpzcUZx08A8sTQzGJCEbFCN
8Jp9qzbdcA/lpFDU9sq6XnAyHrB2+O/iSLeASAIUERk72t0dU+mhAv+hBPQUkkykPLqr01YX7aGj
jt4zAjB92SdrB3ScIWDAjpBGAlGgeePkb1R9g8ZPzA8U+l/Xj82l3QLNxQxbQan27BIkRB9KNRTs
OJY8rNzbtoom+nTdxqWtAovS/D7qqJAs6yNty02R1rDBHbD3A/8ZD8+olIFqWVvpMp5/DabgMYGO
ugDicTTwT+8AuMg9uEdcaZqLHa1eekowdvT3+uecO+BTI4uCwGhDHgOKajgRtgoK4xliiV/elFML
i4ckVrHWmgoWikECR/joeZDi4yue9uJa2ZhYnJvOFsL807UiYzK1UHNkR0fbThPxJQrmHn3/L9bq
kxF6akRh5AKpE4xIBjWi3yJeCVAvfwReDEAFAZdbdusmZloAMyPa0WgeCMx2uoC4Y39WNuSs2wD+
OCBr/2PHWiyWRYcpA+k4AwssmFBnVeLmMJR3GqaBE2dXk22B/m7erVycSyfNRlUeLTzAIOFUT1dv
FJ2TgL6cHTsJts74gaS/vrw9c4LizgEsng5vkf6XJcq1UJFOjgmBjlR660z27rqF8w3CMD5IX3Rw
NXjAWC6ilQZYc9aUdfHE3A+w6vgWlJa8bA1dcO5hYMUBkAaVQLzZ7uI72FCo2inS4il3neH3CHDs
0WwALrBaHm/QRloj7Dl30jPFgAHyCdDaoANunG6MMi1Nm1CmfbIgLQNnDQXqXW39Ae27XxnvYlqb
DD8/CMhodCCFYAznYJn75yAHZUAYF09C+8haDFh0365v03nY5VmoX855Ewp4+L/TD5o4F2aVg1m6
FvwBPO5/PIfdoCkVwgtBD4qt+Onz/H8ePp97MuBLQW11/t5PeZrF5rNY2MOxqiNDT8RBZeIBJPR/
0Ij9C4mbm97s0hsv/ep9QmFybsoQDOFaIIlb+NWUQouTqKY9AkEJ/bU+HFNvDK6v5L+BhpOUeS6f
AHMFehKUQK0lLA4dVjeDoOd0tGmV3ltkYiFtaRHG7ZBA2hQaGWnr7ky3f6eFJn83dGKQZ5fQ44F+
DCVH8JdXgWnmxNyAFCRFU8HFgFXbsgNLwbbOqage0jbNfnOt9JSfm7rUtpDqnMLekfaNOznDdkhp
tcPdRuN/rIsfStDiMaskiDfSceoeHOVBPVTToFFbgPA4N2jb3ZQWh0BKE3bG2FgBFNrdMnQqCBTG
LXQk2JhoEdQtjG2PoZQdQJNFyHWJAXfIkOfbNMmSn1SlMoqV9UNroXJgIfX1mT700wbChChTUchr
ElXsJ09MDDoyjNxhOF7zOzFBYBMzyc5b7opq10Ekfi9y1kEevWgjXo/T78Q0hts6lcg9IBAauBmB
oILW6ttpADk0Spj2W+mC1kdA0x64eDJsWWlCmqCk0A0DcHxb1rZ5VAafpE8SKw7GsbYfbYg+/oLe
uWIBdNmbCGdGT8LEFuPox0nrPUum2LZxkp8QfMEUwfWTcua0ZteBwgrAmg6qo8tUJwHqgBu5NR3B
CxMQsc21B4tGlVpDNJ5xI8+pMaZCKN75fwiz2Ud/um0K6plpbrP4qMiUfEDSOY5K14FWq2a8lQMG
IXOjphjCQNDkl702befqn+8xehunkBGlejA02h9hAd0xus9fXQQ4AOSac29lZk46i9iUlhBlmcfJ
+lO4hj/LgEL5zO+czX9hCBw0aD3DX58lloNJ2qaIG/OYu09S7Yz4ZRzfXcpWNvXsvZsbo3izXYLu
xAwlOl1re5gVcPEAHWsECqm4YSi5MPFy/VvOvPVsxAFiD/OK6KEvT06TA/UihDKOkzLCCQpAtXpo
zAPpXyDKdt3Uv0bKqTsDyz1AD5iNmKGqyxikoCojBDSsx77AnPj4N2/kzgT1XprfeO5v2t6w5k7q
SaBBdJ5DQLJ7QTXcb2yxmaojqR5k91A1v4xp16xOZJ29IliGf3QNON3e3MY4XWtd78HBg19+zA09
cGbNSVpA4+CZsH1RtAEdi7DR7h13C+mRcJDbgruYYvkTo2WX1D9qUISL/SoN9fmtplgqwG7RxEFl
Yfmj0jkYTsDzB878GuwA41PHOTjAuh8CYwjX9+aSKfefsTlDxZE7/f4eD12c9bWNZrF8gKLSrhVG
CpUSCBrTZOXInZ9r8Lh8srUI5Os4txxWwFbavRvYYGAK+drzfMkGUD0IdbFp6Pcv7k6VsrKAIqgV
pabCWDEoaWK5wYZdX7WLVuaLA0wX+ByWoY7NzDa2uglW+gLYHT3MWfvca2plc84LseCCRVD1HzuL
3XHo4KL8o1tR5s6q1qhjlWRjNE+QShPFZhj6AJpxflu+G+7rl78QugYAfc+0zODoW4Q5WmI3UPUb
9MgzACkbNgyM+FCpuW7kLAQmaCR/MrII7DEdq3U6pE+ibAIdYfwT2h6BY38jzZZl+3aN2vrCpn22
ttw0IZyB6LXSI5k1j05lf7gSGrciXfmoc8d68lHeYs9GgeqFHPFR03BrxLusPerZPYVgsAvt5Ovr
d9HUjLgiLjIwcPicXt6JaiQxIKEb2fnfsXybaBlKNeyy5Agd9f11WxccBVCZSJJRhUG/bVmSQ0G8
Beaj0iN0nsMKKqGzj4SnIB//jR084hbQ8ohpFgfPKd2K63anR0WyIw7UntgmNZ8M9vu6mYuHAZzE
/2tmcfRGc6Q97Vo9gjJaUGpZ61eW5kuSrHzOefcLZxyVW2THqGZi5mSRFZmFLRraNyTq2uq2gUpn
1yOINRz57jTD3nbRTJiqXay6t7J3QgatPLi3jZ6lAbfzTW52kISsPEzSqTA1EFm32SxcuFICubS5
oC0CebkLYN3ZEBM0lItRVAmdb/thAvH1aO96iTkcOaxkbZeuPLot6NqitQ443WI5aN9aRtLqOEYj
OzheuSHVzFbrBpKAumVU6EW4a6zJF7/uk83FNbFKTPFCBliPDGL7mneYqltqNL4j/nz9TH3+tsX7
xmK7HAtoe0Vj9YpurWX9SJI17oe1b1m8bwNpu2aMYQNxy30vx/uexCBaQTIYZytbdd4NmI/up3Uz
T91LmfdOPA6jHukqAyfoY53fgcQus73QHUG5A+VHpDkgBH2v1SvX4bCfrq/npbNiYewNEdo/MMvC
FZg1hE20DPYh4J2zR9Hda8Nzmz6j77/R27frxs4RePjaz9YWHoE1RgySOVhDG+bGmrxNBhyBMpsA
bm9DdH5orGFfZzx0hQh0d/qhVBF2TbLXDYI53+l7Itygg/jbyu+ab8Rp8Hzyu5YOBBJ+XWrMu+Dk
te+BESA+5E40NpiwKfZp7vk6YZtYrpBgXjpnn1Zj+bSkLs2yuMGdoeYY8tR8taUGic4W83lrKOWL
LvKzrcWZlpAwaAwXsUas5feMqG2MWSwIXd4REftjAkBWgkJ/Nh6tqth2RfWtVfbN2OTAvJVbliDR
h6I0S/PQALkiY0oETZnsV7ZhdhJn24BKHdwkoM5nSabMuNcybz6MxU1d7x0oRRLz0Iu7UTC/KuM7
CNoFZdX4M2HfddsX78EMfppTcHA5L/yXjeqIhscX97D46+FJLEsQiYC1QXU/DPWRYuj0ur3znAjD
ieB1RO6JhhVAUKf3Pi1yzDSmpR4Je/wr3AmakBDQcrOjG+sYKxvKEOXKrdLG7XW7sz9ZLDHs4tnH
TURhdDk2iTAbPPMm7GJsJiDNWx+vEfSsWVictEwfhJOXDHcJOAr02YEk+SpXCfJJgHPw58w8MHcW
TxePJklSlKxATMZoOEybjK2x5F8IXfBKAyuCP+eZ2fnvP5ViusFK+9wzpqhqzB+5LEJt0P9Uq4XO
i2ZmghxkbEjfl5kUEynrSrBFRJoHRe4dVBv9CQ2K61t+6Y3xgM1GqAfOVCD6Fx/DdKPFdRvHiFG6
jyF2nuX9Y4/S4sCcDRQxnjCFsivb/m9ntLcOM4NBlEEHsc3rv+OCu8PPQFEHQTTmQYzFU5cSc0CF
2hkjEyXrYsPNny0Y0UuxMvtxKaED8B39BXTYjbkjc7p3rt121Pa0Ea5uCAqH7RujDGrnNje0LTo1
/kge7Bg6AdY33fl1/RMvLjWwx/hIfOBc+Dm1XfGKtvmUG5FdtEaQUXIDIHsHimh0HEaRvwB8sEmI
fQB1pt+2zm+M9jxMnnzNQcV0/adcWm10IAhiC6jXoMZ1+ktoAdHgsTfMyJWPU/xh948FQQ2XrRXS
zkEoOL82esYoOiGLBlfRqaFMpsAT1boZ1bTQd63VQxMEOuM+QAHlnZEM6SYG2GnX2PUHbSXxEYvw
oEVRxvfSoV856xcuFHT1cJvmiTAMhy/OWN91CWor3IKkDP8ozOTO9WqAc62Vo3zBx80xG9r/CDzO
Ca5sNsT2kKVYXFeGUGy/o854+Pr+fTaxeCAcCd5HDbKpUZ3W7i1GrFtowmHktwWwwedmtUZufum8
/BumRDMEV0dfuG2U3lq71yvY68wQExi+AZFtTMiELVuZw7i0R0AYAAqGl2jGM58eGA2YkwToAjMy
IBI8grSGEFQFd9eX78J7jmIbJlHmVHoGaZwaAeDF7CqDmRE4XwZIy5boaSbWT2q8cvdb3q/RMF1c
PczTkzmjBnPe4hLUzBUe4DtmBMAN2kOv9qCFmWSYbVk5efM/tHi/8V3/Z2ixeJCotIqGwtCIVuBN
y9QjFKMBF0qL1xJhRug2xtoNv3TY/ylCAsWPf34pH9ZPCSCjlNIoB47Hz4gxBV7XrM3aXvqwGYk0
i0sApfnPs356cfWMG4ZqMxoBArbJJvvgFV5ojBpeolRsDefLE2C4trOUGHYLFOLIk08PCBXCm0aS
08gZk/gVpDrGRtSizHxrNLXAs6S1v34iLx17jAwAKwfd2xn/dWpQ6B6vulKnUUHKsEm/xekfwtZQ
UJfOIYras8vXMU63bGsIp6eAa9v4Km5BiN0OjVjfmvmj0a6kTJcMIYZEpA61PsC6Fl/TDrY3uhmq
Gf1AigACcy9U0tanBDVMA9qEwdcXb4Zqgt53bpEtcR0EXj03PI1EQ//uyB/xtBVrQLULETnqsEgB
wNoGnM3yQHCuQQNTw4Eom2486HZhPTG9dUIrLsnBUh7SjqaRdoh4jenQIFVOeP0bLy4pcBHzPAlw
XsuYs3HdPE7dkkYk6e8bkf9ULeTcVYdBuSH+rxYUD/ec7MwaDPOP+XTdihwqK6XOaIT4yW/pb1Ht
R+/5+gddOvFgcPiPjcUVK0c2tR4IgqIWc+eBsqa3hiqQVdXD2/+foYVTHMCKzIiN04Ea4c5OIdyr
DWG2Blqbj/TS9X7+nMWT0kCfW0FWiES44ZkvWmcPdtyVa3VxyYAeQSNv/m+J4y+8KgGPAWzQ4qaK
v9dm5utyjY57zciihsY7WpDOiHGZrEddeCCP2piZvXJjz08z8lpM/WOgDQozZ1CfBuIvolMICw0+
JneJJC8gAEO1s6iPnshWfOv51qBgBD4D+HLwYmHW/PQ0QzTN4w0gOREpFXnmmSd/aCo1V6xciO4R
7SGoB74Hf6JCcWrGqzDy03UjiTQF5XkEusACfSjl4H6+NpYJisdyJ7KbVj2OIGSb+O+iX4mdLqwq
aDzQYvnHuIdx8NNfMNVTgqJkSqKRjNukbTcKXP9UaJs4XilOnS8pmL0Q3gJZ/U/MbXF5kzQuBg7V
wqhgL3HKgrb7e/3Snn8KDCDHdpBfA7S7TJWc3kL70NGGyCjqLY5E0NRhq20Ld+VD1uzMf//J03Gr
7EgOfvgogacTGvhs+Da29uVqJ/H8Ws0fhDEilFUQvyzf3o7QEvA2OqB7U4Wi038N/UwIuIYFXDMz
b9yn76G5ykeLkSGqOnNriPxQ8PqnaxQfX9+eGWk2cx6B1WU5/08qvMQT7/uIscgB01Fdlz6zxrAV
X29XzFoLMygQUHQTmlynH4Qeb2d3kIMDK/ausr4N3t5OOt/Nn2XyMbL36591afUsBNBzMAGUzZKu
AepOtOibvI9SZvpcP85Jscs3XzcyE+aDmxMPxpmcsZ5qQ4qh7SEq+HOHnK3SH821LOrSsXZR0JlR
LNCSX7o8JnooQjmOROE+v3G4+eDV1pYPIuSWe7j+OfMGnD58SKgdC//NwcJZqAyyQY6oqVCRO/W+
Ux5ktgERV2jIZ7aqTXZpfz7bWjzlsfA6ibqoikyJmYhXUQNmlD1f/57LSzefgJl1DcMliwNHEgwj
dVg6EzIeJBn+Nf0c+qC3364buuRDkTKhJjK3eM6ALzLpvVQYrYqQL2Eer/GLNVmCi8v1ycJiuSzF
vZx5QkXC+KXqm5ihg7KmD3KhoIahetCogG4S6GpUq0/Xq4o74RZjpaKYvdXaa0lvptwGPdaMLmF+
UleBRm8EvRN9s7u+gJdN/5OZnblIAAU9Ne0mbsoGh8qotfn74Bg3mCN7ynnzOLnGxpjsYGyMWyBe
dN9GT2Oyxff/6ge4M7sV3NNZ4sEBTBkkxVlxwWBA/5JhCEW5bbSD3r+5bNPzfUfuTGMlDLx0QjFb
9R+riwgNQrdjW9qwOlrcb4ZIa8Ix+5mssV6umVnUfCBI3FtstGXUuO929Z3XW57frEoSXHIfmEgF
2A6VC3RWFv5dlFOdsFFiDwXjga7aMJmKnea5m0xPvmtO8nZ9z+Yzv3RXKAL+c73ADy/zKCNunDEF
t1oUA6pLm8OsvdSrA5Fg0UArr6hXvP35980TxDMfqgO2+zPu0Km0JpkasopSZ/TLjPj58B0yOsQL
a4QbX/02EGsio8L8JmoJgDuc3gcxWE6eDrKO9CwPSX/TTu+Ww/FY9pus2mr6Gj/ZpW/7ZM9YxJvM
7hVXRVtHDR18Unh+bWVPZukRX+flPgH98pcLuIiuKTALeLuQBy05MMCu71mVqVcR0zPMUzG4ThaM
hbe9vo7nfhNm8DrjTUPKD7T56Tpqw1i6pdSqyKWu70nnD6mA7laxXOuGXcgZZkuIComNQ4mvOrVk
KFqkU8pqnP7C7/hBaw6YdPZ1W20MbW/bh7Z8nnqCH1H7VD0WX1XPJmj8fLa/fCHMrO+rCfbtnH8I
k9yVMet81Km2iai+mdUaT9qFlXVwCebm4mx22WyKY+Ikfcl45PXp1tbFJrcfh7Vjef6wggsDK4on
CbUnUJidLmohedsgpOcRSz46kLh0amU4cs3A/Pefgmx9aK2BujBA7bfG/OuRp+vn79zznn7AvIqf
/n3WDqm0OsmjsYz9wdqpOPTA9srfr5u5cH3BD42CI9qYs0LGYp1qWQ41IJR1VOoCVJ3CBMNblUbo
YL3Fg/uuJd3xusGLu++iPI2xPhz4pX9CI6ouOpfUkTVANMhTQIg3iXOreeKr/I841zPmC32EeYjj
rNPmxXlRYlKfRwkn/EaNpTrWfbrGxXfpHHy2Mu/jp32q0nHAQAHOQa1rN7k073m/pol4bsIGk7YL
VD0aIqAMWRwF0ygc2aBuG3ngKTIgmA5I10rV4HxX5l4oZnDnGQbQ8Cx80JilnV72kkRuB6YQe8Mc
fVvZaxiT8zMNKza0CHDYUGhb9gkaCJS5sdbQqHGkXzsHbdzwMdLXmPAumoHXBnwbsttnXHGQGHBG
L5loVJNqr1vwpVNSPCCKQS/Z/XrPGnkcSKuQ0psgWzEWmzN4LQjM6oREFYBBsu7QaIHeAi8DbQ37
eWGPANx3Zw6juYxgLfaoYb0FvWs2ReBz6e1vZv5DsdevXs653YEoBf0HggVcfMw/lQKtFqj7MRd8
bE3gjDemWgldL34Hbr4OPi40+5eDhKkJhTK7YMBi0sTPVaQgPeEMz//FlwDKgAONMeEz/hBuuL3G
RKxHvHzEQEo8gDZ9rdR28UPQPETTC3kPUHqnV79nLV5NC6U2m94kOXr406OkazM/57EqnDP4Xek8
LDhHdKdG0oJhlKkA4hejtyZ71dqDVx6MEUR0VuNXay2OC64GnhKUS+i6XsimZJJ7IMQEbiYerI0j
vbexX9v+CxkbGqBzBwWYlhmMu4is4gETiU0p9Ijq408h6aYvrRTJL98XyGVSq9m7ytzYtb2h6EsJ
iCB/OYKEIPBctJyp1ACBXaSMDaZ6wGLlTZHQXqzx3kgPxXC4fvwurSOKLogdZzgv9u501zpInmpA
8k7AHzl3xtA9xN7wdt3EBS83DyXMrxucKgYgTk2QmNiJKGYTzU9aYsTCA8fnaPn/RR0Jy4VuOEpI
IIQ/o4HtsAsWbwClz/V68nnlmL4+qtDOjCzgXH3dBQGF9I/qHi0OQD1OP8vNKjyFja1HbZ0F1sD8
InuKszS8vnjz+p9mgDPW6f+sLNJnt840C4weelRq1n1Z935X9bD2oWXdztZfrhs79xP/XiGUsjEX
h6hu4Sc6IRKRqXSKWA8GFkECYpYbqq1EchetUFTJ53cPigTLa5XalVsWAE+RWEuAnJm+TbIC0rpO
Vvz3+Qg9Bv0RVv2vpWWLodazkaPHCUuE+mX5FDtvXvnXyp5bgEL0Hl3Q1Agm/uXAEZ0ikJbOThD9
5CUrSkxthW6kwnnPMCeKuU4hvnns1/WtOr+3p0YW99bqm5aLcgTcrtdvJiHvrFWyo3MTKJajTjRH
pARaIosDbgyZ5LXeCRSW7/h420xr9E2XDGAadYaAzEPZyxeDpigNpZPVHNMxD8Ez56ftSrR47nqg
2ACcxyxYjc7MMue3e143OlflcTRuuPuRZs/oFKPdtb++GecnGinizCw8ux3oLM4/41NoXTAJMnKz
qY5zJd7NMmAuasi2fz1PgBlE1bg1/6Ba8wv8yYwoBmdqXL06xp6O8e1iU7A10eYLV2a2MVMJz0T0
ZzOrOoV6estIdXR1zSf93nLjMOF/GGObEirYKUJTyXWfr04Wnju6mXsGqBlMDaPCsMSPmmnWJ6UE
v41degGpjR9Oku8mq/rtNtT3kq+DBmZYHRAfwG4BYrI8GWbH2rpt4/I4mLZv8NrXGozKfZmukcAK
WAfAdIPZfASSpzumkkJjmNupjn15a8UQ2m1Kv5UPIOLfXT+BF1YPbx4OO8SMQE1qLopbkpoVSkNj
euxK9T5UJER/CmSGGkiBh42Sztt1cxeQknjMMdOMTBwgJsycnn5YUk8wKDx+ZPbPxAlKBcqGrgzy
Ydvpu2Lc286r1/6sq4cYmkrXbV+40yemF5dN2E47OUbMj0qT950tQ0cZd3UZHwADCK6b+n98Joh9
5tYxMH6LmFav06IxHZ0fDcCAEvbg0ntzuGf8e9l7G9v9sL1nAyMesd0F/VrX+jyenuMlkGMgwYGX
XFI6oiOWEAHl0SM3f3fi1jPuIE2xcSBV0uwTOa196gVnjHIs4jPUEZGHLJMd0XiKJ0ryYzF9c0Bj
yKH9rEOALsnBHW39sZO92YC6a4QgNECbzTfP2NTe95X1vnCMEexAaWmOeA1Mk54eq4yDzc+kUhyh
Hf9IwKrqIwEL4zTb0sR4hqr3tm+Ndyh1o39X+qWhbwat3SZj/K0cuxKxURWSDMA3YdQf13/a2fJQ
ABXwFiKBgtDAWWlDZUYDCcy0fcosIOhVA/aEte7+2YYD0j6zyHpIopDdLp9Dq6IjmYQ9PEFyJK+e
oCugi53UwJNr+5W5coMvfM8sbYVVBiOKqS9LNVoriwEhdPNUVN+7qg16Ym6vr9j558wdNlBYI/BH
AXx5oGqLTxrJUvGUevdK4fmw76T523Bux2mvtWtv45lXgM+DL0LRBhVwjCAvbqoGdmbp1kw8ydT2
SdlhtmZrOS+xtlJNPTuhsx3QLs3YPUDzl/kSNz1QosS9eNI7N1R18tg0ZUBIiRGvCqQWa1wVZ5EF
1JOgiQn8ESbHZ7WT0wtReC34mCYln1BX84n8kziYrFqhtUNEfOGrkN6CaHzm4ZmZPE/NNKKfYhnb
xlM2OK807at79IGqvcpMcGM4MT2i0F4/xgyDNjR2jJ2AUmt9kChb+4Wm9Ri/iW1FAubZzU5ZZXHX
dN1PCtJICGUVYBgHE7PYdKnFfk0kzV7A3q+VvhkbZuVXjILmxJTGL9tU1TdVNsYBbBwOmME8xUIm
NL6RfaXtPGGrY6p6ddRGz/6YKRYbvy9AJdYRToBfSv7yJt32Dsv8LEM+1jTQ0ERFVARD4iAe8xQ5
ZDH7ybQ83fIOQ0qemRdbg6TNn1yR/k6JMb2tQLfuN4JmP9IqFT3Ya8Cmv0k77HiRmNtJoEcWNKn1
Q5QdFGpTJ3sXTWfnvpbUT8SVr4VsazBkTPlbCZGdsM/ADGMVnrHlJchxBhJP+wwjU77bk3zDYw23
octf0PpO7tpR0zdGr/2cMOIq/KGbaOo7iVv+1UaV+j2A+hsogNoPfCQvGITPXwSwnnvCBQ1cq3eK
ICkmG/xzNnAAm95n81RU3nnvEtF1u3ExyrQjvP/Im+GNeFCYI/VIb10Pi+5XHhg1RMfVd8ZrR/hO
bU2NH5fly8hrvAUglI0Po2G0QUmZ+c3JpFn74M4pi7CqDDcyeyr9TkvLIEm6YfJHTOndOkY9/sIY
1R+A5NstxCl+VKBpRe3EAAWLb+qpBXbYwX2VvHhVrftGp2lMfVTA9aiDLKSP4hsQudqYhPpUudwv
hwRwNdtTtQh6Tat+2y4KCUUSJ8HQxtUxQzC2Nz3xjDrxD4uoKKlYSkMJtsas1f90RAo/rm316LWT
7MLW7a36vtXqfidF9RdMvk68bToiMKg+WM92NjR9EHP0KUOgDAFeTAYXIuOQocieJB3fK7urQqvW
bOWPVB5zkf0gjRONrOOtr7HqXRL+S6WNBn6Z1AyqnGfgvEtkEJuZ42c8dbctt8XB03obSPGMV5uC
Q9Yh1FGqv+2mNGt8bjQv5qw17etZPGxsm2W7mk0JWi0dDwlaYX95rvghz8uXYlSJr9e5uYHi6Fvf
asarXdH6MI7t78bu2sG3eVLdgHhIC/rO+tEnxuSEmgNhu32ZTeS3x20NGDwIJb/pXQ4cWwPITymh
YQyi23pTZxnGyRM8yWNnv6JUoHc7DS3q/mYEPYz5GOsgI55aMfmN1dUhGK/zQA2eHTpF9tdmTRU6
LYP2W+1aBQaJ+rrYumqYcIAs6lOp3zHI3VQ+KCib5tCOpekDWkcCm0F+sUoaILaK2rxzSJHv9YSD
SsoiXaiPeURT9Mc7U/3MSqPZ2UWZBDI2rSCtDUtu21ZYZtCO7m9j0tryTkJHNAdA/r6S8D44EOKF
luXdyLSocGqu7aaBVyUGe/QBcMjsOVbFd+IyuJuG6soKSw9k2DfQeGZ31iAwjdGDWZn4Gqkrv2Qs
jf3cSZp7bujSCHIvly+VXiby0FlaspcWT55G9Ne1UJCe4w2xKj/XEmPnTnFyaLqyyjZMc/p4h8P5
mAt918XQ/O5p/u7oaOpiyg+CD9KWQevwOjBSkUBtJI/ZA8ZYzUcBgtxQDsMAyT1L3o4J2ICHTN8b
qBNkKQ5gMdhk2FdKub9o57pblcb6r1iAZGs7iDjfgGEDxz9TyaNiEPBD9cJO/KrT3QeR0TIL89oS
b64wxucubX4Crazflt3wrSqwK1VVju+NVadwLVmbBiifknYzSUiPQl7Zvksst9hCQ0t99J2Id8YA
EUJdUy9Txb4TNvCDSxvrjhY22E4bnA5cYS0YrCH2UUeCNKymZyHyoNjPVDVuwa8/3ml5rFW3hj2A
/6sop5+AuTBtRwpw0z55XQkYg+xGvymGZPwwO8iP5FLJsIev94vUtEOKMljY2w24+1CpnvSgsGvP
l9KE9LRb/BoaQwaFNsC1VmjWHISV8+6P102x56MabGGmvWUYp9dKjHV3jZT5VlVT7HcUs68ZBRe5
1qmomTLoNsctdmH8Xo+FG9oler2cTuVtMkGgQKbgxwUnKriyi5+eixA75elj50w0bAdhbKDZ5b7o
EiUrSw6g0TW59h3Pxt/RzDI96Oq6D10KTgZ/GoBO9Kte53xnJHFGdg5evzycikLlu3GsSpzZNAFz
JPEYCUDnbeH8Qtbtzpm5TYwuVqHSmz1ztGAq0CgkVeVnCX6ZboCGWRbS2NWaQTdZCv2prHfZvaHy
0i/6YsfBwh0TbEw34Pfgfe6f0HnQv1GRVAE6nLij8eRO1aaySLHlo043VpbHOK1x+2QrBahpzJso
doDRRU40+lYxDb4BsPodSrvJrlATaFE6+XfECgZ4ZnngosryzR4hkzbnUriZhtwYpsQwXkZj+b0p
SLbFwPu3mjTxptJY9x3OT34v8nEM4Zfrm9pN26OL6XH4BgfT+7Ej8wdajNN7lkKU717rifzRlyaF
2ovAGGRFwEPVkfi7EOUv0trW1s4s1JnzDKTHQo4B1J/0GxvKsTvP6X+bRnfUJXml3GzC1tPcJ5cz
Y+v2qS2CTBVNYDQxeMJNO94TA6rHMU9raLHpWWBiQOpuTG3A0uyqPcALz8GSW2/yTDjPeMCaB2nk
/Y2Vgw0np7gePa0h5FYimtzJ3Oz/h7Lv6rEUZ6D8RUgGTPAr4aZKt3JXv1gdqsEmGYNt4NfvubOr
1XT1qEvfy2ikmRIXMA4n7nnQuCuGNrwsrZc0KBsybzBm9+NNzH36Flr5Ogdp/eJmOWTRko5XbRXA
sS0lONUJuyWVjPhgFtIk53QbmSo9u4RZJcP+5zSTBEZ/5NCic6ftsLsaL0fDFTF+QT0gI9CO+qJM
NlPuxbaZ75CGVv8YUACTYd141Sy4n2knriHMZcDLRoY+Ip9uVqNaQF8TkTwgxx/RlpCGZnGk36p0
Pis5DgePdSIPmnqPvVoaLVAnLztMuXs9GXtsECFe+N4CV+razznYkzHTxKIKTgxQ2WkkI0LyieU6
XDukdfWg203U3VZbWJWc1rpcPN/iL6aCVd9gi+hyy1q/5KmXk9m6QsRhIZSCGY6lG3CO5Ve4+t+d
cmhWqnoQXoBCGranMi1GHv2swp5kW8PBuIEaR4KIuNROdDjgiRphdw43Eqs5H9d0u1FWPCpXv2st
292iGliag+k1bEaRt0H8tq2RODVzdOfCoC6SVP3qhj69lRUxP9ETT64R+WSetpRzzH2IuIw8J597
RLmWHSfroVKxY+VKWyJv4DAZMwQ5VlcEjx0q9TW+ShM3sCLQJpozmECx9ZJI3yodYSVJsbZFvRmw
d/NgxZqwaH5RKxa+jIxh/UjJvKy5J0b4ByrevyVi+AYt/DdXxZcQKgSDd1a+1al74uuwPIx6xqav
xkRzTabZKsTTxC3JpXQIYkixIv1c0i3dL6m037B30AUOdlHWUQEgSc56LOvKG8uIt2vJmkBesaDW
d0HnyHmaY7EbYxXhHcRNk8sKdRWZEit/bmYFXRIPpja5nk2CgpYKgYNbUSVesPMC8ovXs71rEd+s
47grMe/ivEDEeEDtEm/zfvBTtIJ3FZJQ+xkbVB3rtAShXu8HTEy589vkK/X0cIUzA1yTm1cv7rqn
3Rg8eZ2iw6FWKe13MTa2eWu53DXtiFxJUT+Nc/hzaLDFGyKZh5FZMQcaHCbY9osxO2MOjzDrJPj1
Dd5+2TVp89rSML3eVCDLRYKsQVbN/DjHG7bvA0LfRBDNTx717kZtkU/HEICNtc/k/TR2yPdsO0gj
0dT5BBg3nff+KoVE0XlvK+8qWLu+hp3cwp2LnSnQlNmMI/aLqDKrHLn0l3jxm8ULeuMti6obmMHj
LJkqdyBiGehRWf8WEKWFhtaGQ95RQw6tjEJT1qnGCbZaASCBZaK3YyzSQtbtj0BG2MtCJnrrM+Gg
kHb1yVbA7RFa35lnypvpCCDXLQVoHozbPoZfJdWVO1EqEOqp2qZ+XeIqzbykxXMA3r9r8fegSv1w
KMHuf4ujrSEgzbD/pUt6VvOkUNpUj3kwbSJvKvlE/BWRILp/7Mj8PICpOFGmtiKqtjlbGfzKvO66
u4F0fb5sXL/2cX/e1KURh5gkh9kYn3M91EcfKwfaIJGvUwVzgG85TAvwNP0J0luiHxBiGGQp5WN/
U7l67G4h83mYY/IV9sbJXPNqpuk9JwTyuo2YNuNj+6OLzBMJ2+cA8ynGK7WvNYnUc4oAUpV5wbq9
KmqWW0y312lXxQW04lCGKpZ+tWJ7pen3vu6xGiqPHKo48r7KXpKsxYZVZrpK4e2pp6hPCg6p22tc
4efTYUi+282kmaHhPfwyUbmu6mWQRuS9xIeBfKT3yaI+sWuGV+oWnP7ReZTVl6qVBE2L8Me3fT6F
IObNwsgTdsHPdUrFK9w+ybcwquvThhorrKVT0mbtwodbJnW8XU403akFXVy2tl2vDeSGZIf8UP4w
pD3rC7iwenXYqHmY0IbmrkVzkVC3MQ51NYNEwzj+7tv1vZnNlR0RpDHF3bc12R79Gtr5ckjCjSAE
Jv0e8p5m3Qg3IaCFIKmzcTNYAuMUlE2a9CN2GRA7ynKYB7xxOJWCI5uHBBQ/HY/RQL7jFPCdMiPz
oV+7LOrId2QlQPSIuSjbBB4GkvY7QOFLjWc28vllA22TrynClxLT2l8j3dAFiV7AfNXJhuxKXVfX
c2/NCdVfJswap675VsG8a+UgrqqliR6aKn5dFBhFX6znpY2TAid7nPQcwlViGB414a+eEl6WRC3d
bwIl1+sWIvvWpfVukNzgl4nxPna9xRFeXRhRLvVXyLnQEbFhs43jKc9RVcSuO1EhONdBWtNsLYLz
3dZ+a+D5/QJpT28PAIP0nUwuoABWHpu7hD5uXKbPI2y8h8RpIfOgJs01xK7Rs2oQ1JvZWM/ZOMGL
mmHnGL6pOKTHLUCVVcEHLxl3/dDFe2vGXaR68orzsCs6UGq3FsrucuqGie2xxf7WDigmPdiq4RkO
UnCLV5eZghiWsZkgfCll214t6Rc8eY5YihZnthRb1nUjT0NL3aEROPwn9lD7/o6JmZ2ITlwuW6Ra
3s5zo+k1GxAfbCIRnMSU6hxQuy6om18SgBWH2AveWI0j1TKw59rixhCnm8V1dM0leXQcMfBbU/1I
JvWGzVlSbnXIjk7TO8XAVCxJ4x5VVc9zqTVpc02cbnOPkL5AnJQodIqjzbzy74mxPI+8tstD2h66
NjgEY3wYvLXTiHDENJjEWzlOy4HF7SHUX9LwMMdT5q/Re7BUejeNyr8Ka4TyZCbi7xGAj291MuMg
3pPKoC4Qhoe17e9w7nwJpgrBcRYxPVxNcudYMmWNmdpr6uijWEfytnpCXXVdkiAvkKtvvre5PeZV
hErWW3zLKXX3Db+0DxkaFSSRT928/ZDVEO0bkfZQYgRBe92Oc5vbWsHhj8KE9MkypICNMyJcJg2j
NeoBLUpyNi9vZp8dx9brCgnl5ZBxLCw/hOujNyzIbjhsUv64FIldtWDDbkQVj8WCGMOMYI652lIV
3M1+R4HVdB7JLOXwU6TeFxa4M0XnwF731JWDnMW1C2D54NCKZML0v9L6kjc8IMojlejaRZC0wqa5
SAX5znkPrT23S8E3kRyrCPEEpwX+/xe6Ae9CQjzSH2pH9Q+LUK80jyp/vqNabpDzRQr7AJRAATft
ksz4Vh3CSapn0VeX1JDk1bLAFrZN/QfnQvUuzGi7jGPixHy4bV8UloP9HOJ0u1twBkTGUnBpeoyV
+jGFTZC5aXzQ/hzAMAJzCXp0azfj8NQ/9U28nLDKAttfWbtc21Yku8Wq76vnaJdTI1dgbJq/jlDq
QXWvu7LSHrut+xH5pJVpCwn1U5Jp3i2ACNlXIABoiZ676XUDn3qHn6RWHIViGOq8DQcuHBbSMg5G
QZBAyJOd46vLiZFw9gXpyzpp8c4AeZ4hQ301WIoO1rQ056nzba4XD8V5PH71gdm1mIzzGEY6KMnr
5ofRAco8mZwQ8kWtFAViQFfk707Ne0KqKBPcYRZkVfh1xrnzytvS8Sc3l9dO6Bk/fioWzVfssoGQ
FQEztuSAJp84yjIz37KHwNY8t3RIsiAc8DX2nctaKmi+YNbZST0swDVVgH9VUfie0i55BXksTeYC
cTlYeA3FMAqXBfMrDsKhcvIgJg9Mr3QRAhwVMKnTFsbLnpJuPUPQk95QB0v32kVITMcs8TDrS5a6
JH2atcyzABY2cO1VCP+KD0Iszkc/bD6hZ/4kTOBNSEmE5h6Q7X8Y+8YBG7a6HhJ84tFNsxRRt6fA
tzW2kX/ngf6kMKDShconDVH6EEBd8Du3MMd+aDvFMDvSTVyvUf8ISCW6U8bST670H7cUJlAEwgoJ
a8kfHFBVA2EPmpQ8+v77gnIOt2A9A2SOU+j/fiWQZ6ChIUCNwDtd+JR/KTGcgPAP6gkkLa8BJrTR
aXsFYiRAvpbAMapO+Sf2u/Ci8/pNBxZAG3ppxIPXE4LHj1JAHSaYB4c+fPQZjgGVF7V5J9oUpKye
brZuqxYInBTiOIAdVSAofdSuAs7O5s0frzY/bY6ANMWDD64iq7BC77GNTW7xXazXYbcSb7/GyFXy
gfrehsvXdbgWdo4PjR/Nu5ZU6DrXkLUIotAUyyM53ZEtqcolIh6Srxr/QUqM77+Pm/94m3AbQu2C
SBNQ0h+9TwzOJxJvOnxMgRux9mkNQCRtexwU/n6dP0l+PNpL2BMgRPCveK+/v8ylCePICBo+WtTR
hO5soErDvnmdsAMGnl4t18bsg+6IhQYn2U/UDH/ysNAxg9xHSAb0kSAUf794shLXxlyJp3Fwt73f
nUL/E8byzyugqhYpDJfueujm48vI+tdYRTEWXybZ908kaXZaeSfemk9e1UfVECSyMEpAkAYB1GVw
fmSTrU9RFQIH/NOcIN0wwCkzOHnmJYHJ1pjjxtYCiB+Wpfrw93f3jwjiX5/FhRfFN4iXB5UXvvqP
OhQ0P4d+xZfwaV0ALgCAamhW4QT8zLY13Iseu3rNhxcxR+6dd4F5d0PMrnrl+K+OxR2CKQhSlOiw
6wIAul6ITOQsssAkQw+vfh4nXmOjVKcPNaI7c2aC+i6dJtdlgs1gwk42zBNXuLHqIIl69lLkUvdq
KpnQbI9jsNr7JgS+Ctz5OAGtgGelWcBPdqxpr8E01A+ORU/QNpDi7w8m/PD1XB5MgDpKCJgRZwYH
2gdBUOiECBUSlJ5gbINAmjfNbZX46tmfh+pMorE5edEGN9DAJc5+AFyBa0c32BBjRbUuQYt8aKKT
Cpr4IdJ9ejBR6v+Inbvha9sdSOBSTK2eLEbpqSPbJn8vUVBz2OauBUuGdIwtndTOzgB1LJhOYHv1
kq8CJH2Ow8aUqcaQn+OIZ2H4pQ1qXcIrICOfabg/LD6XxwDcFyJMNDWhiOGjAEvNPGVdysMn8LQZ
xblkWU7gi/7+sP8pcfkwCpEff5F5IWIAkTcfPuJuS+alYRV9StakGNo9n76wvcXkS78CrANBFA5F
837hwZC5s/6M/fs4+WrRseLZzySvF6b+j58CvxJUYPCu4ZP//WsP2MQhOR3oU2CGGz22paP1GV3Y
wIBgyqq3W6Qo5RE6QMPBL4Phs7DJ/xh2F7Xo/7/8h8kG0IMxUuDydgLQ2mRg9D11VdHPco39j/cJ
WQleaAizKtZ56Pg+KIW2yTCUIfv0FkvxHYq5wWziW3eq2YXtKEsnm7sxFV8Wr/Sn5kzoZ2nHH1No
LzkF/1dpd8lko6Ajfn/QjUP+L+DU6i4w23wzGAYyxSOAFAf11I2kvYGSczjWsqGX1Tg4YuzMQHLB
1jeIHYjIwaRtlVeW/dpmGRUSQXJAFBfIyrR1B1Bgn7UEfbRv/vOLUXwMJclF4gma7PdfTLRtFmjh
67tp9qJSLP74IPSyFhau+53F8n+7Kr9HKkafZLKO04KHbqcAihNlf4reNJ/MUR/HyiUuBRG1eHah
H6LA9cNXE0rS6rZrxb2rgv6oXDPfJL6I8taAsUD32Wd2zg8LIT4IXA/mQVwReyiafhibMlDrNphB
Qg3+kwHYY5/lBH2cbD5e4MMD1qgEm3qBC2gOhjJ59u2DtuUnc80fAx93EULUfNkNXho/Pjy1YfJr
DelGdS/cetWI4ZZ64T7xgMYj4eRuCYOdH/GCC35OfBCFffr89x/wXzcJExH8Ilh2Mcd8uMl5TgUg
AlLdt7UpKhHup+ROrV/+fpH/Ghr/vsjlVf5rz5JAohP6nV/dBys6bYWECqfJhHePQO+/X+g/7wZ+
JTiWEJCLtMPfL2QixwBus/oe6PT3Wgw/4xiSBWbv/36ZD1q4f4YevvdLJiBMi38o3f1+cYPow/pe
CtFlpraHyQD+Ev6jah1OX+Gv0f9shvqva6JJFxtnJJ1ctri/3xpezwA7razvWfydRQcpnjpxQltl
NiIu1yX/o730cospVKrwPcCdCRvzh1dWsQVtX5XFuGj7PSikb4lu/red7P+7BDR+MUWvFEq3f78j
S7jtYP+s7uN13QMqu9KQhPz9RaGd7c8hcbkVnIrhL8WVPhqyrQrWEJzqdva2WewmtIuDZe+SCkdz
XwMaazRAi67owN7ebk0/Fp5s22KI2Jw32JRBsWpsvqhpyeaYo4jMgshGRy7Nth4MLhAglKy2MH0f
LCjrrA1781iZELCHafVBdAFSdd1Eb+nqEAK3mLCYoZC6GZbUHlq/egnV5F47Gi4/m6hjh6gS3kuz
0p9eAkNAYLV8iOumK6dlpEViJ4DzEZocUZPxHRQYoI2QbKorzGB6NEUsHUc3mup2sE8Px1Es8aGi
2mazibcC2uruiol1LUcSDc/JBEEQHSUtTa29O9UJUoQBFC7OruFhqJW6MdvA9hvW7N3UmuTELRBK
iGIUmG8IcCCdJJBmElduckxruAtCgVOz56PYKU4fUt2Zewdz9x2jANUprX4NKQHUGen2rl2iGd0e
dZxzgmTpqhlwyACdctOFUDvB5MOKBVKfYgSQWRo9f5Mh+DQadT5A1dUvEJKIHvgauetJFZPbLujJ
w9RRhLmFRwW4d+0XUD68KwX647O619URyU0rsNXmBtsQfwerLmZYmf6Mom4rhIQHHUFD0KXFTEGh
xsbSOOmVzEzNlx40SlGZBs1QUU8wSeKkntF4SfzrWYgHBAGEUJksHHlU7Hs4NO7AW+q1tyiC8bvM
o6aGEqV+Y6vuUHHh1Bd/E6mDyoNWJtd6e0OGfDTliHDr7rzUQ2wvkntQhbdNtHBpwL6KtCJvwTxP
pee0J3NvTZLnYA367xyNQE8gtIZruKhhaA/Yuyb9/LqFkFbg0TxiYKwl7+Z3hIp5j9sQLOdlg0Jv
QPlxcJyh8ruwYjouaCTSDGMxGA5Y8n7ZXsbP3YrHUkNVWXTpWkENFNvcAmg7yLmF75jIVGUMHMIL
Q0D9d6GEzYlXY4rXgfvGJ9bd4+jhFdyNdZXLpIb2Z2mTm3B0jwlC8K60sFt/B76r2oPQgsYQKasI
7mHwaMfVVuDXriehZlr6swQ2eRkpawQNJnoazmBh7WFtxI8mXOXXvkrNXR2iNbPHE3mW2GTGRw5y
dAcQNn5cOV5ABiVDdZ9Aq3Hr+X311I7qa5Co7nVSwVvD4wg9uRDIW7rFIFmgQwdr82XzlmiHN7Xc
4QGz13Cdg7xPG78AKzQXgFqGXTN2aTE05A0oXxRBSjcF2SAMkqQjhX9onC6rdmYvFIQoPpKuL0gV
TmWykAkNIVSrnCVddUPH2eBGU0RxILl5Wb8n8rsN6hwcfGbD96qNNlAkDbJVHAoAxkDhf4xAKsZT
ItEjLac8dcwWW8yHIpqZ3M2QB+Q94Oi8I8LfhVaPx3BgFGhwnTxPFLoWK6C0bKu1Apsc0nzFwMvc
hgRyWAdIrjhc5eBjmpM2zgOpEoNPA7MJokPA8UKbcHydLPW+A9y12UaB5XaJsnkgWu8qroXbb23a
5R0geggmLclFJLs8mEyPTilBp8ekhfw04CLddy364LRJll821ORKI5btuxlEe4Q6IgIVNEB6HDSQ
ga+6Wg+YfUgOA7QrWmL9F+hXpiFfh3m6hnSy+R55EJRnQlcsD6XeLkpjewrlGO2V85JS9sn0w5tX
oNJLqnzk54OXr1aXHhRy/4pxkJDsQwkFyYRunoJuFnstcOizsa2vLMCS+4UbhbncA1/D0F0jfUNu
TSOjHcTT0wPYBOTZt5MpzJziAfbIujVpM5ytN8cnz0/ZYUZFYgkNR/MFXHt3kOvqA56GcHBuCQT1
YhhOgWwMxg2RNqv9tL2aO0qhpFs1jrzVNwjp+lxydl95Pi8COf1sOXwSoFWmjLbtK/aUqPSrPKCI
MLMUFnqLHfGgJvJYv902DrVCXgqxTzOOWB1Am99MI2hx6MltFrSIjRxmSJo15X0JjSbsVGCV5Qk1
QRvaQkHVWjmbnZgbc7MFYPLIkOoyVElXju285nT1hqKOVnqoKuLveF+xcglZl4+Vb75iCW7LtZai
3BagC4mngM0LT5aqwZi2A42PGt6NfIkpoBivbUBF++wmHv0Gnp2pLidGf7Us3h51WukHJVW3n0Jc
NjE62qGkooe/rFle+rlNitFBIwV7BrmFJAQSQCPJsWF83itvUmWdmOXEZuHKtrPxToPJAaFMoqNu
yJJ7uomPFADPo0FEBeoJ0R+EnfJYJMrM+dQkQZnUNi62DoCIt6I1IweXIbFyTagAnaFshlSIXrdr
6h2AY3uHiCdgjWsQvGyAY7VzmDRWr9EnKKD9Enra5gElI9U+BN/3oIdWHTu9mecRPY2Fv6b0XkMk
UGI1Q/mbZ+dvjbmoq9N1zJgPJFNGs4NIjJlfpq9/aBX0ZwlSJgtY1ZdRO0FWBq/2sQ14WEDJPV6p
CzUergzMHwYzPm0xP9KFih8IV5IFyjLsIUBgKYQ2kPfLzfwc4ErNgAnKLPAx3JZm8K/w6XLENfjB
7iKs3icgEbN1TrcD4B8ojnhaFbKfwxyi9C0Lt5Ye596zqEcCCnDCqXB1WS0hoQmn+LGRFQJTwBqD
qicYu/FWFy0fhlIZEp9UFdrd2EVJltqguwEHU+XxpKB4HqIOICC2WnUCOCRcoKPlVf/W9GTLON3Q
axlclOCIBtq5lKI6h7RptvbxBCsUrNGrilipFihR+jH+kW72h06W5M1aONA4SohyaQKy13aAxiLW
qGkQih9mregVerwrCM5rsYd0b3hpNo/nQWTmfdP2Yd5N0DuNFcqdSVcnu4gMet8DcLu22EXiwdsh
Www0EXqwrATUc2kjY1HmJwFEYtCH7AUfgF2idxYha5dFR85IUZQX7wAAKvqgRIT5WoB2BmkJqpVa
AXk9yhugYJrx3U2TOPRTbc4bCPHDMJnpttuAXXl6jm9Hi53BIqvqbpgacqv7Ad1jNvB20vfcfnBA
ElaggUnWYRIqgsBXO9nMfC6MSczjGlTvbTTkbRjdjRdZGnqR3WuMQJo1HzZPfw2TdTr7o2l+UjU3
X9gWV2UkQYs5Uv9o/AbyLc/h1/IthKSChflksa8N0KtyGCLLdtATkxJdKxBz2EvU9ZYu5WzEkvNO
69IqWu2kF8/ZNjp6YD5U6K2Hku6WIjXLt8PbOiAJrF5Yd5dS9CeHfQ1IlyKSpYpVmi0kCMuKDl65
wPiAGC/nk+hEUUVkd9rBpNfbhWe0rl6rjdZZNc8aAgBVRyXtdHWuqbTXEeDO9iSZVAqbWupBpDmb
QlIdniLNpltWJT+dblymBox3CiXoDm4XbE5dlR44c1h5UBiUC1Rilqu08zEhgXl0g1/vEiQXvoUB
1G2gAeanZPba0zQN2zn2KhFnzbRNw5WuNsTGTj0fczlNG7bdQMrupgVzQh0g1dogUBSrCtCzdm0g
0m+j5jwBfoc9u4ccjqt2VyNX87pfbPoMXSZXuXTKnLC+NDKbOXFwkaAe9L21vTlTL+keW0iPrzrw
7gUdwNZncx0r1EO6ZI+tgoeo3BWTQoTA5nGDUmoLfHdoh7E+DMxNBW2SS63zfGpiipOz493LMsby
2tZQBTQdj/JtteK5lmbdLWEMqw2SFLNwHMlTGihxDioP6q5I1DgRjWbf2dUrIeMan2w7oqd9g7SH
KWzSewYNV2UjdqpniJOHSr16k55K7Gi7azHG/aNR/NX3EGUNBni8i1q9PCbxWB2Jlhgf4OERVSl/
4Y9kUbsQIakBPsgIgUt7Bt3SEQeu8TyqkR087adAKanjZd1U9owGSy/zXCLLMJhbqBxxyOjqyj2H
PAp2sY7IHcPX/DSTeCjrmndFL11dCNLZbFhGe4WEmn63xnZ9ELSbH2gDQVe4USjAnZl2uuF5KtMj
xLwvDadeYSRgyipwEEd2vb0NFpyWJsyBOaH9tINMg+4u/GIeTsTt68j6BRQt77zRUOnEdjwNWvi3
QwAhQAuN7BITqPk2ZwEop/M1jFTzt7YHTw+hRngDGR3o7ARe5MaNMdbppTnVMKdAQ1CrotnIvr4E
1rIeMrYt2E6Oxmk5czmeoD6sdmHEUXOxIdaLhTbIQRNCiTzr7ipMOUOvLpq3U0ibrn0lm0JJxgBh
CqzpepieqN//lGJO70gI0S5OaNizOLhwhBe2x7US6bdA+x3QM26KYNbzXdz19Mrv2XxKDHmPkwGz
stH+SS7hkk3wQWTA2tvdFnG7q4E+5AyJxVmkh7WMDXRxCLuPS29Z/D2k21Dbtan8RQMT5C6sIMSM
G3kSg+l2DVSUCAeIsCdxUF1g3vZKKBHFXkQTtABkxg4U2VmnlKUamvUI3jA4wbK6UWmBmESIY1jd
HsFTRlfLxSSASlT0u4tKvc2jXEvkq3OIqmyXb6TdTixYm2/A/ONdqv3lGikRv1bZtM809PAso+bF
MaRUD4b/MAjEeNShVOe55aDRliA4D0FiM+xFq9Ii2WaPXfilTN1HS5UKHKSbQ4ha8606GgGRdRCP
3slUiBfLgJ2QW8JCDosRPFYtCplr3/lHjqqHsmKrd0fRbQlTDx2ueq6GG0ulu+8EbCDQKT2CQQKH
qEjHHjmjkJkQ79ljiKLEpzqIbJSsPteNgwqrXm6GkA25pPwX6xtzhQTN5RTYsT9SrFO5gAg3q70G
5e0k2PqXPoDme8DD8XB5Q5JjzCuHKl7ZZWOPOM9ekBR6Gl3lXETqKhx9src9SfNRpXbX1bzJxzB6
gf0+PUBe1/9qLMxn2wrNlw3rtmwi5O8uqx7vIF2BHSlgW5QNyt8eYlAVx9j4Msd2l+whpPql24Yd
bAAV8FKhFWERU3g1Bhta4z3/ulauy9NKkfOISB48QlTyzMxjhQibb13XiH2Lkxe0Ka0BogCTFVwj
FxselMzAnXV0AoC6PA9LjG68jeA4ucjuS+N5+pUvIj7BQgZhsSQ6W+NluvOwiUKPFq+KdBwBcNnO
PwyOb7fWS5asHqLhYRSgMXBs5Veorg/KTi3egc4J1HVoyqgzzNT1jlQa2tC2nSE27VjZT9hhVmZ8
TyFpgkt0CyDdV9BWQ2SUJQty3jel1D12y1vmgZjIRoIRVbHIwYC2+DepWdrrutPi5e8I3wWH/DdB
hhIdJLWjlSVB3hGkLx9wSq7d7Gkbk7Ong68Bjt6AGD5JHfmPS/yDziM9Ax3huMrvOOWAnUmjJhWd
OenuoiiVGRwqv/5+G38i5IyR8OIYRzIUWt0u//1fCLmhA5UxGaKzwfwwBclj1FoglO3XBI3k2d+v
9SeSjGsh1A8XjCFV+Igkr4BZxk0hz3xul0PT2dPGzT3sxE+QDv4gqwEY8xlv+4eiAK8JsgUKLBnZ
LZBlfHiGkWKs7SEAOfc28csx4BHgVH2KeLx3Qw0PDFRwa/+0hF7peuhW/37Hf3JlsJHDtg7FxEW0
hMjf3x+v3AJN5lEH5w2IboXNQ3/utcsSddoUJKoQwXlz94Vwukeq3h613jld3v/+G/4YRfgJPujN
9NIfeXFm//4TtLdw7a0TPSN2oECBOHYsn4zT/7pLRFHD4oWcfyg4PoYpRrYCQMzVdq5bU8C5CNpv
j4NC5olTDztPk96K9dGRtyoqNT/w8RM8/08SF4wBbO3gUdHZGgUfPxQLh7GGCWg7+xG08UFRX/Z0
y9WGUybkE3daF2BHq+P//FxDcDBYsH3wPcFH7RbvHdYmSpZzG/z0w//D2XntRq4sWfSLCNCb17Iy
LRUltdq9EG3pvefXz8oezBwViyhCDVzgXKABRWUyMzLMjr1DxoVWPtwcUMRtlLEgJORobXK/RYfh
zd1UfaCXftkPfDlEppoepNaWfmPfnKTJZc79qxGZe2OguFuv6Y5eNC+EacFWYgvuHhpb56bhsM1l
RGcHV2udT92YfYlH84UK2e79e6gKRhQTChiaS7O2WToqQQxn1Oi2qtrtuZD5TRInaxBF8VfOXDWL
4VzoAKQwBArrfDGhg45pF0mja2sg6pv8Xpd/yxR2DZnK0Ph8fUmXHkdYQ7pe9FUtdLRm1uDz4KhK
xujKzoudgNs3k2Nbfi2UnvI0Wq0jXZT6INcrmh6Li6SnZaEfZ1wiVLqexjcIltEN2pqHojM/DiDB
YpOKhNEekZVcuXQLbkXwl8DuTQ8ZtqrZCYnl0iBpc0bXoiIYB+mHSav/xQSEuajgWEyOyrO3qSD/
IGnWRreviz9y5d2h0n68/rUunj/xsd6YmB1Amek2P4GFwo2b70qmbNLsNGQJnIyH63aWdouADtJC
DXIRGoPnRzDAkUSMEozu34qUr6ebgarhyvsqoCKzc466pyCLwycRmcw+iTzCN1umANSrminCzQjV
zL4cmDDLIqdGaR7JXqao8uTeiVrNTYh+V3ZTrOLiB+A0hEgjROVzlpFUgiaBuRS8Bvm4ZUYbGy4H
FVizptTbLl4D7yyaw4oCYRV883PAZVRTXRMDHi6UN3st/zK09Sahmly3n/V8RTt0cW/hZ4SFFkqz
i4fcqjTTUoBwu8Mgf1IN/8CAXwX3gN0TlI0R49QZU53JT2Va4xBetOyoOm83LXF57k96XSsqT1HA
k4KD6lsLBg2oDLJbT/ugdE9MUW5hGN5fP64XkRrwFoA9FscVHheCp9lx7VD57CAhcXU1h1ZhTB/N
tIAFodzldmNuRoKXfaqqa3DoJbMG0lhoRAEx5Ridm9XruoUW2xlcA5EvxnhQ4GRWXyXJUuD1O+bF
ykddeOXQ4eJaWsTXMBnPLgwqS8yjwsrtZiRgthNAT0BlsVmLAhcuvw6AUjAggmwA0H2+LE4ozXm1
HtxJt3bDZJyUuLq9/sGWTeBZwMibBEBz/wKRsRVX3eDGRd4+jTalRrMe/JfrVpa+j0WqYwH5N3jZ
ZlZSx6sMQ8oHlxNDr+zGYNijTO6Ktt22xs3Qfb1ubsE5w+f4nznxc97EPwxodSNq8IOrBDT8h9+2
+hHGnsO0xoEp9n/utiwYCjDm4EzmwU4rF07gG9ngUgZ5NrziHhAw7DX6J6tWNgjSMz1nPaZgUrbX
17cUKgAVB4uPx0ZLZX7ec8YTwQRHoxvmwBg8iaoBI8lGTVXnV+m85uQmvvZD11YOy9Kxhyhco6hN
2ncRLkuSYzR1qAyuOb0yaUr96U8h/VpZm7g7s001wI1CAsVhgRBObPqbj2fKIY0u+CxdXz4ZOEi1
DmEIP7WeyRgyI2bQmmY3mvwQqH+k/hb4xHX7CxcCxm3hL2GBY43i39+Y1/u8SrRQVt0yg7qDAqEf
roHGF7YRYVaVq8CdI82bOcmw0ymwh8rkOhVZTTm2ymsJjgFOfMVYcVRLGQ6weBFvqSAc1b///mY5
Y15nk5LLk9vQTFTCr8jrTFJ4CPJPevALTgWq+bBIA73RV3K7hSt/ZniGlYqMWPMHo53cKvJfJNPa
B+gk9G6j1rspvGmTlZBv6UpgD1UcwLgwo81hiZBIa4Qt9eQWqv/DjOUfhVrsKbRTGg1QaY+yI5wO
PxGOgmSaZvy7Dw0aGrgCZO4hnHdmYPcui8MxUImhCfA3eblv7D//YIAQjZoACQkFgfNT6dchY8N9
O7qpL31qB6hdYOUy3h8GAqf8fyNzStKmkyPZ6UsyAQ8D5HHPWcwgg+T8GgLqpbL8FVYAxivstUmb
pQshigw6Wq2gcefvXG6OTdwEf4NpudsldvAtUetHpVqTGl+xY8w+kx0EtT7Bs+MaxGKD2jz6NEY2
RvBOrTKRf6M/QdwFeg/+wb9w/TeXzvEr6JcgmHaZYtyIuWwjOl4/DwsvHG8OtRmdmFIM1pyfB4kG
V15HJukHD0DWM5jUmozP3vVq9Q9HW1T5KAbpsIDPnxqrk6Dur4cJAhb6q3IDMYdtvL5/NSRTgCqF
Yu9FeGAnnhf6ii+7sIDsGcW/iTxmYh1lb0fvT6cEWp8HhmzH4eU+3zcQQISu0gjDaGV3RyVRUygN
LHllCGLp67BZiiFTPLsElpspTRhvMiZ31ECn+OU2sax9m9+YzYp7XzrQfydLbEKQS4EAtc4MPei9
waV1sOni7xmNxCy9uf51VozMbw0gp1qjAYmR3N8W5WdGVTf2Wqi7aIQnV9SsoICcR4ixM0EAAp0O
KXu1TaU/2NqUzcv1lSy87RYbRa1PJNQXxSmVVCyiGDi4Nkiku3oq1KPntyuueiG5PDMyO2IopsHO
iYKem0Khk5RfM5obhfaVL+Pk/2KKRoKY/SGxmgcSvd6lzmSBLYwYPtuocnX/V9Y7h8wHMGQF0Oof
9g9BCHIeysEos57fniKp9CoudSpUBjppym1faCveRlk8B3QTFF1muIa39NwE6iMF+EmWhFxQzVPw
0JvwpCX1ZxQcmnuvLeHLp3xEup6iudQypIIMvLZJYZM7tnAF5kHH3Hi6NmC4FM0w3IdEO/EaDlc7
/1ldniix1FKGKdLqR6qED0bRBlvJasJtA7Zq46Rydyyz9Mf7N/yt2dlZGv2iJ9oIRrcy+i24hP16
1XHpThiiTMwXpcD4N65681ZZToiwJlhbVub15LG0qrMR7pChq817eVTqe6kLnUeAbwK5Q4dsyKR0
H6VxeVs6ZQHPTF5upVaPvl5f+tJBYCSJIjJznYznzHYc8rMOInsOggI8JIaM1JNe87pfOW9Lnpp5
UWTdmNqWaUOcf9fSBt7VOfi2ZFB22QTUo7qtG8CQ1kpstWZo9iV9O8uaLsKQN9L5k3MYKcvTkA5M
lzj65+tbt3RYGUgj8iDip9E9C3P60J/wc5Q/M0l6UPsRnmzpqIf5E4DEaZP0cGvK4bfrNpd6DjyU
Qq8ZtUjmI2ZGZWeM1GokToih0cuB79a0cp0Bjq74k5XcazmhP/ckuusS+bZo1H9wTXh29Mp5QChk
zz5kGA9laLYq7Y1KhX0IMjp7BBdxfZFLG8s7C9BPo62q2jP/Z0ehlSOXBaoJZs6jJknTB630va2n
NeQacQJUV+/jlzoN1sZCFi3zOhJPMO5nz2t5WgJenD0nm6pvBB1FRWFjUj+GkGY7pqtYKwHMwuVj
TohXmJ6ALiRtzq+F3tCWpx0nu8DptlP1C3xdE3y6vplis2Z5Pp1Foj4dzwOHvfgNbxxPI3dJ7emd
6upJbO1atJo8mJ6kvr3XBuOmMpp4K1gpAGLHX65bXriLTAkxv2k5SExcNOC02FMiawhkN0EljLDJ
uYOtw9sGzvRqaun7I3XqvhqwN2omYkvPl6n3DlOZNJLdtjafmU19EQjjjZRGp9FeayEtnJIzW+Lf
32ypVIN4V4eYOLr7liTflAoFmJ0avtKKS5m5ur6Ll3GOUDEWTP0GBdALegRF9ZIoqCLrZIRAP/w7
3/kSgsuHLXM3RO51WwuNYgr19EHECBbp/XwXnWI0E6WDfRDAU1AxUzOdWh/CLRRpjdsC4k2z+aUI
KLl0r4CvVYaP13/A5YU4tz/bWYeJZqCEsIZIzmsJ1LsK79pUWdnRRSPUlUUlgSL6vJzYOX1WTjGL
VMLnsgWlmsLj+3R9IX+BA+fXTvTcQKvRFIB0ZQ4syCdKihF+9ET+Wh6qLoXHd/A14yVow+gzuwwK
OE+fM6PTXnO4J091WoTBRkoUDz7WgrmExqnvB9WqHvuIChq4zCj83EqtfYT/uL3Xw8B30YhKb7lc
6dHwq/hYaPRZ5JG6Grh5tUHrtq1hZMjG4W6gnn/jE3jBlVX0t2PXJN+7MvSfUlUbIGW0lc/xNEif
/dGQDzByFG4XMLHYVpCWeWYSwJ43wdIZAbW3Uobf+7hVsiP3DebkfCoeI4YjAGzo2usQOS9N3vwJ
e0ndSIGcgCGcwmY6ELEHt9U4+hDj2tN9NdrtLVyxIRX9rjT/DDQ0ficqdMnXv8TS/SEFsWnPI+pw
4YXynN8xwEN0kuUeEp+bqfxdpKjJenc+qMbrtkR0cfHR39iaHd+hbPTEr7A1djAD0sQ21ZWn8dKn
aibz8CB0ReHjUprX1qUi8B3zpMDl/QRBI1MuRil9nBKtfzQ6OVnpWqvqxZJ0xqgFdIPmFr2m2Vvs
ta3fTUmVUSMuy6e+GG8VGxTxHorTiUk/G+IxJftqy0W876e4frQa5g1hIQk2SLDLgBlh0K7t2nnJ
Obr23jaT8jBW6AHQiLO2GsQT3w3aGU9iMmCbw9D+bo+im+Q3dAXFRK550XjhWdCBJUYnSy63EyX8
GlZY5vDf++GFFeIynp8FJ51VQa5GKBKcpO5ecQLIgdeO8aXTwoJjIWBEnesSmxX4/jigMR2fNLje
DAvMOvjTfvjz/nWITj4ISsK7i90iv4WoZpjSk5olDxawXiAK1y1cvp1M9Dq8MRT+ESCfn6cQLYDQ
0SAWUtQ6euhkO/goS11wFxtm9UH3uv5Wk2RrMwT9Grrt8nIKy4AVTBPVGSRRzl9t6OMZZ4iq+gQZ
ydZsbjvHf/f1J4mUqYqT6DBjPn9YNF/R0QrM69NYPUrQ3mqrSxAB4bmDMVSTwFhGSx2F13kwp8BL
E/u2D/UdtvZ+1htbr2LKbCsnqeXc+FMbfuwtmqSmk+nbQmJQees0XakC2x9DWOQGQ/qee061bWSv
2uaj8cqWK3DFw+UCAMFsDxKlm6e4U+0dRKf2oXQSCZz7CE1cwpjYoKkvft8Yj7ZnSDcRNLj+hpn3
6XWAJQtBllz1b2pQBsWu7SGXkVEwuO/Vsn9NoT/d9Casr5usliAdryt53GVVYa11KBZOGJ0lxvzx
lJQQ5qisKG2YUc4q5VTJcXonRzo4vrbrnph3U/admWjjpq1TJPuMIZdvwHCadxGMnYc691UCm9GA
q9ppDlWkaKTjY7VnoND/6JtWeIDHkEG36xfi0qMTJwBqJ9mQkRyap8ZZNJZ+B8HnydC6cddopfao
6uF45GZkH5BBKbUVgwv3gJ4muCCCEh2wyywhiIkEfH+iEVUE2pMyNs+TlK28UgvtMHIakcAppIkL
E/yT2Xgl/M+noGA6NZH14ScMq8axj1C1FAHmvQGD2g2AFyZsdWQ3DGRpdhQmy7Vfcvl+UdjQmQ7i
IDBwPfc3ZdKPVaFY3SmAlv9QaV75qiUN5MdOXsTPWhyoH6fC/DmOXn7oUoD9QYE4KhMhqbTJHW9N
hnVpZ3hJKY1bVIL4CLPdlxtLooks9adIj9sd42vJPrM76i7wD9qER1wKpaH6hjRf6oLhoefc1KgP
eDys7z8I9E4g9NJ4GfH2s6c9QpRxZA5pOI3ZowAESd2P60f78s0SgNb/N2CJb/MmTzJHfroaZ8PJ
lr+loWsGxyx/vm7iMrsV0GuhQe2ILzx3uYEHja3CPMWpgu5fZ44xhfogbeXsV2k6/k+zhrm1Kpxp
O0AGPsEMNb4/mxD8EdxeQFUCVTjbRQ0BpSBsNChZevA2DmNziiDcm2itXF/qwtEBw4vUiYj9RCFt
9oDRrG/ySQubk6N+Uqa9EdzXw6uK/FVwtON6V5rHsLlDD2PF7qW/ODc7W6A0mm1aG5iNNGO6TQPT
uBtT2N6ur+7SDZoKhHJExOAVYT4U//7mrKR+NUwVs9GnMZbKbVxI3TbssvRVSuP+EHsMeF63t7Aq
Aja+Grhz2G3+xr1v7IVV0de1KV7S8SXVP+vG9+t//zLtEAHhf39fO19P0ylRluqScuqTUHb7qqkf
FJphEIPIncY4RaCG0ADK5Up4dXnlREUSQL1NswK3NzNrJ5mUa2U2nWIZkogsiW8zFZZxlBVer69v
0RBkg5QLdPClc8BkrCaSE8XjdLKrglEk9b7zGfyNxlVt7IWNJI0gcwM8Rew7fx9bg3DCq2pWFA57
e3qtKSGpYfagMxYFi9b1VV3GDrR7IQmg1UvGQLh4/tUCL6h7MWvkmoDkfe2P4T0NzRezvQ2ZFIP3
9t1X68ycoZ6bG2D6BfTp5a5k3Pb2yATaj+vruTzl5wZmxyEylbJRFbL5sYuOdXNgBv7d95aYhegF
7DadpItzwBAaA15pHgIz7mVYOAJG+7V+4xfWwdPRC3n3es6szVygjmpNDV1F6IZmv7fs6DEwVqP4
y5MN8kokPxoKtZAqigP5xjO0GSjHEhpBV7ZkQLJ3VYE03hon2qIRkQPh9EA4zymOZMjqUN/tQpes
FTjg+Kjk0iPV0XJlwxYOtEAuCHw26sgXFeYsHGtAsUoIRO84RPd+cosuADJUlF921Vo5e83YDC0R
lJ3WWrXMS69/pYYnw32vArCPfRmGnt8eOlHXT8PyJv63uNn1KZgeRpONxcWQLXiQydGR3IZr6uIL
d4gt5N3VeH1J6mbnIYVGxcfXh25iVvEr2jTVnYVa0Ov1tSxZga3OoSkvIyY8x9JPmicEwcLITVX5
SU2/Non66bqFS0cKaAvkj2A/g8pw/jRYXVgOacduVc3HJruHKZQ5ZHVjolgFsPcfzt1bY+LTvblE
cLBZPfysoetJLyip+dGAzCOqaUW0QxiSAd2VOtXSUSCgBm9Aw+jylbDyzICkJgncCU4Ajb4QmhOb
SVvDAy3tIXEK8ZcJwIFG0fmy+tEn++6CwI3so+PcKfKzpvRHSYXFIvp1/XMtXCaSV4bSKPYtEF/m
0dAHnjb6boYWT+D1BxiG7uShflWK7AYCxNs0rtZIii93UaCshZy9gG4o80ddHUJbMnWpdQvFROcS
9Vvb7j76arrytS6DPezQzwAiosjqxSCEnlINp7LduXlsa490Z7sdKRMqlENuHSu161fsLaAWhUES
QdqKIN/mlJDGJHdyNTCIH1LU8pgyCgA9NT9DVIKKU+UPe6mZtjBjXP+El3eaEAKoPNxgoFAvegBJ
y6Srjo6bm1nTTZVnJ4Qa9tdNLCQFwgbDUzzBzE7NEYu2OlrhGA5QDGTdxmf0HcYjpbjJoU5IUMZq
YXQI0cwZ0KHUU2nFAf+tnp7XowSzPP8jyaZDNZ9DcGy9KVF0b1ymDh6GMNjFlb1TzOyALuudCTPh
xmFYuNS0/ZjB2+JXbbMxUwlxU5CVRfG7CJHxMuVdWXYr12fpKMM5SnYoikEXk2sSqpL5ZJQN8GZN
2qZGZNwHgU37w6veKf5OcZxNwBsww0nkeFH2i2wtqemn1W6k7fIg3rRobSm7bo0rc+k0UVUBtCWq
Ktq8oxTYbQIZklq7qTncApR5VqRkpR8twtv556QMxQMh46AvRI8luVEonamt6xlwoge/hySAoPV7
rlvHUn5SEhdipZWHYmlVb03OIjoolR20ZZTW1QoFvITyMdXaf7iGb0yYsy574bW6Z0asys9+p9rP
Qv2Xvw9kk5MGXotQ4fxRaDiAtS7HndtB3hcl8S5bI4O9fAtAgokmDPghiKfnz45SV5YelFpLWhLe
pLq8aaqWiK77kCbea6BF32NF2604lstSMzaBvZrMC0NkOq+shL5uBuiqYTM+OsOXJHgE74cMjw48
yd+Hzde4rG706njd7NK1ZbJIBwpLvsfzMNtLwZumTRwHtfqEWguqNsOmGFfgnIvPwVsrs8DRtrVW
GRWZc26PyfdE0vXb1PONj2VZSY/5pIDChrZxE07B19Cpg5OKjODKb1h6AoVbYoqXBjGTHucLtYw4
VCRnbF0IIOHZ26d2fDTVW61aAQwtHR1bM2VYoQU37BykpEE18b9HR7bTu7ZPjrXqnMyYPnExPvqG
egraNX94GSSJ3gT9SWBKDM9clDin3KsSyFjc2JK3ffcUVbctOr9y60GNulY+XzgwgpCdKgSBBF52
to91ASMjsqKl6+T6vi+6o6wOH7JCf7+bolYLdJ7yAMWVeQBR2lXrFe1Yuh1MD0hVRsPN9YO/dCYJ
FOBdcAQRwQXOow58oW5UlK4SPSfgmelOoMj5iBg5srQPZZCgPvAVWdeVe66KEsDM55PsUsjhBZNF
FHF+EL3YHrXEqWo37Kh4q9nGBCxXetE+GD5X3v3kHxXvS2d+81DDlJE1hhNIiV7s7nVCIFEh4UoE
rZj+Z0gGtEurTVE+6N0KLmXpI7/5jXOSiCDR0sIEKem2yWdKDVoZbWr59foHWLMx8wkWTemg0pqa
YdUnNf+Wag1qhSsvxcJlZK+Z2Sfy1RkwEf/+JiuSGETt2jKqXWjf+kdEIqUTanvaBgn2fNP5IdOH
nfQ6wpz3L6frreXZV1aR4zLMJqxdK4WcRr/Ri0eojfZBom6EyHtziAt3Cr5c39IFHydIPWgwgJk3
qKudL7fvDIVnVy1cSC+3Yfmt1szNIB268Nd1O0vbSjqhWAIlxQDF7NNJoHyq2sPhQKa/MZRnGzlt
GHqqT0F+G659wyXv9tbYbFH6GKJz12JMKZ6c9OtY3vj1rxriAN1YicbEX5rdTJwn6R8OAdDhHIwF
r5VsQXjFhF74uYQbHQnI6/umLMR7Ghw5BHuAC2wijPMPZCuwE6e1SR6GrMEh1KuX0qs/a0H5OHTW
1gq7Td1WH7xRgjkvvEe26tdI/oQm0oaW700UO1v0C+7CtPpV6KYLBGgFRbW0AzB3i1eEpJTM7fz3
wTyEWjQStK4F3aAAJzfxyhYsfE0oPJjpABzEcOk8qEZoGL3lSuoYtYQobzTKF7tNb0rEkyzIuHZj
Peyu7/nCnRCcIVQYAfQJoYLzJdUqyAqnC3vXqxglqtvpR2+X1jas4tuh7v+83xjDciCu4VQTmKFz
Y5pWNHaqJJ0Lj+zJCtKnNgKFNiXPQ76WiC6ti1jRgtaAQQDO0rmpqJbs2pzSzo306Asy6LsmSj7a
gw2lrfYPzgxpBLq6DPsTI84FLhyGR2Em6numsmDAk9v+YZDLB0Xzb0qgSbe8nIdOiR+NCD3IJF05
kwvvBMNzgpmeaIPZDHGi3vhwQBBylfZj79ZQ/+bBd1k/edEKhmFpM3kfQPtAAEd2OXNoxcQUigMs
hig4uoUoDVaK+Hsfdx8d6mjXj8hSAQEHzSkRLFmXJA1w0soAvErZnawy/dI7qbdLdMs/+nD7bRAS
z/ZkZeNdM8XmrmdsZJdmVflUDY6ycjMWLrsQyKJFD4CGLuBsYzOIREDAAi1XRuJvp9mk1X5lrQsP
xZmJmb8L4E2zQD9PbufX22b8LKfawQLLIkRGgwMTrCBinqGDPwgOvFLbh0G9Rd16IxtHvxuOWeLm
srnyoxa+NWB6PDxqCjZI0dmyLTvLdfTWuDhq/iG18pvG/FJC7V0Pyafry19YPa1qcBnQD4D7sMQH
eHNyAQCY0ZBIuB4fjtyGaalqq4UPdn6PKM0uHlZakQuPC41jxpcgC3QMStvn5hoo9ZhRgB3AKKfk
6EyhdIwDJIXVCV5ngCkSaNcx9e/9CZ7TKS6DlUt0eVGBK/J4MEQAaArsx7l9STeaPu3yzoXj+sPQ
Md7CSUcLwV7lMLs8uYAP4JmiKQ8wS5l3CDqILqvW0Ro3grFsNJ4K42NS/zH6L+l4I8Mq7DclzMfx
toAysx2r3ehV++T9VQh6pNQGaFNwfS5qqoT3mSR4JU5S2W9su9yaxsqo+cKGMvXNoIL595PO8zq4
XOqhbRvrpBbQr7bVPsvVZyPJ3u0HSFN5iRlQJjG+aPjKfevoRVJap9QwtkrKVOfQrDi9y5sAIxI4
XTJHBj0Yxj4/GnDko5fjBc4JYP3DqEvxpgydbmNK5s/Qbm8qR7oFyrdidOGUnBmdXT9KwXJeV7Fz
Gkog0ZKMyPbx+gW/dCVMC1KIVUWXB8jT7Lm3Q0n2MhgXT0GWVZvMN3Zpnrl1owne35XgdNEW9Ip/
dZ2E0z7fQsUMUaeve+lkOD/q9quhvXTqVylcKdwv7JmgS/o/K/OBf5W5mL5OsTKhxGLCjS0Xt9f3
bMkCAyO0cih2EQWLQ//GKdZJU9RaV3inJMjRIJcf/Fz5eN2E8ODncTwwROBeNvB6Wnvm7MPD1lyq
WeA4pzKm34Ce5jY1lb2BhIql+nAj1+lKWX7p21hgaRyOFOpKc88LHQQMpQprUiR9W/donUMdqmVu
Gax8nsWV/Wfob03jzeZN6ZC03YAhKXxW+6cgr3eMaEF07Jwkbw1UuGCM/jXQIPwCDar5Q9l6MJlK
cGKfNPs1Km9KAHpB8CVC+8PI33+RBMgeN4QoKaCu+aEobcmP/s7caAh6pD/TLL+DbMmB9fb60Vio
+ggsNC0p5y+V3zyUVa1GS+yiN08DNEew8Eb3cZDdtaa5C+Lhx9D38i0Lf1WRvOnNbP8P1kXxkSRd
kCzNyUWNHvIx22O2qFKzfTwcDcT8ZFce7/KyQFe72HTtjbeGGFn4jowP/mdUOOc3h4aUd5Dg0bVO
Qztu5bjdNrzKQYHYtaLz/1cu38L9BmhOdgtrFeRLFwmeWXmBAtseR/RkSt/KcA1hsbQcwAFizgfy
Troz58vJssHO6a5JoPLMTeG9Gn6/MYzhoCTZIY7Lw/VPJv7azJdwIP+zJq7+m82LI8+GVNmWTr6q
MJ3td1vTj+8r5/1jE1RSVOhzaHWr0KHMnpI0g5skAeJ9Kqrpti3qDyE99ThZi8gXvg4gGNHfpj97
ia2QpxIVpNy2TyAbb6u82KdpsBK1XIahEFCACmCmQbQz5jdsUiAd7oLGOzm6tHX018J8ys2D5rhe
8s2rH+tpraO1cCDQqsTXoxpN73eeCfPsotLcKL47VEg9tA2a98Fwg7SipBWioTGtnPCFIyHQKWJm
Q/x3jrKtw7GwR0QEXDDL49Yci13odftR6eqVZ2Vh9pgKO8cCxlPwIxcRvToh42DVoB/ywT/UVvGB
6fSbFg2S1FY/JJmFSEtq7KjWow9ANBwoKLsAoF8FworwbHYJ3v6O+bODNEWrTZ3nu9Do1ydo+Q2E
QDT1yXHgeS+QM9gTxRb3+sBjYTfGl8Q3m/sJMPKmqEb1l4x+/fVbuXTG3mzM3xz7za0sxXCchcq6
CyTmIMNq2yQfgXj7PtoEYJ+QW+qnlad3oXYn2h0kbZAng7ybNz7yUke/00wD17EbCeTEN3pMG0sp
XwYaxRu96Oqj1efFVrFL/9DGTrFR85Ap47btNmWVDju5Lspd6LfhjpBF30VRmNyTqVQHR39/IVj8
VqZi0COFo3Eebzfon40FOGk3t/snI+mfmQg8+Ua8c5xiJS5dvA1vTAmP8+ZTKJ1vxlITBW5pafjG
7wEZPoTu17/3QoDF/A2T/4LgRnAwnhsxkQKSU1vxTr15XycjE5neNo6eEn2tIb/kS+i/ApeiKAIn
xmw1mYeGkWp73snwHiTntleiHSLLzGqfPH2N3HHRFguiGEoSAX74fFGhNshZV+kSiwoenIDab/FU
NCODEggIr03pLO6gQCSKsgeY79kOFmUiO9xU6QTOaV9E6b7Qvc9BLv3q/fL4Dx+Lp98GGQ1uax7h
h12JBKIue6cUhjvN/6DW4171PyT0Xa4bWjp6gg8eABUF64tQo9CbXne63jtNUnBbpNEDw7Q39eiv
1DUWKnZwEb6xM/tQfUtt0nNa72QNzscgDr/3IaXxVnX2Wjo9SKG6zRm9ymvt0MjysdHSL9fXuXRQ
2E/Br8+uXtDe+4aUZAwo8KLGkJgU/UYqID6VXhOEK7OX67bsSxgCi31jbLbY3Bwa1P5M7+RnDKcl
qEXi4a1fKDS2d5rXhceyaMytVobyVtIUFHeQdER+rUojtCDrcaN2DUIsFIj21qjmv8LA+iwhCWJ7
Jo56qj94JkrwzpioHwylSXYVWcahSSTE0WV6mzn17q3E87ExpsbZpTwrzJhk/rMZx95tUVfOfYpc
1NZBZWVD18/ZZnHt3VSy1/IW6t5jALXv1hsV597x0++o0FX3U9s0u6mZomM/IBKHMF1/W2Z6/oi8
S733MoQE7dT0Hqo4+TO04aEN2xax+j6ttnJkdo9SUxfbKh6tDa18D3L8urlVW1JjSpj6iDhWch9N
TgfPwqhtcw+qZN+MfFQ0/fQm7sIvo9QEO0ZZ+cHm9IMXtNqkIWodHuRWh2nSnU1X98FRn9JC2WpD
/wfRl353/bNeXBWaTlTmwBjiPi8LMJrHprUNRm3J7btvIMHSduXkCNd4FiQIE0yfiU6BeMBmHqaJ
GOXTHE86yWHQbibkJSW7WrGhXLixv0bE7A/kpLgycVXevDaTV6sUECIikYG5IwbcswPpsndnQ9Rz
mPw++M7eJRu7aYptnkbjIZPV6sgYarQ1lCL8KReNstNCZDSMKY7HjVQ6axTuF7d19hPn6VaXqVlV
J77bOeVPes/NvmzHJ0tSHqay2iL3vfIAL+/7f1sy23dTHrxJiUPftcJgr9vBNux/Xj88iysySM3J
mo1LDhq1QN+rCCTpZJqfR0feNum9ofi7qXgGp3Td1OJiIBQRDXsxmDRbjN/rYTrZve960fiapPoL
k3uH6yYWr8J/JuZlaqggNaM1SReM4IOTfZLMbRL+y4a9MTFL5qDoraI+lzkCNpjv+leLorcFYjT8
EurWex9BcdwIH6C1IW65SLesxoTkpal9VI0AimR36vin8f5c37LFA/DGhvhqb25dQXvE0PIW/otB
2qVjt1H6H3lVbOruHnHgf1mQ6DKS8OBI5pmwaiWhbTEC4DIZvPPVb32qHkrZ+wcrCokVmSNIHNXW
zpc0wX6rC5d1qlL0rmT9Rx0O3+UhuL2+c0uHjVPMxImYCyIgOjfTER2rxUCxois6xO2k9kYZkO8p
jLVdW3KMEMRC3oQLBhg5c4zoqYI2abmj3eg8Igtyg4L8HeStO7nXt/+wJsZ0eFAEw9E8wcdLAA3y
TBy98tUMfnnWDYJR/2CC2rroj6o6Qzvn21aWij4ADpJOdREFtyOzikcTHcBjVpdrqYVwx7NnSwVK
yivB60jKNjsIic0YaZPTrlfa8SV2UmPT5v6XKQtf8BO/q4m4fLBRj76+wEWroOPpIIECucjs0bGT
JyNulBN0e3tfPkbZsDHKT5G3L6f7CUzzdXMLF5jhSKinKYnTRJ/nrobt+VKXO/LJy//4mbWpQm/T
wyqoWfcluMvrxsSZvthRwB2in8QA+PzMe/LIBGuUKac46717SyMLGMMuOVQKMDIdedkxs4R8oxlu
9Ail7+vWF24cxVWRT7Gvl6VkENRVH/uRcuqUBnmyL1X17AXSyhIvy8jkA0TjvLpk2FS5ZgfUj4rA
CWtFOdnqUzCpm7a/U3N543eHyNr5Hgq6N0784/rK/p762caC8qSjTOTDPIwmlv7GDTcesX+SlMZJ
z+Nyz4A1MyOaFOzDspFvUrnWdnA3vcZTWnUbq5rqY9c02Xaamvq3XdnDzgxz5dEpgmrjFFa7iWWz
OapVUH3ttLp5yRBA32jlGD/0ZeOjLiypz2qJCqLiE8/JY8pBLYfwqRrNr8NYpjeDNahbWW67A1F7
urXADSW7PAnzvVnJwUGa4mFfl6MWIp8FVfxA1nHyJgkp9Apii1Ip1vo+CweP3gsJNSAuANRz+FtT
BhPj/Z19Sox0R/agaL9Rph7KU1FAeV5+BaZ2/YtcFuigFnhrcfZFElWS8jpHD9FLHJSI7K0V0Wjy
wn3j5BsvvVfHg0bOpio/hnTfmu9/XIBviOkoYuFLbtmhtPxClRL7VArZwtK898L6Y2+HKzdq6bDr
kHcBTQfUDBRndtiDakSHTqLTHZf51hn2XllDNIXDkvKNGXxX47tMNzZAGq7v7sJNPjM788whAIaw
nUr7lPr5T22Mf3RDuB/SfwigyIlwuCwQluS5u7JCmtPF+D+kfVmTnDjT9S8ign25hdp7o7vdtts3
hJdukFgESAjQr/8OjvhmqineInqeiAnfeMJZEqlUKvPkOab3AMxOWJtPknwp/DU488L1jG4n4CbA
vS3QOOo4ZV42oAdjS2tbjVCjVGZUlz852V7fNHvREqaDAD7FRXzBKOcwq6uonnoP6OOK3UBB+lQr
JV+sMgBWwiXtd88m2i4xQMYloLm70/MqO7W50xxHEDymIRYAaI6mWaeeVM0RNL911FlQUq2dLD9B
GrE6uQQl116zzUgBqf/quGyI3KaGRqLAgesG7u5o4zsUb/q+SoG2pe2TkMp9oxChvRmcwoeurJPv
OMSDY+R6DnB5iX+bZ66MIIId7CnzhntDUXIcAwhODrwj9wJKx3jOGSysuavd0bbzVxxu4VJGUP13
66a/P4uvtmo1pWn4SE3/gkELm9+2rhV2/FSrx77cXf9Qi98JPGlwOkBOUb75aIzlQ+8i7LoPkmJi
rDyU7CcWGPbG03U79uVtDHACKn64i1Ejm6fT6GC0lHLbfVAQic6MH8Hn+SoQBCehO1RN8d8F4Vtv
EhwtSEM/NJjzc/P7VFujeVtIXzBIiFFdMM9Dymue3MoWSueo1iYPmI6Main/IBgeGfdDK8Pt0tZi
5dus2Zs5gpCl3nFoCT9oRXdvtfa+SrtDaqKABHptJsRaa2GKZLOL/cP6Zq+ENglSS2vH5CERdRsp
vI0fk8x7gyo25GHHNtiRtgBRsJGyje6171KrXjGBkR6UN4I5EsyUL9d9Zinyeoj2iB4IinCbj75J
dcqdYUALzwkeeu1NdoBzfT7DBwbvXxOT256dtQwCdF6pw4QI7izjqRBPzF+Z+Fny/KliOtUS0LOZ
e41Nie8GDUkeyND8oBoIJnyPHK7v1FJBCrxLAElg4h97NR/IxOA3V5UbJA8S1ICY+MSg6yHCeHwG
Tj4KWWp24gV8ldB9AirHegyOria2nZd8Kwp7f/3HLC4YdZq/b1ogZmdu1FeWLi1WoLKYGWD9osU3
DkHe6zaWXGNCNmMEFl2wCxoXTbRNalcmjoYzwXGh2dl09hAqSHD9B0MACuGRjoo3nmczBxFD7UNo
GA7ilXedYe2MvLh3VbZy1MG8vXD4MHv5j6FZduPZupH2XKG6Li1y04Bhfmf6pNgXffINb3e101GW
pVpr3UETtdmp0UqOopP1ViWOu6sy3m5BowX1F0M2YVfnRogZ5N8WKs/7AlRjp0p53UYkqHprZlJu
gYOxtxkpDaASA4nXZqvBVu0Gr07PPEwVB+Um4wxla+QT+8LTybYeoYzXiqLdNCbhUdEYGOwvUAqv
AilvCjKQYyCCgYWtbzehlzB3442qjSQZnV1Vs+okUivY2URBz70ZCmAJnSrUhgIcbMAe7nOGiJ1S
3h/0jHohmnDqxR89XNzQ290PLXEO1ABNKlTJvbDnQn+yPVQzFMqrLs8xV6yP93qSYpjOUS8l/q97
LoNqqzyl9ry0Xz23+MVzG/9KU/FDWtBbWy8hVJ95+25QOgQLGih89EMRWU1fhUNtYeBSpfKWjFQD
XLUYo8LHHKTfpeOT3iD3qMH6GbU1TTaup/AXqIhsQezSbcDXx16cKms3HdSBNp3Lin3bMTsCS88Q
AVIi7jViuXvM3Lvbzsd8FcDrw4a0TgCJyPpLkPtg51Nw/C0b2hI646KDPlPSoA3Ba1RvUpLeeXlN
Ng0ZVDgAOBIWlnprRk9FbWfo256ZDaAprQirHOkTGo3dvayYvrUHcPqNk561WdryhvfEAC6tk/iR
yQ8oK5gvCZXGKWi9PgAE01BfGyCL820FbfWNg7nTQORg8USCucOU6Hsp5RACrV++p5320+zb6k4V
SN9EUJGnbtQwsdX1fYRephcxW+gR8Mn5d4hbZ8apT56Hyg/A1x4E+8o0MCdYKIZmtLA2KRReojRA
02TDOuXc5hUp78pMV5Hs6gDKqrXYmFVZv2Sm18TKhwz55ErVccCpCfV+0PHwIUjSDFqHHrSg0fWA
0vBOJzqgCm3+ahfi3Wvb8t7vOitCPct8t5vU39llmu4hndXfljaolDTLzHeDzepNIaBYBYg8fyga
QXGK0npXNVyeCOiWMOyueLV1IZS38ZAa3HAH/IIoImKhQ0k2hV689W3S7WWfkUeNQrwMfDPpC691
k4fWqFVmlIKL8eixfNyXdduEoJXMTgbVgoOpCyfyVJZhWtXw94wbw4YZvdw2dWujAQ3tYFX12ZFY
vN5L9S4hTJ/BbznKjhsLoNqVssNSXoIqIqjskO1g+GMW4PVeer3LWPLAXDZxe3RNyKsMTOn6O0vE
rduuDfUvxcapDQ5AOWYwLiaiBuA+2hSjXg/NEBysBoATNvADaxNEBXMNZrJ0fUHnCrAawKkhwzZb
XddSs6IETf7S7rZmazxyTF+u7OCCjb80U0Bso5MIZcCPt4qmG6oufUVjUvKw91AJGb9cv7cWvhH4
8RxAoMDsge7+LHeq0xbC1wRDk7UTnEjwFahCqoZIeKjJiN//wRYelaAsmRgv5p32wdd83x0ZjWXh
gW5zhz8hh7BDHr6p6pWLcnFdZ7YmVzlL2EhluXWP2B1bgIyBWZt+V1JHd0O4RQTOQSesqf3t+vIW
co2JyR4lhynRuCg0a/qYWmKkNM4qsteT25GwE0lerxtZcHHM+wDzgWM1UZbMrn8zIBZFAkkxHwYW
XAR/of82kn6bBCuD4WuGZq7nS+L7RQ3Xs4w/vv+90uwwab84bKUduPCdPqxn5n8YFjIqUunwcPWD
oYVdg5enxCyGkz5y8+d/2DuUzQGpRQvqAoDhjKVbZRiZjKERMQL0XtLsC9gRsqeGE3CMWPWaxvKC
R0DA0EWi/ZdixJp9LL0DczF4dGncmwlgU/Se+voR0lsrL4c1M1MUOfN1w8aiwAaPPcSgUt2gpWrf
8mDlQC0VD7EYxHMA/CZeslmGy0CMLcBcSuOxNgrca5j2NAmKaYWjxruOWTKy/E0OwHpplxHtSn1j
DwHdlGnOVnLtRZ+BqBsiCeqZ/lw9rO9zzaQ91jvwxzK/M7unJI8tcgTp8YqlhfgLYOi/lmZRpC01
V6WtoJCIxMREYtt5lNtroWq6KGbPaRhBD2BiVApQ2Pv4+UapdQkHH2RcFsi6hijTfqku2U5ALp7K
sCv/8DX9tQWPmToC2L7pe6LT8tEkuHaF0RcaMKGJfQLT8vPQ473ptGtfatEOuPUxujaxsHqz/TOt
ApM0Nrhddd5uuP8mkCSvTWis2Zi85cz7Syq9ShW4wcTQhrYEQQGp8aRdKXoshEOU6qfA4aBaA7WS
j1ZSL7PTIrFI7DgKHZP3XDQ7qFy0wNp8Okih5Ap8MNjkQOU/HxajjmhYZzgEEpMPmfWude9i8CJ7
XCtSLS3o3M6saGS2HiqvoItFfP9VFSdGfrdy44k1UPDCCfrbWcONiCvxIr/QuzYtbQVWud4cN0mQ
haxcS8QWVwJ232lWy0flZHZTKaNodTcfs5gAeRW6en3wafViedpBqz9NJ4JhI6iS/2Nrdl2ZY0Py
FvdTXEjoGwWT6lA9asnGdBK1ve4ISwEXY3qTjjbyWTB4TY5/5thaQVPhZDKDfKG/CZA4E6befK6d
zIptnCx7N7m+HVBDDRMv2MpEf8vt5PN1rw+/YXaAK4ESM+gns1ga0o3ayt9yUj0GdJ26HouZBcEP
hmanWHFF/YTpiEi+e4vbTI8gYKGtbOmiM6JijuIs0gAoMXzcUT+3ScLTFqvRgh6AOHJrDEAGXf9u
i+54ZmT6EWefrcP4s9H3XRbrTWxZPzPX2ptmGRnm83U7S3EPHaCJchKjKxd1bIoRvzodwQhZuzQs
HQMjpNuSfb9uZOFugtrPv0ZmUYLpBSgBQHY7XbUOj3Vy0rRbrT7kxc+u+SXkSodybU2zN5XIG57S
FOaY/iUBD6Rn7B1rJVtaWdI8kpeaqnwoc2NJDopa2nAAPd6h0butX3R33C6f2t7eoXSzEtennZo7
+NlOzgml6waoED7kMKv9SK0upEkcmDGt+v3AmxBYh+sfbmUn/9L6nHlh0I+dq0M7LE5Hbc80lQHy
byYgc+lWLsY1QzN377tkQGyCIZf9SbJH10/Cao38aNHGNGqH4WXcv/NOeetVqaCuhkvEtkMyPDbj
tyr5/ENkEkH7x8b0G842LAUxuhj8BEy4AYsq+aacL7zb6eqmSN+vf5qF9PWDpVlMtTye9g5Lka73
W6HAiAQ0sWnIiKJUxTO1u25tKRydr2t2goGfcApD80k8GLc0+eXTryDVhNra7+tm/jZZLvwbV/Ck
GT89fme3MPHpOKrJDwYo0YRCSnbXWqgut4NXRyYAz1sgoW1g8FBb7OtARBKkZD/MDvPvQmPfTb0H
z5FE089sqPNYVqU8jrr7NqRIhQjDpJAXCG+PnoG3NaRTR75Gx2m7jJDmTZ+GPgG1pAIFb1iDNHTL
AwDQfYBqQmlztXPLxDkwjEmukBgs7i5G3pG3QyVBd2c3StN1YGdREFozyyDuM3bDoKLSaCqiuf3z
+g4vmgKFABq+k3DGvBaUNmnjeDIgsSrRdwYEQNwSV3V7u6v62McQ9ErAWrosUbTzTAs9jcv6Vs6E
TXU0NWI/UyDbGLU+tCtvJXosGsEkOpJqjOFBN/7jqQMpWNWOOT6x3fyiYLWo5K/ru7YYOs4MzNwf
GHPm0hZEwyT1DtMkYR64zxBs2V43s/hxJsUtDOIA3jLP2pUjPYYxEjwU1R/TGaMBKlet+61S+oqh
xfWATgIIGpAgwuM+bljArbRGNkBjICogt4vCdW5ETt9vPr8edHaAMESnFzCT2UVcd0Of5GVPYg5C
J5SYSgxIKGfTcTO8bshYWpCFoSIdKuAAQs1VRixa12Y6wK3bTO6zpPqicSDwpEZLdJDRs2BgQ8ih
Jlxl+75QEKgcw6b07vJk2GPGbe+tzaItpQeo4QHnCM5ASIdPv/fsHggy181J4qex0q0Hq+vHTZbg
8cWt/lQLexN0dZwm3Wsn+8P1nVi6Fv4qGeDNZ4Jyama413RIKxmYTMNR2ZX9sLGYuRtM72Ca4rnt
16QM1szNHEmZ5eDXFcxlgHHU/bDLXW3jWmbklOMDWpn/waHAPgJCpImtCxOiH7c1lzWmThXJ8A6k
r42Vo0Wfo/KrhU73aYIQbBCIsfEYBPgLb/aZ74rcKcH6j4LA2Nzk/HsWfL3+oZY8FgV/JN3TZAqe
6R+XAhrjMvUdksdVg4vbHm5s46n21zrXS5FxYnsHMR7gKqgGfLSC74O83s/z2El+Ven3YdxfX8VS
Pnr+78++f9rltERtPAf/x20PkoSGvhWgGEi7Gzyea21t6nn65+bpwbm5WRwG0cpoJGJajs1Dyl8z
SE0qtvfylY+ztm2zj+96XdYSjmX59XurKsCGX6/vm7FiYT5dXOlTN40VOehLg4OQN3lwoyVHLXlh
5A/Vh0hWT6L9bQXHzthZhnaSa1/u0v8mUvRptAUVIgjnzpbIRoo3uaeKuK5f5fjUWifT+fSzH3c+
2MWmrhAumjmgnaakDxpNK2JScKRnFUa+oIhVrTUIL30QiuIYNoA0EpDsF09YN21clTtZgYL8Y5ls
0Yd9LMjjAIR+yU+2iK9/uYV9AyALUQFsfpg9mH84z9MUqW1ax153arMg7LosJOPKM2LRCAD6YArD
wxyx7uOxZR4hGsQeWexBhfuQk0K+2oR2L3bfBJvr67k8UqgOobgKBmY0hDAA/NFUboCSBoIJdcxS
kCC7x3GMGXrpa0w+CyuykQLgatIhKnVBPAtwtOc1A4TDpYbOeoMau2O07SZQhjheX9CiJQc0c8ii
JlOzZNrRaelYVLHYRE0rx/wtWCWjHqjd62amffkYiqBrd2ZmOuBnN3ziEZADWDCT11+bdkBzMAhN
5yHRbzQttjQR9ePK4+gyZMAiyEchqTcNhNuzhYHARGelsquYtH9SS22E/3Z9SQuuMCm0eUhXpoL+
HJ2JydDBM4XUHszg2aaYanV/Ca8JVb+9bmdhIR/szLwbUJ6g7Djs2G4fsuK1qVcMXGYleNyABQEx
B0SRSKc/fpsqhSBND0lp1EYafBg/qiG6yLkRoeYZWu1asX0BKw576CGBiG565cwDnWDc1htzkko2
MKPcAjNU7gyMzov6ZfC+ewV476ovSb3Gqri4j6hUT+cXYfbvHXPmgsrsyqAJckzc5WC+NSeE0OfP
Ei4IdJXQegTnx7zDgyCU04JgYKwodSgBBNkRk0P8aFTjGl/PwqnFYQXWHotBe3D+9IFEIMvsnKLA
kMpXIdg2t4Ib7PhKYF3asnMzM88QZW8LJWGm0cxXSeznsVv7KkvOZyJ1xIAdpiSwmI/OxzuLMmY5
GfQ4pskfc9PSYEPZiWXkaFjP14/S4rb9a8ybtVNB9lYHFfNQJlb5Nkudb5hdD2Vvv33eDCiT8IJD
HwGjJrMTaw6i0tmAurotngKv3QNkGgGBtxJSl3YOU3qgUUKOjybZbOeITqTkDB/HM4EsajFwm5RP
Qh+ONNC2mUbXEoelzZskTXBV4PheYGWdThV2ZzbwOb+kodtlB1Or73xnbdpuKa6ieDB1lqbg/bfo
dX5OUdXyRn+AR7TahvZJ2NmPXZ9tgLFa2cFlSwh6HmZWLjmqlV1AuNeDnE/aI4XUg7BBRZ9xvveH
r9c94pIfAq4A5iHPB6UxnvfzGMsSNgpA09J4RGyt8Ly22p2L6beQ7MA/yTcE5Sv2H7IIGMXcCuCx
LpK+6Yue7aRRaxifZJiUDoI7AiHbqrnJ/DWurSW3ODcyc3apjy4tBIyo5ov0oF+cHL1xLX1YNAIF
FKjyGoh280IniDxNFoAjIe4s8tAN43Gqv0lQFKx8pumBN0tTIBcK8jewkuFGnCteaqPZ+MDXw06t
cXCEQpC+SXaWlsfKGaJxnF4adsRkB0pzjLwk/cYt6Pb6j1g61+e/YRZ0M9shQWtNDbP+hrJXza52
nnI3ICgIoTJy3dbSvuImBF0OQJSXhSDwcULghCoIWhnlYz+4dxooAzl6MtfNLN0juHUREzGJBmLH
6WecOWKjcG8YKNUBLjDyXQ4GyXezdUCfft3MQpLpAK8/MYu50wt+2tkzMyAcGABUxF3S2gi4zNhX
9TGAXE4KqH0Gtj6HPXfO2mzYUhA5Nzr7XJowS2FCoyf2Jwx3laFo9tpkSZTp/+Vj4QU6LdCa8Fuz
gM/LpEpZxlHO8dldpuGVGDASkaD7fOaMjPYfO3OCT0AyVGdJNFNBtbBJB2OTrRFCLYbDwJkgKmCe
wse6+FLakJhcZfGguze1qp+T0n+oOi3UZRoDc/kFsyuosLpxDkFmjTYrR2zJ7VEzRp19ap0Y89e8
7ssx0fNk+mbZPZ7bMYjL9olvrVFJLtrxwHGHKitewPNwAjTfgMpxDw6yeozE8D6IN69ek/VbMAKv
xowYZjyBi53nAYym0oaeLJpoJniiHO2oOOTv8uF4/XAt+DnMuCCZw8UMGr3ZJ0sBxS4tE3tGBg9D
HQMAb26Uao9p9+e6ocX1ACUFoAyg8RcjKrLOesIE8EsT0Xoqrb0wnMjk7kpLetEMIHVQbwbn/8Xw
iJkNVJgj0qcaVMPeKDD581uan1aiRoKGpfxjZQZhqvq+SUlOUNN3OK7GINRcIPyrtUt46U0FRQFM
2GF4H9Wp+fyt1gJ5P+AlF9PuW6AVu0YmUWHXGxCrhxJTOEb+bJgNtLYfr3+shcvqg93pQj0LuSnk
Ph1HZIBooaGesQyTCi8JO1YKgw/ZWnxfuEZQDEeuNqEvLovMoxyU1kgwD6Ni8aMoq4iT/uXz68GY
Ijre+BPgmJmXdwIiiK6ttAdDfG9Bp63zhzH4hXbJRis+3caEg4OMBZcsXnIXKkmN1zJf0iaNaYo0
0AdfTrJVHTk0SkXXF7Xg6lOUcwN0AQCMtWeLslMb73tmZ3E58m2ujEOH+mXQONvrZv5SBs6ypw92
Zldh5YquZqmVxYBn3SWaE4HTcDfofE+aJ2Dq95ZRRHbSRRINd1RnDtyvo4GtdbcWsoAPv2J2TQoK
KhqMjeD6Asm2LVhU5qg5Dje5+hYkPSgNAPFUT9eXPq3sysqd2cOScqNUBkXm4bk8JN19CkWmoRN3
XWvuHdbHrlh5yS4cBQ9pgA5cvzNhZWeL7CvaiKr2MwR9a5PXfMPXniwrFuZLgiSSJS0RINsgd+gi
hq54u75ni16JwjAmIzEtiBrdx9BR9wEotywwICXjNrVuvOLZXlUBmPb94ruA3hLhfRJcmcMUpd2m
CYrTyG+pDPWuC0c9psEjKW4rXZ5Kr4swgh7RZOW5txAVp8c/vhBK+Sg1zaJ+o7UaGGJKmHW99AAm
2K/1YL8QaYuwH4V9pFq69kJaMon82kbii+Hni9pTDyGg2huQPQVOld77Y5BuMpzHafSviahUwS7o
c/b++U+IWBnoBko3l9RFLbdNDkYNGAVJUt3+QsHvV5KuxMklP4HEAThpJkwz/vjoJ9wAewYG41Lg
mX+JQIPM2wtGS1aeDkvejk8F8jvA7PGanJ0njwFnwGiFjFB/pe0pa9agv0urmCgoJ3qHaYhkZkAA
gttV4DB/aFzgOMcaXVhMENx2fbI2v7SQqCHh/MfSvMjFVGaJlIFkb+rpK/4oSxGBdy8snJXeztKe
ARsDdVXgYwB3mi9p1BNXjjjAfspy6NyO/g2gQdVKhrEUWs+szONQ6RRBV05PVM8vXk1L3rPOOUCb
6znN/QNu8SjI/1z36qUNBPoSBQCQQ0KpaeZwrmI5OjKoT5udCg39vjRwa3g89I3t5w1NZSd7QhZd
8kpJrejpwGAocepTwtIkzGxtj4mPTcrUWvluYVWoFaOnNLFXAGQy/f15pgayTOFLqNuzbCxCAd9g
JvTEUvnW8p/X17WUjaI5NiU34HZFDXTmGaWieZe4HErjMrn1W/bmNF2UYagZ2I5DmqpYtvQU1PZW
MLmWcU//9izkn9ueu79bDMROGWwrlNSs4bZEt6nXb4TWbyvntWnBN9uvuOjC2cbUG3hz0eHCiufz
fLzqgyFIWoAfPAfkJGlo986mCNYKo4tm0ICeCLoQcudVFIxgDkTPFR56lnsyOgNC4Mkhs4OVov/C
gUOImjQqpqcRSm4fHaVsZM3xTVHyysvIafaJPABKLV0/ZKwG6NlbyU4Xbi4fz1YkqEhoDIAZP9qz
yobrvLJy5GssGmmO0jLAoObBy9JD660cuUXXdO1JE8hDYfRiYJCJpG1o0OSxzlKQ5NZRVgRhJo0I
Up+hiaHkoAPfxFvprOUifzHOc8dEmXnK9kGfiz8+rhPPZi/jZpXH6EJ5NxBjKMKsbe0bUQwDJih0
iKlYtY+CI2NRghcwJv67PJROP558t/wr4X2bkJZCcS/z6BPAiBzIKDfYNsx/y7yxPnW9DeJm9L4+
/1T2p4Y3aM0BT7hga6tMv3N8XucIiPkXZo9oB9lg/2JrvaClB8S5oXmsd3NWQ5MJH6dxgyFkOjny
htx6+Z3OQPMnD4Zd37Z9tQGJ/AZMJzvNKY4clD/Xw9fSOYPn4w4FkTKOwuy5ZLWNVcBZy7gr1amF
Yh5Acqn5+7qRpVMGah/TRl8dHaJ5OCaNbWV1npRxOzS7rui2kK/rMdM/vKNsdupbvQzHUltDhC3M
t4BKHGkYppxAkxPYs8M2oGvd+DQoMMrKIgs8yKkLdHf+5pAqFN4J5IKBBIdrsfOaP2QQK460+IEx
Vo3JdLyuMZo0bf3ZJYSWJfQtaVrGVsBDgGgPoCc7JlkD3GFhHnskrflUU7f9kzLlt2o0b/yB3oFW
9O367i9dhr4/NbzhbxOT7MffIUCJ15V5hU/cABplB2291VJRbwmwTGGWWuzzLgXhs2n+Fb0zxNVZ
TNUqSNfyAMJPYqgi9Awj4j0Z8sunFzVVm/xgIgBEwJjVYgK9KodxQODmFE0z9B9DMWkagWcxBBnW
dVsL7gszgGpOj89LrnirA5WoMwBFRK0nYjjbpL4VxXtT3HXlD7B1rVwRl8IKE1fkv+bmd0TStS1e
cjDnm48GJgCbowEmvay4c3SQFA53ZMSo78/axwNvfBbp0zgMmwqMev1PmbxX7k4L3v+n9f89Z+eO
bIHVotXyAsBRKJioR+GDdeRRsqc0+VroP64bW8Drflz+zH28yuDSDQisYcxyVN/b9KYef+jaW+3f
8ESEWnJTMB4moCln9KEQRxSWwspeSXMWDg0+AmAiKCKh1OxNPnG25tFzwRLHiyLOnQ7c2NrO0YtD
HpgP6K8erq94IQR/MDW7KztwrDh6CVN6cVNSDnLQoxCv120s5B3I7p0pCoLyHPIUH5eD1mhNKgex
qIaOWeb+CHp/M94WEU9XDC0tBh02hFyoHeFxOdu3IuCqZszMgRSzN0V6x6abf5VibdEKbmj0epGz
XUDG7I5Tp9F7XNJpiZFwPSrkre2uuMDS/TFJGoJtCeMJmJWdbZpumHKsUi8HDtK/7QxyZLoEBkBF
NagR8KDBJIkGVrwUEyJN9dy6VQQ+/JUxqyU/BEISurYTW/0FsquxIaHS92UBzodO34G5xdmCoQFE
+iXoWYQr1/QOjKVgh4ozuvdIflA/nX7QmeNPgBIrGMoSBvNTCfohPy3vizzbVrZ3M4Fq9SzfVHhk
ZJ46WbV5lBVmQ2350xH0VZjFfUfqbW25d27jr8T8pU4aPArAR2CpMKQyH6+cHlqmPiZFDJWY324j
BG5SoPg60Iuc0lyXmDqyIaWoj2RfGfTW5c0eE4xrotD/x8+AQ0xgO2zT7MBmiEK11ThFbI30TgMn
nV4YeytDbKJVDZ6s7N4d7KfWGx/ysnpxR3m8fpiXvB9tbJxkKHMDwzbL2Qgrm0bYeQX7TWSJ+wpo
Rp3s/jcjs4PMbfAe6QWpYun8qsRBk7+VuXKvLgWlae4HHAHoCFyU8Ro+Bl6aumVsoiqqN7ejFkS6
Oxy04tS07sp6Fr/aubVZxiAkH+ym8srYy36glgMoFCTTPT2UFrCmNIvSFpNy5cm274B1XLnTlw7V
ue3ZnVY3dq2XJmzTDsSw9rMMsghDSaELd+X0hYN6+vrXW3r6ARTw795O9ayzY+whwdaz1i9j0Ozt
Bo4xHv3ZGKpt1z36EMwam61hqxBTxCvbvOSbjguGdxwN/VIzXrYs9YpJMboY3Mi3TmPx0+jWYAhL
joNCC3wGrxZcuLPF9bXH6zFFjGpU+6wcaKBUxkmAvjlMB+9IEntzfTcXFwUgDmr3SP8uJuNGR+PG
6KPh6BUlFOd/auQ5t//DoZ66p39fSSh6zNZUuCIQiqB5Kp0nyY4af0royl2y5IW4QqaY9ZdmZfYQ
SAZiskzCRJVmGFVzNnWnPeLBAFyPiq1WbktVPl3fub9gpVkhAKPw/9qcnTpaSA8wOjS4MWG7KyrI
gLrePp2o6Hi+zTFiluK135XFBuC0HWvAtOuSDZ7GeBAjO/GhGVqoCAIIO19AnVpktwCkHyun3mA1
USayP9TOt8TsbkRSR1rZQJ5KgAo1uLES79jY7lYv1Yo3LEYSOIIDRnV4nzdXzDABcEslGt2x6/ih
Yx3HdgwdUexc7bHwtpw/Cu13W4hQ99dML37BM8uzL2iBHgJYGfTxOw2TvU3Yel/SIa55nDARfV4I
GQ+R83XOvl2Z9K6ZmgBblEI+C+gvyjxfK+AvpvvnRmah0R3Q3oN6Ecqnbn6ouBvK1glztw0JsY9u
aUOaSH1H6fvFNpsdLf3HwgEgzbGibMD4S+9+ve6w0zG78NezHZ4dQ5mj6OQX+DkeuXWEQHFqjeFj
7Ru6HyOzKyCQ5XXYVcpklNhfRmhGpcVxzOUuZ7+h4PS/LWiWLPBcODUE6EisdTdWmSJVXXmwLdX6
4CaoMWJkaBpamxZ8dtWkIHbNFFgW4xScnrL9ntAvyP/15H4wHit57ztPmuKQjHuR9beyaMKCbW0w
BdpQgC/knhXfDfZLDKAwXKntLnDRTv777w+b5Wlk9Mq0GfHDcvdeMijXARSStrE+Hk0+bmoLsA0W
d+YvVf/Rq5+y2WXJO+XHSr5e/wT/h4///x9ywWwF8HVlkKImcaGMqNHc+wFNvpAY1c6BcpkSOqY/
QfpjtxttEHvoE0Q2fu6Y04OR6CfcPn+u/6DJxS6c3EefEeh9lNfnCaQcQYZSj0Ad8xGaF+IIMM2h
B8kM/7Ri+xRBzgzNXENBKk4ZAzBhtjmeKhSeedXedOARub6epSOFjimw2qDhNUAf9tEDB6olWVbg
Yhv/KrY/crePagdUPeCc6km6L5I1NPWib52bnJ1iNWZpq1pE4oLLiHS7wP8xoF4hgsccSnCDDiRS
nm0G/n0gOwDWIlMbtm5/zxmyomBN+G8x2wNl70RPjR4bJoE+boARgBO1nmBxlfo21nvQooVlf+jq
BwfSxrL+aYvvQ77SEV3c9DObs8BSMZ4YKodNp6+hs+VHVf0auFqouNgY9nOX7q9/5KWkD6nLJLCD
ourFVKLgHR28ER+5rcleNsOmTxwUwvo7d8It5ebhurmlnA9qtj6OB7pdmML9uKVVruGVr+PMmpSH
jtw7wEGTanfdyLIbnVmZ3X5wBbvrUPePa1mHxfhkuzdVme8x5DK0z5V8sulDYt6CkBGswl9qhgcv
fxrErixXss/FEHW+3JkH8U43wdCGH5JlP7XiUTp/EBMI+Z6PdRjQr40Ti3Hv0h9+s5deHU54ZrCT
rezGlL7M4xIkavA70GgHnGS2G0pUSmOYKoqt6lEXL/rIIyoOlDohKGCjIAFfj2eHrvtIs5WvvVSs
x3tigqcBowsiuZlpX9WKpGqCjRV9sxW24T8JOf6gTl2GEIN/c92m2OqZkewcF6S7ZkHfyWi2zx2p
fvWUr73fFg8XXA9YoYnIdD425vWDV/IJatja7bZJ9Tgj/kZDykzafFe0+aaTa6n6wtwxFGXPbM48
HpGlhQ7O9MrRnXt057YyN7dFBTpvfdxpQm7skj7wkv8caHLQGdkYMtnUgtxKy1xJsdeWP/sari/N
qp8yTxsM24YH4Ld7zMFO65Ji2/sHvf523fMWD/vZ0mdZn6HJSpMmYovOyaEGbN/1s/fRK35eN7O2
rNkh82XW67SbcrH2UFnBpui+1gJhJWmiVIf2PHztusEpw7k4UGfrmt1STtWIsZxG50haPSdN9acc
hmOWsLAaBdhWajvqKrlF/XHlOC3aRWVMtwCixpU8e6f4mtUXApPKsci6O6PgQKDVryAi2JZF/v9I
+7Iet3Wl219EQKJGvkqy3e7B3e5OD8mLkFGi5omSyF9/l7LvOduWBQv9nQTISwCVSRbJYtWqte40
Uux5qqAA+H9AmTKgmymUrvA0gzOfn9mlY5dELwDbpiy94arc1yg0dyi0Vdaavtyix5yYmpb6JOgt
Y70MzRibxcjkptfJs65E0Cf5ShFxKVJDH9XUeAt8Lojyz83kY8fNWoOZtOi8lt/9o5zUrJUIJ/++
8JMTMzM/KaSgFWEwQ8Pue0rMPxCcWRnJskv8O5L52hhRmA8KJxqabh9iI76nFWTCoWkInWcNsM6s
eVep3JQSrGzXN8HS4FCLgAAQaBUh0zA7TLqBJHqvAJIBOv3Ao+YID1m5x5cGd2pitkyRXUJs0BK4
xrvwjoVsol4HaaJ8zKXwdTP9jSP8kYCj//rIlrwDZGVTth6duBeqeWUE7tgiBkgm5MhAqG5jGOKN
DeDbSKrdZ01R6GqCJBzZ/4kcarajC1BrWHj9g4cKQCoj4d8m6vk2dI5l6dorp/9CggXG0KUNiD/4
G+i88EKgecqSiakGHAfQa/sFnQJPSVACl7t2eNf0ygtrvJ1tvknIWmR/OaewDTFHG0EImxheznec
IzpFzbACbY09VH4F4IevDZWxQ3TQ6J5dOdWaxcujBBZRbsFLCZVsOu8PGiEcFVUUj6QaGtZgQgCH
XoqH80ryb3FcEy8FSHKByJxzH4SDCmvweqDTVIJ/TljNJtPN20yweyrXFDEvtwNGdGJrdp3aNlHM
anAOp05ym1jkLs1pACHObdWEAc/zjdbVxybvV8Czi0PEuT95zMSTPtuFKrUrG70h8VMpzKApRqCA
o8FjvLtNaxBZXd8QS6sGjRQb8gNTInD+hlbhWFllgVY4Wv1i4BPvsNPBCHvdyOXRhXQznnN/2561
C7AdbUK9jls81C2pRiQJapDP1WvMOUtG6AR4mghZ4IOzk9mhQg5mh8u6dF8ATfOsfK1LYWmuTi3M
LsthsNLQMXD2K3S6FSWKVog8eGhsrs/W4rkBBijATmyQLaDX7nzvUm5FGsi0kQcoE29kQdu85Y0M
bIgNicEb6DHsDnJsPd38ct3yNIDz+5MC5fOv4dkUoltcz5SBeDUxmk2Vm16sfY2Beq4UFAFwFdgQ
kLxucXlK/7U4m1LS6VHTW7BYceuLyJtdDbHJBC29K3YWXqjnQ5v2+kmgEzst0EMShvJ8V0dftKTw
WXmj0z9x/KPJ0qDO7gbzDc2Pnmnc5mDtMAWI2sXeiV+uj3hpd5/M8bxTs3QadAvrqCQ4UA/0tMF6
poW4TZtsK2q6v25rZT3Z7BLg0F9hgzGlNNlBl/fIZTJoO4RI8Njqq7OGwV7zW0bP55i3fWSWFt4F
ij2m/LdGG8Aj4bDVTwGerLBAS08xIcZ+6mto3lXTs+CIQwCQ0mGa1TrQyvex3/Lq98CeehfXbfjV
UA+gIvLsIVvZqyv+Oy/h6QA+pjHBkBlIhftjpe9Hcby+iNOmu7Ip50mxmv9nUyJkeUtNugcx800S
694oskA4ZGWnLB+j/92RbHb4KDYaoeliJnv9D5hQPNl/XB/P0q16ugFmh4wbEythDWjniGF7kJ8H
NtbVg5536LyJ71riHoTZPQ3i/4CDmY4AvKyQm8H45rCLsSkTkk9k/oYb71JIqSk937V97w9F6atq
m9LbLOJBl28T484dVtL4i8uIbhXoQiLQvSDGV7oO8b0cBxDTDiMErsLUL+WLTb5IAG+uz/DitgcR
AjrCJ0T4/IgxHa6NCUfOL0SLlv5Wlb2ntBJKrvfU/OOUz9etLWRtMa8n5manTG3lSWoVE48ge8kK
QCDAXG8CMFLdasav1nnIk5uhXnmGLZ6iJzZnR01UgmKlRJYD/EfOrnbvaW15bfdgsZVYbG0qp91y
cm2YCR5jNYWdZmw2oqJQUnY2Ts8CycgeWklB3KDu9T9O6GwLFrUpNJ4jiWkp9VhA+DcqrGNr8Fs0
ogc5Hi+Vpu1Qw7rRRxlct724OdHdhxIYYvmLJv8CQHYN/fvYnEXrO8V9hIp18ZTGLxAx27rhj/Lz
PHBwHuT8wa+CGg4gxucTPOQ2hWoeojY30rdlzr4PeRIgKfH7+rgWTzUkRidEPJjgtJmZSi+hUxvh
nO5I/g6JVi+3ox/XTSy6yomJmauAZxnSvAVMWJb0DP7sKncXQTuw7I568maOayHN4hY4sTddTSeu
maSOilrocj/VFKmAL/FAvIFtxSrz7NIVhzfsdCNM7TLubKtBc07EqXRxmqAhiAkXFc9qh5z+9dlb
Oh6BLZ9Uvl02gcLOR6NE5SRdQUBdrhUebcRGDl9J1HrKNPy0XYmLlrzh1NjsCirxQkloC2Po0dg2
/JG4YnN9OIsW8OSZ1HlR5JnTinV1xZrMtXGLJszLBSgEmpVTYsnd0IEO4UukMoDPn3m0Mnu7GSW6
H3n+u8orf4AEHjq5vRSuAHkPI1mpky0u0KTShBcJcLHzhAIkPAbuDLAnsSph/a3STT9xP0rd3EE5
/vrsLbk2eg2mLBcIxkBede4MdWiQLEvxXrQHa0O6MVCmA+Ye7tfDr+uWlmYRrBUICCBWghfq3BJq
H1RoOGppb/ntgL5i8lCUd1UzTKnsQxynK8tGFy3iJfyXwApCB7NuDlZmYZiXSfqUSKEBwJahOBGB
nR37DynscVBBxdEqiwz7uw7yxW99gbaS2ArrTaYGPMOiXvmD1ek7CDsNG4ImWA9Q8wp9UXJ45BBz
81SUIdpm+i+zlCVgxVUVgFqk9VrCRlQEDC3IiHC/9lWoVnxkyeuR/oaCIaR5wEs4O5KqpBOWDe6M
JxKDaUwDFSEW8PN5UBCNILhBhRwBzkVmyyiYGKu4SdHqY7e3Wm1VHjgmkpUi3pILmi5aLydSQOdC
P86UjRkBT4C2Ji251TLi5X2xAcDTU9WaiPzSAQvxQECwHJDCgdPx3Nsdd9I5iK3kSTMreTPaWQny
hdDxNKda0zX++wSbPyZQ759SgwzoufnOMjLHTjNiAofdAT5pKXhPPjrGo2UW4MmK3cH1XKMYUXaH
EAHUc5FkGFv3A1P9VZNd4Wu9WQYt+g33DulNbzB6BX2YCiJxGmsOzHSbwNAImty6ZvjIeJne8aaR
twDuN15kOs7PUGp9iGbLxnyss+6r1sv4jo19HiD4NyEtwoHMNoX74CKT6KvYdZ5yHNU+5BA/0Kkz
PjdaoaB1Ij7wSPkuNZk+6xFQ3QkqsXfStdNNB9gkGh4RLMn0hybraNepZGpDQ2W6kAqPQDq+9HGT
3PSGoPejY4UgbucWtFLNA5hf7Bvo9VpeN5SZB5wk97o++6ox+S1G95ePApTaxulbPn5x1bF8gr4s
1BbQoiu3aSNAB1coLw6TIRhQ4AU5a9ujUVH6ZWT5YQneQhC87ypotQd1C1S3URroLjDxMC6NrPRb
2rm3blfjnEMidZtUZb22eZZ8Dbz7yLYjwkOz3MzX2rHURNYDh5/Z4VPkRA+2jDciWysrLe0eJE5R
wALAATft7IIVSRnpgnWAlk/wlQLIazOIS2tLxM318/tvVm/u0KeWpuP2JAqywYUbWoOAJTt6TMSg
eYLQfQiKUkty36RJkE6UzBBBNhy1GVh3iKnxbsejb8jqpsvygAw0GIa182PpukS/xQRRRUs6OgbP
f1dh6BKa0zIDf8v3rn2J2COttmH6HKF19foULC7piaXZDGSRyWNaD9mTZUqP5ftunIDY/nUjywuK
0UyHISBys3uyVdDUyooWzT141oVj7ztV5HFnj3TWiqXJAy8X9F9L0x1zsqDE1hoelrAE0JXmow+n
8ROuwN0dJnwbGk0OljgQwUYVNowmkaS7PtCl2WR4M8NpoRp60UgqykyJtMcbS6EFj8KaMt/LfuWe
XHKOUyOzJStFRtssiiE6RDUfDNxvNGMblYPtcYi2OBJXPGQBFTMRtYKYmgJ4ZKFh+3xOsw5j7TLI
Mya0672Ch8MTi0m5L6Fwf1fi1Pf1WI4bh1B2pwstfmlrnB5+pY3DA1pT7K1RJ9ntiDfprouyNaGp
xSlHdysYMJAeubj/bAOyFpLVydPIlJ9pZcA1YKvT1+sLu+RXEJ/BoYerDyqL06848ausCKFk2+AZ
Aw60bFJZHr6wBr02qnEzqLCb9mOUi36nI365t+3CWvGrhSUHJGcSeEa/F3q9ZhsoD8MKZCyTjABY
KD3a2/cqTPZhYd3UCfRPzDUJt4X2S3Sv4iGPTk80O6G79Hy8ocG4Yn00olQM9tJ0vLPjdwLB7qQ9
oHBGIFnfxh81azyn/jOYg8+126r56RovCOw8bE8IpvBH3V3rF59c7Xx7I+gAH91fDcKJvfz8Z0ER
hsRRFMpDob/3abWx6w/JDRSZf6vWvK3Y8/VVv5x2TLc5hTvwrYn35NzcWNspISak6yv+POQ/6vxr
xrD4ehpo+vfrpi4d7MyUNQvsQSLTlLZU8pDmIap1W5ZsUiBhXOdVRE+1DNAzft3gQtIbNWywzSPV
g0fSRd08K60aL3YiD2J8NDsw4tE9ke+Ne0i7bWs+5ebvbDhKq1s5Ti7vAvCsTOqOEzuucUFk3XMr
i6sEIKq0a3yzvuN8QkHvSPO2Mr6/0cjMWc4szc4t25Yi5mkC8CDUjzwD2fatNWg/jKhxX3MwEXup
Ku2PxnWSfZ5V5j417SoQaBT/VoSq+QE+fvQWWPh52ui0227S5+ukIbe51r4h5rYOKFsqX/HU3gBd
5LxGYfQrFY4lfK6s8KdimgQFythu3awWHwZ3viSipH7V2sVOURLCDGoemyhh/LEpKf3Dh6hvb2zc
G3e0V/mrm+F+rED4sHWH0L3neTU+13ne4LVGumPskrfYSdlxpCTfsKzUdpkc8XiLijQ+DJHd7JDI
tVIPpE3GxsnRv+lDbrrf920KGhg7JgjWBQr5GY0irwdkZGf0KSBmgoCvKjKNbdWG4i6Px2qf6BYi
8LpXt6Ckj/YQ5ij9RHXxDtqfJniG0GLSoq1n22c1DaKOhk86jn9klIDRpKbE6di1rU8NDhEAYWnu
x1Dk5DFOGll71mD1PwZ3yG41tXUb8SdkzXcTAJiBkxuVGAGE0/PnOLGbu1brjzHpzF0x1mKf2OW4
gTiDCXqMSVm6raXfV2bnO2gQfQz7qjkIpCm/WpSTXyXQhFs+Jv2LyQi5U6xWvjQ651ttJ8InvMsf
rUY2u9SWCVZYV9LXpRV/a4TuHkuEFQe0qv1SlhVuW5VpvmubfJtXdbuhLHa2ikNTjTnhcBv2HXhn
jTy8GWJW4TnAnQ2KSyjBl3T0dT1N9sBN2vjK0PvNSH+I0i3QqCNVoCw3DhBsdj4pUJvxXzWu+ykZ
02etc/JXVTbuc0rL5CFGR65Xgmf/rnAi/bEPM3fHwyZH1QUMhpUeVe91LsROwoP8DPRGOycLrQfd
iAAiBBoNHEd4pUkKWV0BYnQ0zTidp1uZA5npwviuSYP80TuEnyxB4xCkqs19k6diA1W5YseFhske
cvByuUOyEa5GNq4su61D9D6gViv2dljqt8QQzc6JshLQPrxriNRrv27D3qdJQne2WSMWy11r5Vhb
O15mR7YZksppmjR5BLp2S9lHzXcsGqGJ+/P68eIsHNhIY+kAWoDtdSJZOr8bnIZHY1qM/HE0Yvt7
bTmQ0uKj1d6Ghi2wB/DgF2bobhytUzcIFm3oRFAWVHbd3Dp6yrwxT0nQ9t+Q6fAt0Jw9jE2Cxjrx
tTI1EIY73UZw9N0MqlNPca4NP9wWHkNtvm27gfpgYqM+2r/NxyK2s53bIQRLBmD+IQreBnWTlQ9d
2BnPSCPWO0JVuO1Dsw5GqoYnLggJqjZ7l6xtbriFNyYxEyfoobcV2KCY2SV5JX6ILiu2uc1+ygIc
tlGNWoWjOPNLFhoPssbzvmHullqifdYkVDBc5taANaR2/wLtqeymbfJ412oy3rbuaG3NBg1LhtTE
rrfzBrccaWI/z+ARo+VaqI9oeF6FRu85Le/+dFw3PS3ph13YQmw4TkG7XWctf8x1UflFG9fHoZDa
pwMtkI0ixgVQY+pDnCO82txte9RO+GNmOA9lGBeo/9I36dS30OXZRXF4vO5GS7ewjQbbiXkM2CcA
vs7dKB3rvCg0J37UK6e8t3k33td4FW8GS9CNKqzkNkKcBn3ykrJHo7PZnVAxuUXeM1xjxLuMpDH2
k59CZz9FADyn93b8OPVwlNAGYkb1rIzx07mxyQwSVkjXO8g8T0HXSSitCytxeugRPTq67sMRvNZ+
rSUSj8NK9HaZTzw3NLv/67QmMtfN+FGw9wR9ghkKp9dXbyEcBUIOjRGQLkD8PQcNMcXKNtHgLYrg
/HQVupoLryHEQw4tAKeOT9c4pZYsovcf/Y2AXAFUPDt1colHCm8rTF7mOneo6Tv3ytLURi9qdogr
2009LWvjF9VRa2Ww5+4B1Khjg4IBtBZA4oMRYa6mIoF0HvXaQY0l3WfWDSsPxlox+HzF/mNiSgFD
pQpbYuaBWQka/MGGZmtxbxEf+pvXl2v2eWwb1Cbx88EDZmCXz8sqVk0lzxwzfnXI3Ttdq0XOv45o
FnUAbGFo4oGPY076QQZwp6pQy59zbU82hXbzuR8PEjHgCXHTQFMCVI/uZP5k21jWaBLcL+S5H5jH
j0URrgTml79/Yh9A4QR3EVJ7F2xleZJTN9StZ9ccPNwIQxuvzP/Mg9BWcmZhXrxwWwFNDAILDt/G
AMAN4Vd7WMtRXgwDgPsJjQgPQvoQuprn85QITXf7OhmfZR4gxm/WuMLWvj/z0V4kbm3E+H6t9jK/
Te21AZzPEio7EwgWonPgrtXRdz7H72skTF01juxQI9YaNlq27dLNdV+aBUkwAQ5XlKxQModazUXZ
vBB5qMuuZweFMORXo4Kw3Yj+c5HYhZGZw6o8K03c5uxgSj+rA64HBvetJPjfhjLN5sm2gNZJlkBC
lR2AyFbDIaQ+pV66Jr89mzCklXTwHqCmiNQFCi3zsKDSMipAVkiOKv6eykCk6Ex7SuXKzXjuWi6o
ifB9KJdhSaaetzlGP9WIUeOZWB+FBMWVJz+3wy+/P1uRus1yvdZYfay/dZVvruH/137+bCmqUZVO
TvDzTblxsl25dtvO29Mu5mdapZO1phZxtEiG9ZGpJ/eN6ceov8f5kY94yPq9uUvKbcs8812Rz0US
F4ZnIUtnmWNZCbM+Emuvj0ElVpx4beZmkUpV5UMMNmssjNpAxclcA9evfX/2KEJaSRFNYWUKdTDN
Z20Nh7vy/XnyymGic0pI4UEaogSu+FCR3fVdPjsT//8CoMKJAwsJ6LniRRt1I/IgpD667ktd7kZz
p7crD7oVE38D9RPncs027iTSAkcFnEp5AxW35pMMKvNRzCnkUKVjeP7AROj4EBWi+r1Y48ZYXon/
TtS8QqsnTaQXDCbsCKJFeGJ9Kkj4zxHy7/cn+yezFOro4k87fH9Ib5p8I17+p3X+W4o4+bxOTK6n
6Oc5qgz95EHee8Na/nFthmaHyJDmGRooXbRefKEjzovg+ggWPz9x5QGjie6PufKC2xKIA9lNc2TO
I7ELwClW4sBZTvofJ0IpHCV/KMDg+XG+AmAo7U2pGdgKOzf2B9sHAdZerTF9X1x401UEJSjw84Kq
FK1V51asHkjawsYsmTooQu+MP6oL7I/PTxWiceRO8GiZ6HnPbeQU3GUIEJojcR56d1tla2iZpbU4
NTA7Vm2j6xplwwBrfVF/4/UaimpplkADDZQsZHUvC9W51USYQVUd8+/tsCnHnQ6J2HIF+rs0iono
DOg5sDugbel8muJK9HVEyupoOT89yn5cX4TFIZx8fbYIIJAyhrzPqqN0AzvahzxgVtCJz/Vd/XVa
xLMTRT2eRqhgnY+hgDoGwoOoPspNzB/d+KeZfii6cngsThTkYvBKtYCbmz/v0ErfiarSq6Od3lZb
w16JzpYuCJT//vv5WeCvkBmSGtGqYxEJL6FHnE8gI7y+GnM09D8TNT0f8diedt4shnK6XNFOhOWx
cW66ahezveVuW+5xZICaTf5D74LrFhdHdWJw5l0c+fMpGVceO+r1yWOs+Xm5cmItrQs6d6GxDk40
VH1mpS3H7geoLsbV0f3Dy3vDXAFZL43A0hCaIw8zIf5mu1yz8lwHNTQ+b2xd+wZwychYGcGiCWBX
sU/whgXp2rn7tmYT926tl8dS+XXyEyFaviruubQR0a31Hxvzd+tUlCmw/8ujMnzTfJdmUJub0Fhj
SVlcDMMF8A0vDTxlZvvdbbJMNpyVx3wApiaw36+70+UoLKj+IXMHDAT+MSbzJxe4CfRDWvOxOOqg
+udg+z+gTUOtDWJa0pPKHnYJOG7wDMPlxJComJfDhV410uKkOKLbysq9kW/aD8luMnqzCvG8nC+Y
mvhPgLjQcaXP9kcUAlUuIOVxzG8dbTMUK561MF9nn58tBzKsbWPItDxq1T2vke/ekei2slcQI5f+
ez6I2RZBXh4c4RCDOdb5bQRdVXMvzO/XF37NxGyLdH1OwV8GE5Ru9W8y9Yu1l/6ciXZadQtV+L+K
oPi982p8ElnSbI2wOKbfHe937wBB9ORmt20C0NatKQ4jyq3s7fqwpvmfedpkEeQPDAydmjWbuUI5
JrjD4GmUvbV5oIaA9AyNw9R31cpNfOFpDkVidzoCDJxkKL2fb51JLJaQmNFnozwW7OnP9YGsfX1a
v5ON2TeA+MQJvt7o3WZIA8LY5rqFC1ee/f7p/08sNKGtg4IcFhz9HkW/iKMufJcG141cDmNSTtEm
fhzU9qF7dG4kLcMRUIYqfkFO37Zfk5XGoLXPz5bbVGmXDhSfb+yNnW/XCG0WPg/1S5wiYFKikG2a
xe51yisjHq3w2VY3Ytwl48oSLH8fnB/QagYYeA6c5EUT9SHRw2fueKCAdz/7+HMgWgOkFZ3IwAEG
m0VAtKhRpNJa57lpHxogv1YCrKVfj1Ye5J/hSdOLYLa2ppFEuhzDZxHdym0zfn5tEX3gIAcaAb3q
80tcr0qrSkgWvdhGCeqi0vv0DkN0gyII8JrQzDCM2QloxGY7ZsQhz5xEflR+qdcY+Jfm58TAhZKD
sHVZNC55jqSXRLui/GwgheUFmzIQWqgwTHQa5/M/RkhMGl0ZvTAgBwyIUXhyTTBwaQigcQHBA8oY
mKvp/0/OiEqrEpDuteS5jX6xB7raEH55BiECBEf4hL1HxnZeTbVI1xFZWRxEnYGMtmntGeqG0c87
6pmV2T7QiWy6xjD4Cy82nfTr4vP77Oz7s9dSJgGaaHt8v2v2Hd+T4X/8/mwV8MsRcXCTv8g3J96C
zOz6Gb2wCOBQAAUFgnLojbizQ5Rbbtip0cheyiIAEjC7A50C4f51IxcXM1wUOEiU6U08vmHo3JNa
ABwkBD2zF02AD859DYt7DpmIaFt9siyOywadDtDPQocFOm8RA5xbyjmay5xEtC+5ewC4PiWeyVae
xwvbArUFXAsWhRrdhWpwEWtKM4nevGzr8SMlH9enavqBZzHMhLlG+hh1Y3cSOp1NVVx27UCqsH0B
dq2xH4DJ6Oj2uomlAQAk6gJUYzMDjNfncxTlhKnaKLoXOQaa8Lu1bsW1708ud3JuuIkEg6WJ70P9
LSt8U3z6bnAgEz4x2YNEF2fTzGUT4CpAY2+2L/qWGH2Q0SG4PkGXazAZADuSNjUpXvQ2KSdCQ1Dd
w8D43oU7qjWgxlzZ1os2sCsAx0LeERyR55NkDtmY0jhqX4ZiV6ebjO4GfWXXXW5tDAM7D10JuCzY
HPQEJFXYm2isfCmRLeoCLQoU2aTpCiX+5WqfW5mtdk5HoxEmaV5y8yMxHlm++fxiIB2BCiVw44A3
zzYEHkLIslC3fZEDmtuMrTPkHghM/ycjbJb10HtjbGXmtC9x9aisHeuDVn++bmLyyvONjRMJy6Ej
akI9dx7uhaCqHPsEu4LjWdJtrMbvbc9MgiEOeLWyQ5ac69TWbIdooxtnTZN3L023cyiekNvEXdkj
S851YmJeZE3CesSfEptcv+/TRxoFJtt1a7W2lYHYs8u16igXLIKVCUXFAsP13U+XGKab4t91sWcb
cbRry61l1r24gCAOXrtGDDnbHwbeokDITOgpsJ6h63QWqOm8zIjV68CMKVlCigTElIX8ZE3vHyNT
wRv1aGyUOdwn5AlRAKXGj7R/DE3uFflKxmAR+gYdQGtiW8J7d95TUcS6LOOWxI+1oQ6xjF8zMfQ3
cTL8UXw4hrGFlkL6ANK4+zYeflf1+Hp9+/wNmE/2zzRE8AZggHgQ/GWxOj8wIZ6bmCLh4cFRpeRe
bOds14Iu+tWiueHV0OnEIddmN31iyaAVTn3f5Fm7GaqhferHOvkKwmX9wTGsEIetTHxlV9FrqTsA
nvRYmEaPxm0YauymCV21Be72D/j56oeaZe0+6qKqATWDnm1Tq+6fi0zZxxjMeb7eZvJ+iEGrircY
YGTcGQP0XKKXULF0/CqxKsdQ9s4RKkbRn7Bxyy+RBoD69clZWp2/GQ/QrqK4cZGyz2Sfam6ojAPV
a7lLBoO+5rj5nx2q8j2rQ3dnowkJ+q92tY0SuF9cc7alSo/+rPyS6TieLRMWCgA7NO7iyT+nsJGI
M3WZc/tQOVkagv6UOGBS5xDXBSPq4NQbB/JtSNC4rtzVvCsDtJBWtyQEe0LbRM+uHnkg2DO2ae+U
x4To2qZHa9J3t7HBqSpqZn6A4PmTEQvqHLjvcVcCsoUKERqOz33LLXDfh6bQDyIdgzJp7wExf78+
MbOTbDJhIY+AugqaN/CsnZ1k0ih1yWTuHNyYCo91JH7T4nAARLgXK6ZmJ85kigEsBNghoCnIUc1M
gWiUDPDQHiD4iOVeFpviByeA/n96RPA5REkWtMAQi80Otp6iuRXo5f4gwPGWl1id/j3W1zC+s3vm
72BwaCI//Vefax6s8hqweKuQAAuNxiYzXk0Rb2ztvgN24fpwFg1BVRIQ8YnJcc5KoTddOGiqGw66
Lop9VUmyiRsIPLRu/FWHz67cn7N98s+4cDGgqQY5jgsKOyoKRwDFNBz6ofZMbu9cCbTH4CXJ9xZV
EWY2ICdIV86JBScEbBnJLDiFgZzsLC5wQIs8Fs0Io2PjjfTJbmqPG5/LX/8dmTMB7cGGgV73eXge
OY5ohzjtD3HLtoaUngQw27R/X1+ufzSrTk6av3aQWAb0CoeFecE0qJEospCE7Q6R3WIcDPTT2xS3
lPK4q4YfeB6iW8Y0AT9Psgh9DLEyApai/3mAeqhfKFUGqmLjl6LLrRuug616NOjwFiJZ4YsKjeiC
EuLjLE9eYtcstnWYQhDTiI3cM92s3KPRyNrqnKp7yVWPrgAKIKnriEDl+g9esHaf6coOCgqNqN4c
33qseQDm4SoAsSHxuwRVw5LIAsJote6RyGK3RVO8hvhs0A+a7pVRTE3f1BvhiTQcvTFp2x26M/jW
rgrcYiLu7hwcoVvu5OmhwxZ6kUI0B2dA/OrU8kuZFsOB61p7VxiNJ929XoXZNh6jGpwRCbmpqpEE
IzjbSGai1YfW7ZszkH5fRGMXNK5WB4mWunvqQnE9RmeEF/NyuMX19huO4x5RZuuwsL16cNy83iNX
NXzwZOqDF73tbKXUq9s+qsYAlQB02PcJiMDBHPxHZlaGVliNBAM1sm1b0C6orRbvFK6N27Hrk0NW
Nv2xqqLU2qLzAtjNZmrpLzMDtBl2jlBQRpVnNDr/Ik1lbUxBRn/M7J/Uru29sut8I9FxcQvkJBSW
xsKpfbBfGsDpZfZDnEkNVxKVqZcCo4u5zbI9ITJ5boEbCwZHBzkHJOwge9WGv107izdD86ijwOdy
MKvjGpWcVuhUhgTQqA3lkywc/Te1i1RARQHtPNCCQYASqtr02tZ29ooJeR9RiMFkBdpRQVvc+Iww
0y/IWNYTCUN0x2zxi+eGcWSJU+1bB1U4QyfJQVdltld4BQd5x/IduBZA6SrT1gCTLaQtBzQXH1kK
7d2RjpXtt70VmlvphhVHi1A+aQwRFeggStC82gbfhCdcOaKlQ/3s0SuJOLHWUy8e0s5ES2FlboUq
aeLFFQdhPo3RCDfYtV85Kt1JsBXfGLUtvFYw/hqVfb1LUrSw4CqKDnWnjUGSNPyhdqxiU5NeC1Bj
yo+6FapfVmJonot+32NFvsr2vfM5pWrnZq6+G5s4fnWNCgzj5T13U7/Pw/yBK9FoXpwFkOou34q4
Nb41SZS+RDW4FBSL4n2l58Ot0EV8YAPEDpHFL2MPZWesjBWPwBKDW/uOS6jGQm+8fi/LTr0Whi9z
1d5Im9WQSMg7fcMjCdcJnfGoOWC5iIrwayPHn2FrVD9I44Z+olcKap2Jcg/EjSD3llqGx1SkB3WN
bV8YWrZHx9lwi74QaQSNKCQ0Q4TaISBwd00tQt2DFHQC7hdwJCY9fXf7UQ+0zs0zsJnoaN9oGEfP
FSOWQtQYGttBS+kDuCSi28gmvyoAp3dJW/yOKCYVzeRsg58Q/rEKUm1HEgF2RcBHQcF46Ut0+PJs
7LxqoPZNmWnOTVZVLOgtOtxSSmysMrc3pNDpF5fWKSBJ43c7FPUvvYkoFAkdQEr0wnxAbau5I7Ys
Nsow6/uwHPpN1Q7sHu36tocW7tYbLHDUSErSwOW64+dmBUIaEHBEK5CapUtrUmJGqo2imDFHWTSg
1o9Gi4tDnLzSyA6y/luefVy/TS5tTD21SFHi70R6NAuZqh7nXNLY4sC68rbq2of/R9qX9saNa9v+
IgGah68aanJVKbZjO8kXIoOjgRpIDRSlX/+WAlxcWyWU0PedPg10o4GwSJGbm3uvwW6fID5yf5A5
Ifp8YaFo+M/+DXmxCenaz1mmNoy07yG+cjXhQiDsvz0oiul0IqaICrPYKAGsDobiPRS2AKu/6b25
KQgIalLKKz7nsRwvHszJRjXz1c7y1XZjZkskDO5iVMnQIpvtWnEZ3zSbJqMqaKPIK/iiXwwdVd7W
ZQHA80/QCYWDU+O9mJQ+KyI5dcbwcn9d1z6ejZ75zMpC4rHs+nNwOYhS9gMS0Syo1Gtj/jAnHtwf
5DZfA3xBxcwwS9hGLc3uXNhq9EVej9e8UdgX8ChlMDZqA+EYB0crBdz8jZpm8mTYJX8w4Vy/JRW4
Mks8fBzUtlEZBiBkUQeToknM3uj7a6/prwVTv0JF7d1oyUaKePt4gAbX/w5jLCphpt1MEIEb+utQ
On/VERL34LPdX8rbTBtDACAwA1TxIrppC2tcdDDD7a/J9KMz3N3IEaDGNoSq+EaSvToS6i94DwF0
5C2LVEkLhKfmsv5KjfHB4SIJhMWDtDGNsJDtRpz613JbnO9Z2sIGGkBFDX/5iiQeYdxwZHtl9VDv
MNIQqCVvHgctcR68QZdRb6uBSWNoKuV+41bJKbctBs51Q5/HsgE/Ws88nzF7iureNn0iRHe8v/Yr
YeHTb5xX7ENt3pxqraiEaK9NoUY0haFYMVSnCeLxpla9jSWL7o+39gVAwgBmFML4swnS5/GsqXMF
qNrtNeE6GrmJctC5iKDKeOmKTRH+OYAuPwBAGSgPoW2PIsQiwDa9Vam8Zu1V09+n4T1TvjnGixi/
aHDwqpD0nFSqHK0GxR7+RxobDdm1lf04+HywPqxsg8eCl/a8vbZVC+asPvzkzvAiqeoFU2UfDLGl
c7mE2MxBF7QphFtwp9AvWkIoJZ1Nzo22vRZq1c4kZO0ARoqFhsjYAPPW5w+sMPIYzxjo9zRWEni4
432r0foAd+FWt3gtPqHugywfvLfbB23Hi7IQ6dRdmwHa8i1TYiqKd5luiQat7aiP4yzesDLDNYCl
gYcwv2h9HiqFEuRFGnRVtRE91kIhpoNLDe11dMDnGX/4om5SMJeQprv2qZL8gkB761Oap3/un5DV
dQMTEepRoGzewExs0U7SHrXuCqA+nhLjwWEyytp0o2u5Ogy09EyUhND8W14fCMOtS4YEk7GrQ++M
z43nBINLtvx7Vj+PBQFR0wGCFLKynxdNASnd8ca+u3IvZSBC1w/Qn9lVOh99tXE2ek8rl/KcEMJy
Sp/ht0tooZdTr5xk3l2d0gpBt7w0Q/UlkVoZEBfkWjAcd2rl/tFrZSMbWEt4YLoFiClyHiSNy+Wk
GrG6Uffaq+k9q8oByiM4YlVIkA2PVZgqb82QIOJslFbmvb0McCjbQAkUkBtUxBbRtKe8cMAwb68l
qggQzxDQxoJTX6VAeq2wvD0oXeleki0d+7WDMFOYkRyD1HPTVKdePg0Kx7ACgSWl9jNSpF/3T8E/
ssjN1MDHnVNj6Bgt86u26Yy00A0s6CSmyBuqKQK9FWiBTjH8yu7cMIFiR5AYrPgqqmJ+4DsT8H2N
BulAZuE9j4csq1h3Kns0te//upVNjU4tVEJmKjUsqufY/yESaKkpuzGj7bVydB9CA6gCnBT9JKy3
++OsLDRwEu5cngPpE6Xoz+O0FnQaMoFxhPomy3et2QKrrO3bTyPon0cYIVycD0UJYSi5m99rTt37
AmUNr31uNMhCDq8oEkI3cdpYwZXb8dO4i6u5LKEiAew6bkf2ys0kcFvIoh9a+pST1/truDbSzPFA
5RHx5zbjIBVKb/M9bNGfMG1O5VVU7+1wVaen+wOtfawPAy0x4J7aprlJMJCEmIjpCShqbNWkVz/X
xzEWnwviAWVpKHNSwa4jckOnJgGsSXZl9zrpVYhPGVAt343OxtxWbgvcFDPyDjffrYmXbhGlh75N
C1O9coz62uwiDmn0c2LAs/r+Mq4NBYF+a47hAOsvc/SMycKrUaO8eh49O6l5SMm5sTaSs61BFutY
lQPwkMnQXgF2gn/3W+v8zCBTen8mazvv40wWe9x2Wk8VLnLr1D0mc6/XPpj6i2V8Nf8jb23O/MCa
/981W1yywpgUHTAk3ANkfFATcPSp8ev+ZNZC3sch5v/+IeTJwiohzYzJ2HjIJ9WvzNACHYpL/02I
Ae5m81TADpivNB0Dzov6YRy9407KC+xwmo8W6l2WGkplqqP7s1n7NLDKhKIBtJXnFuTnUUqKRMfO
5mdIUXpPooFeaEPVGlI7hhu63TSczcwoNg7R2hJ+HHSx6dIhTyWpsLO14ow+eWqg9XtWqpf/PDUH
3Q9kIeiMA6S5yAmalLqJCz3Da4bWx6M+cXlQi9o9urDeCIU7do+5129JHK69PWaFkVmYAwogaGJ9
XlABanc9atgek/Jotz8b1Fob6B/0JWRUOrHntgit9ELS/EKIDJvpeH/SK+cZlqfo1AGWiiC/3DV1
70H1Le+aa2tU/pCgbitfdWNjkJVNg0Hwf9wmM0hrMUeYBau85GVzTTXvlCWQP2LNGah5XxQnJjav
5nkPLjIgHId/An8AbKHH/XlJzWzoSprkzbUp80erIKqv581epPSn1SZFWFOa+YkwX0rR+I2dBrLk
+e7+sq5caXNpCfqJaBubN/KcokhJM5Yev7Ii/+Hx79nQbwlmrKSwH4ewFvUlvDth6NE6/Eq1A3O7
Sz7aMHh/1lFjZ3b3ZJobH1GfT9nNsgISgz41GuKozHxeVtqPowV5PQ5oRKKdHNTAE5+Rbngomq4/
AkbSBnQypyhpM+r3MFW9EFWlIasEZNDytnjvhTt3DkWqopvVW5EnZXaQZlf6XHjaU+dB/a4wepH6
jbDgd+zUFd2yeVnb72ARzxsRbAptCeUzCshHJ6bJr1nFftq9fBGAuKJ7tMV5WAlZiCD485GEQ9dk
uQd7aenN1Nn8quUmSgiXsv/ad4929v3+PluZDhhnM+dhtru/sb2DrjtTR6BzrmVhnVqlDaYeJvJ0
i2GxstfwmgDGH112RKrlqkEoj1a8SFS0u+U7S83vpPP+dL17LkuFoIlBmK/hPwX3J3c76gzxgHwy
nodA8i6T+MzpvFGyUb1aMIAMp35yQ64rvp2YMGGmSTASSIZr41ZV9d9sPm/0eVxAh1FsA6vhJh8d
KtywrFCv8D4rfBgasmBMSRf2srgmNap9pbnvh+63ntXfkKv/bJppxxRUx7SpCpSiJeGkod06utep
V3wv1R9bw/ySE+OQu/KRCQ/7QG8vxcRFqBr9Czwmv8oEnfWE7WtXRJrOn2nF0LUTEHNOZERQAO0g
o2j09iu6cScUOaD/UXevVWMf6GAFqdqGBoUsjxB73G0bHRB9DiXLBUFByoML4Sy1f1MdACU+t+mg
XhlLaTxRtz8NdatfKqmJA3rr2lMGrJzwG6nXMbDxvwEmaJ7HhHq2b/d7Yl+mH0PasyJU0Je8eMSu
Qpu5vxvWoFjd9WN0f+MAPX7zi211tq1BloOb4EZNyOF0TMe6tS6Va5cBz9zIysdvbT8FhjZEcBpH
V5cnISf2zq6MHUSGT1ZjwMeKV0fUXH7ZHcG92xCQ9N2jNPNDVTVH/FFhDT9sldYBRPeR+YydHkD+
6qVyaR+OEu++xk1itevoCUrCsC4vzHd9dB+SWnf8SW++9Cw5l4X3yOsmeZB1c+nTGrX0jEd2DU3N
PNvnxtj/TQwOtAXJW3RBs9pnTmX7FRn2krlvVd7lQIDJayqrwadaGyla8aDPd3cGIR1/SE2EX29q
jzwbe5gSmKA4u8UQSS8zwozSUHeUvy7LAwnpUjerIGlaB2mncN8RsM2Aj0nm0zHrdgRVdAAc0uK7
dO2zqLq3zPLCoXKPJuOxpbUXK89Dw0ifui49SqIezc57IJkVZHl7gmXiGzT1j6lpH6CtCrNAADra
KaRDsQPZ7VLK9pDX/KtDGgg5JOcpLXY1KnZT972utXBorUg4ygXm54hqgxdZA/tSJeOhHp2vmk2e
ilSIwwA56pBO9jlpIO+S8eGnWalvtTGEqCJf7VKP+OBB/LO4VnRIj6UiQkO4MtJT7AJXBy3f+kW0
6aQmXR9UXp4AzuIlvhyLdFdrIPN5SnadjBx12CF/yiSOWWf+UirL2Zl0ZCFKZqk/DNUPI3GaE8/y
vd2TsEUZxWZQRjXGkPaFubeS8mhCJShs4SkWQMIWBS6X/MyztDkVjacBZKL6IC4PIfA5pg9J3jTo
E/ZDdvDasYm1weRxbw+0rYG3AFA+CkTA0y6uciBpGQFvwrrYjVNBInBq9rrbP1ctj7TUCDyoXRpe
T8NJnYadB2jOTmeQwmhU5bfejhEz+pDQtIxwi/uTEOjdefZ88I9CoU/Q//jWyyaE/ulwnGRRYIMm
6TnvKLRnZcfR/oZwLp34i6wH42gredAQ5bvK2eOgqJDPHp7KyXgEoAe2OeY5GwZ6kboofYeNT7ZX
RaI39zrOT8/Mb4QWP7wyfSuS0vIh36kFWtNYge3Jn1Uuflhad9ZVdhlNLcwEuzgFOybDFNDUM3wX
BhRjl/1AnRdh2rLOGTpGuzFJaogD6+cu1eBFYX5VRwuhgAemMAK1aXZmKvD6BbQsFdoDMfVDlk/P
WmEAD5V7Z5RTnu9Hs9vsGR8LTW4VnR+UtZc1s7RwUYzNhH2xOoGMy+HMZ/341OvZU60qPrFt//6A
/2qun+M9RgQdEcw34Djxz58zvQx3fdfK3rqoXqteMcUELmOD/jYqNTAZEF9G1LeMUFN3BD2ZMYxF
ox/VLFejpvwLKs6+gsmiAtNM+c552CEiXOq+BR4AqJdrqTYQpgWcyxhFVJd8CuEGPL3SXGvPFI71
+/uTuU0iZpFKdLEsNLKgnb54O1JwvkpBJ+3iTTNmKE1dchor2T0P1OOg62YEbiPp2F2qdqz/8ysA
VAsVtXvoVs7ic3P29uFJrjacUQsCyBeK9OkLegp0BzHFYSMHtG8Tc0QF0CHg1wmR/hv8qKujTuv0
ZLikMDY6c6PhL07Zlce+4xAIQzlgD4VbyD96uvIFPtP2rwLIwpOW9vBAS1TjBDfe5mQprfsKNW3r
3GQd3bkdK0zfclJgwyUHiAn6uGDOVYWMaGL9qhs9ee7HmtFAZ23yReaqeJqZ7JFVJHCaQK1ZfdWZ
of5uCXy2TNEh8CN0fNGsCehTmFh9J6rV7bza8V5coiNBHpUKdRE+nJ2pJWezZeKBu2l2UZSMA7xE
u8OowUdQ9KSDAL6WPfSthIuRTp0vrSDjV0Ls4UVUDNsMadG7prdQL8dhDjKoVxOfp7ZSQuIKClE5
EU0ESrWxhwXjVu3qNiMHasNywBICFwKfZPH4HERGO65qmJAHfg2npuJrffKm2jD3vr+zb58YGAkY
BgN+2zM+ebGzUcTQ2DAvnWNkvtLSfWF87+ZqmfXynweC1qs1t0o8MKGXxCGmyX7qak1cqOUIgOvU
aU9hwB5nuaFHGqrwW62v24jnAv4yU8VRl4A0wDzzj+fGmsyxxBm9iNbWj1OfTfuKMf6nTD35bHRq
HjhyADLw/jRvc8a5NQOn09kYADSp+Vd9GNUgkvZcKcTFMhseNaOq7oQz/kdNN5TpMAq4H+6/Zhce
0p9HscDxghMYExdtaMYvXEIzAuxsLRp7Y6vt+q+L9TmOYyfiGYPb18QT9Ka3Bgwl2AFUXNIJUFBR
mpCpg7dD3Nu8/ZKyyfhNxw6gU8dKrs00KT/zlGYHmOQNgJKU1fducrMTQSSIGEmnoOqAL1GKPn/y
hIekstYI3iowRzaAAfbt0tL7IOnKIirgJ+vLIoUKvuxgr8hrvpOicMOhmZIzgkgfMK9TfRzG4ZDK
9nfHTAFAlYIw09c8GiXE7lSJnEkwmPQZFQyycPb90ZZRk8L2ZXBphsgmEwidwnIlt5KdKS0UsArH
O2bGXFGYUj3UOZQL+wqW0XZuFm+gt7xrsrPePTkB4cm6LupMrT/p2kCiLO0Aw6w4jdWqRzO3R8Hs
fSKJcincTi8AIs3hJGA37fDY5WSoNt66K2EDPpselIZB4761TmNlok8q0PkXs1PJZajr9geFgcNZ
6+px4zk3J3fLXTHzDQxjdvW9uS6mhkCOQdDh0ip9tZtsy40pESTmCh0jWI0YEenq4uzoBXnHffzf
5HDnOjUKnaAWA2iGxhJKjp8PAG2pAnBfM1xcbfzd9KAc2Tm82pNiS/5xJT7iDQ8XTgRIdGCWGP2M
pCoA9IjEts2CVl7bDFgh9uwmaXQ/cKwsKNJo1G4x0qyZuggcNDcH1IBccTHa7lujpxG3RAC53LBC
Ll1afDcN0KYojfD+sCuZDaSAQIIE7W4mc81b6kO8cltHcTM9Gy5gOl/67G+dvaTdsUiB4IAOd239
vD/c2nLOclPYOR6KuctZwnWCe0phiMswPaJCDQu3h8p805Q/94dZmxX2B/jILih4qMN8ntUIrQpX
OkRc7NoJSGKWfjmW3xxJf6vU7GZvjdcJDgMbsX9tcmBAoAYOFTWA6hafMC0GcH1yAPC7FH3BBNTV
H4lGg6ncYivfDATYIZJQZ247YU8uQzJQsZ7NB57HpneG3zPpvlVoQjpbKeHyiGMUaLYBQ4e6IFZx
sTU0An4Uta0sFuKbpAMAIxrUAhz09rcECdbmgwanB4AstKluJEpzykzUA0kW55Zx0op0b4ra74v6
VNju4f7OuAmRmJQHHAwSHmCYAUVc7Ayd6QSM+zRuFHBIHPp1xPPebqcNfM+/0uyn+DiPMwsRz/gQ
8JcWiyc9FQ9UCYdbzyhDg+3MCvWY54xeSP8EelHePTPYiChV4UMOG+4mG1vxJvn5NzzQzTPW8hZ7
53Y1LTu1y2I+OHMh6Bnckh89Cnw5YacJrKb/w6oiOv3PcHNW9CGKAPTDitSCwQTVLYgM0ECzvqVb
gO2b1Goxp8WSqqYcSmsUWVwNre8YJ6/d2PArewOxwoDEPSSkbXy5z7NIUvTQzAGz4JkZeKUGEP1r
WR/vL9XKl0Fv3QTyHIwsoFIXQQIbQ+VIb/KYqXiIKKhbP1SJKX56zLbDvHCQF8GxaCPKr84MouUq
wOcz8XGxdEPpJtOg4YCBEBroLg9G75imxUb6sXKMHRWYnBlsi9C+xA7YFleYTCZ8ICP1e/Oxkq95
O7tHbSzhTXTH9YFRZvQP/r55EZtlqheZ5dC4+4e2cKW66xjxQnUwXyDOz0EpA53HzJm1v//tlsRe
QIAwMkBX8FhQ8Vxeph0K5wDOiLyIDZ5GUNzdo9+xgxPwD6m3R1Gz98ayLtSeQpNXZ73/e3/42wOA
WpuJGaCdYOGvRUWl0lWwOuysjlH9t546zqufUK0QW59xbRj87n/PJgDsl10n0XsFn5qKxWYO8dd8
MJtQZcMWFHllLS0AZWGjZqPGjqfn4g1jSD2njdawWC2KK1F12OukUe29GvlLlZtnd9LCVLOB30O1
uCs3DsTNHEHLBpgA/wNa8JahPQ62O/Fcm+K2Fd6xzZV251UwNb7/weaA8ekSWIwy/4oPYVGZzVhL
d5riiuyzEX2mKQ/L0Y14eayLvTl1Pm6G+0PenEEMiYc8kDuoV4FtsohhHM70VqlXauwISc4VHlVx
KUke6sUAb2CjyR//D+NBcAwlPqimoLr4eYqeV7VT3pAplk2ZBQOzIqcqzx7Lf/cAgd4f6yaKzXP7
MNZiOb26MgzipWoM57TYNdq9aCTk4LTo/zIM4j9UVyHhsOwYKixBEweHOC74qPtT0wWFdCufN8PG
rbnyrUAIB1IWJujoiy4l7UzJIUJBRiU29PPE3mhzNbqfbZ5uLNstOgQ8LRUxGf6bANwASPb5Gxm8
oxytRiVWaygMGtKfKDCd00Nl1b5ZwuVVaFXYNNI6pwppDwJNlsgVylZR6yZszz8DURtAKWgZ3/hD
KXKsQd+Fd93Ua74K8746EhmBSdRzRYXPtkwaV3YLhsM1C1Q+TEeX1BmPZ4plkl7BRXtV6Dfd3rdb
aIatIRbFMxf8W2Y1WFhBax+4HggJFD5Iy/f349q64TYFBAQPbpRCFoHSVOtSKRWXxJ3xO3WLQPO+
DN1RUx68cfLdZMtBej5Fi6A1F5ZQQ8ZNA82/RYJS5aluJJ5O4mH6nsGRlDdb8j7a2sb/OMQ84w9x
cVQE6/UcQzDU7c52abxS0F4GMEVjpWDloR2l59OubhrfMqYvupdQX/bjT0NaITzqAkKMpzqzW39y
e7ZxWta+KYqFEBN2HRXJxeKwNEbOzIQQEhfTQw2HKImWEajr9z8pyuorq4xwOYdoyLhDHvXzEogU
InItuhyxLl0tHotZ9VXA9JIN6By2LmpFpWS/We54O+Eaw7fa5nXUSsM5ClQi4Cvofk+zXA/6FrlW
i2Qh1FqoPaiA8wQW9/JQlJY41RjjpKOjdeCq3h+TSiioeAnUsjrdEXtFbeu9VuKAJFAs6X1X7SGC
BGmSI6w78xBNgMwfZ4ATtTUNlt2MB7qZqT6xsh+OsLVI9qJCVc2ywxa9x8JGy7TtXSU0MxPsooBr
gGerTwOaS+4o6iBpZOqzyQtKtYApZJ4o/pjUjt81Fc6PGPSrkZm2T3Wt9ZlmML9EC/A85Fp51gdn
OKigm+xzzwYzGfTrALgz5aJU2TdeOa3j164sv7VCoiYos6IOURAdwXwcG2XPJ9ZFwsitqKMp+wKt
TOMAbo7zViapsUfDxwjHPutOQ0OyU1XbBbgsSndSXCX31TIbH1pHbeM0hRaBJhhAIzBi20NL5TXN
YMpMBodEo+5UJ3Nq8wP1rGbflyqLvBRIyhTv5rA14OUMX7giBm6YBBkB5x75G9azhBZYpeCSIVQY
UWMb1W4AcWrXOYoMJxceklImw7nuUvOUGShCJb1GwS8nLEKpGYVtuJ/40N/wYMQq9XD0zDQYmZSh
BAHLT6UzntnY9PhA/XAmLoXksznYe6jm9V9dZS6W5g6JGycnuwEv/rh1nMy3MnjDgKo8a2Gg6Wmq
irszLXI1SFdELaGAvAGtAO9qVX25fzLWQgOKX0gkZiXNG/xxAfNS0RHbjeHpFTgpADqDVobABb3m
vf52f6y1wDpLBwJjhQf6Ddg1cy2GOzghsScr18cpfTALelF0iQa+WwNcS0Ot8DZ4iXP4XIZXFPJU
VBUh1QJzgs8HH/3SwpssSWKtLE6Jke4LnoeVZ32BaFMNrUf7cH+Sa4EGWTYeZaiTAhu6SNBcZ8gn
gWJ07E3lOyxroybPNng/a1NCYwc0v7ngdgOxGvGI7YUxkBj+5kFnqmenhiWy9odbXZQq3n8FjyON
gDAM4Dq4EPF+XtxPwPCSvKw1Dy6lYJyA4UatfFdMW/CftXvg4zCLOyrPBwEdp8mLJyfOdO4rwxGX
5sY9sLYDPwzyD2Lx4SJkfT5J4BnhTtnvB+dxqJ/sEu60qeFP7G9rbRSlNqa0fHFNdqc0WTtiNOG9
GEq+7+zxgSDC3N9xa0cYIvMmNI8g13jjJQG2MjPdabbcTEggVAJbj5Nb5wEQXvcHWnleoQ0GJX4U
k+EttmQEEmh/VcxJvFgBzmL4m+FmMrJTQyIvw/UJiB2QDv9/Iy6SA53wvCcpRvRavmM1OPXsUVo/
eg815fqQ6gxQwq1S3uoe+TDLxX63B1z/zYgxuVkGtCpxIb3aHtBZrNy1BZwApflf6zjzCcPTGCTL
WSJvqYwwos+lJmlKYtxZEwzbEwvwJPI9z37fX83VjeKhjjGXM/Qb94lRdAlFLdaL9dYOJZBunP1I
vHZHug2o0m2tATMC9hT9FcRX1MGWQdcyC6MR0o7BNY8rbu5L1/7KB4lFtJ7afIzQfy782RgX4mjp
3suNP/enunL0UNhDRxgCtRDpWj71FDoklpaVdqyNTuuXIqmDccqB1OLKFN0faiUaYyh08iFeBGTW
ssBIaav2Nd6vsa28TfKQDMiMqH3I4Jb933lkgMTMs5rZiKjOLi+zYhZuydzGhu0t8KPEDSkZ94pD
zoIAt1DQTVLP6jpiFdHURwcEBfbPt6emdRBDmjo7zjPXL5Tpq6moF+lZf++v4eowc58AnSr02ZeR
UmVjjgoZsWPd5IqvaPq3Xje6fa1bbON6Xh3JgbQwgP7QX7D0zxMaVE7betTtuM2BVYfajDc6u2HT
bWltGIi2zL1FKHKgN/V5GNVyWla7KfB1fRu3qi58Awj2nTDTZH9/6eB6ij9rkeHgqBnOTFSDFN3y
sM2YPzWzBiuGXk/9OCoO1HAkZHeypAGy9WoJETD5pKBumfIm4naGKrgHRSqlYe+lKuo3wEsl9/Wu
0Q4gD0JN0iobwPs085HTZHhAoiZ3asloWBQtwALFwCYfRf0usMzaCvGr3keqDRdSZ/1rUWgsAo63
Og68Z8cshV5O6zU2TNQT75xyghIIHLsCACBAJIUvCr8mimd80UkKLGdSjoGdOdDgJtChJXqXxqSG
peg4dEkEr4MmtPpaRAmMxYIEyKUn2AHZRw7okN+opggZdDB926qrYDL76ZLkw68KHmoADTrJaQBY
L2hxHwOFp8Ly3pT0BPaLEzBt9i5PGm/PuGpcOtG6Z6f0vk3GjN6t0QNOrNx9cIFJ2KdwWQmAf5MP
SUE7qHIlgNjlyWEWmUXLrtb4g4XndOYDmllFGThkeK64zomhdH5Ad1TscyAGHqCqpMajY46PZTN4
X+EJpD+0iaVGiqJWcGyiwJH30jhCBCyH/BLBjGhjTKcUWIewgB36Ca72/1B93lfadHiuj0W7LyrC
di5AIIEjmHbEP02+Qfsk6BkcoAqjq4CNNBIfESPxDbcFeDiB503e8REabZ0eFg5ycIfAVhCnpwq0
Ou9CDYj3v710lH1FMjtQjcw9leAcXwS3zBO0zYerLQE4SKD+ceYNCNnEhLoaFYP2SqGbhp1lSAlX
KFd7qYqGbNw1a+EXdUOIFiE03jbUh5z0RWYXFsra9Xd7IFNAajn6JFNfraZFhpInG/nWSoKAdghk
EgEdAPxu2acdLJeZZWtbMeA1UVW8KP27kAzYWjCwh1+s3aRG3QB/EfU/DrjIgozUMhUF4CsgNuOm
/C6NXxW5ZunBMh5REvNbdQrEFt5k5RkDYUacwrmuDRDSIgvK8h4EOIvAGBDydAJBmbCNwLUWIi08
J/DnoGJx072nCdzopC2dWBh/NGJEzgQTB+irbYTH1YnYGjoeM6fgRu5d6j3SFKBaYlpZyo4IVh8a
BokOpa9/yb43HyA5ZrwVpp0H0EXTA2tQm7BocoBsqMNCzKB9zMvO/e9vA2RiIGWhJoWWzLIvDohp
UUk6/yzu/AXIITnDQDGPDJgdbGSX5tp+RXqJVivoRugbLFoUCWpaNJ0mN4azHQ/TAehw2PS9qX2h
B2rm/AGEtgyJXjqRCzEpYGByuu+qfGbGQ7Rm8szkavewrkItFLrBWZ3tkrFVL7gAbJSVoesjRurt
ypLCS9zNDd/hDUp5uV2jkuLJoM5K7Vgz0H9QNLEfIFdp771MJhHgp9VrBvmCyFaUfmcmB7XsIAKX
oNgU9lWNf8czBtUZKoHeArAMNR2J2og0I0Qy4PxUSCCYwOUj9AhcAC1UPd0GjMj7O2hj+ZaUPVvq
xlgQzY0diPHlA3kbBByibT3xXdvZN6MItAoqdvcHXT0cUEMxYCEESbElbqc2arsDOQSDivE8svoV
yo5fkxyiJffHWT0dH8aZJ//hQewlKpfVBDDZgHfwmGW+CZvt+0OsvDq8WRztf6ay2H66V4Cuguwu
hvaBXjy0Fna5+ZwiB7g/zsaS/eNDfZiKA9hwZTaYSsJfYT+DG/GlFl/uj/Evb1vmWh8ms3xXcKg7
F0h43JjVeWhl1dfCVnzdbK99m/2hlf2M2XIwOs0DNbJLnqs+OJHhaLGNW299sgg+aNGB67bM+ZS2
GvGIa91YKEWggEBRgnYEsZhoY75rVw+AXXjfoDwIJLjxeX9YMq1ooQxurFISkoqfitryhWYezNH4
3ljmny4HuWcajs6UHe+PvTZFmPyY2DzgOd/opOlNPZW1x9zYrq7qUGKGT1X74/4Yt7oruFpx/4BA
josIuO/F/rcUjzVuN6LkxK+58r10oe8pD5ZzVunVJVGPytDgHYYeoq7WpWcXSTu/H/5s/Iq1Vf74
KxZHhJeAy8sJhS+1vKoy9/PUDRQzojXIrm5Qpe8aARN64821dvQ/DLq0aKJSBxoAMTR2yjoeCvu1
LdyNI3kr4DEvL/BsuGHxRLmBNvAyNYWe5k6cSxpzPj64jNLArFkMmt43Kyt+4qUE6yDyO9fdjVX9
13pfntX5QQnRwLkQuzwjqaOS1tJqpDC9wdWggyJ74EykPbq92R9szrLAdpPqpchGEsNRm0ZAzFeQ
1wZVTydJ5StM+d2KBF+AChFmCUkPmtCdnTvJISxGp4wgTvpzHBsbzSB41PWeDfFYrqqvwrbQbwUq
ckdHVwLASiwI9pbOGN7fOcbqIUE9HTgVdJohg/D5fFZui6Z66jixThFm+r92q1RnMdj6wdGZtqvz
kgZ9DWIan2qkV10D7+Ly/5F2XjtyI0safiIC9OaWZdupmlK31OobQpbeez79ftTuOVPFIorQLDAX
AwhSVDJdZMRv5Izn0WCxnoXEMdpIOCR+0zodxEq6EKMBrSsKtF1YNXCTBzexbOrN7tEjudig1S3e
971bHiQeiBsQhsKGnmFxz7tKfbSQvrdDoMTPrttku1wolMdCoxsS60Px2SpXtu/iEqZuhjDRJBkg
z0YPj68aSy7FU4BkhqI1O/0v3VQRn2EBn0WYfsHZpRLUajpoEmmw2ATbJKq2ArK1RrrSo1gcB1oz
BvyTqWY12/+a76PTaMrGycyLFznJ7kdDXgmxvBX/iTFvgObIfpdpoxmnDAfKuEELOdXHXyZqr3Yf
tSdVCnd9L9ynLZq3/hrjfSkHwJnqPwO05i31WrUStH+NU48cqqe8GbqTUWJAAvL2flj6kJOSDlg/
0uorRTSsK8DwRpl5kkoXFq2FrJwQrVy9izGwAGG9Tc2XOYJbyH3P11vFoIIk23oGxVFo5TVay9Kr
drqPpnLflLnPVoRYiPD5Mt86eeLRkr8D0tmF0b1ajsforwWGWeJnoea8QVSbhYjKsHUavCfJSO2q
sWvl07+YFyrb4KSmLTUvhxWWmJno+VsnQxyeaVM8D7WxAoxa/GJ4PQLZA3V51edzc6mT9MSFFlFA
NYpii+XVxeJWSjJxU5aNfDBkRDduj2vp+IWPQeFyaocA3rg8Hlqt9lIlnrgYCBq02kPWPvTmyj39
J6ec32OcDLQI+H5ULGdrwatrDT5yRRMkpU5WWN/LQXobNbCydfbRqCNqs64jmvWJF5kjCSXQMAXd
49HDOXKkPKe8JWJ0VythaxeIWfvmb78NwEJjJ3T7ayztDABWk4MITSLuo8uvQR41lLlSW6cwG4vv
VlHH+yI05bvbUZbeY+dRpjk5O5IT1cwAFvA5NF+1m9GAqfdsjcc0RrVDR7hhZekuHpzAmQDk4xmn
XpVXOzKUAiwaeagrI6SvAk7RkZjc+poBuRpIJdLuFR4DkPcPklyYd3zt8uX2mJcW9/lvmM7XszFT
4KrMoG3Mk1a3eDmMPjOJrYIvw1WUnVgrtrfjLa1rWn0AcpD/pDozX9cZOohCHpsntah2aYhNhutu
S7w8b4dZ/rYUrjmCLLq5cwRzLVIgaV3i9F76wdMGF9JD9lBbCn4Jiv/cZMa3LOvfa1fbqFWy8lGn
5TjfV+ZZcPnyo4o11MnMCoA+jOZTWIZ3Vpis3EdLUEDaTzDnQDvQcpgfEFGhCmmEPNRJE5+tFMsN
977rkak6RRh1dMlObrqdK1sbSfcOteStbMila5fMV54IEZyI889rmXXF+57oYIr2ypj8NqxyP2ru
NomLtZfx0hvmPNbsa2L6wCHfoihQjtSVKZ8eak99kdPxpa5RYvD6jGJ2szd68TDWSrWykq4XLOov
7E+schnnVY2LihOVmb4ju8l/pnWHOtRRE37dXq3XX5MYpJkGSO0JMDN7K+qDnCGO0uonxRe+4tqB
qHP2KMjVQ6HnK2fc9X6fxGwmj83Ju/CK1SpUHSRntaGnmBzoDEOMfO9zxW7zB8Vc2+vX2+Ay1mxY
RTYGYevR4pPTSTGg2mprbtvXJ/ZlhNkF5qNu2vs6owkrxze2aV1vKl4fFGH15tdqzWJpPBQr4Cxy
EYHfnOWaY2zUvtGH+qkNpcfCtQ5jt3JwYI5wdXRAGUR0mvOJFvdVWcQTeNXV6uA96xmskn2Eickx
kbFPqbkuqk2vNdqdp5jjLpG78qUzWn8bgny6yyvQwK3ljc+9UGh3IqrRz2ma+3vPjNQvYRD2GNHW
w4Et1H0B2Kd9JL2Ijq3kxsdc0Vt7xCFjU4hVuC0DkHXoSMjaLhKlYhdRAPuE+DZz6Prqwe0Rkizq
okUVN26PcSrHW1OHoKRUvrlLKyPcK9BJ7VGM/PsI9wIfenYT3YdG+7Us9d8G0R8qKRafax3jmkSO
rB3grK9jIdaHMg7brV9G+aPQqOO+dyP1AQqw1tpu0Sp23WbDKe5176QlFXw84CEbrMuUveaH3/uh
AqyU+dLGy1EkUQtX+GANafcYWUG0oxjT0hyL8r3VieoWc71sqyPb/kmBC2wXeKhssr5xbTnw/Z3l
hgrin3L+0W38ZAM91vjsCnq2d8M6gRGtCYcM7biHvAh19HJ6+a4w1LecohadS1O1UQz0HKoE7Ubw
6GZKFTAWs5SSB9R+v3ud5G/TSqBS2Yy/rDU/g6XDhJSOtx7FJ86r6QQ4u9GbFqCmXyLCELq1nYk0
VE0Pp5nMjv6eRIO4JFU0Y9J/pBAyxzNbiCYMvVJ7z3IoHa2wP7A0HnIz39J0QuMNU5Wkc0pd/RbV
yZMbi3/d6bgMP7sYGq9pgp56/7M+mF9HTf6s+fWha+WVG2DpyITlOkHi4PVeWaYbtR6oKl4Dz26r
7a04egCeD7IVhtJQHVKpXXlPL104SLdZZHp03q8y/9qoJK2TNO/Z8P19ArfRrbyH2FgDIy2GQQ4L
9D7QrisMv1eLOkqnuves9lJjZ6n/yG46dY2+v323LR2amGCDy+RNC/t0dmi2oZ8oqOu6p8zMfqga
XPxacleSoaUYEzsS4BFp5RXrtKzlRGysSjjJAzVzBV53vPI0X8gngTX9E+LPn5/tKqlJ1HLQ4CC0
eq6jDm61dpZER6+2XuWicfTS2DbVcKf3nD7CmkDT0pa26JZyXSMbc1XsjPBI0gIjd0+9Ee/D+FtO
RTEevoXjyndcjEOBA5ONiZQ8T86DulcaMRnh/qcD/fxXvG3sxviopm+318QCigvwioiQhKGgIkc1
4vKMwjTRMun5Cyf2lswnRUopFdD+hqzmPTVKhBBelZgI8dTVEVS9tE273jzSqQ+2t3+JvJBBIGpE
4WDy8gEANfslmVp2Sg8Z6TTUtAvxcBo3mWbhOpcinBnGUvw2dBggoHKM1adu4CnVuuEhD0SNQ971
f9bccvs+8gAQVkUI4KOJD0o+fjVLDwwV3ee9FkUD6nyCt4vz5ndgaQ9Bq/1qokZ9Giu52bYYnlHt
HNb87Rc2OCObOisSjpXQrS6/sVrQPAwxLz0JRgxoQdl5seGIaXZc+YILGQtx/jjdQxdFROwyTufl
cRcLvnBy0V9MowJUOmXgTDGek1HDVjhFmUewS1S1kV06qEbz3Grmw0Dzw9PTO11rNoJfHsy+e5LM
CjHF4CjBP7v9IxeOcFyGsPP4I2GF/sPlb4xLrRtyURJOQ/PRFQGLxFtZLOhAa/tk+Hg71tKKwo+K
5g/cWbL62f2rRyqo/yD2noPctbPih2DqWz86NMFhEOSNvmY8c63GyCOMl4OO+utkDzK/hHm+Z1Ur
d8Kp6zUJUwiscHxNge6Zh+B9RrAPONzJzkhZ9NE1zBq2ohFvvdp944mAdXmjuDsM8uJPuhu7P/oY
ZkSeqJifGUK9V4rWeED/xvt0+yMtLU64OdOdgCIH8uSXE1Jwz8hdbHEAmK8eGkwKNBlU33a3oyyc
ZxIPN3RFJnrqFcm3NrVC79MUWl6FUiGpdbKtAyjZbplIQBLQjLsdb2mZ8SDhLOGtON2tl6MaY68j
+8uEk0C7JqeW0lm/YxwkC0jU4soyW47F038S5OdimC0zZBYTq8oYmzAlqA3uvkmzzRCyySXBRrnR
vj20pVUNCvy/4aY/P7v/YjWTcy1maGOo2Z50sCDkGNbnWnaCUoZD8vcblmUNxHd6ek9v78twGgJl
JZxK94Rl1lHwgvfWVQ6dEOzKKjjk8biSc0nTv3dZsQFNDI6H/IRU1pgjr4xaVCpp4lYMlfoTU0g0
/8aD1nLQ79i3fmSj2LwROn0nJtYnOSzexaS1NSnm4DY+9133WOT50RWD57/+6hPKeRJYFikTzs07
9KGXxSDjdhrdfSvUdlzcC21jR75/7L1kA153ZZoXVtVFwGnfnk2zNIRtBHLRPZnoNWsRzqkp47a4
pYZhOwrSyjQvoB4IRwnpj4sz//BsnoECummEHs5paLWB9lfzpIzpXqze9fhTZhcbZegOitse81E9
RHISknnpK4fEwsrmJ5BYYRVEIjDfSINQ40KLyztaEa6tCh8abDzzvV6fLOtLnK6ce4vrDEIFVU6w
FVeZXJkjEQf4i3Utpls11nam9Oj1PzOs5V2w+Ym5cfWVpE5dnNPJawnW0ETXnZ0UUos7cZOV7snX
P2Y9UEId8csaYooq2UbtGP0bluGC6tv8XfT0LLsFaJij5F9J2UZIkfH+w2QhIxyfIkPcWl5n06H9
EJr6IeuPOKduEOjcVJps9+5R6ORNqGIK9xCIAwcgeLj6lMWQHdyDqX0IydA9zHODb5p71KI7Xf4m
WF8G7W4s7nya37f3j7Q0uSwvtJioVPIBZuu58jsSN7jJJ69/r9pdMpxSBMoMf7Sl8QcunHYjHWW9
fRa0D2kXAq/3ebMOO9nqQVzi1yKGCButKdfISzMy/ST0pP/oEs/uCVeNB11KID7pHlKm9bZvvlim
awOyh0qo7IYRNqW0z8G65e+KzEGLcK9afBWAY2rauFPD716FACnYsLF3Wix81BQBs0m99LcbPlqZ
unWLtVfwnx7L/IhUNJIaVu0EpZ9t1dotjCYMNYuOVINta77zWTKF9zvtxq0s3Qvd51StSZ6/1PlT
BuQvUnYtrz3ZPyjiPlHDfSmKGwlVNtd9kIT4AG90NF7y9tCqpypzKutzpx7H/r2t8X1NfyYFpMnA
POb+3cqakK/P+unVa4HspW6BrODlGWeaY1r7lavS8pDs1v8gVPdJ9DCUDpAOsqbPdfFLDfBq3ker
Go3Tcpt9Q/D0JGqTQTmGRLPlqFZRi+51oZ1CXX2yev+g6VQsUI+4PcSF9/AE2wfDNZVmrkwkDKAb
Vl6U2smUQ/RWH2up+H9GmH7B2T3Re83YVlUDNlp1PK2yQ+XL7SEsbFyKWPIEr8VbAAeTywA4Oyut
lxY6Cinqk9o34HzM17DPXyCbbwfDO/ZalazcRkuzA94FETodhPLVW9Do5E5qQ2anDSvO5MooP2Ut
cNK0VdfoglehWHpAr6eXJxcPhZHL4YU6D6agaGIHvdUy/ay3+7FZ4XKuhZi2wdkUyXomtG1exI6f
Du0drBdqoI0fnzLZXOuRXJ1njAa44PTegb13hSkYvSwNPdxmHLFDRL2rD2IYGjbsbtjpELAaLz3c
Xh1Xif0UcALlU5KhfDVP16SuwKjZyiMnCr74Otq138oqRu/7eDvM0rigbkzyc+hsA+S7/IQeKoxJ
01iRQwuq3Nd+ss/NCqRZ94NU+KjVxu/b8ZamDG4PmG1yg+uGcDEqnedaeuRUA/bqoh+9VJ56ymX1
bwunfD4QILwWOQJphM5WXwwiW7LGMXJi2Icl6iv5j6L+cnssVxt4FmO2/EIv8NXQFSOHBP8nBr5f
RkW/p8lFnwarBC/7AMt5TfBiOSbSGrBVqQXOr6iRIt2Q9WrESR7Ylf9J7/JtrbxTtVPbB7Naq7Qv
TheKD/8Xbg58EmAVw1ZRIqdrvW0yIrXbFhtvbVEsrXX6jpjfAnlDnmd2XXXm4EpIWeROVBn+R9Ub
tS9h4aPh/BK4nIW3Z20xGEgmerqT6t28AjhoqRfz7ILsVZbbTKXAmQV3k3IxcswrV8hSKFylKboh
WynTo7/cXLGaK0GTVLnTVBwT3echg3Ay/iCFvD2kpUVB+1ZhR014pPkmTrSsiRRFyBwcS6S9EIne
Rhi1vRlKP3U5/EQ28yjWav33H5KTA54earvc89bsgmzKXkmbsEwdnHOBcNSe8GhE5WAj/y1svSGU
V+L9EUG+SC0mnOLUOdQnxburspM2SIEutH7q4AYY0m3qQ2GDV728oa1nGvlz6Qu7MOtQF7Ze60TY
4ax5iqNBQ2OiirriWdYoc+aBFGK5Jzcv2QgRrTGRbbDl1ss/sdul0R7MWLkjTm/rOSI5eZuIj7mi
Bdu80MVdngalrfNX7txU7Wy9aoIHzw/dTV920XNV6PxbuRCmm1zA6xuGRxFir1v6AEezDTYu25jH
vT5CfeKZ0tpx3Mfkup519EVxfCxbT7ijV+1u+YbhCcOxVNorHaQzyQ09mxqTiw9Mkbx3ZiOdxEJ6
NzP3ax4IQ7WHZkNTPYjEXScY8CsMs0ILJTHUFBaX+VvCRPizIoiybfUeYihk1y96joliDLnEESXf
irehDofBHf3yjo6YuVOFUtwhle9+syJZBsQNhWIjRIG8idVUu09izBv0CtasBBT2Q9IPyrbLog4P
qsTg83TlyvwvnEVgXehOoYVGlUafdsHZbY/7Wjx5g6ROVP5K8ne3++Dmf3+iX4SYHURmJCGnrBMi
D77pSnAXWwcTwf/eohft7Rt/DWOysHEBmCCnRX9gkiCY3SB+MpqpLASpAxPBrkcQwhWIyKTdlu0p
938I4crDYOkTknOCyuW2p6Q2uxVLD0857HVCp+uKndl0jtQUoPeNw+3zaCmMBriTei3vcQoPlzPl
N5bcW37H5duO+cHMqorKRuju4E+K/2JRnIeazVjhxqHWF0PkMOJno/OhU96N7cfb45lOsvnBo9HN
oVQ3fbU/5YezlZf36MmhMhU5kNx+jgIyka7UrXyzhbsCy0ygPegbI+Q0R/lqtZkmkaYmjodmeTC+
S9FT0N23bN/bY1mYG2pRTAqIMapt81dH2I1N6dYsuXjobWwzoXDQ1lupEi8EgZwHmhFNP1zG57l/
69cTXj9JnGT0kFxKT3CLjm4vv//1WAhDgw30OhTOeR+C+w25czVIHF9pHGpndtfJx1wb9rfDTGto
Nv0806bMf1IYu2pXe4ATE0X0SujhnS1bIOW7cKdKaMyfdIjwbtvZbrzytFlYDhPkV2TV8UC8kpso
1EaKw9jNHSsePrX5bghCOteCiRze7vboFhY3ZUHOgknaAnn0WZKiNkWi6oihOlVQ/lYq7kU5XanP
LQyGu3NydCFPUCEkXZ4HaH01fg3z3en86i4SuldyPUx+giNp+spcLYyGd5OqoKJHZ+oKXCQEZeKD
x84cVc+oddIsEKxhjWC4OJ5J8wnxejS750l4YjRCprsZ41GL3VhV75Wq7ps62bl58vfrAPVnfHA0
Ft/Ud7n8dDJeBJGfMZ4ibYMPfSX/EgI3eK4jD+8pBWHy24th4UIix+Kg4yPSTZovhqwa2h6thczp
4lR6GmvD38hRa6FI3hgbqal9mNqB+R4rgbzWflk4MwhNYoeDJCfH/MVWUvqzLDfIHaF6E/p6a2Qf
a5j2t8e3tDzOg8wWuy+MgJE1gugKFMT2Y7TaXlgchmxMKQpJ0hWLwsBkHBW6MXOaVn/UhvweeWuQ
dGtV9sWJOgszDfTsSopaMnOUJzKqK5iKtoeRNLjvGyTqPqjS18D/+i++Gwp/cCXQOSMFuwyXog6d
iRKj6oJ6A4TDlqtPtyMsDugswmxm3EzjFVGJmSOl5tFCdk9CZgTMQW88q2ZoB8nb7XiL8wRiB0gN
tXM0TS5HhF5E6IlYljmjHML3Gn8PXQFC3RVWUq5pg84uD67af+LMUq6gL7JcK5rMMeRswGWr1XdS
NRSbtG/ApBq1gPVXl/z9/cutOBWqJn+kq56A1gM3qUsehCEgyPYXrqzBmiTy4rjOQkxn5NkCzJMx
EVBoy50sw1xMcwKUDHX9px/9lMLt7alaCjWVinito4LP/1yGSl2coNC+SJ3GtzZyFj+5SbbFb6OC
b4cfQ6KpK6fE0togTaYigXYPJ+9szpRUEGN1MFJHziRsUgJelehWRmuUj7Uws03VcxZJvsG4BPkn
71ZbKX5oaynS4rc7G8psW1GyGYpSNYmB1leF5pcWO0Fb2DWatvqarf3SvXj+3WaHkuBBOvZiBmQx
N2r5GQH8bStnXIsrCcXSMY6nLQQEyEOw+2ZZvygniJogH+rIqfYAqupR8f2VEEuTA6JCQcJDm0iM
sw9nePpAgY81EFmZrQynUfjcWCvJylqM6c/P9pA26Grq0y9yeAJSGELzum3tVeHfpVmZmF0yPt+I
Ns3xXy2lqULX+8SRepkm6Kms862S/MjW+O5LJ7g++WJMaTKg3Gkpno1G9XuvN/IscwRMYf382Izv
SnHf+u3WULytWq3d5X9yn/nRygRN9kG0Moz5wMBfxaCt48zpQ218MARt3IRCqWzFXhIOoYmOgN62
r66IGG0ua8MOuZ5w13aNaJcZ9sdSoQ+bQVFKANFCtglkK7t3YS6unF5Lk4zyI8iL6T18hQ5Ferbr
htriMEk/R3Juj/qb3Kyc94uf/izGbLGOYMC9xGI/VFaOT3WHcPb4msnKfRHmW6z6kEYNoxVAyeK4
UNcgYVNxTpxvECTC4IsWZKaQozdFe+e33+nC/IuTeJI0+0+Q2YnSI0hvDAPFWsQTN6oQ2IVW2lX4
cvuCWRyKpYk8uGDhXEFxDEGanBJ0Pl/2gMTLYZRJdpF/uh1l6SjmQqZXP1WxeJxc7o8wL5SmG4zM
sVq4TMGLmx0Sq7SH4sWPf94OtTQg9jt4daRbLTrAl6GMVIuNyFUyp/biR8+U91Ln3Qm+uYLdmb7+
fAPyZJweWigWWvMeleFik6i3Y+qIag6yQBSeBdP8fnsoC4/v6ZUFJZKOLv/NThUrCwXsJQQaVPnv
zj3WurWxBIR207sg97cADIphZWEvnJcXEafNdnaORRH5YsSHc3qUtyLlqfBArfCQ1AF73B7bwjTB
3JtUQS0gfFdbCPXgRAwimm+1gNIx8AHMhxNz5SJbHA6iwVPDbYK3zZadkiT+aOAh58jem5bkB+QV
wwplsqzb/YvRAOFGLQJ4NWZCl9+tKXmiZo0ROarwxdCBn5hvdfF+O8bSYKaEHdrHpNg3pwTqGcbW
ZqlOTWWAt+iJ4Du5FaPcboaVdXdtqI0+GU7z1JXQUYHFOcsxhLBux7IpY8dSg+q50Jv3InHTDMGG
EJAWvkzPiPuegjjYC06IPKEQa/uMy2rj+rlwrEcJDy9JjHZWPVZ2kcOiibQxfUvcITh2oxz9jhW/
2Ftoz2LCUir3besNB3MUyp2Wa9XWQDvsiEpf77hVntpl1/WHSFDDLbPcOpCIuqcWtCAOxZ38M4tr
4UEHFgmmr1KsH2LeqP1GTs1mqzSNvB3Hovtdq2G5UfKh+1WOYvDqJVr4w8sy65i5gXSvIdy/NZu4
PQC0fg3bFPS/N3rHQNDHg5j56r5G3GPTCtgiyhmWV5JL7yyOgvQXPo6TLCJMV28yfKX7u2YheT3t
0MX4e1ThaFEz9ZdLS6c+laoVS8sdsl+jJu3qMv7S+dJjgsv47RV2zToFo0e9ZULu8na+WmI4cY9F
LDWRk0xG5JVfcenQtt6UGQiGrr73sv6hL8X3wTUf42g8wIN9E8No5dm4NOKpSDuVfCZvg9kTRIzS
Ukwg3TsAOp0+CI9iS06tZdXRBE5+e8jX2cM04n9iyZdfV+szlwYXTd5mLPEAr7f6eBeN9T4vP5ol
7N61g+L62iAejytqgjJqrPMjvWtKQ21y+uZJ6+5zT3psZf1we0iLIXjAsWzAGlwVoKWotGpTa0FP
iOwD71eFJe/tCEsTBAIJ7jU8EhKU2bHqCaWcaS2tFORfTjEOnVIYuXZghC+laazcs4uxKAFSrwfo
xya4nKBOlC2sm93QcbWxexhb0tjSqPpta/Tp1reKfKUKuPT1Jkls3gpkQ1eNVr0p9DBDF91Re8/Y
e5AEd43sditJ63U+hMUXdzeSYBC0yI0vR5XFkhoFTUqXKJUBHX/Wiu/muJeoyHlAQ27P1mIsAyk4
2jjsa20Wq6pLvdZqP6IgkrQvOo/ijUbSnEGlct2DOFjGR7mlEXo76jQvl/kRIzyLOttYFveF5CYh
97vfH6eDf6MrjbQRTSVbGd9iJIgpwG6XZGw9LDmiKvSAhWRf0x6wWvdR1ldK0QsxWOZoOZiwGSA1
zVahOGQi9J4idPIOi/Na/JIP8ZPsNSvp19IBTI+NNUFLlMrO/LDvh6QaZdwzHFBlw2MsC58sSUv2
JRcW2FHue6PPvpeCpj3pbdfSSa9TJNtj/TGHtLzmXrmwFVg0IByo4VElnL8xU2EozK5XA6cH1ND2
GAt37uvtVbJw/ALJpgY5vRGvy1tDV0rFIFiBEyufdd3fxqJ68KvHIrS2Epa++ZqezNI8kk5bk3IE
2LJ5jd/P9bhNjSR0Qrf8mGjlB9yHjggmvt0e1sKhBZFc5H6iQLNQRIM429QAYJzSLY9eK777mXtn
geYNGvXr7VCLk4T8E75JQA2pEl6eJEVsoFGW8wWRzc22g6CQrIextbLH1qJMAz57FyR1W2aVaQTO
aOCSKfbPWuatHPRLISbBQLJXCo9XD1Eej2Hd4/ritKOwb1FFg7S0Aoy7JiYqQIVAAHDwwkkApn85
jDKvhhj3S9/xpWKbJdYmqqSNgKx8Fvcn3Rdg8jX9L/Tunzy1f83ztQfd0v6mwwM3AAzCApWVrRrX
Q1N4jhfJJ619zuvvqdAgb9lFdg3bPVS0Q1pLO/yn97onfYqkfzGT579gznTtNdEt1JRfUOnqs5i5
r21greRvy6OcrDPJJXH2mnMG9QDdIagKniMkVvpVNtA97QepPQpmLTwi3OgdVI0sOjNcQEwWibuP
Kg0weBBAkVKWu9s7ZGHPk81SE536enifzO6/Ls/kUuw136ml5zh504pfXrbyzrzmDysmZHVe6KAF
6STPtfwz5NC5hNLAYY/8pAT3w8epPKp/1UWzR13qAVvyVyWSG9uvUS+/Pb6FjYNwGfThyWobsbfZ
A8GMmrSuhDZwUC13N5HSY7UeJ2t9gbUo05+fnQB1qCpp3hEFOTZbpYrerHIQFi4DBjIxKyk56zw8
L0Mg2ZlZBu6EPHCLCuHvQQg+4YlTPoyjHx2HXBpOFrrBW8Xo114+Cwc2QAOs26jokPjN67eFOoYW
uu6BIxTNvd7X97E5vshd++oN6t/a4kxL5SzU9BXOPqTb0+pNK0LRAHPttvHzDzJCqBtTDP2/z9NZ
FZARaIZNHOHZB3UDiMtWMwbOoBzirP9gKo9S3GyKak0FYOnznQeaJXuKOKplZhKojF9dpLGF6mOd
9kDI1ureS3sZYDPl5P/1BJ19PKoiuRQOue80muRtjdHLX3tP6x71EgDZ7W21eIoBy7UmCAJ9kHmR
Nx/yKszxOnWGSsD1K6UB10d4Pxpu3SPKGUq2jwVJrwdbUvl2q4X4jeWRqP9SumbNjGpx3NOthVUI
rfX51ojSsEVN0vQcvTcfpBi1zdbd+vHKy3FxGg243jLpBE+FWdnHT/LUx4PKd8Ss/mGG2WEYrV9R
QUWnrlYy3cUBoUwHEQOcDzj/y10w6YRpnRn6jgRofNcVQ35qtAJvQbjDK+fj0rEyPVUnqO6EtJ5d
+oOAaPkQMI9ICfWnKqYroBXPWqUPW6+X5KfSK9StUhbDWrYxrfrZEwj6I/iiqSg4FXAux2jhEYak
YO/To0mfc99CHV6z63iwhxzgOnWu2MBbw0ABdoNjBaaz5d4dsFW4vY6XJpUuESp0wMuRHZo1+3O3
NFzZjBOnbw5ZB61Vx0puuFO6cGXDLAZCSIXuBwcoKlSXw0WzeiixJEqc2G8PVfGGMK4t1Z/Ru7o9
oKWlgz3KpA4ssT+12RngyZEwtDjgOQo8P5e6HP19gWbC7ShLo0GMg/2P+9tE5pmNps9KXGy7xMHT
yS41pP37byGKWqnw83agxeGYmIZOh9pkBXwZyKWiW+pFFTuN1GBMWiYfMqV+b7RoJUdZikMMWAa8
L0myZtsgDHrF6g04SelYkXspXmErVnYYk+r19oAWD87zSLMJovzblpbUx46kFHvMCmx0Kh47AafQ
WLsLAn2re+IeX4FPo67ZeRy8qpn06fZvWMpWptcXq5EqmDmvGnlVWEFCHGMHRYR3wHnPSKLub4f4
8/ydb2+wy/KfntZU07ucOAk9qHQI0sSxCu1FLUYEMIJtVzC8KNtwtgE3UCvb6PpHhZ5D1Fv3SRbe
AWPb3v4hixNLvjTp71BLmp/aZjjKiQX2z8nkot5WQoHogwnR1f8XhRZqllSHp84aV+Jsg0dJFARN
wwbv+ih8SbXA27d5M2TMIb6vtwc1rcarjwtIdwLEUTGd417KsNHbVPaABOfjTyO/twAzJum9Mmq7
rqp3t4MtfkGTahWpGVIn84KzZHl1D2MqZbWcgNvYWIjGxhp76Voy/s+/zt3KRYSow1yOFboEfu1J
lTq1ivCOlY0nzTUPZhDiYNHuVUTMcnuw8clV5a08Ck9InWFi5B8rLKFXjurpTJl/XQ1w8tR/o8Qz
VyREVC/vwGyCKoqBE+G7WW98Zcz3kpmaW8NoExSWC8SBUusV7OyaNtXS3E70aIhIqIReFdMSlGS8
VCpSx4zrozVIX4sMQY2B3G7XY2oCi3FNKWRpgqn28OCnWatePZFCsWsjtwL4PQiPSV7hO/imyt/+
fhGBk7Ys0hmMb/TpQjnL67E3FPwY6z8HLZdDUSeHTpQ+jPGapNFSNgNHG0s1BMRM6maXYQJXImOy
LODl0lcLfXbX+yVWre0bb42e2I201qddOkkRX+ZRS6kfSuvsekoSE21O1Ywco4Dzg9d4Xowrq3El
xLwkQa1jjDyTNnfq18nd0BfxB9n3upUoi290JP0pkVGAYZPPLkB20VCKJW0lLUiMr4PbB0chEBIk
/dru2EdudGgTX7pDfdiloRGo+7QZ4rXWydJKNHhTsOckYKrzW9hrYQXXesstLIwIJ6ZvEdZ/adyv
DHZpg1PmnOCqVG6vzItiJYPkjNuX06qPJjh94M6blso7R4ovPFr4UWvSyn24lDCdh5ytf48MJ8gs
esa1l9hm1m+S8k7OLFtpj7c32uLFex5pNpGjWtM4S2oa4YFxTMvomKr6rknCfRNo9x0UJjvGtc2E
qmIJ9Zc01bepKbw0briS4C+tW4rXpDoIB1I5UC63ouEZ2EN2ZFRqj5ha3OFuNq6MdSkEEBNqaNy3
CzYqBaqUeUJDFrSX/2K6iftgGngs3/6iS2cKVvLTbQt0G8DW5UDaDO3wwYQw3OOT5Huvakid4CnT
HmuUOQ3h4+1oS8f/5MuiIlJLh2OOY/DE0av6hA6bomOSmrfWMYmtOz+Kn7xIebDidi2VXyr7ggP6
J+L0lc+OZkuoNE0P6bYNYfXU5om/ScXyHtNgkCdJ84DA6l5odXuAg2ibhoq7Xb0mVbI4kdBgTQgt
lAfnKYbWKpDppIJj1Psoxz9GCJK3v+rSwQJW6L8BZveCVke1EJZ81SBBDRsnw7tGjH8o6hr4fmmb
AwSknYgr0ETXuvyWcU8h0Bfo63miINna2HyU8BNUovibGmjbfzEm2ido3LHFrp4sZuobjYgOtsMz
8MkY1JdATbaGkv68HWZxQZ6FmbbH2fKIenNI9IpPp+mu7XsyDpGg+jxhF0UpXhD729EWJ+os2uxC
lcRU6DWVQU1CPX7t27mPTLq+Aha6HQXPwcsxNZyASYyEpSNAjff24v+QdiW9cevc8hcJkEgN1FY9
eozajh0nGyI3g6iZGinp17+SgXevW020kHybbAzkNEXy8Ax1qupPpbfSE9V6jX8X4iwHOGWd1y0k
gOCbaHc/CAsiSNW2zp0TtfgnL1LPDVlDdGsPH0gPMXmLSe8LRlrI8nR+KUAM0UuC4gLvbyLTOQ4d
wEN1cXN9n7Sn4oOthXevBEOPF+KlJ4/7SVCJYdvW9n0/sZsUXrgfp7VIS7s4B20TFDcc/Lvwwjlr
5WjWwN6J/jYDQESOm9ozUHf4i0LAPJwzAwox77RkHfNSFyAfgYiu9r+bxhOVP/rk9fq303o7DKoD
3Qd+F9Qtz09fGdGsj+altHn0Czoau9Jwflw3oTl9SO3B2g6yfZR9lwkicBPcNPCmz2O8N/gdBCJF
bR1UynlqBvbgFcbrmEDK4rpVTVx1ZnXeww+uokT/zvUiYA3QwHoEduwWZ3VjOx0ItKffZDC+G6Cq
L8UaXERzm8HOhc4opiKh6bj8noV0VJ+xFJO+7K6WaQDKYBcdw+tr05w/G+n9+4Q0MGDL6VhAZSEo
kKDdD14bBHARRibEcYzxRlZrcGCtKeAcLFTx3Hki9/wzxvkgKwLlt5M3k0wV0bYhv80hCgayxmSk
OyYzbSZD/RVx/5JpkKdJbRaii9EwKE80c49mi5Gd0ceMhjR2JIkPiWpWTr9ut7DvWBpKT5fFpymj
PUoAMj6RJAsHn9yppn5R45q/0IU1wIICnYlEEPIuS6RzzlTlQZZ8OBnOTeo4e2k/DmTT1Axkkbe9
/zmq3yZwrVJ75VnWeEbQyiCNRj8V2e4y7s0LX6okpQoYtixw1I+M3uXGjSqOMlrxwZrd8wjIPeFG
kGResFh7eU8LM4oUcPYno7sbE9DbTd9IHVbjF7OsNtcvgGbfYA1NCcy5wwUvCzQ0h6Bbb9D+lPvi
wUjcsCmcl7jtd9fNaJwjTgXgq4ihQElMFpHaUDmTY/Rtf8qyPhjFq7+GItJ8tTMD8zo/OKmEszzy
JgWkbPnZVGDvyFqc9EfXzHasuJPFGg+B5jyc2Vs4xZa3Qjnu0J98wwtGgvQLbyN+wT5tQ0zYX/96
mk0C1mtGzwHhDzqUxeIiH9IArCr7E1WPVptvq+k1ImsVCY1/AtU4+kWgjaaX7TaSY8bHrkl34u62
LzF9YTtBBwq/ka1RH2gGeUCfjn4w+OpQXLkYsB/TLLesnLQnZveArg1QQngr+D+cvKrsJa2DV3FE
auKF4pfBNsLdA7DiRMfr3/RyuXirwWMzM2SiPmktNlA2vkD5U7QnG78hs28SsZtaCOisBIwXW4en
EzRHWCqa0SAfms/th3PporufE7+Fxl9dmntoGJQB+O3se4n0esVxXNwxmJoJ8gCvxIQceOPPTY1R
JuyokkYYe53YdVZf3mWFscZTplsQ4lDQPAAaiOr74hnr8zTtFLLHE+uGE2Atd56iB6vJ/vTIYzEM
kwWY658ZGJZmYkiN5iomPEToFvq9ekQ9M/ALZ8X9XZyC2QxI250ZkUcueiaSSM/IqcFDOtRwFGrj
tPEjgOmbKSlWDpxuezBt9M7uhgjugs6mzmzep350KorCfM7MyH5xuL82Y6q1AjjOPOaMkt/y7bfR
VXYrq45OyTiwnd977naKCr77w8uDz+ZDNAaaMS7avcvX0LfiMW09Jzr55Lfb/1O2X6X5bSj++WMr
oMMAZhzYGLCkLLGYGcQJkpZlAgCjefxg07ZA4Tjltk3WYrOL12OOND9Ymr/qh1vaxVM6mMCinBoI
wQCOc+rJmAROD6SaE+8T4j3nkvy8vrrLluFsFMUnwOJANYhO6LlRySarIbUXndohBcDHd2conCt3
jW04z7FBVNCMMtnEVoE5RxOqyOXMv51loFPtsrjO/jQUnn8OZjkxCAFisQvoh5+kRS7MJjqVPnC3
xROmOgNqf6X+7+vr1jgQwGbQZgZWDvjlZcpntSOxBmgBniyXgyU9zq0DOFaiTSHjdn/d1EXmMi/p
g6nFF24z5vq9HKPTNIIPdxyLTTllYNQCBimrp80EsdZpgjptX6+067XniaHwjgcVbADLk5snciTK
NowwdUA0PMXyNxKdOcf4xIXzCu7ibww98JUN1H5YFPpRp4LoFjLd8/M0VEmRK1tGp5hWh1xJYOyr
LYfw7vWPqnGZs/CADTQp+AgvoCWypLlduSI6ZUBub6axsR7TEZpKXTWO4FWO2eG6Pd0mzqUPpIGA
NKJ+er4svxpMjopHdPK8BLS2IKwASnQsH/vuwRh2SbUrLAwjWkOpjtcN674nmDjf6e7ADLAEKRQY
dCQis6ITLfhBjHEaVC6Yiu3oLz7o3MOegcwQEFhCZhAIoKaQRuJU1TnYh3803oPvQOHp8/XlaF4G
LOY/M4tSS4uYzxikgYdbGJCxzdLvkLRaeU61n2wuOs+fC+X7BTwgY6aiPQNkq2XtbvIearSu824N
4qddyQcri2SiqrKuG9HAPtGyHsN0qrObgqGFff17ra1lce4abk2yHznWEoFSdISobF8iVGyRT183
pF8O2ppwvaiALVMwG4OASI/m/R/8kzKdgyWaFX+kWwtmQdG1ARoYPNGLtVSpl0wNkLIhQ8QTWE2R
74QaP3kDMVdOgG4x6Jky930tyCjPbyvkZJgAiwIPs0g8g2gqHCOy4hC0i8F8xjzphT7+cjGim5zI
aEse5vXobxt7/KnoGN1hAGxNkVLn6hDkejM2f2a3XlyZdEaNEyl42DQZiPtJ7RxK6E6OcK4bN2Ns
5bnSLQzPPDrc6DvjFV7sUj1kPe1qeNZ62Lc5dCHdY4/s//pp0xkBbgdjQ9DPAdXJ4k0cEW0DORdF
py4tyCbnTbWzB3cInK5gu//N1OJB8kYjdXgZRycTjsbLAID/ZZY3123ozhte2VkJBfokQHmdnzfZ
UyefpIvhXN/cJF28Kdckn3WH4KOFxSFwo9oi0YC3fEr3g7I28SR3kHjY0GHFD+h2BvcTvARzrnjx
sKrO6aFZ7SAXkcaWT+Qxa1/KeA2SM+/vGQwGAQLmZoBoQuqLaG/+FR9DXSyhjeMCoUkhIfgBCTv3
UBkUunqtYR0HJcZDFvcKmAfF8pXmsXaFyBpABD3LUyxf1DSB7quqUyOUngtsZmny2ywp6TFveLZy
l3S7NhP6zPxVCB2WjPgQb5RFLycjdAZnq8w32+23cfoVx+XP7xPSYIaKHRJJDBsunjwyWQNmQkC1
MGLu2pjGDZ/op1L9vH7M50O22LUzK4snTwE8b4624QHTR19zP9+X0AiM/TLbRLkCt79aWZXWHmgr
0CsBocQFAqYyAfiu3ZKF3OF7vwMzeJ8GxYzWh172DWlRG7q+QM09RnwHAh6wEgK4uxxGcDyDFkLU
LPQS9X308605Vl+um9CcPng2DJ7OMzroKizca4X71bKp9EKPPxDxDI6fvlrBQ+k+G4Zo52cJxduL
Gn/D1TQmReKHrlEmQZFZj4bAVEdn518cj/fIp9YYXt/rVMuT8dHk/GE/3OeG0Aq0HLEfqk4djKw5
RE65Ezl7VGgEWQJd/oQdRNK+dn3zyZyGnZLZkzuK+4RkNw64fzFZsBIDXKKOIG+A8UYLCBHw++EA
LX7TICYKdhp4MhU9SyM+qTzdJX1+2/JpKxX/OYBpAD0QtaWCrtwUjX8jDjIv+DcPL9zSxwwwxTFu
6ocUoKOD7fJ205JMHorS8DeNitVnCWFVTAuuUddctibmVeN/BmYM1iEqcr7qJEsZc7nhh1Bdsu8n
5OjHocnNhxikpfd95SSQlknFPXi05VMORoFdi37KDUA9v66f80uFmPmHQGkC5xDFdni/8x8yuF7c
xnXKQzcGa0adNnYQTRKiscloHWMv7b/lVYZWsqXIfdQlastoznf4ctm2AHnYZ96QEnJRYLXmcqgO
FvZyCERtVA+YoUvfrv9a7X59+LGLW9lZEojzmPshitICNFJyDEo86C/tiMEu2brioBrT2fqiXNsw
nT/4+JkWN8eqwHFfdTEPWzBZM3GbYTjCSLfXlzf/JxfXE/uOAAU0vIAwnu9F6kFgU4nID2tq730o
iw/xWkKuX8e/JpboFCWjrkDIwEI1pa85esAW5BaUWo0cdHZAmITgHnSrKGrPf//gaQrFDNdthR/2
0RPA5kE12Puo+/Xn3wvuGdPXaJFeqkklpLOzyYI7KyD1R9OZi/vpugXdgQOLGK4GMi6o5SwebM8v
CqfOfIZBUA8kHzJI/G9W9xOA8h0O2caLd9ftaT8b0hSARaA/cDGKmfg254ky/TBjtrPDLLZEmFAD
/OUl2ZrjnS/L8rQBNvevrcXNhzplJGtL+eFgs1+O8O8x9vZg+yPUiyQ6HM5JNSA65yRQpXmcBQTH
noSDR/48+JrHLeCELGg4Ipc5Pym9aMBQP47YRFDF1IGdUedHiXAvsNxi+j5ZyZoE/PvbfbFwTJ+j
ROTOgzgL6E8RxW2agFopbDpP3QAe8TpJYm0AeM0e+jQrd2aTjtu6cp0XaELSmwx0lhilA9S1x7B/
GIu+mKWZ+qOY8u5gQ2lo39Bu1kz11cZvHXuvUsG3ZV+R+0bUZYA+mjhePyi64GHuvYHgcJ6fWoZA
SWuMbT15PExpcqDu0XGOjlntIDSAybcVt6QJj/E4/2drviQf7rKloNSDFhgPo9KTT8zK+LEbI/GT
ibLdyL7iK+GdrthNPHCZsBkkMEvNnxtkzWABhGjz0Iij8dkt2/R+9MDzqvCibmgtvvcTdx+M0fFC
5hXsn9EwzSjITas/gbpgbfRV5wMQowEQBFZJ9DwXj87EyqR1KmGEwii/VRw6X7LYtSUYM0HBE9S5
/B3zNQSB1iYq3i5wTvOzs3gJvJ4UrWzxyZVxL+ptZ3+RVb4xeoTz3yvzj+ksEQNgrNdELRiJFvgS
z7+3RHkn8jgOE53CifxI+iRg5G8eN4ZGoAvFY4g5s8ULiuEtibcm4aEY6G8We59Qils5qDrv+dHE
/PcPB7VSKuF5BBOj9cl3biN1sLvw+r1bMzHfyw8moo7GiedFPEQL6DZq+LepMB89k60kv9r4kM2C
6xhCmZ3j4gB02HzwDkge1kXxKGwZVCCb64fhGS9VG1QMj1035b+6adhGXbPJpLXy8ukczIcf4C6c
5CAdA3Ax/IC8QHISVXdD4dyrgj5n0bCFDPJaBVUX+8xToCAkBGD8gqYj9YFaKKH+BKEWb58BVj26
azJduksFmBOyjJl2B+nq+d5NYPKEfgrD41rU7rdINNlnlNfI3vRa6zbq0vaIlDPZ9hVwZNdPzbxb
yxcHU2G4YQglAHBeWKaZl+SCIXos+uQNNaKTndCtHADTScudP+ZkY3hTUDRrAHyd50ZtFbUNDKP5
F6OtTUsn6nUTCqzp2B8zg8Jp4R3DTLZhbmre1H/xliMOw9wGqikuqobnX9hq4bmTGLlcTD9H8W/h
P2bR51q+XP+auqPpQxoFgCe0O6AicW7F660kyxRhITqDOwuOWJWfVPmSVDnSlBUeKu1FxDQKogTM
YaMWtti6evAonto5AjSjmzK1tiRub4HZe2lK44n56s6y8ycr7d1t2ZI3s1ibBdMdnY/2F1Fa3dCs
xbliYd/KIGMv+XTway/o+0cJWWWhTmr8ef3zvvN9LE8rxrHnuUKkhQitz78vxwbGbZGx0DCrGBrA
NUA+UTnFTxAHsX/6JOefrKRHUihjLh5ab5wOTc0T1EnSDgK14q0fVQoqOlp9cpG/7nqZTJ9ywTE6
kYkvJaiaDpBIqBFnqmEFQaM9GkD6zcgkIBqWRfi+8qHV7UUsdLpqjzLYQXEIvZYHG1N8wMavBCo6
n4WnDOB7cI+DRXnx3oiSVlafFSysfHrD6+YFQww/rm+G7gZ/NDH//cN70xAIkVVezEKbQzEq+4Fw
cGPzu3b4fN2O7l3zEWtBK8V15zLeuR1k9qUAvQDsGF6yyVzHONRJMeykb2Q3101p9whABtA0YIOA
cTk3ldC+NeoEN4rI5kF2+R4B1m2fiadpzG76YY3t73IaCtENhgExwQWiD/BNLew5UKpy4rbGy9KN
6a8RpbVN6UEvKhhMZRys1ie3E3LiCe1UjDMAeYW9THrXDaoEw4KikVDspZm54li0Hxy9T4DJHPw0
Z+EqM6NsXHD1+Qi47D0IM/au3NZrk0Q67wWwPCZ3UXfBROmySyTLgjTW5CNOtoZPTiJ+UgyIuBmI
QmMDzMLog3p5swMB0VNV0PtyWkNa6qp76B+ALANJOqi/l6JSpE+HSpYuatEuCzz6QLNk07TPGJVG
l7TfVw4GawtvY3orL67m3pzZXbjNiQyRNDKQLZbe+I9fjm/SYscB6oFBS5M1giHNXqJ8BuQGRnUB
plgOTk61O2I0AWV9GclnB9rOo2M2QWPmx+s3R7so5K1Qd5zpHZYxGfASQzl6KOxDr8+9EclYB5OY
+Nb21Ks/JO7KRX1/SBcPAaA3JoaZZtKKC9KmqCKd13k5nALAj58dR0SfMtJZT15Ord/x5LdbU5Lx
cYAU0Xaej9tPJSF1ANKs+AHlRuxx31j1jexi9sBiqrZJ7EU3lTC7jTQaFcja7jZRZQ5BW6feRjS1
uhfOZJ0Gu46CPm+bjedz/60qEA8ivcvwTWNrd/2jatzR+5AHRs7RJ74kHEWcYbSxzcJO4Sf0d/ak
gsEGa/VviKxdN6U7J7My58xdCEE3d/77B2fu0ynK3TZlYdxDVqvCh9ql3p87cogPYRwZHXx0mJY3
vsTDzitMqYcMojyRP+zz6pPTsJWXT/vRZgY/d66eX1Co1ibvoIiSMGSMdaCEfeSR/Qh85l6ksRFY
nrFy8rWObAb3zZoO6N0uH/aJxXYDOsm5EGd862P67Mbybkjz0zgRSH3kAi8JD8za2MWJ/ZT5xUpg
oXnqIYXwn/05t/iwdWnBUzMGIU84tN1tn0Z3reOtjB3pbjeQizPnD/D1F4wOKmqn2sKtCnlTkFvD
J/XzUHYYlXdTdkPFYK98U+1pxIwp5kzhtoDROl/SmENHsiIVymD0IWkeE/uU5N+vH3jtV/tgYhG9
cKvgJUYwUAU2gQ0H9bRYyZO1BgBfpcCXglVg6Xlj0ve2JdDAscxHJwX0MVpTqtbE38hmALgB2EZD
wEnYRNqyQvydmY85fyVgMgEzXwWx1rF8U9M/3doxmE/S0umitwmiBLS+NQychl+aQ47AoEjyPYoZ
98TIb8ucDQGtIaHQptzZGWhU/flOfbQ6f+gP59uvC5E3BloPQ259hqDXWydRuLxuQ/spwZgOWmeA
dJ0lz2DB7STOAZ4J7anbpFxBtykJjOlr3p46+6lrku04/IXHJeC0AI/GrPW8bHdUbaMAxjVZGCXJ
P35nPdemPwWCr5Ew6/whwhvQFUDiBrxg898/fD4nj22ZAsUQqlj+oI68KfpUbDzq/rISNA+5tM3D
9Y+pPSYzmeE83DcXCs8tSqRuOJs9mu4eH4Ddbsetz1m8oyLJNyYYeHcRIq/taPNqd92yxk+B0wSS
9Jj7mPPDRUYMbD0FS0PkhX0/HMDdGgyWsysGIJNXHKLGQWG6wUP0igYBItiFz63RnFZTQpzQdlRY
0fSzMurPbbY2dXHJOwPwO0pOGOlDl+fyyTSgUSJlpOzQmnLzceCT/5UVWRO0dtXPjO5i6ym3vmcF
Xm6aFyZQ1pZ/gLRVfGAdgzOoaXGofHe499Xq7JDuIyBVAgQGQK95JOB8n9EGqszJa+0wUuzZqMyj
A1p+CADwtekGzRGGOs+M+MM02UwFcG4oz8xEcrewQwrtYRgJHMDYakQqVnzwyJpsl+4QgXgDqAfU
pdD4WRyiKYPwYj7mdkiMkNTFlmKcktkvE3m+flg11wTJFQqwoCmbMSOLi8lY0diRqJyQ+M/CywNi
PkzmS2rfl8ZdZ3y9bky3V0jmIK4Gfs5LRKsUaelWfuaETqT6jTFDqp24A99V5f0FdBL57H+mFvkN
46ZLML3uhMnwbMsn6BKvOGvtcZiZtudi6aVHQx2zZ6r27VBlDKg/NsbbTJrjTeJZ0EnqHe9+RuCs
ODWtUX8OKDGMCt+yOINunnUMLGy48SbZ8izapfYOofl9WzyJZOVp0J2MWT0VXRYE5EDfn593B9WH
Im2YExak+G0LuSm84qavrVebtd9HVXzmFVmTdNYdEISvGM4DOyc4LhanEaodo/JznEZMQG+qPLTI
kXrF9vop1MREqD+iaYAnACH6ElVb8LyIVOXYmM58lH0cuGsCa5p3HAYwB4ruBJgGLpj/rLj2JtSc
ww4kHWNuBEbsbfvmd+899gV6c9HBH96ur4nM7YZFVIScCQn2DEScR+TOd0vGXdPlYKANoSndfpqG
XtzGInUPtgVuSkeiCOy6AJ5MyWRupt5t7mrWNY91OZKNSJNf0pNDmGKM2hX7En18BIrcO/CmQ7Yq
aIJkkzEMx1//0dqNmMlp5mKkdVEetPukQCMYPi6qkiDJUX60IYGyYkR3Zea++VyDROy0nK4iZkkM
r+rscDK/jAQ31fODvvqH1MAqWP3K/dStCCgI8KIBr4YBuMX5bTKRRwaJndCQ8UsNOffMXAPa6B6G
jyYWj74Qg9kaDbfDtCZT4PfGXrhwAAgEdlGfr1wVXXkKuA7wBWDQngJ0s3iGKDUyHqHwEUZN5G7K
MdtSo70TSbFTHf1mZPQhzqsdKeLXbipWchftSuEKEKjhycVNXRzpKTcsVZteaDgx37CWsp2BObmw
tC21d7KxWnF4OueDTN2cq1RQCmGLzZOO3baZnGDPtIIuogc1EuBZhpUzooNX4MnAmCyqRuDrJAs7
1gQtHjvBN81yJ3Mg9ZjkYTWN7idIctvJ3DSgABGbHdSSTPut4Way9d2cB8oTxqYy8+wA5Wex91JP
bVIAZrc22One3LpOTmM3oF5Y8vS2HKFNFFUAJVPQYn8tM8Fvrt9e3fYAEoiQCDEWKK8XDdAEUEhh
ZQ0L/co4Ce4+c0ceI+B1E7LWcVkztTiFHuWGSHMJPGteYmbP2U5MQuYdCdL4z18sCqHJXOwieGUX
D+xY9BUgoKgOdYlzW2FS0vR2Xes8DJGxErzrnlckef9amtf8ISMC6zM1B4hMhU37vSisoPd/MHvY
YngloM3PJNtdX5jOM300tzh0jIsyLmz0rDKXgN1sdvDH6xa01+e/BS1pggEe7T0hYEH6L4PzzYzt
wMvWOko66AtYNv/9bMt6eV7VrG5GYKlpM+Clki+2Pb0lrL7vQQFrsvbZZtUvyY0DRJl2UL16KMka
/YJ+ofDxeGYBzFpWEDNwT7aMDB6q2f5jUnmHyI++SvXHkt7IujC88q+ZeUc/HJAoFdQG9AvFbPA7
pD75YVv+HoCIlXOoXQ2UhN4rlfRixtnyB0mY0XlhHH0p428y+p3FK60c7fUFCde73iw6TYuzlwiv
cEWPpqMwHpwSozgO8DPJZ5J9vn4CdUVQzGD8Z2jxYqSyazGzifo/H+tt1Qwbxvim6T9V0L4k4xeQ
wbadFzSgNhvXFLG19wshhjP3BnEqFi6KZphxjyIPn5F7X2XSf4E20soV1i8PbZT3giSaHPT8RDiN
kBbNiBtG5tcoEkNgyKrdQDQiC9y42aUmhbNvT3lp3PRQIBuAYL3+gXWBLXIPTKqjZgkMy2KRXJqF
BxU9L1TEhH6k2ct/WsMuvpStp54M3+y+F1OkdsnYtEGc8GklINAWInAhZvAndLwuqpkZmiAkyaUX
WoN7K8r0AKjDtuXdxiL1Z9/zDqMYf8go+UmH5gbA7VOS9bcs7zGB3t/mHft9/XNozzWmnt+LqzMM
7Xw/lIqmri+5i3Q2z0KrcdknM2nGp0b49iEi8i+gDu/Sp5jMgte5ANphprzIAAt0QwKiKDC+SeCA
7C5Iiv5p6idzN5JyH1ndUQx/AXaCMAlQR8BSgjR9OYoa+Sw26wklrbb41to/0Jd2gR9w/ePorLgj
3QgGTIESG4nTPEK/SGRMnk1T1llu6GUyl0FuxGxrjTWgm3Ejv0+ieoX3TwNSmc1OCTO7BRtjdq+c
Rp461fc3bSLGYxVTuRmN0d1VmXu6vus6h/nhBy7jHlckhks67MJIk9u2RJRWNIF0/3zIFBtszVAD
F3nqMp/LGtvkgsItg4znW2PzW+6Wbxx0NdcXM7veZdoIdwKwgQ9y0AtZiAxNMNdw8Zb5oILIG4mZ
gfGxdvkPq1BvtJZrEDOdm/xoj5xfGa/1ndYYLOQTk7mFEv0jr9YKv9r9ATAWzw2wy2jnnZvoRxqP
DmTvQ5mywC2/u1a1Ifbh+nfTXX2wdeB4gsMSGpMLT2inYFKN4ga5grwpIcgzFPWxSgxw1a6hQbTL
wfwL1oNB4Asignxq1Zg7Co16OvyQIyqBk/eMavDKglbMLKnZwY+XDFUNM5Y9hpUdH5Hf7qi79kRr
9x9DNO/doll84Xxz4iId6hhT7aHFh19RVt6TzF7pRGqP9MxxMhOoXc5FRsgRIiRDCOH9fJNONACj
sBRAs7Do1oYs3PWDoPlueBApalUQR0RPav41H6I0MOtYlpzD+Dx7zgoVkB4Z3RpMcc3IIq4xo7Tr
swTVdSLygz0dxh5ta38lftdsDbDByEdRXkSwvnS8uVsw0khAYXyzfwG/HdQHxBr74YqNpe/kEQY8
6wmok6Hgz1E73rN0erm+IZoYBdPlHoJnRErAki48TAVpZmnlhRv2stxDqe+ub9TTUOTbngISz6bv
QG5/xXjUyrulOXXwBDOEx4XfvoCCxBbm2xvoFIe5Mm+Q9NkBptcerLHbU9Ee6SRXcNa6d3J2PeDR
m2Ul0W06P3iVSM3OYKUb8pw82eQLwBjRvZtN28pzxRM3I3HbZgLgPr/DLHduhXme7jmkSXfCzszv
XWrmNwDtre2w7qiiT4rbgEsOAeDFBSd1V0mCPk1I3DuDfx2gNk7F2sSB9mND3dKBusoMmF/ECCKh
YBFqwYdgAUw0g88Ok5m9TIX3il24dVq6cjV0ZwogYRTc50IiJqrOv/VYOUaCAMsJmyxvA8R523hq
vgJluSveNTSNXxZLHYwfrEUBmmcG4e5/hhdf01c+0lwyogYP7iKVdpveAZcc+aEY316/NrqbCWwP
bj6OEmbSFkt0G9L2Y6doaHs12zRoYB4c0FKtiDbp1oOk1kPLGS3Siw9psU5ZWV+SUDo8GKh3w3IC
0k6j2cK7rR3F2SsuYhtUcQDPnSW45hfnfNcSNHoHQJNJ2Iw0AhoB9OrU+1J15VcwoNIgcyEuViNh
uP4hdWdlpkJHpRmA6Eu2otSOBjsdKDrq8q4y1Y5JwBRo8h3MkGoDVew36hs06DJwAl+3rNtCtPFm
9JuHQvnSIwDplmImIKKh2XWfRe7fpVO+4nV0txsJNuSNZ2JSKLyff9IihrSCYIKGRXMEBVTAjW0n
vl5fhm7bZnZhlEdnjYXlO4SpDhRn/dJGeSUq48BS+Y8c+s0BKdziNwG91zHDDOiWlyCRuW5Zuzq4
LZwXwNkv3vKibBwqTYMilRv6b5LVwyuD3utWErXGD6k19d4kQpcA8/MLD5ZN7kg8o7JDnpYPMcuP
qSVueZmsVF70ZrBPAOhAy2h5BazEa8rBrdH8qB+q8bbj35n18hcfDeyPiLaBtABM4PxIMKOImzLx
adiX9atjq6Mf859Vx/43M++Nig9x1oSiLFe1S8MccrXbkkCNaYT+NlJDsSbVrHtd0CX7/xW9lyA/
mGqstIvNMQLcIXYrEiCdMI65V9q7senSjZkPSDzpsJbc67YKAC2Qr6CAhfhj/vsHq7IbY3vITTT8
p+xN8eqRZvnOASPXn2/XRzOL7Mi1olw4JbXD0cirz2lsx1snz42varK6NVNzErR0wADGIn+Fq4B4
6iJJGiwzp1REToiqhh30sd3vmyRuNpXnZF0QR0l5n0/juC+LqtyyhrsbKY1h04DZEVHNCIRA2qbH
FqSSuyGynC5Qppkdmm4oN6Q0m1sGprQgcVsVTF4X37pldUqApUYRpk7B+ePwYwR00N7ECOh2LLsg
TyXeAdeC26rdH27MVIQOQms+4fWDnpJS3UYJ6N0bOSFBXJrfHMM03hDwkZ0hxua+GQf0KFHnBiDd
Bs4WtTArSB2TPjs8soIkFvHWLvr2pnbKeG/2fC1b1z2fuMuoi6B57Vx0rssqHhq7BebAN/0tpRjn
gZyOMQJ/n66p/OouARJ1NKnedRyXXjhL/CnJPHiOsm/vgT8KZckjkHY5n4qeQdnGWZvo071eSHBR
QAUeH+rli/Pf2W3UdIZNQ+Ra3z1v3CP7+PPKzUym9a+Jxdn344j3fUbxelnWdrScJ3+wjjVkRq9f
Md0DNg/2I1sHpStwWec3eSrTwSg6j4YggXhtLXk71dPBzW0gDQRkGzFIF2TpGuZA8/nAAox2Iiwj
8ljWIkHvCclkV9JwdNlGsTioebwSX2hOH4IL0wFBD4SK4UTO11UOvDPKgdHQZf6PiLTmc0dzucul
Ye9sZbkrsaJ2RSj0ojeBGO6CmUy1TT90PYBdHk12nDjbql+JZrQL+mBh/gUfXK6Cvp+vMljoBH8q
HP/YGeKu7iCr1BV/rK6ClxExEwCQQFvhVCy6pak7IoQniC3GhH+PXPR9ByW/sAEX+Prpm+/Jwumi
f42zB6JkaPEs8Q4gqlJ1xjkNVSt/GdwSAZuoCHJS/5Ul7DUuK+4sBkbPPx94ZDsbArp2aDftq52k
O5YX6JmzleTr/RcvVzTTAKGxAjrmCyy9Taa6jV1FwnaA7N1o5uMdRtWcHWNNF8at42yLsjMDv5no
E42b7rNjDmNA8VpDtqpOQIjtehWFUE9U/8zR4EWzhPd74rTDW8YGdzMkDbunskbLgBkgPKck3VgR
l8/4lOldPsFZ2HHjbEZaiWPbc4xZQDw03xNuF3c8RfU08CRmdDxhu0dImtSfMFKV3fkRF9sxPU5t
d1MDLcmiLcu2gPUeoiHbDuA+MzZDxLeFy+6SqLIf8GAgic1lvTUxv/IkwG63KQ2zvrNY75wwoxD9
xhvJdo6fNPs6UdO+Hlm8L/qyAejRVBup8DJ2bhVvgA/yfo+lF0MlMCEBkZ2xte1m2FHOsj3NOvsF
JRKIInJSb9veXFOd0t0sFPfmeXmwvQHXe3408simsUSyGYJvN6itJ8Ye8uJbmn6+ftbXzCxiTz5W
00BHmOmtOnDIE/Ue/4+089qNHFnC9BMRoDe3ZFnZKrXU7oZoN/Te8+n3Y+/ijIpFFKFZDM7BAAMo
Kg0zIyN+03O6Sp6/8lEt3IYWIMxJbgEkHC+fy/HAXE0NP8jlU4ia3FAk+6yRDrkJOScbCzt3tf3t
gS2dfdgqIqaO3aB01VnC9DgotFSRIZfXm14LnqowXCmTLjXTJntTNPBxwOWSn124UOqquikq6TQE
uvbq9pa3NbJMfIv7sttkuR59xg9Rh8Gk5q+tMHjHFC6Tg6aMu0kSsp/SD8q3tBCtR3hQwdvtCVia
cIhFFpV18isuncsJL8dW8bpwlE6+Eu0DKzE3otw8ym7Z22Ge3NflarVgacrRnUPoChjdxAe/jGgm
oPmEkqetntIiNn76kex8fEyQDTGs1Mnzr0juiWHVaoCV8knoT2H2XfJMJ6dROqp3TbemHbsE3MKg
599gsySk7NJ+oFkr45+ASZkwoMUvFLLLyDQZNPwg7rQ6TQ9ZOOQUtMBwSQq2d7cHvDSltLAmnqEE
4HJ+FbW6mieenClAXIp/GqV9brI1RYulfQL0COlrmKIYIMxWbSwSqcfRXeaJ4R4Gc5OLxiFL34by
LIhrgIzlOaUVx0OawiZaJ5dbJGsHpIfiRDnlcr0lP36FdLSDorqnXXiQmvY5RM5Y1RPPoT+9ctQt
sXQJS+sdaU5e89psQfu6ivQgI3lViqjEo0W9r31zL3O/h6hTj1Wk2VKUgzc1hW9yr+m2b3l73li9
nUwchNsruzwVoNhoekDsvnKhlP2m8Udu1ZMe3ZU0ul2NY9D7CfZ04yJLJ0vRxs8fA/Hn7bhLB75K
9Ri2MlIDiFRcroCURZYqgGA66WGj212QqPt6kFAWEgUB0Y96TXRj2j7z1IPnArqXKrUoPqfLeEVi
jGU6yjL1Lm3jY0qSeKLTRtvbo1qKAlYdPTOavdfcvcHLE7l3E+1U+z+xn3IQBttI48qVMl1R86Fg
+zp9JDJw7vnUGXnp+YAbtZMfvvn51q+2SK9GYecEPSLGeb0xm7UC7NJq0TgU4TFwhF/dmtxgQd9b
LeMSeXgHBeVyXzmMXfhNUOOV62zprHkXa96/BI4QDjzStVMkSuhOBVsA6iurNH1h8xlEK2QqsaJ6
wgPvcjNUvVHEiTlSF+pS/blODXiwoHE1WxbGJsfHqPnltXl6GF1xtJNB95ygC+8i7bFTVFQWOiwr
HL1ItCeMfuFkyq2rOjxBysLOBik8aW2iPFeUILewGimFBAOQnlYpa9uVSLK5cvVfg2j4x9Fv2YnD
EAW7odf1r7kIZ9xLrMHR1CHbtkohv+Rt2NqenJedbWTuk8XpkDe543l7od7Hhtj88bFDOMtj8FvW
Su+zn0rpVmt7RP1zXF7NeIjvSRoiuxuzbif3Y2tb3F0H0Q3jlW96afdD8QeQTzJCzXz2jSVhY3WF
3FORGj3NjuU+Bjs0bETFX/kClrYjl5BO9Zq+EcWNy/UTcpI1jeL8yYJu9qLEmFG0nRv+GD3Pey3K
8T/wDGiocFXwD0S0+XsZfrc2SCqOK4iBYM9dm+W268ps5Xm0NCokMqdOB8ykq2oDORQq/qA7ToIH
1VhQ/Uew/3vRax4o1G9ufwKLsShOktpzFXH+Xs6g0g/o8lC+PAmtWTrUIZK7QHLL/Ri3FOFk9Ec/
XrGhjqKgGC4xhKsaQNhKXZ+qvQagz9yUlQAiQT+GSrWSmS1twaluwrAwYbh6YQ4COoZlTsWmjMLv
QhB+LRRwVX2trOzA6YS4PEEk+goAxsi2Jx+C2fxJQl93cQzhIVY842g19IF8OsTDCLo7rs3+Pui7
ZlPmnba9vXAL0EEi09mgeMMPuDqKNT0uwNiHGjXtdp+JqtMVgu2WBrdmVT8kuA7xBYo2Kh+WI7Xp
T2H8uIwhkdmJVCagUl9h94DdC6ij6upJLPOjwi1u4wy4K9Pkk1vUK8O9Xs+p9QZHii4SMKC5bC2E
Z19NfFpIvdI5kyN96Ek7a1yz4r6+Ui/CWLOaTpCI8KPGXAXXGtfGvtDcBJFeKf3c+6l88gI5otwc
18FxzPLhHyPt/beVZV0cKBk7GRFst+sMOwmL/0uoc+XXpv4McQrkIQQjW/cSJxkGB9EJO6BAEXLJ
t9Ku0X37KVyTm17Y1mCh4U1oJphQbU6cyAoNAS8DFa2AGy5Wfo4H4TuqmhiBoRnTrr3FF8YM0xOk
CpsICa35sSqUqRbLEZx5r3A3ubtPzXzXucLKkTBlkrNPlUsJz8DpDQ69dPapmnUK59VskrMZtEf4
0I4qnYL4TBbniONuZRmnP3Yr2Cy3l7pOFaS6Ts5N9ouZtitQDUrxGAzenU5v0Isp4LVDPlWq7Kq1
1qiMS6cD8DImE3kjSshz86ReDZMsr3FqEoud5r7J5oNWgNQ+TCJAtX/M1a0WPKprXgCLUzzVx2Vq
e9z/00K/K7/ie6U0MjY751B4bPXRcdNXPAcOIkI/vbcCz1nYNHwegLRQy1evwU1lSUU76E0WENi0
VOOlUnNXfru9jktBqLhO2SFCfXTJLweUB1o5hHB6zqC1NmH3ZsKyIz28HWRp1t4Hme7od7NWmEkf
uYMao2vWOFn0u+otEr1fQbjXzZXxLO6L97Gm3/IuljhYOOAFxDLHgl6auBWohcJst4c2/+M3w642
mx+yV2w8azgJMT2w/7+xzjJuA2ivpYZ6fB6qwIlw7yjrh7zce8VBDVe+wevUBrV8VTUNrHb4DOZX
RhwAbJA7JUZah1Kt8lQaTiftNH0lzPUz5SLM/MpIYimTuPbZIr5sW2Fh1/LKQ2hxE+LAh4MCff+r
J2sgC37iFzJz1n+vFVSkzJ+yuNKaWYgBYROe49SKnMJc7gulKjK4hnF8btPcwUnKScdXy/8wdmFy
N/03yOxrAhIriqA94nOWPUXB716+y9YaQEsbnBiUVBAIxD1tjmsvYxSVoyJnOXhmac3XzL2rvfth
jJyxfNCNb7V4EMSN6G9v7+uFC5PrkkSMFg1p9FyzoDbzoHIHhMV548jD0VCPVfejtPJNAIS4Glce
WAtpCtGmhH0y+MH263K1qNhWSWwwkYjtH6T0uxp+tiAm5+1vLf0Sh3ep+1+2x7uAs5XrB7OlDx/G
Z0TBt3n+o6qOKYaTt+dwaQ9SRdVoFk+JgD47ByMrnzqebXTW+i+t/03I/pj1Sn9wLcTs+NEr+KBo
MEbnsdp6loSC+rEO/kM6M6mU8ICbpMTorl6ujqIPUsLrpzinZrWTBnGTm/eFXK/M1sLxxtGGSBnK
VxNxZ7YHWsHNwSlXJQ677UZRD1EdQ6j4jT/N7VVZjGOhhk2tEhL0vMrkC13RZynlV9Uq7XqwbDNo
Nqk32JXw9XakhcWBisQBB5gQtuYc56todRK6jVieizTa5OGPgJJnncor87ZQ6MR97V2Y2cQVfSqb
ft0xICnf+GFIcS4DsNg6nrKNhuaAbK3dFYo9fNxg5TLw7CMaSgH7E7TtzzGnUac/Japsp/LxP0yi
ikUSApBTFjYdHe8ueKPQPD0bWa6y7e/aoNuP/ZtbrhzkC3ceFphwhKkEIik/3xO8txWrN9h7XTQc
LS3e0EhdSe/WQsy+VE5TpQksQmCE/AsA5m+ZCtmHp4oKy1ShlUHfXJHvxkBuEjP3i/MQxoeySp7k
odip5lpS/PexNHsLXMSZrXscy9QEucEx946GO1qSv8vWMNB/SZSHyAik44gwvKPUgbEdtM61I9cw
H2vV+KO0onYuMHc8oFfevo1elNmhkCIbU6jhttONP0IeNjAEB21Tivkk5JfEx1L1/oQNb4tRFV71
olCdSsGrpOrNz0HbchoZ6qdRDJW9UBjWAbVT93XMRPnR9Pz4syqlgaNXFhYI2kDlf5Axi2+K1DEK
17WlUgycUGosJ7XG7ODrabkrfGyBK89UD0NSjPSutd6hhuodZLArmybVMojQgf+ahVF1HBMc9fxO
Uj9bKg7kANaM17gxqj2+R82Xtkgbx9X1Zuv5pcV/tcRnH0bkvSnlsD5NyftiiZ5O3xu1XVul/0Qj
cfpXL1TjbRZs/ewOUYvoDiKBBhDYap7LTE3vorgAKoYSgN0boWhrvSzsG1GrtkopNM6QyiDO4wLk
YaOuebwt5PYXaz+dee8+R91Lw9FKWfsi/JN6W0yFbBH2Ut4dfWvt3lnIQXgL/VWv4cu8qgh5RiWJ
RejmZ7mSHX04F8IXZQxt4FHH0HqQ1pCoC18oBTwadOg0LYCxc0vFEUJVs3NYGptQCp7Ceg3auByC
UijoGgMQ9Gz2kjFG4sSI8nNXjO0uUENhV6ehubl9DizccAiFI4yDminVpXlhwA8koREb2IZeVWub
wMiwGa3x5chc4YEnxEq0pR2BlAjQF4B4aLPPxqTyxQZY3hANC6xRPkToftbi2U1CB9fGlSNuORjQ
boo4cNrmHAA1SJUqLuP8nBbHOH7TyEI8i+ZxUdqVucrknxKb+UFHLfB/0ablfLfZBbP38MAhWgdg
xXdH2xM2tfnNLM6e/qlIvnlIxLZrgotLu55GHsgUoPkI0c3KOpLfgQrqrOyspkg8tMeySWxXFZy6
PwT9PtFL5/ZuWchSqM1ZWLcwqZMY++UgB1c2Rmlw03M1eltheOgxRpDXmuArQebYstor60boCeJX
4r3qhcdOkB4Ld/w4ABAwxr+DmWsvSEXdZ4iqZ2cj+9ZGz9XY2wWvozVNQnXKqeY7gxcLuT118kmW
cDZpvucJXC/ZOVFH4+CqGF4W9BactMBqQVN6YT9qgbCRkb2li1YENmoMid0HunRX62V9DuskOCh1
EzwkaMM5jS+O9z26stsRdY+XOlFCp88V1QkGkWq70pQb2atjJ8NX5a2vNWufBt1oy0XBFVDkP/I6
+NM2abjveqvZCqKZbLzC9JzS0oqNqCGolA+Udil+mgityqkj8RazJbk7q2492GlamnaVtGvSnguS
TxOOEKlIsP1ULebnXR55iSfFRnoG5Ae2LAn8fT4EiHcHOpDg3h26JynKzG3RiN/CNkrQRdfPoh/G
m8lX2JbSVDiC//E3SWp+ElU12iiNF24EKKf3rde8GXG2VtBZkO+4/M2zV5skJ5UmJVp6BlW0Txvh
i1X7924hfbGEYFcqrZOWg22p/QE8zkPoAmcb13LepWvi/bTNd5flRhUeJelZHL8Jwp2Cb/rHv3ke
JSg/8t66xv/qlpnUOanROSvSjTY+5slLo32cAseffhdkNpFZM5gmaJT0nHTfw+aIzNe2KR5UP9uB
YloZ0AL25DLYbMpMKxFlCxHHszp8r4R7hH6cSPic9lOe9JZZz6KW7Sr1nxZ9Y/hNobe7PaGLKwbs
mzsXfUfIVZfnwThmptqYOueb8Ra13yxj5YGydO/RuaBTC6mZPvTsUrD82EMdhb+fm8/teO8iaxdm
n3Hm6NtkZSqX7h/A+ShPk7mjazWbSbWRlVSNuH+MqWybeZtefPW6u2r4ldWHRPu+MnELjQVIVChI
IoAKHXF+khZjEAHQZeFit25tvcvl1glxbDvw23DL6AEq+BqkljFN/V2vmNWGVLHD777XIUkI8cES
TMlG8SDYmV3i3+n4QO4izYwdoO+xI/i56qNLpecvRVEPb5LOLReGlvFU4ZXwIlbFKwyWCB2e+qc2
xM1rEgfGa6pjIsOzuj/2UmA4gValBYLBZrZpPKv7VQZh7aRi4e4H3cVbvW4zu8zH9DWRu+rjEBVy
ACjPOKWQllIlu9xa9Lr1Whaa4kwoB4LwkL5V1purZivrfr2F2btAiOCzsRYIHF7GyQLur0yPg7Ma
/+MliW15H37JXwaY7eHeGPTS8tLgPARf9PyftiwdcQ3AuMA5noKgFAHhGBjWHEExhIOfC4XgkwC0
vExoSEWHQn8M02PjviU8S2vsbK3vjf+n0X8L1p80OPjNLiqrlQNhypouE4QJbo59Dh+rSQY5+4o6
M07HGk2hc+enu6IW7QgPClP70ajbxjjr4inOXm5/SdNxehWRriMdRzRmqdperl+TAfauOoWI4p05
0nex2w6Zqa8fjkK3URX5B2ISHMjLKKLqihHvDnLETgE6fm+Fn4zukDTFSqJ/fQphq/ouziz1lhTB
bNPJPy4WvlOecQTrLFvZRrcCEp7vcrai23N9vl6Gmz1iZNPrZcsjnKh8TcKT6++H5BsSs6EyrHxm
15nwRF3mva6De7nGTUt1GQhp2oNp9vRdE2kvaOgehGxN5vF6QIShMwxZGlQ4x/jlOuWhJo5jVEuY
dqQHN6n3Qpn/lhCS7lDxK6pmZbsvjgpRSfrrgJOvHrZj3g/JgHPUKRHaO7QQbTMVbVH8dXvzXW8K
3t+IzUDN5oC6+rg1pUC3w+fjKf3+Piy6l8ooY26G8VfnavfpOH4y/bWb9/qzIibi1dNaTUD32Yb3
/daCyBCLJzHJfXuMEtyqjd9K0R1KJVp7vlyfwQSbdB2pQqDUMf+68IkavKFsxFPaf3aTbwlos9sz
uLRO7wPMPqsskMx8DAhgDvtuskgXEBpfswlcDkJ2idITVfa5H7Fshsmo15Z4GtR0U4y1MwovarX5
DyOhX4BTBpXbK1yJZsiFgvSvePKDQLcRD9T3oAbg3SKisbK5F1dlyr7ApuJ/M6eK0LOQvbEw2XZi
/skPs0+aFK/d8n991S6Pb5Ye0B9VIVAdV+0PRey6CO1QxqOjZauGHHK++FAU1ZuARIYhjarjldUf
yBy57fvBodWzAx0Tu6Ifpxf59vbsLg15wkyDFOCoZxEvjw9xGIy2cTXpFCp+cjB7LdkUubEmtbTw
1pqU4TkKKXXQkZnXHnxBCz1fCcRTgGG69CnVo70P/Fd+koPsYQJAaLW7aePeycbntltpQy8dkUCS
MDZGiAVJmdkRSfE5y2NpHE9Rj9uNTbe6dDQhaj73HM+7VhbTo6YM7cpNs3SeoFcrTVQxEYW6Wbkl
pdpcNRJfYJci7gDdYHzUKnLerNaaO1L8ZkWlaykeUg8ir4YJNzgvJwUDIo2lV4mnStL3SW0eqvQY
67vQPXx8x7yPI1/umAHSm5YNxTQu9+sYlQeEmz/fDrG0YIBV+bTVSQBhntsVkauPljSMQC2zveaH
j5roIsjc9o+xrN1DvI5W7urFuXsXcPrv7+p/sS+FvikSMK2+au0dyvCbfHht1Y83ijmoKPXRYp1A
uHMmc5AHgaeN057ocgdeZA4BPIx+3p69hVP5fZC5sBEov9IIfYJkndRDEVe3eWI0cNLWYJTLgSYP
SQMgEyC4y1kL9d6NkukSs+pDJfx26/uye709loWFIX1CpYU0CiHk+abOJHx2BEEeISk9ltVXlGAi
XwNN+HI7zMJIAGhOJT7gfNNpeDmSCvuKodLV8aRggRgk3WPdu9uijFZy6qUwuKtxjU2cbJQ9LsPo
ghV5vhnyJsj9nVC2pwR9WiD6K1/oYhgOHR0FLeZtzhAcOoOCdtMxaa28H4R2F+X1VxTYV6AVS4e6
rsLvBfmAQAoVkcvhIM4TlXrq8dVYlmu7sjA4ShwceWHvokqpbeQPD6knHfV8fEjL7FcpW5XdhN6n
24u3cFrwM1g9ZhSO5/yg7XV/oJwSjqcYKbIu9p8ELfnchPoXxfV5gw0ri7gA1IG3jwY51zgCGVfy
Wi3gZBeQ+XjSulDejbkU/m5Kqz0EdP02ftG328EaYwff1vhr2UBbzFy1oyljQMa6PfKlr4PMn345
BwpSr7MF8NAfFoXpl0wCrCUaOINrwb6IHCM83Y60gD1g0MpEbwMaMlGDLtd60GgDV7E2nmQ9ax59
L/oSCT3GI2PU+PtYBxeFY61+J5Zq5dQwgzeNYKzZOy3kKrQuSM7ATiIuPOfw4e+eG0kjjae+8reK
mZ9rZc3QaXFG34WYfsK7iyDtwjStFKy1SS5tvX9ULWFTehEK1WuFTJO/NEsDJ+w7hCRgMJPG0GUk
KyTrauVgOElxTgnsexCL20L6lHgeTOwXqT3fXsCFcCwgCwcJGujDHFZLNw0eeFqTcxXVvpRLiMLt
xjJfZa1F0KRwWtnb3I64sFqk0iDBpUnmgqTqcoBRm2PtoCFLmY6/I8oGgbJWd16MMAk4kr3yUpwD
iaQUVUUzzYzTGH+rhD9W/vGManL++N/fn22GvGgk3bdSJJzN1unEbYUMDKa6+fBhxAgP6slvEziU
NCFgLmeqcBs5VU1UQsXa/OIn8sFwmx+3F2PhSrgIMdtt4SCLeDoKSOFZxreijXZe2g70ZfrDh+Nw
GKHKwf9oMc5ryjoU7LRqNbZZTnU3LBy/fFDa148GQfsXNKlOL5rjd37sjTqOR0jWS6cKuCclqm0m
R3vP11eW5fpeIQzKSxiyAlUDr3i5LCbF4KyUoC0PPb5Rwk43zon0UEd7WXy7PaDrU+cy0myj+bUu
RllJJKH/ZBV3iQx/Njhn8cdrbZdxZod4rodCksWWfJL0zlGV56aI7byGmZJuyhLfju3Hh0W6Mx1v
IPCuYB2mBaAnRib7ZBge7iA+TlWPrSHZ8riSvl0fBHRL/g00xy1mQx6b4hTINeVt33wvKcPeHsrS
XqCcMtF8J5nLearTARiCTQWnJccnalSj0JbD7mdeR7ugjX7KY/f1dryFEU24h78wFQVKzexmFwrk
gRqp709GZ/yO9eTYGGuiC9dHwiS4QObO85+bfR7CVYdKapSMEpT30/RTqq2bNtrfHsZC2oBOCs99
xGamtHd+tMWx4sZNy8Mqzx8HbdhFdFHEVMcd++g1j152F7fJMc8+fHBP6izI9cHMQf7TnO1zuqGm
38u8GqrIcvyx/dUV6lZM1e/QFlcSo6VZRAQQyhFlsGvlCvx1Egl7FHJt65C2fzrpSfA/357Ehb3A
Cv0bYjo93uUkIUphFCsK0uxa2ETd8FhV0UrHZjEEpSjqn/QTrjTVCyGRikgISGnDFn+lrH6SxW4l
xnUGwqIgBITzAs8FNt3lMADbKWNfMQyhs1AMjp+TwnT0pP0ew51CyKa1g6pYORimv3mZZKG2SVFL
NWmUyNjRXsbMaRXLpSbUJ/zS8eXEBiSUMjuth6cilJ9Mr9DtSFJtRD1W2rgLEwrxhlSZFyVM4qtm
Z++Xmd+kDUcfGEPfddBFuL0rFp4hjE2hpQpThKR8ng1nokBRS/CbkwImr8l2YqU/isKhrOFpjQep
9jdo9O89nJ6tfq2XuzStHIQ6BUPefnO886CA8bSMuDmNOviVCdsZFx9/27BsDBA9PpQdrlTN8a7G
FTzijVwk5q5mV0qNflQ8czPGK5tk4WynwcUrCv1eGvrz96MHTLVLEGM6ddXLZBkR5T88gezf9XZB
/u32qi0cF8hlUImknj3BxWfnuqomuprWLJrsGwe9rzMnCbPf6IOsHLxLcSDRAcjhg5vMMi83fhcF
SZtWVXNqhvjUe8HZLcoXw1zrcS19Xwj1yxqaihJP7/lwsiCWusBtTmJ6ysJ/1PaLpxyl5iHXHDP8
bqS727M3fa7zz5k1ooJCxg/icZ6RCUqZAkVucF0O7dRHO/dXMlJSWMvHFkAmk272v4Gmz/vdkWt1
k+JhNQVKnhS8btW0fxhH96Do+VuhNLbo1c9qlO0SsDuOGv8OwfayCM7t4S4UWPgZqABNHnoTLmDa
ue9+RiXm5liLnCKpDAeyrh+7IOV9LzqlptPOqTd1knwRxeihalOc5MTqEJjK6+0fsTjnfIS85ECZ
XmU+eSdZZdaE7NhGtZP4YLZnw4CctIZl/bv1rxYXOSK+DhTzr/KRFh26XnD5NLTOgHSZ3mdD/5rj
zVlFKEeIg75JQnUTpF/M2vvZo6eWaYlBLpk6pWj+glGwkbP+qTG9J0OK9rkSPxuJtK3ENfjE0qc1
yQFPrTuozvN7rEk9ijEBExLrh6x4iEBQmNFaoXjh/kDWgPKSxlbnUp5+xLuVH9H+dLU0Gk5ZFDgF
CTsthNvruvDpTsbzXCAQVib98ssI8MW9XCy6Hq6k4hhAaofiXA+/FO3VF3+6w71ZfLodcHFI7wLO
7mIvzyycKkhpC+FBqGTbXLM9WjjHyZIgu4JFI/Gbq/96cm1mRiG2J6UMvwqjtavHGtE5MP9RVkFa
1vyVx+7Cp/E+4N/k990iqWoQ1UEptdjDQDDvd8A/kUr5JH6c+zWlf/8b2N9M4F2cPotgrMTEiUzr
URzMu9JHVNsqd7cXaG048uWOKKVOTtNubHEvjuxGftLL17T91hvb22EWvh+6uDr4lamgD0D+MkyG
5g7A3aY/qTikV3Jvx1S8qpV7dmmzUf7WJs8VTUdu4jKIrg7/b7OlII+r6CXLPl4cgKRJzxQx4QXo
fWrWmmD6WXfSNeRo1MDx9MGOjBdxxN2jWRnN0pQhKkZ+AnYOEZLpW363ATqUF1UdPY5TM37LI7Qg
HxB6uL0qS8fBuxBzMjAtUcjbZtudxirYA2zsazAXTpndx/mDrgfwyla2wdJuex9wljqUqSpV0UhA
vf2RxPdd8JAV32JpJQ9fnjn6AghmUVibm6BiWaemIy33kwB5YEhpIvoTq3WN0rg4e7R4eWOADb1i
KyR5gJeIV3anohS7+6hti0cLeRUHScv03ugRakgasT0Y1WAd/GjQVg6ipVGSJ+AHjk0fAMtprt/t
jyoDF0QLRjxJ2bcB51zJ+mTRwry9Q5be8pNcAdoFE/rnSnHHdLvBzcdG4h168LTCRmk1bR6G+NeA
h16m/1DN1DaCtSLvwrORb4yyJLn5gphwoap9YyoAjhrpG0o/2xzD1Vy+t9KNW0rOBMi8PcyluYR2
L6JhxP9fvdwyxR/0WB7FUw0A1OEgiZ96XW2fx1wQVmb07ztplvJMSBAoLsCzAQ9Ov+X9ugl0mcSe
EozZDruqeg7EM0/9XYZssoYWqjQ6UGBspavsEsqNIO4M8U4XUC3bpqj0qNLPvMNu+5fY0OaPjkWx
5i4pLe1rGEbMx+QNevXGNHNrSEsFTMGo7t3acDJXelYQBCMfBh3/oAZ7vdrQVQWg+0NTj1FxjtzY
UXtOdOWMAZpe+Js8XhNzX3CttdDA43PmBbyg9lsZqRuZsShO6bmaPFiBacOOF4UOv8GfQhqeIeIV
0PcS46FHuiT7OfoJ3ZzWzsdy7yrWXYNGmlB6WzN87prwbFaS41XdytmzvLxM31RAhjQ1f+xVUeq2
qcTyFrDcTd8exiexfhmLYieRteYmjz93a/X/JNpOTR8S5S5PT36PPnKcolpYbstYdzSjBwDu2qPA
qMLzh/c67Sfyv6kkQwNlukXf7T+3NDu0/ky6XRVWgUMmew9eqhRbPR3WasELnzEPGTAGVAYoWcyf
MqHXClpZsWS5UOUPUZUMuz5shzttaCsH4aLq1Yya/KUULOF4e5CLkf8i3HluU7qd9vi7QWpypEkh
LbFTZ8qbRhexaXiqhqe09HYdcNOxXPmqry62iVyF5BM7E648m/8y3jAKaidGEjWnTINu2kS+TeOt
cbTRDQ4A7tdYulcH1ize/PBHPavqrK4+dZOIM7Q/OxX9x5iH8crArvLrKdBUTeMhyOc3x6fHpgzO
tOubk1S0ulPpnnlP4VqxTSF4k1vo+0CJ13owC4NTeHriA8RDiDmdLV6lKzFiAWN5MkYfW+8ifknz
UXIUy5W+3t4mC8s2qXThtEJaitvyLC01E53uW5ASydV/pJX+DIn36Hbxto2bNTHahVGpwDNokHEx
04+djSoNRsnwCq04Jeo5a2BXH0Xj9fZwVkLM3yYgmgyElAghCXeV59mF9NStIc4WYyDgiV4oNWOu
scudnlA69YPCzU9VgP5kqyUtt3McPyXuaHx871GbBtkG85RZm69O4uY8VvWwPFltoiV2Vks9CvmF
DLGbnDGr/figN2Ow0ke4LsD8PRYnPgblY+vK5RRp9SZQvLwEWnJXD6fcvc+NZ0N6q7Jnldpa/TUK
nt3imKypHanM3EViMMWVSQuAiLEb52+ksYm7QZCz8gRTMDqGgjE6SGoIK6nOdUanSRAo/trX8oVd
MYAKI+n7Th+zk9fUr7Ekf2llyUHteuPG0YbuCsK5Tb6RCm1wLF9ceXFc7x75r1YyNV7QAXx4l7tH
clsj6sUuwZyq3USiB+pVtOtmZeNcz+RFlPl3oCpJhg4B5lNWKr51vGrdcY0pP/3Qy8W6DDH7DHxN
h/bRSclJT9C5f2nQ1wefvFebx8b7nvsn48MNIZYKUALpKW9BBOFmZdAyzFRdEaLk1EubUjbs0V97
z1wf9ZcRpll9d2cmctvSGkySEw7Puz5mUyT+IQ+NvaS7D8OQvNw+rBYWCYnEicdAl52cd3b2+kGj
43c1JKc6Q8FEiZxIWiulTnMyWySgx+Q6eP9AfppfXqKbmV3Y94wocu97K/jqjcmDqzWbKBHvhRrW
tR7vVam58yVhK4290xeYYen1SsZ1lYywdO9/xmxiFSOtrAy7w9OotZETBP2zlw3bKqv3BsQXkA1/
gnL8dnt2r6lSf4NqXG8GCk9XyODMVytTqNoEWV/cLq344FfBA6S/XSmHCExh7dSi1OoPtoTsk1KN
TtSHVJJDJCxERyyjbQGebeXsWfj6JWSZkHmahE6vvv6msSp9lEWsqofSVosTpLoNJssrURY+TaJM
+j+okCErONtYtZEJ3WAY8SkNHgYTNuWzH774KYrGZWTX3Uv5YVfyaapJjtAQnHBq84YIIBthTNow
OZXps9FWSKru0CqxA/+xnLQUc5FnR3S4vb6LU8l3I0LxBZ83h3sKQja2Yc1xoBSHJt4OEkqf7spb
ZiXGHGHhZXGT1Drj8nnrm3ixDsH3YFzTAVmIQkN2csoFajG97i6PHXOkwKInRnry0i998SVK3iL5
7cOTdRFi+gnvTrZ60rcVS0L48gNy+QdV+yGEzcppc51LAsp8N45ZSp61cihBYUpPtfSlFpO9kiBe
7Q+OF60wG/4e9bNj7SLSdN68G44a6MoYpVp60sfGiaLfRpzYuebbrr/DMnNrxD+Ngkd6qjpmV+xT
Pbb1ZJ92rjNmz2j+OjF3vvggJqOtCw/FiFRk9g0RRadrDduyosMQYRopF3Zf/YnTo4zRTFC/oiKx
G60ttFrbkv/g+2Kn0Ze4GiDSprwdN4UhbTzUwzAh25vab7H9HCH9E4Uvg/iz531SZzI9jTfLfxSl
tZtr4SrhU+AbnNoA9DZm6xu0vezGSZpPXQZdzraVFq58bssRJradTA5/1cLNNNyTdC3KT7LU424F
is7a3t6jC5fE9Cz/X4TZGERda3pVJgIqgfc8u/4PaV+23LbOdPtErOI83HKQLNtxFNOOk9ygMm2Q
4EyQ4PD0ZzHf+XckiCWWvO9S5QpbQDcajR7W8inZ43r07XqnKEPk9T/eIQ+zwGCRwIMEHFfnRqRl
aq6oul6h+6MIapoDpv2o2rt6IKGuPNCbG0OByg3Xj34gZP9BmSvFSxYeJmY3kOo4zsaDyb/mxRa6
+qqKkPbHxBjA8dGwdb6gblI74HlUMALri5n/qLKNeGXlfFuYdlseI8ARu8i3grNoBkG5DgVh5q3q
n1P9c94gmbQ1ob8lR1KMOSBmSYkGOThYqdPvm/6BuE8z23jnLAYleRGsB4D3UAduY0eKSrQiNTxa
YT2ANt/VxRwCy/AguLtxG2+Jkey6nOvCTQGudVTI3q3BOlaGHZvfIQRrWCJJXIWwgXPdL3NgKje9
+uiWbSg8jO933b5l6e76mVm2Xt4yVOQxKKiD2gxQNOdiACpJXDNLmyOxaz/rP7oJYAbv2wngzFtP
+TUrsCAF84LInl3Mzjk2MTJi5c1xcsEdrAP5sUQRgwnvALCIjfh07eRgBgaBsgWUhosW+8lmjTBp
1hzd7lWFf7eMd+zbqQDJ1OYExHMzYQ16+JXQFQ8a+2qC/6f5XW8B3K9pyMKU8tJ/ugyHSIbQEDEV
dEqaIzWQRO8G9S7NSQhcMySzUT+Yk5frFrGqJge0Jkj5IX6Rs72KneRqJcoGNFE/S/WnplZ4zf7Q
6M/rYi4uBwwoLRQLuoYkKtqspUPUdGhlsgATe5w199EpNR+EaZzk8UD6fZIrD8xwN6IZ7U90d2bs
kImYDAkJIAajGiDFZbnbT3ON9R11hoFJrbW1oOJA7qxsp9g3gtqRkpc0SHpSHsjkAL5oaqs3tyDi
YWADYHz62bsHh1y6Mws6hwJhS1BmmBQxvJztgI/YoYdD4K+eCOyxdEKT528ZHcBslNgKhi9cAUZT
xQARB9NjUTs04jPvMAzcDhGm9Jp7t8FTxSGK7vfjpAGtQ9j+3CXlI9KxSqSnaf/UscL5muOqixiY
Q6eu04MEBlhnOw74EO52fpvH1fioDdlzWzmHtySaE/vgOk2QPysHJR8+2Yp+SIWeR6CRn6N6Fmj9
0NTad9A/FvS6VQSpWuf+DE8SZgl+r8dU4JXpTh30LX9W6/E3E23vk4I3Aasn1dd1PK6TouI+ZraM
PcNwfSDm4dVQlC5UGgNNLx6vd1zMPVZG9SDtWito0BO41xl9ycrZ3qXK7GKqlINxqidDoGr0t9Pl
Y9hMZR4pVVf6dWEoqEAmxO9S0u4UAUx3fcQfrF5hIU+myp+M1vDrGvBqo40un0r1fgO7qfSbYjJ3
mIoDW5drJoeBIQhpKTFDIzN0H6MLIM/NtWlfD3m7U80p8RM91YPRStJAFWD/UJrUAkjAnN/V/Ux8
w8IKmY0IMLPzPCzxk79YjpXc94UAUWjv9bvUMJSPaDfDK4O4M/qbUpb4SmqPe+51baSOtnjweFLj
iNmGz9hs3rGp5RFylOiSqXKWHnlj/JxGS/2KMn13aBiohZIBPJojXosb4eBlrxgOBxymg3Q/zv1F
rk404HrSRzs7OlNzcLsHHXUF+phWaQDIEbUqd7z9YrWvA3usnVjz8o2X2YXHXjoJDTQGoAsP9BJy
YQVpjXIUXC+OxDn2RuoLDJFf9zgXju1cwh/sr5M3xuhWXd4ZyFlQ/T4BvmaTJH6qGmEFgq3rki4C
BEmS5LL5ZIjRSLGWRJkx1GFHplXhibLVXLW6IAySATEcKd0L8lgVT9lMocgKMDQ26NX3dnyu1F/9
1lDpqmZQpoSzdu2lg+c8RDAJ5XwGbvyxpzErn7D2DcX8wZaR/DJ6TxDoLJ3nS5f9uYQZA3FEgCLl
mPD20RobH1Tkn2rxlVv2o2VZPquUT7VtPDjsqXb2gHLdd6R7npq9qoIXDbUNBH5+YTM4H/KhaL2Q
ccDb4flYJuCxrlN/nrJwAEpBZqu+O37ti1+DpvqDOQYzbrjyvhY06t3cB8YfzZ7oYOGOzX2TvFDU
oknzUU8s3+T7FOChtWk9ayPfOH2GfnHNY9/Q4o+nEOj9AGMu3YflxEU/iaw8okNVfwBpKsFENTF9
O1XHXTWihu4sng5Ii6+uNzyxFISp+/armVZhbtmHdKgee/U7OGl81el/15ib9QHCBR7C+6xId7s5
n58wH/ONo5WMpIAtJ3fIKA2hrmYAJBmVIqx5MYboIQbdSOrg5V0MaIOw2HeQBSi+Myug/6ItGk8w
3AxHXFgBn/M0cD2ACKJBhKb5l3lK5rBk+i+K1GpA3BYwF/Qjp91DyqqfmIBWd8UEkprZwMVH61hX
Gw4kQVMEXevhkhn0N7eafpp6Yd55mYMB2DzJkVQU+RsHp8UHA4Med6zt9tmRLYTJd51HH5H+pGYb
upl68OYHkdFnYP26e2cA7ETZanmogjo6Ah/Vl0bVZr+rR9cvfnpVgtvu3sj3jn6YTC/wjB1LmmAG
uvZk/uyzst6B1N30VT6MEQhRy8AqS5+QiNLDUKKFQnHA+TKkAK4eMBnbKIGt/2RewHDzox2j9OfR
YKCJQVN5wyvtrtRy9Ns6nfFPrbTtRzr3bkgUw/yitMr3AmRmQeFk4HzmKnps6Mz2nlH8YpzjvqJE
j7oWDGKTOVMMbYHm1iSiDUpRKzsyVz9FP6KdnFZe1KSMA/isAReu3TR+a1oDsM/tBLMqavqhGPgQ
DcDjDT2t1QMigCXW5S372LvcAUy1OYaZIpLHVLRuqHXZF9oMPHSU/IfI1QKJj7xCBztJAl2wfjcT
kX/B0LYWlZ1WPFUcZtvXzbdcTMQvp5KFGvDLHo0BnXcFqX4gDtSCfnK+ljkF9jtF24DVeHrEDDRh
OF2f7PTciqE8XDio9N0PSAcFjeNad+jR/zQB0SzI6xzj7GYFvkBrqmKSOXQ/Zt4rPEuGkAxd6ITp
mk/70gzdYeD3M5q6j2pH3B2CA/OhNAf61RgsJ+rKGYEFOMsRsVneHKookH3vAXUbTWIx8j4zH5zm
z4BP7vpGqbKop1N1z3jpHHiB5hBdcDtQGtfweYOB6H6YzEfCCtcnIwhVEx3hVIqgwOdDVvuVAiJA
uGoRpWxB2GzbRvxDa7sAbjPTwHvpFd+72dGjDPmESONA9neB+6ftdmIYBEgoZ6Qw9DH5qECZUZq1
SegqCvxZ6iZBNlcMVS7F2XHFwZnVwLaRA3ov4KRIdibwZe5yVIuCzpzA4wtuhi+oqja+p4GXqlc7
vtedHITIfGwjm7kWqOKmXg/bLhmCqmozYD6Zql/aM0rIydgFzMohPc37Q6LrPFCVdESnIIjsO1oZ
h9Fry0ARtRZMRkGCiRqmnwlGQ4eK13Ks6yAVxmcnt34jqjP2hWqg3wrOrB3tt6zTtf1YacCvc9J/
HJPysBNDHwwWVqT008eyrZXAVGgaeW1hPiUAmfHNkg4hpWhSa2aPRUilaD4Adtz9VCluKNqq+ZBX
uXFoPRDgISGFQ6mNRQSmQC3Ce6v3E5Kn92UFvLwW8a/fUjpHExgK/L7BMS6zRvjAOAL9U5F+HxTL
87PMqe4pVuxnSjvtXLUt75CsE4cCbY2IrMqAmR4NVTEnoTKi7JANLbBEDauK2po7dwi87R3mdray
zqs3yNIl6mJSB5zk+vktWk45ai5sLI+8/mV0XYDJiYjMPyj86CYN7VqEA9y2f2VJMYHTUXhTZ0CG
u3/Ue9WfENFPbCsuwA++CAtOhEhXYqKYYEasIIRbb04ec2ejoLQW2JwuYomvTgJCtdNSvNbwfWAC
+Dj/3vhyexx4KkBKruTlaLe41AGL7JCg7nAhqWrIlR/XpVyyTi+hw999+tP9drKOxit6gMtgdIW1
qhllprIcfWCts9o1ItfmwkeOGZy1jlqgJKZY4EKHd6owghJhtuZ7kxU/tcT9AkKBLQ2umskCVYTu
NiD0yuNjhVm7teNhAyh5motPtfG11TfeDesiUBrDqx79lfL4WFHNSY/jVgKDBsUJUvum1/latTVm
sGorALvBywSpWDR+ndtK1+BKcBRWHuFxo3o8GPCv19Wor4XzyJb/K0I6v7ynSGf1aXlEaswOeWtP
B5ebpt/q6CYA/UCyRxjyiuCDBd1cDx8yeyzurAlXtM7aBHELc/1ZS745GYZoZguD6w1PAKScU0R4
KZAlp2ZMI6RA7MgZME0wumQKnQGsjJ6L2JhoTvaeA3yyIinfMoIyMIV0zFShTDnwjz3fqhuteQig
w6BiiBKGKvdeOCLLxwxDH0dmfe9wu9nVQdXzDcWsq/5fIXLrhQDeNcf9iVq3lmmoL4GtjiJmva79
yxad5RCD0wOx/8LuK0+6lVk1NBNXimNGqoe0IGFmztFssOei0UJrzCOwnN9nRHUCfR6jxEZOyayi
6z9i9Syd/AbJyB2j73pSg3Exbz7aCUP59XVAl9J1Iavb6f1BX0GSHmPb5yeJULQqTnZZHi2CTBle
VIbVbohYXceJCMmxm3mmK5loy6OKBNEISGXi3OPw/kcpy3184naBTSW6WmAh4NoNQLoZiNTb03F3
fbtWvcLJWqQ7xJvbjhO7KoGw+JZ5iMHMe696yZKNu3BDjFwYL90CLsVB4y6QnZ7GSvdnynxT/zEa
GzWaDfXLzXawfKUZTKynNQh2K0W1Vvl5fcs21G/p54pJCXr8eI21tFodiczCmzHF0J27gRu1Lgak
6eiQRZFTnuIsIGaBTy4xrfBhniloll+AdnF9Ketq+Stj2c0TG7OzoTPI3JRHods+6z4oihPQfIrM
YSt6XNfLX0nSsUw7m9ZTgtWQ+StTlbduRt7y+mK2RCyLPVkMdbx2UnqIqKZ5QANJ/dxVzkYiZTkO
FzGj93cZUiqp1CYvN23IAM/8K22PhjNEo/kVGXSRmoHHksAYNkaolk9eEymdUKWss2bARO8RSbqH
wutDCw9RtXZDTyleiU1RWtXI4fpWrtkF4PdMzD1ioOQCkoSUwKzKdJyiTNuTKvf19MkrI5pvwa+u
y0E1HVPlaFqRs7K1N1DPLl2E4ChT9H2B9jIBavXHOt3oolyzjQXp7f8ESXprTKXrrdrGraA+tg4P
ymlrEH/tuJ5IkNO/pFUxF6hDQuf8VPU3o3loxYbxrVnCqQjp/tRTrahRncEZqnaiQNjdeI8cudle
+Qr8n6Dpf123gtVNQ78UqnVL86krHagZmVThoFh1FOLN6m28hTcAEtaelAiuAI8AQAHMTktXnCc6
BWhwRXUsNQC/WXuRfE9EFvbejxIcPdcXs7p5ANlaEsEAKpILgkix4gFf2cVRM6qQGBTZnmNZ/kCS
MlCGu000klVzAN8xOpRRXwe6wLkzMnsQk6aWVxyrdPIr+qwqpV9t8YlsCZGsWk9dTwEyBNropvZV
CP6UT1agaVvB45rTw7sBKPImRkQvcEaJXoHSyijKYz6xXYbqVvULrcLo2Kv8xEOOySqjKSMbEeuq
azgRKhkfUH/bVl8S1rZ3TKYinGhYA4DJMrbmNVY3EZjFGKbHoOUFWkLreYKIxTA67cniSGbs037D
+6yuBUg7KKJ4AJqU3dxodlVXq2h9LvFOJt5j23R+Wnx03ZfrNr56YDFMggEiVFKQuzw3OpVOBIP9
fXGsG+1xNKcXxZ024qvV3cJoEho6gIZ0Af8NfKXUrBQ0yQrvh8o+D2Bo696ur2LN3DBIAGBzdN0D
BVaKr5REzW2X4o6dOvVg8wEDYR5Syp8n659qeE2aJ6tn7zC2U5HG+cah/qR0DEOox5Q2jwIA4PYM
RmtXu29H9np9dWsbiIsVbQIwBmAXSNc5BVarAPM6wnok96fmu8ENJB/D60LWDAHdvOhGA9EmTq0k
xDX4ZPMKW+iS6pNa2wfqYqj3uowLhG4Q/eLKhifFrBpGueScxah4k2cMafehGbSPek13E6EvmlHu
8+x7QQE9z465t7z+tXtF+WwZX1GdT/weuJsbP2QxiNMIafkh6GNEigb0EgD6lMw+T1EBGR23/0Aa
71Ohet+7kvRIXqO81WdsD/S6w2iadwWje6dRfxgJZs2s2e43gmnZbv/8DDTQGLgXwUst98673GuQ
ssTP0KjYYUpmL7iZhN00vI41SmVmhuyZC4BQ35jdrWbBP++a8z3ACL8JhHxAI3oL8c65BVMAiIHd
tW8/zGjH2gMVrbh3eAnSdIDZOCnZK7byuaaV+6Ge+D1h1rfWEL9N2v7Sxv5VUGRwU4/EqpuCXE0v
1CcCYoZdi5J2BFKqZ0yX6SEwbEo0VswhGBsOiQUemhGlQ2e+N7z5CZ4icDgJ8z5Frmcs973dLf/o
fGAMPDRzVaFe4fwGAe2jJTQWgvuTBS5Nd3Nt7VP0x4gM7AG8oTuVodSm45SrfVzoThIoaM+lWp/d
dkaAdIJxLBCoojC0gEnKFdG2H7uZ8KaLk/FtJAFmLq+bpXQG//f9ZY4T8Q1A7+ThJIUlhjo0Bo8L
9pbsWP35HZ9HXhbsJkDAu5ilb0eV9WLQeGyOvtEE+vN/+/yyupPHlKnPhjuP+LyqK1F6UPpid7sA
A9w6gKZcONzleMzAmc0MXvTx7DL/SFBNv/596c79s/1wgagXo/HjcqpYnUCGAC7VPgbGhg9qEW8K
dN3nab8hZ0XNSNkC4wKwE2h19SRXq7ARQB1FN8U2/YVqX/n95mWg2Qa9cqi4qIDylG6mltkTEFmc
MVbzUAy7uTh0814oG4tY2aylFxyxCViZQVOhnmu7MlVguXfpFPfFvppRUUIp+p5tRPurO3UiRHJR
amYKbVDZFDe4i16reSsdLN2si8bPFqGfLyIVhGUWLaeY8cNAA0zJoP7+Dm2cLEHSxlTTzhJGgSWw
n4v/elQsFBxvTGRcLEQ6e2xUprmxoY2E342ofPGNi2pL29J9aXajRjHHhY3CHBceQ+LD7D16WwA2
6+qG1S5xHMDvJSkVSqCTmlRTjI471Fz1rdbire8vqzzxUBhk0lJ0dU2xNoMH7Y7lG/573Zz+/n7p
BUdytzAcrZ1iFGyJtkOdtq53181pVQQ4sdBUDogs9GKfL8FwaZGjG3SMAYpj1NGQ+rYWXRexuksn
IqRdaox2LDgafOOifQKa7dw8/7fvS7uUtEZmJQOW4PWBI0Kch9u/v0BDOGhS9xb+3vMt0niNts+h
U2NteOCqEnDgMV+XICUG/py2hc3IcwFmghqfpITOslBtTpgWezwayjuX3ev0Pjd3Hol0siFrTRuA
g8S9B5w4IF5Ksop0mEDaTfW4N1VMD0R2y8Lrq1k726cSJH0Ds0cQNP7q8YC2hSe2G8Fdt6GS5Uee
hJp/NswBUCgAGgFffXElDcAHmu3K1GK1CFF4LrM7Ru+ur2Jtn4CFqy7Ia5jHlCN6hxBznK1kjitd
8Yus9AGq8g4JMKc/HEMYIr+4tpU6mVHdjYFm4Ccd83/d/n087xZMBtyoSKWe2y3GUfBg6uopRjMv
MdDA/I5zffp9yZK6fJpZ4yHsMOi+U9FIvGFHKxoAlKIKxgg8JtASKO0Py/ncW1ov4gGN0IWfzBu/
f8WIAFah4mJASWbBTTzfH9WYMHFuNmOcFiGof7n5rBnxdRVsiZCOQtumaODqIQK8nSkgTDQU6TbO
85YIyfuhzR4kbzNEGMpuSh9G7mv1hog1RSyNMMiQw3Fc1KCTYq4mD1Jic89UtGXdfg4QW/77ebn6
nOhOWasGPj98ds2nLrv9Ej37vBTzmXZXjKTH560uYspD6QTlsOErVjzemQhdsqSKClUl0AH93Hb+
XKGOgLaqdxyH020yzoXM4K5EL307xr2DTl/wurPf1411Q80yxlCqJVw4y3kwx2/Kj7z85x2fdzT4
biQIFib189+fgN3Y5dU4xEhD5z33GdrL/puEZYEn4ZhuAj+Cl5CQ1oF+MLLoPZ9frmig2yxPrfPP
F5MOhLqED3E9N4GaFsHWe3Q5qtKttkwG/J8AR3J4jZsL18SgTOw6TzloaQwRAvsAHXZ+5W5Qnq3o
GrEeYN7BMrLwk0qHIkWiyBtVrY5L3Z9+VRtub+vrkiKsdgRIz4iv133QI259h8c4+/WLTzxRtMLR
kDo3+H4zB12BbtgNQ1rxqaAoAlUPvBK0LcdIJClEJzQCVkH3a9o86sDxzH7cbEwQAWxiVNPAVCBT
f+XIwILdN6/j/FGZ0f1yu089+7ykX9VhRooW9TpWJ1+IL6LfeumuqRhHADl+3AcLvdK5CvpB1UxF
Map4Mp88fiTohL++QSuHASM6KFcgPw2cYXkoENMChrByvY3TqnoYU7brGPczq/YpdyO93oKAW3Hh
AC/E0XOAB4HzIF2jeGhh+jQZ21i4z5hMCMC+EfZq7NzWUbEErkDQQcS3AI8tYG7n25anSk1rMFfH
6T8U82Y/jS29rGwbiosYp19QnlD6k/RSDC4goJuiibMWmBbprgflcrvnle/Yb9cVtHJIFsR8gG8D
cRBjm5K3AlCJMw6ENrE1xi4y8MTvrf11EStGhtkfxH/IjWI8T0ZTxZCmnaFnvI5NjBK4+80ppo3v
y1CqaafjiGA6PM7dD6YR8vH39d+/YlSnv9+TTmEigDlsUxMMpd3yftfdMMseC7ER4GxJke4lmohq
oKkBKSiEJgdTD0kXkC18t629Wv5+4nOREWr+t5Y6AVQDkvAbHmtrFdLJSBWbm5WBVcz8PhWR0txT
xZ+3jHZrFdLxIIR0aqNCCuYqCow41OF1ja8ev78WK895tbyebVHg+xmIutRHXXlO1R1j4GzdOBrX
twvZfUkdaLghrMQVWBVRUgYdf8y+dltvi/XdQuoDoKcASJSbI7TE9pqh8eoYo6jA0N+sEa7v1r/f
t6VFlIkx2FZLoHPz85w8AH+zTO4q+tBt0Smt+ios4/8vRA53PIe0fS/sOhZ6mAEPN/UxoHtd8+sK
+StiWevJ+XA4FTmo6OqYa3vQKqrea0mi7EZS7z/3B0ZIkctEMzioliX7BQI84JfQGx2b6CBKP7G+
DzYseHHbUhCKrMpfCdI6XGLprKDwiVZ78Po7EzNM9Uum7JokotrDtNXfvGpiJ+Kk/hFDtF5vOwMO
jO1PtS+2NL/1femWqnOA56copcdNtn/rpo1TuLFZchSHZFqmTho2K9FC0/ZbFO9/g7fYqR5p8J7M
3almDOk2yZ1UoPCLpVgYrBlBd518um7Cq6fkry4M6SJpcsxV2f1UY0Rth0lYS/04isN1ERvqkGtJ
GYg/E9Zjw6p28p8FGzeixvXvmwboodDlDZ91fgqtsfLA2L7cIu3dxI4Yc33P7//7femWElrB+7LC
9ydrZ6WHYgv9bl0Ff78vnT7Hw6PPzZbfTyNmAQbKp+7GFq2LAHIX5pAXRFBpi0pHSwYHMJ0xp1/s
KlDshyzbXd+lLRGSl5owVmirf0JDzwfczlCgv21jFWuKBs6otcCZonlPxvAYnaKqezbiMIA5dtyr
zkbL65o7P/2+cW5IDWBDxtQVdWxbu2UsNtvpGPJs365v1KJO2dmeSpF0ATa6JNN6eD9deWumPStQ
CcNQZDhvEUAvbvSaIEkjjtNbRdVBELC2kywg2T1GLPQxHNSjuwXctrV1kg1rI0VCUvA6RsPGlKLk
czePH7LxHS+p062TLo6yV7kx5TAADhQsgCFOeOG840pHj9SfXhbU8OXnQYUByFFbHG57oHcqeqQw
L7Ix27Vuxn9FSD5dKadZB1FuHbvFXuueXPMd/up0CZIZz2M39izB953YmH3t63Xz3fr1kvn2qIUj
34YLo6gALx+VW958zY+c/nrJaq3E7hlw9+uYVsci+6ymz8oWcP7WEiRjTYE5WbYTzGicdtQIhvi/
7ZAUfmBkHJhUFCbUA4qjQ2dRuyFg/bD9nwEhOX/up2hd9wZd7mxd+zSaYLbeYYZaY5//yzJQcjuX
QnBfzFUBKYAtcYw740Ze3T9h7V9FA1Hy/PuanQKUpkZYoDcorx7AZPKO328YCzn9AvEh33mz2w2d
GOGSAACBiWrAKV7//qoWlolk9NYu+DKLIZ8E/+gmAxrTBPeqFQFr/dzeA5sWMETXpaweBzgicDSj
rIfE27kUoNHmKZlxHFQPAac/k7f2xq7N/yniRISk6MIRJEcOH/fEz7nwu9/XF7B62E6+LqmZLGz3
44R8SEefG4B/bJyFrc8b5/vTKq3Z6CWCJ8XZlwYm1jdijlUtn/x8yd2RztDb1MFhLu29u6u+fjK2
HtxbGpbsiNaiaOwlIWXlwcSekMepthzG+iaB5wIkgIA+k58s6tQhHW1hEchJZUOQbb2DV5dgLSnB
hYQX6fNzJRhD1+Rc1IiQCbqndzb/ArCM280IfE7InqNxbpndOBdRMtKVlhgK5Gq1Ow8UHCbfMNS1
RZxKkAy1InMxer0o4tn4h1ZPZnMw1C1qgQtFoDEQGVqgU1roYgdV8fkqwKnVWArwT1+7DCPMb27J
b3VKkoDFnE+ckl4AKURhVf2qM+JngIJRy904AA325nOHxkNM9ALbByihSAVLKgd/iyOqZKhejbk8
ALos69WNaHxlr4Blh5ICYjFUTeRRFldxacJIUr+WCuDIMLO55VovjjYGzGxM/6ANF6OOtjxj32Wi
q9DxUb1auEDVT36opZ9vNFpIwIFbhnHQzYC36bk2FADuKB7x2GtiHaawqg63ft7GtYNM+dKmhF5Q
KY7hNqA5bMqr1wljZRimp+mGNV2qAKRVaLXHLeqiuCAXfMYhrbu2durXwvbB0NVs1dwuNQDMTCBx
o8HAxXmQkQuVpGQYtuj6V9DhqvXObu/ATeS2N68CdKRLTh6nTvVUOeNowTXNLWkAe9V2VuhFWsvN
8FZNnIuQFO2qiTJoaKl7sZLnYoy3cLQu9XD+eck1ESWbmg7YLC/1IzMLP8+28N5XBICczAMjDlKM
QCyS/VIJdpCxa9wXrcds8ZFyM7p5g84ESH4JRMS9AAWb+8JHgEgBrWvcGBC6NCWcsJMVSGehNdCM
aGdYwVjxEAktP/czjOMihL1Z1Yu3QIfVgrkDBlBJ1dM4VBNGuopXfd8kY2iqN7dAuUjxolKImBLg
qLhRz52GMenq3A5e9op2Ct+9E0BNuq6Li4vujwBEk3g5AJ5B5qOzLUIyo1eyVyv/iDox076lfXxd
xKU2FlxnXHW2vVTxZMdXcq0qMldkr+XUhZYVVGbQAWDE25rBubTbcznSwWAaySePQg4BglH9PWXe
xl5tCZCU4YLbs+YAsHutRxJNoxlo6a3ZAAwJgBAE3gkEeriGpJOR0caYNGEPL+jE7asmdOetXtwL
fUMC4MNhLouTxbTOuUEVrleNbj6ML2YfdjQEGtjQ7q/r+2KbzkXIOAuIBlhpM4jQdob10dtq57ow
J+nz0pljHXEokM/GF6Ld9/8APsl36/tqq463ugj4PtzZKlBX5HaA3MoAtjhBSnqvqLk/oF/p+i6t
LWMJlfDqhQu5aAQYgbjCU2MWL9MnYR8EeSXTW5/cbE86Oq0Q2GDMD9VzOdvezFqrJs2kx9YbOC1V
awOb5nKTzj+//P0kwJwHzRzyGp8HAl7Uqvuka262JUhAL4OhouUKrdeSJ0cfQ9NXAGGLU+4LBzhw
4a1aQP8NVADvhKTDBcgA2vYIrRGWxFMRdc1d/sCbO4x7XReysk1IIi5Uc2iVQSFVXkQ3l6VXGlZc
pUnQ6p/G5nhdwKUt4debOrIPCNHQrySlQufWaceGJHbMk0+DmP3qW4t8e229XBezsg5cEMsgkIlO
de0PxumJui1jdpwqV6xYeDtdCYyNVWx9XlpFpnsNniv4PFc/WWqHK/vWJBAgBDCKvtTQMCZ1Qa7T
Nl7aqoRYsd1W/i8nKzaO9KVvRfcesjIL0TA4XmU9Zx4gK8s+t+NsfG1Tgs43LfSc24806FUXqwU/
4qKJ8zPnFXNWK9Vox4Bs9j1g7tJfN2sZA7uIwpHoWHAXFjWdaHnSS6AHDo0Tm9quT0Jza35pRc14
PmD3VYxwo3tMuoFKXR2MZADAcoH6OF73EYtuXQAG4QDlgeoWhFyQ7Ni91+Qjpixig4RA1Gzym73e
2fcv7jcCjwfwSS9WtYfuNwBDr//8y8NseEsacTnHOhjXpP0vvYE7na2ReChSH3ROT97InxzxzTFv
NtdzQZIlma2bCFuHIEaj6l4Zoy30qLWVgLXO0HUb2B0X/fUjBmcFbXL6YnplAPYA23ylQPrk6s3+
FV2CkIHICW2CFwguHfqSNGbW9GU2g5I8JOZGAHtpscv3FxZb8GkCOVzaqLwe9Yb3HX3BmzoTd2yr
e/zy+ygmIsAH6SrOA2Lx8xPnFcxTSk9z4y5Eaa7b0vPq590FVmLppwQV7/nnO5rWjdBTL6alu7M7
b7fhkZb/f1ZaxLMEV+e/31/M4MRh2GAc4yU4NuJpxhRwSPoP6u2e+1yEdINaU14YWgYR4LhTOr/W
b02eYAmAFkFuCc3pgKfTz5cwplnejlOmxC5/RvrBK9ONs7aiA6QpMW2CUeyFn0EKWokjHK9WLBK7
nxlmNdXk5hEN9OBqCADQTbwwi8v5qwWuz7GcjsT8vjI9oOrdyAoM2rdzAcsKT7TcFmPDW8JJrLFs
T3vnvhI7qwhbPbT17o4Y7oYbXNsxE724gFPAhDwajc/l9WNTtmkBeSz/ZFSP9kaKYPXzHg4dkmaG
czF7BV6jFMnRmmC+9Wvp7dBT9Q6NgwpmwavRwP0ha3xINd7YbkniViBNvWv0m4MZE4PSKmpOC5jQ
xUMuNfupt7lnxQa4c7QABA3Xr6G1DXIxXIq8BqB2waB1vv9j0lZDDwiRuOWh+lPdakJZ/by9ALiY
yLNfpCtF3fVOM2R2rIku4NVuyJ2NBay4Jfg7zO8tiSwbAdn5AupaS2v0J2OD5jls6gYzMxE4k96x
SydCJMdkqkVuDgJCTNsD7canIr11TgPH7nQVUlBcs9LNKIWAfgKDCdBrb3+tnwuQwjGVVw1Ll21C
S3nofXAAMH3zFqERXcchQ14ab2np+lHB8mEmxDFio5oPIL6O5nrj4bCi6TMJkqZ1U/RkgUeIifI2
cXCx322Y0oqxYlTWxOMBRIeYOZW0rPMUIwoqseM6eTQ/muJ2X2ThjY55XLS4IzsjlXULm5NR6KUd
D+yz+1Ex3m5XAMoyOh6IS1FO9kRJpVXl0EPDSLQa39Lpx/XPL7srXf8OyFrxNncQs17cPNTwinyu
FSW2v9mWCLQclJ1gIa68rdT9ippdGBBCPA+IgMiInh/oWW9VpclmLx7oW2NbkVnXdzm9OdYzz4RI
FzU11JnRRUhpfax2+Rag5spmLSBzeECAGRvR6mJpJ7coaxXPquecxF4TgixB+T05+3Sr7reYo6QR
TLJgzGTBRLIBjXQuBFjs2Zz2xIsXxBvH+2HbzyQ/GJ+Z9v9Iu64duY1g+0UEmMMrhxN2tQrkjLSS
XghZgd3MOX39Pb0X93rYJKZB2YZhA4Krhh2qK5w6tbvWC8pEHCkgwzFvSgPB31KTbGLGEUwv/KYe
kzrgWiq1dsoa9fz4iK3vn2FhXAh6pdAIBOeGMyFoDSW1Hk7tjZiNGwwY1LRfvo4nDj62jRojH5KC
L9yYiz5rb7n2Kzsb5c/94tGDzRKJpoPcK2fDuyKyxjG3m5szfsIwA6X4j/I5Ex6Wc6HVDeRH9sH6
vJvkxzHRac/WHb8fritnXQdnHucxdKLPk/xUG6dm9wOHzmssPQIgjDiHB7s8Qk4Woqho0frWXywz
w9SD6bh39d+cMPhiuoKUCV9+kNQpRC4rq26WitHoRzncnQ5YyuccpVaOzFDHzD9g5JP3mUvzSqBg
bTNQXkfCHnR3WB74SssVIqDukPM+bW7N8C3RtcMkYXQNqg9ZJcqGru8ZNAERbClA1KIEy1knp67J
YJQt7ll/rhy3ErX4iORz95g2vUQxtqG9YW79aLn0196dXv587qSOht1Z6dC0N6mNDsb3yRDBETd+
PyrsjOMMvHZsWPVyJ8yhKavQlttblhO3flIwS2P3F8DCIexB5RVHlQe2FDnm7c1Tk97i7Gt7zPtv
u8VbuAYOyx1igzVu/WfTnsysLOMbJvM0aIYXmGn2vy/fHZDx3Ynn1p9GEtyDAuIxrul79ZR3//Hn
c69NmjVaKA2QrwKw/qO0yenx8mz9fsOBg2Eyug+kfJbbO02KOs9SEt9SctSnsxIeR9Eoh40TZGvI
A+D1R6Su8+2fel+koMMj8U0eMHCGPNX97fE3rBVgzikyn8gcouYKX3X5DUMTAj0oGfmtT/zQ1dvd
rvZSPFN/579MNIkBy4J4TGE5GSNoZRXQiGIC8X/7Cu6g4gI2BfJw+a1yMfhnFg2vYwdxeVCXX8Ed
1DlMBjjdEJ/qk2voX6Tj1H3FCOHdtxnJHhvkcnBW0YjLdzCjrg/oNU3HW11g8GSKCUB72cxAyIFE
N1B8yI+sa4hFalpGp47dzTzonZ+q1927AL4P1AHAxgafm4/cGgn8e30mD+B8fyky50CifP8+M3cb
1T3MtkAtg7vRNCf1NDXOdKP0OToTZ3eOBDQNd+I5x4vEY0SiHuJV87XLbuZx3/qguKAC2QAsCTiW
4XFzroueIljIKm2+VcrTp1S57JUOyWDyfCvDoAjKRSKdbc3gHKVDQL4W9jGqBIg6/g7giV+I54wd
AdYqxtCAIdAmUNO0X1XdU4oT2ZtZ5dVw9iiRSa1EBtT0+qHE8BbRAHbe3vHyOYME1zVyGgr5uYNq
yfSuSQX+Kf8oQAGAKzidwOBs0NArYULkfhz6QKluiuPZMq6Bv3un71XwBaVII1JSI40UKKpbV4ed
I9bVty+AJcJsZTB1oqy0tNmxo3VVomV90MlnO39x9tYXmHyUu5DkZPUkYBqW8jupVoqWkj5AJgnd
XrG7f3lQyHvDfYKFEp7pUr6KuYu2BjaDIAZzNXUSzDZ8vP7Mytw/B/gApIER9uFpxDA/lVuglvYN
aNLHJjDKJykETBbDbJ/wGiTS7bGijcOKKdCsZQ3u15qdF7CYFDcacz2p6YaRpwgeZ5F47i5gShBY
mkqIH9JXafiu70WOv63T3c/nXuVkon0+DJAvy9+UOoiDx6uzcdMAUkGGDZlGZJN0zlpnWqYhk5p1
Aa1OSv8Lo7sKjBR8rGPD6i10cGepMMCyjrHVXaAQL8S06/ToVBhYLHCENzYCjC44siYAs6iNcTci
jtvRmVQskepbynE3+w32AbzqNsMRoyyGYanLCzHT1jDHWq2D9iSFN6cU7MPWr7dZ6yzS/mj14H1U
oipZpTdVHaT9wUg9Yzg83oMt+UjLw5zCYsAt4h79bOgtueqTJtDpu/jSZU//TTx3jMK4MQqtgfjJ
uBnZayWodm78etYYwNJrqOrA7i0Xf8qo1FJJboJa8+z4GFmCaF8gn89yVo2UUxJC/pB4eugOAmO6
cQFQDUGtGXB3MB7zyWDNHlOalVIeJOOlS56iEkNj/KkUOBcbH8FqLoy6B7GIxcP1ZzsvowFTQoKS
vij2KRFhoDdMxUI+t8dVL8EfLiA/rnzVeV/FH+xEsFCiT+D2WaswnV6jUCFjRv1Hs/Yen9L1mwPW
abxm6ASAyVvNNcE8Q5W0pjYGVHdV/RtSp7J6jMg/86/HetafAT142mAnNMxdXr1tM80w4XgcgiK+
0GNS73ZS0UQOXl3A9kFhBQdpeRsataIY4NfMwdj9IZd6LxYJLBfARiowcUBg4CxxpmLsjT6RI6cP
GrAdaK/57rr8/ypA/w3K/vDiV5a674HFNdIhGJpfqvVr51w9uF7A7yB8gt8CljXEIsvlqcG0mlXS
BB8+Cg/JGd34Alu6vghQgNVHGIjZRSjCLBUMVoKJu1Y1BkZiuFEd2PI1zPbinvEVIL9lJTaQY8Hi
cYWXFCDJ2KqoEbTgQQP1fisIY9c2CeRRjB8dF4GRfXL+19xhBrZkZGZgvDTyF7tMj4lTHA3l9fFV
eOORXPp50IOpCEiiwsvA27NcrDnUw5ZU1ApqEig/0XAt6af6Tz/9QkPRJSoEgcPGzYM21q2EwuG6
qDDkBNHnBG0dQWt6UGBi5ePv2VCAj0FiHglJC3ltbu/nyLELeczbIFVM9z0GP/yVfKSrkA1TWGVv
uVw9WEZqQto2AKbloB7BoSM4vMw4cPvBasLIuKloCwAIY6lgLGSLAsvdBibmMFf0Y0s/NsU7+zOm
RCQirtfNxbrTxZ2xPJOI04XQJRWIsSgba/0Xy4XEIcgCAcRBKYmd8rvU2FinGVy+GmHQj9Y8R9Z5
/27DnYQ5cYCbRNvJUnw0tESK4oR5rm5nHc1mt1+DIO5OPrdAhUJmowvjLsjndxi/mlqCIvdblYvf
bUCQkN+GZ7AefmX00jCDC7kLHHDh5vpRji+NP6GrspVfzfTgpE95+lz+U1WHcjoMoRdn13p+DxcU
oOnHS6mwi/7op3BbVRSO06mS1gWTVbqV9KGXvk/0eyx9SFLG9WG0wUw+qvT2WO2GrcZJRw8MkBDw
vyzurYy0UquzhOC+fm2+o/yBIsVjBVtnHPVFRB5oXGBnfXlEhjHOK7Wc6wATb6TyLO1FcuAdwOgy
eFZId8F34YGEjRLSjExWG4RF6I6WR+q9MDmmAaVGILTx0ADRzpbw7g6lwExFvWp3QWKNl2+SOe53
V+AMsblUAKUisuFWSBnGWp+LsQ+SPxI5yaLC+8YGMDcFcR+wHAxZtvz59diGvVYiMKNflH/mH3t3
lxXYQWAGSwxIEw9CSTJAz+ewTwIrOTXRJRI9J+vjuZDPz98Ys8mMjKlJgsk+1MXTqJ4tUd59vT5Q
gSYthrNEMZkPPiJttJSsnpKg/xXbJ0cRmLDNL7gTz5nIBn1PTjoPWCHF7XN3QBfYXnZNdKeiVQdb
i4wRyq58BU1Xe12N9QpfUHpR6IFVNQwvSeiW/e4wcKmIM1GdalS5XkKRrvh2+b552n+YMLUHeGA0
JCOJzbl041D3ldqmb4epS04iMlV2j5YGFr/e1BB0ALKBFAh3z+qhBSrPqJNA0g6pcZY+aD/AnZOL
+Hm2NhzWFP41WKVRquA8IJPqVZnqVhxMo2c5noq5nf3p8UJtfsm/Knhu8rhQMrU3zTiI8iN2u1B9
mx768JgKbR/b0dWa3WnivNM4nMIBfItx4ChuG5/S/jSB2aoTPMNbV/Buyd5mdN9Z2LpsKjvv7ThA
2+0wuJi59Xi9Nr8CXADorUbKGRPGliYwke1Bkk2SBOF80BS3Gd08ezKK4LGWra9AzxZj6pUNAJA4
Q6srSadNRpkHloYmzFO/v6qA88n40XA3ALPlu2Jpqie2GSP4V8NjbZ1s0ay/jd/PIAQWHlENsHM+
Ja9mDeoicZMFKvn5w4j/2b06C+lM+90e07mugdips4ConxIr2F/2wm+++/Hc4msjMmA1XJnAmV+d
o5l+fvzrNy41enfQPQUWY+T9eRb6AQQr0dQ2cWB0sOI3ybjtRTTBiC80cB8wAzmgNhXToB8z/Ti8
Pv6Arc3F2VENlBSA2+FL8PGUZMY4kzio41PoIq3zWPx6fViLGSJYBsdCDpi7YWbT5GYewehp9YWU
T3PxThY1v244yNABjAI8MCC0QbK3PEF4fDo0nsMWtV/jDlMDvbw6j+3JPg3WoXnFxHl1f2J+qZF7
u7VxmNthhMaedZB45XSxMK5QxJ663hodtWzUwd5YmQFZXH6XpNdFR6iU4l0irhJ+Con3eHM2FWBM
sYaOAgyW4wkB5nBwbB3024FUPoeO5Nl5d36sYf0g4RMAN8bJQv4Wwy+XnzBak4qpNGYadK2X6unB
jl/K9nmO6cGh+z8G/YxIMLDyGKDPnConmqe0lYYoKD7U2rG0BE/rxloBZoOxgUiOII/Be8tSXMVT
2cskyJun4lAmu10cBBJoPENlkvU98W9Ers9UkUGwH1TDjxRdQwIju3ENF+LZQ3hnZMEFVZKmhPiE
HsLYOcTm4JmigGL9mtponAP+30AOBqkkdhjulKBS1od20xdXWfeKvPSmnHhGfGnV3V7BUg8Xmupj
UmZSBz1WfR1Kdxp+PT60661GTId6D6YFacjw8ZGpY2YpEt4JvbY/TfPd3ArcgY1lwkFFFgxHlUFU
uYPaxdYg9yjhIsltfzPl6RR/kkh9NrXq2+PvWG86QjC4G+gExIkF6d5yP6IqsSeadWHQSJ/y7hTN
J3O/a4AAA12GFpLRCFX5b1ELzcGoVim6RuOx/KcQwT42dmIhnrOzeq5XhepAvFS92v+UrSDpubZO
QGcj3WmjlQEpCL40mddNrtZqk17Bc6RpIKT/6qRXk3rhfuMBqDYCeFZ8wN3Que8wUOWzBqPNriUm
Qxmm5Fp7ZweiFwPNGPBDYM6RtDK4C97rGjU73c6vH9Hz7o5gVXp8ljZ2YiGfu9ul0+tSWob5VZ+P
+nDJB8FWiORzdxpV0AHAffx+dbwk48kWuCEb4lG5gheiARsG1CTnIoD2M68zpUyvkuMWP83X3Yuz
kM7d6ERv7CIz8/QKpCqIaht99+OAXhj0RrDWMBVlbm7x+2rAyjs0vc5ADcXeJEJSbxiKhXxu8TUl
bJPUIOnV0o91f5rng3DktEgF5weOszS0GGCcXlXMCSQetc/KXsovtOiDsoL5f2DIYIZvae66jqSa
WlZYpdo3q6dqOO3d5aV89ol3z5thjFExjUV6DecLmOOEOfP1Ei3lc1e4iOJq7hyc0SjzSs3rnQ/p
Xr5MLBGMA3t80NQDhD53kPLQGLQJqJYAwS5Sx4Vo0OH6mkE+Ymn084BjCo7McoksEhVZlEVmoNYf
yospQretX074wkiGIh2K/gvc5KX4tEq7UenCKUg98k9JTn1+mBxv9y4jF4QXAdlLPJt85SJDc7XT
GL0cJOWncTxqzm5DClzbnXzuUa5AyammEuQTLSjbT6omkL9aI+A80dmmopoL8JbCIz6I0mMWLlG7
QMaIxkJ3jZq4svUl6n89XqdNPUjbA90MLi5T525brXWjZMvAJlFgkpreyyqv1EsRmm51J/AVaHtW
mX+BpkzeLQ7HzqqyuECKPT8jiUksTxONlF2dWagA3w3yMoyTAf3oy0MV93Zq2oOOQkd4ztrLl8fL
tCEdoCSwEIJvDcgSnmzSbtDAIE3ZFEzPyJFF1fE/iefpUaW+75t0hvjBflHOXbz3VWZoyX9/PV+D
jvNQM+se4lvpFB0N/fQ3v57VUllTOPZhufRpWqLIaapT0L8oxaWPBM/mxuFhaNj/F889y6lqhn1o
QfyUHG2MTIrfUxGT8sb2ItJhje1wr9m1Xn6BKdGJxkUlB7QJ3ex5ckTVv41vgAJ0ReKmYVoLn55p
i1Eth4nIQW6EbiRp7phhVM8gCt22vgNa4GCw2BY58OV3GA7iKdw1OchMrxw9W1Sd3/qMe/lM/93b
OfayU5IR8hv5Y0Y/5cVppoJq2aYKVOZRbNZgk/hqmaqWUSUn4Yxc8ZEOT5HmVpmgzLGpAs3JaHVC
n4HNB4bEyImuVPMc0PysRoc+uVARr+jWRoBijbVTWbDiPKdeHZoY856Yc6DUnvlrFvG4bYhHNVFD
uRJIT+SkuStBCwzao1INgEd1mFPP3NsShkr5Qj4X6FSj3WKjGytIsiMm/WLuiy5439Z7gOoJ1CDD
gNMKWsDlSarnVG/LnuqBphM3D086PYbmz712aamDP61DV9U16jWBQj3nA6l2mz2IZwEzAjZ0qPIt
kjZK60UxWlpgjtJzcyiqRFBaXO8yFCADBkcDjXkITZZrJOlFnbeRqQcY5ubaatDFf/EFKIsCGIHa
LrLHnOFuCnlo5W5QAq26jdKn/vx4/bf2GNQ/6AhDKowxxCx//9x0thY5EE/jT9XsThkGpfuPVWwt
EcM6Ab8Fgwec+1JFao5xFg+1CsDkRZ7ezZ/2igcIDaV7mArG3cunXixzts0G+RJfjuuDmwiJgU38
vEX5DVwk9/K5E1oqPY2bGPKn6s+gWUddbY9T+mS3veC6rddpqYhfpyrU9HKAIg1Tv3uwWdPZ3b9U
MHQ2OtZYIYV38RJnGPSQhoZfWaCIa1tX/hsFKPExahtwZfPcPJI0TnOCNkDfqclBdiVwn+z+Akhl
pC0YcwAwBWeSHCUmhtKbsl9FeKJdRxHctvV1gP97J5/bbBK1o1mNkC91B83x9ORAXx9/wcZxWmjg
dtmiiUOjFhowu1zBENnejX7GIsDDxlHC0wM/W0VkoqJZbHnlejxtst0Nsm9ZH1PyUf6LVWLFBpM1
iiGLzq0SNMZmVFHFt+xLpHrl7Dq3x6u0tQ/3GrhVAvmwjqHTRPFbi7pOfmlCVH5+PNaxtUj3OthO
3TlKoN6c82yGjkR3rcnLRMC5zW/A8wlkKTKFK8sdTXDDQD2s+LP+Q09fHEDZeoEjtvkJaJhgHgbe
N55AIouGwulJrvhl2rv9xdb3OzGoc98p4NIAai4nRtY2ij8Yr92pbQQA383fj7fBgIOBX88nMaZh
prVROorfk6MdeRn5C3OBiuj/yecBylE+V1OYmIpPlXNMn6r9vjyWB3lCDQ8EoOJ8yIkgIY36EAN2
evOz3d4+Pz6gW6YCpD+MAxC5ZiCGlwe0lfNZI5Um+5PhZh0Ik12wbfWi5vxNLQry5SoyC2xsBqcF
GXMzTWbZb6dTPnwqB6+oLsL5JVs7DW4BQN1N1ABWmGE76ag5TLLs180xeY6l4+OlYkvBPdKsmxoY
PpRAERxydzlJeqeRnFj2KUZrFif5TzmeJ+1kKLdIlJvcuNZI60ENcnrwiXnaELMcSB1mRPb76GzG
nkEOu+fJM0KPexVsMe8sU5pLw6BO+JowuTYYeiviBNzYcsaHCcNk4V8aT+ch5RUYiBxt9m2rdKWi
dTGZclReEirYla2lutfD/nzxHUMeO4k++5J+JM3Byc6FiLac+af8xqPBFJQkSEYjqOYcghFeTtHq
zuxHytM0PqMdp/8yiOisN78DtWi4lywSWgWjdWsSq5dnf1LOdX2u83O5PzXG+vXAZI2efTRt8LGW
7PSSrYPk3TcPcZocAEbd712iFwfwX9AlIVThm/fCJip7+H+TP7cHOH+J9/gCbhwp4JXeqIdtdgO5
fehCNcFTIWt+Y55a+6dVEuQETiIm6I3dRtYb44lAcIiiNw8f7JFkmqtE0fw4fcna2qsnCiTZn7xw
DkMkiOy2vgiJMoR3iL02bHut6iRNR9234+aoG8+YlA5irnT3dAJcdvRo/L8ePq/YMM5gzOnW/cH+
YNHK7XY3rHEKOGewlFpEqRoUyMkzMBtpLNj6jduBQ6XgULHmXLiEy1ueGaFWYLKJ4RftS6VeqvxF
aXfyNbytETJzb4ELm5SzVDEkEZlbuTR8qjdHxR688S8cHXzEvxq4BySjdktNszD8NL6Nx1HEmLHx
PqEWAawDwOUMXsuJp8pMaF4qum9i0kX4TqfPjnmKk3dgDRAGrJv7caeLC+mnZtR7VKR0P+9UN1UP
dul11l+EkosP4ja96+opbt6UtIff8v5cL4wsiK3Q0QKvBFQay/22pnKUnLLUfam6lPHl8thWbfgi
6IlDtQNAKVB/8QmJRDPTLFMiXIjUlX5kIqTr1vrfi+f2Oi86c6IV1f1ex0StQ1u/2LqgWMDcbu7V
W3wBt8V2lIVDn+ELovyMBHKRe0S75NIRwI3CHc39XjQuNmB/2Aj2N2fbC6cZymRMdH9kNHVH2gks
7eZ+gH6SQbJQmeCj1SIZgTU0Zt03yLlMXUfEULy1IUAe40SBHR81Ls56YJBEZadlqfracOryk1a5
iYj6feuxuFfB7XlKhiFFjUX1CfqSZm9UnwtySHZ3ksGSw+VkEE/AmVbUvkMYSWahRKpvZAfy2ove
8K19gAetaShd2+hE4tZpmKVC0bVGRcD6YpUfDBHt+9brDa8ZIQCQXkgsc/JbwzDjrMPP74xvxP6c
ZqcQbVX9Z835+viCb+0G64Rhng6zulxIU6nIhc+9hPxE/USdYzk/6c2TIiJz2LqE91q4a6HkjR1n
BT6HOod5PEXvwN09gLUzdLU/YfgXjyyDpCCLioBw1RYeVShYTVKKra+P9a88vggB+lu7z4rMGMaE
qMDhyeYzI50Lhx2u3ggohjOL5tBtbgqAiW+UUbiEnM3K+kkre+S58QVe9F6SD/X7UQS62LrpjCbk
/3Rwr5IFykgJRKosHv9OxlOrXLr+z+OztblMwL0gocP+Nrldj7uKZpoRKr4qfbLiZ4w72SsfA7eQ
LIczDVcKJADLpy9s5B5d+QYc6SJ16x+DLLqF6w8AaBdEfzC4gF5gdNhSwSyriPcl+NDju7k03bzd
DVRkLVDo8mEQdIaw5XJGoTKNtZQYMOexfLTH5EBmwfO3NiSgFACIEGBIeIYr7oIoBD940mW6X7Xe
nHxD6zmqzXL0XdO8/ZvBSi8q2knQG8hbxKaeCEbDtLofvh/N5zB/+hvxyA6iORPYSD6bPbZq0xsx
Hj45edeDIbS5/oV8+MxAabHZxjyQus5BmyNRVBSa6ZD251b1H8tfXzesC0JvRr7EsJacm0asdLRj
hxioJyBqvYC8KBE5UxunlRGFsMgSPQ2rOUyA2JSRoUuyfwp1+VzQvQzCCO2YF4jZCyBiR52Qu87g
XK6lIofF0Jvp+KGrxuPjJdr4/YyEDwYJw4UwR5R7ihQ9jws6JJov2d96v6v27zDcFwu7AFAqXELu
rgFGkLHRqJoP+uBy+KLvz8MjH/Gv/FVwGqW5Zda25g/kz1S8xGPhOuN5/xLBIDEOW6BqATpbGqTa
AK+NoQyan+AA0e+NLvJf18cUqQLkVuA84RLgrC4VyO0Ibtky7n0pPWVo1aMujQSGYksFOG3waoKp
QltlVxqjTdDfKrV+NV+I5afJRRPxIW+qsDBrBrTIaInh0XJNRzHmW9dbX0kPOkZKKq5hC75i/UTD
xr31EAN2sYbY1CRRx7CyBj8av6N7boyfy/lg7y8SgpWCcXYzwgIbUJXldqhTYRB5MgffwdQCUlKX
7K4qQAEjyTXh8cPT5O6ck2kxitrR6Jdf4/CzLoIsrP2+pXjuvGLSumr3BcTLJbD+xLMigOVUdzBV
t63dzOk9WRKgYdYbw/L/MCCsTr+2IlpNqGJKUeFjDrEzqK4eH2mkHcq9o4jhk+MtQnMM40tGJMBt
DZBJedfrSu4XrglcuyPEtq9fbgiH648me4xNWDGfAi2Zj/E85T5Bl/fR/ONMrqocRZPE1leFaXmr
umFuwmrQF6oyZKY9tCRAZLpaRVxRvMcWYhmALzTwfXBF0qcGqO1zHyRWYCCKRfQ9m/JBgQLYClBW
oD5Y3hHSaE1Xoj7po1swO2jR7ocbVgozp8GhxLIrvF8zYqiKZpAk96XhasW+lR+FMLStL2Bv9hth
H2sYXH6BjvkkWQeaLL+Yc/dpIiLHYGuP2XwpjLpDo5jCZ9QwuTy2mylqfJIecqu+tMp0qfaDb2DU
75RwMcvcJV1DRyjJZU+q3DDY+/JhfAE4+1C4wG7AjVquUTNpXR+2We0bLh2PuuT9hXjGloEiFZxx
fpeJA0rpMJ9K5Lki4IZfi29/IZ/1+8JzRVWB5/espTAe4xryw/JLdpbjz/vFIxZCLQHAVNREuEho
KsoqzjFhzaedN93ywd0tHllQ+GYwQ5hjwCOfdDNUMIVObX35+9g8j/luWBLrxPxXPPfr5wrrRSjE
d6ZHPs3ybqcJ4uGaAcwLgqxVFIcG+Li1wNTgR9/17psG5v/Hq7NxvUC+hGoUoOCAa/N7G5e2VJEp
7XxZql0ZQWhaeJYog7JhI6AEMB7kaZB14vHgFpUlNNxknZ8Z5SE5hsKBJxvv5hv7LBBuGBiJzp7l
BSsK8NJ0Rtj6k/luLJ/p+G5ic/QE92xrrYCRgGsGKmAbScylFqcFOU0sYa2mOXOj/Hej/lYlEcHI
1lrdKbE5r6NHXqMwe6xVY3ytDl0uuMsb38AgsCyOAPoZHLTLbxhRwqk7WWl8KTzH6qGe9784C/lM
/10pWCllOysMyEdPsuTcBu0wi+hJN3wLOH3o2UKSDHBMfhtUkjnKaCet32CHa2XydPVrkwdjHkTd
6+PbsbEZrI8BFG54fmBYuXdBbmqlG/Oy9r8qjp9OgrVaS2ftzww5hE5GTJHn4pUOw9talcq6X5+0
5hK2ezk4mWsP2kQ2dAt8SvzcFmVWjZLko+ZHZeTWdezu5oFgCoA9AyUgWpTWtWBZssbYmJCeiX4/
9+TX3rU3QTMB4Q7gJGvMUNpXraLEveFP79PmQ1gKIuq1yUBrLbKg6COBktV87zg3Gqrniuo3tUuM
Q+14YX0xOoFDv7HFYDRkADr4LnhAOcNk2xGYDcNG8i03r19J+OXxGq1vM4qMiIFkUKyCe3uFPR+I
XSlVafu0bz93oCHKaw1gSenzYzVbX3GvhvPxaGroU2ZVmG6nFq4yu/24O5LDRrDKE/i/cJr4ofSd
2aIVU8Fe6/VPFdM9BL+frfLSi2ewbSR/mKeNoIQzSqEWq2ZeqIafpT+j9lR+lYuXUT3J84mOf3Yv
FfabwW3ASwMAKKdKsTHUPak0pMqOcvS8e1IsJnvgroEyAe2YJgY/cCjx2dDI3MuS6eeqG5eXVhRR
bez0Qj5nkmwqx5OsUMtXrnWYuHa0vxnDRHIPzgyQ2ohwVe4D4kTKmqmsZL95jvtP4bQbQLAUz/3+
XsUsQylpZD9xrdAFUHz37i5+PXcRSg3zw7MR4qnhxeRARVDSDaOEAb02rCrCWSwRd3rQiBTGYQJA
mJz/KdSXkDyF0smpBddhY5MXWtivuHuj5ckCDUoFZJtm/C7kT0l4erxK66+wEMoiH4kvwWwM/rp1
iSTrKYBt/pAC5XKsOsCQ3FkUOrO1WF5qaEHKE0OfWaaEtxl0iLsZM1wm33LO2fxRmj52oqaJ9UKx
SjgIFZEqAdUbH3vOiQpCwrgpgo92rbuwKwLne0s+7AT8GMbpB8u33AhAGVEod0gRGGHu2kri7i/R
IJsE6lbwHcFjBYPLUoFaG3GW2TQPuhTUISey+yAtxPN+fRJWeFwtiCfqZ0aFQW6PD9LW+hioFiPJ
hwARk/mWP5+ONVViW8kCUAO5aqe4xW5EAmZWmsZbCQsOGE+lpEZZWk9RlgWJ24Rfi2L3s4acDvCE
mG+H0cwI4Ja/f5bz0rJHuQrUHAS6jYveXu/xCq1fNmhg9LnwY/B08g5qro9KqxRKBa6sA5HdwnkX
K66cveQxJq3ursYhc496LmocyLbCZVp+TddK+SxncxV4jfPBcbyuO5iuMu6+E9CC68A6fPCM8sQM
GSiBm2jATAM9k71wdg7N/oa6pQbOJxvtFEH1CA1plx8GKntDdX68K2sDCA0ocDA4Idx6lZ3rOwPr
gHE9KRy5DKrkOSuQwr003XMrgrusbwfcJWz+GxMbCnScGY+mxixn3JGgaUu0mLhoZxUY8i0NqAq9
Af7eeq2X32GRmIxOZFeBRj/nxafdHJRg2AO7ESo2qIIjauTMnxQWs5JSmgVT+GmMD/n+2w35SPlY
OFBwv3k8UIlqkOWkYYqJ7uAUMzS3lS67Nxoj3eHNoPGD7QQXrCsGnc2pZVxc+qmU3pv1MwC3aSXw
OjaOE8t8opcYDZpsWMByG0JTSVN76PNAcpP69+/E+Smaf7phRpABwlQahtuHseUObILk8Wi0MOSS
kbzEg+FJg+5VmEkwym48ulXz9fG6bRyshT7ui1JShX0dQ19PpqOpt0dZVHxaewdIe+MGwtGEq7ya
ZNnL8TwmIwgcw+pkh8TVbbfSBdd86ysw3AUVX6S2UKzjvEGt6lLdLrsiUL8Pw2G/l4a0HFKuFlgu
GdCFkx6BkDvPQ6UIuum7qv6eRfiQrRVCOhdjPuFxsnTQ8lQpqWV1qa2CQvOqta5Tv6Op/3iXt84t
s4BAmsENwH4sNVQJ0MQ1aGyDIjvq+ScpvqKYqQgux+YmgP0eVgqpdVRrlkrQU17aWZvkQeX8zq5d
LDipW6vEyvq4HVtYOTsloLSajSwo59+a81mpvqjTn8fLtKUCuaz/bUhUVo0mRUz6dKrCLKj6F9s6
96OnhgI/h1nSpa+M+g8SWTBUDLPDNxc7VauB2DlPAyfzZXxC/LlUNXfCP3J4e/w1G/sB1BSGRGFH
0N6yMiVjBjehN2ASrVcT7a2C/dgUjykU6F9CUgjZs+V2h9Mc1i0Fv2J6o91BOB5qYy8Ai4MFBLAX
CFgeqZPrRArlqiiCVvXS0DMsb9rdyaKimQgIAmT18V9Ibi2/IMrsnsxQch3Gj8iAuZNyquujTs5y
tDu+gAKLUTfBHWHZUraYd36INpZDV9ddedWy7HAuo0Rw91bH6k3+W6wKMrwV3bk5SZNK7BbyFRAj
Tx4YwbzmZ1P9IMU/O08VWyoUQBAS4zLio5ZfkiZxq425Xl9NQDCPmWjw6+pUoaUBM32BU2Dt5at+
E7WThlozi/qa1xdJflb21ogYyS8K4QBWs/kpPPC5yZKw11NSX2vtT3TUcoEB2fr1aPYGjtCAY46A
eLk485CbdmKq9dVRvZ/tbnYl/Ph76ZyXVnaZ2VlUq69V9uNgaoIQaXXhOOnMM7k7onrcRj0GRtTX
7/EUSN+H7svegwMMDRK8aK1ELx/KT0v5yGU5RR919VWhx4IeRTzn66Vfiudu2CjLaZOnEN81L7T8
nIoYWDbkAyKK4hy6xuAI8POPhjlKkjGLx+tgDZ5R1J76unt9MA8Pbgaa4cFsxQPLorBJiUm74Uoc
tyHvibRfPmqUbH4mXrY18aepmNVko2Ps2p4ap0TyWJRQZId78bSBYQq2FOgA5GiAZ+Y2eM6SdFIt
Ylyd5LsRXyma0eSTCNO8PqXIuYI9Bpd4k1/UCCc0qlH92gSaNnptkx2JiMt+Y6sXOjhHpm+tFjEG
dFCqenT4UmmiwJfdJX6pUALXkdNiQR0fwOtF12VUgYaSeJn2AdbklOa/5ekJbZuJ3D89PlkbawZH
A/wNcIwZqpb9+d3NlsEmm+bgIbvas3xJZA9EixjLft6vBHws4OhkU36hZ6mkLHUljIZJu1r962wd
e+1S7GbzRkEZQREebbROrwEuGKoZWlGWaLiCnhJfotZ9/Akb+44iGsrJACziLz5KNZBn10iTa9dM
OjbGQdlNM8qqHqiisYwEZr/yNzxL5NBJGse+tsY/ww/SpILfv7HP9/L5koTZWJg7g1zwNS17NgxD
B4+jKWIH31ikhRLOaVLqaLJJDiWYRF2ZF0lwjLbE490EMw5cS+RL2Z/fnVU1bmaAR00LAcrz78gW
3IS1dODvEciBLxjcRCi+L6VjKKsmabTTrm39Tnqys8vjA7S2gEvx3NoUeqKrDYF4uXxxrKd+fhqm
s5XsBiagH/P+Kzj7lGbzUKZSq13z+ec83ug/j79CtEicHVfLpozwOmjXsr1k73NNsMObiwR7hHoB
bB8Svss9AKIiN2lp4NfLJztxp9LVfxfO3oo7lgghKLDHGC+PmJ0zeWGpkKSM8dhl4/+QdmW7dePK
9osEaB5epT3ZTrLp2Jn6RUjSaYnULGr++rvog3t6ixK2IB8kcQIEYIlDFYtVq1aZvjcWfl5tKNva
KgHkjAakiI3iRSqmeXNQwVCUZ5R51gta0PgU3Qt2N60TU7gR4MwF2KyYWAlgwktrdH7vHkK12Xg0
rE0Bb3V0ADKQGoKsuQSl6gwESHXz5WuJjt12uBXXWBsf/ISilACR90WYGvz7CTXK1n7pizSoG9/p
lY1NEGswv0fhB6CdJt6gSB6gNd58Bm1ixrinG+el6z9N0cHLHvpz/dnL92vETIzkGisZSyLPhZiS
HsxDtLs1JVwmZOjw2kXQBGh5aR/cKRxRx9yYLzE/8u7YbFVav92982VCXAmxMWgEyINwqubLZLi5
l+euGr5oV+5Yvp5Hfmj9Ls0vHi0CpQy01i+9vflfIF2hfYLeFIJ1OagVtnbhOkMZvsRRdA4V5fS8
10oJwIso8kDeBagOSf+KrPE4YDX0tR39pjkq9kagZnl4MT58TOFrAhIkt1xMLDvOWiOhrwzdksAn
uF85MD6aX4D4UvwtR8u8tmzVFECRF02vfSc7A1j4jgW6ESCdKh4OZjlWEFCqJ/6q6ruNB/wYvM8R
1n0rLZWGV7sGJARlpLwgpJiUAHRu5LiW64/xsQOAKgqPUg7OJFqkNEUfKi+Z85Rr536rsnfpLKFV
65tSCAzewnToSoNAnWYlr+70kHuvzD7l4+5LaC5CMhv5UFlq20CEpRwQ4Mui3SqGzl3iLSogKFAB
6ZKLABhNrNxNXk31IXsstug4VnYAGBcT0R7UQeBRJXkzXR+nfTYp7DX/HTdBtpt8D48FXM64fVAj
BL4oaXWSKtOzavSSV/R/QYFF8W3v8Z8PLwXV9a62G6fD8Fn+5LYfa2fj/C+vntn4ruTGgJPQTToT
42ttUDoZaB/8pPATWgfUTTf8ypWzigcVgiZIYyKDIodOBmbbcepl+atjfynazh+GszZtzGfplgl0
378yxGm48WeqjAOdUEKGcix7sCEetYj54XH3psyESCfWRRuBMA0hpAAlwMSepny/SiCYi4sH3XiQ
spZrhXse2nkYpvnrVz5+HNheDCECuBgTsWANTTUWSMUk7eohymPnJUt+NUVg7O79gvEBb0XZHPYC
GSdpD9KiS1HvF9ovg3qgD5vtqlYUeja8tPqJgmai6H5tv3R0OKX0pUjGjUO0KgH4PuAFcOWbsj+W
6tSeuqnHAtWOT0GTYfUbElZUAQkNXDoolxKsBpJRYiFan6qV67yAzLGrjnZyCrf6DK5oAmo34Bfj
qf6mcnNNKKhl6gXv3BcAPgOTfSqUpzKqg3R3OYSO1APiMiAIR1cCZPfncsqMptRwW/clYuVT+Jht
ujArJmomQLKwsR7H9dgN7kvyT80PsXeyaOCkB2ernFRaMGC/BaIWT2qk95GvkdlKIt3rMrB1Ga/U
evp+LvIPyfddZuM/AlCsg8QJkiiLmyjlvAFPf2u8ql10cNA1utMP/5sEfb4XPGuAHYkxBZR2KOfw
HRPQURGBBx1cGfgz0mUU53hoFVzD8KZypiy+7HNWxQIhOC1IYPHQwhLJms2QSontwXw19H+8n5Hx
9f7qyBuM3ukITYONDQ6T0DxJ6TyVt1kdFew5jg+l5tf2s5EcemMjOCOpNsrW8FJEZZAIIgJIKEMu
eWFwN+qrGJXPD1r9yuqvg7Fznd5EiNsBK+aCPU1SuUTrK3hlbvQc1idXe8kZub9Qkv0TU3Bg/EDn
gbpkodvzY5Sjc/foTVFIKhb5mvmq7+wZ+iYALjdg8kiSgRFRmkCa562ic9MjWX9UT0533P/98FlR
kQyAvGDwnn+/5pbOqEWWR9Lu04fO2tfa7O3jkfpG6Eo0o12gUQfVyDW1cDx0BMPN8K3PNl48K8cU
/PgI4IojCkUz5l/PbIUZY9xHz9zyQ/bbsAPd8+tow6tfl4Lu4XBaEdeQX+tZBJDXNKjRc6Q/Gmgr
aAVxfm62ns8ryiDwaoj/IMOOxLGsckZXVh3SpCStLX80AJ552MlkILYDDzjgj2GVcJZkNn7NDZup
RiqWNE1g1pfNvmArC4VyGoRZ4XTAxZeDrZlK3WRsVJzVAnxlva96jyVItvudACPMA7sOvBQQijYW
ypUO7ZC6VqTXkUem301yTb+23e5zCwGCT9gA5Q+gApJ1jSw3r63IdUkefQClrb3Pq3z7fuBysFSi
uyD+NT+2msIRxkh1lzjKafxosQ2zurRJYqNR9Y/6KUR/5ChfPfS2NXnuRFrtwdY/TMVpr83ABoAq
VzS7R3cKQ7rbch5x28uHiTTtp4E9xFtEfmvffzO+3Ay9Dx3F1SjG965pGAw7HUqsPn4hawnGeVEG
Ibusg+MiFj2EE0GQ0jfUR+QsR7ZF/7o2h1sh0hHlVmb1Npg0SQKOMsXfGUtazEHaAm+iNkfD+4k4
ZmAWKAL7sX+Lka9CUbCLghFkeOcndHSq0U5KZSIZ/4tw4+f90ZemDmVTAqckuF4Rbpa+Hk8Jz6B5
axHNu2qc1PnTSF/vi1hZf0GygAI5JA9R6SepmFoqoM0xK4ugD5mfPsbR3/fHF594E2AVG4CSYAFU
wuUMUydZ61RPJhQOhA7R87+n5pzR0QfJho9+ar6qHeAdb8S91+YjjqyLWcF4y1myMWwaUbBgE9jX
YOwfmb3V2nhLgrTlXZ0mcY9iLRLhss5cnzuv95dseTuglgDBJVgOcKwtuqkVrpcDsdlgSzLraHun
3qQ+UjZ+1O7k9zJwCaFzHpYLyA2AQx3xJTeRjRENAPPeaQ3Ccy+IR1/hWwH8xQkWElBagMI2PIUW
id3BUtwwpZVO2uLJ/KP3T9rOFo9vcwDwEb9xnwqg6HwOit256FKumSRL/S57yNy9Rhw5IKyMaAwn
2lXJ0dZeU/BMDfWB2PkxV56S5uX+bq+sEEYFXyPut5XUfZsyxczaciRqip7SH03+qMR7fW9MAXUX
iKZDgMAIzJfIjorUzMtoIugFfDGyA9Lt71gkeK4CZeegb5sqWXGVJq5bhPpI8gxMLSUNmLlXr4W/
hGQiTImg1paTiqk3FHbtGAMxoszP8sJ/xzkCtAgoRNhCNBSXCSrcptK8xpp04mYc3bbOyhZBmRRz
EAd1JkDahdo00hZkQzpBuZCvGae4fejLKGDsR6vvy8r9RxRw5cAzi6iA3DBRnRAvYGluEMf+bYc/
k/27LTTt/4fXpQDvkHiTO+YphvdLnflTuvvWBo4JZDlIXukaLkAZMVMnqOBpi34imvZPk3B/L9+G
WCAw6TmC9gklMGArm2sE2m1aYIRRR4JyubD0kw2vYEWnRfIBvW0EA8Ci01NdDxTBOIbv59/t3reb
s7GTHus/M7gRIW6pG9NtctseOp5NhDoH82etHbP6wre45hdXnVgmJMp0cAvgzS5z6nEt0w0+QYgx
HawxyPeGx9624WZ8KbYUjgp4tKMSHmZ56rxzpJ365qIPG5Hv9d34dxbSDcEbd2zzDlIM1DsbPv1u
bM1jVQLqPIFbAxfkAgEZ5hwUy60zEqv4mHfBwAndukjXtgKnFeFvxERhZyXrkTQuHUfFhJ9s+Y1f
bAEe1mZwO7wcPXEb28s6DB+3zkH/0z13KK65f9GJL5x5gjhMaOAKhUAEQpSIz0/syIEvGhlqeVHo
RMsgepiGwN7ZGPNNLUxUtYNDEd0FFtWYqqOgzTZVcaL4STkO03H/HBBeEqk5ALAWEO8E3hRHlGgk
nnNmymFKP0buJdxSu7XNEP4G2GPhmwERN18pawqLODfpSFj/FH9vq4Mav2MeohcgamsQmAYufi4h
qro4dOtpIml4LcxnN1X9ngXKFqxPXPvylt+IkclDMlSMhIqO3ci1A2g/6+lbwR8165Dp6E17ub81
K9crfE2E2F2kt8QJm0+pdmnvtSFeepbyDFuSjaeyfkKUy94KqqxoooilIQyIpu4IqEmayFVtTEan
VUkxvYbTyeof7k9kdXwkPcQphsLLjkhZRJnWDZVGuBcMo19tpfe3xpe+X62nKG+NVCO6x4IEtbHV
7jc9EtcCVIuAOzKCOMDzrVCbWM/S0VCJGie+fpi8nUhLoeVA7QieWiDz0bpUOr6ly/ssQ7qFuB9H
Zvho9bbhba7YKsFUixwX/Jwl02ubJ2quiLDBVPgom7O/Kt4RtY33N3pFzVF6hKA+IokiPSTdS4aT
u07tIHbQVXCadTA2mqrfxVutZNf2Gy4t4hOgxwV7reSt6UloOuHEoYRGE3geD/K9UTrsBl6QIsSI
EnggdubbXUemlaulDVcEtHTWExu24PPrM/hXgHRiDXtCpKoxJmJWJ7t/bP7s3wcB/0f7WKT5ER2f
f/9Q904zhtpE2I9RfXQNEu5szfV2Xt9ar6NGFREd2Y/ynD6emNdOeFv8Xea+BQq8+1NYrpABDgLg
RgVbNzCdksYVINazNDra10J7pE803L3D8+Gl5x04g21tyjF8/sEtAo8G979+qQgovRS1qSLzgey1
pM5OzsxCzSzrqlXoEHhy6KXenb4Bq9uNCBlaa/CwzuMSIrxTm5z21mZhgwXQEhWk8DLBpScHCbQi
yo0Kun7VulN5tKKNu21pjmBHRfk5RMBgyCSyTgS0qxZp7lUbXlpcaJXFUaVyMbfcgpVjJIhK4NoA
KCLyH3NN4IxGlaJ17pWqf3VPuft97z6LIBD6/4p6JJFmnA8fpVrTKdmUXbvCV63Od7jh1xs5qOUU
wLUiyLKA/RLXhKzMxWiZiVGk15EGxfNID/enID5x7tHMhxfib55dTGv6uLcwfGj9mOhRaT4c+/C5
as6sOWs7gdQ4VciiOYLMAgEceLOSSwMyRIe5TcGvpX7gyrkoNo7Vcq0E+lg8JlBUjxy8ZDVis9R5
2lT82vzdpf5Oysy3r4eDJHQaMM5FTtNL0qpiU8Kvg6/0o89Qf3l/L5YeH+osQWiDd9dadDwGI0AK
QnbtOhZ10MR+7bWHIjpytEpVj/dFrawURAk0Kn6Kmc23nSN4wyfD1K6G/ZDaz9pOwIsYEa6SiGAi
RQ4IlXRqJ48qU4XijKuO5tyqjl6vW00JlzYW5+jNK4N7jBCapHshH7lRh4ZxNa3TVD6O02mkp92L
BBHwWaHjsOJyvmiiWMCU28aVdeciPoxbof2VKYi7E3sAU76EEFhJlOlo9T5cp/pB8U6R8cHYCgIu
De0bowsoCeErIUAk+UrJxCJNzSECpXoh/LGLMwVev1/tBG3Mf4VIaq1bqOQdUDJ5VTywf/lsqwhm
uU5I1tnoSowKbmCE5ejZOE2TlYR6e1W0g1YexvQ0bNUBLlUPpxAZX4ElXKkusEwUj/Sgt7xCsbsk
yLMAERy0pmh3Fp5BMdCODslHQdSNyK/sW6paTM1Oq9praBaARX7LtsjylwYdVxI8Y7wbAWUHjGeu
2a6raEmSNBDwJfyiZYE7ntHxMA+M/Fz3u90olPiCugSuOPguFz2NBFWUMjmJfkVzOladY2/jclqe
XlFCjGwC2F5A7CdbkbJPssKBUb/2/ANjJ2D0NH4af+3VciEEhwtLJrpYSQumK11s51msX2P9UBl+
u1/LBf8xGMdQ0QjGDJk5FW2foimH/l9HFRzaT5l+cLawSCsKcitC1nIeqQW3QLl8TZCEjAKqA5C0
cTdtiZBWaQRsLvcyiDCGp+Svjj3UWw2ylhJwFVlw+JGWgmGXPdqupVORVV5B2ukvO30oim6b52pL
hjQLcOMPqaUrBcmVj2l+MVGBbXy7f5yESzl3qHBggdEXhB9wCeV7qWs7SiPqxGTMDoVLOo5OPUEL
F5c/j9GX+7KWt7iDDCQSPDApcEzkEJHZxS03646Sxnh4scLdZh1tzgWTDwCXgHLJNbK0bPXYtEJK
LDjpQ+A53+9//cpmzMaXvDW1MAaEPDB+lD2o7FKqZ1rsNlBiCui2hsiNKLYXC3jj3bqWgtuPqpSo
dn8YCzcYf9+fw9oOABsGLiJADQEqEXO8EaCHo5bjZopJ+Dj+SPf7y6Kg7t/RhX28HV1tCgokekwM
xfQ/ldWWUi9vvfn40g40Uzb2moevp63Ixh/14q9E/dlF1/03+FyQUJqbiUxmnrmlEHTtld/uSUl/
/m/bIDmDTMkdykyMnxt+1QVbnMsrJ1X0+UHtJFxWxM+kXdbCXK0qz4uIEh2UXy4/bz6IV84Rip9g
OfAqFuosGaYkcxuFTnVKNCv6khkPGmLMu5dIxN9RTox3F0oapLNkGEqvULOISEgfo0dv2NC05RLB
F0e+HKFqZCCR0pnvMDDhtYoyuoYo1lFD65mOJ2C1P+6dw1yItEpu7NS4hdKGeOmHTv/YboRtlpsg
3hNvsGpgMZEinM+hSbKwADqvJer0UbMe851EtvD9MD48APgACElgsebjA3bOjbYGA2+SXqbP2lYG
dfXz8dnwM2AyFpjYNFWtykYgn7D62QvCnUXKb18vqHQA7XDEL+lJ19tOrKlMbYmVXuOfw05e9sXw
YnY3JiIeLY213tSSMD2w5mfC9yI7sfjIpAAbiZsAAQhpc80cvI3NZLckMTs/PVlAqd4/nGsacCPA
kzTA7ZzCiVKzJYV9YPpBd89mfb4vYm2Hb0VI519xIqoOg9ESs6FHnSuH8s//JkCfbwJcCRonFebQ
OL+sX6HxnuHRLEJgFJANknE7IB9slMkaWhJdND3xW3eLbGV1gRDwQ3BJhFHk4gu7B+KmaqECaviJ
PqrlvkLVtzMqWMAdNHICmk2VttgDJr/Wcq8l3oWCIbWd9oe94TVicACCUEACYzpff7WK9XZsxgo+
8IPDXt1qI5i4ckZBZi5SsBocbbiO8/G5W3SN3TaclPxYKofCuTTJcfcREg2DUOck7oGFRxSnVZ2D
opMTM0cE60kr/74//vJNiEyZAMsD5QITLXdSbRA17iPNKIlpnlTbz+wP1DtrdKN6ZG2hcOGD2sgV
DITyo7BEE9KsqvqS1G3QlA/pdAz3Z/YxEcDwQAUgEvtyliZkaqpOroeJjH6pBclW1fbaQuHJbAKo
iMoFeBfzvfZqPJxD1PMQI/4Jet8gxzuEWQej3u0Co/rSAlkZItTi3EqGWy+Hwe0HzknYKD6ox7dy
7is6jcwldgIsa3hUyZWSSaaa6J3LRtJ917UnusUytTo8sF+6uJRBjy+ZPEGXCSq3YiTph9j+yzG/
3T+uq8PDGAlqRlSey0xZA7IrLpqCDARcdIECBAffcuJXJeCJhkcO7ma0Ep/vcxypGkIYRkdMA1mI
svS3ojBrAgBZQ0IUxCGiBH0uINLLOGltpQU6rh4/eMVuNBMwkKB9RC8wwcgknx8jtEpmcrclU3nM
2alXDmZ72r8JAEACvoYAj7B90gz4mIWjOnWEowP6scSP/eMjj4WIt4U3P07pfPykSHu8Q9uBmPqz
bX3eSSgvrh0URMJtFC0KoGfSrdDVPB+rWulI1NiHX0r9DscR/dGAqhR8+CLzMP/8omzTaJpYD6TJ
zy656PGG27JiTDG+yPjhiCKjKB0gGmqD6nKvI2P7Qa+fDHpt+fP+HbgRISuBEte1NyYQkXvMN+PM
dzfeBivW1BCc06JcG5hjOYpXjIqmDI0NRFx4crNPo/6pby/q5f4s1hYKFdUIdSLssiwKjxK7HYam
HUmrP6M1G6fnen9QB5ldkDEgrwGaUrw053ut1WOFqmc+EoV+UYJ2eLk/A7GV8+gXkBMiHOWJhr8I
G82HH1reu/agT6SqT7wOwBkSah8S2KTWz5IPvXq4L27FNJlgHEKYDfYJnIRSAMPgyMtmZgh/te4C
C4THdAuqsbIlJqweMC1g3lgiX2PPQErOgXWKFDeo9I+p8kmti/3TADxOlNuINjyLWtXe4DCPPOlA
yP4z9Yvu++5Vmg0vbQobcoc5KUXnFwDi+LlI32GgQNwCWmvYKaBO5KKheugGixZeQ4CJYydtJ9WA
sH+z4YVu3jwNHTYatCoxfISSDvXaWTspexcCpGOUljZ1yjRsCJ1cf/wxbbawWTlFiGzjQYI4LSys
XIysmvCJ+yHuiR0Hg+uz/KkZ9rv2b1z1eNwimWHJMaoRTeb6MbE7Upf0nCORMfXH4h0POAuPB6g4
8EXL98NIqUMtGg2kQimsn+cbRnZFnWfDSxdd1JjpOHlKT7ToUOTBe9QMMSqATgRvyAKukXYAOfZ6
gmu6KQ8a/mxcQmu7LEoLQc8jTIXscTtxMSHKaQ0EkOkGTUGzYDL2exp4eorKeeByRLRqrgpdPISJ
008DAUzAP+IduX98EG7gYgDeGM6w/Cjp3MhsO7sZiD4ELaoX441TunKNisJL8bR10IjCkb4fL8Zp
4GHYQ9OCX+pP3vnlVkPylUOEXC66TwhqZlQkS4cIxC2dCsRxT5r0NGXnne13YCvwToArhjinQGDJ
7mriKUY4CHe7p39UzR+s/UH/uQBpibK2aSyAjOHPP4/6Uzw87L0MMDwK88X7WbBvSsuTa9pg8ATO
ntOH/mR+062NLV5qwVyA5E22HQpgQ4CXiVmfhu5Ys+ugbziUyy0WIlB7+QYzQXecuRb0NK7cpnYR
SK0+RcrV2riOV2aAWCzCSADEC9IzaYnqGnR3Vs1bkqnF0cnoWcWfYcyOu3cC6EBUgMErhkrIxYre
yCmo77WGNFd78I66uv/ZA4ahGwHSMjVMV3MzNSAALLq9G/qxsbHXKxsBLxK0YUgpQNPkYlgzdHkc
esy9ZnbpF5kRpOpGIGZNAsB7OKsgoENWWNoLg3q9qoBPXAAzRCqy28hbbI0vnVZHKULL65h3Nceg
SQ/82+49hj/07+cb85NKVafrxwbD92UwZDkIw6bdFhvk8w6AmgK9gB6FYoI3zlEVNWCIRdX/tUa7
AfQd89utZuCrS3QjQTJIdT0WfaVDQpw/T1+dLaqQFW1DPyKRLsfNKd7n8wk0iV6PnpV41yk9RQzt
/R7o/lsNvKEiGy8Kg8HlIR2iIWYJ5wgpXoHh9y218L2v+7dZ4IaABNVEM3DJQ/WMAndFGzrXPiiG
1ybaeFUtb02sz83wkiKXVj9Zeofh85GiNdAltk5l9ZC4+48Syr0AGwI9KdZJRuXSyDDS3szCq1oE
Ov1k5T93r9JsfEkZ0Kte1VqASK6TEXjVydjvPsLhETW7b3jcBZLHzCel6qc6vDrDZ+Zn7Pn+568c
1NnwkqlgER45eYfhgaRrW9+dDlu0SCuaNpMgLVCKDi7m1EJCFbjtMdVO9yewOryDBAP684g4jPQO
7PCQZrnThNfMUv0HM9lfSIQSMjCEoAENsmwLUzSYmUKNtg+vBztrAxdcM/u//3Z8yVKMZWypsduF
VwYeyejJmN5h6VDVIGiLwG0CvKcUqEJORkk6MNxcc+WnG//cwlqvHaCb4Rc8ktzkYZ/ADGnDU2r9
iqxfurJxIa9YCkEVAdalNwyxPAPdVorR1LBERnO0j90lnZ5G5+/923AjQ55GbcaRFTliG8IfYXuM
pvEddgj3PQKpIDlDFaoUo6rCqAW8FxcOCrHhwvvltNXBYEUTLJT1gyD/jUpITkQWbeJGdd7Z1/aj
q79Y7Y/7K7SyC+C7ACYS9FrIt8lpvChHdwzaxM61G/LH2LzEn7ziFGU7mc/FUwSljnjOCnu9fG8i
1WnWbQExrXaOjm17vj+LleM6G166dSZuFyysMbxytb2vru/2X+8LEAPMg4V4yQKeJWwFiEFk2GLl
GWi1UrvKVaepHxK3ucK96xsf2e39JwrJQkT+8eKBnyFXpil2n6TcBA/FaFZ+1ASJt7HjK2sl+HKE
3YAnBhDG3IlpvdShhZl51yg9WJ6fj0dt3NiOlTM7EyEO3Y2j5+SVbtEyh6f6HNvnnp3ub8bK8IiM
IKYAMDoSnrIfSYtpgHXH5dB856A9x2nd2IOVJfKQ8xdpbRR2LQJUEXyYUm3ymIByyVQu6E6sGBt+
0tocEB5BwRIiDGDMk+x317M+7w0DGKfHyTm1+WX/Er01NAK6ACgq+V1YaQMfei+LSe8+DQHTH94x
PJBZAl0goOiSl4rwFB3Mto6J4/wZGuZ7r/fHX9sAjPvf8SXvosiBMasyjF+aeOoEWRrwnUTPwiIh
nYmFhxOMMLBMn+aMkxr1fAqvPNcDK70U+dYpWtviWwmSFijhYIUlwjvXriXdeGTuhk3aGl8yek2d
sDi1Mb76J2MHq3vHEbr9fMkFG1UbOOoaw+chngmBWe6//7EHcO2QR0CARGZV6C2Aj41JDVF380j1
3E+bh8JqgsHZeJaLZZZMNzIi4PEStIJ4LEjLVLVqzhiokK5d55vT8yno9L/un9bFRiClLZpVwGAA
yrPI2Sou3oVcm5RrmgbF5JfJ3p2QxpcstjnCR6UWxldehqeC3P/4haoJyDSS/sD7I1yOB9XcVhsj
dTM3MZWrqynnaHiwkjMKpTYuhC0hYgVvLgSFdlOpVpZyLd0vY4Lq/U9ZudckiXmgeyUuTxHvlxM7
poE3j2PWcADOg/U11zb2eHUGKLBCVSMSnou8VwxnFaX1dUTM5Byi34Z+jMrj/Z1YHFS0pQD1ANja
cCPAKZPsRdQYaszNxroyzThw7RQXgZ2xQNtq2LcyFbyqBCoJ7T4F0mO+GWlresVQo6LVci+F9lTk
J3erX+LKVGYiJNtRAlaXpQVEKJpvAOQ8PMboIvb37vVCogq0E2/8XdiT+TzYVCZJT1Ex6yboy3Rh
VVAkvlfuLooRhW+CPw0E6yJwKClIhsK0Oulr9+oUr119ZnHgxRuRvbXluhUhqUeb8cLRotJFxcq3
Ir1Ureer6rk3Ng7Yip0yga9CEBfACbDCyTOxWsbGNnKvcVCjdsgDQ8T9HVk7WSBjBtUWSjHwdhf/
f6PmWdg2JvhT3GuV+mZyYMlF3aKEW1uqWxGSkhgeGB9NIYJrz0nkO2oQsg/R9/vzWF0opJTABAL+
pYUtsVI2mhNTnWttfVZCwt6xD54NGBryGtB2GWhVjIZbIKgVXmM0B1KDstwLUwKjIGKsKHMTNYKL
ahgnT9za49RGjdVZRYaVHZUtopSVnZ6JkLahq1rw9o8Q0RYnN9d9PVL8fLcHAuVGkw/AJQQtNvBi
8+OUOmGhGTFlxEPq7bFmG47Byi4LCloNio3afjCOzIfv9HIEEMdiJHMD+2Dvdv9E4gf8+ehuiBKr
xSsl05TYjkeNEh4FdYwo2Wn3IZ2NLynboJUNR7M6SpxvzDwNyv77FG9dCw8tIDKFjzxfHT0Ds4g3
cUqG02i+qOrn/V8PFJ2BimUcUgiZDx86xqh2g8eI6X2y0Kdky+tbOaDAL4ClBnUw8M1c6fMVF0jA
RNMZaUtihOeuJLTf79TARIBBH3oMdi2ZltyM48bUS0whod8b88jQqV79tnuVRB0GdBmOmUCiz1fJ
mZyw1ifOSG0eJ783NwyROOEz1xjZsNvhpQshjDve9FHDCJ98N/yrpKe4PIXhhjXdkiLd03REjwEv
rBiZlEerRDPR14JjqYL3LBV6lWGhVsqSvLpQoiLWGHHCgzEeld00m29r9e/40lo1cYxHhKMyomOf
D2N9eMfnA8dgAg8gXCdJm5EQ0PhUddAH5c/Y+dPuhIb4fKgDUg14r0Mn5iep1GMr8rIsAYe+b1jP
ubnxjFgxpsKdRNszhJTw2pK+PyumOJ8SLyHmGRXjU7JRErN2hkSQVTQ/wfbKpaoljytviPSU1NZP
swj6k6ef7K3W9JoIW8j6AMdbdPdCNBRph/kipUkf6tUIKSL2Vr8M7GCzpzQ6qPygwJPtm8kflaAx
tupxVhcPeHHI9ET6TwqnAEODll/9BLn8Q/ja1/tNOfj6AZpFyEMwQUt7g8ZDNjqv9ylhEWB7J0p/
7T67YAoFhhIbj2+Vz9YYWc3kGpSSsP1s/qiqvaUsgNPfDi+tTpKMec88DB+XPjPpIR7a/conSJgB
tcJdBO2TdLusbdprGqOkqmBllVd1N9sLpoCKA9ymQNaB6ko6WDlPs2ZqzFjUaPCg2UL8rpyf2fDi
/2/8bscehwgdlFAc6x40uBob+yvOh6QWuKVRwCLSTahKk4Yv4jGzeI+SVXSPHZtz1+q+xxx//yEC
qBSLg8QcHlySEIeCerupElEg/k/cHyJ1w4KsTQKdekS8FdfponiiB+8sT5mLNcqPRXrwiiMqZd4x
hRsR0i7HeTalTQoRXnWM0BLo8J7hBYsZTITwy+a7nBcDyKNrxkhqPyTOWdkYfsXEeshs/Hd4yUo4
ka7VtRbD14iOlF6q8qNXgQHx9I5JIHOM4mFgQRalPiyi1HaGghEFQKUwYYdmK6AlDop8WoFt+K8E
Mc8bZdAUI8/KFk10nKL0+x91trvyDcp8K0CKn9hjDcZtJWEEfT3yS7eFoFj/fgDEBcsilE4a3mON
bURcoURxLjZQe7sZ38TnA6EhLhWkgeSuA6lFTYWlHgBKbe+Hih8PfryfO0YIAekbKtAB3MPNPd8E
mqY1HyOsEetPqueP+f4rbTa+WMSbTa7pZBZjCF1IvgLf6+zGrorPBwTHfmvstYDV8dhpaM0zRsbk
m9mcx+Y9luJmfOnCGeDYJ41S4vOnIOqeMY93aNnN+NLy6wMvbTeGy+32aD98fM99g/o5cWfieYs7
c776UVT2Ue7CWR37y49mN0cTFv92dGlxjLyquy4coF/fjfFgbHVnXrsIboeX1sYclbKOkpGh2PCU
88OYA4Dw4/7yr5lSePJo/Yz4juDmn68PGNqzvq+AAfQS0y9fnac2C4Z63LgxRRBVNnQAt8NCCEqu
RWIjKdShaUAmQcIIBcrWp8a5xMmlLz6Xngdi+N0Fy2JbbsRJMd3arocRGSdGNPrFZr7WfL6/aGv7
gniJwISA/hCR3fmiUaXurabjMUnsQ1edJ3Zut664DRFyRZFagmWucURaMf+hFV959Hvw/r4/izXr
LWhoUO8L8N6iD1deKszKRryzACnGqzqp94eKUd7z7/iS4UuBgw8NC+Nz74WFYKf+R1V/28lGBHFr
FmIhb8wr8gNu1MR5Airv6/jBav7HSUhXnDKWnaM3mMTQBn3iF+FnazxvuhprWnizVG+vvZtJaA6d
mpSlCQnLYBwOUXyJppMWveMmQv4SMXVEmkRP+flSxamjK71eJMSwzuY1MzeGF0shK/nt8JKpzbhX
V7qD4bPiJ7NOyZ86OYbamcY/9p5bcEC90dci4IoEmqR98eilWTchfJIUQLX4ntptWKvlboAqBqUI
QJ6ithKewXydcGoHJ3ablFAdbhn9zptjrT4O6RZr3VLH4XKAmMsWgQ54mJKCmE7Z9KogmgKJtF+g
xng3uQiYim8FSLrRm2NuFDkEoNm7b6eoud+Nk8ZL1BId6hA5Rgs8eamY5nbNFGcZeRrLL3X/unun
4ZUhnYVkODi55LpHJbdrq3bjlCQX6xPdypYtLQfyP6guxmMX5ZWgeptv86B72VBFtCQKOq0Mn91m
f6xkLkC6hoqud3q7gQCXHXh9GNrj/eVZOaezCUiKkCuDo04lxs/L74P12GcB6t+Y9bJfCvB2oisn
kooIsM+XibKhAX8cqwiseHnpjIc6uiTl5b6Qtb2Ac4a8vijnXzBTl7UWah7KBYn1u/K+mvqX+8OL
b5ybJlQH3gwv7UTbU7UYNLskZdoFBQ+y9uCGWw3A1+YgYN6ocAEoHljg+UJlZWVZjCYlKZInoisb
KaC1KdyOLg7DzRWR2VNqWwlGb6zHmpbotFf6db8BdFmZAuIZ+Hg82UU1s3RDWMoYOg5SvMRUn8uc
bJERbg0v3RAK6mnROwzDh9jokmzp28oSwVt+Y8kXQCk5aVzxPG8isKKRZMj8wQA13VXJ9muDcCw1
APlFs0m5GtFV7DxJAbAkevlhmj4reXumbXFRe75xCa2t1a0gab+djLkKyqmA4gho0vj5sHXLrawW
YGsgJwCqCaFwQ9qMDqzI6CU4Ak2j/1CdE8gOza1o3IqBQnIXsVZEwWHHZYqCAin2JC9D5Zok32rr
oxceeXzOtzrGrKwUrk9YcAETQcWLdF0nLGLcQI8s0tpB9mPY6jIlbINkO2bDS2rNLTX5P9K+tEdS
XOn6F1kCzPoVcqstM+ltevoL6unuYTM7mOXXv8d19d6bOFEi6tGoaj6U2oG3iHDEiROOUwNOg0wQ
aJeLI4n/UiK3K/eB91hLLU4E1Y+4feIxJsd2qVWQgdUC31QfaOqxckWFLI6PzUbHQ020upYMHh1s
tTN6RNbrX8pwjMvd9s8XeGM0qUBkDsiguYYKLKOpu7wF82TxMtante5JS1+P1Dcw+ChxRa9UaXgg
INWCWaAA5e3zn0RZcV6XRwfGCLTaiGfJSSE7LGmjDgh7j+au4W9kLW6/dNsAb/jv+NLa5+iBW4E8
KkLvpy8HEv1lbg9KiywQKAJRGYewqyMd0z53SmoFWH2oL/fcRWsYgXvvXoyPkjKcHFHAKTkbSqYw
Pa5Ekr19Nvmbre6o7gbOLv69/RRBEAqBEa2BlhUbdWPnCI1oPVSYR/mactuNu82VzNhhMPnhRwTN
QDg2F1A4PBtLdUBQsY72Nso5En3lHi+pPdGGFZ6MUK1yjixsVLux2zG8OqpHrczlbgp09iq7tlhx
WTGB2xJBCDjhKFaUJlKCR10bphZi0BOGnoz+oKuvLLmaHTAoXlB/QHvcipMPgFlFSWQ14ZUyr2Q7
srkdEPYF/h+C7UDLI0MnjY+2FkOfWjB4hfl3yz+N+mn7wULIAc4lOHMQ6pWWy9RiIymMKrqCFN5W
Xka+PdiOhwRKa1SskqCmlgxqN5RWiWbLUK/taUqfrKfN34/bAEYWINlBoC/zaGaqDhQNMEZXYp/C
6Lj2VlwwczA5MA7AjSKWLBNRjikte5il8KrmF1aBln8fqjsn/VL1x36tc9mCLoEsaHFkeIG9k8kE
Bo1EaeQY4XVCp9fkwNI3pTzpF+sDnsFMjuQZkE4N9UD4UNTxp9Irs38eb8naPCRdxWJaCOIZ7Hi8
t7RTbXpN7vE/znaAE84UTq3g/xG4bWkeRg6OJHRmAB9ygqajRumu1RguTQTumcCjoAIDrQnnOhEd
phrCGxZdC9caXmLnRa92SfHXyuti6YiBsgrgc7y5BfPvXErZO3o/Kaj04Obv2NqHmUfTnZO7GvOG
NbaBBXsOjYhnAMprEGCRMWEdKpOcrg2RxibPZG/bK5dxwZxbKASApgL5DC6ktCOV1lb1aOrh1UKz
6qh1Q82j23EqwtERpCrovoIuLpJFDx2ThyxD9qtQNS90U0tdsVMLazQTID0xHAQdDa7Y8bU3FC8c
dgX/wC5AAmgMwJdoKYC8z3d8KsOAFKEeX+skd4mSu78fX8ClGeDYwl1DmvkePsqgMJ2Q5UBDxKFb
jMdB2UzC5CDOL7D6cEhEm1lpEwAgNgsioIvUOjXgz1ljwlqaAVxlWD6BJEBodr5CZl6FvCRGhvxU
e+wjcoq2Q3gFsvN/ErS5BGsou6mzIIEVbqO8dPpx+x4AGIznNnA7YKuWVqgE52xG7SADi4TmVmTH
1jzChbsGW4GgNQji3llc5xPoGM8NI7AQji1fg9rZZzQ82M127waVhnjTi7IGsBpIF3pKByMLAju9
qtlBd9xV3tCFfcbQgsYAkDAEfKV9ph2dOELK7Drww+SrfLs+mg0vxN94zZWKuthCidmVNJ+70kXn
uGkzG4NoRyIYXJAqgqsmZ1LTAYV0re2wK8qHS3e1QfuC0zwbXjqmkd62tYau3dcqOcVsp9hvDQrq
1h6RC2cJ7C2iix8qY2CDhCG8WSdRad/SVkuvZbRT2FNfo4LhAydJFGDgEYne1+ADnotQwBau96qV
AgoeW68hW0lILR0k+Gmo+RSk2zAN8+GJnXQIMqIyqSo7dzinQCQ/vs9LGyGAfYJxAPgjuTKC606u
1yXLrjF/1cd9bhx59B2uzQekwHxC64G6DU1A59NQlWDSyiTAaRpRGvFtAn3IRBq30b9+RA5sNfrV
AUklczOzaEROKjTY1Rk+0+FTSF2l9rR0ZTYLcEyYBtTGIpkjCiVkM9EwlRQ90DzXrj7ElQusxITC
KPsYp6ixc7nmM/PUfiBEiIw6ki+i2RzI/KSjgIaXXU+nAjg04qXHQts/Xrqlk4ZgKkDjeI6jq5Kk
shymh41m4qEMihE3K9+qZvuLTHTBBuBT5HaQ0J6fgbZoh8SmwNFp+UvG/7I2001DY2Fl4BzAdt/z
x9h8nMLBESER/tSBc6o4ZtvBPRABmwe9gW1HwGI+BU5YYthxiZhXt4PZIJt7ZIgp/G98GWtdDAFX
rCmLr2rTu2NwmtpPdDM1GmQAaSjq+EWwwpG2wdQiBm4LbIPhxKfSjaboA/uMywdEBjgVzDvmCarx
pNM1YFZJiwqik85XPJCFd4Uo7bbhhbzXVUq6BHEvjQRtFV/59Jp9Q7ti3rgK3df2q2kdtt8JvMJA
m432miYc//l+h4j+874BIseoU29ASjKoViazdOvAhY+jBLcWKFPJEenLLlG5Lmpl8qf2XCb/x+Gl
tXJqksSxGJ5kP8b4Z7DmLy8ZWFhWkQ1GCSpU03yBeiVntFNr3Dl7Fxtexr1obQr3IrD2gvcYkED0
MJNTMKEWGP3YQe1NwXNFnnLTHfoVfS7cgHloDSKQ1gamEfAesInPZ5GHScl52eFlZL6UmtcW6Bh5
jMydsR29NxMkv+xHGikRUGS438a+t79Vw+/H53Vxrf43EdkuhaNj5yAnwt02TxHwjSAooLvHIsSO
3q0Vit9QfwjiwDt+qyFpdW7nLIZfWHq987Ncq49aFIArAXZIsLDeRYuigCOHPgDFkHQeKdzAXrkS
i2t0M77ksBGlTUaASOJrZ3th/wmZye2RQVSmwRvEkcVTGM+A+XFqogxrN1qYQWzui2BXokpj+yaI
mDkIx0VNq5w6KmPWZhWYtK5fnOlrYn17PLqwAPIWQ3cDDQMdCzp56ToEFi+jsJ1QH+gW5DT2nmV4
w9oTZmmbUe+Ldzz4fQy0WpwvUgFfxhjyIbpW6vf2pRt/P57D0vBIEiLlCZccbpo0h260eVUFCBUU
+Q6tatZqupYOEYB0qP4EwBHehmREi4GRCsRKIAwgpypNXBt9TfvNTGYoyrgVItTWzetltOo4DTII
QQWrfRjWHkdLSwSAJuDoQDaKHnjz4UsGcoW2NdEua/wLHmXw9fEO3JtpDUWy/x1eDgYxNdKNKcLw
Y/xcDc+BcbCMAy/3NP6VxyuhxqXtQJ4TYAwB7Ma2z6cSaQpIwQLUEdXWL13/4XR/jLWuPks24laE
tBkhDaair0eGWp83xsCccrAGuGheQza/+BCZgIOPu4fHElyC+VxURrQoMSIQUdBDwndr5MH3u47h
AYMCWxSM3Z3DUbKRjqPBpnMNlqVC/ZcGnx/v+6IAlJ+K9lmih6oUBCyBfzfKNJnOxeCZzqeIbAdy
odIOGR3EY0XRnaxex8opzcLu4gtYeF0CFr5orRvI/V5jWHQiRJALqRcwLMy3QAvCMi3GKbpo/Q4k
xamxn0Bjg27Va2nihbUSdE6iZR3QJWgMNhek2iPtw26k55KBaiYrnrvNvjgYZuAQA0CJEAiuxlyA
VuVpGo6hdc5fVeOSs5XSpaXvvx1eundZT4a4ocQ8t/yZsVM+rDhm9/d6/vmymkW/F9Wa8Plaecj5
b+L822zuIAQJgjAVsWNYUtCCz1coMDmAuFNqni3rU/pU1ysrJM0AtCyIPCEejhAaHlsoLJoPXxVW
O2lm25/R9twFZ9humMK9bvzedOfepaDxK3wNQSoP1py5FF1TWtqYZX/WY8udvgWNthIlWprGrQDp
Rphj1elcgwDlWwTIjY7c81r/F+nS3c1BOqqI+I6MTRARnhQQj5Lf3hQgyv/P45WSfJv/SEGGyMHL
F+9gOa2aK60dFB2kTNwlznFwW/Ngrq3Wu4678aDepSCVgygH+HgQ6pB23WztukrVjJ/z5tTYhxh1
ufzUR5FrsZfUOA7Ot3EjG+OdSGGOb5yFmJRZScOCn8c3Wuz7jbRtd8NLzkKvd0ml2Sk/N6HfTpd0
o1J/Hx+hWhHfAioANU7zzy/BO6JGXdadS7t1o3LX0Y3hs/9IEHZVuFTYfekIT6k1Ao6QdufGZbYF
1jCyTVn9R4BIqMK0wvzJmKK2D5pMsxR+zrTngD+lzqHNj49Pr6Rv70RIyqqrgWVKOpWf2+aZj6eN
3LAYHrA9hBZhKeC53cFyh5zEat4Ow7lsn5P4YE+HrZ8PgDqUIFD2yGpTQ95kYCYc3PDxHP4s6cne
WMEpPh9d2gAMBM/2QrV3pyH5z8auOdfaaxC/xitff6+gEOYAJkpU3iH4a0oKqhoN3pasb85TtIst
D+enMbyweUvabWXlYh4I7wqAI2q+odKlXeZOHQNXUlfnwG+NN3stpSD++Vw5oYPnexwWc0AhgnQR
xrzrtSmpqnNM9n31wvnPxnKNfr91r+F04KKhshxuxx0vKRumviI5U86lutO/cnXzTRDJXkAPoTJw
32QnkOgdmtqzzHwb7e+1/T3cbf16UJwK7hSkdRBvl9FJWV6oPXoJGW86cX6oRfFXxFfW534XUFCG
O4BaRZDN3IW1Yq2xud2N41s2gXX2wrOnhL7o7Yr7ca8wIAVZSBghiFDkh1Fl8aoM7Xx8Syof9YRr
hm5pEkD1wLdExhzwCOkRTxMts4aQDm/q8NnWDnntgiSx365YESO4kSIdWFJF6Vgo2vCmFP8mYI0q
XpQ1Opt7/2YuQrrbg2YPRqpBROoAGiFykaRfedfdqw8hAkUzCAG++wVzC9emeqC2GURYTema6a6L
flat19Quys0fH96FXcHTToCjkfkEWEJ8yY0rwIqi1rsSqM0QDCENmtHpkJJHtRcMa4x9C5PCFYfH
iROgoTZLEtWpLKIGOF3fosANEAYJdzb3x+TC88PjOS1s0EyQ5H+AlcywWjoNuC6ngvxBEVi0sYcC
1K7gifn/c4G7Pl82YKU5qNcxl3j0puRLWR2qtev4eBaIes1FlOC0HkoAj9/SbD/xY0F+KGva/e7G
qzpSxaBkQuALL1h58ztuTL1ZmcllzF6sQzmtnOKF4TEy2g6h4gVJHhlUTlIr6iix8fhmfwfmtzXy
+LsFEpAJRBxReQQqIFjZ+QIpI2V2p8TFRfGbwUMJXrhG0bwoAdcCwUG8yhB/nEuokzCgkRoWl2E4
5L+H7o9p+xuPKvx+4D7AYgBA2n2eNjVMghdaSy4xe07sZy34upXEAE7OTIRczMHgKBt63Qte10Of
H9K1BPedBsH4wH1DTyEABVUiLVJaM31sRgW9PsLL9PQleKFr7+K7cyQkAKWEkypqt2V4ScniLuUM
TNnaD7t08/3jLVgbXXI0a+pMBSkwulkwT0sQvOlW7sGd4sP3Cyir8KAQjpJZstuM9rDeoNdXs0vR
P2Wo0Bpey36nrSGV7s6rEIQwtmBWgb8gx6JAI95qFhucyzh5ICdBPodsxJu+nyYBzUUaD4FgmKf5
lUDn25RQJXAuZa24mr2Pu2rr0whQOh2pNVTrYA5o/jWXQDpGkrDhxiWs/uXhLmx3TvVn85bPRMiq
tWQtHRyIMF4bm7nxsJFCVKwSMAswC6hxQlhbrh8Nsim0O2IYF1igkO9qwzXMrUZOIA5NtJpG4wb4
a7JnbvSpxoYALWoM2y0U7lUWGmevtYJeOFCCeh2OObgMEGGW7nar5JQj3GhjLzyieHrs6p+2bwUU
OHxzRDQFadl8t5WgVbgVTCApRbcsfmjXCtsXtBOQ0YKfFBhKXD/pvE7VGIwqM6xLZXscMZX2XFQ7
be01uXDDRf9VtK4WQYM7qlWriQiSPLl96b4VU7kzTc+qQFCX75KPLNeNIDHdG3ctKQ2Td31mXybd
Q9RjsLcrw9lEpO2IarPhcYvxv3dj4Y5h4T7e7qUDBbQv+CbBggdlKN08VUcnvzAVjZWanZJ9Cr+3
+QdWSLzFkNsRTdJlt6mpugZWRLUuDc9PE20Pjrl7PIcFgyFI2EGYKbwmKPX5HmhpFGtZ6tiXMiwO
tPkZhPbKKi1KeC9TxXsV3UYkCU5jjqFqgBMaEACX1O4ECPMH5nAjQZvPASkXi9VhjzlkXhO71QeU
E+6zMBFwLu8af0ZAn6VZMNmXVHka+J86PmkbwTDvKlbUQ0LPIm6OPuPzGZhm2yWGAVtHxoOiX8c1
z+w93TELfUDBCvJkQD2Aubkjf1JKUNNqUeNc8syrVa8HGbT+VI1eqn9GaL76WykOJXXb2FO0/bQ5
rAPhkI5KTA0xMPxvPrsoCoJWS4h5iYaX5itttzGjvC/e7fDS9isBq6ckwvB6lboHA7+2Hq/3LJIg
6FZwE2WtXo9GO1oW2v2kbmI8aRvrtfD5GB7trrBA6DJ/B/tI6KRpVTial8lp3YRFbvp7+/cjFgI4
BrpdCyKf+fInATyQ0UCZngViscAFcu0DC/TePfC94QJSt3MB5cjKBg2og0vA9jR9SzcW3IoVEmiG
96AglKBMOACoTMxRaBNcuuyT7ebZp83rAwSaaBEJRQ6UqXQ8+2lqulxLyYU3O+vNWEvl3es/fD1e
EqLzK4LkMpAZ1RbaBGQSuaB4wBXds6uVVOe9GYIAPOygmd7h0pJfg0ZOVRKqaITEyzfTRmo7dKtx
8x0DlB+BQawPwip3odOky6sGNQvkMoznJDlVK0f03rHB8LA+iKQhDAEtOz9BxkjA+BCjGYWiXsbO
S350/csqA5uEy3g/RuDGADgJ/pOAL8+F0F51kqZs0DAqP1bRm2q7qeMedSNylY29ooUonFlYbgS0
AZOR51P3SGlH9hDg7eJO7bnLvm8+srPxpakwq8ms0cT4U+EiuZatcQEsnFnUzgM9JCBK9+D7ph77
moe2fjEDsHW/lf7mz0cEBTEalNGjQlmG3je6mQ9DixeFxjPXtZq1jOrS5wsmfxBP41RZctUazdF5
poFKvGSN256yXx/4+pvRhfQbt7WuG4d2LUYvqy+5drZBJv9YwN2FBm4Bzj2S81AZ96EmTtIw7VjN
fAYAfz5YvjGirrNfY528WyWIQY4FZYqiugucJPN5RCRpFCshhd9qryp5da6PZ7E2vOTdl2nc5XEV
ln7l9snOanePh19apNuvl12mpGiIhliHb/8oKs1LOEA3W9NR0gJJmeXEqFlnihlM8Z40B/p/XCBJ
b/eJXmegQi39TjmRs7rW5lr885nLh68H3h2+BeJ98PikBVJ6NeIo0ir9lkzHInse+kOZfU+KT/lw
MrQjSLWPj3fkTonDgiIjgpOE+BZa/0jzGeqpCKpuyP3cOSSfYaj/5GsvuoVNR2NEcLpBaUDJyiCG
JkvzBGRWuT/qGYKkp5qhRDxbuX4LB5eKeBNytYBf36XARnDFUJNHpT8aLjybnTUW+8crtSgB9Q54
N4L2FfGn+c0jgd2bNKoK3wgOIfnTWyuowLXxJYcsKfW0zYei8PWUutrwJ51WLt+SAPRCBKAO1Thw
KiXV0aE5eNEpJPEt6iEexNZc7qV9FodIdKQGHFq2n3GqqCRvpsRHVgqIAkL2Fd3qNeG0omUtKNEA
VsHtkK5HXJqxYqGVp9+GewfBZNQ3b+THQBxZOBvIDwlINDi/JA1YcduZaq6kfpPvE3qaTBc1WcE/
288ScmvoAo96P6HL52cJzBhqbqgJ8zUDWSgUIqzc6qWthpqApRBxCDTbnI+fWHxgFCYaRqh7/ZM1
6lbPkgqou0hkCxGYwnz8SKVBr5R15mfRU/DZGrdfBXCtiWc79lkADufDF6MxNWpFmG+FX/s0cGm5
sYWT2GXAZ8D2CgDGgq/klKUSkyjP/bjyjO6bOW59nszHl9ksyywes4BjfN3ZOyBy2b6/t58vdzcP
nTQwlBHDWy+IwbXJiqYQ10iyQiIhi5IlgSG+I29pRhbWUVoyfzLBs192T5RecCNqI35SyOanFpbq
Vph0Vu2egYbVKZg/qi927lLt8+O7tmDhAFkQUwGRNl6M0vh6mg0mGJSY0BlF2rhdUriZuisOj8Us
XDkhQPBNAr1wB+FP9Bwrpha1Dw6XLN/XxQfsD/LkCLYDDYZjK7fJyayktq2iqHxaXhTdNfKVdVrY
dMCFRCk+oCRQgpJ9iwuHpmmrlb6h7bJPn4Zv9bBbK8BaWiRoDQSo4eEgfCldbCtX9SoZIGPISq/D
z9Y3Cp4mKKgENROKHu+rccYGC5crSe2PEfPG3TB+ZAKil5MombFBdiMdJoVAaxhDVPtvqVXtGH62
nyJkbWB5cCXu60yYWjhWn9VYIFC2dG10oOrTYwkL1wGvt/9JkFR3a1VqbYPWwZ9C5oaWtkN6eU/4
P8XmEDL2QnQlB2zVBChdjmBF8TTW46BXfvizik5O+YH7BqcSthPMZCBFEMf55kFnER4qo2lWflN8
GytPs9bcmaWzeitA2uqkT8suohCgZ0dVOQZbsU7wXhACMlCMDyWLXOP8+21WTlpP+tKnnVda7rBW
FbDw+bPxpatGh2YM1Ajjj7Wr9K769fExWnD2ZsML8TfLX3STVtQEx8iqT8R2A8QbNmPyxAqhezQA
6ai7QgJtLkIFz7EZa3bpJ+nrdOrWuLkXZ3AzvLS/plJFWmeaGL4BH5ayb9R9X6crt21xF26ESM8r
1cz4gHqm0s+zgw2H9fR4F1aGlylR4cP0FUus0jdzLy3WK7yXxsejCulRKGzjLkg81JGNKGVS+k67
rwpX24yVwxZjaIQx8PwEckDa4jjLeJaFduFn6Aj1d9m46YqjvbTJeCeY6KSFICI4EOZnyOBpxUNz
KPy+z9zq2AXPYbfirK6JkM5RXBVqSVqIcGLims/hl6TcyAoovFWkAgTDDP6D2ZQuW632JKDcyP1s
2JW1G6ru9mOEWyaa2aMkDZQK81VqgjgGEUaa+QH5FBtPwRoR94LNgRFAQAPxMWTybWkXaNY3TtyY
ma9Mx5aVbhcVbs2Ovx/PYmkjgG3R0DAC7wYY6fkszK5UiKqQ3Fc0n1ToOYoLsWZ11mRIO5GpGmc9
Oiz59ffMOtfZjlfbn1bo/CU8PUE2jezDfBYJuIZUs0OIbBi+9fxMVxZJLLXk2oM5GTpVxHvuX9Al
+vKqZEoLn6q7DKnp6KBER4raaHW/eTcQCcAM8MjCM1qumK2LMA8ItVI/bX+xZF+ph9RamcvCZuAs
Cbp9ERW46wYWamYZTlHIfDROnciORhel//N4FgvLBdg26upE57T7PBDTsrxxUi31x/FLwgFvcXPU
zz6WsXA74CQJvmbkkG1QUMx3vEn0lMVRi6BGdVSIex6Iu5VZQWgQZHMRmRF9vUGxK93AYmIWrRhk
ZGWzPyt5vbLb4tzPjxWSQO/9wID8Eqws8zkYBUrgOfpI+8Ex6BD62WxGBTkmSECgxEWXU8lZ4hHJ
47aniT8BTPFcr8Ub7g8S8rhQfQB9IfVzl2hP+Rg4Tp+kvq4dUxve8N5cKyZZEIGBBWMDwj0QJm1y
P9h0rCMn9mPtoE4czILaTl/rfL6wCzMh4u83TlkoIpQJWvz52U/dBklisjmpCwZr0e4KVIxwWu9I
fRBQ6ZqYaRDwTWu+kvjz45uw9P3wKnEbsAd4Q0unyNZ4ayIvEMMOpZ550pDqeyxgaRcEDktw5mG/
5atmN3FuFLEd+3i4WcrOKs594z0WsTiHGxHiE272oB7qUAkrCxudnjR6Nra7fHCURJUHYpQGiGgl
j7IxKA+qLMAW5Pus3iUrL+h7hWcD1QdjLUI/9+QiIW00cKfYBHQ4J8180ezPDhjFhxeLbn6/QZCw
EMK9B0RDWicgPlpH6D0/+lKAjOyf7btwO7pkRZmDntpokRfBcfWK/BW+/ePxFw4SAsTwNMTbRDQZ
me9yaOpV39da6CvO60DeMkQcnJWdWBYhGjmiMgLWTbrMkW1WFqNm6MfGocmeJ/pMgpVZLJxVIEMR
SBcRK1wKySq0dpSkNLUj3+axN/w1xdHKZVicw40A6UKTepx0dG2I/HJ6VdPXuIRXtvkdjWASQjEI
IiL3APdyvhOd0geq0pTQGVO171vVzaovj/d6cZVQdg0QFtymu4zAZBSUJLkOpdEd889pe9o+PFAa
IqcroCZyqBgN2tokL0jkB+xYa6dxG+MfLD/y6Xhi4YbhEQ0DNF+fMWRpNpUYvnHO/deg+sApBb+3
JbIlcCvlEogkKuxyAiEfNGrppjRyw7+rD6hU0bdbEc8TRHFlMI5md72a5hrzlfRk6Z61sW3G+xIJ
ykVR9g6aR9kqgCM5R0SdZ349HibNi+0nsOHpG6kL/yNF1OmBUg5UQfJ95oqe51moMD+hO6v2WscN
ip9jO6yYuKXTilpYwU4PX+Ouj0I61WFrtnnmq83RObfsA8fpdnjpRmeBFRjdgP3mqun2wJ12fz2+
DvfeMCAmSFKimQ+Y9+6AXaU5hS0fstyn9lFL92p00Jwj3cjn874ZolExFIZQr3KGSac8icANjFVi
HjP+RS3dB7ZBGDdwziJJdp/C4oj6VEbK/E59isMXYzMMQUSfTeTeEIOGwy3damuKYnXKDObHQeCN
Zej1a3nQpXN0K0H8/caPGcMmj8AfiLSJ46JCoTW223/MAPl0uPSifEca3wgaG6ywyPFN9hvbdcMH
zAIwFMhzoyIIWGnJLGjZOE3xlCGNiypPuouyzVEfMJCiJtygUHrAmEovEnCNhRkrMD7in1p/bH5r
H9EXomkMbLMoWJUBlGbESjtxBqTdHLeMjmlxiEy32Z5JxDwQahDcU+hiIB8kYCt7YldI7jnke3q1
iw/cZvHihN4TaGy5WGfIWzszxwbLRD1tOOm92xv7atocM8EkQACGtRLN2GQfIKRFa2pVxnx7eFLj
E1vxYpZUEpQ2iACwUujBIl22oCybjsUYvs28yXhKmMuz05R/RIog5kXaG6dKDl+RIHbi1AImIB29
AqX6k4uuxWgq/Fi9LnhkYD5E5Acl9cCum9r8WoeDHhuZjYBGRY/TdCbOOV4r6F3QHLoC1SFYhlXU
jEvLVbYdy9EKPvUZQ5N2Pq6s09rwkuIAZWCZagGGn2KUhzxX23E4iB6iyA/mwUZlpJxYank0slzP
Er8FTGb08pVSvKXPvx1eMqAdsKzNYGL4MNuz5OtgbWxVIkwbwD2gtFdx31B4JC2/qhWlrcdJ7E9I
vU1nun35BecJFc8SYEHlvBWf0Hcy77TB1+qD/Xe8saOz+HpcM7yrEGgQoUPp6x2n1caKd9yvC7cr
DvoaCGrh/M/Gl05PgyCYoYvx7eyfkOwGZW+Fvx9fsYUdhhePUBWKJhATk6nkYqfrGXICaEddfzaO
Kv/yeHhxQKRQ22x4yfJ0naIHmYXhR+Zm6TFBdSJYYgwP3cuqzZBl7AZ4a0XLFcQM70j3iJ0mmlKG
nR9FuRvrv6Zvj+eytFQ348tLVeaE60PIOr+9NuouXUN0L2327fDSUvW0zNKwxedT4ylOXqbhualW
/IAF2wDUJN5u6DEKn14OrDbNoLQWql79WH3OYo/RUwEuvO0vIHDcoFwA9Ynw9+7eiA5FZTAJnQZ7
brlVUbnxWrvX+52YS5CWCpiMwqmEhKh0kxa84LutOy2Y10RQSQNhEgz13O6Q3KoKJdEaP/4GQoSh
+Pl4+PudxvACcIB6GQEHkD5fq1jNSyVpfS056bGHOurtmDqEqVDvgCcVyAJh1aRgCU/aEU+filzN
o8NjN0Mt5+M53G2BEABGSEGGgHeo7PCVQaigjVkaXNlrEXraZrICaXhxkm8c+qrKs5EbGB5Migjj
ugn5HRpb4/SSDGmNmi420jZIgmvQURcs1G6vbTU/kIBADEpd4bYKvrL5LBzahISGnXMtxp+Bvc+i
tTKEu5MEASIUI0LcIustnaSckgHcYYVz1dU3VSm8Ci/EfnNQBkLA/o7O5ig0QWBDug10UtHZnkeR
v9ObX7T59fgg3ekkGB6EbgXiWhRhyVn1Pk5MDRmN0B+10IvhroLETRnfYmutGGFhrTABFHeBdxeA
JZmvBx1JetwJCNKMg8HPdfdPy1eiY0siKJYKLyEN0QA59T3ppKVjFYU+Q98T84w+8Ck/PF6uJRFA
swKFIBhIkKycHyk6FKk5qjFmEezNn0F6MP58QABKvRAFAGfcHd9r1ueGVlSEXCP1nLIXKMFm7eKJ
AzNzCrDlSAn8V4TkVU729F6QGPqZ4xXpc8nPDntuqKujSSHoBdZeRAuqCuLEk1G0cwSt6XzJcmoP
GiZErplbVKgxH9hWc4H5oJRdXA04UHjFzwVoAalRON9AQPFbLX+N21Utwt3iSOFRCtprycs0UoW1
qsnIVRfNMNTCNZKVc7u0QvBhocYFeAn8BfMJNG0x2VWCCdBob4EXd2PzKhg5LNDN+NIONHyKUIbS
kqsTvlqNa1VfH5/Zte+XL0VpkLZA47Vr1u8cDoZL++/HAt77o8tH9nYG0pGtg8ZpGyEhtj01c9XY
Tb6RX9Qnv9T3H052RHfrf2npjrEb0NMa9a/YgrsPAEwEXd/gpt8hFEgMPts44ATGag+4KNim1DUe
qAVNDKAuQlCIfiAUK5v0IeoDkw1xcM2Ya2n7yD4U3JuslfDHkhQkTKko0xapHLGXN5bdnBpFQ4sM
2MTpVNqnyvwn+0U3NgMQBw5nWXAE4crDkZMOXKCCHa+IVeda0WeQ+DjaSmB5cRIoWcCRAM4CF3M+
iSSp9ckxJkzi60SZW+g/Y8Vdq7pdONWiQFLALkUPYDmTQAquJqBOCK6oq1J/lOnKHBaHh0qEUoFp
N2Qn1yAly4sG7o+dvphXNd0a9MUWIP2EDDmyjnCilfkStWGQT1XSB9ApO8XwUrJ7fCUXP/+9SShy
vGjLJsWGlMIkcWPYwVVpU7eIMnczpFZklBXERh3odeFfzSeQJ31LuxjXYdyr9MkuVt5iS99/O7x0
RC0njaZSxfDNWeGf62hl+Rf0xezrJYUVBXmDgvwwuMb5MaC7oPNW23kvihANCcFEDiCb7Io4TU7z
kFsOyCR2Njlxe9fo2110BG3+J0KaRd62dds0EBFFx5568RqWcOkew43C7ULJBQizJP85S81kGDgP
rj0w0yF8kEM9/ajWeOMWpSA9hNSvqECXcfg0yZzcUqrgSjovumS623zO1vhlFzdDkOOaYNqDKPH3
G7WapM2QAtToXNvY7cYjmTxKVvwQodQkE4SW4cKxBb7yvvkQcoJqQhJqwwT9w1DrpLll4JUoDu+r
FXO7dDduJUnbooVKb/Iekri2U22v3v4sm01EUh1pX5ukBZr7mtg/++r75qAjFIfz/jDGxQDsSDq0
JGWw44FpX/vUDdGybDPUXBpfuNc3W81bAkIPgvHV/HuQZ26crPlrS4fpfzNAQmcuAVQPYd+Xtn01
izM1j0awV4IP3Ox3LhobRW0w1+II3EyibgpEo6bEvhrdcw+QbXDYbh5Q0CG6rMANQPh3Pn4c6PDK
eWpf0+w5SZ/StQDF4hEFzg/JcRAeAqA1Hz8khLIICInrYD3VyXa6aLHHKEYRvXpEfEW6AcQKkyZp
mHO17M49t+XGZqnCQcK2CmffBDzrri1Tpre8UmrcMOUH6kaztcD1gsbDZ6OiRlDjIjgurX5md7o5
Brp1tXuvLrLzvsAva6231MIeINwr4h9I2IFRUVokZUyoyiPVuvaeEn632Y/NRwj5UtG2TwRAwPMw
32JWcp1U2KYrHQ6auVe2+19ow4QVAvQBYCC5b2M0DIOTR4jd8Ax8+WPn/vv4899zJ5K+RuJMVJeh
1ajodj3//pGQuujtwbn2+dEMn7t/rfxF1fex7dbjvv8nGPdl4TFrR1a094L2QHc6JDjxKAafn8yC
11sxt6rIsK92/qKnR7N+Ymz/eG4Lpgi5OoS8gKNCYEqOoAasCkZt0AFDmp5qzRuiXWscUQ+DHgCP
BS0dMcSB31ERQGLKL+N4AvVH3AyRX4MxRv13XMubL40PphjYU/TIQEJbekhMvFUCXtaRr9leD5Jq
Y+W1tTg+yjF06EEKgL6kpnLbaGo2AlqoFy+E7Zy1Yo+Fiw7CWkDZUHyGF6PM8AFbVKsV781rgFZf
hZo8KcP01Omv7AMxFkTk4WpijYCskicSG5WuFEprXLvEdMvWdcB7s3mrEUdFjThOFXSXvNWDnnbt
hNKWa9K/1PRJ20z6gDyzqOtF6BFhefyeX8e4UgHPH2LjyukuHY9F+/nx9wt19P+o+64lyZFjy1+5
xnfMhRZrl3wAkKJko1r3vMCqe6qhAwFEQH79nqgZ7iQiYYVF0/ZhybGhNbMzPEN5uDh+XLrui/Gl
rc6TgurWjPHV4VD/XrHiwNr84LpgwfY6f2+bZ/GCAKkC7w4uMKh4ZRwa1+1iBuTDjExYzmdSnN6e
zYoSgV8q2uCJjgBXMLcOKD5jTBwzonoI6rhG9zNvw0RYUSKg3EPgGQ2CUMMq3z3T6o3WGQYzckeg
6H1unD0nSB2/N8O357JyCQVnMa4HmDWB85HeKb10OkcdZjNS53euczNuwSTWxhcNgAHMBJMqGktL
J6smhgZ6NCeymyhWHsqn/T9fcCmBxQJsJbD/l8OPjeGkJUicInM6NSHZohxdO7cCEQMEPeIQV2lb
PWG6l6WNG7HhUJFQvam+KiD0YQHAYr8wkb8lyUQQGtFHpc5bN5qsMKO+shV1WjuzgFmhRlbU7iNv
uFwoS42ryZtgc9bFebKP+vCl3Fqs1a2+ECHZ/kk+5S26J7iIdL53+HdzqwX96hQEX8xrI+SrFmZ2
qhUdzTI3IvHDXN1kZpDvrvWF4hDdLf8tQjqteqHZWc0hAmA3qz+lzQaYbu1JAhYGhiHgdNcQZRR8
uDDrcifqGr+xQvtrCSun3jhKa7oDdHso28c/ACpLk1AmEMiMagEDF83FjDvUrxRpYJrnuTzvP7Mw
EQH9RK4HaXvp1cjnuLGbSbHhx5yMGOHY8FfGhwvw2tkZUK7lmU0LrVBQ2YwHvMKTFBpbUbS12y1K
NNBKBFHlq9wIDFSOMkvXhjEY5HHImuNgH1D9q7d3m1HftU1BNQ5OLZi2kSgRh/vCp2w4QeACnDiR
1vu6FbjFQVHu2zGg+sZTu3bEBKswnj6k768DOnqutiyZ3IjWZxMNp+4ykONs0QetCEF8EJhTEYOE
FS1pEzuzks5scdXL9JNOPnPnAyefdxcxwXVFSyLkd0XaB9ytyyVT7LbLkTNzohFLBtTjxl1cUVcu
GPhw44GbdVC2sRw+SRp1dvvWjqbRJ1NY2xtB1LU1grXm4haK6haZ/Bzot3Fo3c6O7Bz4OsU32FFD
+ab56e1LIrSqZFoBfagJGiq4akA8LKdBG7eec4pDnBS3bhW6aDpAiyB3gsnN/awP2nl/dAQ+AVg1
BPUyXAxp7ytsWsadEbfeCcGZs5v0GUt2Obz0ioy8cIiqYnir+zreqs77t5drddeBxRJNeEROUeza
xT10Sd23oN6xo8q58+rHzeKErfGFHrgYf8gYnViM8csbXTs2W82o1oYHBlvQXYlCDjnvUpDBtMvO
taCyPufqk3favzoXw8slNENTkUFvMHyuFkGbgbJrw+dbuxSoewQMG2UiSMJIjgBPk3ZOqGJEenUq
5+PQnHV23k8ugzMkcMYg9gZCF5diuQn1VI8tTVtTPBwNCB22kKErloiA8wlObHj4VwnP1Fa7OSWu
EVEepGBQzezMd+yNZ3xNCF5x6HJBkgfrczmJmcWl8JlgmVcHxTynyUNebKjAVRFg+kMdLTwZqJGl
iDRJzcYbUitKvKC0H9r6kOrH/ScKLgxMcA8c8QjyL0XMSqIXfTYakV29R/bZ6vY7AOikhVSq6Aim
gfB+Ob6ngEAFHR+NyOn9xlEOsaVtzECMIClYFMO52ALRLxn4zaUECs9/1idstvKV5wfzM8shKOjy
kJLDvFVAvXK/4YehnhMqHWxwmjSdIqkrzaOjHo16APiRbxbW/lDCpQRduhtVqzhoP6bqkdV/GPkn
a6sIf20GqONEqQJcDXji0gyUSi8mmIWYgXXbHPnOzrbCtYdJAPQPyAReWeeWuzFVDqO2muA8pQHy
iOeyKvZbtZCAsBFkABgnKw+F1lPfs9yIJv1Wb18SQjcu9toKXQqQDI9yqAxeUAhQhzC+taeN87py
qUXVNBIYuHRCPy1XSKkrS2u0SY8q906fbxJ+y/oN02ZtBpciJL1Be43O1oBTqtaf+EOZRbt1xmIG
0hs6d4Q2hjfoUdp9NZyv+8Omi9El+8VqqNYjfqNH+mdr5KGdGOF/9vOlG2CYXTmhHBEbMJ5BjuRD
Bf7CCUKnSMFBCpY8ZGKkLS70pEgchNOodpjCZIv9QGyfrPGQGwQOBnbSdRuodqBlmpPRihp2r6ZP
dX3H2nNWub+giaDjBAQV/JdXnEUFbUonTwwrKo3AHn2qblzktYtgISgkWGxAVye/bn3D8qIZmBVV
9NHhn+YZHR7220vCgUT8STjzKHVZbkTDad4zVkKE+UG/7/ONi7C6EaKXDtL/iNmY0lE1G/TrtBNs
RF364/smCUl+2DisqyIQnQPcW4SwNekqs7hNTYC3rMiOD04FPDwe6Sr/0dPnty/F6mZcyJGmgrpQ
o66BhIy84ZiZPmhBkl+An6JWF1lDVKOCHFlG6+pa1qDCfIaIOfHN+r0ITAAM9/Y81lQfvAbB0g+z
4wrVrKsT12eK2K9tHmnzIf4FrxFm0t/j68sT5dTDWJhObEbpdI9/FISv9aOXbez61iwk2zI1Z9Pg
YhaVHZD3nbOxSGubDesbuWHBw4OIx3ISI/y3WbUwiZn7o/2Rk09psyFidQYufBW0asVWyJ5KzeyR
V1NrRVb80Xowhm+/sM0Xw0tvtGFxtXdHDK9pvnanb9GnrP56hJagwrHZwIgtF8icJ6+2zNoCtufG
bM/5VmRrfXwEzkBP6SLzJe2vbhMKSxaKY7qtlcRvk5dfWB6kbf89vpB/4eUyfSIqqNqw+mht/uDV
G17i6vm5GF58fjE8V7k+tCaG77+4k2+pp3LcUNxrEhw4oSoK8ADBlEGS2cRYPM84odS9odrJoMWp
o3RDyNouXAqRdjmPJyuxDAixyV0TFOOGIbM6B2QFXYFWRYpWGp4SJwa3CbUiw32n1/dMDybzsH+f
xfsMfhxbKFXpGoAOBGnBwbWi1r2xA1r/ygyQ50KYDEhS9IhZ7nOszayYbGpHKgmn7FNWP867SZEF
ahwwDOSvEei9ytUZZefwmhZ2lPNb17vd35JTjI+0LMo44TEgJracAnhmDZ5ZeHTUJujMsN/NkyeN
L12FWW+LhOgY34J90T9a+lO31YLp+hyJ3BzefmDnkOeS4UKlNbpaUcGanFU/toCyt/MD210Wh/T4
pRBpneayApalhJC8PVVVkGy17bu+a8vxpXVyM1oZsRhf/dm3Hwr2Ye9FAF4OxGzwesBRgOjhcpuH
rDDKfOZGxNlN5p73v8cYHuEFsBMBS31FGc0qJW3zCmGx2A1VMgaETeEvTOBCgvQk90qf9kbiGFH6
cUJhv37znw0vPTgx//cE8jn3RxqUZAsCIVZ46ZQsl0g6QDXVckedbQORkTQom6PGDiMyHM9Ov9+7
giQRPETYB/stBwDoVBcp6Sszsrzv7k2q7YZuYXjRhFNkYnGapKNUoRlZ06Y9rtsPYsIwer9/J+CO
CCwHGEFUOe2QeE1WxR2xolGNlPyLthX7XLtoIk8NmlmAz5AVX96EYmBOzqDRoyG5IT6r9x8kDCtI
bPEgCHaF5fDqRE3FnQHQMvy+aXw67AdHIrkLfxDvmSAGl8N5DVou0K5W0HGh+fxj2qK4WtGlIpwq
6nJFSZQMLuQZ2kwXZALpTuzrfUiM373+4+4NXoiQHs26qvLEGiDCOipVZLQbbX9W7hnizSJUi12G
eS0pClFkk6EJbfWkpAdQLCpVoDw76QM39mtUJF7xJIunGekM+RqM06RUCQPfFVpJ+U63MY2VYwr8
IqgJUaMC31lm94Pp5462VVVP6XBLD85uclnkVm24HWjIB7//in+/rbWGJmWCUzQGaqf6VtoFb2/z
ykkSbAHwZ2FbCJTk8iKUatsPfWaUT2kf5FpQZOG8dZWvfX/Aoy5ESG9m0aikaiqIiMsQrYcR0rbQ
52kLCbsqBXRvFhLGInQrRRiMyuMoZdZALpuGmRPk2RE97rSt/dZE3Fp6H1AZBqopcTkgSZoMgbdG
TYpkN+Un27lXPR9XkGnHNAsc7851vrF844iJi3YtEdxaSDYhnXgFf0BzaycW/TAYL/1Z9z1UaY+B
PvlDd+D6MTa36tpXVhIdOKFcxDuOgyEdicLyCg3I0uJJL0OWBfFwyufA3s3IiLQukIzI0SG5i5pq
SQOja1bb1LlSgAz4p6Z+0kDtuVVftHK2FyIkHUOGGn2ca4io22OX/cirgzr+2H19HNXEOwRlj2SK
nGhUtB5ctO6IZijWHYlPvan6ZKtccHUaFzIkk6QqGSt4N+NklwGhPq9Dou7XAgCQC7ZyJHtFV7yl
FiBakbkpwDxPY/q+JMjsfxi2wmZrpwogHoEiFy2KZWZ3Pkw64J9oBeUpQZfd6M257t/F4+42xThW
SNjALoEJLTrxLmeCrn49gnd98WShwXl/rtQNu2dtMy7Hl94TFCMO1pBPxZPthHn3WGXhJuplRQSQ
KDBNBKQfkWXpZlR2ZyexxZonjd822tlsbqZ0d+RDIBnhEQu8NfKm0n6bnINzyObtU/1ZVfEsPsWI
yb59M1ZeRpQMAh8EOjeBEZIWKm+zOtP7uH5qb/LkPvc2ZrA1vBSVmFia0DED7XprPd975PvbP37l
sGJRQE4i6kJhYEmaY6SZTYsqqZ9mdqgqPy0e0inId7cgAmxOsMTAsYcXgIdreVatHlcurdAmoPts
gSam2LjUa0vkAPuArLsQJJcZt7lb8kzVyFNeBZMdpFu+3so59S7Hl65aVtOalSbGN90gn8OpCvSt
9j1r+3ApQlqhUa/NUo0N8jQgAmicy/y2LMJ52MgzrkpByTcKjoDlvmrtAvanuEGXAPI0l0GuBxo9
FZ1vOYe3z9TqcqFCABAwMImgImi523aMBN3YYbdZdQBmx2uONdsIdK1NxMVtQ9WJaSDJIl1rNLRi
cDwYWh5m78zxZATzeGrzDTTH9bHSNUMUNiHfBYpXOfGr6jztlTbLn2o3QFx/6jeO7fU6LccXk7yI
yiLrwdORYHzd8mf36I0Hj+xWHhABpwBLhTyOISc2RysnheKBkzvlTshAmJnuDzlil+EUvPYzB/+q
tNmVTVWAXkj21Lh3WX4iJCyqDWK6tXW6FCHdjT5RCvgkVfbUd4FeB4V1SPY7sctZSOdpAkSOGylm
YbMjrw7VFj39xhRcSc26DUXepcT4XROo06k0bs39SkpMAYcVVbsm2mhKp8kzehYTLU6fZj3s9KOb
hvaWZbM2CwdFcGBywIuBKorlgVXifpgoB4GfO4QoFe3jD21+2qs7YDVdiBB38uJOOG3fO0WRZk81
Fiq56fhZ2e+lLUWIWV6IiFOTtUoLEZnzVQMUjJydJrCtjYmsKY/LiUjbIVpFJPDHsVbxgQ3nRj3+
wkKBWUxUs8Mil0tyECKfUAVkAE2g3jT5gZLTJpX86hQuREh7YeQu71mpp08O94H6c8n57Smsji/q
1eBSAAgme+RM0YqGZ3b6lNi+ogZsyywQS7z0J7HRF+NLv98Tcak+xfid95hUfk4eXQCHtxCkq5fi
Qop0nAhCg1mLMP+TVR71/K6AjnKf3l6orYlIZ2mYuN22Fcjqna8uoO5u4OW3ZNgQsrUbkpZF70At
RXo4fRqnY+wc8i39tDW+pGJ7A+gyexTjG4ELuFmx8UpsjC8nsJWMeG7mYHzwc7KXcitcvjW85KsY
PHfaNsdhQmCi+WpvmOFbo0vvg15ww4XmS584v7WaY7/VA371BAmGQMTwgB+QX2k+MNeZjCl9AquU
1Zyq7DHrfGJ8efucrs7iQop0hMYhdQa9hU4q3MCqzrEXvj3+6lW7GF86QgwsbHXiAEHF5ps+yqub
cYtuYUUCnCDkKOCtCMNJ2uWGF6heG5Pkidd+g2ISehr5RpRrZZFQdgoGfFQYQOfJUIWp55lJ0w6c
a3Hse84fjToe9y4T8FlwegHWRhACPbWkB65pqnkqYjWy7LOdBA555N3GTlxPQoiAhW+iMPva/raT
1KgHg2gR0QMnMQ883TIENiTISaPZLXNWvUrIvnl2MGx5EGvjg4pYOEPoAQ/beLlIhWG0Vl6nWuSx
Gz6/o1sEKhvjO9Im5MRWujnGJjC790no0P1MccgW2Uh5AfG3Aqu17N7SEHnQosL8kGU/Svimbx+j
1RmA0hWZeDALXOkMtJEBsFPBCpk2C3k8BdZWDeW1VhJVoDBVEWUWWWBpjfSs69Vu7AGdNoLms6KB
ajdqtvpbrU0DsSWkqPBIXzPZFN6Q9CpTtSgDKij52INEZf86XQqQZuHSuO+BKNEiJ7/Pxrtf2efL
4aWnoTWtpEC3Gi2aY39Iwy0e/K3lke5BM/dWX6sYXnHOPb2p1Y03YXWPwakBqD9A5ujEsrxnHR1J
UXWmFlEzQBs55r3ztHt9v7WNk3QhRVok9J1CTSUqoyOvycEhm4U/9+8xWEfQrhsQLXArSEZezWfw
NjTuHLkuCbOEhLtNYaRZwDwG6DE6+RiqvAu6EjcDYHmRbqH9tBeo8xbj9No+o14SKg/BH3DZiM8v
vB5jnmimuZMalaiGtugp1bbCGSsScMHgGSKcCI4IOchXAPKSOUphALv7NfFeyi0b5vptBu4IyGDR
6EgcJ2mNkL3WavCczFGGbqz8nf0VSK23d3lNAkhmoCUE+ybYoJdrRLXWdCc3U6NZeVBnFjhzHrR0
I3S1skyCgAAEWuiRggYj8lEayWxw0KJGcf2oTo/ly9tzWBte3DXkOAQRiPxuprM3xp1WzpFnBMno
l1sJlLXxRd07LAuUR15VeRYDWFKceZrAw9Mnj466YR2tqAuQmqFdPfJZgn/YWW6BPjupR+J2iu50
58sxUJL96ggcf4BCiNcAEC1p9bvGnDkp+BTxc4JahfRx1h+z9Lh7DwT3G7bZBGgEnQ6Wk0DkZHSa
fgJwGqxpH/P2068MD6iouAjgLpHXyEw6WylAj0Kq3wn44739mGxR5wc/AcWowmeQtGlauMOkZkDh
t4AsJKdq4waINV765S7MChQggxgF6u6qj8XQt4S13InqxM9wjJ5IHr69QlsSJEehyxKdQQRoAeKD
ph3UNmQb52hdApJ8SPHhvzLqxYgNqxZMVVHKbmGA1cW9vsVgsXIVsEx/ixA/4UJjK6RRJzZNTkRG
z68UcZXN4nfy6e2lWrnPCyniV1xIsUpXn9sZE8nUs1Oe9K3wiDiMV5sNfj3kxZCBA/H3cnzPrsnI
+9KJrPTZrm/d8USzZ/NbO2+FWNcFQXXAd4MKkm82Z6Oe9X0NgjAN2elznIZmcYy/e93h7QVb3Rbo
J9HyTZDBSZdb9yxlgt9lR4r1vVQC5r4rQJzxC7sCNYXsMYBh8LSkt26sk9JlE9gNlNqfmjCJ918Q
sPGilv6V2/GqqLCZvUwbpx5UsN7Jqm66P5xkv0WDpnXwcZFoEu2o5GUyWc8H9A2POtB9/8iyjV24
PrbojwbfRHRIA9mVPLw94PEwx1yP2BhMhu/tbsMG1IuFZxRoJwQn0ZdoeWw1ozZZXppjlFvv06OZ
vn/7EImvL2+F6OgHrlk8c1CCcp0Tp4zqaYLhnS9Fd9+mD+X+ioWlBOneWU5XjVVsjFFcFH7HP0xb
6mllBzQQuwDx7+F/rmgL1NR1MkMnU5RnU0C57feJcbN/lS5FSGq8Slx7BIv7FBnQfXwOwRPklFtw
qtd+3/JeAM+CyQBSjR2XtjqpJ0Pvu3GMenYD1hVi+KQBh94pUQJH863p0NmhvRWbXlk9eBIqrFio
RNAaSm940rdV0XKuRp4+BC7rwmFr8dYkIEJjw0BAVuhqWoWS44kl9RwZPPGtgMd/7N4cGLEwoUQ3
LSg8KdhX22jNatN4iursQW0Kf6xzv892B3VF6TAGhx5BKEvmxhji0S1AvjJFJdqo5+0cVFvqfGWZ
FhKkMzaxWcl7DRIaN3C/dVtEcNevBVxGqDlgPwXMTLZ1jNiezG5KO3QtHnyL3U/KaRx8w9tQh6ti
8PLhtoiqElkdgv0UxABG0UUk+6TMRVB2t1OHiE3J/Ld3fW25wKiE/yB4iX2XlguEfJmT03IAb/wX
pfAdbWPDxamRLiOcC7wboJIBnYWMlp1Zrw2dmXdR9tNO2EP7w/idD/VD8yPYPw9YIw78YWAcr+i7
eJ1XpUFHHhV9yH2z2diPtWUSfTBxMbDteMiXz4cNT1gfgG+K5iINXxJtd9Mi9I8E8AtjW+JoyfF8
gM48i9jFFJnqA9FO2vPu1UGdMmxbwUwL1K98t1MddERUH6OsZj79Yv0CFSYKocFgCF5PJP+uuDjg
cgDAnKhjZJmH1gvHLcqulffVhN0k+iHp8LEd6fVrzNaaRs/uo8Tx/EdX/5RqG07Myg7jdwMyJdg2
EYSVXg3dBv6kY20foePSbN3H7OP+LcCjhAQmMH7Ap0oPhJfSVi2Hdoi6FKcfLdT+s+GlHW5do8vr
mQ1RM4azExRbF+DaGheMQH//fElPqBlDkGPA+K55HLgfk5Om3VJ6GPab/QtBcnnG0Na2lpsQZLCw
Lf3SffImNM7FG767zASCBGQUWBMUmsrE7k1fxCVCRhBUhzMzT54y3Ly9J2uHFpX7eLMR3gJKTjpS
1lTAKBiRMqjjD5p6a4xhvz8r4SHVjuCQ+Oc6hmaPDbErpqsRAX477NS9egNPDyre4FmIPhnoL7JU
e0DX5ibNK47OKXf6dPfz7fW5euQEQlGgW0DZirdU5vCsvbKrgIXgkTbeM1PzFTTOqz+xLTD11c2W
xEhXwxkd3usjxBjEClWzQKvTb7snAt3kCNAl3gZU1y+XSU+ayUMRZQub4zC7N9Z8Zv15LL+/LeV6
HmgShiMLDYggCxrpLqWk1ABxfKlXUWoEYLDxFW038hXHCE8Q0oACcgRKpaWE2aMNczkk1D/bu3Iv
+k4aXPr5OXeJW0wYvNDvJi3s4/dvL8/1aVr+eOmJBtpyLFimVZHi3jYfJ/tcoUEfPb8t5OpKv07C
FRhnD/+WacUT21MSixlVlDu3SXs/pXe2tWExrWyzeIUQ8xAVj+BVWm4CIx5BZ4u0ilSANvw+P7w9
g5XhRS4ZlVemoAmS63Gz2XQKbbBI1KnnFzQ8f3v0lU1YjC69ck3btiNmRiKr81MjTJQziL2rLXbF
lV0QkXbg48DGLLDgyyVKRly42sloVGsf+/iUjV8sZf8yLURIp6nj6I3itiWNNPe7rt+3JNy9UIvx
xTZdhOl63qpULTD+oD6UwylxbyYwfmw1FlnZbBjfcCKQEUc7BTl5MOlGkvcJpVHH73PH5+7GLITq
XFj3oi25jbg4HDpAH+QUjpKzwlRjm0aF7Xd2wOYz0Xyaf1HqYN4KQK3JwpKBEQKF8LADpaOF/z+l
WUPAkmz5Gg2H6gAMmAFsDXiZs42sxZW1g3khAgLWF8EkiJdvuTtNHNdqrEKW9aEYQtoHSX2Mu5t5
/Pj2KbjaH+EVoZIIuSM8H+D4WcrpijGN536uwPATwhnmuxW6NL70MM20jk0yYXw178N5Vnyt3nvh
XyUg7giCd9SvyGZtrrqN1dtQiB07Nv1TYp3z2C+3qP5W1wk1kGCbFRyecgIDcN6BF5VXRvNXJQ/6
LQ7uK32CScAHRuUYYDzwgaWjpZqD1noxJ1HqnQb3MDFkGDbWaW0GiN2gggdpJBRFSiLstGKxPowQ
gaKV2adbAJ4rxSumcDG+dJIsszATpx9INLah27+vwZ3cfmTW+e3zurpQf0t5rTG80FqUzINdKZBS
NAFr3vfN59jcuHobE3mN7l2IMLg12M4MEc1PzfWL+l7pQn2LDGFLiPSAuE5RW+WE3ShjPzOOWvau
bANb/f6frZb0hsxoGZB6Q0dE6ygrD8zaV7aCnesbglsBcqpXOMxSgSBhqcck1Ug0pIFbB8ro12r4
9ixWTy7qBNHrB7HBq7jwyNVJKfoeJzcLi8xPNP8Xxn+lSkbNMdS6dDNI23F9rFMCvd7771SE1d4e
X3x/8UaJm3ExvnQz8jjmOWUFiSh+PDmN7jEOh+5W2/ABVpfpQoykalUjHuouwTS66nuc31vez7en
sTo+gqcIzuOpRdOz5U7ryWTFekphWc0h2FSHrYKl1ZOEyAd0E/xh2LfL8adupjpLsEzgOUO5Qdaf
tpAMWxKkS5eoc8YmjZAIZUTjH2l75Lu5bLDVMAhRlAZiShCuS3swTvbYDbVNIs+6HSc8QxvVN2KN
5aMkmngiJwmPGMVQyzUaBg1t6i3cNt25y1loZb7ynJyMZ13fAK6sbfalIPH5pRLMcjrkOgShAUgK
vpD5sP8wIYOAyDJsD4RBxFZdjI9gSKHVxBOupE+TT075x9vjr925y/GF/r0Yv6hsUOaRGHYNgmlK
QKpg9I5F844WvzIRYD+QMUTN5pU/5tl5Uk71VEVUCb4UW7GotRMrULFgF7SxSrIrNmTOrDUpr2B2
6OkHCza0vbHRWxIk5af2U2PNFBIKNFQGnVd378Z7A5viUuBeI7Yp2s/KJWNgU61jRRsq5NFvi+qZ
9nv9VYyPOgJBUIl0GyrGlnttJ11XlChDjApfn0+WcXz7KK1dBYThwI4sCrCv2Fp51esZh/kEspmP
VvduN8k9fr3QqAjaCHiVHKPrK8D0O5DZRKz0q9EvtiCxaz//cnzpJigjLfMywQFFNYlLfHtvoRuS
HTbqGaHr0GwOoWVJqRKt1VhqD/whVdD41/2OApmNKyZ+4aXSkyVISs/IwW+mIbPyUAxnlT7a3qf2
Hm3e9+0ylh8BQHGRTcCrcF6Xh8jr4tlw57J9YJ+r5NZI/qyT/e8f4/9KXuroz5/L/vU/+POPmk5t
lqRc+uO/HrIfbc3qn/x/xNf+z19bfulfv7+QNiPyX1l8AwP/JTh85s+LPxwIz/j01L200/sX1pX8
dXT8RPE3/28//K+X11E+TvTln//4UXeEi9GSrCb/+Oujmz/++Q8EZi+WWIz/14ePzxW+d1u3fzxf
f+HlmfF//sPwfoNGQGc0UEUDEQE67X/81/Dy+on5GwwMBGNRBiAwviLISOqWp/iS8ZvA+ziOaC4J
ChHBhMrqTnyke79pKIFA2gQBSpCxgE7x3xNf7M3fe/VfpEMUMSOc4duWOLR/HzmUTYME5VU+wpxI
lsjJ9H7M0LBb73jgpb12tvSqu8/nWge5eNN6zpm3SsmDIVHzG5OhE+9RcaqwBIynDVhr8rtkdoYb
phmfh0pvbobMHZ/0hn/r6iw0qDI8kj6bPimVY3zUldYjQd2Nw4nioB/5rM73I2qtM59RBIxVp3lg
VmWzW2PQvORQjgy/AmHYqj161KiMWycrQGXiFkZFTR+cSlkJP6JlD51qd7wLXJtksQ/gUVy8lBY4
PZ5jl5nMRWMIEzA/L0ldxc/UdEoO0xjrDCQZeWW3blibCVpNTY7JyiBTQZ5hDKZzNzS93dxRJ0Wc
mU65CiZaBIGN2NKJr7ZVFYd1kliPZTsMaHpMdBONt2Cza3wmDxnGrYJ0NLLuQIpMg/VF+TDbjxmr
Uz1Qx7bRT6QbbfM9um9S0vpw7uunJJ6yG8ZHM7kd5kxTG39OSz64YeNkyU1rUO+jwbpYHQK8+swk
gZGnzZ1ViL6ImlJ9a6pxdO7LhpLHphndsEjY3L8b2YAeHBMfPrlqpeUPppeP3WPpUYw78NHxDYt4
1rPRJS3mkI1N+VG1J1Ld2rPSgbeG57CFZ4AZu24s0QexjnPnyJQ4tsOWqNmXDu+2fWd3WqVaYa6q
U3KbdbYGzEGmNSxMldT6khn2OIcUXUMaP09cZgXK3CTGXWnHNQ1qy+vbwCgYmw9Kh25B/lhObRmA
cFDHO8HKhPls6IsipIVaMHRorg3lWzF4iOMYXHXzIMli5EEHZufekSed1Rx4RxsfYawqCeZh0low
2FuVEgyCXNCnmVUWwajMP7iet1M4jrNmBSQ21W/jYGXJoXKKTP2goyVgAgIfM/7M3T55LsGVOvtT
j47mvpUVnunXeVp86JLB4r7lTqXpl6NTqwH6QHd1kKq5qwcgQOjuAMYZsEld57yzTFqiNQpav79j
iQNqOlOxvNLXQBHdhEpaZTfx4Jo/kZuobF8Hb8xdPDl17YOyOO7h2NIiPxDFdO4VhaL4PWsc71wa
JajuUgCM31ezo6h+lpgJ9afR9B4KrM/sl3NJborWyJqjPudm65f1PH1sLSDzg2wouu8gLeR5iCPg
/JE6rPP80hnVr+3Mp08GrQHQpMZUk0ClVfGxI1rD/TqbLAXp/7oCgJP0av0AsIYBTFxdK6nP0Vmb
3CVtAfbGRqmbly6emvjQm1WeIvimZkpoVAknZ+AZtAezT9hN7rrlnaZAIR4VCiBDWOtmP4djMfXq
feLCXQ3jljRiVWxaH+e0bfWDacZq6bMe2fKQIGVQhcylJ63Qq89KC3vvMDs9yKrmwqs+qhzkxXbn
mo+2SlAy29tzdswIGQycVVtND3aatk0AE6lznkAxMJbH0THoZ6dN2EvnEc84WrMyfs2Qa3yPVjdo
IdGOhnYW+Xrwf9T9mIQuBnKOjeOM76w2J+feUlMt1CYtHg96Z8egnAQZMTK7czyy4mjo9/poF77V
1X5bcds9TqysfLV3zORP4+L/wcP8jr6QD7x9eeEPz/T/h/dZBKj/+9/P4NX7fPc8Pxcp49IbLb70
5xvtOr/BWEeBBNJwgL++vsR/vtGm/ZuoWxFlE6Kx0evr/dcbbVm/IRIk6kHQVxUPp4hk/vVGm+pv
or04kM0grQcE0jT3vNEY5/KFBtYRGXOkhV0ktg2ASsTnFw4eSc2q47yfj3XSprbvjnjfNGoZYGAy
Ff2OW5X1aGZDtoVkX/pLAAELueLHw9oFlEKVzOksHZp4iNX5yOy491VqxsfWnOlZH8p9RON/igJY
G5lQsJeh6FIKiFRzms8dgl/Hng7ObWl0nz0+c2iqGfV/urLhCC5DC39JE7A7GD7ICXiSHT80KMDJ
OUq1Fad3j4WjJWGvlnbYeDw70mEY8Jw0GmhL6g8Xx+4v6+vS2lqa96+CwTUF2KeozwDEVKz4xU5m
A6Cxea1gJ12n9lNmqz87u5oOWT5rB1ay+rxfHkxM3UDNkgvSBMnSx+tlp3HRzccqLeFwJehK70DF
z/0TzJ7eO5pVyfdV9Ak0oyAhBEwCpaGCnkDaSqU1YdW0znC03NI+uJSn5ybPt5IU8tmEFJTEoZku
+DMF9lRylEBDoRBiD+OxjysCIwBMkV9ySh0E68xZvXl7GdeEAagJhKvoYHh1XniqUWARk/GoxjQ7
2en4KUGtzdHI9G9vC1o6sK9rJ4JdKNRCOyd0QZDOB8xiQjKnGo+K57wrqNWemtQbNw7FqhBRKQck
CI6/KRVq4awhOwYj8xgb5g/DBBN4MsfuBlnS2pKZoNcAcR88DLRmX550I41LO3ExE5Sx9Cc6z+8z
HczsZZLZx7fXTJzhC/8FCT2hllXERBA0wvZI2nFI/zdlX9YkJ88l/YsUIRDrLUtV9WK33e2tfaPw
KoQWECCE+PVf9nv1jWNiJubqWezuKkBIefLkydzPmBijLkMJZVFzSsqXZ1aMyfZxgimevB1bOpet
PfmYN/s87fOXSRN+PP/PX+OfTfrta7yNpKFhyiCeQ8X2Xy+YkBU19ZGoy0aDOr9VMIuqmkGm69TK
Q1XzrbQD+37s81D8L6vznxuQvu0leOswzwz/THz2PzegSGOoSK71A+1RmDT/82X98xz/c1lv3Qj2
xsxBa//PVgmjFKaX0+sLl5W+RmnzSxyr2C5YXJ/+54/67+4gtg2cvyD/0uTfrKZs2C2zNVUXN5Dy
MxHr8gs7qr/beXZeT9Slz8pV/n8Ryvx3H/r2SoOJZ+ja/8v08zGlstwXfcEwuLU9/Nm3r3ut5jtb
bOjuHSL1c+P2if35P14sJEWYpYOmGYovSEP+WS48pZNVwNIXUYvthRSlu/ODta+rDu4aVj/BHEBn
X//nD/3nzX8bJIEM5W24Edwk6Ii3P///jp8spFlp68RcXEyqj2Grgu5YkGz/vy6at88B/oG1Dt58
gKD/+jmD5HVYV2Iu1Av+Lld7hnDqMv84iPi/meP9+/zgygxqHdMs0PCgqCr+wSjZoItDCZ/cDVu7
ff/fpAkAA/8c2SBbMYuIzfjNjh5jWP86uTJMX0u4rmbXfRtg9kbjae/3QVHZBU0A1Ee1zwhZX0zt
unIaU9VpWwXfYINNbBMSUQyNXgnAGuhW8hlWBrJujlHU37Itz0i7DyvKCD+V04Akt7pcOpMvAvvY
5MpX+Np5eNlNUbSsOo4/ycnWpPNsl19my7aynYk1tzHYUsABaGH3/lzW/J1OT1J9FKlx7ZxJVl0N
KcLXUpSgWiRmZ56tqotvas3JKz9i9j4Zt/xXGfPyN92p/QgrWc+6ct3KV6lysWF4jrm6VeLMlwZ/
C+dtWCWFB8qwTSjJMr/eysMnZ7dNR4H5a5Fu+KGV1O8HkE9w2Y0qPKFay9il9CMizNYoTtGpQ043
iGYk61myybXLwNwgpUrOI/SJqi4/6X31aX9U7ijaPBG4/4DvR3azeEPhnVGT+JMNMf02oP6tm2gT
o5vaKMzUZCJ19yMOjtjzZMu3tvB+mi/Eig3piEHYb2AM0BvjhOqPriyQnQjIxx5E7oJo9Jif/MY3
xHE1rgrn1i5uTYZGkF37m8qdFQ2AzrR0eyjXT1xpvK8Srl9dHYcDxfZCFWtzSMuOG8cf0GattxrO
ZaczAChG35WCDGnnio2oS9DV/Jub/HzK5UnTC4sL2+6ImvW7WRLOPqhFhA9R27CDiFPT9ujlCV9+
eQSfNyEu1t6yyie/T1lMa8+s1a8H5EjfEUIE+XA1VAEZB3geZbftdlhbsYFz6hwXiWn5obV5p3Ij
RbNB1OAaUbF9uhTDxp7BuCzykp2H/VvvyHVtNK+sbYddba+8lFN6V05iHj8sIz0eXKZrckU/D2Av
zQ/zCtSXsOuUyHG9mAkn5E2LzIU2hsHYBsYY+IYHC0sfmR8ipjRPXl4RR1chJ847ZNRu55D3kyq0
65bJEdoTmadHOxrnfzHCE9oGF3fbHmxPH+YiHcrLnHiVtNZ7+hFfZyyaha5+RkK6Z+B+VpeUbVmc
NW0WN8+iFWGep+YoC6xPCHBtC0FJ/F6LFARjKspj7TMOXvVR8bjNVyLdmPfkIPRK01iunUnyderF
OBtzYVps/A4B8Fj7aXKu4iPxUAR1EcMI97gTcewR23A88GOpp5ZPYM3aasj154TDOKoldqX2nicR
S+706J205zRupAeRH7CnsKGMV+7kCZohnPqNSqqXpAEz72rRBCs44D1G5UyfraXYEb4yi7k96SZ+
Lsse8s44nWcXmR9p2jrNwnA1R7HZT3U2+QpJIWqr+uzcOe3oViWhA7diaIM4+/At2FjC+YgN/mvi
ziX/HPK5/CKloOKimIq/Sb3laXNmdMvuVjBkGHuoDgw/nEyu94dDWGY7rlPxys3BtztB9SLaCc7O
XzU2OAWh9hp+I/XLsi7muiCNUezYWxDNElNkzmdnAzcV/TRopCF2lT7Prxnw/yNmfJfY5zYFQzvX
VkwNoL+AZJ6aaWtt4fR1ga/70MOkI+boUJNMgEke/N+wHyRpEynVe57mZr7kqz7/zJiWy5ss9fmX
OTEJCOXJYh3MKyNbV8Jv8sdeD9PzDi4WP6x5/UaiKZk+qMJOtplMKWNjs2IJzTZPB4Z1CyQr3Ale
k70/lARLa88TG1WR8MU34Jdmc7/q6G6mOhLeE1S7uuEg/nWrkJp0t4X/rLfVwAQUo/fTnVB+T7t0
5Bn8R4/J+k4Phqd9OmT8QwH6+tcOldu7LSKHonPQoZHWnUqvrSTZxnBWbfkfkOWkfBR5juWP1k5d
98TBgr8BtznvPR7IgP8frYTGZdlZ0ergC9kLuR+QAuI0KG6Jq9GTioDYWCCiJp9ogtXVZbNPXgo9
pt/j7l5NSZKXWSDtsdjM0evRYJHnfiOdzGv7jsDJ6afJ2G9UCqGVJadPJhyisTLMV3ZqNTQT8EVf
CPfMJuw93aTp4DsAl/n1P+RHazUnvCnHKuCOqrVG8wCoCunZh3vQUe7ztTarP5vD7PecjcmjBxjD
rjD1Pq9/WJI+odtQ99aY35bYvakmjNTjUf/O/Xq+hFT9hcrzghPsxmT1op2fLirSb3ER3UDVt+0/
kuf0ORfT1FK3rg0yrsd3rDxdM5z556zCWCqyWg9sbO7RDUt8iIqR2yTxXkUccW2ZE9ssYbvPNjrg
EsorYkanVu9meVz2cvnCtu1tEBv9zPIQfTWiu6HWZWrnXfo25lPaLqUZEelo1/sx4vl4K8CcnvEu
WczwNJhyf4TpJNyJ1wG7XruOi106muOFtxUYWeaS+XexGn/0Y7VMnxa6u3tTxqpZDWo7RCzpeF3f
mPwAo9dfK9pCJ64da6xxwqUvp+Tbc2YYUKys4yeZLBwShBlE1IgLufo90GtS2/Epc+L8kq3J91rx
8pGBx3468OYIGAIn8puYRSibxFb6yVVcEKCpYGQbti377QoD4gKO4Jx+Wup1ACmcKbRFwx5/8Jzd
IdXqGc2fs1E7QhVJvjbDkL5sFYXVKYban+2s8qORoJ7vip2Vz6UM7K/f16ITTMSergOwh6TdeeBI
Qqdm8i0Gc2TSLwtdfnIA2bFd0xUGTpU66Nae+0L7XDGLWVf8Axw2D+l3tjL6OKVkRJZgnZqbK9dU
NFNYP2BgJe3KuLn3pDjZz5GTM3xBVlxgPZJRFtFzP+mxnamLf850Pe7jcf6Z8tL3UyDbO476v9sR
ovp1F1T+1mDc/6x7tXVuUkAVfpi+HBiU+HhUIEPeXhEst5EW4X4XfraNW1j6OtPd39Uho38rIb8f
tWUf05PZl7jFG7CR7hP0jv4SGA09TjV3bVTJt6Fyy1fQ4Dv6ddt94qgIjQrCY3sS5/I+KHs3urpq
y7i6j24L8mwqj35UELW5YRL1735MtHGRm4Zj0LxXW3n2b1kt3ewJ2Hgf0vgJ/ZO5U5aJHjKgcJVu
G9E4GeKfEROOH6r5TUJLXYoPTuxzIcOtppAfk1OPjYJx8j0CFtG8E7wo/qxDtDhDJ4JO2ky0/xG4
1nvLlin0AmMkDdpx2yUWe92HQHUnU3YJHHbaWSrTfgxG95Evueyq8lR38C1gQ3vkx3zPT4NXFi35
i/MMNKEv6k55ni/tvNL0J5oPBRqnxxfuC/UCp+sd+Gmu472jIWtqTkV/BG5fMV2afNrgC/tYjRFI
VSGTffSWfUJsmnymY7ojQEhVHOndW7KrN2j7JM8VfZtpw6IyVVCPGc6yplxmfz+v6XBdWBa64vS+
OSLDlpJveOXimOQ3QviDIt70kFvEFtc8XI4TrSmJiACAlU219VqaNllsROVhvL2nYl2fgAAXOA+a
teVzXuDBmYI8AFmTtY0efiZjZvYv2bwerGFKOtfyQg9XPrvjVZ5T1VRxj3NvNE7zy3mm4gks61m3
O0NMclOP+5I36RSxawDg3Qc8pctQJwNpgQBnvEexvGB0qE6axWoGlHymg27zgvATUaBhQEERRPpx
zIHGb6P0+S+TTLt8QB+2YneswDH6jiP+DPPau9vDIzNVcXZodE6AK4llPWhZt/aVmwA+KoWjTk4k
+ZQNxF4NjKnwspSDEK3K5Imh8oSe5nJKl+H3mTyF/1NzumnANWCKd9yePHZ9AFdTWHoXaufvXLEq
LIVqGT4Vm5v8R0ez+alayZ95Rls0Rpf0bK3h1OpzcmFsQl+yEtvnGgDnj5tqj3B4nZbPb2KLfpIr
fQrZ+OohOu2WQz1JAvPjQg4JDmdgMvgGVkuJlmaBUnOpZrh48zD6bhxxIDfCA201UdTH66l8tnV0
ZRBjhqguBw5Z3cZlsc1ezehpO1SvVhLSwdsNG20BumMQSXkHoes7e45fBRHZ/SB46ywb+wKg514P
c/mupE487sT6l4IMlb1m5+lbo81wQ+gQu+wKjTpE0c+y3bSU64dZx/lR+kwhFH1JPyxmqYoeaXsu
uyxUDIA9Bf48W4v3+YGJA5Ivt50A0p0jtIyIghACcw/j3IhpWRuQM+5GDjyWhgY9PiGt7Osyr9OV
lTH5hQCJ+CVnakBJkqI0yoncGmPm+MCwP5UdWKD5gjvwBT0A6jomoLRvLDoPaCnWymRNePNwaoTO
alSPc27vAAnLK1tcNjZTPqEjPA6PMM7/lZ6ivtvS+h2E/yZF03oXqrGT3G+lJF8t/J4/y4Ts7yte
0Q9Qpdt+naB60ufxE9OE5mlOcvOEgJM3hWb+BTzbgj0zGaamhOzgcQ91cW8cu1Z02J/RtbgrgySy
jZPAvUXTmd4lVsRW2ul1EOHt3KTHNdEVQ28hSc6PvAS51KTspA/oudeotTE3kmFTbK016VeAB/lp
096SZinApTcD2RDfPC4cQzL1eohPlSlq//Zii/dacIUVC1j/HSfjgA/d5q7CXgokZQAwyn1udCKe
Dmr5XbUU7luYHR3a8UDgKtETxW1Nt7SFAoe/CJ7tj2tV8BYeQaYs+jmRx+PAct8XuyKfExsp+v6U
V7LdjVmgIabfMvz3i56K5WiD3n/ENfkMfim7CMXRk+dwUMB4zt5JuyTIvgGOvFSlfpQ7d4DmOwe2
nMrDNRTVNuZnDP1ENhf+yF3KmzDz1zX3gbQV4WREr2vHQapKhh8C5vgz1ws2djaoiKl6c8zHZ7os
+veQz/wCitm+inLJvm6iZlC9bEz2yFSrfpZH5L1digW/5txosjUzJqsRNUwdnrA19Ikz7MnoGE9/
oK2UzQzX63dFSSpIL2Dc/tHpt5phT318RQaaAQoHiHjPTc33K1g1C6/1EPPPciArygmgu++0Elk3
mqj/pKtT7xyv4peQ7/SFJXPZeNBFoZ/yDXKDYpIazep02q+UJLrAi2arpyWOdmjmjT3wgXl+GYZz
qfFd09I2vvL4oxFeErMlnrf1OZQAn7gdacPXLS4NgWKn7s2Ap98aSauHkUFufsnyk6Xdm6w9b6Iv
ti++EoD6xzQX9+taFl+zQZWyHbwrduzYlV/61dMcz1McsMTfTwiDymPZxAULRIeu1sa8SwtFSTOn
MCRrl8nLH54BUbZyXqYPPFbFgZ5QmlCApyQZO3i6xr0LyUl/yRWbelcfM4TdSQCH0mjpzaexphog
dKap7w5LA4TfIRLRY/cQSV+6an0Ox4jJhXTdjG3LeU8N3KTL5C+BqmbD7d8SWIWsJeQJ7uCDaCql
6djYYx9X4Dvgr865bLqCT1AzjoKxoL0uy/kvR/8WLNpu9IwkynC+m9AkfRxjLHw7jiV29WqPOyzp
TpV0HMv+A9mh4Gny2g97E9yCUgJY7tge60Mcy82iM3y2YHpRDaYjipOB79mnXUNd0xzcnaxd9hH7
Hrw1ILUtx33r1rBujxpP3HYTz4/9Uqohx33dc/HkcICf1+mgeMCGHAOQO3RhzTiGc0BXBVIQcEsl
tMdVFrlvszVimeDVYthVsijsXTAe8YgnZgM80GOSP07BLDVIqNJ/FDiqCFiYAwVehq32QC5SCWVO
VLokD07HcuzLZZvnZhmm5ZPWcMFuioOApoI4o/65v+WINj5DTBxYA7mDz2bI3ezqqZif6EhxaE7z
iB2pYPVkGidBVXQKvgoDINZuvkvmHTbQYzd7e+w+/8tmkX9zdSYgKZnrkfTIhtrLpiCTz1vGaIR6
apmTJluZeyrP8jStSrz4id9Y/IW0C1CT76t4zdOt+ruy4ywaauxxYcQ4OF1B+RyvsUakY7NEWDI3
Fj3HFL7qqZv7qQhgbAUF89auXNXyUvuSfYtSCdbOBaH5rXB2AUaMpBg7DKqAb1DUx8d8c8n2xoCB
1eDzKfYetNb+BO+Xo2pJVR+mkzUh0HtBtQm2OjcQhy1ARXjtLXEo1dakdnfWO5GD7tPZx0EVkt1h
2h5e4GIfLDQrIx2RFOJmj8E2osoPZT6ypSVgtnQ/bhPaXW9pj1sDHq6gjWZF/F6WMv+Ma65fZBUV
IBZmJIsWisNlubd+x2VV+I44OMtZZQ8uYIL/Tqst+0bdgKoeISzpD5qfFel0WexVt56UvCRHValm
IrU4290P5fa05NNo2wS7/MuauMl2KzJ+xa8Ilyj+niPMKryDAwFKfJDRHrZ59ozDG4W9FCDljzp/
rPyYsHakQw0eMiHaAuQnTMLoc5rlO58b+j7PhjG7g3yczNlfwFSyVi2VY74i9IwfZeI+CFUILR/q
NdkMDk1oO8PUUwRLSN3AbtiY7SYV7mvRnnmJIOzbhLkoix1q1lOELm0apg8VTuPQpGDdUU4jKPhs
U0xGaggu8Sj6WJ+K3lW+ghzDMoB7RHyxGbK6hbL9kk2rMV8pswukWQkK9KtQbi9bXx+ad2hHrklb
gNWbm6CRfdUp5TwgN3brFopNxNg1y6hleQ8XGZm0uF/ijQg/y5E/GAX82kN3Lo5v++yS8y6F2fcI
3hG1ZjccJfjplIRx6EHi7t40C5/hTJJle3EdWGDT1y0bAwCIRG2N9T/a9G5gdBpelzwM5wP67l73
bk7m6QcOEs8eUjVNv/dEuBG0ikShFgNBzwWEcL5c2CpQ3x8zYO1VFWtle7koJr6CPFj4e+UrA7Q7
RWTCWEYd6XIUPqQ5FNr44Al24f6obJ3JtVwqm/fzYVj9OmrIxm7KJciyi3mGeECFKxruCzv6r+MI
fqSF5i6bgZ88lx0h42YeSIwnu98Nz+oVgnA8EbQ5DF7oSvBqA3mVZ59YPuu3m62PPxu0YM9zthQT
zJ6iJ49c8+NrGpctewi7p/LKk8PWj9kI5ga72lDek5wdZQ9vvnJv170uig9eTeIZrK/EfjwcKyEX
OvN0wmFZiRprygfbi2Gq02ZPoGX5xi2h4jHL98x/yEAqKOgZOYktI1mumtkW8QfLV4Q7YCnRApwZ
BAJ9Jsby7xjQ08HY7wpP3wuQRIZS0+8FcqWxTui9X7grP7qiVA7nvwLGDkmBTjvdxg1sKLMV6cFm
S9tqLg5zmzebbRd+mNneQumOv8DdMsMhw339UYaDHd+lFTPvxZzQo4Osw069IgeyZZB6hXq+pZAR
69+p4DoC6UQYQYHEJCt22GGPDdnRCGvRmx9eqhP4qauSeEZUEmFZ2oG5efgD4Q/DHNHE1peaDzFr
slgmL2emprKBxJK8nCJianeyxX60Wy7K9ZqeptxaVx4QRyYTFSMMa9wo7zAGoDpu09o9rMl5Zs1K
zzf33jl70ZB8qzahxv+uBdRFDycaZwjPGB35MLM94AA2pnjJUA3/yNNhGt/F4RR/GbWwLMmVmMkz
h8foM7EqwY9ta12/Rsb48cGiB/QS69QV93NVuPMBQv9Z3PaIIvLRkwGmjXqjU32Fm6SfcK7oM4z9
oscqf3JK6pcDc6vJZWWRbsCVy/ClfuOEUE1vOUp07n+DJEMJfi7DWV0PJHOUF574xL7ngxeo5bHS
dhhjnZm5DPbMs3bF6n46V768BxAzqJXXarFXCJArdZU0FuHRzyOOeEiF8lfJJJlRuqKW7RPuUH5W
qGXxTrqR/wJ28Q9mwumKPCdMcdxXC4KJL4fIhhfhahzNtaUAkGQzoMcdySYcB4CnvXVCfXbrKIfr
kZ4LUIqnBLSvHTTonATks4Lo7PcsjjW2YqBctjBMy+XUZUjbsg/YU1X6HmUxeiIUXO2GFz2B0HM7
zF8qajp01VbnGsvytOyypIij7Va0fpM7FUetL7mfzYzkS4WGUoO/bvbbfGp81WIWJdyNmB2B+keY
HBxPitAdzNLkxuFSSummFwu/4dAvHHHeIAk48+1UB8iaXWrFN2Mrq9DRRI+6qbFU94fJGtTZCEXf
skaludKoy/2bbH3Nx+/1cc5JtzhbfzfGA7xQtemh3xY0SoDPBmY0Xjouw3uRFBEguGYDfUAgKki2
PDuLP/lJYaE94b/HjtPFYw5l828C8ZM52tOhNPdbRMe0Y5QdPzNzjg9o4yl00FZFHwz8a/DKh8O9
0mIqUUHvIK6BC8PwOaF4Od/DmAlNHoXj5IpHgrYNx6It+gTUYdnVBJYGctMFOvl8ymM7wGmT9N6Y
UjwuuBDAawZjyQZoeHFgZYZ5uHdHzsz1nLgdmzEmxXY9djGkDYhl0P6BziihV5yJofFkEt/hK4b+
L5oe4NlB94BIQYMTcund6/PzNGhH7+sxq8J9xlGB3p1VCXgopm1eepETX/VrNczj/bCKNzXmCH40
KybQfQeFyPhGV6PPftjojJ5TFtak2S2cYYMO9g9dkWnUDdBZnsBJw7g39TwfHEfvON1CLgCRlzke
jxwFNCBK9Hhie1XF6ZbLA3mhLgfKvkzo3K54Ux0QOLdZVL3WNaIyscnRb9zxCbp0ZU9xb9Do/hlr
cah+qvMJjNa6vQEw0DCml3NSJO8kDsf5AmnpCTCKs/c5LYKtGhMA3ToSYXZ0hQnFUGOsAZs5Tv+Z
hQ96n7Ei6T665BX+uumnxeM4YpST+lYgKVu1qxg0wYl15lO3jcpszwsQDhpm3JA/ZyxsdlP4Snfa
uvQLQInKO41j3XTHmPPP2ZRG1eFev1Wkp8LmEBOZ+XZjPIt9paCHvyH1AAFgWh6JuQNNP4EtrBI5
rDeF9fa1RO89NuMKFqmHpgP+BRvVcNg0OoFUX8JbAQ3+wqZBdrLIz+WCMftc/whbwbePOXTpj1yi
FHn0sKzA6AD8D1HQkRThBGCQ8u9WHcnWbYo5fufmDD0EF2i9X9JsyouXfFzqJ5/me+h1mq3PGGGN
HmyOnmEiqeGR3qLRODP0rYvwCcFsMVwHuuX5/UKyit8IxIH1zSM9AuXxTOMAX5dw7hePCjrelckZ
5ifl5IgvLVDKv9+1iUdXq0AA8zhlYyu5N3PvyQHPojrmGFM/BaJmR82X8lp6vrrvs1NQZbTGgpLo
xwyMzjcIAtbvx7CXvsV9RLt+LKfC9ad35TvFx+yXcGL8dOLpHbqBrxDJHvMC72yfrGX5PmpxTk1d
xAmULqA0tDI5N/4qd1CBd5NCie87n4MC6lkMYcLxR8ufrsrUiEapFpj2OExqAdPG6YcgGWSwFoKf
uo169uN1x0nq7lNNwIufDqrI+1MMGf3Ok2FNHjFc4nOkHFeclW02R7d+Kc8ULPEjxD7Hga4kN+JL
ORggkQZxFgfikcdqX7M2lAYFWJJKEx6GM5q62Q9t/MWXhVvv5mNK93u4HDHXl/4cwq3AmbYb6Gyy
9A+HARlsUQamkAew62TE1A74uBZZHeMvpgM6o/MicmiIj2IpHgLA2m+VB7100mkUItotefnRn/LM
X8o1BN3EYpFDg76A+rNDIMHQj0Ahdq/ePg0zWOw3OpwgYZbggrtBo+LnK9isxbcFIHrRyjwP98ux
pP45pPvxit7foHvYEnEEOu27A4ePqMG/q1KEvMcrpT+vx04/D3kRvpebzD9sKL4Aa3c//4SWadRN
YOUS2pDn5uPOgAe6InMBDYLynIeunMFPNJyjd9bINDn+FsvIBSY/aIkxDpGnobcHGuLvRhTs+IuT
5jijtiT7DhgGwmHK0XZ9BNcJ4ASxjZMNXmbzLY0E/0rQvYQmGjZ7aEZhHmlAL2JxnrZKp6PsE9zw
4jGWZKwuE0RhmGNk1bCgqmVL2mB2E+QoO+SeXjCBv4rWGb9i/3PqdBfI+UZ/JVOe6X4G7f/NHSxd
uxWjS1tbBYiR2oKkzAJTl9iG44Az4kaFUCho8wIHnRzcUT9CTl0kHQb4dXIDaObfwDSsQAWKJGdf
QE/4G2nvBA3TUEyojRdOe6bMKi8FVF0/VpO4+GGIEcCZEEuXFOnZuYs3Xfv0fFiHSW19WW2AE6RY
JnRJ427EY0xTAy1Zhpioh1PzDJR9mKcHAY7dwGptz55rgizy1mS1fcDTH+uWDALntuJh+y3Vapd2
SoBpGxjZnXOrZT0byFInqCysBD/Yyh0ovD21M/jWQHPgsE48p4cxS4B7bSox8eU8fvpuOPcxvxKL
bmarUz8/FRs9ixaJQWmFX680Jl7GsI9NFpQrW7JUaOgj9cI9hqEmrqOVHn5V5fr/2DuT5caRNUu/
S+9xDfOwBcBZJCWFQkNsYApFCKNjcMz+bL3rF+uPUbfLMuNWZdpdllnv0jJTokgCcPdzvnP+RbCd
HssXr1/Z5cuqTwZcamzNqJCFeU6zTvtI+dC+AkWQuUrssvo0bFiZ7dD5KHXz4vCV9c66XrKsDswr
eC9CNH9WvsuH0iMmrTd9HpqO5t4vEzvAuK6b+duIHmFGPjunx6GdaTxsPL9LUdYts40c/NYqtDjw
3E9p7V4GzMtnLmOomLmYGw6C6dKlYYc3a4ZoWbh4NgFJ4l7mEPBoH2aO2FS331vBsKBcVf5tS1PB
DIadq0+vCad/6kkC6IibYdpfs2kcFuiwkgvMHKpum7v2+kEJofPgWaX11jkVfk2hJWx+AkTWa6mW
1t6kaf2OpOkdynlc1pcp85332bXTnx4iaB06zWDfJaM+6nFbVeajvnhVdq3bTkM7HLm54gLF7UOz
wW1i6aucI2cq3A9HrI12LwNrMMKSIKa5t4vE/fRF4YpIs0S/reCjQKDU1LANW8387C45Sn3PoyHg
AKkZyXHMx7L75vaWRE1PCuYGpW25zmHR9Fjnokz6OTS6YcU9VpruXZcyYRlPe/7GMHGSQISiASIg
oY8jGxtlr01k/2rJvWpPzEBOs9Y5+6Vj66ApNBaFQMVsMoir5Z8mt/AU8gSk1RI8Zmi3UF2+dpCN
yUSvtc+RZ0RqoyfZ1arvqXq2p6gVSFtnZ8EEmkD2AqYUe+ZdVhTBvF2DzLxvhKF/BkbJHNh+Wgu+
qbRvzo5tK54EalGfjijLrxoM8xQWyPo/WM5GcAqNBEM42POsNoOjjBreYCjk00jeAOSzd1Lrh7Sr
ortTNwn6M88LPf/o/C4vmSmdlTIa7GahlFgE+Xf8UeZMj/PYLIcmZQccetUEepUFy3q+aTRDLMa5
OHdQTzRZFHqTfzVHN2N30GeO2nltlpof4AXTuCGRuaoXfuPqbmudEdNx0njInjgjE8nLuYbLaRpf
AKyMg9jWufKdWKuqgQnOg+hXe8/7QAycnNZvDiLwFqT/PkHTF07KUSM0c9lZZgTgDKHW20mRbpgc
yg2BwIcBh22TUdWjI97DKSTuS+smwnkjW9L5d1pd4cXSjM1OcoHCCE2TLF8kjFWUBzMFYnzy8RHP
SzbIJl76psqiqudBuO+7ymcHNUmTHGgaNDEl+DAJJUpPc3HqapBcRx5yr+0qRI+iTTIt9M0aFMuc
1rx7yaSZAD8xN9IDHLQslDRKtlL2e9+6ylNqPwWpLp8nnVDklQ0O+aiChUx8FMp2mqOQBn+XVjHP
Lz+vFeOv88gom6VNOJg1voqdlJK4WKOOztz4HNn9O9E1RbqH0mvqOy31Sb3jI6xNQm2jNjRnYxxg
Btkp+URpWlfX9HimLzH1iSlr3ggHm9Upa2TpTDz2tvh0hR0xP2DNHTYRWt0AWcBg9R+MGi6GY2up
nuhzv8zlHKZyqT/YikxyK5l3/NYtBRGGsVX4CAvXx5OYQEXiAQsKxV5b5Luu6rS6N/hOvM0MrCNO
gZblAhJunlH/XXtJH9ZmlvNrToB5PK+12Yx7YL8q39SzSsBMwX51c7eWuvNapKn12XMRi6iznGSJ
08asbqbkxAxBvrMej0dnOZQ8q7Suemy5E4vIBKmd40VR3Xmns2a/cPUuckcu2v5ZuSJPTkY/TICZ
a1+v56LivHdIClfCQTiF63NHgdRExWzTT7raHDLfxZL6dqwsojFRBv6c6awhOqa/JlqWj5x5NOmF
kGdScKhNhhdANgmgWpTY4bSc5ek+MWm3CGuNb5eloxDjd2ck6Qq6pFoXliKjjQKdo56ONa63n0Yk
zrx+r8zW0dgAT3ntPUClCFQJZVsft0K8YqMXdKAi79R8wCgZab4ZW9bVDs+h7vyFLLbLKJBCh/Ha
2t7kvWa5BaJQCGCAbVfKxUaHdtvp6ASybzdJlo1DnLW9W53aItf8PW5Cv4B0dXr3XVitWW2lvzrD
gSYQZV5FWk7F9dYjob5jbnaSMXMLexNONqvc+16mz1c28J2/tftcpYjdw+QTTZ/8PrJWVMxQZBy+
r6M+uFZELF3X48FyveEoEpKULz3XAFS1N6Wr9mqotcfa6DIuHlwtaMYhSpyR/ZeLe1zaZHdKNgyx
ssdAu9Bg4WfsjhtGoTYcJVFbOqGVD61JhJ5jl4Vg05itJl76XiGqR22X9u9agad3X7ZJ0z/LBozz
LjCLlQhg0NIdgoNg5/6PXCocnbDIUK8NNk8CTdmc7QV3bq5rBrPPjTG+jKnlmTVRDVuDooFcHhRq
Z9rKt6Hxp1KwzxA+3bGWWRU1vTxqdu60ac7Fq8Zo9KGKeX4kfWyaSTs+cbXqUx4RZA6GKSyDxRQX
m6RBtZvWCnxHy8Y1BfFBK5ziINekPBQlyfbjWnmwF2vbSgQFXHf/R5P7Tf7iGZWuHUaXQ9ODovIC
2KRLysy4qtkYZ3iOXo1vzVAa5rnVc9+PE5V7nbqR3QDtbDhTHNuqLNSwnprUTcvyZDdpX5vXKagm
5QOxa4mMaxray11rC626IInJ5g6D0clfXA/o5ZQ3Wb9e576Br6tF0DBAnXd2J5ROTULf98Ehd2uL
kD6KJk/ioCisKPdbb89pFZsvZ8sFtyFBC0kgwPaFOkeYj2poofymkmNsGCDUngKS4uwHJ/7DadQ5
DTGMj31c6sEbORj5yW5YbuNCdsnM1rL9ElBL4A6HgiSCU+9xLUwh3309b7h/ygrGcD35rQHFr5xJ
jg+Tro8mwo8jKm94nhBGLPwcURbt+iH6hqPalgeRqw9He5kYc7edlwFNa9HgrdPYMlRuV9uJSdAG
kEJOuHszidUF22zbJGDPmXUO7n3f+2nHs87EvWPpTKWrwcxmYu3jZlEZrmE2TGmQb2bd6t3HJEmy
QoYYkr7VH8C5nIVaS1PnwT7xtwVfLDdP5r3EBVFx6nUpImZVC26sufd3Q2MVz105Ytrmeqo/zJYS
nzkJljF0itn5ySI02ewfO//FU3XyLQCpHcMW+PepGP1gt+iGknthauU3Q3bOS02BwWvW19lEeEX0
RbOVWcDiOg3OUm1I/RgkTnKGkqsaLzr6FWr6/6n2/8WQpD/ku/411T7O7/nwp5qa2w/8R6Ld9v9B
5TCdBxgFJElvpWP/GWhnOBnd8mwRAsfTLZJn/690Rv+HwY8QSyO0dQtVkjT8Z6Dd9P/h0GjFUB/S
8L8i7f9OoJ0mKRJgfwxt4vk6DgM3yLQzKOFfkmhr6Y22kGYbG3O/1KypAHARjRqLLaN8NIJGhrKB
ZGYFqJc5kuMNT9KgZOGeEqljTy5pLqKaNAxk7kDOIgSOS45YKmMe1TA/InIDDIxQ5Fm7RM6YGUsE
KUEebSzdsotvM87qfW41y4dMi9WKtESHrZKAmlZcDdNybHROuaE/+cYDccX00efZNMeqMimOgFyd
bsjr6JtQT5XbcjcbJoPYm7KMLFgoKzQ8zsmDmy9QrBi0Zy2hMGBf9xXoWC7smsMs/nRsL3Z+L0zu
s8N8G+AXJUUvQVXqxifrUCfDpgRmv+pquCg81wtcrXY2g9R1eIPSLh4KFry3dNEcWBW5ztNe8yxK
Uxx+bbYEyTNNwnodOYp/BL2ynWjqhL0+0j7h3qNAaNaXxE1SrCoMA2dTpXXlHbN61pyjbzRzuq0Q
sPrNSjQkpgj6Rhx4iY0ykK2yvaTa2jgoYITPOf42pnEZJ6yjyE1FQ7uGEexpMTXUrhwzK3uos2Bc
Qj21hj25tCG5x5mwxs1siYEaKlayfWE17Wnputr+TgbSIBOQsO2vU5/4hhcUt2ec20aCTxnxNne/
JIZR3fUsfgR9FuY2x/kkZxpffSScjEPyR1bChuvwS/ark5rzHh30V39Ie3Gs9d128R2U4GMkbOQ0
kWMfk0pWLx4laxODEBoVFSmP+5RDtLMZC3MOEYfpQ7J1AyFqXa5DFbg9JzIMx9jvJeGOgo2CnP0a
s5SK9GBXNIv8m5Y54/fUoxu4jC6hBgqanID17+30HBwDLhM1xm2as+PXcndn6gm6V+DqAlKbzPUc
5tQahZ1lTwb2jB6E7F3cvTNb7akuGu+h9RpShn6bnZPaqL9ilZaxSXot/sMz6b+oPLB/TxD/+ls9
DEdymjQ7mL8lwe1hTejeLsc4xYpnmS+spLxP8t73+bYLogRF4AKx5guxoD21mN8WpUiTsRktg43V
9XjnsqqBqXtbyZBj1fzpEsz7DHB+yD8GLOEBQwTNrLylMTl+ycgriuaUmbUb11n96Rb+2Zq95tJw
M27rTJD4ImGLy2D6wU9E8uKhbdXwTWCvd6E5gXKGTcKA86jPjORZOJr2c02T5qEj0nGBiMQsTjqL
o6/e8yuiSmYpf1iC/jmKciITQ2PW341C+tVO/ecnpssmwvMsl67HgFbjP2dqC2PxpjlD8irK3Hls
hJxe4eW+lkTM92taDQdHT8uI/TyGBGLslhmX3nuFLHnvabNB+CEfvqKYa3FZTWxwKGXaekxs365o
JX/zlf9Wr8FF6bqkmk2Hp7tlOb9PdwnIGEIrEU5SyNEvQILFZi44oTQjxz62bN2WAhCMQW6nvxtd
81/dGQSPKRVg1WNAxO+DtYIA8JJNE1fb4riHupT+3sCTiQdG+D752mRcLGEO2ynvxZag2rAZm2aK
VNCQUFQKwzT4iV+gAdubYqMzeRsLwC7/psXx10SpP3+Z/i38bdHLccud67/dE35RL6JxiTNVfsGS
gu4Zj2mffGmpd8TkWHs0TX/B/lHryD7cTcZNMlmYwl75GqT9vGd6mP1KSzvDfDtTu8hE6zeGPwnC
s/66R0Qbd2ltGg9GdiMR//0N1/+0gqBfI4b++4Kgp//zvyWpYDL8/1EHeOv8+/Uj/9xM2f/wyZY7
nk1enx2T+Z+7KdP5B9PvPGasMRz9NhCSDdg/d1O2yW6KHyCzxdbJNm5FKP/cTVkOv8/xKDqghMP9
d+uBfkuosy1zXcrCeHVGIvKSv11MXjD2bstEqqhsCQxk891UBSe4fio25/e/fphTrfLnjduvF8M1
ur0fjw/i9/urHHuI286ZoqHRhPoiitZoj32N/RqOMIB1aLaLaZwzJyg+pZI12XMszAmjcPRv/rhG
flXQpoRjOybtg+Z3o3Mo07To783OYQdQ582Q0bJV1tqh64W7nMwugfZ3vdk7g0t3zbXMBvPO6fMh
vdQZAxSRwySZv8xZ026rbLPKYqpG0zU2B+X0W0PTOfjwFFAbbhZVxwtaFD9ElDgPbUJk5W6gX+k+
H3imbCeLRNIRpAORGV1BiL0925hXrTld13TkNw1LPWETAX28Bay0XdiUinBxB/prh3LK+CiKsbfu
iyalmK4tZ2RaVzLvBbY/HaPZJCWwDRqlM5cFRHUKSatl2nleFv1AYWczxnKYEQoixfycble7jSHu
JhrrajuuRt3zgRvwqg8myTqk9JU0I/lY9HY8fiOQu0w1KIgGvNyCGc+XCEdZwAtwzEyfZ7qn64Nq
JvuFMiAAKDjz72khNoahPbST48bMBUAdFMNKgA6cY84TIzR7Qo2VDWplzbffVCZ13Gq84uR7u3we
N1gyRlShusVjBtrtDs4laAmz0L8XG8nwHGhWyQfnZhti76/Z6D25a/HYYh3YVLmFjln+cLQAjH8s
p4OCPslLVSBp6Ydu9Z0DBAzd8QjeYa8CMjq8NBp7d8zd8RgwbZnjALF5Xy9Dwxp2jWD3rzl5VHja
dVp4WiKMxvls7ys8MFC8+WHpGH+kizzOCm3bC3wMjiHxiNYc05sKJ3s7Kos+ZYn/aczUUM46hNmS
9HuhhHk2F+fRrk3UQzN9z3rzuHrpufUrlNaejWCnErEzMKnszrn3gZKJISHTGdplMsat8uXjaqSX
UkltXxnmUa1pmPhITpinY1gW8uzaxd7SswISfd1587pXa30lU75n7+LeNe50Dzf2k2mG+CBSwmBM
X6yRXGK9XuhrySCgkq/WMMFV3pgCeL4xoOq9V8lBWUVx8InShqYHTglsQZGmuv1NOdzPnEfmsIYy
VV9FYF+xrAgTeYsf1oOSkeFrbkgctY4ktwc9F9mLLYlrasF4nSBVIg86BZdPj4MsQwoNfhha0ITE
kC4eyfld5vQ/yWRWGEIg1fOafWFeFXPH1DZRxhK2ZX8md/2EzZqFThecOA/d1Sq/b+hjDy2S+5PS
L0uCLytWZ+aFSnsrasjfhLQ1bUYA3r5pPJttQMDPH5YwUP0OojZ03OGVP/TO9HkrwaB/BFq5IZzS
3Ks8+1Tp+IXoB+BvMO04HZzqanx1rWVPkKML7Zouw9zpv2cymKIMxH0LJm9jFSZaTFHDWQvMk7fy
phWqeSQsy95kJUHgoe1UTEj63mobBp617b3SehNFtPsxziVwfIE9OnVqD5iElJ95P9ED2IX4DTnh
9LG9dYZmiztvmJ5CRyS5tXCU0o+aWt3ZKeS1MDmeWFb5Oa20i0xd8F2VK8K/xntNzuWyOockmJJN
UjsRw3V+NjlkX2qiNgeas3XsceMshYaUlS+h9AOAmgxZzkPiUxb/ZshxovV2l2vu1uIUHa2en3FT
TFtVKJoLxDFbLcLt5UkvyM6WwYD+mzz0BM6IynGrmp7gcIpKJXOHQeUOxyZk2efUJ55jemBww2zD
UCtYHiiJL7hP9wBt/n1CZ+1maGtymY33ZBsy2Gc+zSHa8tx3M1xm2u2LTG78uWOOD69mSXeNTIJ7
+N2GeixZpkOV9ufRV8EuL7HRwU+r3TzUn5RoPDeu96Oe111t4HkpnQFfXjZakYURBCyafyjMa/hF
M7QJiUR1OQ4bws5bNpvLnd53DojpVBxgNY+Lv/KXEtijUgOo5hmzMduP3rhNiFHZFiQxzulD5aUX
V8gPyse3SUPCv8mptQj8DruMQhbPT+gLXfMnoQeoEiShQUuziGbOnudueumZc7au0tu4Ils2LBL1
hYu+2Rj6LI3zUhGxRETRrjrObEwkBPsBNzG08HnRAgFC3f5InHSBMWSYTxHAEHbVEZirj8hxfFpz
yaPBKEvWxdSsNrSYMLlI6d3Br7UjhoV+chBYQpioco/vmO1xXx7SSr4xJeOMKfo0sKPGrfVIpEKD
R0p5L3XQWT97UnkXNqFBqObq7FXNuc5IFzaWcjhar1u/777TxvDEKcD+uYpKjx2XTIU7rg9lt1Y7
ynO3LH7flde80afA4VZ066HQdLyWaomdpN1nYw3qV7f+Rs7NoSYiESZe8n1d0v3cOZ9Tw5drTi0n
TTtr7ydRzCcQZWtTcrRmiazFE+UMcjcyujAaq4qGYZpdb27o19qjgwYtYxP0KE8IPI+ms1qxnRtn
1VSfwMk96QxyKYRvL3nJTSXs/iZh1R3NtqQgaMpimZXjdYRBMcOUlpY4FfUL7o8dtW3vX2SBqSGD
8TkJkjoi/l9RqEOhai2S9UjO9wRxKw86G9cIKPtUcG2EdUrAhBPVWz3U44Fg6au/tsFGb9S3tBUP
5N+/J8Cr4SwDeTYJrsZWXtqYZCVJgmVEkrXh4QXLi8rKI07BAxnqs+/VXxyfGh7aR9zbAjhvnMy0
H1WwJiHZ4ipKlV59IVD75iwjWPFk70B6OCZber7XUoAOYxJEXvsWINTUzi3ZGRpu9beUOyK8+YB3
blBwnnFcbxPMQvsxW9XHuCzNxVjyRwdUgy+OLU/ga8YzKuS2poV3Z7eNFjXKfYNCabfUcBIRzkDd
DcHX3mmrdbXksOvVQoQVVnAz6cmhHKyNL7IDNR5XIwjeMW6AWGf7ziXjE7tJtR0rFHYU68soVu6T
FUYOTBYkoDTYMntM7irTOLXVySgDOPZ6+tHo1SawjBPJIjT3oHx3S+uqIP2KIX9qJzs29OosafsF
cqg+ygCsJ8FJTxtXj2n02Sv4Kte0HgYldqtpv5LG5u2yxWAjx2PQJzqzVPr7QBAwJGf0zLttQr9b
vk+z+VX3Bhnm3nxC2ngiJPsoTB3TcXSnyK9mLR5lml8F8dZwIaUYNX331hYgHqNKzEvDH7McCnnL
2wHHcSz05dJmDzkOJcuLr3kLMh14aj6bXnnIsm4yo3KtxGOqm+Vy5sE8GxEtUCJjZpbjnLDYCQlA
eBAabQoGzOxtWunq91Kq8mUuxmbqQNkslkqbNOS5H4m9of2h2Bay55cQS6v7qy4tPP2/PpvcDmF/
1JQ5mjBSIKCsjguB8b7Wb61jrRwm4lKE5mzySSA/rWbfRrcMHagTiSEr1KBmC7wtKhlIYhErpayl
NsHK1qCHaPbKL/DF0w6f2Xotmf+ynW2j1kNPDGms6McBJ181ag2wxZxTprNsCqu8RSDX2jJDXTr6
0wiuhU+oTcv9X7+73xQ/3hwnTHT729QeOKlfLe5/qG7rai/DJYfPHISsnnsKoyEQqr0mmIe511bN
e3U7GiE2f/2qxq2G7g9CBS8b0PyHJXBTG230xj+rTqUGlp7qgI1uMVV5bNet9ZXWELsHF1hEEkqY
iVsmOueKFmJht7+slBHe7nMg/aAL/m4G679+DoGtmzrXFJODGcZ6Mxb+8DkganCTVJkeARdysikm
s4kbHi139ZQlwD35usgIkLj/m0lZv2latw/iNnXU4/QTMLPT+O2DwHpzJs2UejRyNZ+EV/sn5F3t
XHAAvdfaVjt3jYdmrM3Eh//6S/iX8/0v0cGmBRv/xUE3+PNbRrPzx8CioIysRPp9Sn16uJZaUWNg
mQVXm/SU6/+NhPf7vcSUC0RGFDw3uLUjer+95mwu0rvJ/DFc/FF4+xoFamxe//qNMT3j96/TQWFw
fT/wmahxm7T62z1bFsAaXtok0UCPfVA2T1nC3qel5ii26Jn/smSzjCu8iCUrr61wDu3Ac0/4eb8H
DlZkk/LbokicsoNmplQq6I+Ll3262njA1CBJKkgj8VS1ygdTqiw2etpDwFlfhhY40O/sdme7VewF
WaR6d9tzYnfW5ktTOUwbcO9b5DnXkDH5z8sgzT0Mdx+6mjw0HSH7tgBRqMUagj2wWFoQxgX7szvf
Lc0NPeG37TIzqK3kVerJhtTlF2ZmfChLnHCVspgjxKVy5xfpLEen0k1eeXpJxvnN7Jc3fWpfEovm
MKs+aVz0cTEQhW053C1Gd5jIqYSLFjylsxmLFKAy0bclNkBjLwfd6K7BZHsnNPaPwtS2EAAVpCGS
EIone4Cq+GJk4tLa7nbN513v+Udh+bG7kK0O9G9z0n3JBvc975K7uUz3lNU85k0QjVMuubP7N2Gw
M7PkC5/KUzPRQMLM5y2Zml2x5gBvDrkVde619IJ/HcMHbsFihpDmkpcJhLksKEbkdLRNbW3nZNpH
yeIGQyNYoaafjd088XAOoMTUjhT/Mbl1oXFrxFqTfK391ArpFN4oauzK3HvMLPPVKcG1RvGMinsc
hQ3CpsPrtku/BeqM0KLDIikPjTSJWgZv9UIll+IeLrqLuRYvc5rfNqaEB+ZtnkzvYg4AIa3m0crn
LxUDFjth0RNkfNNcb+/3AZtHvtipUte+r56y1DgKm4TmMPWRsrFd+CSbZpuqmoNEUb+5ubZEKdwB
1xGUk6dnX9jNfZ0pbouRw7qIkDjthMynfRg1zvbzcB2s+ikd13nbdUtPd5GsPurG8ujJMO6Sotkp
sz65goYgfa55OV3EiZbf2co7LgGOZXKLuGD+qk2HYqAyf6fJlV6scti1lbpbndyKRqunns4aLjWc
Aqf74mL5/YnT6FXrei75VfhAJza9de2Js+ExUNxnI2nsbRtQtGBMytuNsrI2Wmrm+4xAz7Vs2rup
KHfEvAk928TKQ30u9tWE0QAcHWoWvVS21L7aSFMHuxu1BySSzwKc5HZofRmq4Vtj02mptFUR9RPD
YeRuo6YlfxuC4ckVCZOtSCDEPZ+F7qkdz4MhWm8GZMZDoxaML6xdskPllc81rhsa6DIsyMhVC9Hf
tZlCmjZA5SWbLvr7bv1EcmNX+dnrkz3jEMxnypcKfuP4FDDwg/+cwDNMzQu+rx51aFx3cg4SqEhq
F50Whuc2mwOndxhP/dJ9UiVHqjntkD6abENKtgw9aZ+DLHjEb3qhF+dxzmSU9pmKPBrJwKURqrC8
GCSY2K+21Luj1mV75cOzWpkTmSI4A9pvDMt/olKcSInhUTLKkC/SSaE7OVfdnehLSd/60gxHo9sx
LmNvCGfXJmxjyeYRRrdfVLNeMNWv9AxuTa4UyKf3ph2OldQ2JhMf6WWItG7Ztj7NiWt5Hdf8u6iN
Tdbo+7yy7xdXj+CDT7R2UgFH4k0Pml3nG2+jejcy42VURKICEmlyR7Wllr30Up92AyBR6FnszRkz
H/f1qG0gu9qWN0ziY8i7zegFO0O4P11tppDCDlp9WxmrF+ZFrg63OsB+41JZ8e7VZkECIJ2JLxf1
l4pQ+SOUq0SP5UMHNMHJa5kbMdUP3ZC3F3z8hZCxKtFky2ebgxkX/1o+B1420+a3LFFtmsWTEZTd
PQruj0EzDmqiS64MjNiZ6cIaXQdFjsa7mNlqw3xQZZJsZjnce23jR8Zi6Z9E7WrzmA3gBkVSoYIt
vn5uSrbpfhlwxHdIq6UTjZlLye3DsQmRczIedb3ob1CC93Wk0mdT9HYfVdVs3teFUQEd8y5PVLGx
ibW84Xta2rSYQhpBD+h0m1dAs1HtrWYMJnqdUTMoDeoPbpCfmL9hR9qQkP32lYoUjWdkpt0z0eFu
Q1XtnT/7hDxMO6I1L42p/O8phuBIlo7FsU4NSqa8xkB7YEMLdfw89NZrtxD3GWTJdAoKzSJqPbSj
5XcX2NGHdRowySgCgbwemg9zHX5g4887I3GhMzoNLVZ0CfqSQUncW6BPBLappNC+VyCvglQrEuSk
MOfXhrjg3LbHemB0DxE/jZ+RpW1vu6S38qgDZb2jtLjuLzL1gm/JnLeP1OBoaayn8kqWiT6XNQlI
NBS6O1gHzDCz3SDDy3mjWIo3oKpg10la9rvOLcVZyZYW0kn0jMUJNINrr3c6O2D8N1VMTqDX1t4P
lIXLO9fqUlDGqkXETlv6GJp8PqScb65yliV9EkLLYVS6hvp+NXVkGGu/+CHnIvlqzHb1pVnn+rga
dupvxpHi1MYxSqDOoHodfekTeLfLp6VX5l1fLOjHXDyuZCPJtXgg7ulmW9ton1jz/DuT93a0tGYi
ZEGz8IWSYbLeTK6Z2SvHiVX6J7djS9jKhUCqdmU37+18rXmekJMXnzIOX5lJTJtAvimQBiO6una4
wGVE/GN+yRz5aAS3kTUzDz5yIO5D15Gz7ZnM/aoNGQ02DBm0P2vkzadBFs6w6VZ7N7vaRaiG7Yh7
IW+r76aFIA4f4UkiQ6PK1/SdILEfelsico7U0z5qmr3XOuUfametv5aJ8+DSN8v+3QyG59Ej3R7S
QErdTKvJPVtTpBnmqNxP9MTa7nTubauIzakr6CNmaFMq+1Nvcx04PFu2szezpBHxWyOPMgR/0xjE
J2Y8vT38uHHN8xVtuSYYcGxnNR+cQSPdI6Z703R+DnraxIVDts2aUC18BGJC4cXAQ7RnxRIVoLiB
obJdVv25q1ppI+G76y7B8q8s/WQ5wzd7Fd+GzrmM/vAhVbtL2VSYBkMXyAXgyRPO4P/1sulg2LX9
Y3Ky+o5CPeJ2DJ1in0PkVBKr36WBoERBsyZlby1zqk6LyYOz1kqKhLCgyJNRapT10Mh5MUEMz5M6
+L7zkNCGALjMSGhKV5nY7pGzBbV4qB25mZUw9h4FeBT/tAfMCB2Is2pOsCvnqabgMDAo3tG6eQh7
Wb6z4ov9qM+b9cY05k35Dk6PVxVUTtyZ830v2jgjIYkW74XpPP6ESHp0TUp+60Qezbq4m00GaSAz
35d+8NEVgYoBq8MVMSSeHGrV8D9WTB1jX3RFLC20Vo1ANW2W81mvJSm9OTgW2i0ElQ3nzv+/lJ3Z
buNKuqXfpe5Z4BgkgVPnQqJmy5Yn2Zk3hO20OQXHYHB6+vNpV6H7VDfQ6AMUCjv3ttOyRDL+Ya1v
BQA2jDVQvGLvDmELrmXaoZ2CrJqwQ2OLwAmYdfukyvD/6GV5JQfstZXFsM41vNyuGl8kEpmN49Wc
tTjpLQb+1A0WI4WVUtr+PVJ4geykinTGfNnXJD6YB8Si46ZpXeKVstDLLnpkyakWREEexiFE98Gl
k7Fz9rXh7ozBM9+ZD/bHGE+2WwG+a+xQbjArgVljIUivjP9P31w87dqHpesfeBeqVejiM1aVvx+n
YFlLvZhfuN9TtORsbv4AUJY7g7nEQw+8UUp3ui+qwHk2oTkAGwouDZFBWw9R2W8xqvMA8XSFZ2U3
OsbySIq7xFBbvLZhfu09BFygXDRDSvcB6mq3JsoJxZAzHxPCobbJ2P3GrqQ2GOJCXHl4tB5qPQ8/
VdE20YyzMM8H/5gHuFwUXqaqiGkQliK7K4GLYRrHxubR+G/bbga7rChTx4RNk7IzyJ1xHWxLByZr
OSSX2zMb3pZ/X5u1/KMw4DzaduFHlg8e6a+xQlwfFq/dQc59pLJm7wvDscqN64JWvh463m5sJAgH
BQpTBq4QWfLR4nCAyVLBtVTmRLoJSllM4Xi3P3tS/xgbxiEV3K0Q4UF+SOWQZ5HHQZet4TYkz44z
yOfZ9carGPqKO5jBt74Moq6BZfSVEWEgjTdLRQmvZ4ZzwuX8NiOEhWwoOR/tMb63gC7oAQpDoJo9
EORHFoekQ6kHsbQPUwcI2mieUC0jXyrtHQZmve18dhidCn+6IkBZ1Ff9mzsa8L4nZEglLv1uio0t
xk1OuZr8VfTgcqsgG63tGtBnutgbKKrlLumNbI8ldM2j5WOwMIxxQJ7J0TpZuj4yQvpid+Bu3Cwj
z813N4HgiB6ZBq7QbEOVHtsFqkh3ITjkpBVXAOzdZ1nVdw57xjKwMa/XY7HqPFDZDQssP+nu297u
LiSNnaDXF0+uJN3TrigXYl8ehhbPuCC+7dZutcz+EXAWE6TAxnzL5n45dIlzwIlqQwCsYBfY9gcY
xFfPiL0nVt0UUW4//vItIEF+1uHlrqDQwet8i0v7xj7vf5E1FqzYCLiHLFtejDmsH0n6o7hnpLYZ
cUCv+rmKt9w+B09B3s7spNk6OWMAEact28/JjBgoWve48mCLp+m7Cbt5jYqJ3YyX3zlATDfao64e
cbM4PGa4JtnoV7E42WJwtjZb6FWY2Y+JCknz421v/Z/OthQ6tPDRn0SyyUCVQn3Qydo1aMu96j6s
Znsngx4DP2l+c9Vf0iU8eaIuD5nbU4KFNEG5kyxH2WTzJh+S/Mi9S6hp14ffcDQuJdW3Biyy9qzq
A034qS3z7lLUzAMG/9rDqKKNoBpiB3yQyjkSb2EcLScJuHm7azvbxB+yLHlyg/xSsNg5D0kZMLVF
k+WMGrSj9gAIgdMYmZfC7QsXH0ITFlKVNsdZxAXwFERdNmorkiAruU+0DVB2SJ5ZJxAL1zP4pgDZ
4giD3GbmxmPWeQdtDOV76FEdDznCq9lw+H0rvFEpq8NmzFa9OTz3bYeYIVH38L6Cl8HLWUsXBAYg
hMg2jTQtzgYc562rrpPS0x4ynTgC1aKPUnO177zBW6dVvLfr7NOFlP+nHsmDHysvRM21fJqdHRxD
hMMyxfHUuox+/OZX6XQXLD/Vpk+EcQA5KjfFmMJ4L5oXZC7fMfCm1cIzFmK084FWGU9J0FvriaW0
Skd/E+RICCaFyr3Jjqlq7ZU9JYQyVzm8UT6mHlSPcMW9PwM3v00bbHd4Dib9wDuURYMo9xDI9kqz
YEk9cXLsdF57cVvsWh7HTJgf8gEzN8Ke8IGJ7G+SKDqY68HrrK0fFnwark19MG33klqDu7eL7F2G
ntjR82Ki013L+knAyvdsscNwfpmTnDWHXIJ9WKacUxmbR2hJn41iPN73bKip7u+V614YSbdrQMoP
qm2QWKJ9XXmG9+n5OT/Cd9PDIhb8JU3zVAxOAJ+UA8fS5qkqh10hU71KuwlmBhTfP1JW9q7nWwaR
v2OrQB0w+nc1t+pZNtMzakbQ0gGdulbNvT2BOe+XDIOS3by2rfk6h/4lKaebgwyauWtPUewZBEe6
9gtAlwfdcEPfAh3YM//2emqh0MtPjTOB13JadA06O1lTD8BWFLLjhrFBkk/Wg9cUfxLIE6DJjSgt
nIarh7112ZqofYhHWQPcIx+0u3U2gUczMA5wi6YYVTQnytzBlHP5d6QjzHdqbl7TVj7DzarWbW68
qEG+1W66513EweLxD7O8TE31PnrygAEElqtxGyFCeY1mBBRcI+EUoYsu14zOWGYQAuC1zTMF8Kuc
Ge0Yqn3EYMpqqulOeZucHXPca/i6+xiAwio19SWOrVNoB+cgVE9VLvEgK+/qIupZdwRM0ieVb7B0
mK7Kh3xJX32XfVGT3RBi82GK5YcbTK95bu5EiAoqc8p37Hv51XSFWI2DuU15Y+5YCyjGeGUN8K2g
BOzzu0lXqCgYLfKJu/nB9NyvdmryddrnW6evLpn2+bnDO5B/XN6wa1SZmys0/FBQRL02bGCeC1Ok
yduxp34QCaIDrRCv4ESn6PkYuno/GwOVR0784yjDgT8ykK0b85lgpWubLt/c3C5eJZlHLASA9sTt
plB1zFQseET6+uxz5YYWy93Rt4ZtMPR7S+cPYqKihDkbr7zJQFDNEJ/6iwU6zfw27VDo52hjFMoI
KpbgMruA+sQi6y0ryg2pjcV7iJoVtbWso5FHkDuz05N9LjaOKNvNbARcTlX+QZDpHWq5YVdKkuZs
BAhlNaYRkMhLi4FtJZV3z9jgaQxuFELEcxKLIndX1IOkW0S5lRMzPQxVaZSHzBXsAOs2gtx9LQuK
R7frfntT94Xj0dvRYy08FSdj7S5gL+hR7NiO0srrjyOP4sh2poJS37wEpcUkPfYIXYnjByIY7mZz
uGO3dYYe0B6dTgN2Mqfgyffm13GiEXOk/lWCTWIh5uzgHxwR0eHzXjgIwW3uAUn5QLmC9B4HBYp4
LT6IJ5k5OvixZQziK9Djo4XEfYXJljNeAl1CIHAswvFq1slLrWhYw7a8EyZE1cwsXtzZjbkgqr2k
RY50Hntr1p2MQsczuvL7Zgzum9g5mbXhRKnMJCq44atXPAJSLZ/TytxJDCerBX+iXbfDYXSXY0uw
7FalLF2HmOQwiTU9Wmrz2ruc6mlgU7HbGdnHc8t43JYR7j1/ZQSFESUNnQy6PmftsljFu742Q7Wf
SIdZIbsAr16TeMDK5gx56HluR0BrzAD2iUVDABANR8Jie5s4mK7wH9aI4D/CbEGSpeLpwWyZmLn4
Ux3XuSRh6q5wsZpPyuW4A/mUGcd5iv8MHZIDu13Kz6m0jLOPDXOtzXBjjfHplgbI5LOan6x4YX4d
6hPIToFEiKjdmxXglNbS2VUNMK6xyx5UbjIXiz0GjhkPm9nHkIjzeCWlNlDvNaSxdsaafVvzQG5V
unIzIaIZ4i91Z4CgTqVGg83EVS+E+SqCasz4MhpWvWk6Io7vYnHz+luFdvAhBFCGAWElp6D3Nrnz
jp99QhieM4mhuEdPHgm7eshxvkel2frgXTje6RlX7AWQqllknvRBkTVRWXq03H3+5MUMkLG0fEA5
m/d4E+M99V9kueZ7NcVfyqjFofW816VF7okeql1ZgfwD3QLiLE7PVSHGX0uB7mJJxQXG/xxZtr4m
xBmz9SFDt9WskfHNxmD/xS9GleOmDfvT0IBTNVkmbKpZMH03iHoxCXlduWn1xZqIxOWyeQZjihdb
5Jzxpjz2ona2OrW3qIWqqOvUz+IRzePfXm8nseMIwJ2hnk+NMvYVjBQYuUz98iXJ9uCULqSEXJMy
7DbcJ3clq/TIiNvvFrEN1VQ3AC0pv1nw/PJQ4xDmUp/gRlNuFskhd9oDOsUvICvjfQcok1wQBp5l
DNKBxBDB3OMmq3Pnj9FRT62B+hNJQbeGnluvXXCRW5zL3l1J7cJZUhybaTnpuYdhLx7B9KVP9uiE
u8SZBz4kf2D5a8jhs3LjMjIs+8FLs/zseS3mn5KU04hxxhO4yj8zHTUTwKJVdaQBevS7HGpMvRaY
udTa6i273HlDVlYbfiiHwDDIjkbXSbOTYfZm5AdIMzGGT9vUUvStRbNv7ea+WrBXejHslaXt0M5J
Nh69cC6wS4GXet5hqEgKSinDmfQsW4Z2LdO/zCu3DpTkxmKuMlg0uD5tYaSNeWOXIx/e8DYY4rOE
SbRiOUm2Vh2+2q3iegqfDebmMnllCvEAyl3ez+hbI0zz7Z4nfYFE0t1PCM6QQmEyI66lhpOKebZb
2QvFYG7F2NkNvGRLe+jDhplG+QsKxo4hOEEonjxXnuuvoHN6K9/oD+WCOCyMJ3TW466rw5fOoVsp
Fpvrc7iGY3UeBK2FoFlibDEDa56V5/eokJK3OB3ehxFnf8DgcyoDc2st4SsjsefRIl+g0XPE6I2x
bbiBvrzrU4rKRP0GsWiy4KrcTTxy4YFwWOduMGMrrq9oRDYkSx3mHHfdYH7B1HnqJuuO1EybQYNC
VDv3yVo6w32FrCeE6DG6zkaDKcFlWjzJUnFN94gbecU/CFbvzTxVOzxYj8U42kT5FMgrS8LHc7g9
bejsk4VUbDKh8KtSoxXF8OGUYMxIsI+cqTpgz+G2wjiI//fipL9LpwX4q42jUYVAF2TEK3tj0/wS
q+9xpu2lc0qNcu12X+QjcHaFTBCNLN3X+MZGLu/ab1m3JTyd2vKUMD5VtjrSVsIi636Df9zUJJc3
y83H27NuDZ40hL+V3wPQg4WrfKjJzAe4ag40LjuvyX77C15dG+nIgcTwfQ8qitCjQ2q5B8hN6S5M
/edlQm6k7PrUx3O1bRmB00MuqDCy/Buk5k/jlT9MUi+x5z5Qlb8BeDxZTVJFvuFcE7zkUHNjjXjL
pXZfDDQqfmGNdxABEM96lHyuPb4CC3+kCgMTn1pbWo5TWBLlA6WJ+7iuxTYfRcAbw9x3XRC/YbuZ
Plv9zJCtHIZfLRjuB1qW9smD3PkMw4y9dDFmEJxd61g0HTv53uIadJoycnODxKopwDdu+PBepdGL
HyXt5DVMOqKklpYsA6Lj1pXGxXYAgQApt3Y2NnNiO1sWpKoW6jQWvZ1GjjCafhM5JY74ilzQyAaq
vBtEY0a3Hj4L0pjUL/8rTsb2ua4Yk5KWAnDekd7I2MkiYQVE3Qa5Pr9uDpJNpMuh74BwrHCuAi1F
DDPBqmQsI8dm2DkQxxiXdtyN6T7gcH1YfIIT/ca0dlR2Xwp/4kPgNO+LyxoHyOR9jyN6xTmqUIQF
+dbsNVxW13zKEtsj7kLcEdd2Qf+wmVn39K6PxrnpmuesFcTZpyV3njuuzAL5sdMYf+wmu+Wbx6zo
1S2yzGvq+7SxBAVJuEOavDOnZdj4NlBuSrmvjpbpfkjcFz9OyQGglOuWL0aZ3saqW2OzwJblNybw
gyAAvsNP/mik5JGh/OQwp/YDPPqrP7sHGTbPCuTa2Oh14dW3x6RZflRlutY8oReIFWxOoSV1iS5g
nzQsNvS8nSbFKIDB7M7JtfGZLzzBw8put03rwG5uMQKiXhMlmUlOxbQvUI+gePjxSV+dxiLdQy+A
rjqnd/gNSFRBhmzUiFrhEBX7tMfUUdMOrnUevBuG8boIYN8zMMeJdLiqxGM6dvhjvXrC+khooE/2
IFJcGL3NWHSRZ9NjLOEjpUHUGwnew9R5LmXITmgaIsB6bwQqfbVFScFWsxD0QRa4oMu9HJIL96vb
X3RNLqEPo3yrpN7IxWIdIRDvJ7noVgHg2BWV6ClvMFYQM+TDhQOpZbrdcTHGTbpUWwumy6a3WfQ2
S0jCNgkic+CUGz5zopzaFlgRI3KgJ/fA2o+G67xBdBRwR0HxZiq5LI4ezsac/+rw9dWjPx96FcRM
JHKIAjcgXuP1T35RbUMJTEuqdCJ5oeAuMcnbAKSx8ZiXsOhzAXCRQ4/UtT2Zln5H281lxl9Tr2J+
PRi6IO9HSJ+rKs79E4l020ZXYoVSNH7Gd65v1pZ3JDQanpi85NLajoWI0fK40x9TG2948XjF0P8o
ATWhJGD66A5htfJuwIaCl/cO3vI7Zcv27A4VJoJK8UAu7IVFPJoQ0AP3TcX7S3Fz8nLUxE5pgAYs
lkuWJs6Tjf6+JxbL46Rhab3ukMuv05SQHR5xr2OX3nkL6b+VovKug6sqSV5rOhrWIizYnbecii0z
DHzes44YeB4kFHf0Ve1RGIs4zJmBC8MsX+h7H4tS3EDq0t6pGcmRX3nw1lEU6RyHegVFzFRp3DH6
BXQCR85y+ULt3lhU/E7Jic9+CbcZIdXWOUYwWf2yZIOIbmyteT4NLhRtJEk4Kk8yvU26TI1r1kFe
jhWnwC3/YEOVLc6zqPkh1TJRSBHOAroKNl72MtkMJwkRwvdxZLsPnsfyKlItB4JguV0cduIF3qOU
BCY9f/i2P9ebvrYasbEEHdPGA9fGdTALzdY0qYsHgjjK70FT0Rhtw0O77flL7zLPn9XGp1y82VsK
bkUVUlzQQuX5NwbbvLpW083oW0LdAfdiZVp/l1Jx1FsowPZsQ5furWPUKvtaXhmM8r4nur/9f9Kj
rqycuZiZPXtUS1VrGc5+KkOD0DNp/nG1Y7PByZuMA1fXhCbUYASnNBi6I0shZEVWMoe/kq7idU1i
wCGdICz/hI6fz1+AEYfga0Jsck3Jtc82LvcAL8s1xX5J2rF6GkYQMBHI5+LsWIM/r61c1uAuhng+
mzqULoEZDDl2YoQHtUF+i/EC9RUSjYA2CeZzh2Xm2bOGfmfHvu628OmDfM+ZOfG+L+YYb4tOzP4l
BG8ZnorFDPQvar2sXitEnMRCyhIOO3in0XjPVQYheRL407lRe+Iiyj5lAAcmlzaiWyS/HSQTnAbo
xAhrCJqYmqxzll0yS/TzbC3JN/JjoCG4KTDhD7Iy+nY1KJ2dG+Eb6SHUUPCZE2d1+Yd5TDrtoH8W
qIpyoSls01E3DpNY0PnxMe+xtawn8olZtuJWKp+VIQQlFXvi6bEuCz0f2cSWVSRb13aPiRtn9nn0
MaUxF2HZETc5Q5GicwxzbcwmndNkjcMXE6xqpNAKGvNMu0Itb5pFzswaKrP5ZInZe++Tbpw3TqsR
KBCcEd60fED6Ec/l4zZIBDTgFBYo6omWtDV9E2oecT6noKRjOcd0dLqpQfK7g40mxaa3sB8s5OPD
E/EGwt2rJOOTyYeZm1FDM/PvfJmgCUFy2615K23a/qkhQMRA8Raw35I58VwVFftdYfuCv6vz4eSY
1WIfAA3W/v0iJMcHD3Q0qqFVD+O+IBG0WZsDjEgWmsSj4c+PeXAgG0yf3WJhBGMWonmtuiT1WJfJ
pT63ZkOGCnqeP8bcaE5Msgb3LBXGO+TxZ7KGvQCApIHKZCBP8bFsSpWu66lq2CV68y0Pr3bvpwCB
/CY3A6Lre7g/+B5qG1QAWoIG/K+qJOvP27oymDKOQsnEeQVWjZ1skFakzPoQFkEDTsIqPxGHWJ8Z
qHxqkuEv6SXVlBG5wBPca+MNZkfYiwibs13k2YSrhX4NTTzvzKXkMXYbPzY/TqWWandLxSW/1YQn
tctRzjqHQAn7DYwFH0K2+Jgp0nGiR00USNkDClJ6dVA9EhVf3g/evgkyLARaGNOTJ9KXIptQwU42
Ri4CFAjlQ1AiyvEn4ecW9xWTEsZsKWTWDbm9Q3yATIUTZ3DdF8WIg9gNQMSQrZrZWHAhZJ3DrNZN
v2CsBmJV5YQ2k3QSfJRw2y7TEKqL5xpMc8CRsY1jdsVsaUrmVz+fuI1DVfT2w5TzctYsuOQBrE5A
k527/Vdt24jKu0lL+zwg69u7ssQRs+Box3LmgcKgWCjYxCiTB6c5JcVRp10xUqQ5iLUolwlkQwjP
3tXNbN5fx5x4bFpoqDAU/CVrFxl66Lm08l0AbZGdR3dTrc/xRH5mO7b3mIh5PLJSee17wP3oiJUg
maot2n02W3ws4LDQ+1VBb7x4uHOSKHccZw+hMb3rGfZeahOvkUtj4K8txAfttvdL68WeQz3wYs0M
P4ghDyoe52dYntZldmwG5U3LlHLdmVUJjChrkkNtOdyWA9M/6F6EtmU7oUmUwX2ZDA+IsOp3hLU8
PhgmKWBPi0tVCW8v7aNlTHg20jnF0EDK2fnG5uGkkdMRKNBnhUWOUDwbYeQk6KZ1xhqPEU/VbYG1
1uBXloAQlHAGW2iJ4V0MATp1CPWcQd3EULmuQfvZdcDnNBHK8pvAhhyejFsGNf2H543Ev1jqnM7C
/ETSRL3fGDXzCjdNHtDU8G0AHbkMmCbVCC9DEF6rFpnIT4nGeB1meLghvlpYYsn0DNwV+EiGOjxa
pm6bVfi0yLxANbKSOhzEpiGeLT+aQQlwzuJuWBWpMj7kkg+/kA0h2w1G4E/owoOI2l5eWRXKeTNa
CmWnSZwVJoggQauiBc9vkhXcOGpUHfyYqunvhxBvFmVvc9+HikPTsWbCG8a8DH4NQAtfFk/ocway
/xN6oZussSBwLZU2GEi0G0o8q0og7kTsh1/OnYMPQGLuO2o6vrayqR4uAR1WGpk81Nm4xEb6FHZN
jQgB6t9LnKo7t5dgGOi+qdEJTX+p+jl9D1VLionpl5Bn4Vgu1m+/AGdA8rL56UnUBpKUkc9MWC2w
TbJV7ozCooHql4Z5j9TlE1sThHWm0TggYUZiYYvGHQ5Kd+InaxqKqBnw5KovR3tr2pO8IkNNMfx4
hN/G44IkBwqm6USjNXnPWrbM41xWLPfMXYaNPTYtv5GTjk90uMAKPZuHlTsiWu69OX+Zu7j61oP8
0D5TXuEO5YI67IliP7nYnESPAfvC4pT7HUJwwnDwS6ch1tdOdGvInQ7KkjjfOH6bXqDhafJSa/Jo
pJ/7uDINOECZJGJpTK30K0vCGL0IyOzXTGa0lAuanjUrvgLL7RBwpkDqekQeAdaOeIJHeNAIi/qk
Nu68RpmvnfazrxqlCaHLrg6D7cA6mPWe7/UuqrJaH8DJ8R6njK22acI4F+WgyaWdS5fjzCbKlWye
Dp4Z6hWCQXOaiW6zoHmGZ8tAgxvqL3dCNgUeTi3cpyuXaOWLLRauSyo9rntrmiuBGLTM104gWTXM
CujssfLIk8GvqvIHK5E503wT1/A/v3HIQra2WC/aCBnFchrCJoTp21tf5oL5K2Ii1zz5U83WhXQC
hHesfbsD4Qs8NLKJBAXMyw7XMcrAlOREB52N8lHvq7zl9Kk5nhEbeXyZebuh3CoD8ee3EN97Yhl4
uoM3AMannceY9K0V2dtU26lKNH874wHMuH3J3OCWK/FJzGEfeVbuncwb05A3WMKzI1YTEGRroHPr
kWp9TfPgwLDTBAKtSwwC33QV8bnG6xv52TRvzcQvohxYwpqagR2gvzBlXE1mEeC7IZCcKDOpCnSu
nZy3ZUic6Ephg602OCDlJ9hC3hR2CfLqIC3ztzPCSr0Js1D8oEq2iUFKLHEduZN5llmyHTHH+mTd
LIGwh+cCIhi7Owd+NOMdq43C0RzsP/1fb1ZPSPtyZYAir9zBHhl39CEJXNp+Yt4aY7uqFktzeFI8
C/J2sAOS8EBfwDyLfwziM8JwIzJHAMJVGE6XzszmnJSVoMJywGvD2V+UNd6eMk+q8FUESbLD2A3x
ByxuNOnJu6bCobIsKbnMFWz3+d0lRgcLIZhZHNh9+piqablHWmU/AmpKiEDuq5s8HZ9m9ijQxDK1
98zW3YRGQn3Ugf1+9HVoOUenL5etbplrEJ8mrynpkZAYuldQwmwIYYr/sRYYfiH+3U+GuuK8WKB5
oOopcJ/G3Nl8t8AU22Jhl9sKjAHjMXPgcqmg5vMGxzR2q7pmFbiql1o/EV3ZHZEWZvesN78sGBt6
bSZWGGySAb7FtbaLWQBebflAZVlwkBRdb7sIJVOj2/zz+B8zjbAa8yP3VoaaPWrcebosOk2bdRB3
XOED45Xh5CYWznI4SrST/l/OtvB21pwrZShnW86xIuAcghLBhLe/gOE3d0SNDxatQV6r6SLahJoL
yjW3ktAep9Ro1/wbd5q484si5LrEqm6Z60nUqdGvEWSZn8XtWkFSj5nQM81524slt8/CD+Hs9HMw
xdvFcr2Tp3uyO7xbGvaqiFv+EgyWnFBjP0/F3ulkCx6qAOFIK6xpi+1+HIp9k058/T+fAollxOJI
ehQQeADkLe78jqifFcZUnmB4Cnzi3ukCsmAd9yNSOU2MOpMRmdn8MHSxKGHI6FJb4XvFAmJ6Gexb
Knyl6xuVFYssb4RWLEsoURimFcfFK2gkBnR1Jp5DUc7uGp8tA/01ORdUhIqHj/la9kvRnJgMOOUF
YVqYr3uQd1gZAj7dbQKGJtyHqei7nSVuQsiRG3W3xBUPr3nhvjiYuSyuRplB9WfcK9jiIuvhqkag
+Q0TjoSDCREHLI6hF6Cfeyqp1dzGi7muUpqqNeg0PsnZbGR1R+aIle+15GevOqMg98ow6u6Na0gw
y6zhq28mOWkGUnGH/MQRTJDWthsmz72C2rwO+z45NlmV4YMQysTRnJH5cWhte77pqgmYJMeDQcku
JXSAuRSKQLt/9YYGdS51EZsi3QokUtj7uXJyf5DXf36GHbN3UOOKzPv9UAELXrV8NdGlWJG+2EwO
zo4BEMtg01HqYmee1DxVgh6kQGqCDZ71hAtIprHH8soJPZTSOMUfaRhifwew3MSJMJbllyOYa/LM
n+dybS8zU1Zv7M2XpOrc9nlClhMfaeu5/NxuYvWCGqq4kojFJZ8xdqmi0i/iA4fXyMdb9rGkSUxh
YTBThOpEeY1jHupdFe7VZDm/KfOD96KNCVw3lu1gec9QXjHAZAZ40jC5JhnsvqKW9wP50dpy6HmY
QRDlUSZPSc7qGktZj0Sp/7G78BcmPZ6GnsdJve3N6e0vf97/iKz5Upf87z9u3/NVN3OXkT/8n//x
b386Z18dvrWf/v/5Vbvv+v6D9eP/+UX/9jer//zrPyff9Y12+W9/2FRwr+dH/d3NT99Ky3++in99
5f/vf/wX3ullbr7/8bevWlegb5++E3Sf/538hJ3mvxkZb6/kX993+wX+8be7j1r9X1/+T1CUZfp/
B8WEOFJAuGRSB0FzZOX6j7/RNf3dxEHrE0jhWsK8GUj/BYqy7b/znOMMNcPQsi0szP8LFGU5fw8t
5k+h42P8tXwv+B9hN8Vf9tj/7ec1bKhNIIQwW/67h7SgdBs7TU/WLhWsASdF6h4QEvi7ctNlly3u
QqymOxmHbDT02SHgBWhNtSCUWPqphJ85EYy7GpM5//EUbSdm3649D3NI3ror6a3XuLO8R9B9+PQg
Jx/SyWRtPiRd/47t3HoVWUbRD1oJbZcDhmleoeOi2OkSrvXJ7vw3s+nGI5MfwYEih/s2b8W+BgyD
MR+SNrcAm/GOJBGBp89iGHBtaoPng8duYTW5U/4VtxU6Qz03SBGt0f4xSeQqopK53n5cWA6kddif
pVFi1ZwYUqzRQ49n2/TJ10ursXo0SsNWK0837nMIDqM8lYNEFpDbPUMjs6jUnQV25EBGJlnQCPBB
6rJ124uSQBDTmYK3mUYMxnEgwORgATEuIrf0s8Sjem3hIv8mC2M8ybBVp2FumaW7i36bgtZCf0Jn
XRNRohHDGCLh8ZkynVkPaBc2vBk2Xs9ySc9ZretPpxA2ZiR0oDt3NEN2oiXGVQ87xqYuCCCEV1o+
+THoE5y9zVYuCm0t2Z2i3Rcq1fcZITFPFRHC7CcZzbCbK3NELCYho7QznBrTMvH6/Qyv/41zZZEA
BaXZPJH2cZtoDkPzTA5TGAANcYrfrV7Ks04kD/g4E7+hzefbEMEXTGsodmleIT+S8jcorXFtxiHS
2yyp7rKSULlIhpBqALcyR4FUavPgHprIG4rsSQO2ZvDYWxxuXjplCaoPy9pqE9G/GnVQbbX7Alv2
bFOeRHPDsnvCxs86jcQ/Cl0v4lxkNzEGylwnou1fnHqBFCvH8I4DINiT2eles3ZOLoFQ00e+OOoc
wvW+2COLrVXimMceXPsdTM9D3wS4a6piObMTSq7gRvOvFqLzTYHH4t5RCJUIuDH++MvUbgzXHecV
Ql7SkBwHyGpiGuGRrhrJVpsF+J+onUD5VNlDk5YZim1/imqCBTAqkEaAu0wTle0n5ZkZbACkkKqN
EREflx0aYQ4Qm1zmpfXSQw9b9gd6ZvjHU1N90L7rsCP1bnls46T7NzL92vCNFtu5GaBW6BaWR3R1
FlezbYxyx2iDGUXIOIP7K49Q2Yy/Zzju76Zu4rsUE+2DyWQEv6qBfsJzsksiPcbvuine4GO2L0vh
AwtPMx2Y+yqxnWiqw+qpS93+ccEhjyiiMT9QczKDgVuiaBRbeDSNDI+wcNs7FCbJbiytEqCryRTV
9zx9oiDq92U4jcdFEOe4qCBlv9WIqJgboliAtt0iJ0Zktjw/bmmt4Yz+u7YqCF9MIc72rMbzbNoO
FgCnfUAWKB7nQOI+ysaw+UCBdcttRk0EmNwOucRomzYJQTQHfrp730vX/rCGWlx1Djn8Bh39L+rO
o8dyJGvPf0XQngOGYZBcaJPX3/S2zIYoS+89f/33sOeDpjOrVIkWtBHQmEVPdcWlizjnPa95CFKx
UjD9kOkZyZKM9pZi5/lReBTMSCAqi+auDtxh55PotqaqO59IBBu5v94qYxFLDg0PduWoCaUc3Ly9
jEPbe/QcXe85zf2diWsmU1Wrd9bkkFgZO2COVjekl1ihjT/mKQnyR7Im3ZPK1fLk9bn3TNL3c+3i
ppJ0lwtRSsMSXi92w0h8hU1x2maVbiJpqSdRjjIIF2ZEwe5013WE5cwD1PrFWN+Jz70Lcqy46sRh
+gTbIPoxtsR+b6Hh09UHEvcwBNriwe1aUsULhdP+qC+rIZQ3sgclcO253oM5tbdoipAayXY4t5Xr
HkqS1X9EY41ZGf4518QJyeMk5Pwx6Uhrjs0gq6fGVtgD6TxClUYxv9i7emrEfpZL1zKBhwHNJA+q
d8WMjHhDhMabri6iUxY3xSluOG9JMK2rH1AwPjEQc5/6our0wSNKE4mTh1AjC4gtRg9sPy3+1JwG
V3T7NrTKXcQEiLo3ta4aO5vvtLXQ+iEVJkwbvcIVObzTk50FKCuTsP/SZoDlBSfWTRrG4Q7aDx/5
OIQ4lAlhP6ga3xN7ns7ZoNVWxuVNTA71IyFSAvAYqaqS9GRh7DLUdctx+VngJ3gFYY2dtwtUtavh
PVxIbdXXtVNDlwBR3Pg9/vSLnYgvZMz7p6KCOoLoQn+KCAV4lrTr5xAO7EjMne09Rfja3UV11J6w
ku/Izu6tAzuvvW+61L6pTBoeRNljZlTndgcVL2jDS0EQ32FIs+7YV8581HW4XNQhKKTfePEH5pf+
bqib+pGYHOebxkN74HuL5VOuU7kVNQPSzZoKcKWWQV/bdb78GHTr+tjV+OUNsSa0IMyZaO6D4VM5
KevQj1J+BhtYNk09xvqik7n+yB+BRYybYZwhDnHm2xKQ8pimUbIwpciweihRgwY5cWgd/tWILaut
3TB3hxiXHkf8bO6A+7IfXem7RNE2LrqUitAbpoGqrpleGw6rxM/TB9srsZVzHH5x0i+nEQr9HQpm
++yNjTwpq8kex2pS+O+VGqUrlnMOHkHVBZrD8oDDGY0eabTiUGENHsOfqBGplL33tR2oM/EY5k2d
8cBpLurBEvcklzoOvGovekkIO0R8UZKfAuOMHB7lLptJ52z3RMNVWyTO4Zp51SBuzOpAnq3Iqm8S
oKFLSA7EouQBftNTprgvrWnuXDgCkE+cMrh1ii46J23TfS0Vuumsp4gBj8t+FBpnALtLrA84xmr0
cjq4qXv4D4vjxw/4Bqc/DabfcG6mAOM4Rmr9uZenlODJbPmeTcmWkTUM7zIBlUQqFA9+QOQqPZ+I
tAURMXG/RTXZNheN7edfGgihdHGz2LUBKhaon+J2dm3rjJbA3E+xpQnbzOFPwIStrmodmCNBkYzo
oHcqsSvpyi9FX/snRm/jno+xuqGTGg5u6KndAAZ1shoZfW2Z0IB2rQMIz8vtyyqfk08R5xsoap6r
FwaB4YFY1nJXwna7zqBAHd0Mjzlys9T1JPz21EUDsx8dYgbkk8uUbiQJI7w4puL7dZAAyLaEmJFH
yfzUIxk8z1jRIIAS00OVUWlUHMaMnpv50oFmc6vaebrnaIP/xolzj7yZvTXAG3kmfWppLxIs5c8t
jqZYzulmPFSN5z4K0M2X3M/SfdqVvNRjZbWgJ54Vr+02J3fhJNk2qHTHLGUmahufRzLJ0vZzBC0O
O+M0PE899RpSK+YvhGx4J8zJLFqf3v0caeE+LWXXPbZQ0o/KFN03PcWUiTqbTngbIDPwM/UFJVO2
9xwX5rqHWJosJLh07OlWrbAfSKYmf9QddsN2IKZz5IYY63VI+vedbyFbIMXnNLXpiL54dmqaZzUc
BfcfdRmxo2muO0jagDbfs1nA5INc/mnOcx8ISXvXdptjl5qirL8qOQ1vLasTW50G+i42DU5amABA
2YrQODQXrvSCx1RG7DkLOpQNJaJiyK0RGtQLVATGnzGQoax790D0MsS6YmjiPdpSm6zTgdK6q/vg
FCXReBMNfXlXDcxMaSvs7WRqce2HCar3Bdhq4H+Dmf7ByJvBDeW+tinHNh6sjAsJhTnYliNDW7+w
CpSmrnNF30eecFEoHygmDXctgYUfLYRDewWV4i4QeEhgeTng4NnDeTJTCS2TiEKSIZWaXwYndS8t
ny0CImQ2Yh8x+1uTZOGuaPAwV0mY7ZpMstvj2j1vqjlPX5YKIlUEaLErDOALlXGLkUOUCnGf+6Nz
6/WN3hRlLo8JCXj3dqOhOlcxqdLCC4szaHd0mWWe87ljPIU2IE52vm+S64xns2+Fjk99LpN9Enjl
LaEg2aksbP6GeInL4+A6fOl1P+ILS4Q9O6w1fYcXDZ6RkrJ4QQpuspN97195WWsjQAccWr1v9abU
5poQpBE+qDN9dZoqILpddk9VYB/LaBzuhs5xb6xFADd6RF/uAODNvukJbd/GVp6ekZuYr3gcMjF0
ZWkdHT6up65Lxu+Th98tQQHuPdby2SZLtP/D7eP20DEefplKRQWcTtW2I5r6m8fE+SGA0HRr9yHP
29bZlWmIiicLFk2Ny5G/zwMBlRcy2o8hLMN7zgG0nOPSXk9D0X7VSMTPfBXOz4wZKm20i8hWePW3
jBTglxGOkru1XZzm8KHR7ovfWuRoQu2pL9yEMIM14A8f3YRbnI1QkIclAC8P0eNeWm1b3BIySndD
/sKGEWJYbFocb/c91RmM3xH6O7Fq5tuA0eAnR4XNSkqHxdgS6Ipni3U9i264SUgEeHHbjCH/GEp0
ziDTiO8lSkO75wO0ER6TP7WWCvSqdwiu+MuLZpKXtT+42861LCK8HWwaqqRcni0O0HQXF+l41GUV
fUcClY4gZqj1yLb2P7i8kSCDVtnts7LLn8kpHE+9H/jPQSndbSsS6OSiRM99UXkz0h8bac6F6Zz+
J20ryhQM1/pbncbFd/4s/DmcnRhd4spyGbiELFyIsLSv5OKsHaNzl8yW2VieaA2E6JgK0Jvy7gWL
Uu9r2MPkvZwmZvsbZ57QOSx4LOKLreB8KeiYFnor6MY94TQNw0FIiS7QQjjZ8VZhLchk3BOQF+it
idlwf866N9fEfE5nlzyVy662oL5HS76lG0LXShbnlzr06q0ieD2EI3UpTaJ3aKBr9k2gVzLxMrV1
lraEkqWH2y7O62MvTf1FOr27zynIHIho7PYpxORlKZ3PrK1QzBWQBotYBs9+GdbXZtHuNT6x1HFk
7+xb8Ixb6VhQZdMGn95ZoSydUYSs8hXxDETcHKYc8dFEwuUjCl/7irj76QNJggkyp3jyr0fZFGfp
5gRx4I2TUfpnVpLtS96WLDk5NLYXDrPwHy7x3p/nlIAgvKOWcI/hm3oK/LaFFJ6nj96Y623tMD7H
XgFnWPJPXhS5LT8rf+L7C93oZmZUvzFkDTCGdvLPo3YiRBUOm4fVQumDVgLThKkxTtZZdkXmW0Lq
x/pu+YvP0IzhKU4PvvtlAtQfNn01Mz6D5pVeSn7KQU92vwcfVy+0/rh8x6F1nOzpaYTH8egVtT4G
Xd/ui6Gor4sUMr1xRtTWDQqTi7VbOg3+MpOkGZDexfm1CckDvsGCoYd628zhVy9pPrlO7RjCVWT/
KWKeusq87Y8SStuFVXRMvCZEnBAr3OJjj4d/2a91EJS+a2hdpMnFLaMiKJ/lkY9tJKq7cAmQMUy5
xwsmFMtX102fWzstd5aaRLTvzOqM1KcW47+2+jAo0f5ILNwioF/xo+uhbTaytIO9jYntbq4QENm2
N1xU1dLt52pGXF+gcxVtdFjKHMVw8td163yosBdBmwadLjvOs7GuHYIzYR8ABq3agRK9YWk+o4kJ
bqd0AmmOYF3kQ5MfUEY3+xBmy01Xm+yQJH1/3QKPQR+oGQmrES9lSp4SI2n0tHhW5SPJj55dV3ct
BvjE+OZey45txHlwmKlcmCzKHzuVhp+itOzOU90NW76I4gGPQ/874URwoGVURVdGriYITRXFX92Y
gfKmGRhVEPYmKQuCwb1VeSkPEDOra47SemdX4kO4BmcHWDx89Uh8katZ5V/zqhDnjiEQFzh1KuYe
7AdHjCYkUWrhAnd43eYYNabeqevdbNzJSWHVjOeASzjDOJLKpeHDbQEZcE+d2nBrCRHGRBBDarqg
m/SPOQ0hUcAwkhjNoOdKYsWjDqwUGwkF0takybRBluKtbGRqx53bo5a8ACHhpG3C5qPLfRHAWT3x
cAFGgyCAKjcXULd6wKRiMvl5Qe/1s4rT7MNoB+6mTLTwkPKn6LWaGDkDLCKSIWlX6+txyrw71bex
2KZW3F/6VYpbGtDgfBcZL9g3M5pFriI1LvSU3OEHTpG6ScQauhLXsX3ZkUgEBbaJSbBjf6V+gcZy
N7dmdcMbxJOiod23xWCewwALAeGibndEmp/heWOfGUJ+hPXjDzcQJoqDH2sLBxEMQIZ9sXgZjJGy
HD9I4Gb0h76YM8QCbnwo6lWLKEaVPGVTEZA8DeI27HrTFgcaT3klQ5FZWHyHwS7H9/U+HeB992Zs
vyPNBshKPFT6yF7FT+jFZjcUwjyNuNJs6ibqbwfH56DH4sU7at+IKwMChZM77qFPiJ9I0hma6AYX
uOzL4BsUf3WKOSADmOW+Enq4n/BI5UmTdbDxZF9AG2zjflMPU3ffhfD+Lkh8W7a29l2FK0AzIWVN
7G1p9e1ydjzGiHEHdtlaDi8EPKeQys/jBEYIWoZ7FfBuhMJdHklp7DDZjCMinwvL+gmBFt1319s/
7YA/mEm7+77Of2FloT1CJ8uXzs8BmYE0iAKqV6cx6sp977b49+LctXz28OeEh2eCC5n3WPCC7+4g
meH63alqYtMfs4eIjPdP8DfqH2kZRJ9UmSOCUWn8PVFRACl2zj7VQJfwy33I9bEVdKv99OxdhlUF
elhn4q6HsyN4tXN1XlB/vyRupw48g2EbRDkUyHgaiTFWtJxoSxrq8K4AEO0wJeIorJyjiqBoc0jM
X2n6gGOiKsvvAkTG3zJVaDYDckk/Y89EcxuMIYYtQ6z3uh8IqRrT6dloAJQQqcMtk1QEwIyuz6mK
f1ZTvl9M99RfedhnwKgRszmoQZxDiwYnTz7LLo6/k6tE/RsG3nVCKha4AIZdF2mPByDBYy4xpDS4
mxAuzgdohQWpVDRdCx5aM0b6dZo6LzXKAzAeGLfPrRyms49mi6xSWLKHXOV6DeRs6xPOZdwK0Uzm
UwOHmT0gyOxbjspE0odq/4oyjYBs4gJXGl6rtkuYjCdYYs1VL7wIpZUl0wMIZj/zbOtityT8DcSv
IvVyXNUQ/W3nWjGynrJql8+dd2mFGVVeYIfdviIj42MSOfHnxg2XRzcswsd+hppgB564mmv8D2RX
Vvu5t9WZ1KsC3Z4/dRT6CNKpbgxkyAjxOAgiWlFCSle1YZZfMhAGIOobkaE0WmaIjE330iwoPhAd
d7sA57cD+exyZ8iuvEuDyrqrHTS9fpz63/E/q27wXITDnnfopEINB6ERaocpY38GOCDAieD3F4Ek
Gzdh3flHpzUVeoF1ZBzL4plRr307VQsnYtFV/t7gagHS3lvii4dz5lErn+H8VNgfZ4c2pZNJS+BP
sYrLCwFrR0RG3kb4nTB1l1vG8O1jjtD3hpaA5O8QWQlMC3ODZNOhEUpShBxyvoYxkX/JHOjk/QKc
dSGbRO8Z6OTnwdTlPRWxfRyjNLwyXkwH264ua0tQLw8VvA7Qc1mW+REnsHA7O1XGW0SezE2oHGTh
i2UP4xYRf/GFegFTH1gKbHyZGLynDLaxgxCpAj9tsEyzRFKKYxjhOc2Yw4nrjYLR9zK77njFfJFh
hdXqjGGM0876Y1uMY7xt0Blnh5QmnHAGwYZ7wpCMS1hgfbM5TTaHuAnaYd+JCMFhkyjxJYb98QKz
tdmqyVWXUV/gaDqU/V4SrZZcdH1eU53H+GPh/TRQXrioe8BUo8T19h3aOwhAMx4mW8hGmMVLhzII
516YrfY0pY9+h8nbanqw8srKAhlH3FrBF2fC0/OixlOERq3Wo7/FxrmhimnYe10rCW9KZOpMjIBC
p12R6rE7DU1bEuuHucNTqZtAbLTl+9/Q0uHXRRRJGl02Q1s6x9QZ5opOhg0M+xMJr8r3S6DvyayT
s2BW3ochUdWyy9q6mI7MUYMDRFY/vJyHJnA+YiLFplwtnv+oENLNx3YFAciPtQhiueiT2m8HuucU
5TT4T1PsBK+ftSsSL/+RQr1LHph5lLddk2fjN22mzDkaOyTxbMyS6Qfk3gYRqt+R35ul2M5RVXhl
zFwWgyXwEeF+m2xrzPfRBNS+7WIvV5u6lOMutcoi2y7R6OK51tuH3KOq3XUuJNFDpV0SCBsvbMQB
48uEyZpCMQUpQx+5vYwubQZpBVKz8DRFVkCasOnl1VLH0TcIOK3eFuMgcdyvm3NTz/k9PRMYuiED
GdIYlpmF68HLY7pRPTRVlnxHslcesgS81VtWCmK4HKkRMPSZG7pDYnjUSq3o6j2YBMeZxzQP2tE8
9Teq0tlHbS9Jd2w9NebbvrOY+yCARLPfenmFlzpztGVv5dCWL3xZ00GmZgBEV7SRDDPB1EibxZBM
GaRFAdH0l7Cakgf6+prs44acsCYN3L0OIPojdFRfACoU1sfTKjrgJ6BOdC5dO+k/LN1MUjZGIHiJ
Ivc/o6z0fxY9Bm9dOMXXuNqiCl9VyYcclO8Dphhr3QhL72ePo+mnLhJuyGy4599iaIEENoXpyrZS
y2u79OifsxK2B/ms6KhVmnFQAlXIS1SJ6oFRsfu4zr/usK4oNoqUOVjL5Tx98PIYnr/BOcxiuHoP
/AYTC04Z3nuyP0O/lUfHsyrmb2J6noFjr2YXmhlMbqa2bmHv0W8Fe5jmVF3o8+hrSIK49cNiRmy4
qOmC4sbFrtCZ/Uc06ikz3BpApiBZ0K+o7lWTVLT5uCFAFL4lXEUdsccZX2h3IVrHmPWdsBRDoFU7
3bNn1OrpltYdOTSt2PugBWbj4RGf7mvpj2domhMHq531eyZd446c7xmUVJnnYMGbeZvaXX6TjV7w
vJr94to10ON31pQMV+spqskbwOei01VwkuGor2UlrG2Rp6g1QQswWsIAZt66U+98822vvSUsm3Jx
ZVafRY0kkhDBPoPjnCOkuO29STs7KQpCS9wwG6x/O6z/v+bY/H/EnpE2Jt7/56i1h75tY2LHfvzF
5/kraG39D/7Nn7GE8f9l24YwH1404woPJs5/E2h8mDUekxrHdT1i81ZqzX8TaDzxL8/BQdw2mkEX
0qn/EGi0+JfAM922HcfRMB6l/CcEGue1Lbo2ipAXZB9SSxhuAkXAaxoNNKvInnEypKuxNahcYcdm
g4Fq0yNixIIDR9OkSrs9rGF2OtvuFqKa6UGSo580/nzH98fRehHhuu/l21Gl+XAkshKDcpx96AGq
oEFlWPrlSxSuwgCOhGS+KEYiH2HymsDcM1IKMDMrcwsUBUsvb8V6HYtCZ9+mc425D0wPHFrqWvYP
zjLY6I+khcdL0bS87p0135GZmZxlNQloZ61d2kQZkSZ48FHAIUvQvfNR4AyNTirxQ2psABsgNOLR
r50R79WLNI4N7HPdIZEp+gIDH5qkqN0nsZM+oEeULT9hqHAJloMwmJEnS6b3hjPRbNBK1ExEO3gf
c/+OTf7vno0DDu9JyYNGH/H62dQWDqLcM4B8YFNQxHnEYIMHUhGGl4omfschX7yORljfBUfioqrF
X/8QdvN6vQD1A69cR3QsQWrogyUT8XabmFCPX22Zg08smBxHl2VRztm3xW/F01CN7cd5bHkF5rid
xnfuAF/A38Ia+EUOxbOCRga9DIrX2wAMptpLEoZk8cFjt42/1RaWVj120TjLJ+DXBzcB0kG26Ldm
K6llmCDkiE7f+RnydUagJvsTDpv2tRCKuAQ+zdd3xpiiXyy8sNAXB11mtmUMDnybEgGOq3vUjZw3
eBATteoJO72cQqN+2JDOt2KyoKKnDLWWLyocWh9id+Dp8JCtweoYx3t9tXwXnQrcB92pMXocwTKC
b84wIVHf2DCAsSX82+Z0929q3P8o+vyujIuu/V//k63j1T3lAfvCWbcVW7mSUf7ra7ETL5rjzsEO
Aai5/Izm3813Bm5n8s779DrlYb1pDotoIV3sabX71+v2t2ALjD4C3o6AVjBypw4D1xQr7JukxC8F
SfsUY2Hm5Kis/3x5bz8aVuWTUeStCulDDpSvLy/3xroqDPU3yWn0QVFazXuFvnjbJH5z/PNav1yh
I4h6cPhcpAdJ2HvDQYRS5WcyXaUrgckYx6B/ksERc8bBO881zJ7LDnoCDLo/L/s6YoIba2w+CSiZ
LG+0cN4s2wUDMsw2NATgAM9sAEbTuzxI6h5hVtC+iLlBeAF+yJn1v0+137w4v9xZljVGGdt4EkKo
92Z7WLCMmRl0ggVQuy5QFp1xuu49D3PPGJHxtz+vtn5S/+F1rhep1yxR6WuW5bx7c5Ful8qB4K0E
Uo8FX7ppKvcQ9EodrCDz71pXIh42asGED2vLPy8txa+X6nB3fVu4riAu5u2DDQL4nHGteH/wr6oK
8hl93RYPmEIuKZ2xp1v/woT87oOHFr/jLcNXEpxsQMOLdL+yBemOuu2gGm7KVR9951LMFderJsZs
7AKl5C3VNmy1iyyVXUKR3y/lcj+iQcBfmgec30PJarq9GQXaDZCasZ4fqs42C1JQRlz3SzDEy0/K
1soB7GlNCpNjGF17ea5jtLM/8BBbwudRj0gBLxLm7em1HmOpb+KCNI37wieIdBPC0QCXHjOyyi9T
251nuRkFhSiGgBke+21Y6pyZy1Q3M0Z2sUS7Ac0xlkRtlp0ZTj7yaA3hIXH97DlaMhRHpGUuYtpW
bqQpPNUyLR/JlMeTBLkH8JImvQ6HWdvtI8s7VTjFJ5ddiPQMWwgmJQczl7k+8neEmEhE1lQSQZOy
cvIV4UYXgJRqusfUYHLeM3czlodriJt4SX7izcUhZ1tNzrTGIw85MaVjZFnwOdCtBUTB1zKf1F0u
JrilOH8bKMQAFTj8x9tSFf4sd4WlIeWTJhHMes04G7CzCePc8n74dGP9s2zGdP7JhLKi7ZnKyK2+
0o9XEnZ8ATMnVlMbdTtfjFb7g8rG7bYufMfkh+9jFHm2VEBNQh5aUssri2qcrNU4XKJy6wp7osHF
KBVvej1iBbCRiVdkH7RcxAhCSHL9WfbEiBzHcMztDe403XCKCO2zboyNdwWj0cKPWpzhMFW9o3ap
fmLy6fkPYWONkWHOBI79EQ0V1lyJyWyc3QyRivY1VWEsH2akSupymOa2ZNAvZ2IZUxM7Zw+D5dhs
48IJ6bSqZjoyugrSPRGQyJIbgYpvE1eIBRzoFEXzhJmKwJG7GwtASSbOvVm+krsXTFSYPLISFNsr
NUifaFXRXbU1Lj3mgEoHsAwZVgpce+GFjsBLxy1jpBRuSlZOi0r5NFYcKbgsuB38TJDM0HKYj6Ae
18kTMeN5/7JEBawEQPHEjk6TaokEx1dJYMiWSpVVdNe2jRIbUSPumR8ksLV9LocQScQFVCAD2Ql0
EdT4oidGC7S7HzuM4UJ00eO2UTMOkAphqbXpqgqFBwMWrIih287cVJiz9aK/Encg4hPPNVpdDASO
XnnYpJLO1KEWtcdxSj5PEu363qnLur9hzlwVV8vsMV0jAQVLRhEra6g3qRxr/A8D+MFXc+mK6ODR
JIfXwvFCRuEZA5L+esCRzWt34xiVDKR5L8jKqWK7CyDlQkRun4O4S+G2L01C6885TGLkwHQ58KPn
dtAxxsoaj1rASEj25jSkbqrCvTehMpC3zZxZAcojxkXlfel5UwuA1So2CdA+obNP8zjK7kMP/xzy
42IJ+yV3e7sHV8jLCW6T6pDC4VX9oKdR628zdIjsvbPwl2qGMsNj9CA8cpeUrded/G9FhgiVFXtQ
039Gc6jOSS/wK3BR7vz5RPjlxHX5ux2lXMe14ez6b1ZxeibFXZY3P6EQw97psIrP8HpQwXkcXSvc
QUlibtKWPjbKf175bQXsuZI4bfpG7EvW8nz9ZX+7PhPMU1W6XfCz5gkM6GKLIj000k6mPa3bOJzS
OO0Im2oAErF/noEggsSeP/75V/xS6LC6QFHEqWhTdag3vwJxQR3AXV3PwyigTj9UU9jk/QanBUW8
A21DmF+oWuGq++eFX1cB5MP5NtoSyNzIqmxBg/L68iVWQ1LWWh/RtBmgo2iauwNDKvEA3bSMDmWL
0mmRCyESXUwM0DsF3us6gNbctrWhfEUBbHv8gvXn/e3uWzI0vXZi5KW+sI/YjdbnUI7RTVBwfr7z
pH+zFv2+VEw3HeFQAL1eKyPaWyV0L3tKL/8q5ADG6clJ7yqTTLs/39XXj3O9LEFp6tDvAwf5lFmv
lyI+N0otD3wQbXZN/G4KbYbE6O3k1mvKlDu88xR/XU+Cf9jCo5qiX1Xy9XqJzUX3SGv2aTBGxyIq
MXx1UbB7iqJmWZTzznpv3xoPT2i6WJssDXbpFSJ5/dgCMwzkGPn7KoWvwBY+7acIT03dBe2V13vi
oswDrIaMKt/ped700OutlcalOvYlxQasvzfdVV9Sh2dyAdDoozY6pxyt02aesuDStqP6g22G+cSk
0weZbqAskVMO0E1cRJtuTVmI858f9K/vFL9m3TfYuZTkc3p9I8hWH0aIjNZ+jCCubL0pyS7D0qrj
C1t11dWfF3u9Sf516ZyyxvEBrdgojXq9GNbOGEkwezq0SeOR0Jn6WAigppIVIzyF9YQhX9NS71zi
b1b1MP1WbJG4GhlnPSD+9omGXkvxq7SFbirr7rEiGU/GoBCWky0fM7xtN4IMi+adj/WvLvk/7QkX
a6Tn2lIYUot8qVaF29+X9QqXWkT68QGuXMokIhmAfG0iuUgKELnZ+3ZIKNFGoIBmzIIpFn5Isw0t
1bebJOze+Tm/PGegES0Nv0nThrpv96mwH8hnNlRVPYqFcQPbosE1o4dQ7cx13P3TW86JRAsoOROM
CyL05jRImkh0sm/rg+c1A/4eKdbRnieYNc0pRijIQb73Jvayd77qX3YRrosGlOOHbwtQ9M2yesD3
PSJB6cBM3H5MlBwf7KJF8NMzEMWEQZj3Vnx9+PKQXWwxOffsVf8oEAK/fsg2KhnVUwMeQkx2ZJOH
t4WVuIdCdtUHXuqPUifFQ86c5Cqkprv/8+f0yyZGyS9IKqW04aHSD79efKq0ndUm6A4zlL8vaYbe
KY3L9gk5z4DzP3OG0arc7YTX8jvPV7wuqtbrJh2IegrIDbhLvz11g5B0QxwjhsPQh2gpPTKtfDhW
5P8ME+QZnW+WscPfWOBahm3JeDSpMQcEzT7eDp4Fa2MYtn0gq/adV+CX95zXSHGKCPB0oDjvzQMp
iRUwSdfMBwxyh42PsvGAd9iXIR/eOyJ/ufuspME4tIu2VLN3vr77TJvzHgfU+YAuR24mQnXPBDR2
p5Q4pU+M69qraebykkBaxTun8+8u0mCyBTTP4nIdC/x9a8GTBqE2QdUHzhfOLGcgSlpl4Refe/v9
z++Y+M1lcnXIdAFabNDJ9f//2+6prXaKEzGKA0m52NJnAl5E15SHIvfSU03Q+qaUsDCkV4c3kz+L
AxJIRlt2Yz9W8Gr2S1Z/YJxH8ozdYiOSivw6R+byo7DMe7vO659K9cBhziTGKJffC5z4Zsft8px0
A2wct07sKHHOrEkvny3YA2wAIQmJbuW2D/mAHZIDt2l8Lzj47fJsrb52fMnbAHjqvD3Y09Gbhswl
S30s3eFUWFVx79TDl1Qg6ABBwPk/It2psOJu/+dn9PqA44xZF+aaNeUvxYx5c91O3k6pQXSwd8lu
/p5BVM63kdvYeD8oFwOFWpvhJWZc9PzndV9vt+u6a4HoeowebOQIbw9WIcktc5vZ3vexJw+A7pIA
yomIl6hcDWPG7PR/sZ5PJUjOtYBC8WZ7h71IeHoAlO4EbnvpLt54bSVMcZol+RqJyX5ne/3d5fE+
eatCXXKGvfnALVWht/Jqm3AKaGjEiVGFdviMXvR05MBuJtDvHNK/XRG4VsDB49R8+wKXnfJjQZu2
H7VN0p9fy8MMbLhTAequfNLl5Z9v6Ot95N8PkIBi4Un4NRSkb+qxDGpiO1WSG6pRG4fRPDyM/Bty
WSC3/fOlkPtLFtPo/t8eGJ6j6JMkxuN4ekS7dp4JzC7LydulASFP/+gQ+Pd1sTvCOfA9oPC3yHAn
EO1rLxYYOU/OVetE3hWkDRQyoHUP//S6OADXT4+6loPw7dwnH41ZxsSx93I1uCH2FC94DG+e0xYj
/z8v9etnbhw6bDZ9LBf41N985h1ZylWCzcIe191q5+heb5swgW090r0QsoK8c/TT/Z8X/fUVMYDV
3vrkeES0Ya+3/95E+B55nb2Hf4PIsQt0+TTpEXs/6qK83f15tV+3UOIuMfjgtIG0xOH2ejXp9+kQ
DbHcx67V17cCC/KZkLPOS2CcN62qt/A6AsxCdOfNTwSBT8S3/fkn/OYus52CaHK9GijnTQEB3Y8o
3qHHF3yxWsZzGEEUVVbta/7spkpcSPFLkv3zR7u29Gw2yllHmW96QhcioYSjL2AcufFuxXpOIWOH
yzl2BdDRTIJIPzf/+JM0HgnkDg03f+Mv/hjc3F575Lru48R8HOxs3Iu5IHgS2vo7QfK/u6drocTr
y7yEjuD1Y7WwAOqRyqi9rSjGZZH1J/omasQsxaHVwqMa/YSz/fOD/M2bi0SNggWbTLFe5OtFY/gD
SI8wderjOdoSQ5EDFS/pEYmQ885r++u+bUB3GCiQIA8K5L95Z2IFmmuZWezjPJeoHyx1g5fEeBVM
WP9lMk/fWe83l8YbqsAPUODQ2b65tNyQljomrCdL7PnF0k136AK//xdn57XkNrK02ydCBICCvQUJ
sJtsJzdqzQ1CbuB9wT79v9AX54hgBxna+0IzEbNDRQBlsjK/XB+0J3l3/SWuf9P/v8SuO+nbRZYa
MBGVa263bWpHYwbkdglqN5EwEsoChFhepjdO9sthbPiP4H+JXogozM3JDtqsmFoMeYNOjY2Zqgm5
RBo+dPH1+uNcTkRbJe/AfZzVrWrbmB0CYS/pm9UDBz86kuZm9lVpGtAcyRQHNNF/aSZck2+c6peb
Glk7ZDx4hK0JQmOdPX9E0NAkJqWjZSFQc4eJyO4XLOTSfqmrMnygp9YnezoEqdvcynJdzstVH2Sa
mk6l27a328pCKyJS3EUDwDcqQdmI/xyqEg/KoH9DjWvtr7/c90Yj+U1VlCODJ93MypLLihZRhgom
UTZc83A58iUgZ+wHcvvYJLPd/eWIa4rSwImPlBr5Xy7h528WMB9d19DrqMnRrjC42u9et4+TVUPQ
tTAZu/5821XHaBZpQ9YcOTzH2IptSq0YIGC50ofDpd43BKIHevhpeSxyJy1vTJrty3wbjPB6xZS4
JGE3W4rJ/biKwbX5da/HEBDAimdF3xyXIYIxXFfWjYW+nqx/LvS38TgMbChAhDPbBKyTqNSUB0NS
s5DmfRnV84fezUNzP/cFdnKV1T2GS4u6sLPMV/6t+cstbR1fIzBk/tjcJtTNyd9lxGtjqqyYr3za
ka1PA7B4gANlu9yYNRffEd0HX28VnLztAZvcNrBb2uNG+BNjZ83fBnpm4pe66bv0aCV19vKXk2YV
mZgwTylTOKapbnY2gUxOaIlBbFaX6SkEK+67FWVZdOr13z8XOc41/2Ei1+Mf56thAnNqgNus/UWL
0QPnboToW8Gdisrj2JT//vWDER2w+LggraNtPhhkXWw/MTP3I+r4AVcz558MutRexqXx6fpQ212b
TA7JBRQ7dBAL1vvmwVIbNBqsGekXoZRHq7Puuc8YPlQ57mKzwFIWSsiN+biyyc4XBCkkEh8cgYQi
nBqbQROHRmMFezTfrt3yRYFMgPLcauXdAln4CB5HO9k6VCJkdypWaDS2+z09oUFnTuWOUoL6SY1X
dJScSrxkDeonmCwsN3aJd96MRfEClRZhAMq8zUeY3EwCLUVOQI8G8M9pAY3VYGjow6i0oHQBBGjp
ssj/dlj+Oj4DSQ7SXpQw1nf3x4kmUwCXiFXGNz4nckN0jUZrCrg1wDhU2ZL30OT99UlwsWrXMVel
I9+FlNc2nAvpxJzomxx9Y86z/xLR07dPC/99Vavd307tdShKBS4TD3Dc9voIJqWKzTmh35+2dy8v
crFLAXbf05+c3YiM1zPxbNtlKNILLFmMzjW2iPM3icFPs4CCHP3OUIyn1G7pFaPD628X0DqKaa3H
JIk8NG/no8Rilrre26Nvi2Y40sDfBH2HMQp+2c0uztTwsVOgVF3/YBdzcx10rboYFiGXY60f9I9J
gjN8L5o6muAGQclyzaXxGoRDH+I6CcGojVaQ9335t3vguquvyj5hkZhCFHY+aBJmk6al/eT3aRzt
Ddw2juxKM7Sgovn75yPFSDWWSBL52Tb1DzVflr1DWnnUZ/HLEeqEyajAnHqqE0n3jTodQq7IP66/
1XeWwZskE+0bqT7b3WxLeqziGtNiz56Yw38Cc4iHHh0NiT5jvpH+en8kFJqqzUZ/oWgwipIUOy3/
kE3U6A5uFluL27n7gtrkjf1kGyELvhqYxv831GY/wa4JJ8FyHn3HyeqHFAuf2hvqsNtZOLsgTQvj
FwXa1k5pq/FG3HO5z69jm7pO2pTJyn3nfMa0qZPYdb/QJCRd+t+JlO+xXo1fcnuaEDgXGUSWMunM
jxX4y8WzHIh78IzwrOza7kSWJr2f3bDeZ1WB8Th+HxOYPgcW6/Xv/s5GQaWa48/hT+rxm6Al5CLr
GmQ8fU3K/7Qynz/j6+Hc2CfWZ93sRqSRuYlx24PmaWyCldXAgxQSn7wbbKAP3KICpw3FgzPEAhLT
rN1Ie6zH08V4FhvT251B3woakHfR5poD8+oaQw86iYxC9EYSsJlokI5gGLB/RDvQD/gC1FN5uP5O
39mhyNpxkyZAQ7SyElD/3KF6YwFuQ2eu39CA9qg12qAeOsuZHu2KBk5a1PP+WZrSNB6vj/vuawbt
jF5nLd1td8ZFy8dpUJlyOaKgPbdr59RJW98DsGr3Q+bcKky8M8cthDnMOs5rtKr2Zv8fOtSVi6Vh
tNk0eejFnZX+JutqfqYzAxQJhiVGMKMH/jWk47CvAeI2e0U1mt/VrAFYV+MavPIQ5tIfVGyoPbTa
1T5yJuf79RdzueUwGbg7kgajjENK9fyDdNVQkBcfcBsYuKvWEKM132y1CsMpUj3hjdD88jOsAQV1
TJJSJlX6zQHFYhNWjd4OorYKoJXo7Bu9IuwymCTytMDM/vrpWFJUicnfCuKLzXhanS85Vq2Db7DI
2x3AbbP+1vWpi8yFL1T9/XD2euvnSkCAiEjs/GVKg8J+T/+e30FOOCzEul/VCMl3qEdpurv+aJe7
E02m6OyEbRj0CW1VJIj5ZmeGKOjHcd/91ge6sPFmHr9eH2UjqWCNcs8wVuWOipSBzP5mwXbG2I5g
vGcfnAF+QbaMXzW4WQ13HV3/rxGdrTwCnMOQdtYj9Xe0YNLE66Ugf/2HXMxTIhux6qKAcnAn2UZt
OdGAAGAmAi3s8OxFWgfOKYRUzoXTvz7UxSQ10DSgVKK/h14utA3nXxFRsKhM9qAgndPhfnLK/mNi
tPad0Np0ny5qcmPWXGzJxE+avf7BS6bNZxNAcZ3KZQkjI5hAmzzrSWR9VEUm/osM+lG8ikawySvp
cpqPUe+qxV2XwLG4/sgX0cA6ukOJiJIUuN6tNsswDVfk4C2CqIybbyXlzCeVG/ur2skKg4kpjfb4
61m0a+jNjRl2+WFJ/jF933ruyHZu7lM25l8w+mYdtALUAp1p1vlY2Pf3EVh798anfW8wnnG9plIW
c+3NbDaBVgBW5zlhkCunbMaVAgBpZ5uvVQRK78ahc3HY8VZN8qsqkiT2vG31CPhibhpLrQMDUMo9
kBblI9/vv2KOkr1JO98dNlH9jWj8ncnESLqOHHE9ZbfrdRKuYhqjFAGJJyxcdehUS4M/RaWJ+pOo
xxaPjwwrHlrY6H3Vq9/XJ9LlC+Z5yU+sylDkbYZ2vnZiauIRhAVkMACx72a1mQ4K4uyAvE93Y85e
LtNVh8OSeSuWXZTJSqMXtEvoInCJ0L04qdPvVmtjlTY14WMMrPrGeO88Gvs6ISspM84SdzNR42bu
iU9HegxXmhb8jdI3cEiC35goNz7ie0ORTHK5BHBG0HN6/haL1VexbDojaGjJPGYkIO+5G3R3wxzP
wfUPdvEW1zswygni8FVI7Kw/5Y8royxb7hw08wVY01mDF0WwF63SKV+0rvoQptnwt4/GeBbNbkhA
Hf5nbOINYq5E2ovE632Kwy8q4rE9AvkSmy+gpOGNT3axrTEYk9DhWsr5QDb+/OEUu8D9O01X0G85
f8qbYSbgo6JZ6lMNVCaTX7g7ULKuluXG6Xyx9NlEOUAM6B3IlKkQn48M96ZF+M9jIoOsH+rBVU/4
9ZkHNgQLMGM376VJ8+j1b3l5WJur2p4YingTwL+9/qo/P6ZS43ld8rxa1kYvmq4AgEpEu9cs8w0U
ofpVAYF/ANQX9GplHtsS76brP+Ji7vIbuCtQueYXkKtcJ9wfvwFaWKQoVs0HLmLTb9RhQA0AIAGH
jFs1uYsQiKFsPBCoNfKOHbHZbOpe0cOW1o5AD90MDNUMSDal2en6A73zKYnlWBtrdhLF02bGKhO+
7VbHltZUsRHESYgHL2rLQFET4xRZhXFCun2rJP7eW3wrsSCjdQQJpPO3aPX2koC2oLDDl971eZkf
UXIkKEdpern+fO/sACx7GyMJasXUbte3/McHc8JCdTsy5kRWAKQaRSg7zU67fVI3yQOEhltF4vfe
JwIY4jJEoxZn8fl4IkRbTiulFrRVhv2dBGMMFwergWxy8ZSuJhCSWRpcf8h33yd1OW7YrA36M88H
LfTZShv6BYLRAbTUSOATsa64vkqf142h3nmf3OZ1NlVCOfa5zY6KtHfSQXvpgZkrM0jxnDDDQ8fi
fqMp0dhHpt3eyGi+80YZkeGw/ODIcDdRTWGly9hAPQrGKILh3KYLImDdPtBq1z7oc/zvTDh099cv
lGsBqWhKgRxU2+JVbDeL1fOV2cfzaGcNRhrgwQr3EJuIw/Wh3tnFeS4yX6RiCC22Ir9anQw9c0M1
EHQ8Bpmoq305YSwiamxT6XLD1tpZaj8Mx1vlnXc2GBo/1hOEqjzh+eZTGq0zl0lfqIFWz90+spfm
IXKd5X+YMNyIuWsZxBfoQ87npts70hIZeqa0jhD9NNOyS/uheNZjmC26Im/l395ZC9wa0VBx7ycx
/Uaf+GPBQ9GVgMTYW6J1zlgz+oLQCIs7ZAC/rn+5d0eijIRigjOJWOb8yYqp0i1MEdVgJdq138e5
6K0PeLaD/XczodwIty8XHnc2Th7OnrWwudUqLkurCxh6RgB1SA0UXJf9hNsUJtpJflRz6mZ/+3Qr
k4HkHZhIchnWuiz/eI+SojfMg9IIsCI1sVelDB/rS/MvzMP44/WhLle4tl7N6Ll6K8hsM6Y1Rb+m
UjJyg1EYwp3j6MmiH5NlwIg15yEqfFKq6AntAVPS++tjb7pn1jQd5ytyTOT9JO0oaJw/JzdsejqT
3kADatjlU22EcfvTGu08x8AksdvmABghjQJT0l/6ZLU6LuK7qdeL4XPt0NB8p4/As29sCu98bK6M
1OBWqYXKReD8R5maXWtTOJhBhA3YSlZzsHKMdYxMMJjd2dxDbkR0l7vQ2wZLDY6YDl3OZi/Ik2Uk
qVW6lHGqLOjnIXkNnaG8J3Ol+mmjdI+FwFEVC4LqxvZ++ajIm4hjKcHRxcT9/PxRUXmxw6PkDBTy
s58aneb0XeoMGWAWONh+kxtufuPtvgU1Z2litgZTUK3nGrIuqs2REsNSLHDhRGMZ12romZEpd0OD
MA9oUf19GcR0Kkr6RhOztB4gqqkfmqGuYHxN42fDbia/cBf9xiJ47z2svZ7rlY+r+5Y7MtCRLRKr
IhAzqvhk6l3vZ3NbQl+ulicw0jfSMpebFxf39YJpaXxx6oXnr52P6dQa/auByOKy8yCC04ncxVYV
DJob3VJIaDp/3fkbR0zDpqySO4QCsr0xLJrKvT7iQIVr1O6xlMQpq+v1j5NcSiB2A+6e+ODskiIv
fiix+gpUwsabhmKfWVnVje9/efDxC7i1sHVT4SY2PH924LTYA2mtTjGgkIdcurDSaJCCcH99b7n8
pIzDFONooJROTHI+jgq6csBdB/FpOcefCxU3KCvXsMRCbeeZufPj+nDvPBbVc5LcBPTo2Vfq0587
dpdZZRTDQwuyiXcM6sB8cuJKvZHkfmfi8DQcC+uNem0QPh+ldmRULyTsggpE/GcJwBLUXzaOp75s
et27/kjrG9pMG7I93IOQ7iLl2Yp45iabuQSHpM9w0/keK675nVadaLlPhl7p/NqUk3LAwSarb3y6
d56SKizbIZmeNQrcLA+p2ZKqpL7eiJb+ZMKVSEA/9s2umxX1y/WHfGeavFV8uevwiKyR8zfqaKQJ
JmPgBJrj4hizc+EUDjiAWDj2YxvE4v8wHnE0ygegIBTxz8frHAuiOUnowMqW8C5Pnfxok96+x4jV
2OvzaPj/w3hc24kC1+ZqdzMeES2ezHI2ArHS1F0dmWkFKXCXrfewObTkjRPlcrOh0MLiJnihtwNM
zmaKAsWNBTRgEkztYrdBXUr7E7z2Br1A2EIrdTobR0gbSwdPqbs+3tt5hzfoTJ1SLTXkhfXNLedi
PvGTkICz4TKrSB5sYsUFqWRrIkkOMBpNKfLqs19OKAhye872f/m6GWp96lWUij5sm4OK03ZJ0KAY
GMDCgo3qfjrEyxT7MkXkP9AJfmM6XWw7a1mLxh2iFIv9Z7u1m0kYQlITRiD1lka8rqAI6y2zJm+l
KC8GQpTEbsDro8BGCLS55WKe2FkRUuWDoB3jE5/SPCKuj290Il6OQjxAGXVd9vgUbONsUB06muTO
xOcJbLifZKmu40SDnwym8de/1MWksNfudFpzOCZo+bugG4nckFMlnUNIU85PiiLWXVjOMJ0ydfxr
+SdjUf+j1r/KddwtTiG3tdasMHg+JJmxmmq3cg/TRzyADD3h8B4+XX+0y7fIxZKogsI6dReSsOd7
zJD1WWa1tXMwrHnyYYgup7AxlLvro7yVAf88H7jprXL8t2YxVGvbjzVYNmrSSlb7URk1DLjxmC3b
exp0e2vvppCSB2/oceZ5ZLXwSnX6EcIDpbZYHNHUgxmXLiaM7OydjUNwW+Zyh+G6KTCz6GCU4oek
/dv0ZvE7rqMWV6vFeQYeJV7MMAOaOTT5/AUVZn8KcWH5tNoFqlCsS0fb0a+uJzBKI/NnOsm639Gt
qj5Ojjp9j0cdbCEW6PNJYjWN95s+ZzGOhLq7HEkssStlRi11r7TnUHiW3aofIiyhi52r03n4pFaD
HB7CGgshH4Ku9csVHe2xemzEn8M2H78X+gJVerDJWDyAd4XSw5bQyLvQlBB+u2GUQV/YyhBYZgNk
He1TUdHpFxUQvzM1tX1rhA3/4rR192vsq6I89CRm/BACC7wnc1rGXyKiEXAfTaxGNG3wpnucM0zM
inZtHmf5PjfSqaiP2L/RDJ9aE3aKd5qZwtLyJLjcsNzrbtYXz2WXR7G/kmHD38KY+tQnEADGmKiJ
KLCMnBYHqGnRgHgGe982vDyj50ZPeJg0QSFGt3A9/MjiUAkwlE8nbHbkNP0u6sZsyIYJd/C1Fq74
1yG0RbZAlXVb99ApA71ON+biJlQhE26yxpBEmNSUSTmez3hKDYtWY7OAjQA2Z2ltyD3OJEC848jA
v5x6gRdVS0IbZ1n5rXTCG+Nvowj0wARkLAg2E37L9hI9YI+CqYeW+iH2SEdpd98hfpeB5ShNgNWP
/HzjcbfjIcNbLXBtdi+He9s2uDX1MM4XKFjHSBR1GIyuXrTBgi0qkM2STiiYyUUy3ht6rZv30Nod
6UOY0k/TovbuwZ5M3TzYRgpyeAgbNYS12apg7BsD1k/UJU72b9XFduwhiJrUx6pXs/ATggHafQTA
zOYJ0z/1SClQNB70J/6EzF18KNDeDl+xTNEqX29GjFgtO+Mmb4pssr22syQYq2LEnKMYcAbZg5ss
Mw+jUCITqgpl+61DvGIDGFBiSog0j32udRrPnzO00A+aUjd49LCZ/FCHZDD8tknT8smFTiAO+F3H
2p2e4ginGWmGoZbacOXx2C9SF9qwXn/s0iH6xpcqcH+DNPeYal0yPNqmsvjj2Mjk0wh0Sj3xW6fk
R2ZSTvknShXsEeUyd+IQisauAAMUNgK9MqNdli54xMuT1nXjSzIBMj3MilvldEXjv4cT65z8EouL
4UNhhXjJUxRxDd+kSIUjL8At0ggW1kedZ+EY1M77LGkL/bWRUTPVdyOuCfWdA4Q1gXmZRhriHjhc
oIhHazGPOndFZT+0bhO9iDlVp0+g8bRfkjBLO3Hn1iKIPbWLJ66j54UfurDtdkZrOcPr9ZnIVWqz
9ChcUBZa1ZmAZUm8b+K9Lk5GkjBOdQRtomHn3rA67IDmVxZ8rFQV7AuTZd8GcCIs3DDC6T83Ylt4
qcuQQx3vlF54XYvhpCdJt/R3+K4mP1SnjJ+iiiPcL3D9G3ZC02sM/FgQkfBaXaXLFIzejI0zSPry
mTk+plAmVaClGMhoku+lVtXLoERj/QFZrlIEuEGFla+qo4ndWVOKFl/dET7Yw9DasJHlrALvwMG3
RPRX0RWZPSpFmiR+2cAEh0gK/c35akAOX75ZyuKYr3qbVz+cLhbw4wDedPdOEuURcDxVgFNjP9Dz
J3cG7vc7mfENZiOyunR+knj1ace5z3q/KFdyuRtjI9zymoRIdjYysu5fSm32bs7rEFBZXLvymC6x
WRfsZ+aMHiZsmmSfAK1fQP6nURikpMaeDL1yO3h/ZRl+s6xisKC1Y216n/R2NQdpxOp+DPOoRiPF
ZJS7MBHpMcR6refkLMxu/gC2y+09APSLHZgJDQeZSXboQzviQI28eMK4zjJ69X4uwQmdFELuD4pZ
xNgjOO00dhySejsru7i1Zfol0239dWmLEIeHsWX1gURRmrjdF7ks1L0qEmXeh3mdmXu7wpFrR6EB
+P+u0znlMGyuDGxyHIFtCRqDoR5Gz4qrBEffEibVT3sRynKXzvh7+BK/jVH1EC2k+QdCFvOfqSm7
7PPqdbRXSi11jmbqRD/bPNc+1n00aPe8fnXeN2AaXyXrJ7oTSNWoZCLUbZR9aC76QahpanujVdEp
Dv9KvIadSEyIsH2y5+gUzSHpwM99L7GV1J47SCHz99rtBJ9J0yc8wbM4x4iyCafPUe9g1airctyj
PqVOKocc+70KpNV+HuuIeRwmsUm3MTQv3Vtd1fIvpTKH/xpKLcVzIrFk2ScpLkWB1dXFnTkqs/7Z
XtI5eeggH5HHqYcq+RyKrkj1w5jTsHXvtsx+zDETKdpmTz4mK/zFGMv5M8BG87fBf1RwkVwQSHoC
pGc+e26aye5QRhxzd1GjxaHlz0bbGaux85J+txfKKV/HMDQwvwotUAWn2FFS4xgvsWMHIMbFAyZe
+C3ONVLJx9htcFhYQqXQ9rlM64EqMexMzKScyfX1qtfzX9SzBvfE32USpoair33VbuxDb80RhMAo
iYHMD9jBLbuKLiB3dZDs6n8HDQab33WW/lMNyc7/HOo66Va7Shl9UHrR/mNo0N690prEfJhH3ah2
Lh5Mp74HzP/Y0ngzkRDidPFzqSn35BgUwr5hIHr2+sbFVtSbAXcGOEBFEEetsYhf6UHMq0eA+P2X
pgRK/R/RlygBoYVVfQRMN2relKrar0iN01td8G8tOH+G2+QK0JiSr7W5V2oXWvHRmnHxVkrrSMk2
VSmk1lW1dwbikpNdi9R5QgkIJ3KIEueoYC8oZq+ddUxatd7OQt0TfevaGA11GKFlXZ4Pn9PUclJ0
WSbQpmnsE33H4Zc/Wfxb/dRi0lnduHPp25vJ2g++1oNRCHNvpeJ9HqcZ3ISyiWrz0dG6iNY7UfX5
PXQ3t91D984IVyvQ63lZOV+M0mwKvyns2n5xjFkQgU9UKB6UMkrU9UqhGY1XIasJP3K5SWnGwZ1Z
APrCQMkHE1JpX7tMpkcDIzjzU2lkxlfHlJrEYA0s5b1VY0F9o0r0BkI6/0Q63d6kkFeV/VoDO388
V6IwDCMxHEcXjF+Ql6r62FvcYGvZls/prGauL40+xRkumsIYVW73rZ3LSuxnWKdHxZm/GdRffiOe
wvlwLubhC65Av5xw1G91CF4c2+QoUJDpa4Pz2nS0uSMalB9bu5vHI/Nqrkdvqru08qK0pjLrTVmS
Yl6dpOqTrY5TFSCuM/+W/wFVGNb3WualMMlNfI1x/6hx4cVMZTC0cKmn9vaFQpP0GyTDQDhTNvwp
KogcrwcrF1EzQmRiFRQdgvD5IqGZGr0+KE2nHhWmeX7QlhCrucym2jx5qdlp2k72GNF8uj7qWyfp
+axAXUrgpFM8pOFtq4CMZmQz8VSbx4wbV/nBaRdA+jtyfe1PoccxdjwtDprAnvBb8ZW+LaZDHRcE
BMakmMsLtkWcOk6G5bY5z4u5w9p3kL0XmtBfDwtWlT/GsRvws5TjqNoAFjTnAe+uRt8XQ98P2Y3i
xTYtTBuQSXEM1eGagub+f/7d+jyC0Com5xh1znhfExA9kxd3H9pmsn/3Lf6A/B/KWymUy1FJipKj
FTS1roX6zc7hih5P6Z50bI1zlXloMSMY76rRHpyXKJ/z+HPmCuk8OBrM4lsx7vpEZx+Q9BDgRJQl
hLm0EG5mKuaDOMypOD12mYot7OiAzJX0skQfEoqnL/Scj7WXNsLoPA2Mu/4cZyAyAyOase3LWpCu
d+zAydOMB1xbenPTmjnulnr+OuFS0u9FWiNU535T/tfxjAKMYVi7N9rg1rrK+UOgviX9RPMj13ht
C3GLui7udbVUjrbVB7ObRN9HU86/WQjmC2dh5M8aznLwNc3fmPuENxJ7b90Xm+FXsNh6W2AxQDk4
nzX6kNQlaOjsNCyi0faxG40PuWws8jSEHsV+SjKwzZOIjeYTBvdWw8lvdi8wwU0MB+ussL+JyKzw
rbcJcMPdsBRh8cMp+uRxtkOnCrB/bMZdNVV2N3kxWjHFzzklWpx5ekeXL6Mbmw8wC43Jmwzo/TQ/
1ND7vTKujV+GqRjcRKcZ9kokNUv60MDj6EQFydVP/ayPjjd3Wa18qyVX5fTeEKPl7EhWuXgimZqk
nVSNQ/yCr+8dF7I7EoYrp0FQCKEwzD/OX1s5LqgZTDU9jVY0rRaDszxq3TI+kdGuDuQB0pNLrdpT
tehXPTnakR4U+f36j9jOnFWYxiUeIiodCKiJNr/BreokCq1+OJUtlZn7PGQj9VjjGh4cw0BWU4jU
UveG1o4iwBRQTU5GUql58Nc/g3KxAQSNjcBBrHD+KqZlGTUnj+Upw/lH+KNl45gIeX3amXpcaF6M
h7JvYiP5OEw44s5DXt2YxG9plT8nMW8C0aVK2oXSDRrEzZto3ZhkXBI3J1wbIuewdvQvXjc44C8X
2eNakYTT0DxwxWp/GI10dJD1RvWUyalvFw/KM+CEPAJlUA9S6YK+TYZ232qNlUlPqvos75xB7TGu
HvLuoVrUcvoe8o3d4zBWzqk0QmA5ip3Xx86NWljyTtvUOKLjVXHAorP/OzAdz4nyEc0QD8rxTt1k
c7UfqcwtEVTuk+JYWHQ5yrBP4+xr3Mja2F3/uBdlo3Us8gdU3/m+CM42Y6WpdHJcWarTMCo/J/qU
DC/MC0xjhmZODnVPVtRLWmFXQVti0DyGMeZySdF/IyM33KNRu7n2ttECG72K7wFT/60r3tqcONi9
TSP+ou1J0QnKdlLi4gqMuZE71SSFudO7ZLnVOvmmKz2fYdQJeAn0662bxzZWYDux1KmR/QkGm8Ot
yMxrcTdUejfcjZkEBGlUTTEkp05VIgUnqyKvnxvsGfbZnMv8dYlJUL26JDqek9gFVF26eXviZqfb
pEZbrf8F53ycAtta8vCQkreXOCBGdrIvsyy1vg0YdHBmiTIZzSc6MrLxA4wJDl3utfJVMapEwUcN
LE61Gwa2ahI3xuQ8QWlpIv/GjNhGqLx/xE+oYVbIGHH8ZkbUY6gYZTRUJxCB8mmOTTVClNHhgqhR
MXSAV2VatG/Nrllw8ZH1T5oRJifQ0nScd07HJD2C2lb3CV2/uMenVvxPXkfVfDctmpLu61kX94MZ
9jel0uvE2HxDeiS46LhrxYct83yjkriM4/5ctSfbZgY/dxUn+2MSkx3WNHixJ3xRzCd1ac3woOi5
GT8rg5F1u15YGdxiPGbsrzde5Tri5hdR+VzJlizjlZB8/ov0Vp2dDHUCW6eoT5M1IGnsJ/GiadVz
3zjxyzi64Qu3DP2+Nc0m9VRQXPWqLJ2+Ri0axr8MxPm0dOM7qwZkVQZv26CmGMOysc/FqSORTL5n
sUYPQ7jlYDTU3xeVsvCNES8OUrRmq4zVQuW2ioO3gu6qH3ItVFR5Ejgct7uxtssJf8kiUfd8zKLG
StAY9e6jhtW49LGTt8gckTNCA5PlwrzxRS73Fh6fH2HxUbgUbH/NaBthpNZWezI720ru84Xy116N
jMH6YUdjghUdphjK/fVp8LZ5nE8DWrNXagl1EuBMFz3uuEQ3o6jlqSTVLR7xCwhB+w8p0leKBkn4
UmeGgvmfaRfFLswX62fNZxofUOfET66ykNDGpaX5BxZ6nOFgMsRBD0lDPaqYxCsHVnJXeVVczOOp
Fvnwb4qRaO5jt6kE4ZyJ8kaZ80I9yDfV13YrukX5thcgsizNgVQqjuTMyLPus3Qb7TnNrabzJqyO
ML0N0yU50vg9PLdl15cfhBz1Hmmbnsb/EEuWN+KDi0CJywHb9goWAvGDF9H5MjMiuEUwi7OHjLfc
ZkQDS7bsoArjfmvZkryOV0d29Y+eYESyx1xHoxKgLIW4ocF4iwrPPrT51h3G7XotSCFVOf8hndm6
CxSq9CENjakB21+N3fhamZXu7kqawSleznYrjbuk477qlR213P1SavJhNqJenkZcb814j14qxnQU
TZyj5p7Su1qr7SpRqM5vCJMTmfoorB7sGuMI7s8RmFArHOb21/Vpe7l00WLSNUmBbzU/okXz/Gkw
0mhUUeXiQalspfqYdf34rAosLU5uUQun3tWhrT259PflaEPhEZONX4oCRIs5icP1H/PW5Hb2avkx
aw+Khi6d9rAtnVUdXGrMfWecKFIZsGHKecI9R6VHbNXIOtDdP6cgdPBATykemB726fmQ7PDfbbsO
f2VdAnzS0hCVhrSiV4I/jrVuiBwzSESciv1gyuxU9OrkfNSp6O2w47AU1Ru1vFBOMiybb7rTVx8V
SWEWiBRusw9KmKg57vX6XOBC1Gbi05TIovPifpqwbXJL8Szx9FEOeZ/O0QPZyfboxBSFfErFkdxh
IS0yn6bjxHotOmy4AxhY0yNl77I6yGxoogD1YD190UnD/iMHCu57SWHvp2Ivqv1QdUaMnXFXOdg9
w5k4FkU7/Cqwna091Nt0y0GJEsWhArU7HSxbqU95ZVLNl4VuHDpc1Zo7qi25vrdDDBFW7zd6CB9q
y+4IcTqutYGVm7OL/zMo+8PY2Np9Vrs408a9Mcw34g79YhVzZAuaAsA8sSKpa51Pt0KdTZQuSvyg
t7VM70eZlrXGBQsllQfmKb2P9TFMjlglN6nikayI9dprW3sCum9LQrMhCx+QAEndxw+1SjuqMGX4
e1iybngEnWjPX1Qld9ofXHZ7GSx4Etb3KBSyT9geaeWB76wSlZlWu2T7qcOyx5uUlCIkTjEhdr4x
JsimF+KthjMpAooU9cT1SX4ReSEqwjzgrS+ClPr2nOhhQzSRdN2TPRbj7xqxycHCkel10YzwRVUQ
nHiDGLENnOLSvbGHvkltzxcYWCCSxOzppNNxPTt//a49YwVVWA7Ou2HIeYL/rNntYByUP+y4SqMv
XNBymxS7q32PbGkmXzriYuuH6YyY8yUkNoedpejad/IZUrYeRKX5WYyRjU+6lmZz+oWLDhxgL3dA
mU87ymrKP8yshfSnGRbRU9jEarKnsurQwbu0wxgkRpO5/0Ra7D474SK6nWxYmS32K2TdFaoX1eqv
WwGjnNrmx6RNFVWs65/k7Z1vXgstL/TjI1kitty+lgX6pW7VqnmaerwFiNcp9blPmtn0/lQsTRcI
uxkOZpFiFxObSvFqKCzwykMs0Sw1Gd0udX83bWwlRzWOMXcugSMo39y2oeqRFlhIBTZXAH2v1f9H
2ZntRopkYfiJkAh2boFcnV7LS9k3qKq6CoJ9D+Dp58u+aqdLtuamZ6QeDU6I5Zzzb60+Z2FJpNL4
MHdeO2ibGkSdi7QykIoGoiy4M2wvs9qd1Z0DNmM1+86bXZLp9E20s1dfeznZkpHbZz1f0PYW0Oc5
k9ahM7Wq/QZTsTLvcjhM02nAmorUgnRem1AJudgbOCa1VEHZGCIyRm+tdl11NlECBea1Wu7k3ncl
zdCN7+bZQ1W5bTwGs7NgtuT1TRu/1JmenW31llZhYeDlVvbdiU26t/4cH/40tNZ6ZQ4VAW0BR5u/
JzCUP5Y8LNLQAoy+uz9S5h5IXSO15Pnz72hezhLxoaBQAUykUoB4f0k7k4UObXYcxVXR9LLEEqfz
flB1JeRr9lip/hKYD6bBIOJ1A81pkZsF5YHaTC4bIBqJhUq6oIuX3rheuikXt51Lzsh91g3mUwLZ
8zwXLplhv9XSntxvSZpzP9i6ak2uojWdvjd94aa/2hSfyurcgvgbHzWwH/pDxpXlJev8zW9LIZky
Z+W2SamgvuDK/OV04W9C1OLgEkQ45bk2/s/cH6KOV3ilv1w5Wuz1RxwMxztTs8zxmj1n6FdWN8EQ
8adR9tfZoK/yK1XiuV642EpY7lKknaMFYPxenDAK7BHN8iSuRkfvk+t80JPrzhqHKRRFrKebhZCt
8gqS0NptP//6H59M1XAeqZyNWMEhLlpaUymQ6r7LTpjbQ4oqui7s8mV5ynqDbOnCd+dIAxa4+/yp
H2CpfyfnLv0W3CgW3mWKwmDrnTmMsXclknLqKO29xEz2MZ4eOKOYqqq/jy2021CZqslDRqSazYmo
aWJb6oPh9VExLr26apds3nloyqxAX5Nsuq+aqjAOrFtVktCHsXPy/78vpEFQJ888dNqk81L6z1LR
Re5lqZy0q2KWntiBFupl4K5Ifx5qG65w79jTsxjPWsHPX9l5Db5fIvAmMUSCivovTnn+9/95cKnO
I9lxTU9gc42KkPCNewszW2cH+X/dD/ksXj5/4seaHQkpD8RWlfH4xyq3KruzsVWWntpaWuM//qSM
N8QS3rTDDiVpEAZjBMnNExNUF/jMbELgIche9OqZrZjiVBAHUgjBa6C4oZNjnkux7NaktufIypDL
gdv78nnRGiVv7MSr3f3YWt1X+TznNXzx6nAYY5WBKvLPSzdjtAv1rA2ZPHkpzm2PqwmB5EkfE4h7
AcWvPX2V1fbxPIGTwZSSN6fTdYmLuXAyT2ObZpJNhTmMteUzKSuaqJ3jO8poT956eiyaoB/69OeI
3Km///zL/WWtYHBOojaOLkxEL41kabbcDI6lf9USJX2c49Xh+7i5fj8Kw742inidvqjP/iWsv3/H
GAxyMdpn3BWI4OInW55PwJBOhOekhMvUmZin6V5OJRZmml537fciGWQf5nMnoQyBVw0hUZypd6ca
Yiy3lO1Ll9MJQrf7Vk4LvA9DX0rnq2nmX9a0DbUSGjejVLQc9sW8XNeU2/hOl5xaP6bgDhZtytdf
cGDHG21hNBJ0pVyh0VWmG+RF2txi6+CfyVlDLG7TqhmqZAubRxtOzsCoLXCMMtVu/KpwZNgttdfv
tdm0f2qx0EjHHvkI1TZxyyn5YtLw8dzGboSLG+U1RzfI5/vjoBrbZu21PD3VsxDHDJNQKL66TLW9
TAsx9IEGC7g4x1JXzVeciX+tXC4+tk2xQAPMSwQGuvjYpWkTETpn7pUqVHOHwn36bntVTyXWOpXR
BW6jEo7fdSBj0uqHOHY4r5Ql+aeoSU8hReY0ZQsuFQuUt44yCN/vH6tFvOFTBlljfYZjPS6bXpN+
/dq2i7m3nXxKYvDk9NzaDwmD943vMcIJ57Ws8qiGJNVveoUX9qkV5Vj96lqtkd1tSjp3321Sbcqq
JFiIY9P8UE1O5Z5m023sxwku9AEcqbG2fQm2FhiE7JEzjtquD2BNVD/YqyNHmO2TdJzks/amTD2Z
i61FdCyj6c/37l8+rA1tWLhoqtA4XRI2cjhg5zY8OXmcVWWEdz29jZeuuoAiY6nd2jtelDMTzf//
B58lG8zwz1N+Puv7FQV4TTOVwEJHFzvmNCEwqruJXFjN1zq6yrLMTkCpX3V2f+mu8M6nu0ISDl2Z
+cX757ppSR0+xeuVhyTHdUNoeU63XeASFUFdeNNvfW6yOCBnVPjH2PLW626oqmET98rSAme04Dkp
mXlXWbZ4m4k61T3P1kS8XX24kuGq+yVMPB24/CXOc0bzfV8u/TWlt/D2MROA5Sr1l8y5mhZ7Gn4U
C0zgG81lGv2wtlb+Y5rJSSbuSSVOaMeQ3NRm9OCYOlFv5XE1RcyKv+LC/HtFvN9iZ7oOJTk3CJiv
cVFnDEapuWal+1c2O0YcCF9yu8gc8mp5aKu6emarUNuUWeI/0tnUr/APJ2/G3ilbe5cJqp1Wu6rK
tH9mHBC/0oL/5a9j75sEUuCseAbHLqd5U6fZaewVp7kY1xj/yqxR6cESki7JX3PP3SWi7q9Vionz
k9HMBNAGcPhlC6tLjOmjXzJIjRg5S+vHRKKv/Cro5uMuYghLjabjYcItfFmmDWdvzdksm9Nkq+yo
e1ncRl1HRYO30MBC2WFlgnWDpcas6r6YF3y8fc8NMYqOc1Yqnj8XR7NahjWfoJZCD++9PwhDFITy
Tu67HMPJQDiNtLafnxkfx85o5Zmr0kJ4Zy7zJUZnuGhbyAErT/bsZHQRRSydvR8rb9fJ6l4QAPgn
B80IIOUtj06nsK5olV/f62B5zeHzP+bjsAoi09mnhvfuUG1drFw3c5ue5HIGt86qqzD3DLRFnaGV
L0kCWTBshxS0C5OJIlmOsnarH1ktLG384s/4QE48f3mmeDQZuNp9nDjnyew1RtEPp2ydtEWGxtTo
U0SN7eH6vtizsO5sAI/bEdaMFsJgtYv7cW0n9DayXLRVgwYyeymkbr2X3re2VpPlBKsXD9pTX2hW
fM9hqKWHfi3WZn/mp6V35KW3zlcth/NhQXEXwGiHYQT4ey5j35+QBTRnfJxkf0oqL8/eMtNMqwcn
nTxYqJlvHC13kTVMLI5tyBbgl9HUFFI9Y8qUb6WjQejn6hJtHmqMxyt4mkzRQo529zUWbll9I5ql
etDlwn1TFGv8FucTadJtzQUX1U3pPRG1UGMkIxZuncy0YneHQ2yRkaaJbY5VAEtZljradS7NUEvj
2TRDPfOENkQDorByH49x6W1XZdjJm4PSaooscqvtTV6LGhg5TpkRrEaPkof4zrG8SezCJD+99q23
WJEneRxmw+kftGLGdDyvnCEw0o5cVeglhtwPdic7hGyw7A4j26MNhLKGIWj0RPob0kuUcXCgOsT7
dBZAiXZhUNrBeHCxTxr8df1BeKDN6BJjkCZpAmyWDCcsnNwr8wAqc6G9OFDeIEemZgeL6vP98uGo
whHw3AJTOuNPDJvk/dfFW86xUZokJ82pxPgztScvxI5QIUlToxb5I8HpCY785ubz536QSbA1zjcM
kIFLT8lZ9f7BQ9qAjXhOciIdXrlhbWvpvneU0f6BpS37o2xF4+47qLd1uHCi/bRV5bwSt5d3ZLTM
ub+8JjZtlE8vN4HLB0rW1cjcGK7zMbEEJhLBABHuZ8pN9pVo+SM7w8XHC5gN8jEhXB8KeWPOV7M0
quzka0yRdiJb3IgcI+vGNbv4BHgDaRQ/jphZYKGKXckkKg2tTJgBQ0UXtjw8zy/GSB+PYf6ms5RW
B0WFQHrpI5HQ3A1dUZYn1jxh6NjYW2QHiLpzT32SSC1EtUG5gLLA3PZJ2/2s3Nh/hfePZl4zazU+
f/6JPxzFLoUkiUFnJxPa0Eu+AiNlpx+G2DjpcKDY1WmxWcdaGwNtdfvvMCu6Q9fDScAbYZ/JIX74
/PH/snHeFTE8n2YIhp0DSQSi1vsVNsODoTDQ/JMxQaP9vZxRsXsWpWq3oGRVHSHua848tjzFYSVA
aJtghb9UQL9dWNmqFi2Ufr82MwaMpjSeyLjV/APhBwwRw8ZwpMi/mmrzJ73/k8mcOAdpgFRSDF9+
wtp0U3PI+GDIfbQn1En2kftCUQ93zrCzPHP4gqH9YVaAVPrfcHGmSeAblym+sCCMRhuVfXJnqzqO
ee1+84ph6QID58Vv+HDMeYDBnnZbTan7BSr7sZEDOMRU7sx8gFLFTfn+A2GGBLVw9c0Ti9ar8oPW
i+Z5sHQcbUNSKNBPDK6Z2mCKzSJLY2PLPrPjYF46tDZuJiYvgPdijwEFh44tJSKFn+ngLfV1U6i8
u7f0rF92tbEUIgCjrIywg7N1r9ppBi+A0Gimoaf545pvRJ/L5Zuua5b3Kxdd/tvKK4kEzZAT+cml
uaShAbL/KJvFnYNlkba7waFnzCI0UIN/Ven4L6E7nHrCngIrAekMa8to7SzilNNEtOh6lbwaY92d
VJa2iQoKpJnmGCYw4e9nUxTeF2uJKdnFajqbhXFzC1Cjs63M5XR1JMRWOV21HjvlZzfOjCw50lRl
OEHpp54RyKEyjyRB2FlotU0x36GrS/70owlVoMryyn3qqHIfK6Ptfzu1r57MGT3XXssMB5c1p6/k
yXex5HytS1XM2xgEMj6VJNaD3xpxfjK7tEye09ZKf8/yTPV3K0c9mxDHJvgPRrdfVtcbg6ZJtD9p
E8/iuu3NOF0CpENNe8ulMZ4qT+vWKuhXVGhR349j/7hIhDtblH2NjZCgWHVjRyNjCfIPdbv8QfaU
QHYKYPlG+MTS3wDyY5XRDctkhNx25t04V1P9VA92wqBiESPCi9LsbX1vmVX9OyWd8Fak6/hWzcJh
qJAY0xNwr0w5uOT8Z1Ci0R5Ku8tbbhuzNTZ+U08Q0SywTiKbbIsYWVdt69hO3O3qiXRrmKkXH300
bbT90G4QWE/+VDzWDMWz204Mutqbo93dKMfW603rjqm9V/Y6pDvUxHMcZt3sahvZtXl53RV5fLDs
CfM+P3Pa8X5x2hkL8dqv0zQo5ibfJmvfJxFariaD5QaZNZJ6qZ7UEJfVrSUFwrO6WhPaUm9yrhbL
buPQHkf7YPsQuMGS+3oIlnqergYujglf5NV7qyjwXLhB7ZxHmfDrMUq4AV8phSw9yNTQL4HtpvPP
UeMqCaRjqd+eErp9M+UmHfxQGMaDT8xfclOxI5frpsPCKqhxOsJ8Y531LiiXwbzC1G5l5KB7eGNI
GM5vDvLqe5WuUELZcQsMf4yw0nCs0c3DwTD9rYuG3doJMhaySBUAX/vZ6/Ot1k2TFSSsNAOLAQJt
t62J+m6PXS4Ug7lQYxIIRmv/TEvS/tL1xs42yCNFcWe5EKxPFNuW2JGd3oprP27NNmxHx3teR3tt
Dv7kyBNUQDXCeS9MccpxLvnlzinSwRUNYwqbcGp61hpjh2/Qpprp99jOSXOF3yyyX0Se5ZtcZy/5
Uzlxmt/bCGlnymgnzyEp+m4cIfNz4r2ZtA2F6ZhXLy2kwnin6HnjcEHFdTeaAJUbywScJqUBhcgm
S1anDEr2AJENVtv3ERTZGj1p7U3WAeIPUrtEjLp4YONq5jecJBYXKzMA0LAAwv6VOrkqomQ68whA
MCwjWMdiGJ7mrDJeMPCp5rteZain60IXjzIdxySMhac50eJysnwnzUL1IoA24/hHI1mtfyikWA9e
aeld6OZreb+u0nkqkdrn0dnN7UlXw5w/GVOhI/Gz3LkPigRGyaFOpLlsUboVnRZ6Vq2EYAVM2RQh
/fCrH8CK/Q9/cNY3BI36P7osGZVO6ei3b0Ofd3Wgd723889ixCg3Y9DgWKgYbwCTEz+a4QTlgbNO
/A8tf0g6aOSJJUELe/2hyMkACIZ5sE9KLwX10jzabdSj3ayu2m42iaWGNRd5a2/C9HAxCAg5icfb
uW+r9bbVu7V81fpOO2d56my0zJ7gybIfuuaEbXs8bvTWje1Qnx3n0BvwyY6+VjpjYM6l+kGX3cCt
1XxaDXB0/0qM1txtVuQd9jauGpuZh8DDExx6jb/3EogsbA0094EY/Pr7ZC1NG05Sdd8Xv2HTxhif
vpgy8V+zcbKsa9egbAa9scej1sXxDphAOwvl+rHck+KDl1JQMNw4NquBtz7ONBn5vI3WGHiSIWkI
JzE02YNIq8U61k3WpCRWxeOhtanv7hupD40RMO6A8+Mmnrz2LTIWjyiCjaO25sCqFZ4LzgY7s+nZ
L8gni8a+pBCLe6E0TuTafIW/3iLZ9rO+3IE0ZG7kLXaqh+kMQwt5Ta/FjFM7Uejw7qaq/uaXXG8v
liyM6q4Ze7c/dl4nlpDRRFPetpw7Gib2TfI77m2xIuxrDRTzQymsOTLVwPQWlgsScigwrffdTwz/
pdXOGktwgNKlKaPCjRZWG01qgtLigKTcU4y7LXOOzr1mjb/GiN/O7ULNW9+QEj6pK8gkaJLD8uyQ
lQW1rPrhFclqIw84FPSnwvPz/AQEOR9LPS30h8mfLQBgqxKBbA1tjBZngGuz6lN7MAWwTtTiP1Ue
mmkaslBVpvJxN4+db3PS+U8WMJ217+rFTV/iWs/UXdJ3+isHSP1zMFPtepXSLI4pOuzuOwM2X21w
TeAw0v7Vo3oN88ZHx4xFexzxVdy1oJpyo8NkEz+QKGs0s0ZbMweI9YM2lmJCuExWZ4dlGrYK4JDY
1UCycuXa7GBlrA07ebby4bQaS+LerEOlut9E7rq/06Ku6603N9aw19dh+GfpkyKnn29ANNjkmdaR
oaRNdTRYK/8dZwaQOzqG7uc4SLxHHa+wfvswFmNk5XMqcHOCoRbNTmKLX03qiOrkrz4hhoFA91C8
xC3r9GCthkj/MA4wrCCf4+plLuzK2ydy7ZLQK8ppT7iS5R1QrtrPBfxb4iXKRRfLVSX69Mq1l9ne
dFWnmftFc1srVHCpiysaaPUDT0h84zJb07WrtHWK5MoaXexa/URa7okiUN9JCP/FtobRpT/ps+5j
j0CFjTV8rZdbFwl69TPhnEigJ7YWuK6LkCecq8F0dkgBSNg8f04nnHtgS+C7QdvV1my7QQUHtbzh
hMLrXk8SwvimoZoOJUm/GBfWaT84USM0vdklllc+a2ZWx/9Q9lvxtqxMLnxiU7KtSOBxRYasCGR0
13nJttSIEKMTtNZZMAkyE6+rpZZ+qKmkGzcCaf8YOcNgv8y+WpKQqY9TBxD43Gyjar/42eLPK7aF
Pw3GbpCFu/WsdKKM8eqYCs1v/d1saj4kusXtf7oZXHrk9Ik+/nFrNxWHeiAwcQ+slAzHCdJHBilh
FcYQOOWaXROiVNgHOF8yKuKzLkJbZ7Ojka2chQmM29u0DY2J17HTLSVTp9yBoDVqrnyj8C6odVM1
3+bw3vrQRjUyRrLyJu8GLkCf3mJqkY3flkmrcPb1V0o6ePn+Tht6t6oiTBwWgmNavHDtOWh8XIeJ
mUmEexcPXd5cM/Z01UORDdlzk0PY2c9+hxkPFYbRRspslu9aPTGpDBqHZORwAips9lqvT27UycLW
Noy/27CG+91EU2XPE+0QjCA82KoBYnbRppr6hUEEXQRAhWltWNyFu/OMcjmso1H1IQdO6bzluUW8
etxmKuekAvCJZsPtnX0L3/YqQXGThPCf+2tpOr1z4zajjDGwmVu7uaolm3PjaLWPewF1GY2Klgny
zQvLXANdobC/buyu6SYyXrU2C2uK4/IEkbvOWLOF5hzc0R7PFfeiVfdtyvKkeLRazY1aT7aczMzA
l0DTuv6RcFw7j0TtVRjWuIwQN+ZcjbfOmmnLL7VqNXBemalDq+edCd8KejVkbUjifUjQQ2zcNb7q
71c9GXPSX/HWYHDW+4y1AonuSj+tpUjfHECD7hCP/sK5FVe18QBTGk8OyL/Unj5HF7xT6DkpzvwM
3cCs69ZwDgWu1eaWG3UsIy/zizIaEK0mUZWoYu/EkCavU32yfxoARfhnDL6b7jQorntp+jjfZ12e
Y6XBDEw/qVVpZgj7DENEumFRbktJvRbizh8/8miMWIZ2WWtmX52jdiyi1t6m2ObrYdz7Zn67FD3K
JoS5JVKrhnA7Y5on/wZmEOWSlaaVeC7XQmeFIJ/Oj2ncLenTnI892KRuN3snKaS+QXFOgycworPC
OsflPLLrWlfEn7gGzNnAbuHJcZK1fhVOmDiUlCJDrn56GgVJUAyePW8S3y8QCojEbgL8LvrlQD1i
kB7pteJubcG4A8fR3JiEsXLAqbUyB5+l0FfGBq8kO7RzqCzXlY8b0Ya3XHiHVEf8FQzN6jySNEH1
WZPqmSCIKHucoAbHPolxmE3SaMtZclihfFSFt6aP1tTHW58qP4EPpvzu2Y2NKTtC0paP8OfcZVMs
YrEQlOFlYQdGM2b1ZpYVOaxTN3bFvkeGZgdUGa4H3iXwOMH+Kh7moMdsKw3jOR+csJSO/RqvC3m4
MdHp3qYdBypne6nAl4JpWAebJlKTgsBBzog6kKZd5KdZQtq91hwDCqCBwnWPRthDcek5K3UuZMGB
wWU663y3Et/Paeri7443zkXgQCWM1oKuMGDC5bZho+bKPSYpwO0mn6fpbRktuNOTacz9hgok5u0z
zHCe0x65HTYdaiLkrMUrSzNnfE0FA+3fHSdIHgdcI0P3a8jr7LUtdWt+Lot6vMF91mHypaSJ/Zvf
LtduD19tpzAee0vNlVAcvfQ8FBJanQ/3fdwNx9IivypKFeZX+3wwDIAVPE4jbKdbeSxrN6mJDcox
b9lNK3pTHNmXmovMlGMBewHXDO8Rp9apOyr6rx/tmog/jXRaIgw8q7N25si3nbnIyo0/26i6KoLW
sXFpTNm2aQAJYa4xXEJvGRh9M+a4tswgToxn9S0ATLEeK3eah6271s0c0dTYKrSKtn5ayna00CIz
UV02ZZtzkur2ar1gLVSgBZgA3TdCIgeLWiZ/4ahDtHqpc37EtsTM3vlmGErrn1oNxS6+MyXGacmK
MSfIsfTcwJLQuUODSLn1Le6deb7hElZDxMld2ocJ7g6dr62fKQu5hpnGjLsNrFOPxPgjPOk5x9qM
UywJYZU54y4HdOiDLLOwulkxWsQMqi3zsrpRWMIpikQHw20aHR3BcIJs53rMu/4+0aY+2zlwIvC2
4nY6KqdoMIUpyoVNC3uq3a2ikvo2LSu9uc7ZPD86yUGBMwpE3m3WwpLIgqEla34TmyDlN77TDu4z
F61wnxIpKPeDpGi7HyK2++yunf1ZnLy+4wqAhtmu1/NYEAeulqXUN/Bx/Z+crNxjFR6jTdAyS6BJ
axfNwgurFeumGLVWbklA0l/wBbX0sBsJfKElg2IfWItKfjtJNuj0cY6GETWILyG9X43RL/EupmYM
9AnNYwgLInKZ0QBhH0Jqq1fHuZtqO2iMgXmEWF19x2YfHzwpscqyz15JQI1Xiz2WWxW79V5vzg5U
qcp3uUrSK6Xb8ykbhTIDbOG+4i1cwjaeRYghelRS7866i0sCjmPPuVe5ZXeM7dzea75I/6lh9+6l
sWibxiDbqpzSl88H6n95JjJj4qnY9LykDwkveVqruNfUkXAXfU99MIWxblTUGrbaC0BEzjx3+mJI
/GGGiTLeAEAQYKnQYy+tb2kuUe977bivkLA82m7s5kEKW3oIeh0K8xcz0w/f/vw08ILz8B1fj0s0
zB18LXUHfdwzk6QmwHhLx/umd5toEXPKSNefzK+0fx9eK888s5l0QBsTUwXj/RSc6aJqWxws9mPh
2y+kZ5MI3nhJXt1YczbgXqV1xWM5gIx+Qbn526sFv4LdcSZgE9j4/sEEhfsY3ItxXw99F7nKrtet
l/eSe2nAfP6Lp314tZBO0Y6cDRfOZM5Lz4iOClPSr8pDaZFDNOdOtvHLwdhirf2za2AHfL5Y/2Uq
/RdK8XjeOdQJRIz1iqXL+183lr4a/Wp19h0CWIrjsV2ScQytSpacVJmwVOiOq7PeOnJpjl2uNc6p
wEiouWvLDppOu4rkDdzIkFFXahp2nYOJ6CvzQUMiw8nsV4/pww9kfYsMlmK1q4Oj6uyxIgMp33Bl
+/5eepVxrxYu5CAnB6k+VZ3vqL0vizJ98hmq2um2GuKFGTILzop/SVzHxI+085H/wFOsh1WFrT4O
xS9mTu5SMoxm8BuVFGdpVCDAKVBgy3hgMlmOv4y4NeSVrhGTvcVLxk1eclgy4wET/SZqsT5LDjjK
TW1Imi6BZYzWhXFS4NYboolwlehac3JCzOumukWiZNLg2/j8W8dqYSCHmovy5NHN/PyrJLO/rA2o
fD4NCPJXXJ0uvpUmLKgLWZEeljoR66ORZiKo81L/reZuHW+KBRf+L5bHJTRCWhL8S2oReKO4b1xo
mrgrQWftQh5yZkg37ugJwtoMX3/T5CC/Clu/BNlYijwMuraJ5pb/vGB9lnU9QDta5MHAbdOEigTN
D6U7c6MYd1It6ZpN1Xs6PAmtbL7aBx9/qCUA+H3LAGPnSHu/DWypCB3KRptNPsfQpA39mIjGvGYU
Mv36/J2e/68udhwPsD3kzyB6xqU7QoFHHNyKztmD+itu9zrDWQSDsv83jZPX6YnzkfkvvEtizPuf
JHxixuCEM7dJGs16mfRJ2ccSFGL86oT8cDSjDedcpDfDe4CjxHj/JCkNfCoQtO1Hqce3iE/Ug54A
6ARl1ayUaAUaAV9NxRcE6g8HMzRIHddWsGjU0Dz3/WPhrqS23az+3i194WzdBf32djLj/nrSIJM/
fP7Z/vY0fNQACWFe8kovVick8bL2s1jbQ5TMhutFbyG6WiijboiQeft/n8XywDHb8Xggehfz/S+j
n22LGoMJRIR6/0vNZbwZ1241GRou+hcqj4+/y8EWDv8xH1oah9jFswDzNS9xVXr0Yhsp2zRj8Gii
G+yiofGmrwqyj0cYmxy+HTcpnlbo+N//sjOp3UGuGh+awrf2hb/0d3q2tNE6+h5zj7L/Ilv6L89D
iGFhh2xTFLmX9BkC3615HVf7ULX2szx33Xon+iO7XIWdrabd5x/u/Oe/39tIIPl1eCXA9eGFvv95
OT6kcE91m/NSI1BodaxAO0OV5kirEusalWc5rFEyEo8S+2a5/fzxH7gtHvYfKMl5Np5J5AdfnNcl
NnKuNjAmUKgRX1N8YK+SatZf9dIqX72JOaFd+0aOAVHlnYCalnM4vXUsV0v/4k/5eJj/W675no+8
gYT487L7jxLGNktCxyzLPVRoASOsZpZfzZKkO6dvy+sG/HcJGuRr+xzp0O/P38JfVvTZwvysmAPQ
Rwj0/tErhXAv7cI5aFzCxwEP2o3E1vibW7dfneV/exTVE35mEOwdU79434bZ6VbuJw6IcOE/01hC
TIOiAxN+rJynz3/W35ayT2YkjzkvsQ/Xox/neL/xs5rKIr10lDUTwsoLNKwWds6C/+rnz/t4qjus
4HOlgZyZQuxiLUPHxRx8EWwdxkJmoNqsv/JquhnR67gPLSRxhnzBr2xQPv7Mc9sEbMaxhDLnX57l
fxbOWHVQQOLZOrhYGX+fRFeCPo4YnJi9HqJfENH/+zMpt4GrIOfC7CH87/1q8VdpORBA8HQprDkc
lDQi30qHhziuYjJV46S400ajn/7vyorHwkVhRM0vxfDl/WPP4ND5vLU4CCe5E0lrHzzI7kECOvzF
PfnxQ0KzPsvDUBCiG7gUTmaMq8nqKa3DggXZnz72uhdiFS03wNsGnBtHzPW6KjGg+OLN0g7yI94f
h++ffPEjS4xXa9VDXuPQUnBBQDIPTefQjwqyeP1gBlv2AyseOvumrstG/wnc3h9a9uxw0KtpjhHc
SrCDeTIUvYa5MDENjRWhArplgwjPvspKJlP20D2Aq9c/vMa2XpPMNVVk6ov+yC0z9yEDWAIPPTtR
4iBxgxvvdBNwcrNOcdm+GPApl5Mqtc67m2pEMRs39Rvi05a26qIF9yzjO7QfOYWWx2s8rkbtFltz
GvU6mrpmnZ4ZBhnmN859AdpRIsYHU8djCcSpiJ9qq6qMnVHhHrKpgUOfK/w7ksgoJaNEE9PlUPCD
bybpiOaO3Gn3oGUzk00pnQL3pQljO+xPnR+uUbrfBiteMUMnUnmvusT8Y2Cf8FO3p14LUdozT9Us
TWbQfaDPB4PZsKxH3RoYj495u4HDLUciu3uce9bScG48p6RA7ES53LpSTx7Ofj+vFVUNXRuvL3CZ
rh4zMghSkGC4WyHkZq98+h9l57XctpJF0S/qKuTwCiaRlKxoyfYLyleWkXMjfv0seF5MUEWWZ+68
3RGIBtDhnL3XVtU86bw+6Y1veB7qkDa7OlUbuIVS3zltPhzbbBCYe4xU2/SiMtX1pJvUcPn/tUds
mA6ug6yGydsVaXmM7NGlYBwmOlz1zq3IPmigV9w5fkmJjEOHADFjhZp1F8Y9wzphtn5uqxqVR9Yl
4V3dYwNCpFP270lgUgHPja7lsBaI9ximfOQ5mp5+D+bQnDkwoq6URwE+Orw10yxNHxBFGeK/RK+m
Q5MFjvtf79JG2Q4h7cJ119FeXfVVObgHcmeUW2SYve8141hl1NuHgfO5OarVfQ68EhGgVqbGVkUG
dpC1ooLaC13VvQ/KyDGJnugqrC7kDSQ7UE/NsIocoLTvpYoC8w58HO31ytAN63cDZzFcmTB2QCtm
Up82AZ3b3/g3UMnaGeo4u8FOQ5lfNqp575vImeZiOTFwNpq+NQdFv31V0prS6sqQunErmWqb1sOv
VvX4OsdBfGSVOz0aTi2nn61tFmO+Abmd/VfCr5bftdEXP0skJ5DZzVrtwKP7QKjAdciJ43QVlVpO
NkLdFhK0S6gEzxU883ydCBrJRxs4bYCow1JGxCN2lKDkmVBbATtMEvHM19jVT6lWQLxFVo/bM2xq
+53KuAAGPXXk/9BukqMLF1MJ3xJw+qGXICsIPV5m813p2d/cpLJHJQg3aGYwBdqztGBEomlqm4e4
blX7YDWg/1dFNKYfdRVVBtTjshIbPXeqjt/WpPINgXQvIZJGGahNGVKjHE2QecHcVbnJJ9WdVugM
elqQGOXGY4rztfllR0gsf3XCKMuHMClD+DFYzzu4+9IszJWRtfU+x1Jf7fKx60cP5wT+Y+H2CjJH
KczyFt+ekd4n/UA3v9H18RcWHHdYpxGWDcTsI9VcitJ2uWFkteYB0oDhrNXIVN/qus8fIlNYzjao
Hcr6o1bApW+1JObDaKb2ObeU4REhfeESKFs2bXDXzBAX6hISIbaK2lD74PUPnWMSKPadExRAZSwg
4O4+brTga47zw8IME/AvuHrfeK1tBXMOBq/KFvdfeqiNqoSBQMXgmImUcN4sl2m2ahpRQ8WGEBav
R1kpr26GKGHdg2WhBArBhHaFHWV7R691fS2hMFVAxCfcZGUzE13o+DnGbVUF1o88G5x7TqpDh32r
bQWVIxRNG7tjHP6r+3gIEEHAY18N6PtwjSB0x/5pDT6MfyyGwZaeK4qrIq6jfhWA9tC8KuzjD4Hn
9HefBu5/g6WEL1at02SbD2KE4qru8KtrY2YfujrjMZZB+DRZBfbTzu2ZONIwdF+F6HTI06ESVzvK
S9OeoBjaBKpf+G8DNf4UakUb/RgSW7mzqxzQnJjK9i7UEidYhdPYdhunFcPedZviWyowJnv9qJW2
50ghXxGD6b9roRGjV7BRrjZ+Vhrtqh3s6Bewhzzy6sIuXN3r8CtRpqB/HO7KjqiSqUTStBsA1RPj
XXdChWik8JCmhhiMMBycaEVJd3zUgFuE3kjLOb13w2R4lXqQPsaRT6QHbcuquDfiShiPuiHcMfTY
3/nNHlFb8FuOs9at1pMqeUyHyTyOsreBU4ox/1H6cviuhJWZbBVqd9oWa0t9G6KRgoOfSuNLMyaW
6vWtVVEOqGsz2NHHsG7tXBWaZw9F/pI2gfigP6BWe0IEeup5VcNTMbDPckIE4LlqZWhlK8iSRUru
NV0bz6fLP6x6Hxvijd4xuLCQI2KD/MogyUQ3sjsaWRbMx5LONe1694BqMDDR4Rhxtq/9qm/2Ooci
uUGC0Cqbmi4+hJyYGKRVGjfVrR6RK0IKUBSSPV2k9DfNRnNVz4qk2d+ZkC7uew6E1TpW8oZkgiaj
fwpALbpN3cAdtk5Bkv2t0aIjiWt/jpXBkkhDr88kGotIb57Q+9nd3OlP480AHfKjhSn3XeqUITdE
AkniBUwa1S5uXsvzIf0/ZpFftjQLlbTzVJGAmyceRLi7qO/aJ1QUMH6orqn3Y4FlG/QPpz/ikuzp
Pk8Np6eh1dEaUNli597QsIVhxckLvCPQU4RnJKq0mYZc9d02orzHt9vLOymc+qcIlB6tstI3H2pG
4cObCszEz0qWxgHPNEc5ZzbkeKh91n3EQh2SPRJDNb/R1NIPjvwbursqBfEwXqNBDHYg98ZHJ2z6
X3PXrVqFVmXKV7WQCWKaplbaFS4NXb2xkH/WWH1HBOuRoSKSiSZHPpkhPHRukCPMGjm044BN82t/
Dye+/DK2pVUewhrWrCct3dY/Bvr40c6ZEFyvkbF0G7doSDQqcCx/dKwncls4AybJPhgC485Megul
fGAH31yj6WuvsiotXvM+dy7aG7wJnkZBLdwPRTbGO6E4NLnrVqnICSCuysBAqPv5TZr04YZmM8TG
1G70VxCwU7GRwFsgMrQ027euO43PuMYGQiEGtpEbTUPnui/Zp1HZFsiWbjLXTZ4ETVZ9G+A2cFYl
cvAHol2Q7eWVqt6Vrl4Eh0atkFHqo2okN20SOB+hmyMoxRbcWVvavTH6ujD0K9ZXzH7rpEQZvEIL
ncsD6N6MGrZU8xDxrOrUXuG36k5B2KWsiVOoCdvTtPl+RlLqQL5banbnYyfzd1UJHNGLCj+K94kf
aHyIvTr0RCBUOL/yMbJoOaMxL54sw1T7Q8hLTzpIXvmEUIRI1jSUxC3+Nbf4BXomeSJggq2gabPa
HHoNJ1nbz0qNBA72UUktnhCZBJAS2J225Di4gUC1C0F88sx8YkuXVnhFaYL6CXRCu+WlX1vR0Cnz
Sx2jbwKju8kNJ1Seo6Gw1Qd3ghnrOX0WVZ7iyh4AsBkmx2RAc7wepia5t0jbqI+wSyX9eiYOFGeF
5PttymmQL6Zs3WbthCW/wEZ69zXPoPi9KKXq90hoc8kHoLUx3d1aFKSy6A2SLQ6iLckxQ1HK4Z4O
uZHsNQQmLvrjKAuZwMMSnHRX9wTxaAqAorn/xC7b1rDCei7txbeC4BTUC5XTBWu1S+Nii8vfdjeI
McRj4pLt98MJ+cteGWm1D5O/ssS6pIovHqDwqmwNmLnKNXlhXJYM0Ky4w8XSsE3JUvFUFVP/4tRu
Gh1NFBwJ/g96Q6KWzN8Om9NhlQiZF7fapGnJ3jA6Bb2RW/DkCrUf2y+0mmx3FSPD6u+MJmM7Q/0t
FsC0E7ZeZlDl9jOYCvEdHqHu/5j6qv4i8b7KnWgqxbkSdvjZAZiIZPCVVDpnI83pWdukB9y0MjD2
Qdccpi6Vz5paaSu/FcZWycbfTSe03eWqwidVDKy+1AE1itS04BeFIcgSg2LmCTFPEXjnUXJP9AzH
VVln9ovvp1eKuJ8U/vAHUsCgIo6wQVl6WADSlJQefXNvlW50o0VT/CCm3pnWaW2Nr1qN5Nse7Oqo
RS2gF3LVWFvbrjQOSiSmK/W389LfzNlnRqBZqhpnYBWWW82VuW3uwZ11N3XZatt4AP6Dl4t0ChjA
9Q9ShP9D++/bV0oOn12aQtzc8qcXQWHu9EmrcHrpFSjWHkcE6yXbwi1TcL11KcuyBfDz9pvNMB1t
RLPby0/8s0dA1VH7U2NRNdVdFJJ0o3KCzB4R9AnprzXCQ22vazO/pE0t2hXnzbhd9RxbVeTnyCcg
RQx0PCWz0Rda2ulw5a235gbPovrC+JNwhxKB0rezqL70ZN5VQPf0PcmjdnyrF92grzPOkCjdwxEf
ihY6KVy2sK60g4+jofPKvtNuElMQswzXCk+Xxbb4axKEc+Afuwjbo9IeEV5IJd2zkMLeKnXY1mst
iKwXIqCM/BY9kfpOOTLfamM4hgSlJcwfcsSkTSOPY8DKUZGHP5V2HGlHbeiz4bbu8fZuRiPt+B6b
JF6h9c3vnb5jXfYE8q/hR1KWhukVk2P8RhbkG3uV+KivCg2n8baoBvPNkuibvJxdzO+IRU3fuZYv
ou0sjE4pADhldGSZqCRH19rBe5b0EjhIkdYQoQeLELaqZTo+RAjbp/0Yos7f4lmfjiNm23yrQgVU
NyG2k6+j67Th11L4KAKpStAuNNoEZdU0Sv/KZ/3JLIIOgP+CGaELu/Q56rpdknVnU7mbumZX9rlb
rcUglAPKtzKiyBQP3ebya/zJF8QlIZoAaaY8qS6+oMbFCJsUPR6nNtPWURsGu96klR9GRnjQ1HHY
Yddw2YYb2ZUG2yeztEu/i//x7Rq4x06/3UYd8PwO1JtdKZ1t6gfxT3RYnTcCJN+3kBNn9/mU/fuM
gfeRoug8e87DfHpVXcv8YC4tQQggkepnmrp6uO0Iulz1mt2TUdr7JOC1YEa34Ti51zAUnw333Kvg
P3+iARY3PYphknYruOlkaLY5wI2jM4z9Q9VLO181Ye2/B1HR3ORscLMra9R5dRbNh4usRtUUFAVL
cVQ+UGXk7G/tk5ZDOEEkZOuuOMOiNnObPo8R2rXZatA4TFhRZ92h+kj/uQrOZEwoDJ2GmaOzVDRA
19ZJAHXMPbxHbZuBD90XYX2b2LiDLr/X59MzQcQEB0Gyg4ZEj39+En/1FRq7h3gxsTS0lDu7rZ6j
MuDLdagpZSFix9suS6MEyWeNHdGtkrh6JJBXhlusOM5t36ndtQbLGY4LQh1TM8+AtYoW+rJHBoQ/
VwHiIeotK3On1exv0deKYGel7nSED1zHh5D+5YOdVjI9tgru26ORW8Z4zCYtW6M24TCfqFG9wSHh
X3s4Zx8kP49vEcgQ6iBdWbYoYOeQT4Zrd2+FeXhXadSGV5itTCiEo3orUDGuaseKbi4/qLM5b74q
5fJZ4UI0qDu33P56ThQ3syZrO2cPV8J+gNQ6GJ5W9vFPw8CT72WJ4Vy54vwXT9ZJNDrsDA2uO8cn
LHvSQ+A4vjMQeEoQnwaKGkfWTTQqvhcy/xRXLja/ZqcXM9kYzSHLzHXnDWmaSg1wMz08CDc3nvpG
n26TLMLN0+N3oycc2O+jLOodRoCXywN7fpsmHmcH6Qq8HY10jtOBDegXgK0s4gPurINjZ/4HVBF3
q6tw46981udvDpeiLjrjeHlKS02BS1Y7X2MbH9Kyo8htxR3i2ahaq4GtfUxGsekI1qyvXPSTkZ3b
hghSZ9EllJ3T+5sao6GpkyQHM1NF6NVWoH2p7aQ6hkGQTlC9I7WlMDXG4U1AQqP1rwsJkgZeH0Xl
e9bRv88/76/31lRwFvaOAceonz2R5EnDDqTxRs0uVaubWGJK9aTpdxsRWN3z5Wd7fu+gnv6ccGA9
uc4ffNdfF2fO6LWJrvfeD2qYIFqpZqQwcMAPmqA/KKIt9pAReqy5KLR/X772GSaUHS9aRZf0OizS
zBOLL5YgTX0sM3RbypiPX9MgqfOdosqB4yxU/X3T0027HfIKdUkTYnN4hTCDOqJs59A2acElXhuy
6PJgNUHMS3+qGN60IzifQNklWa3fWG0yfLv8o89nGfYZxsztgozMerD4GEpiniioGiXnJf/WovLz
bSxDudXM+lc3uMY1GN/5t8flTMbHMphjaE2evhxqN9CerawSmwwiRoNq9W+pTclWYpiLvcu3dv7x
cS3ac7yKMBTpLZ9eS4HWEw8Ym/eBETVPSSshvCjiT266Sr7Bpicr6CWKxu7KeeN8hWVE0RExcesI
l5AMnF64RV3KmkpGau1m3XCgVK1tpJ4DL+fc9b0KqQXUCCpzz8Ye5HtxIZqPuuio4meuH1wR/pyN
OB8ByjDokLRSUNLqpz+mxE018c3pe7WwxreGPvS9oQe6u89co7sW4HA25OBK54Q3RSVsk1PBYsgR
XhO8WiD7oWKoEVqbyFq9iXjxnL3AZkbGlFUnmNGJnk+vICbPXmSHWXbO00MNyQq2TDCvZFFFOce2
/WQNqeZpfDt3ek7Dr9C6e6u0r4BQzoeVyyFZwO8HUxPl8OmwBhBaBwqV3b6OrX5dyjF+INYs3g09
jq9/fI+5s1nOBEAI1Quz6umlTKPOoHzm3V6LlHiXGZq/iRO0S1lA/RhQifYlU7E8/vtFEQ5h6mU8
KWMs5gWkIOjaTaPbu23eO+swt1KceympSR7dYCO9Caaq+oirbLgWa3k2hQM7YvbEYk6ByoDNdnq7
JSUw20ncCWfi5L8ZU6A9UgMnmF33O6U5jBHmJqxAmdBWketH2vZfb/yPZozdARYCXszFjbdkLwhK
E8YeJp5beVKxgWQYRKFJDGubpMk+sFTLK1PV+duEytFmvkDRhMZoWZiLhkTEqDbNfRGVySFVzU5f
wR+z65WgaOffXL7Fs08FdDfaZDQ+wI5YoOcn8NciSZAfXRbVro9lVfaZ50QlbcEgCGnKkqvyQbmc
Ef7nS6psZlEDaobK810c76Ic6o1DWPAROSD2aBhXNDQxvNIDIhU7OJRBJa/c5fwFnmwwCZmbka+z
jFlnM7SYi5Cd5z4vUntUsOiqGCBt2e5LSRf24/K9nfElmegQTDkotTXuj1bl6XjW6CmsOFaGY1yh
C9tHorHyVUQ9PPoVNIP17JjNMLqraeijZAUFx/mu8P5mdzSp4gda3330XmAAtjzQz3Z/ZTd4/rDt
ee7nXM9Rj5LoYhhEY3eDFrTKscyo+Hoa7gZPQ5zx6LRjf5M148Pl0Tj7fEGQckqa82ipuVFROB0M
UHXEVg2EPmbpMNiHhsTrL7IyfwP+DXegB9T2Ma50CF5dH+8uX3r+06dPHFA7wl2qGIATYEyeXloN
exO/AnnZYAY72BgZPj95Zw7AfW4hPIVXRvb8BZtvFaE31W26a/biTiepJ06JMfioO0VtvJLzh1sf
7gHG2cv3dT6k1GSwyOEYN2CqLz8eJzdpdltz6gs7mmjcSPhBAMuVNnnLzNEZ9oKDW/2Y2SLr3jFJ
Ft8vX39ZHwGQaRjMxH/qQqq9VCIqrGtEQxn+oVG0auv7o7qmjlGA2wF8NjaVve6wd++wWkIe6mS0
uXz55Rs8Xx7SGKBuWGdsYObh+Wu6iv206QvdBQ+jJ/muyDlEJGqGPdNxwreuDt0r11sON9czKfhR
K+ZrmUtSp9frokCpWfnD4xCI7LueaAZAQVPbxBrYkZWPW/FnTwT3zhBdGvzjWv/n2nMZjuXeIN5t
MZUkQyUaX+Pa4Dhi8hrD6kAbja60XU7fZJ/lr0NYD2//PMAcUzE+/VluXXOx5DG3xc6Y1tEx8pnl
vAhd3JOByQwg4gBTMkajEVxZD/4csv/+VrlRgpxhhGL/YJ9hzg/9r4eKwpPOQTDFR+id4aYpQ58M
ykQ+6HYk19ZgpTdA28pVC7JYhcWF6NFuLffKaH/ypOeiG6p/iIws+4sfEaONqho6nkeiavU3l17v
vSiG7Oh0BiJH04+Hg2sDQTNd1L6Xx/zPMXg5AJy70L6yt0OQupg9GlRg6gS87wiorEhvElQEBLEG
NEThkgXl1zpFE0j/tob/OpXTtC/HkO8rCQTiC9l3eL9qbdy2Iwo97AmgGjK4zqXh2Ed6AfHPrgn/
1d4yl+dwdDIJUSlmn794T2p1SvjGFfIwUy3t7mP6HnABnJQGN+LCclfboLeeMkPAlb88WvMndzpY
nE7xeZk0aDAKLSXYlh43TpwQ/agXSr6tqxzPvRAIIj07iuWuKaq0O8RGbV3LRjg7y7FNms+pDke5
eXNmz4vAX++pTFDZBKTJHznN0yoEKpUKXHWlxlkmCBTkSXb2XzAkqBk0lP6eVWsWOiWn+aWSyH7l
0PHpr2HzRqGcXgjv7OKFbezBJFlDkG/mcGz21GyaDrSnyC4z27L8WlE2k8cxqdlsIIP4Edsh9CvK
DmjKVCQJlx/K2ddDH4l/cACh3aaYvDiXiIHUcFeTwW1EcNyrlk7xviH1zcOwn6KEScrhRpM2KoNC
v4b0PlsS8FeRGYGo2gYECTv59Kngtaxag+rBwU6K7JvW1v6WABxkEIbeHVEiXrOQnd0qLz4QVrbK
uF9ZihfjrgJgnHJ9TA49+YSrsO/Ne7Mq1LuJ38grMGPXevmG7zy89sTP3nyuPHt2yBvnNMSbeHqn
AybYpjbc9NAM9NbIb3Xq+FE323FAjsjxc1ILxV6x13W7lRMOebjuRmAeW5vg2t2o1IhlrLEd3U2d
dLn7FotBmXYJRnxjy+qd0gz2Udpcm94/+9X0GOZ4ImrX6vKrKSffrnMxpYcRLIQFhKLXrCfkdI4y
T2N2805eQgZMEyhzeaW/8dml55xSguc0ndrL4qRRTmPiFzJIOVJkyheeTRatdALZvgpAMfEKRfRv
8vuuhd6df5k8J0qusyiZ4p+5vGzmoyCvnTEDzKWMuqf3SbFzxjx+wgSfw+yg5rWzajuKkBdpzpeE
1BDU6cKw3q2ate/yl/npryFLRWPzQpntrBJpavRDnMlKD7IRIXWY2TjXkRf7YgiWZQ/VgzYzUdzp
VUl6Ym8Q9jbxCr3gFN+TIC+v1KA++3zm4HPdNud97PKAZJV92ymZkh0kcXiR1XSb2b/rZYWPyrcN
EN7YGjAEJdSQxl8einkZPVk50LvQv2U7hYCGw+dimU1RFig1kKGDCM3qxgrVYgQmb/9nNEXw9d8v
RT+B2jvlp/N02LSaZBclmDx6+DEvTRW8xmPd3um+5V/ZPHx2U1TZKbGxFMyr0+mkAPSxgk0flIdA
KNp2zp+GCRhiC87KGaJ++bbO0PRU8eleOGyIOeTgb11crQLX6Gq8zweBrWGv66kw13naRI9jmBTF
C5l9xfeR3rjz3HaW/KrPbGhPodq4gwSfG71XSjX4JkCXG0cjxUOGNj6GlBGRnffRW539tdXDRN3G
aqMrz5d//CdvHlPQ3A5BgMPpVz8dKbdpgCfqanlAZqxDV7KzfthTdgi+9KJWoaB2evY8khtYosDO
nP7Ki//Jg+J0SEeTdQob8jJ5AgPBRKhEUh5klcX3bZhZD83U9N9Vpddv/vVOuRDWTgdA8/xAFkuU
KOrOaMa8OwT0hNaJROMkcvrpta6ld0JY4Z0ip6+tFlw7dS+PwXNyAhMN+zMOaJxbFjukKu8U2wf6
dsA2FN1mrU3PyTJs48pQns3r9KuRlc69AyA72vIQKp3IipAAtofJTtXNINFL50E97fCSEnpQ183N
EFRvl8f07OCLd9Sgh8a2j6ICwoTTt8dq7MQuLRPcg6ZEaAdlWm0KyHovyoBgASxNYT8UZW1CAfUD
9sJJncpfl3/CJ7fNnoP7xQdNf2ZpdmzApIWo+t19YGOIguCGv0XVpukYE9eZrAoaIF7aQgO5fNnz
h2qx2SEwmJtmIV0WJJU8ic2eDe6hQL8cemonkkddAgm+fJnzhYpwVNqFFD6p0aGFXKzWIirhPiLd
PIQuFbSvmFiQS07QMYvXenJV0NkRsZeR14NF3AeNLtqtG+b5i4Ngq5A3ZYus8Onybzp/6A4tDEK+
qbZQ2fvzk//a8dfl6GKyE90hba0BiodZoR01kmHPJJPrHvaU5MOP/X5DVa3c65LKwOUfcD72/ADk
KGxssUTZS6iMaEEqtmbaHwih03/po9BB4KfG9M8flOPMWwPWjzlBXpl/xl/3mVp9PTal3R262bSQ
6ukr+hhno1VDeetIaoMzm+/qxmSecE/WYypY7JSQUkDSYF5efFJRKdH4W9pwGHlpH2g1luWKh6GQ
Kl7NSDFBVfIlsqUOVQo5GvtFdZZq0xgZ176pB5o3cCqJvpiRCA95Z/iE++JJxLxCdA47vaRp7HWm
Dr6yAmkHWqtGjQZeGr2cwS6sQeVi23X8rOClKlZDJtWjnE0ACEkGpyPsbfLT+4wkqfI5cUYXSTA8
wmlld7J9CYhd5U+xsy6fYULW4PD6KDJeDECw7T3fk3MDBD5Rf6g1R+GPqYMSvxqE3oODjLreuiU3
BdNEPVi15XVqhecpskIl2wBTk7xkopBv0g/KV4wNbnmozEL/SQ2lGWGW5RXZqkiH1Hxtzc2+VVnR
NqUg3aa7ciDo7Y0tqPjIgZC6N3PfH9oZw0KotSOVt6bLht9hMbi3eDB7h6K7Kh0Qufbk7jql5RAT
mGp36w6RNkcf+fVXIx6TF4JV4gGFoO9ClO4as4MMXCfDrkCg9oLWH7VGCB3bwF0ztFRxqHuHb5M2
+Noubo14+EhilP6bYVC6FDQZHo89iVjI2RqzB9Fc27q4g8zaPccA/6rvUe92Dz6iRX9dG2apeZ09
BdN9STIOXiSttvsHrQwTgbVIj559jlvJKrCI4dzgw6qcPfZReu1VnNGRayLinLzcjLL6N4MEObIq
8zBftbEzmxsy2/nhp2lbXNmZnWkAKI6A2AKzwXaDesVy9oCSMlhsNckH13vlFZtLEOLHKB2XjOBG
/6bBABpXIsYfc6en9qD5K+BU8wtWtsp9aroB5HlftgNiCZob20xy9/s4nHTMrKRqK/BAXb2crs3D
c11x8Vnya2kHsW/lRL+UASROFHSjQoyK3cJbthBRdQiU4wIGctt+9SN7eOLoWVC1r7MvDS38G+jO
6kGSvvvDzMQ0/uu2/U9MMys964/BRLyYnLCg58CerBqwMKKc2DcorYyiN9duoI5X1rrzWiS3zgxI
2ZXLAdJZbJ3QUANftvPmwOfNg2L5wbhRGI37jl6we8hUqMG1Q9nZTovsKRyqcOunlqlfeXfONovo
AhSUSToTPzCXJa7B5dzYdn5Di7MZrR0A7+6OQMpok+qFeuVS8x2dPO653ElJgcoNZwh29qdzv0bN
iB1HD/Ci1qrHNMlBVnfByMyQFmGlrroyLL9dXtXONjLwlKnZMMicyikXLVb6tMxtdDdadTDU0HzE
MVbsMyUWd1qRTR9CBJCPkzK59l7Pf/XkRgmEpd/IFpw9BlyexaONu1zLXRx7RwIVIIDD8LV+TGiP
QBlasXxHnI5H0ozMpl6phjH+12OYDdfjJEU0o+mVK2vu2bjTn2KTQ0UElw8jPO89/lpzp5QM1SCw
zWMTTPp+cjGvytQQa1VrBfhH2rCXB31+jovbR5xA4/iPuvIsrXDqLLs26tA41p1pblgP+vc41Wp1
O9FhLjaK08SPQRiVMdyDBFva5aufPXLsX3MTBSIni98ZS8oYGxKsCEU4+iYfcUv/GzlY3R+Jg4Sd
S9k4ezDcQlwjrnwyyA6BBxooRs78PP3TQTarQXe61tGOgM3dVaY6Uf2aslF8T8MgV15j8A1Pl2/0
bMuIrURBtKCyiyV+aHk2GUPEPcL11aMdjdor6AV08pCnd81o6++01F0kL7jZ4HIa2s6gWVZeEb98
8pxdG+6hSbFtZgMuPq6gbxJ6c7p6rKOg+JYNrf4MBVBALirETZINyj61guoOFaesrjzks1mLrSPP
l9YRpVEEOMuppJUZ1RdXPSajHBsPucb0otUuHNeAKuUVVcr5fbJPnbPl5suh6JrfuL++H6OLGn/q
FZVMBT94MwtstCsMZzpsf3+YvlPjNlZlFsBiCdw8uCZZPV8o5m3yX5df3CsYp75oWQmOTBVzsVsU
m6RSJLHR7LDXObMqaM0y/6iAKj8jNND6/aAN8ZWH/dmIz44EVAf8Qy/gdBDGDCFKPjDiQ+vbqwo6
M45GTSg3M3EquvJ4PxlxGg1Uv4E/cAZeZjUGmZUpVoXBPcT1qiO9dgDQF1mwpxdpRfDBDfnui2SK
7lK/aK/pyc4/ZXxEVO0Q3HNUOTclxOFYoImwjmLyCfUIIN2O67GNoHSUdrQOS828Uj7+9IowhXhl
KRtxOjodXMeEAllQOj3qeVZuUsSYsBqUXH0s3dra4I/Tbi7PHZ88TY73VJhYkWmtLZ+m0aq+QjCx
fazU1D3qU69nm0wkvkLehayuXOyTp4msm5Yj+Ju5OLz4fiyhmChvbe2YWJZ7P+iJ9QxEeDpo3VR5
iZLDd5BmEmFD9e0rR7+z+2RrhTiGkDJmZawW80/769PtOzjFdTYVx7gIjGarJINCnQjhjvRsfcqV
zeVhPXuOFL55Y/kkZ4U3roLTy0GjatnaKBV3OsMsVT/ao1tMjqR4hfsUXPy/jqxNLg/+ANoOnEXR
nZ5ez6pjO8AkWx9N7J3bsuLLxIAoCSbW7Y1aJOpbIsLoq5p2+uPlOz0fWJhGM9NtblIiGVjsKdxO
mJ2pjfVRxlJ7VKxJv09ElqxiKOXX6JBnKzp36czd+vmkSel50XcLM2Z2NzLqI903Z28GMjnUrOYr
s+pyb8LxXnlaXF2rQH/yLIFhzhqbGQHIgz0dWyx1WZYHA1LojAyuFcAX8VJDMXjuoGNvSNZor0x6
5xO9zZuDfH2+z5k9O4/5Xy/rFEaOJYQqj8I30ieQ3n79bikwdDjMWTlVPsgHRvzqm2b2vcn8uN6z
WPmh6zlOVNDY+dcnrFPUpRLFKQXi77LCSmQIn1bojMca4BLGwFmmEIzvbNuuzbfn9TgbHeLsDWYh
n09Di9e4kFkb1nCwjgE1hGyvTSj0407xq53W5xR284Ei+XrQA3tTTZaoX5SJ7QwZAIUxjh56jjL+
evnm5yuebGH5RaALVCTMSF9p/p8+ihIvpBGSuHIsBxk4eCjUJgWiwhHpOJkEiq1CVGjRKgjzSO5y
Tt7Oy+UfcP7O0/5g1kJHCP+I+vrpDxgzZwzonQ1HA8D66+Dobb6iA5NaN1MVacY2QvHW/zClo18t
JsyT1F/3zqI3Q+fwRtHtn5t5ixefCUuanBeC+9Y1q+mY2jwC+5i0DfoCTxC2VeWrrC+C5OfQApTa
BMFUxE8ErSTusxrXTuuuS9PEoj/fmq1emdGXLwuPBLoiu3aDOHR+4xKZPMyXMDq/vw8gFBkN1gbB
wdGLQtnYN04h+nvUXHjKqMwPgaVuJp/6bupNlV0VeyFD2XqSOWO69vkuXhlGi1eGDRIzBpuGM86b
P+WuIN6OjDUKeaPXU8FubsK0JXmotuz+2I3meGeqRPJty27EP3b5hTkfFyYpBbMxp/j5GO8uVtmG
5qrKuGi3laOXu4zHYLEY4HB873I72Gl4gdKtO6ZJknmp2uclRoFYGdeu9IeVqpdXDWxzteTv94gB
sWdLyrw8UN6wFu9RnibCD0VMcCZZQjcYKqvRC4mJubY8LM5BDDxEUxolDhpB22CVP/1UUumOwKRK
+9ZOBcFURmsTB9qZCWSjNEdgtumyvLBWeTTJzBsny49W1dDY2b/Nl///GXPrgorDH1nb6c8g43eq
9EI4t4kJTMLLBD/aA3zVdJCCYN9dudz568Zd0yTFaGG7DO5iUXRToHv+YDm3raGBuklGtdgbwifz
rwiTVZVGw9oWqgUVhxDsKyvVZ9cmuJ32JsUcHTHb6a1GbZWVQ5c6xDFT1d7nlK5oQ/m9tg+TOhA3
+I7+x9l5NcltM2v4F7GKOdxy0qbZ2ZVW8YZlWTJzBPOvPw/23Gg4U8Par+yyLuwyBiDQaHS/IfT8
KJ6KzxLatYaLWcRGudLADCAoSqAkjQQZwP66J00MI/uJB+mTInLrwQz7YkvEsvazoolNM03KnYji
tXTgypzh0sETpc3J1WAtEh6NgG+laus98RxP6m0GyBfVqq6atrYZJ4+hGPCywKTy1WgGTV853Ndm
zGsX9BX4N6LzYsFxt4RUSLHpiWNa7VDBye6mJDCO8Da+iSLqd1TQ3f1KQLk4VxCGJB+BJIK3L8jm
82UG6RaOM7o/RzUNDTTFElO4vww10N5Ky8wzXtq9l/ux1vf2W6GmU/h9bCoalPRh4pfczazP2O1l
2ad57pH2zKxwshx/Gp0i/AbtLGgqwMSz1m08tZJCuFJP8vYMLicAk4INAgYE/BS3+PkExmjOELmN
7GOHDS8MkkoTDlp3GLaqGycx8uqtzQ21pWUTjLSCwGq3mBiJzkAI8fYvWW4e+Yik8kannIhoA/k5
/yWlN2L7RBX8OOGxhCWpp8ww8BBrQRwICa/hUNXOIO5w7lDzn3pcebj13P4FloyCf0dj6mFIlNBb
5B2kktEtvibUsQLPy1p98nBpCbedGlfh3ZyAXfOTrnaUbRDO6WOCA3B4T1VT+4LSHUHEnwwRWl+H
ckA2YJN69LueG/ymXaREitKZN0KtMWjwYXeM2F+g7V+ccK2xR3yUGOitCqPI3mUasFIE/dXIeM2D
YbYO49iP361K68Z7J+hUFWXDpusPoZWX/S40I0yPW10NT4IEONrDHkYDs8085GhdY85E4xdBr6s1
7avcRQa0K+SDDkohFnsdi+ch7/hW8R5rK592W5puFUs4uJL1hoURkTkMmfaaqeF434ToW5w0Q+jN
Dgdcw9yi7ds5P5Jhnt/UCFgXEh3Qnu9uf4/lidaRQSaKvT8wqFUuy+5YoTkRnu3RU4grqLa39L4+
hbWhPAs8orZWjiAsZiKrNcPFowbIsSy8y2wbfzLC2WIXIN825MKqvCcXvc1NqaTiXhQlcyym0X5N
cYP6YH+BEUmHeNfL8EQasPQ3L7zEUFI98Z66wnK3AZpzrx3ybVvysUqsbPKLHIjBgOmCeGFyLudN
Tv+vmyEdaR6JpoqOgMJmDSmVGKhXRKvV8GcafxMVK7V0t3UytdL6y8FC1GknNd3GVhQ9ylOcrZz8
ywXnFwEDoskq12B58pH7pTkcDuGxcBvr1xRq2RcesDSihcR0Ive2VnyXD4Pzc86AhD1sWmipWUs3
AHKhMQaRFB5Ly2gfdYbd0/CLH+xhtFZupYuhaOEgXSEV+SmU0c8/X+0u6gNeIbb+1AD4e+70eHyG
xBZjD4fU6e3jcjkU5VzZ2pQ6+eRX+vlQDe7kaCFoqPlNVbmbvERLNobXeEfi2KSsDHYRraU8ALVO
nj8qhPLlLlJ15B0KuhuPIT6MOyjCwOC1cniASD8f6r6yDpoyjJuut9bK2ssbi4cm9TiNPhUoVqq3
MqX+a//2+E53gJrsx8yLkUptRe3t+jZATAk94zb1lQo9iEHRO78xo/GHV0zOy+2Ffu+5nu0fai00
koGAGICQLvKcOkztOh20hqcKpPCNmA3cwIfICLZVHhgvU4mmql9PWhXxwELZeQP3PVf2LCRlcl/E
ma28aZ1dNcdc7zXy/qwbsMgyS93y3cSif+4Xre19bXlLF74B2ORrEHpG76zkqMvXBy9XgCZQ0Kgb
AWtZllTHoemqusm6oxqhtrXNhOFlT2E95dM/t1fs4oQzkEckRXqKViOB5fybgbroqM+G4kiJpH3o
BL7sTRprDwHYo/865ER3Hx6PO1wi0QmoEii2GK8XWqPZkTh2/VxuMjPI/+FC1icsIvOXvCrtlZvq
4uiBIgQtJXFJUGYulVsUXKHJSdujO9fTg4ht9GpHO53/4fnXvd2e28WtKMfiVgTVRwgjgJ/PDTCM
l7jCbY9q3ehHLRmVPXYfwSMC7fpedNb4nx6N08pOuRhU6nKANrVgfOE09Q6u+OvQSandARdN9Rg6
87xBLhJjJJCnB62rwNiB83E2fVqmKyYjF/tTjkpySjmT5j91tvOpouas49naqsdKm0EVKlY8/QBp
GN3fXtGLr0esJPWTvAUI79ROzoepaJSZhmJpR+ddrlgvzPyRyGe/6kg/f3RnMhatfalyz6x4kZ+P
Zaqk0THmkscxNosHzgDKc9Ld0IrfhV3tovr68cnJwiGWJji+wRg7H7BSY4phSa8f0VPzVOr6GloL
aO5GyEmFw9o+Werps3gUg0mj4RM7UNKW9dnJLerUmaz0eQ5CBKGThhrxdvSSjp6vFIic69rwfC+x
mq9lZaffQQEhbgll3UY6zYNFr1ByVDd6OLafDOBK1SZHHPOEbGk2+BTbHOVnT7kXdbSgrLJ/xZiz
FafGyfqf5KdBXuyzrsJjs8+6/Cvy7+6nZjRIhRFRhAOAnWpcfQMYq8xr7PR3uu7ZpUCXV5YCJR2T
1V5mMUETjYAaQu2IUJwqPJ5KjYvpl82bbUIbPXIRqhw880TBLYT0EYbmS2JU2AgnJk8cGpVoCj00
SMPq92mMHPZGSyxn9PM8Fcj9C2rYG7dGy/JrOeR5VOwaWunDU571I+a5U1ij2OpbsV52n0o0sscf
JPxavA1EOyor0e7i7pf9bJW2mCxHE4UWZRUigRjSisRiSqP6s5nYNXqpyPjd1fAG+QC1GjZ3gSNL
wA0X9bz/6I6mcUSCwxLLSt6ylgXqzkVIsgqOXKMlGFu9Q8e0l5gF3uJASW6PdjlZ7noSK4AatJGI
fefnp9YciTIq9WOF6TsaxFm0c0xU2D0lie8sNy3vMb7H7TlL14TXlr0OWcQFp8YE4RdRQVomdHaH
l3oXzfrRbsPkEbohvmNZhLVwguyXH9UD6n5Vqx/bWkWBZnJbn862WKsQXNzdFDZM+ZfJm0jCrs8X
oEBI3OyS3nwKgA6cRJclr0FsYUadltNGBw6praz4xV1D6VoKodKuw7kRvsb5gL1XYls3tfHRy9P5
T90kPwZJT0rHNthA4jY3yZx8UGCLmAwQgiY6vi44rKFTcj5m3Lro94sgOQ6lEj+G3Wj/woD3Z+x5
a0zBi+VkJMqCKGxxpbG0iwfBZAQm3C81Pc549kLS1oKq3hrFMNmc3rD7iUVHu2qhyK8/C02MCQsK
Hi18G1KGxR7uql7gRBGkR3Qdivs57BTATUM5A0FVwpX05OIylWNxYAwqYvRF3hXl/soU+giPmCix
0+MYIP2PvoP2j6EMxS+jiPt05TK9NhbhVuJqcOeGs3v+1UpAtnloailnsyKkwg3fBq7a3SeakqxI
B137bNhEuWRBOvny8rPhJU73M8gzgk4lt32nHuMBVRkL4flyh9R1u0ZcuzwGgA6IOIxJrsBr43xy
KCSEDqCa9IjBdfLVihP3KyJwIgAFnLScfvSP/XCqeLDfDniXYYcvyBEEDEgVmZtMrvpfX3BSsyyD
b8sX9ProH/zczV2fCQyOwQm3+2qanJ82PrXxJk/M+WdRO+NXHWrfyre9eObJX0GiZMriCPBL+UH+
+hVdZlk9Wt4seKeOL2i4H62o/p2GCGXfN8g6+JiUzwYa+uATKXKtlbIvvrdUj6CYzKlBchNNlvPh
Z2f0FGRRppPZZmX/SHXMbHc10OnaotynIi/QZL0VuNuVxb/46vR2qReQYlMrhIO++OptiwlIg638
yUnj2rX9olbSz4ZRg6La1E3Vlz1QyQgkSutM2idNIlAfy8DKs42t4K22mQI3+Q2Evmz9Hqcgz/J5
RzvDg5Nb2fTkoMpjQulzul8rv1sG5bMQQxWFK5nkTJbCqS+dr9fgVBTA+7p7juFGbMtp6mgIR/Dk
kW83YOJi8rBxhBI8Rp6mfI7T0jugBVK1mwEoiLpRzTJ6a4M2XNlFSwFLXAMp5bGPeQiyjUBGnP+u
2Wq9oFT6HvMiyLb+WGRZtMlaxZaGN9gqAH5pvpCdYXzvo7FW79vKNsV2FI2bYE1QVeMrYsPyF8a6
l5y0Ed+AlYh5sdMpJBCYea2Sp4NPWdwIcdmZpdom6bM6jZW7iQydUkFnJc+5gCG3LZNBmHskEFx4
qqiJiIMd4Q/10UvXfscCUqKCpCBX6nydXKvEPS1r2mc7pwXZRXr8y0pqFT96r9DeJgzTt4XpzN9u
b5vLqQNWgbwIkZoSGeTc81Fbq2twArHb57IR3X6sg/7enpIRcULakw527aWVJ1tlqtzXynbW5OCu
jA50AOwGMCSSm3f1oL9CTBlQ7+tUr3sOPZWSYzuo3Z4n8IB9A6/v8J++jNoXKrdVuMEadEQtvqYm
+np7CS4CjW1Ai6H+CXKSwsFSrqyk/Q7k3Guf8aIP9q4S1T7bePrtCi3Y1LrS/PjweBK3B8/HdtDc
XiprNFglZ+jRJScRlGroj1NjxhuvSKsXLc/KP3YwVenh9pBLGSYOIeAMRL4pxkjU98WN4iYlfbKu
OIWyUepPZTCFik9SqRjI7ncBPEEsNxuOXYXj4w5jLrvbk/o2FRLwwOW+Wnqo908GIhcxdBGzjtRx
JVDIS+0sfkELoVkK543mJVjdxSGcSrQY9HqIT7qY8vx5FBNamEXTBV/TYJzq/e0Vudx5gFZYZS4W
9h/lzPN9z/CJNeLYdcKYfPI9nDMi/ml9C3GG+Fy37g+K01DVo95+mOpYVVcO+3vnZDFbICrU5Dh2
FOWWr/QmyRsQIkN0KmGvnFJU142NDe0qfhntoA6O0WhO3dcIRn2xdbo0qZ6jPjXx1CK4/xBNOgV3
iLq7XwloTbhBDc4LAX/yHNtnqKPjeTehmYYMEPZ9fjUmEIawy9DHg5vq5QtzL8hCgWFrvlBLw3wu
2OdHygbJa+41iobvTFy8tjiheIca2CeW5iMOK1tRp0WxC0ojy0O/MgR8gKzS0FUXgfI5KWM9eUXd
sP3l9XYQvYFQzWfE01CcesKObyaO1Kn+lilO8FWq+hoP9jxOODZlTpD9CbtOVI+pNlXGF7zi22nj
GVljbK3IDIOtgD2E3k+Lp9E+TeXDR4HpXe0nyg/jQzKA5X+swV38oNZQxRsLsw9xr8BxwtwOm7vm
xBYqtf2I+xcyuqWXwXVTQuF8yga1ipSP7y6eq4bUJ+btysV3vru4TIoG7Zr4ZLXt8DA15fimg01+
CtBc4/SZov6jpLU1UZ3RYvw+osz58JUm0RYATni+cu8a5vkvUFO143STxVB86T41Sha9RVHebhtH
zYKNyAqxiRXVfDbjKthTVlFX0qjL88UpptsPLZldxGvkfPyscWYaV3rwHFhR3OyT0psx6nYHbNB0
N52b0fcanG+/Ix9eHzs4vtnWE+6crizDOwTu/Jzx4CLG8jsIfdqyVptZ9jTjZhuf4gIXMR/GRax+
dhtDPA1DL1z4wnn+xBvA+V5AbHkoijL7Dmo8dD/NXP72tyypquRNC/LS/mFlNMIek0wo1loz5/IO
gsP8Xr4m62TBFtewQFCK9wXdVQ3M2MOkJ0GziXKuJl/BCVBBDVUt/70dAS/bkDZdL4lQkeJpcDMW
Y8Y5iCvP64tTL4Cn7hR1KN5iVxTNruxzmtBZZEGZRDpcxMmXOcKJeKMXynActKSGVaAYYWr9uP2b
3iHzZ59LpolSyAyhCANltcXBseYCedgh116assm85yqIuvZlkiKuT+gxi2GLdJNn+1lhetHrZI2W
cnTSClOvVi37yNebJMreQFOXw0Zte9pveq206a5vpiL9CmBhqA4Ikw/e21h1U7grabQ8N9qkjp+m
bs7HfRUYobrycH1HcCwmJcWscP4FH4wZ+eKuMeoudbvCNF4gfs736hTO/7pdWRifHT0ID0Zbe8m3
uK45l140xN6Dl1siuzfbrv1m4LaWbSMg2k+2mZnmtyaL6idnoFxxAGrbKfhYpn3+xbMQ6/2UO72u
bJrCyb9lgR6vEd8v36UuLxWDA0VpiHf4MlOKbAT/nTzrTqpwhA7OwsAP1lbLMvzUD8KJfbz8vOgu
j61hIyq9MV9TDID5T0a7rT4aYN4f5Zxol0YM/Ynl7kW9qSuQED7h5uFod0pkhM9zXJcPAcCoTVpk
+Y86MDBsYlHwjhzcD0rvwfeWxQh4HzwcrlQH+iAp6U5448nsQJj7QGbM37ndxNZm0MLys9pGw8qU
r6w/xV4qZKAypCLAMl02Io9cEXzXSc1j45c69A8T1gB7CSDxE97i2G65aVBvNCcoXwSv2yP1kmzl
blvSeJk4vwLUgqwP0rRZPujGUa+NlpfIKdVn9HG6ujbbrVKM+oMye1m46ZVCG+/VnsJ6aU198WiM
boK+dF/nBnafRGTt26jMRnK07LY3t8ogpOy7lyVoAYF/wX9uwq/0dmS5jHZSbZpyBrVcZFYJLecX
kiYCqMPweE9CVLAeMr3/xaWRz7uy0+fnoJ3/xWtmTrdq3zg7RSjjuIF5/aogLrnmmXAR7IFMa+jg
kGpLEfglz9+MTdQRUrmAlenso8T9bZat/qZCy3pOM1F5K8nmRQGd8d77IlBLERhYVjTm2FFHvXWn
EzEcxnck5pdKuObBjfXwc4TxvT+PHufD6Rrr++1ll6fwLPQh903kQycEcifdWfnT/nrgUadvqF33
9mkWffu1D1IR0ykJNWcXxJryYojsv7j0uq+3R72ywAhOAdOH5EL+sywVwkUYvUpYzgk/lLz3lThK
971jzz9wwk2OXR3/d3u8i6cLcsyk8UBdHdlXXMYi4fSNGGC2n+bZIvzV+vjWtU2H4GexhrG8yKsW
Qy0WdMYWUHHLxDrZRQ5E2MWXqdyoVtluI8xL94HnxIfUy7PdaIzJKcFuca04eTlZ7jAqFLyYCULo
n5x/UjT/MD4OPPU0mrWLr1teVeKuCZo5pTtYN3dugQvQDtnM/N+iHdAyUnh9z/dZW5vPPe2iXwaO
xa814MFuA48k3hdpNK21TC73HQViYMeEKMjmFypQSq9VI5mnfqqUod266thtVbsZ3vABHbujjvza
IUAivPwojgrIIeUjiYDlcccRP18b6vJjk5CWnyBwqZvAdSrseUzntQTEekd1Iby/vfHeJbrOzxeT
o34oIxvVq+Wj2RPxaFZV75xQYbW1Q0ougQxLmtmaX6lh5jxErdp2LIA93mvdYE/7NhSewo0ctwAG
sBBVNkkM6fuQohJ24uk0Dk/G3CmgDydT/VPpsTsdMAVu7zrMvoNN6JR16tfu6JToveqYFZf4Znu7
mRe0dehaDcCkHqe9VJ803RRfxwJxjjxArWIrdBS7X63OMg8BBIzoe6Eqw2eqgE3xc9KE/tU0ZoXI
QPPG9fu4Gu6jtp+Ch4aW+fd8qIvXuBNd8DTwNi591LKDcPKLobX+3F7VKzscIiARRHIUiCGLt4uF
z1BXNppzammSRdsgtwJlVwBUlHJCXaCvnajL+AzyAbwrXCoqQgjZn++aNjRwDBaqddI6SCobozRJ
+VLN1f0GncuDUztiPmhT3OEqaVt9uTN6wvV9hTnCXRQ7evtzwGG0wSxhljbXNHy3HQhXDRUx0MV7
/E3wkXRETrJ2e6GWQq3sdSn9qUtov8xHlo3CvGqKEVW19oTEk8MPzfVoq8/CPDmUSa230JTU/WxU
9P/ytEt3KT0r9wUpkgKV+iIytF08NemhqagQbBS1K/vUVzNq4/8o0pdE6G6RfWbFw3mtp3wZRukn
U5mmvwt8jHzmfMnDNO7sGoQC1rzTDGWqxDS8cIwHUZaV33iKty3G+qfXq+meO+TD/VWWjc2FihIc
AXocixAKWs0t0qFrTxM356vmBdFP+PjOTirmHLAobr42ou8/ysXgY0njGwSDKMiD5l1sM6XNlLl3
nPIkxqEMttCPgq1TucZdNYpgO7qNaO8Jj/ldHpYAUm9vlcsrmXcDFV5SZskBXQ5emhiQu1bWnPIi
0+/UeizjjepiFpBQe/xehGr6z+0Br9wA4LO4pEDBSIDgIt+DA1Xa2O72p7I2RL/FtnfU7vMuD7dx
FQ2bqK9Cngp5+uX2sFfOsseJgI+HUBbts8X93Kb1PLtRN5ywaTCy7/wAOAiOA1h7O4SiEr8bKbB9
LGa8QD47wdSuxK6r47sw8pig7Gro5xsbJF9BGaTEOhmH8BT0Bwyyzphi6zB5DfJNk2FPqq9Mwo0P
pWKpa+2ea8sucSl4y9C/5M/z8Q0o2lWmpSgg66mGdXubxO7edPvgFTM1zKhtqm7+OCrxSjXjyv6S
SSalA4IRS78Yl+6W16NOxrznerjXh9gO/Ugt1V96EBNNh8BbSzGuBD+EFsARSOgC/KYlv6iwU6Nm
9w6n0XXi8aEYjeI/Yjxy06ljp+KxAwv7O5V9wwP09eDfoXF6ZdvUYx9sdKW3zUdj0FPloBS4/u6m
EDI2RTHHzn1Es7rw0Jpu8qXJ+9je3d6j79Dg86xBSkRQ/aH8fUW4YNATvSwn7PMSLR5esXvnN1ci
C2ngGwE2TGGavEQhNenNbLo57tQ2Ce527vu2eRRRFJd0QLHM8ctRVXDKho9S+5NHI3gTu3Xl3VVV
XgqfmmxlPBZaqaffK5Qeh02Zjc5/6txq32Zr5PzFFJ+9A5KYZYq1GbasKzfr5aYA0Q4YVAL72ZTL
5taYOVplOEp7Yqsmd1inBF9CXp/HPNHjLaeiX0nHLnudXIIcPhUxUEAKCKyc7/5Wg03oqU2P4Fmd
ZrPfFWNi0WbJi98RubhyIAqaKUBNdzZ/Rl08PHKEEOm3wgKHEb2wYKRY0PC/6aXWxa+aPdu/bn/7
yyWREDlyDclyoHYiz+9fDzIF4apkFOZ80r1IMxCYNSOAfF4sle66fZqowKBvj3gZERiRYjQ9YI4n
Sfn5iM1YefOgDPOpNdG1HcxMfwhH5S1wK+JTidXYvwWB6HB7UPk/Pd/h1EnQG6aaSI2Tp/b5oANd
QqRlB/XUo6Xso9ve/jQi63ueTPqX2yNdW9C/R1rcMyXCeG7TtuoJB/BpWxSp6adjE313M/VuGJ3m
7fZwl4kLeqlc3hQOqGIA8jmfWOqao5Y1lXrCTE3snX4InD2lJyv7hbgf6XCqi5FOlmEKaYSb4saI
gQ4ujCvX+ZX1RTmKnU5BAQrHEmPUxbnnTFFgnRxtarBVV2od7F+o7gSw0ZVTdWWFZSJOZAeOB7ll
EdrNyK3LYih5nfTZfABGMZm+aWVwqRph3/PkybX97UW+NiL3J8Rv2by5SFaioDHhuI3aSauV4lPi
pNHBG80Rnb68C7czikIrycqV5ZSVKRIkSggSI3b+VZtQaAKIln4q+nmcd2Zu9e6Lmpne5INjC8yV
Z6rck4vTAUWFzIgXMt3WJSIZnKru9Y2nncqYAJMrhpccKLE2+krl+zIZkQhCOhqknfztLs6GElUz
QKFUPw1t2W00YdL8yaxhn0Prw0JCUe9BlyZI6rXUjj/8CTkhvKegqEgQ12LT9KFhjDWV2VOa1elD
1MfBvRGANoEU3G0LtDpW1Jeu1BeZK6mb1Dfk/b9kNMU1tUWg1zr8uMLcjFGCFKQnuqciwwBbCxJv
48Ewe23R5TkqQe1t4qabdgiOYddwe+pXAq7FtU6RBkCLhvjA+WbijV0XRjJoJ27k7PPcaOlvuM/Z
nUnYHfxCy815qym6q6yc02ubmOK0I9ksoFSX57QbqilW61o70enFWRsLwdhXZASyjcD5dXuOV8fC
TFIWFSnTLp/M1J/MtOTfn6yy7n/WidIg6mABgu41VFD+h7EkdoKnLni0pchFqSRhpI/MqzLy8Xcf
wORGuVTvzX/Kjsf8ypm59vUkYQbuK5oe9tIhXktMb24gD55Q4vbuzMmIdmZSiL0n1PkHDf7Zr5s5
/vLxKYIKAQMktzDQmvMtU1Zm13XNrJ1gIpJ2hKn6kOt1lm+AF9A1/R8Gk00MUPrUS5d3RyvcCvVA
Sz+VKZoojyqM8p3hKnAQYiWzVpbzSiinMENN1ibZoWWxuC/Lwe2GIU0I5baVeNsUZpfKO9vTf9b1
oGy7Pu7XvK+ufUHSTcIe6Yf8hOeLOUfIepRKZpwcxa23sVMahV86brLVEjq5WmM4e7a0thKArpwI
yW7k273DWZaAkslpuqGbTeJPXOk/uLYz7R9KKeKOS840X29/wiurCiGIyxjtHVfSEM+niHJr782T
TXk1brL7oej/VAIBUvQaHZX9mRprmqdX1pQB0ZiB8UfiuhTxc9yiGmNKWifbqNTu31703nBHCdLq
DuzpgOq3DucCgQVkXlYk5a4NTe7hQEwC1I/OwPlc48xKOttMjJPiKNULiK08PTgG0jcHgGrpTx5I
Q7GZ0c7/H/IeW3JXecxyKgms5wPbYdoWETH8NCt2um3QAul2WjwHxzl065PaZWWzvf1Zr+0hqeaD
lB+8ZGqJ5yOG7zbNwtBPVI2Vl9hwAmdbl32S7lN7ztOVhb1yZTIG50QiNEBnqIsJjloFDcpU85e5
4THoRl5ub528pWqAP8oDCVq877W08Aec6x4Uwwnj56hSwgfKKdqn2zO/BMhJXiSQI1kQlFXIRari
GlgSCy3JXuLQ5luXfWuYyFmP8aeymcdHbpX2XiRTdewmewiQ5R77rV2NzW+wkpSskwzFbBcRkZW2
5WUGRYmZuoYUvwPAt6Taag0AOMdqm5cA/geS2EFFWgFA6wnUD+VgtNg/p+Cp/HiCM7py711pN7P5
eMzStsPGAMOa8+0Aci2NYmG2bPrqj6ZMoO4jy3qqi8g5RFqafyqaot+1emz6dhc2D4OV9CuB5vLw
uTr5N5tDyuLBFT//CVTG4WMV7vhCQpN0mzEG9zZSHXltNTtBUkzHHVrUaJ2s3FGXAY5ODrVZIEzA
0Nmg5+MWVZv1iVcNL1Ng9H9m12vv4QEJ5QuQfa5gywyd8MM3FahSilck5eiYXZBuzClvQkyS3FMu
HTmbVNd90SblzjJy91M+18GH3xzyGYlUC5p13AFLF9tojgfU31XnxOu1/NP3vUV51A6+DRAkP3/0
dFGIBNRD/qTykCO8nC+nmYdctkXaPFtdPt935ljcdzVK6TtvyIMHM0Mnq486dRe1KbaJ9RDqXyyj
jdB2t7T4e2RM5b9xqpXtyg6/eAfBsgBvSuThOwOZ189/lt4EdYtOVvOcd3r9Z/TUEX4TrYw1cdSL
3YQ6H40dIiu7mYtksZtaLy5MLeimZ5gc7nAwi4gTY7Y80RH7Lf6Es23vb6/42oiLcBYkdosGwTg9
d7AzxAaVp+wuCFvxFAOHOcSxfrg93vLm4HwSJHAv52pmFy/vqtoWCkSmOD9WhZnecy0bx9IIThrK
JGutm2VIfB/KhQCtkjtS2lvspazOJ+x9sIiNnYAWl5njqOMGWfkd4Cz8S7e1/9HKspg2qRYaK2dm
GY7k2HDH6OxS36absVjWTlijPnRudhxHWlJxVttQ/3LXD+1Oq3ZwRo0/RZu7P24v7vJjvo8qwx+b
FPH8pRtFWtSmVylRhi7PrD7qpftNM0UEzmZ+GvIqXTmsV+fI3Q+JhNcAFYnzQ4H3Az6DVpsj2zTA
gwtpFun+BCIw2FVa2GxEFZoPsIWNbnt7mpcD8+Lh5UhKQM2FM3k+cB0FWZyaY35Mgmh6CJPyS9fV
s6CFHGCUno7xCZ72eHd70Mu1dajgkzND72LvLltxea9WgVWExTF0JTu5zAxP7LPYHIdtYQUGbIRB
lCuXy7WJSuYhJRHyyosnXl+HgZ6ocXHkytX2Ria8O9UABhwCBX9BcCLb0BdfG/TyhOLVA6wSeD+0
cACT56sbRv1Eu70qjjVaSbs+njUTTcRuPiYNnLYPBlZSVpJltMbApVLyXapNiDrGCTe0vF2oFYMh
e7pB4me5On60ws9AHo866KpgPHjjLSJrbWhB1ufC20UBt0kwmeYnuNG9L0HHp9ZtyxWR+uWnex9P
lpToMZEaLcW68INDVKVyvJ0ZZ8IvlCTbioLtmarZuMOhDX8Ip12LeMtP9z6ofHwg30FHcVlB1+ht
uZGie7vMreqfsdLWu6q140OUJfVKTr68Ed+HQk/VBa5FkWGJnNJQXRJUP8Fz5KW1LUMd3TG9zVdS
nWUIl9sC+CRJDrgVivOLd4ZVD8jCIdONVRXOUKFZ2jszAvOha0W+txXeG6U3YCI8FmuyJJfzY2SK
YuBxKV3w+jg/BToyWl3dtXy/MddQA9DsfWQDUrgdVNZG0c5HgamR64Hdezs10RD8s/Vyh9TDmobS
MnS9ryISUtJ5FnCxu9j7yN8YVWE03o5ataSADOYmLKNp71ptt4tbBBA+PiuKUmh0YAiCfuiirsEv
qBsTID9zcZJ9PMOT0odsTcXh2qwkT/pdMvLSlU4N1Kpp89DdNbNr36XU5CK/0QtnN5fGtLPtGv7t
B+cFRhFtE5mZSgz+Moaozhx0Y6ul+7l3y2NrT/URN+Fk5Xa7OMTAhEHrIAJCwJIf7HxPhKlmY4oO
Wree9Xqj2tykY1MkO3eqi5Wh3mP53/V9CUkGbMmdBnlWdhTOx1LsSlEwPUz3IqyTLxnYxYPldTjp
5JCNf5ooAL1wC8Q7Q7h4IbWlFZxaW9h/wlx0wCUpDpsrJ+IibvKLyAzBDbPG1I0Wv6iaM/AQAf6L
SN7l97khioexiootGrU0ve1Ze5joQq4Es2tL/veg8pj+1etM8XtoKojRe+rtzb7VmmAboE216ROY
xLf30NWh6MmBPiCfAGRzPpSFutKMm2i6N6MyJjOEjgVbuJ2Ku95Niup/GA0YzztIDebiEsvcBWmH
8VkGNknEiAY3OkdlQ1Yl7D2Oj/VaoebiSEqEO0mS7KXjTWYugmYPJmpq8yLd10gzPKu8ZTbqDIEo
yaNynyfOsLJZri0mvXNmRmGIq2ixmKGVBL2pcwtMZq1TQB3GnRE7xbYOyc1uf7eLm4g6l5QNZW48
9JGTPv9uemTqIfbAwc5Efdj9ghSYmd9ZaVQ299hxOsYGk9QAITMSSJCJfY0o5Er0uTJZ2wRBwjyl
MMQSo6BqLYLhSafs9GCwfgeNjcfUmBvVC8YwZbkSGa58SRtxWIrEUj2N1T2frhrOA7efSiaRlqON
6EUMJrB1qgjwIHVyj+dUM1cfve3JWHiogcflcAB5W3xOFJZbyt8i209Yi22QrWu31aB3+xmZ9Rf2
bLdtwybazGm1ZqG4/Lq8Sf//lPAsBf1hLHLeNrCBss5G95iDPpkPEvaCoIghnpGw76ctbBzhIQ+U
N49JGlHWub23ll9WvoilDq/010VJZgl5k64HTgCB6VHNXbfBudGr/wV2Zez6TlvTr5T79O+I/z4W
dUJqGPL5vXQRjmNPpDkayij89nq0a/rcxOg0mGr8HGK93Xp1miSfXDsc7lv0MpwnUgYvPNye8DLI
8yOAPtNOAGAiq6iL5TYiBdluL0FEXHXKu8DTw1cvmdxPSSW81//j7Mx640TaNvyLkNiXU6AXG9tx
4uwnKJNMoNi3Aopf/13MdzJut9Ka9yhSFIWmqKpnu5dt1aYjovS3/IUutzRP2gWQGCQhb8efF1va
L2HrM9VZkmUotvKzgQWqEy+KUv2L7UImiShzl49/ftFbz9z33b8Cy8QKbOiCrkne6+vw99iWQaUf
A/Rjp4NWGNv0o+Hqyp///NS3+4l5J7Cdf2TlmUNcZJW61jqzOVYqabRx8w+NJeY5BrxdGqEvxuUW
xOPKS8LzItv7BwkN3ef1S84dggTYM6kEkLh7mp0p+1TaxG1U4XMcq1QhbqVIb/cP0EmMe2jtYFFO
Svv6iRpT9d7PsTMwNm6K0DEmPFf6cTLu9EzX3PNMOHiaTDe4MTp7M4hgD9n0HRD5puyhxrrITkB1
DE4q1JJMmaF98odUYmVZC8+Ih615Nv3eOxszoLHndEzd4oiqpfEp1RyvuivsbLrFmXl7a+2aU7tq
ObjkHU3wehmC2Z7aZs7XpC9k9g30dnZftvrfEmGkFw6V9465TPGBcNXfuLDeXiJ7yshYlsO040Mu
tvVWyHrstX5J0rVZj6awsjhDGOZz50zGQ5Pnxftlpvdlp9v4DtH2erjx/KsvzuXFyGGHcl42EdN5
NgbH4zPQ3ZoBLrjBQHN/xmYzmwd3i7C6qD73Vl/97aqx/fzn03Vl88FmQ+qGDB044D/icv860zkN
PZmuvHyVb9oBiFz5OASr6YVSzVO8ONMIU0Ef/mM/gZ0HOi7YiSpAwbk9X3/rlXkAUyV8F/I2Fwdl
eyrxgEzEpl52Q+hbU3PizrwFUn4z2fnnsag1MWfeQ9QlRKQ09NyZoHokfgqqQAWrHjt9IZD6dfPg
uU5X7AjaFfe/0nmn7ZmfAVb+9D8s+O5Zg6cc6/5muoTu9OYxnU+0PJ1/IMD8Pc/1HCfPodY+pLno
P0xaHhz//NA95X8dJ1lvMsq9DgHadQnP1pWYNmPyVwL+4J40CA4dQq95+uvPj7m2mUgrUSJlmAqH
5OIkoR26j8bwRTFwgOf28lQZ+rqmdxEix14WWWNpvFOQILv/mDrvH5amItRcCj/o9xcPthWW7qWo
2cVe1x1xgU2fl3742Ix1c2PnXjusPAc1ETL1HQnweudSIurSHOc12TFeH8deqU9mW/pnLavM5eh5
Sr7LzCGg9gKKeuPCvhIJifU7c4JPCcrr4oZMN0g4dG5VYjI0DjlAS2LORTvcW5th3GI9X7kVPQBd
e2eAtil5+usXRZvB3zI8dRJjmE1qkM6Kc3sy7yix5WkW9S/UzK3f7lp8tK2i+/mfNxIpbAB1g0KW
ttzF/eBSxG+z4W0JnikqPZJTykYPBR5aWbQqGeQPzSykHnuL2P6rYwl7CR1REHQITAPgvbwRpVWM
hV+uW2LWXfGlHIRENBvS/3yyNyUSf/JpMAwF9Fh90kCAF2JubukivNFv+OdHkKLtpTVcrMvVlxgs
L9Wg8akDH6NkvQkcLc4sZx4fG1NsTbRoCl9WdHpMr4myzcv0u2Yzii6me+uaKKQVuCzb+5D8u45V
AKZnompjaS6ePt+IX1cuF9iZjBRhGINuulywrfcDeNnmmiAvqL76dmpHnt4Xt7QEryRmu78GuSCH
j+v7Is2ekaFwEPtXCf2FAgO1DZds25KBDFO3LprT6shbEgZXzoAPX4DEDFTs3i57fQamMuuKwlRb
gnSYCX1kQM5rKzz9CaHe9p2NFmsVppgIdXdQtpznbp7cWzLuV+4bYNrojf5jXEqW+Pon2DXGRZNT
6Em7eMYUKtDGzmMwAf+N9MLpnotssvPIb/0qFjMH48bFei1H5ELlYgVexW+47KmB7xBVKho98a1s
OeVFLb8i6YAoHzp860G4LbQap1BjevaXWYrjAtlKhSBodGixpbpRC1z7ILCaSJLBq1DMX9yAxLy1
NepcTwpwOdE4BPb92Kk8NDqzPqwuZt6rqcFexyH6XWr12Y0weiW+AfqiuUgTfb8ZLxLmfPHQJE0N
vEaV5f2s5eY9MOHJ7xEDMtqIHDlvY1fteJ4/X4fXtj7Jwv/rUe/8+debwNfMPCuH2UjczlpSEbbN
VsmngVg7HnePd6RJTcwv099/fuy1vYcEDfc/4RyR6ou9t1p6I0yNU5VrpRUb+G+8+ErHFhnblhgq
VHEYVqaEVrVWN/A/1zI1Rmi7SAtIZiLtRfRxdCYJyM9tyUwDSkRSL6UYqeyhp36sglIWYTHDfvk2
yXrZbTpaL8I+0jTC2kqN/wxy3g8gAz2GNnv/HyjD6/W3GzuDUN9tSd4MUHZKkM59inKW0rslVsuA
/i36CadlsYM7WQx1nLa2Ho6I+93YCNeOI6pGzDN3IwJQWxcHgPk+WpgOvwRftf6Hkm73A56DFo1j
Js5CrRa+Um6rhb4c6INvQrX3wUQjxFjQr7xx7185DQENCNbGQqsTdf3Xq5LzV4W/mHyjWk1nh97a
wTepYWPNmrsns9RbOF5NfkvC7MquROaaC0kHoMTA/iI3QIe4bZiSq0QF2qhHxoDpQVTSm0HXxuUa
LqNmhDThp2uHwrVB3+/Ge19JwyhPQSXszqWoXV38AEujQy0V9XqudBvpHHxSkTRrvvq1Z/z3bHNH
R+1G2XQRKZReL7Hd4vjOWI0ABH8wUWOxJj4nsgsXLrxHc4QuFY6qKOv3nUSr8/Tn83/1FIIj5Rju
8BbrUpxYa3C8R16bL4x/RDTbynkyDFTIUNftxP2qtX2MYEr3zqltiuSV7njo9G16q0C+tuA7e4uK
DXj/G1ZTpbe94Yz7prcNkPyNEnHWQa9vcP288cr7nr0olGjG0A5hzA0++LIlYoF2w8/Y0xPKJfN9
71bjAec+4/2fF/baFv73Uy5ODvA2DYSHoeMkkmr3Wzf0COm4lfFlWqv0a4Nw3rHKVxOBb3c6//nR
l4cW+BDbk/+B+ptIdokoJoUTzupvKimHNHj0var/WvZr8UVXtUA2qjODJpQj0nh/fuxl4EZkEkAh
nXeKAptnX/S4aiY2AwZOXmLl9VZEGWibIESmSJ3KeupkrFzR0Sbt+pd+8jFlxK4yuEX/udxG+2+g
iQgcjfoW186LcBYYyxio0vAS5RezH+8TTzs2hgKkRlWOXnnjmni70rvwC4xDZv704S9701WAzXeP
FgZGNar6VNdFH9X4BCTuFizvFcyxgyd840a+dpkp7O+4d4ZZaz7zG/p35suis5vGxxEUC6mg85UT
TtPkvbQ2MMQN3uh4+POXvfKaAPB35uc+tmJQ9vqK6ruRT5d3fqJSVUa6nOT7fNUxPUZMQ8SDNrYv
RrA0t7T4rz4WZCxwfEYrNE9fP7aUDj53GBwlWWE6d4YlYe2K2Q7ey1yaMeobHorE3nrrKrq8H1jf
HTC1D3UZ73A3v34sCpCuPouAPdS5sgzxCQuCuHZtwHh/XtYrm5UH0dxHphOI9qX6v40A6JRllZ/U
Hu2TpgzksU8d866GgPDlf3gUE7hdjxP+zWU8G9veFsFS+ImzyfxxHBwTVa2+ixYTgfH//qidxsDV
CrIfbPPr5RthAnpFnwdJJ53+0dBRtQTK5HxZZu8WhPzKSaANtU9vd3TDmwyS2W6wafA1E6ll87th
w5qDKUyaLGmWP4/dGtz9+dWu7QwAkkBedwM/sMWvX2012qYovMFIClFOX8dpK3+mJuaPf37KtW0P
+QtCBu0jeAkXkQOjS0AiZHSJ72H6F6kazftw8CbnrgNMnp4sJ21OsyX8W+CKKxe4C7ObVsw+eAeD
8/r1vHScM1OWVtKZE0YuEDTUvQ2W+jw6GnrBgAjNU+3q6kHCPNai1KnzWxfqZdTczx6zNuIHkGKL
c/j6J6Ac6BVB5prJInt7DDfba9FCb6vjUK+zjHy36sgQCoGdsFkxHfrvK7+LG5m7UDVSIhcnf+E6
6G07sxIvH+EhrN1wxnSlPQgtH16U0PxwhGkY//mh1zbVfrPuL70LZF6sOsgZjWZUbiSWNdWxYNT3
l5ja/tufn/Imz2NlwRTvjWEAoZB/L3aV3rR+jvOumTQ4At43jFgO7jSC2NYm88CE3AOYpnVPfQap
vJpQFo1HEfif//wrrmxt2BboFQCR4xq4pOibTuObWx0YyerYs50d4OeOdjSU8JyjGlmvEs10pk8Z
2txzwxm5ETmv7C4oyHR1GV0jnnWJvhDWjF7bqNuJXLLsUdS+8TFrJ3TqWllNkdrW+m8Ls+3YR9Py
RpZ/5aqin7C35rkVCaEXX5l40o6q7O1ECGtsz0K20onG0gy+WuPqdPmhRyHcvCVZciXCACPnmyMT
y2O9i5QszfpAX8zJTlaIpofU2cYPaLT4gMqtWy5l+wv8O6ve99dOAaCPgPo3gI/XJ9fbqqxbus5M
NKto2uM0mIsbz0PWYcKsA2TFsZ1iwnm32FojXnqYpnfN0gW3tDOvnCb4VnxclpoPffnGtY/4dIfL
GNzLoArCSdjVAa0ye7uxla58T1hafEkKdCx8LjM/Xy2mP9rCSiYRZL9bmlFDuDn9eMhGHy+pfB5v
DAauHB1qcDqVEGkQWLrksW7+xj1oNlYyL/r2o1pKhnjj9l7MnX8CIbw8bEVQ32jFXXtJzguanDSI
CAsX28c2ZwnrMLeSaoSwS/PPBi0EotVwpH2gKL4F5L76PMaz7CCKb17y9R4q7IrsdR6sRBS2iL0U
12KhD03UW3V1IoGRd3++jq7cBzQ2kJfbtVYpPS/u+5JIUMitw+0RL9u2DScjC9Zvea58eYDVaqzZ
OR0DRrVpV+XaelwQIL8F0bxyMdOux3YvoLvChP5SR3IqvbbLp8pN/N72uy4yaiPvPi219EgxBoFh
sFMU82wepqBoio9AMJREew9JDhyT07W8lf6+XRT6nhgpcnZoB5NDvf4IyEt6pWp7N2lojVeHrB3l
fYkFYZRZdvm+9MrpvT+WwWffav6H8M+zAWfDLKYbAoj64tlyg2jI5kqWapvXiFiCzl4m29JDQ63t
5ofFn8Qc0XrDTnoEr/73nzfE2/uSzQ6XGhYIU2uQwK+fv5lTawgttRO4060dbk29nOZ6c4sQF6zq
RuB/e2PuD8NRFSwVZdzlmHEqTCKh3TiJ1wh18Iu8OZZ97p2tZXwhAUk/Bw50zcbKm9Mm56K5cYNd
fTzZlr8nHkATLtaakVfnZHLcpZpG9QCeTAt75AA/LLmhYmjsyPJLhgDx4lUdnuIo1pk30q2rqw12
bV8FUpNLZGmAOYTnbR7hGLvlj1gDfRjNpb0T63rroF97ksNDAOsxsnyj1TpsbdG7uW8nWp+fq8xN
f2bC1o/2vOY34vy100OZBfOQvuXeCHm9gwi36E5agwPQJBi7Z+TjGw/t0lzU63Ody2zJY/iPwVfQ
mHqWbCtGgv99C5NkUE8yPSZeXNxpwiqLyuldJym3xUqGalw/6Hkv8XTybon9vo21+6QOPDbzEmiW
l7jvUpUWuoaBk+A24PZRS0IvDplrNV/+/EpvwwKKG3R06IkT1d/E9E2zp87uei+hXs6Phr++n8cU
SfQyxVa6Tbdbjaxru4X+FY0zGgDchRe3QNYRC3vJ81J7Vms4jrut5bQ0zdmdm+7Ghnkb13k5BGT2
JgBB6PJhWo+hJGWOlzDecz/j3rgMSbC5sv6l/NUefpiLVc3hkE6tffffl5ULxvRhHHIqLgOPP8nF
0cvUTQadWXfoO5ofda3jRFpdFWVotOVf/8MDaafjt7XLQ16+6mD1pt9mvpugrttNZ7/CBAMZvSp7
Nw91sBygPN3qlV1bXWAxbB/SborpfWv9C/o097NvzUpzyfi7/rmfm/mce737zulkdd5Epo9R5Yvm
v5exAL2gtQNuANpAo/n1Y7k3S8iS7CBvsLtoAtNIwTqU1UMhOsQynEmpw5Jq28sq9Vvc9iunxeBG
5U5FUwKU3cWzzdbULJELP2lSTUb5VmkHUedMbXs9jcDBNze20ZXTAvmBSzVAc3Rf5It3NfWWNjfP
o6nr3AGv8x9m2dbfF6wNbog7XXs1uo874ZiVRRv/9aO8lSLW7hWdOYakB32u9ANwGTvaKmOGG+Td
ogVdfR6dR9Kz3cDqUgaxmKvU9VIakM0093frogVPm1t3f226Gp/qcr4F6r62lPSS0Z5GX5LgYb5+
P+HN8H4xfwEe2TTxiCflhwW7wU+rpbRb4Pw3Y0bSO2IUsR+e8Y5NvTgaRVOjixhkQZLOvXOcaqF9
rP1iO4xNr45Y6A6RrVklt6yn5tio6Ekx8neMLzRlrRu1zdugyU/Zp33cuXvQvNhCriDHtnr6eEOl
CUweivxLoxxjRnp5qu5cQ1mfbbvP2uOQls2PP19Kb+Qx9nXghP7jE8L1612sgzn4GVoTY5BUm6lD
k22aXd8xGH+MupircLXr+c4OECjR8HqToYOBKCOwALueWNmz/2W3w9n1cG6dY3BA+/f+V01t6uTA
XJf/nC2cWi/hMFnfdSWSGPOhNUyQPa1TllZEe2yaorzM0Idw61Sv4hnXxPeDQ6EfTgM2b+EiW208
zdoyNLGjBfIT7kGOdZA5GIAosCR1lVW1zhC7xmDfp6WVOofdpMWK1tVOv+TaRJcL1ojaPhO69LPR
VZoWLU5aWCoqSFzXKSqKwJV2VNtmZaBekco5kyhd1kaxRWjYiPRJ1jWYz3y20H9AE3ltjMdGC5ZA
D4fMC7SzXWCMraKcDky2RTC7lHiPRiezuHCe5pVMLV01O8NUKO36/JNhTHP3aC5FRUG2pYGVfaSL
Yw5/O0vu+ecU85FOhSNXvjGHQT+n4wkNuHyAe7llQX3f4akoQ6/AIfnO1Ts7i8bZT41nx+/Bp5Yd
EJ8oF9nqooEBi6r7ihEYK7KV+MRKoatKhoaNqtOdGkyYVoHyB3Eas6WvH5Tfzfa7PEO6LFHga8XJ
tMfKj4LSrD3cIVRTnxEP1au7Bn7o+onW41pHDWqH6cEMlGt/HctBlWdkhNPmYMnUUeGUUZ4dtWFM
/cNUW0YdMe7J+nhwM3N8v0jD3H6lNJCsR9TJjfUR6m61iDBwENt40lCgx6MRwYDqWbpuvv1ytKEU
R78oRP44oXGoHVdclaf3XtagPFhiaNTG0O937pNRQzRIgKHN2XoHWHULoqGqVv/r1Gbt+je6iavh
7nK35XTP8LIef24pY+QuXqYFNd7DAkfajtBSDzhJhrX1VRX6eZPlaHxbvSXNCEsGne8qWhhWn0w5
pcxwCIdT+xhUqkvjLKfMm0L8JzOtCAMtt/2HzUWB7qC167ScTSg+/LOtEi2GWEyA3Fw8ptvkDY9C
gzBWRZ2rrMqIRd8Y23llflUZvATn/CnDAZH6OZhgpOcRyYHov8D76ut7Y91s7Uh7XPbVIai02T7h
GmYuUJKtIl9FZKCjNC2hofolX2D0bkDgYizGS3y3mjHt3PsmwNrzsAG0ae9QBR+DZ6MTVuFGhjQq
8YTAWjb+ytKtFNGqF8VoHHK3luMYLdsIwMcOelzLXQ35wDoMloUlRmHOysUSGW3OfC6WzmY0B6fY
pRQbDT+ecJVa4P3Qaih6AAmN9nGYVdGGqVFOQbiTg+rPJZYf8jB13dg9BtS1NLTroSs/04NBKS+r
06k7bj3DPDOyzNw1nzxGmluczqNtPkjH7Z075XuUTnHVAhY5mSqt++9pzVDgvqldf3tZqrlfc3zL
RmmExbKV2S/ks7Dpol+UioD8tej1Ded1TXfHE5T5BoST5rVaG27bpqfcTb7MunOh9568g8hVoEOh
j6Z6Hh014o3UZ1kaJOuQOVtYt4Vn/ypbc8xwmy+WuQiFFWg7eHT29PRXatea+mFh2zt8NrJ87e6H
csrLD5nIen0nsWTad2wtLJs+O2bnYR9sdvCcDrrU73MkHLak0NzRNO9ylMvTLhxbhgWxmSGZXx5r
xwUb0Vdd7X7PrV7Lfgo5Dw5oIEaVh9yUhTyVXaf3R1POZnbPxx26nx3yEMOjuzoaUDrXLnXOAgZQ
+fKXzJpyO0Lk8osqNKQzz+dsoVNFWPEn4yf9fD3LwgEBF/VBSwf+keWLtDwPpnK9Y0l3LnvXjb2c
n4y81+Y7vRvr9TMbxHMja1l7GbmDPXan2TXW/pybs56f1dQZ1T1ugOv8l2o9r9iSYcoYNblzZRR3
aOYsaSIws5+5pDqNAZCZDcL4MXtQlO8Kv2+w05zQ0vnRdASQyAd4NFWh2/rTvB2sbChW5Ds6vJo/
b0FrO1OU9jY8Cz3Lbf07JM7OuW9ypdR0rNY6m7+a1oBkw+LXjAyOhJlanoLOxeckpNMMPzqHHoGn
Q7cVRRsV6bJ0Z2Je338U9tqOX0HF6ao9uDId+++rYvvIY76OjUdRA1ape2cawlF3pQ/c7Mlzc3qZ
0NjT9Mycd22CKJ8yt72rdSm0O57tuS/bohbxKc841XcosXvrudNMASDccVolQtRLxQNA0HSiEh39
6ofjau6SSOYeOIraU6mcz3T8S0TSq25xzZhAgLoT8q4o/RAkkeM6lb2j5ILdLxnJSQLvmT7QU7bb
mAy9pRc5dE7ndiGQNKqToAcU+KzoYzeHBvsRhDVrp27xeFta4T0XHVnzY1/UW30oZ1+zphBocSbi
GoK0FjWa7474iKHhAmITMZD2nKPET7DowdlGfFsT2Yxa2O45wyULbecStGgSNHqbH0pNtfk3x20D
dW+562Avh9WqMf0Fpu4H3+Q4a+IDmnmmPLhwrAfrPAxeil3TOOFIGqIj0+GWpHNOmyfPXvJPUgfa
+4CeX6qd5q0RIj8A7RVeF27SFduPcly66vc49Dq/sKWzHTyrbOi3z22R22URdVTIW6TsOiVXXFFh
X54sOWJWtU2BpY7ViA4qTixgVHs7Ik6u6UtqG9Zxq7V+AkqGiPCpgUVoPmVC5W0C7gA6agxDA9OZ
wNhXpAIt+YtbqVkPU1tXMSoEUCiVuQ1DiNde1T8XvcanUkvVoPvKQmEF0wXO7yovxYs3DPlM5LaQ
epFyHsnH8CdNylWlP3sxMnXXOtKGg8pR3YtM5nXfnML3xVPXNX55qkZ/aE6yKUm4dRQrYCVnZn+E
hunUR9ml+EmkfZcjukpQaZ6WIXU8njbo/km1I7pBQJTnX8KX0gl9PxPfET7PPg+W0oEwZt5sHEUt
K2yfMzSO12pbigOgD4kSTonTXHCCmmKXR6m8Xj6sJcpdZ0OToDR7QRi9r6tmeVktK12f+97Xgm9p
UxoihOHrfrBpGGsfNBTflp99XbsvRmvMeH86afqsNofPuVozqqK6XstfJXS1Mqrszn4Zp9Z6Hoxt
s8OgMYM+Uaimx2qn7dzpqBIWYeetUxHXxuSS+fa2Q2pnIuKO35Iy2hO3beacO3Nc7RAOw/jS0fUX
BAWW6e+htfshQst5U7Hvpogct3aXv6QzGzIyPK1+EW3f/Sp9f0pPZiBb9X2rPav6pTYMxiLllS67
Oe8MHbM3XIvTQ74wqfxOgimD91hdtsvnyRydCZRuhsPEhtRNE+m1VtQP5EkdneuxJJkZCOY9+Xna
e+8Jb0K/XxhG2nHgK1uGw7D6+lGwXTc8M7PC+52C1aIYCygHTxlYle6EhTLp8oLBbQkGYLblszkw
MnxAn2lZvtoaY6qwa+XSHNzMz4JziWxkSxK1ZdmpkG5mOTEuJi7bx7FW7wCm3Lu3V+WSLRtcgw/z
LHVxMuxMcwXpXeDijzs7+oeqrNa/Cx1Hutjhl3wsLS2YDoQw2wxdf57Vuy1VRkDVZJMmoGm4qUDE
OCHR+nCqvi/jUs1zfs84uc7josd0EdWuzOvOLWzw4Bvhs3YOBVFKOzE8W7c03HR90OKlhb7FbNqv
m1Np4U7/hHaclX0pvcFrDkunj9apWGy9jVTuOMMRjRmxPI5qkEyQumZsf9AlkdVB80pCXGZxnX3r
i60173a8n4BNsKzBOcPYof1i2bN76tNuAOpTWwoBwrpcyxwVN1csz1QW3hJbU+kj8971eD6ZHTRP
qkN8v8o00Vu/yDjWVuHdc4PsJj/O4A9uVJQ9ZsOFCpBUXIK6Y0XNiVm3ueJQYlfV4kUQ4/L+tEGr
mkLbz8r6Szvo1oyStNVtsSdXqeLSb9M5VAEi9nfrRjV/MFFKr+KiQ70yskonU/gAYoD6VXYVBrJN
i4i4zhEixcrObTCpdfq40TUFOAEaO1iA8Y7GVMtQK9ysEomTrp7RP/spoHeyTdfOC/vObFb9qbUF
e3XVqzaILVdxZ4ZjCgsssu01cB5WQH9uKPAGySOZDjPeuXPZzOGe/SyPArZC+jSACMh+DgZa5zHY
QPCsUube9I5qkMJvtaYAClmQZR9LzwW0xyt5WlyC8frhg4jn8A2a9VXZlsDoqU8rpjNmvlh3Rian
4b7DzdiNcl+hpin0MXhxPeF8Kvmp3x2SWT1cMcOZMILG5xsWiaGqA8cYKb6Sl/F/VI2nF5EmGbJA
IMXXAJO60rqztsp+X1Nw0RkZjaC/U43Wt6fewIIkROdD+XE3tOMUilXLgjj18fyKtVWtuNF37fxO
lga4ICNfgTJURWpOSdnaigsBRldY0JAsYmVYQx7iwac751WUmUUl3NlfaXEE4tgKf7LQZO+aPkLy
eugOxdYB2rL83LPDFfXKJmz82lUnU6uJc7gjrcdxbHQ3tPHD+x3MY/atyU3cnTGqc3/rQ5D9xbpu
dbQU6EdZwdDhY2Wn6tHRdiiCXjmzR9IRFNqhC+ysCnEmd74us3R+5+tcz1jHy15FbjDX30uvgpDS
Ce6BGIR4S/nTFU16txW67CGqABc2rUo4QDxpocSTLUj3vSCzjdBCGuEvB7XuPsQP0F3DHkGKj+5A
dRIKc3WLw1pWngYkzqvKaIETCEV2kdgaato0alymnnzfLPUQRCltiwdtXmnKzLU0xkNvqwzvZ7JM
LbRGJfFBtlUqoxYl8t3AUzZGJKhO8mhph8ALK23N37HH8Zdye7lup5ki5J1b5ju+PEUG9QgDX6Lk
korpwfAKyLKrLbev8HYp/Ja032gP9OuAvDOqHh+lWeDstHh2+ZP6rIXUqw1qOK/74XuY+6EwIqMX
Yg7TOYD4G6jRePatrUTNQA/mZ822SxkLpVwZNeCjHhbEYx7hSFRUq9yQC7fv2P02x8LVD+kgK1T5
Jq09TTWXdAw8qhgjr6x0ouWa5llYZdTFobYGjEq3oMFTYEQG/7cmGtxujRHVk4hdVg3RXLbTB5tf
ZhwAd2X5YdLVusW5UOjglXQtvBBPqfpj15greoRrR3jIRzL6OHOF8bO2dARjZWsYRVzQaeS3ZAVm
H0gZts8Sqz4RNa6W/2jNqSlh4Za6FlLRAm13ZLVg10btcdyoTh7BVtH29JfCoaJboTccMtm7M3dG
CT/E9yb3y9JSZU8+DCkKX3f6zGC8cULL2SyT63mzVgTudACVSwEWMF1HlMWCceIDF6NPhuNvOUWB
YRUyZY33FM5csQmJ28n9hZkKjNLaVCIyS6//u1sU50Y3Ppf56O+lrfNXJwrj+1r6SxwMsLQiPW2K
JznTbeE2Sf2PfaYGcRwsl4ibA/HpQ3xaXZog7WZ9nbg1K3gTDiaYNc2DM8essSBC90Ydjsu4WmFh
9bYXN+amMv7vpT6gpdRByreQlwtBKmG7auAlU7E6xIlwXA0jhbFWI5/rN8olCcUDy9nR8+4Spn05
QxvNjLkPva4wM1T/2rqOjcbXn1wxTjrRWTexK1N9YEZoAwe/bKvFVjbn4vsqEMQVoZtikBd6w9y+
JwGa8FqzaoyTldvCyTRJB5b3oBVTEAGKn9VzcvvImqyqietJaWQ9XdcvkSeq1X7npkB4WRHDPELG
p8Vl1LqTxo5oxF+kDCY0m15qv5Z2LJ3DWg3uS0NUrqNW5h0Ftu7nv/ViaqcD/Sf1vTZxsotrSdkW
Tjk0tGjD33d8Aamc1e8IL+v41OpWf+/NrngRBa58YZsbeGQSpZvj5oPrvce5kR/ZSM9oGSfItDtk
eE/+3rxlKqJi7SqH7N5i1IiI/Hwu6SZ6UVnhpYp3deCmIXsLV7uajkR+BL9WtUebxpM60kCkamnd
Sg+7ftwI7O2c5oRMrZyizIFyeyC7GArIAbUUB50RSvBRn7cU1XF3qagU6+KrWjThH3pEKin6u6ku
D6bUi/eu0Gz9zuTELBE81kb+rDQdKHRbDbZ8MHp6+nephGVwTsVWVHcByUAXp6RFL521FfRdEFUC
VdGYPW1gyuQp6tXoUaR3pv2oEPA1wrVBkgFwNUZzp2z9P47OazlOZQvDT0QVOdwSZkajLFlyuKFs
b7nJ0NA00E9/vjk3u3aVbWkC0Gv9cQmP/NBrxV9RkS/uGEZ2O4t7y+yp7RFokcGQQi45w9FUVK4B
ZGdxHWDKUZXPn3brpqdT521H/2hZZlC5ZngQzAh9Y1/sBtVfPU9he6ZcvmngPRAZZTfXYZKxklO1
AKNeLedergP7VzJvwY8oaCJ9ihYAoYyu6KZPwUOV+kvJYwCDYLF8Zo2Ioz4fqGajPdjQ3RlzAdij
c8OD/z81reabYalpX2Pjbp8uk96UTVPIrxqUqpbHqgFOPw9itd4VEK+byrmfaygnPUZjpo3l4Lwa
y/Cf704ccAPBKX0q64QdeFgJbU8dtDxWsbEW7ZlxF/duSpSU5wGdxadAZNlnWuC+lhS6mVMZrPPn
3CYtDlCutCbvWPh6okJgcApOejBDb1yqqPCjPnrurQjAJqg2ZZNg3vG043E/FVFSW22G9+V4ox48
/mELK26usTCr8+JK2TPfuGMlCnzEy5xyqkjv8QbbytytD2PuIhRYbzUmjSXfFtppirbnpjw5Rpdh
xi29bhR5s/zeIQcoX6SthCzWKXDeOHMTQZ+kPfxYtjWQqbmlrNzX9hr4BfAqu0+yed5bB1xap5Mz
WH/aaJBDihg3KLE6rxN4RE17IStc5XoZwfTyzm8wxGfC79d/fPfW17omw5S2zAP/xiliuxnGxnSp
Pfs75IMU9S3mCWbmlDSdaArV6kQUDQ07cdZFS/d39My0FBMBJZy/5tBPowq8P/5t80kXw/5wZhvo
BcxwN16HmGU7P+LKLfNt0uvPuh/D3yEE4L/SqcffIrEI8CtLa3ZSm3qCveBwYapqlh40bOnJT3lo
g/4o+kkvY94CCPCeWevSKWiP504vc5+p5ghe+W6jg5vZHz59GY0tASXVLY620sFnz7bjZPFkVp/x
NYzWjNfWjyfBlA1wSNkxNZ5kalDE4JtqL1ae0I+3u/KDmJ1yzmKsZX1RwmWYExXe7rvco1uoQbB9
zPFe73ndksB9Odx9fUe4MlS5PyvzIhdOuCIextXcY/yujoI9i6+rJm8hyXptwf1QhjoIPnbtN1lI
cMGcqVJ6WzaBkQzFTGWFSpMV6Vga7F3Frha3hs+5GsI6M8o3t2xq9F09sy/l2VuTSLCCpY7yaJZx
3nSajJyQvMQTYIIrTr697H8dzvSwEEcv7vS2JS1llrAjMHELETZbWQF/NP5YnVZ/4BMcCJsd01HW
1fs6hoDqXLvDj9HZd2alLdzarCeTcUoVnfUvRtZS5tK1mg+4dbvOoLXNV6nZjHLRdXOQTW0dv++j
lNFZklr+K6EL47pZs1ofBCvTXR1US8h472wfTbApN2uQUuxwS2o4clRJzXZWddXctUZGySkuKcrO
Aqgji9VOVVfAlk2ltCklV+kjCk/d2cxbpu2lusc0385ZF7rllLccNFfWYUk2QDR7Ku+XqZfZfKAw
yeQ8VTfYLRnh2SKATTBUPcLdtmLFQCuN+FjIVZJFAPHEPMYk1uStsNQ78/SoU+1pSvC2qqXScPVW
888rY/zArTuaR964qR6DwKq2a31odn23D8TvmNgkK501KHTmc0k9xiNi1GxN3PHndMRA6HG9l3Ha
yG79YebDKlM6JmSZrYATx0nM0fZp7xg6bWi5n2UVWh++sMvflBEtBFCPLWD1YVgSN/BXqpj7bbSv
syfGLXOdKrj3mEl1Bs04fJhZlP92nsBHyhbdPvuYRr0U4H9c071B9JgJ27F+NrvVDkWbsAJm6KZN
U1iJN0DweeN+q/Qd4i7rV+umyGtd8Kd2Sogk0iEXYr5pLIOFr0zNqHdMQZiG60SYzpiIiOo9E61L
TrEIbKI0uAf4tfMGNWIFA+2HCcRkvs0Bu4A9V4d3DVZpOZleFyCiydfDS+RtN3vtrmScksDV08KQ
DIiQyn7/EelpE6cjSCydAxjp8s4S8+A+WahFu5MIQXs5ruvogTTrzQXD6esfzkrkIIOvO/bABbcW
3XGXhz45Pl2WGWlVnJSTdrg3InlI5s5jr797E5ffKaoqGitGM1RfsYyNgfJSNT9WRBXV9vCl/Pve
3eJLzUYTn9agAkLbnZqGJL/qqrPVwS6c52mY9JPCOhql7rCBAkJ8aPbkmUm2wCok44xptqnZ33hG
nxB6lduldNQqmUNc51uzR5U5A14zyC59tbV5RNTM/lzj/uXO6W5l4bcL/Q1r0zwUuttmh0NCVF3H
DS8rCyiQnr6NKPNwm861WtyCHhupTuO0+jI71nhqUxCExL6Efhd855nKxRkDBHD1dRvVc164BhYH
PEMJHvT5uJ/aWQFRbpY6UgvIqk4VNB9AvWj2htA/FSfZZoe1zNymYn5MWJbJkRgSMvJGoOnvLncr
zbSzG96+kDVpUi49/iuF0177ZkneDdWBYYbGDfhRU6qKY8vfm98HHA5TzYBOoajE4TqXxpkPw1QX
lL+9PiFD1tu71eR2ZFXXiLCc76qqkC078cyegJwk6Yom3NTEWI/GAmGbTWp2q3VNX3bMZIITt9EZ
WQWtydfV9X8MUuxk0UgvfiRPkcHddrb5AQJjFGdYQ6e/xlFQto8WvX3iG7YyaV1Ql3DkO8bXSzpN
zvEzqVcJKdaTr3AfyLpR37kiFnqgA9V1Tw2TA+B8Cb2fDXGoYfy83muKupoiHvdRreOT2EpYLivw
3qh7rdxi3wmpxjYX1jZJzmJkQLexnz7eFHXH0wYA039yG1Z9m5bJ5h6P3eA0/fvGmf9ZCrc/3kn7
4yMnwSruCyje8Y8/e0t/4mXtFS48QtKfF4WF72e7O0o+lui41/PmVksRa6b7yzj0HImToUs+9Wc/
/LWPniL1GYiruYzEpHsXe5sG+93fYr6R4+j9pVjicOahTMLLwWNQmVe77vvjgvgH4ig1zlwF5wHg
yknlAKPzcEwgD6nPyKpex37nvy3Qt2EpJ6UpuHOh1KMfXYQCBYtSoveXaVd8obuMXQVg2gTje7NU
Vp8ZTanrvW7YaE6TZ0XJi9Ghtk4qHPVUkHnej/dVbJs59ejlIyvUDLaGa/ZqlY2Dv40PVd1hc719
SNv9kJgg/LaRL78/OVxhglkGNi94N8GyOUGB1nGWDWHiLMYMk4ZWg3afjr/D0XNuaY6dyxy75ecG
7oTXSO+QYV63xlEq13nWedmK+c+q4f0KyLH2l0ERVBUU53RJrsNjwGCsqu5JB+HR3wlrXTPgIJ1J
u3ploZ55prXPnDefZRiXWRLO859uW2dq12Xwo76VzufltNW/DCY768nZfJbdBck/d0z8uyXX9jPa
8CxOAjfQQkGJ0HFNNSwrvUdR4tjllLQN53oW3aejdj882VOngAqq/VcEMJpwVnXl+l/nOe1TaM+A
eS0TyJr6Uhrr2jVq2bN49cK3Zp7FkCodJF9mVVAVQs71RcggeUJtAW5VliL6Kz1f+CcO/8R/G6Nj
ck8Vw9qe941oCUq02zANaNN1LyJwzRnS3LsH7gLW88f+zUV6egLeiIfUqiv913fJIl+QRvC48RtV
zPHU6NM2jGo/efSHUZ7bE/BTBcSBFDD+Q2EHFQFq2MWCPGYpgciJmuB3M1SgALTd83QR4ij/QGNP
v+PmeEZYngx5S18IiPec0ImuXex06UJTSpXii46KWSiw0aUuj5XaSaXPC3qgOQuV3auz23FEpdUa
1XbOlZPQyhu2c8ccyWahdqMJpIl9dgVKItZXXW7L3VLj6GVnStpfzAf9E8pWmw0snIPLzCXpsYyt
HlrMSbQ477u6+ke2Vnhryx6jn7e6VYftLD7+jgJlZ7aVU/0VVXwpQWAq9Yq/NEqRy7UV5Ns6PDXB
HnUnrcfZ+yGPePjapr0Fa7YVwHSkquM7ObeC7cDc8J/Asa2Htk/m5MeBAsh7arxB/6jMvA4Ajf1u
XUgY6hqEOTPdX+OAeiU1gbVFeS8tbv5YufCFM9aIs1eaqDxJO6rnR2l1WwjeXgVfVTza/yGBFUsK
wm7bbwdDEXYdr96a96OzsUr2sY6/LFNy45R70xbDsC/VOdgimNeZGeyhHof2auzEIdtEoObw+a4s
eIx9KVTQjtMblyD739TvrXOylb1sWR02ci42Zl+ZY0Ia1ZeaqlWjxXE5aywe/87FwbcEoinB2HIP
tkQ/HPMuHX6dTJCLcz6Lc93EXgU2vKmKEX0IllNFLRWtyjDDyZB1SEDavIwcehC6ZGeCn03IqwpL
lr8usknxW5PDZ9Vm5ZhuJuqFTueqnazMaZzpO8XV/Pit9leyRKRp4lSvokTckHiAox6hFgmzjc9Z
EFtVtKQz2n7EYFvY1lcxO1TM7tMUfFlKD8vTYWlmO9+Q6YgUxU5SOinDv561qjFb/HlXuWUE8pkt
RqSaHwPd9Gl5NNN67Yw53NNtMQD7srmKwg3APeXQ9ctCHRxeabJHNdjMZGQB64DyI1FNguTIX2vm
RgscJRvWEMVLg7qIPfqQMBlTt1TzNRwrE14iPH4qV8Esjjt6v/yqqHkzwUnvfqwhfYKhQovXBI/V
3nSvU7XP39lnSvZtyx7eROkEdxw1ys4Ts0oWUTPckPq1s+7m3og+xVk9NkVZz8PbAY37p9mP5Mmf
vGljjJnrf4qJErwZBnbMxAqhD85ttHuJDo/RC3nbc2Mf+su26lanO+I5L+1l0t83Y6PuJDgjaStw
XbfB1JlTu+/cL3b2HqGh5/bfxqhvm3yWDtRbu4jOSdtQ2FHmxGr/2VX9fsdxb+4jAHq4Tb8SXc7T
6VUYm/+DOdmwUFtOnHdxdxCavFV88FFpI2ejWH4LUtiPIylU7M9Xt+m2T59M9yAby3IkB2s7Ongw
T49X8kE7n/xsaw0wMcrmxRVbq+/1yrpUD8gmU1z4JMm6Ye956eE78+fhjuFpwdWDmsAlB/M0MFDf
Qq3qhs3EkksEYtKWXapMwizu7vX0EcRN/8XzEAFIK7rqxY7tqrid9Cbn6IjLrxhJ4CmOS4hW2hg6
1CKynD9LUi8gY5mL43OQlEGXt/3As4CDnEhBt0JAxE3T+Zxn+8EZsfvztlKygBsWMYbYThqN/kNi
ds4XwOpuyTAPmbpA4gFtbNEf171ROzn89HsAimzznd67oyVEdQ/RKHpILXedpiOvK7eCQ0NfWUD9
qO688D6RmKog6FPApmGAv+cyLoK5qqe8C6UPveA17Ay7IbP6LNkihieVrPZ2R8izOoeumukPO7zX
ZY/ttlCVaLr3rmzxLzW8XEaHnrdIoRD8hxDYry6qLlXLF0E25ZX+GHq2AtP6wIsWKoWHRbAp5Zx/
9JIZ8uFYtoPNQrLQDy5wX2jRdN1igmH1P0inyZRLNE6qmm5Y8y5S6r+9bUXJi467rgDlR567svv8
CaOxcnMo4qDKUBJ6dtbZZfQ7CHbCF3aI63wXEnP92CbVKerD6KHzt/kvn6r1ZU/HNBWSHdS+eENE
fXCEhBJyipIr+Rg17ryiMGzG5Q+SahZ2BOPu4xgZ823hdhqzurT0/cEovhfO0Nh/SCHfHg6ytarz
Ztnx24a5xE/drlvnS7gahtmgV62bcaM0HSZdYgUzr9eEYClUpABZshwZFEYimdgPyujTBAeojXK1
R4nrVE7ly9L5or47EHSEWeTrrSehKvLWzGrrwD3V1mRzAKzOuubSkIILa94l9vkIQyi+2emWJ0M0
kKTVqlxGrlDU+EFa2tEGWzAnCaGM5b6Xl82dUTwRrMMCMcUMJG0TN94dOxDWtZW7Pch4VtJ8utSg
fyfTNd4TKZ8IRBx3qp3cXgzYKljsGqUi2O2JUXzYq+9VXcfWL8P+JM4jmFiXcYWO2kkhX4btjgMy
0DkaVeC8HelRlG9IllXmk0MVndYIyDPbtiDcLpszowIPW9dwZKOSE1zTE8fJGPb27wRR61cTKLfj
JZRLcHbYQaLbv+Rsbg5ux3eoVIoAZ6uM+ZdS8KRGaGO/Udu4IVDG8tSkvgW1skdL/6Mp0ZY9EnIr
qpO3Dfv3tlVznW11E3onn9UMlmYY5Hpe13nnEZBErXO3WJzX57YmH/fBB/qyTqxfkUpd2KzozIwF
iNmA4dkXPCuWlctNz/eeWqlgGEqeA3Hc8vFalvxPd2G4nuNalT4TSN0aHjiWPz+EO19e1stav6oe
NSewUDB7aTLfZPUWrO5wCkrTiGfTwfvn4er56ynkjIj+udEUfWKBLffTDoUZXZskXv543NfAH70L
IDeFFFqlNngtmXi9QK1i5qHPGJ7mR2eym/vGWfxTa+ntMZkqhzABjoSnkd6BDySSS1iYDgsDosB4
8R5XpA8ba7PnvU5UAYtsliSNXku5+d+CWSbPvS+PNofq77fC0cHwjunP6+8F8g+qIdvKhh6LS+uy
JhJUJdxH1y4iGEdWGr/5PFahzEffjGF7MbzjJyygLaFtIYKYM3XZ0wP+H6QuUuOIuOlEGsmxjRuN
Qz0UYY7KcxOpvymfWdcE7MWRt2Avt6jbIy6adEqIpKRUgGhklmayKcW/1bTJcY7wGB15Q9fyX1Sx
aIEroG0Fs+Gb04b3mqbVqrwSXqumQnt7/XEsIdfajcx8Ow7B2g6nepOPi0rZmdJ1/XO3QH3TkHMY
oWv5q+uX6AGeen9FinL8hwcqwlcAyg1Ag8iVtJKq7ccHXfvoXoZN+8VaB83nOjmgMBsnYW4juj3S
CWLnDZ3M+nfXKCdZDJroxQsrXaZDRRzZDdKf7lexx9elGpNvI4zxEz0u3deSrCxTS+WrayPb4KV2
tX4eZ2f9YU9ewtCR6O1Z8uLA+aeg+95IhnqjgnVP1TT7X73hTkW2Ra5bK4L+vpfGZu7Cdpf7ib0/
yt6GSeQs6YNo2MlK70Pz11nB3Sd9E+eroP+hYrafo+mYazoYL1eEdiZjfy9uuHFRr6E8tfswnY0T
DV/T3nl3qgzCu2W1h4/FWZx74S8WLKrPShQMU5UnI0xfsLiPCCjXgjV6e0V6+l81oKohozxJh4Yk
IqtzmCxIYkLI0pfm0lXJb/x2RHo0N/ppkmc7mtQzOrjw43ZDn1sXRs/aedmb8evL4Al1jof4QUzg
365/+CnBu/DLgex+IuRNnqB+T0nSvQ5d7MJuctZmY+KfGn0s94Jsh8Fe6QaOv/p1Q4kwHPcjEsWU
P91BscL9YZmW8Vs5E5KZ1RNCnO2jnizWK5I910zFkx5zlHLhR3zrkiqCaPGygV3zMajCCI34pOb/
wtC44al1uujRLJ2825ZwESC/s0QJH49oR2r9hE+dqxvIALV3PKzLyYx6XIuqaQ/CayYnysK4DX4o
11ivBsPn5xxjCqlGMT+P1iD+29CLM1qR2vA77H37+8pC8cuaLf/bYPXOM2T2+GIvXX+VwtqW3K5a
7yQ4Kx6cUfdFAg59D6nPlLwebv+PUkiBzmbcqzT2p7BYEQ5Bv7vJ06GCm9BIqwKYtfvltO5xpF3i
NNcOuvgco5GGLyMb/TMcjvi34tS/urCl/5IewVH05ECTSLT8K5A1c448IZTYH0moHD6Eo5jiYynv
QcqwqffCTO9uqezfAc6TgjEA7lZL4LrEuD+t2Ucqalq3WJfZ/4i5Vy7tpmvYDAJdGcnfBef2Cwmx
/Chrjtw/dXIzXeyBQO8XHFeeuR3koTssSN2T2jnBrUWfqLj6B0bkkTsaVfqL0/rddw7nCOaudK+2
RcAnGoijHDOsifZ53+Lu3h5QZqMbsgbYFaff/3i+Vb3uIb6crm6sp2ho9zfTzO6eeot0Txpj0C9L
l97PepvljuFiPu4Y1iyNdcQv38kK6H/uxPcgGnb8+muuSo+fL8oaaERq9xeAgHoLEX8iVjlCrrl9
7Pg5Dfz4CwpwIv+ZsUVy5/S+BRSZuPL2GCGk5ogFtgG9cb+JEX/MNPR1sY3Se0RMOd0r5JH3LvqN
VEWDed7JCasy5HmOlQfbgBAyrnjUdeyRBUjh+JJM7QGhD4D4UYqlfm3hvJGW2tYO2ixG8Ws9ymHF
X4WCSBlr/K9aF5EvIV7vNFRBwtIQUHWaOk110CdNjPhjwhj5ZHBcKFBebb6kA24Ct4IM0fNj80Fz
ybjmjnRnXedhR9TAFW3oon/bZocMT1fjVvLCOOL4r56ya/fKHgZGZBLLWr/GXm52Crhmf3qVXEIE
4+j5fpYaGfyllWLr/87VNDTPEYD7fN83juuy6sXlXLCxmACcy2q/oYEMOlQp7eD0BQKTrcnl0k2G
NWoIHTKHzDSLKtvN0AYjb2tr3StGj/a4Y8tQKPhuHZq4ffYx3jgT/BExPXumRYPwLI9OfVhhhdAu
g7qvzamOZBm9qLiM3UfRI4sugkDEd7hhzH8kWNd9Vh39Wl0qtoDxZegZF04IgvbdPlWz08fmabRC
GU2nhQ2jEeclAqWr01jqSWO7S/CqvUuJIldz4ikT/xzgHEKWI/h3XA3edBw4FQK0ysvZmxFy1Djl
DI2f4wHdUCCOjVEuKFNKnMEW6gn7oRsRLtINBwvDRjvajbtM6Lrhk2S2o67bRe5tYeU8DZBL8cXt
F1XyScLfyL882Fzw081IR6s7t6RU43u/GG2dUZ/Vak1jjX7XY2gvV4qt7HiJj4WyMPZk+xTF9Sa+
rXTAe2/xSrTkE0qYeQXHWDy7pcQT28BH6HTrcKdx10XwIMzaVx+VQMIau29b5gu3JJy8Q4tZ1Aj9
2ofKj1SZ877rxYY4c+P9B99FhfQ+3PbfK6Za+9sx83T8tUR2v7MTHA1wXyoW0ds/ia9ySZcxTKvt
a7gqZ36aIHHdO+zSo3smJWNGHe/P8DFcA+2EGWrv+vopnKDx0EEutlf4sDXRuRvLQf0Lw6FdIGdQ
Hb/jZCiH76O3OlDPm+uCini7ZEbV9eTUT3uP0xWsnBYYN6sxH5Vns4c7xBqLGceFZ1uKYbdHcJqL
mEijexuxRmnweMRefbJcr/Z+VKqOrEdIzoOvd16s5XgqYbXib7hZMBXYQzWSZ2vGpHnpkAtTck6y
T3lpjB2VKdHvh7nrD0x5z0tSLyUEf+SxUxiLX1qlfFqxuFjxeuyInuxFKTfX3oQSGbhxDJpnCjd4
CpvYRkYxhFMA8EPJ2Dw/W5UG/0iFJVuREHivmiA48w6T6OLYUYs8Gfvx2t3hV19hjKMZ+jwNt1EI
0ptYm4Mfdhevzm+/oY+4aDeFUaXAPjyV0Jw4oG75QOWcrOdRMPkUEy/RdfJOUbR+9g5qML07Hugx
o/VazwBEgzt53q/JtrhGoqW1XCu7yeSZeC0MW1ITkFUytGKuCfaHUgPXpthZrTEv+T6jFcXfDQHJ
PGuY0GAAw5fOZ2OPnnwJUAk1z6UTw4VLkIn53xoFwXBl2IxmLEoVem00QX4jro5KHH2GoFDWb4Qm
5fxvlmOw3A0uKG2BsrcquWjFIc9rtG79A3EKVgLETof6Rcl90PfWUJZl7kSIQLNk8z3/F1ZTvykI
ud+2lwYNk3VagAHrR/62DNIjisHFsBzDWlcDmzgQoJCmsIQ7hVylLtE6ud1Wm5s7TcfFf4qBucV3
BkUlBzhva/fsa5DIet1OnCkurMFcR7V1TyOtjnkM0NYAmd0So86ZEQ6I2pl09q1joRvW+d73dTJB
tC6q8XMZ+dahgEjU4bxbO5wDzBKb+HtoMIcguHU8/cgFq6oL50G4fWx7T6kabgb+/EYJoyXYZ8xe
9xvSIH2TIh9Nxs0+DP/wAKrmJEbHC3jMYWUdiZ8LmvB8SDLec1FOUxRcyoCw2vdRjv/nFPZqusK3
+p5JPWED+xcxULB8VlHTNL8mpxHcq0452DifI9udd584xt1Y9pnoFX3AjeIt6udzx0dyTJ+hAqT/
aWNYcQ+QWe77lzEOli78cEsPE3NaUZ0Q5k69xjVrlJBdfB0mMfzTPEqSzOp0k5wCobRCfT0Z25zL
3Wu3BzLI8b8a1ij9Eh0jh3dN+MxrtGmHLchr+z3bOrJ7uDMWz13+jESrO1gUA5iF8FSP1Hw8r8k4
t30GDGo1D1HQWv7PyIzUddJDtA6nYQqoW0gnPsTKxpOO7+5Ohn5SPvRR6ABEdLTe+VcrnnVXeDww
edKiZUzuD1D/8Q65wgppLd1hfJTu1LbXiCMWBmeD4RhTpANbwsVkNucUDsCxl87bKUPEFOPN4rtn
tZTFA0wmlnvRzjF5zseseeD+rSJvrL4PLXFdHhrUZg9VCtdoFhRM1EsNqV7aEEVQo9AF7Q44RhFo
QAWX3XFb1HXxEtCpYqNwaXoYlIPLhiCkNlqyhSDU+nWIIaeHtIv3EaExNGCXHtZcJ79nkgEXASJv
VXVFQiCh2Cd/bvzNLUjkDz39HAfrYO6wVU/DH0wRsBy8C896nSagzgcnRkBd5ZMlWNL6bV/LN9za
ikaBDaiiTDEII2oeXUqs7zvM3C08kRGBwCFaWvt5Zmz9LzChVFdflSROWDpcoUkimUzvxq6S+Udl
ISXwea61yXSFBVIWOCSs2Dhj+fBLlpuWz6nKq3iD4mTWkWG2i7htz2zoU4jmKei7vx1pYdVLSLJF
/w+lpKz+edutdjNdFPnjqNoRsB2MaLUtcWvJAOMmxkEvt1zRB2CwtRaf+Bq65m5Fmjo+h2gQqtfO
wWx1Mo0fDXfb0ShmIEPMU3fn1cxSexphJcTXGZvAhjZGXvdbD4pDiTw9xcyjt2Xq9amblNVgGFfJ
oc9VYDtizBsNQXDBuwkRX96K1e7ttQ2HQvaz83UMXde+Is0PFo0ulXvv2qPhujYu6CjzOR7gH+Oa
xOVflOnrZqXdioo6lyjBojgPyyma/th7W5rjcggRrZ/BQGjFkFYu6U2pIJqEIBeIHND7WIs2IK83
iFmydncPo1z2QuvTlNSx/NnPIOxYIm1n/47MQg8YLDh/nG8eshpOJsuvxzkffCRnT5N7xFBdh2OL
s00CGAoYf9osACSnLU+c/jxYNYg5FFUsLXhFraA8T53b3MRi8KIeJLpNvLfj7nNzLhmY1ssYMeM3
jIBNa/004BuoWTHXJN/9dSSlIQOTLNWerpHfdP8x1wvEumTMsqoEkLDlw+GpSBLFAcL6Bu+zelmD
XpuJC+J0eBGIro5Pge6LYAqL4zofYyv0/3K+SJ6NGMvIUy1rUGxdkQJQp54MSnmqk9qVT3gtrbqI
1TH5/5WRHekl8+3e304NEV0NMwma5Z0XKML5N4gVvb4+8VZN5lg+MFCK3Q4D7hF0LtpuUVuECKwx
NIZla0V63DLoiTbqcliC27gspg8r0jtC+2Ctm56sSBVV/1TJ4wyVqNi77Rue6/g4C5ckAgTqahek
ijMgOjfjGG5GBIKsJK4zecOfwwzlZudTp5kl1llzg4ScA9E3gu235gGBDVbuRt80AXO01v2lHlcb
3QllGkQ0qKX1jm++opruxk+E0z1eYuIdrKg5mp0hEvPWLwJE5vksA8xnF5Xs3ai4kidrfydXAtru
NB0LaMwR6P9xdCbdcepaGP1FrAWin1Zf5XIbt5mw7CQXBKJHCPHr3643u5PkxmUK6XzNPjSLjg23
nmLH4lPh2YNjSBUfqyRnyuVXbcJjHeqIBCXhJeFTJhuXjFB8a3PadSYTKrzyua/2QS+F3x2CaZ7T
H4qovLF2bjJNLD/JpbCvHQtqv0iABV9d4C2cYh2BInktdYgCuCdaCo4hFNor7jzROLS+eM7LgczI
hPC0Y62QWq9TMYjxg+vn2H8IQwebtb4cVeaqXIfWJxexeNhZTWNcnXnemzHZWW5VVGnnmAPUYYSa
p+TVrehXJMfeqXROYjQrV3ZHqQYweNKly3joq9FOv4RfT8YQKDVFE+A4dCQ2z3S8tBhPI2W/coJN
tOr20Yv5Zjdo++PKI9wNkBd+kbt3iqeVmdn+rkilON8h2+WWnypnp+K55cUqV9Klrpd+87G29miH
iAwUjcmlzHdu3U0LEbs+YY5258Cuf4CUUW/isjYHgm9qnJILxwErpONvwmli6uc57Gen3wC+CJwU
y5FkNqc3B27UX1c4xeOwR2OM24ZQwzhH/i4IF+zqU8BVvHxjeUJLmpyIQ7j8Tdd8sH/QAdzpD25d
JF40tdX4v0JXRvxzl36cqw1OaKDEvSI9bcZ95jZzc+xdOfL9Hk06xwmHVG6mcOctLRiJbUzQk0aL
ciepjgqRHxaDoMh+ap2ZnVJxp6z4aPPZm+/gmPbTS9V0Sfgw9E7WvAz4quVn3xLnOhRmTbsHFwsu
2vhOULJkh9Fefoco/tk5JDLNOcIp6u1m9lzLrVsEbE/08H2CtxXRP3pxLXdWkCd+c/sbMLavy2wT
f7jFJi3rtAaOEFzO1p+D+i7L3VV9hKEK0xd6bJT2mZMr0ey8jjfyKc3KyDv1yFrBPm55A91NPBf9
EcKTT7qncyEFJwULKHZ2oWh+Ad/hmhtZYGUGCaWeF15Ktg/8J7I4a3CKvChF9IRxo/V0HJKUsAxe
t1lp74Q2lpeZByyKdhQH4vqMF9WLFdh0gJyj81U6+xrHJpw4c0mQ9TvWcxREvtowcYYfIDG10luT
Yw1zq+8drqKd8ZrF2a2YV/8f1RY6yGR8S8qXGxY9skZpQ0LTd/4Zn+tIx/rHKFuORCeNfAh76jZs
ol794pCrMQ9PU3ArK8OeYLa4jMtKsYtyeqtvkdSI9vU9vzXXMhV7dUcOwOS9OFO/boJDszr1xOWj
Xmn+t7TWknvuYI33NNOUs8OeDr5LR4A3q76fyj5qDkW/6LAjPpK60TdX9QJ4GNVfRrKxjpotvja7
LZlBtXa+GCDChSeaxNKyDQLi7OOOuGUOoltS3pjLa7oUsqEq6jeT/W/IpKzu+4oX1rlY8DXuGvK/
FAM5s2bwJJXn7cYmSgoExDJvyovGHi0BE628zNiT1iNsw4jpi8PKH0yf5yKyw3GEazW+DqRGbu+3
1o+j99oyvv+DlpB0bzpqFAWuTCwxlbsG3/SdEo0LviQiP/s+t6k/HHrZpO0XOQHL9Mzl3pV/TOfO
3TNhR4eLHLVEvsZELsT87FhwxZhnXrHuiFiq+jmp9S234vUe1/8h0bQk50gZJ96kbZ/10bVoFYH6
ISfLcVinctZHC9tF7gNIFyFghoHQxbXKY4S7NFiW+lcbBF362FUrlqOZND+rSbi9eTtWrmnzaQo+
3o67T8i791iX6EwXhSBe7UM++zTdVkueBsc8Toav8UYAoNeZWvIjs++Z70RPIBsvyHy4TCF6k3vk
Ps2ev2vc0f77nSWBRJAn69dx5xeYDeX7CpLAcGMjMFtxsY9IcRJWyygPEpDonC8FwHR6xY+amjeM
YkzRTavHwtwTPzDr7X+MbtqalLaJaCZkbOmljR0evWLIq3hv09ZDec4mn30gRFjpscyN61Nk78Vk
Hzg3W5woZ6LTQcSyrcaZmnFaBMwEZRWONZlhn+xAibAlH7I06J0tJdBp+F7suHYnstqt3OYygnqQ
cN0hXiRzA/WT5TI6DJPNgiCPu9KnyTLcB4Wv0rela1OSvEGXuMGG11fRM38IAD0btLElpP+S9PyT
E5qlO0nvLXlbG+r11CtlxmttL72SVUlD2E50yNs+diiVhbnXrLvWzVQSPOSe4OZxroKepc5R3wrb
PRG80UX4wmDls16axalx8Fqmrm/Oy6CgTBs+35E+sE1jhKZS+gdIeK54VnUjp+fQInu/TQATvE83
wfk8ZNBJ1B39YaCtszu3SbaJijCL4CnEXfJg9FTVl0qOLbXQXAbJKI+FDQyrDgcfvH5JLNcWpGvb
21JRDHFR1oz2YUNw8Xeb6o4Po/C8i0lSRz7SgusYBYeWq8yuoQjSHJ25wxXekEik2LeL8gL3H7uu
AE5QE70oKHZUQ8zYSpUgG9Y9ti/yaUJunznMkVEw7AE5zekjom4tT7xtsKEQ/ByRfLUdt95PO/QC
2ZBPj6w/5UMkMZq/XvCmHct1ebNEuOkbmIvoyvhAscs/mdGrPM8UToNdyTnVl1uZNwiaMVuWxIvK
iCdN27gp8/Vrgn8B/Y0lUC0hBYLeGY+WHzR63qc9uVLSgAVC9x5CEFG52p2T8WnFikL0p9WUkjtz
NHDL2OYEzMFRKHkScprq4v7Guhn2algt8aWRMax5rBAFXHnWt3uZ5CJBEbDZ6XlqCSYR2Ix0kl8i
MzP7PXQmpaJAyj6c9H9MwjQkt1g9t7hVE5Vq+TUYDw7YgaXpXnPH1G/df+vYp72/0elQCOcggqXS
bAXSLZ/oumI87OjoZvZZdYVbv0B1SSJzjlc/6NSFpslUPlDKKQ8tw3f1DwEdhQmviuTdRPUUgojw
9KtnIs342k3mz0IpjPMyX80LukQSH922lX+LnBDqZl1C7cfIru7o1JuV15d/cHS6fgR8Kf5mM5wm
1gTBFNswUvp3VbAM5j+u995THjQSF1MXqbcLNRUlSk+9eFxGNKqDcrKiOjtIToda2cKnnbmMz7N3
y3IQVp7j3x6aagtexMCRIS5EmtJQUi5/DWAFm4eCU7j6melyuh5TeVrMiE5i9M0b79k48Tdu1Eb2
fZgtN4wNo5KnDi3S3C2LKvT6MHZ0EmkprsO89QZvZPAJ5ttEgEvBgmU6QERoi57EkljolZO1Jip/
GDni4WHE+Rg/c/C4P0oVpL4p+vgXE8ZFeyThzGA+wwMTPKMtE+1WV4LWe0HvK0Pskfjpfm1XscOo
a/7NogF0H5ONeiWt45NugHUqPsc6YZeGagmbnULd9dWlTBrfA3Ge1mLfjGOpr5L4Yv8csvPM/yB1
OwUfeR1o8ZgliBl3DhtIhztJ0gA0jIpqMXwgYQbhGSiWunRjv6C3R02aEriB5XpMswJaLj+sU51L
lWUTSdS8jfwf4nnN4G6HEhrcmSBOXB4Kf6WvFXlu6jyMUs2o3bVl4tng8ybre1GFtbknPQQIwvwf
CQ9JungKyIf2m0RN6XpJayeavhxOy2TiuoioiarSFPw/WHLjaXJuQLZmcif4c3gKc5/zBPJdea5c
tFZkxnaSskGETet42fOLW9KaWgRRCTy9VtVptQ2DtSLzBYMNhZRsbtbMHz6CaUDkLEG/96rRCe64
RkXuXU4AT985VKACwqFVW+mPIAx75+KmJPOR38NFEH1Lx3k4CUT88NtJexhwbEkIzXmqKpqmXdpW
jyRNl4Yblx9Xey8cuDBwrzG8VRIyXIBdIMdU5NyjlPeU9PibmWpIJZf1EnT7RDVLdFCo1MEvAfmQ
4mBJqbXbEQ6ZvhmaF7NLmMIpkZbG/lqcspwOWhgfwlJOPvJB9GZtb8WM6Ilt4fO8V3WeG8INZVE+
mcyk/s7lRC8erLK3AoIpf0s6Og85eURaeB6Z532kQvvSlwSrr74Dhetu4RWJqVUN4qLoL3FF5tKB
VL7G1KSeEelocIJpcv1jL2hLkzZHMX8a/Co7K1551JE00fhHzh45bhJeZMnplnkJNiAmOo8nIaEs
FugootQEyGR6JDFb+X8MTImctmjAxj+HOKsdKHLN/UjSGD5a0UMjDhSJkgEu4NSEaGIdt162kIzl
YM2e3bpsIchdxn3ejCaAPLstB3eaoVc4Tsr9uvX+432qSCT1FOfq5pJLEqzBkfJYgfOKGrbux8Xm
AbKmqH+SxYpu3C5J334B7qQ8LGNdJ7dlhpOT8pCiYNAQo9zakWbsivnClkXFLz0TYwoOPmziCFx7
WzjtaYXNYp8Bd9CgYrYe7ZstyBWDo2nKwD62beX/1/t++48eqBse0zDJH8BsVuu+lJpbldswozAq
MxKSCR/Zf0wTTE6fIdnV+ZBz2TrHuQQTPWWOAjqxSp9/GySFm2ZdR1N1yAiuvJCFLyls0Ry+wg1s
aYwT1PYO/Bz+C/Wu5tvzRCVPJb+c+qCGIURTAMvIHlkuKc6Fv3w5lE68yl9duPy/xsV17JK5bHzd
gTnA8mVo5YuLrhRhVpjij6+i+TXmDffHEUFir7Kf4uFhat3+jZ9oDL7yuhr1T1ggASFqT1Vz8uQ8
tOdCDTijfdvl2R7/GCZKno6UETxLAR5XpK32HYQJcueFrPWzIMduTw7SNPgST1X5lUer+WFZsYoO
6yCzF40U6O+6gNv1HlQnicWeXKhGLgiLZAcXnTx1zroLIizD6LrNt62mMN/ycHMrkoyG/V6wc6H6
qRoFSQphKxsVpegmFKXYubjKJNNTwpS0zHo1Ryf4wznQjaTkWkiFoOOLZPesE2u7LU5MX++WGY38
tyODbjmLHkzIk+vmmb2hodigSn67UzGght7jgrn2pFg3pTviwG1SunblXlfSIXYGCy58yHEY/6HX
OeFfDc70cxg9Wf7CByb+EWM3P+APQodNVsMywyLjlM971zonVM7kL9KTuqQOmC6qGEHRUV6P4+ec
Wbw8RKMByELn0wOwDAO4BhrAquetGmDXAWehQE14lpLGo0+zFRkw6yXAgWrFYedc7cR2xuXv3+iL
DscM0dtyxapAakAm7NyHDFZOeW7TkFRx5udreOlTvv748F7ymLtz026nBX/lgmI4K25UHWy+ufXI
NnYcNDuqnVMHgMCaB0Ekc962cL88slJJ/MswjnWHgQfmPweC6o0+0AK5zQikuoe0yursWIyJe647
1QdXJEs6lWN1Q70wWhWvFZIPoD+mBbGFvJocLQYj8n6oPFrfDnsK7/sm7h9dNiCrLTu/mr+GBwdP
dmbFd4SKx3YIDHaHzSQ1xu3Gk40XoYhM3bSrmrhiUfGcjvGJmwDG6Gwql5wZ9hELrMw6vPA2IMG7
ymJcdvCLVgKWOM9+erRTvz40MTunp8wE6hjdHPEI0yY+Rks3gmlNKQTIu5a9XIF/aPhFVSdskJwh
mVnL2/fOGMbDJemQXbx3r3PCqd9TKCzIAlAvqX8bHXnltRqp7B65tdUTG1aj7K/FYbvLtJd0x8mU
IO582gafBWFwjFJm5vcIlgejH9cnFmFEnBPOaRHDNH3Piv7MkZvm2uzyMuRViCxPDTyvIsFXjLtz
cJcDL3T3K0KX/QZ/gqn/gwHZUJ92s7pQUAa7zGXvKVXcJCck0Sd3Ln8yrl9x3jpOmrjnlUE0hDe4
fPa0rbEzvUJ6OQGitsgWawkv53n9rsZ0PbWjp/NP5a4ZLEUBFGk+yME2A/UK4rk7bSIgFKPwPH8j
/Dl9AKurcZN6YiIHsrd4Ro7jgBJKPL5vRK8HVibRMq0oSHN8rWTql0l/ysVTC2Sgdql2PpSwdI/v
D6p3MAJkDk/IxaWCOZxmFlQ+JFbGyy6u7czWmGLW0nth38hc/V36vsdByJIOcA+AGc//IDnFnoO9
YDRqz2KIwUtNTZt+9Tgv6R5JDhVcqk7oU1dPVMOTLNcX2mdh8iexoB4+ecfb4gpoYtiBCLMJbope
zpKPEmGkTprqg3yG/CuqiM3SnKKhxX/ozSMz/NK8KkBz/42azh9d5E6BHBAsLdzIsRmretdLQ5CY
WpDNrwH5T+Sc0oD5EDX5nLOAHA/rRNZWHU2VLuHBtoOyv6RgKyhGapp0lx6YaUFASGT9MRnqkHZt
h6y7KVdytGjBQF8rJEkcjVNnioUQVgJQIic/Xx4I7DBtxmZRz5FT2W4nJ1F1h6UQGgiKqjg78yQ1
+n7pyu7S8axTMItX51h3t415uund56wvnWRf+qG+rv3qEf5e+WbfKeKktKTbXp9Ln/r9Lhe6IvVv
JVnQLPOwQDdscelIF07xeF0onjNBrc5wbfKe4lwzc2F7HTDoi6OYGWQ2sQ3L8Hc9UbPaVAj+fzli
86dkpHV/pC9WPjvGCWAf3MwidOdhGQgz4cE7G9gdeFPGW8LfcXSrqfCsMLlTLYSw0tMu3VmvL54G
oAT8+XnOP0Y2xpkdZQpP/UZn1/6GNOD6AMloyreoRzEhU5Q7WFwqJDeexiIgyTvRKzp4lLC7bWJn
53c0OtNCtMJjhNMlGDeq9tPPYmdaWjdEA4mkiEVtrImjUF5LZmWPVYBvSxtPgD88n6wV6GLzO0JZ
lY+qdHNNTRmGOHe+qR6mp3YYBEV3ykblsXAj7rHamekgsL2rwUdY2ScyLCPdgSWFHk3HrpbHofU7
fd9z09WnvjL5z1zyEkZZdZfX3M7G32u7gnCSuHc9ZVGuwxsQ2m6/Vax9OUELn1Hri1K/prkMo0Pt
G6MPpjT9nyLlon0biqeXpnTCbutrh4Yd84MPTYfsrKE/vAYfimS/2leV9avNUpQ8xIHi4N8wyZvP
NO/iZqeaxi93gB5mvK5OJMdmbSUtwE5e69yqtwnMBMnIpql+ky7M1V0HAPfdE7Bz7kAW+c/4/Ood
rM6Kmyfy8ZIks6ZVThCH3NtqDQ3KbFl99UA+LfmHo5rH5wDUm7mQr2v7hzQKm7MeO4KkQCLSN8rW
kNRnRZWa5FXZ2YegzqnVywoLrpjn0t9jKug9kUJLKazXCkmHTU/dDdWVkegFXpT+i+a5tuYQMM/P
h7ILcR4yAYT70LGVINsCnkgvVUaQZUc5sTKnavajM1TE6dioeaJxYIqUuLbhcvJAobJ297K1Dk3u
joUVNOBIogsytkdJcRyZi6wdk99qK949VexGB2Bk65uXlcK5L1rMqhv3fKCICB2AL3AGI9tM8gv/
1eWRtd2cxg8qKjPnBWsK9yhZwmG6uFHvj+elz9VwkKS/nU3ppOnvpc/ATyhufBB3F0EHKxqX3D1R
iWT6TRsMkde+SkJMd2eJw08K5mXC6TESmHArUM27Ucde1pIbt+SYIt/G+IZr3DT1rsvAaUMazyf9
5YmUcWOTjcX0NrP4C+3Xm4adnpxYvqhbQngzNanTP1YDi6KOk2Ij4XllHLfHqXRj0GBzT3Bn7Svm
2XFEu9iuBO0YHFmeO1z1nDTNnxHKwaOZmLqv2QAntm0YHFBuiwA2+GYay6i5ovADE4NtN/ekJlxe
/sZSe9y161o+V0Gs/mT8jL/GkmGHXj8fJKLlPL/CBJ0GBEe14v/GFtI+oHPsgS4kBO53TYwUnndV
s5PxmnSnyJLZ4rVWpd5liNP4sozWfw8TWT+woxiYjkek7b1wBRSuIBbgSRExl1+W6xPMF0rl4z2p
STzzfCHBSRFde+3OK5wm/l4NKzEurBhMiqMcmcmZMtGGdx3MOprDDiREUCi8bsqJPsZWBABdNzEI
nDe8W37BpW0y3gvFvEyHpHFJ8xMEjFwylrX8mCHsFnvegOG9oWdfbXujMLCNxIM4kkXl4gnEMOBW
uylCZOzj0qA871Pu/fYeTCz9t4APVF+m2PHylwgnSpyXGIvlRIOg/FIsygnfPeS1s0aLz9j0wUr7
ex4tf71zOj3/yB7HcVMX3PG2q1/L4gJ8eqjJO5jqpwud6qke3YoQXiQgxvG7Y96pYrv4VxG6lISY
WlBH6IUZ+wU3efqvFJY3Y9znOvrWJWLZljzj3O/LEtbh1qmrptqxbHMyO2DudbjXSDGvNd2l8CRN
V43YxjJXz8jVJv7oY1THd+UWInk2E1+bXcWkOF26cnC+Rkeo6Bhzu/Av3oqOvMU2SootGw8yOhMy
WF9mwyy5hZlIZbYxRM42fdIvM7qdHYlLd6Db4w3hZ2U/SB554kr2Vixn+CXuv7aSaXARYSLcT/qr
+qWdVGYuo6znmAqE543wXcnlPjGWqOy1o4+QbWdy6st+AAf7spAEbHEb9HhOS+T2Xy1AXnZp+Do8
Vs0I/5urPYAl6ggloYgvEmpReJ9A2pWbOSHrydYwliycqpTQJU27Mq0Oo5uQB0txZrYBXOg9kHFW
bmoZOP7TYNgieM2sIBsKCFAvWwwwFMXapMtzYXOWdnFrn+at9WUI3mLw2nzb5l5tNnWX1aSyQzB3
xFP6gmYP9wEIiEPm/wta1IJ7l9DVB4C90j1meBIxv3IxvYSG82kXFa1YWR7SldPfEBYaLl+KKAOL
lg97XwN5JlczSg9VZR3bcCdLHOZr0aPpibDWwWc89dr/Sbh4nkcWIqAAsoWm+gPexx+33HFaagVx
AGN5yab0gsrgMdGvdXeVE0uid9TgMrCqLQPVtmCxA45mOQ5fTeAVWPXtEIY0h+P+J60amBDDGgwS
M2oi7A++d/3rZD7DAxjo4O9a0864z422+FtJlSH/t0wz/agFUxpTcLthgwc3Nci7BAbmQTkMrM0M
jA7qZsywrgI1PrJLBa0GzzaPt2FlLODSkT2OA5HzATBSxV4RJqz2xhgkB3UiCZGhh2nCEp4Et4fr
1EXjlt20TY9444k3LusR5H2/ASRWVYBY/CLUG8GJ9J9nCZQDwx3aPywIyFlSwTTBWzhDotu4czY9
0fLUHNycjQWcyMS8GhImf0C8Q2dI5WwsU4MLDsz1Z1LOoQ2Xk8e9eCFxCWt424Npeh5JrhITVCBT
Nj1hIX8HAlJ/FdUKQrRCtGK1SlBH5b1cY0gZceeAAnTCuf1cR7z2W7IohiVl6he1Wn3kiYG/A+PA
ee6Jy2Tc1cr+4qepS40ydESDuqqD//zURdFwfF8dpK2cH6L1BLzCIS0f9dJhymeQuzqEXzW8E7KA
BxuX7BpDBhXjtupucrFHxeFWDwEXukv9Rbx3onB/jfXcNnu8aLLXla4Fv4l5Xv6ikdRvIcW/EAIX
Ls1G1L5mww6iCQwqQHs11LcopJZar19t1aufNRIF8FD8GZbh1QEttmyaMkS7KooQz5FVN56f1C+F
Ibe6UYasLT/aHP2xIFRP/NIituFA7ejpvUnpHNwi6tj/bW8527oquqe+7kROoVOiNZBym9hfYlO4
u2yEXdXWYzJ71U3UP3FqKniEYQ4frbYNi+sjAtfvtQtRmwtku37oOiL/xzezLrbxHCWP0pu5IzBk
a4qQwrFqoz1BPhSwZgteJ6NUd8houiRbdjbXHsNBifhN7r97n0exfsMMKGMKmgSnc7xCYPLhXPx3
G41B1K/u8iuOqxB6GzkrbnB83lzXcmRP27DWI2i1Q6/N0kt22aDx2It4Aa0LnjfZ3JKWR9bMNCmd
2oEye4kQIrcl3+czOLukv3BUhuOmgGNBP7ZIiLYaKi5fRlSG/DvE1+e5ElhKqsmSP4ryLMySiKLv
Ie6i5N2zNZq54vr6grzJfxJivS2skSNfTGfSXbxf2xi2xwhkb92LJFPPMveK707fQINRhaXW9D48
5KEbebqA32QPkVfTH+biwInCB8EpbbOUe3Scp0u7XeRtCqmbhguSElGb79vZH9H7StmTo2A32BvB
Uox26i+36rVNh/PskQrZTWQM/jmrk/9j888gMPETcc6iev2YeQ/qbTqq+HNZnKHAb5LyjTKw+VR1
KBJqX4F+TGAjudvWN6D2ZpdTayOZYn+lo5eh3UYaVBDuNfO+X5JWR4MggUiPqgovZTy2H6lF0Lpk
fHh/SBDCDYEdx3S/VkV8iUmwyoNqoSHg/0963+gsfoxC6+j9GNbFVdQLr2R/ycoCNkfYPc7cP/5Y
ydflQBkjdTbsTBL1HlYk3uKMQ4EEjfHL+oGIEXTtFvwmHS7G34XhAFMVH8r76xWxR5gvWMLxJPWY
PVe1DwZj9olc7hZQxe22bScDhGqQbqA2xheCh8U1wYWGmfOdojylXL+X6oHPEst6ZOXjGdeLn4Du
T64PDdubGK/GpbtruUu0uyT1SZnfVlr/8jN8tH6Du+NxXQTMT7md4jTdFLSf2rv6hZMBTuhAbH2U
BKPiQzIC56cGhFwyPKmBVOyGDUp8e5u1BzKBwZwnd3kokx+i7eS9/Xbo/zMzoQNWgrRmYrHnBMfz
z+pBQgk2tdcNycONBkAQjceqJe+GOu0T4ifM0YijAeWtPxXx/4HyMRsVFkBEhJbYJ5PJE7HqDhmB
/MI8senV5Zb7GYcWef5gGSDDE3RU3EzMNHDDmNgcOX2RLCesZqpW7TzYU8kihBK6ZlW8BlRny7uw
8PtvOURDsk8KT8FU7qPip+PF9M1dlBVd7dSmBcM118zd0kw0VAekyb9p2kVrtq2LPp7aC1c4Pzmj
AXf0a1MStXz8Qzjo4DpzENX/WMdjGWinUTS3FVDDbYqB2lYzTXSpTn/HHlmxHXpsHlItw405iq4p
rn5N4nh7u8xB6FcLJTRL/p8GpxrGcrtK5AatCo+Ov5+Zb+zogEu11zXL1cIzTyHFC3bH8+G2tSEx
BKJ17l9CChZ9RKsnZreHJGtBcTlHnjnrdRjeKrfkz7F+wnaPckEL2cTKSb7TDIgVtzLqBZuGuHX1
ZPJqZANLlVU/MWpretLxlLw5Q2IsUcOIJo1ft/q/3gb0w2pgkfxiHEi8bIFmoN+D5UuGYzr27SuJ
xSHcaG1SMBVNXLMbJx+W+G1ig+GrAdVNjsBPR3vyFh+Mdc4SHXtMKVJ3+7Bt3Ho3xZP/gN2jJ14F
SK7sYCOu098Zb5DTT47D6v5ziKoLTolRwdeh6H00/hI95Qax9aOTBse59N3OnNsqqSmAQ0pr1RYd
S6pvjdU5jbumoF/MncLm1G83Hl0/58o2Gb5cBKTjv7OeIP7xozjqKpvVTwGxjCFOclb24d2YkL5k
iZLMys0UhB2rpKA4jeKR3fZcAzt4/yv8zSIiBOdXVUn6wxi7xXErYHGRCqmXfeeqbADSLSrfPPJq
Kep/IR73cArQbFn0oRH0N1CD8uYXffbWvnhlZF8s6VVUqmVO+IK3EbBCnlVpgMCvpfi1IrwXHOPp
XLyBck6Xj2Is5/bqepMQ9wWrvnndMf8AT6AqkN1pYnysM6qpwu3jiGYSbePq/95TOTwiIpQQjrqy
GnZd4kdcVUPMlQ0yezY+Jnqw9tSrdrjjeOeooWtn5r+oYawzCokekTewGdky3YjhLbdlE9+bio2h
O1fzL/5QumyDT1qkXvwcg3Ll0yaNjOIKGYvcEJuw9CMv8ZarNfVOcqGsunAPRuv8yG1cxltlBB47
j59uNzUh3vGbODgaKFwj4o6ZNeh2QHpgRuZqmfs3ilKAL/JkyPQDbkAb7luNvP6lV74jit8Z2N4D
cQYln+GLYY4EkVbv5CX7aDP11jwWo4Fo1KzzSjoUfGt88lXYLXf4ub14b8dunXdOOERsJsHypsNt
Mtcr/8MnWPzzQN1iehpZeNe9t37EY4KMguIREsbmof9rsHSJEsU1SYzVG2PgoZqYPWswDUkdhhIq
RxvY8wGtGZyj7m4cfMaumpBP8MwyiiF584Fz0XclhZF9JSIq3BdQhjO4Lz9zL0BohvhBEz4Zrwqn
9ojs0TQE8MktnGmVAO1ZPQTJH9ibIUYOmWfhnOXsROUrF0Yy8nD41eDO27qkw/KaxEMTvNL/8qEH
IsHR3iMD6WxHgBWUBakgu6DNYQa8SmIQ0ZHrvnsiFaGSV3w/dnB5RCrlrouseDIM+/YUAju4GpN7
r1laxY+jQ1FgX+lGXsLGRXbDrsjBqciay1I68eizvGNW16W/lUkijW32XDvY6JeJ6g1dXpoi1Axm
C42HROHknFfikAUNRhcU4aM/5sP87a+jsQ84SKQ02eAt/d+Vh2H7xXeqDPdkPEl7MKmEHOFaEd/8
zWZ4MpcxSgO721Q8zDVL6S2FUC65MYWITRxwNl8E+lZ/37QY923XZdN9nzopYUA3KOaYMlpKNXXA
uad8AEW6SLGCJ3JS976f9q/km5pvZtg4+075Mb91PCJmVkJUmChybf6j4kbmHXKlwD5alqUozkub
F88EsNd8N4E7GLcaqiu0EpyDe4TeAU+O35JU216Ut9dRSJFr2zu12IVl0Ncvme1G7xCsNXPqtBBb
BZdiVsu+Lzd+DJM6TA5V2iAUhEmBCdHMC/iOrO7TXYCfxFMnpWl3M+ex8x6i5kaf0+S85ZRt6FG0
zjGIOSqChk94wx4IkdwrBrsZRcdvOdYHukWCK2vaOSU7X5aVgvFUSZzJ/3F0XkuOIlsU/SIiyMS/
CnmVyvsXoqq7Bw9JQuK+/i7dt4mJ6ekqCTKP2Xtt3bFMC5dgvhskMdSUaZDLydyIaqNWnAthe20r
W78tnVY3fNsq7MeCQbF11RDR3UdA+aV7MLzt+hAuvHHvraS82gwCvhyQuWgsD8XgRV9ZFgb/QtTD
FARrNP4ta78m26E3St7EgM2LHvyasE2ydhqUOM38Tl+LnGPJR3HnNqikSPSaMoqRDpfWMWF4ieua
dJLsJJQHTAhxBA7SNSds4ZDjvvgJ0CwsLzemwfIQoTeFbNqxz93VS57msY+osDhUdpcT7Vl3f6qo
slv6bEuhmSTI1DmmFGvtzkPff9dFbPS3DNXtiXmikhNEVZzeSJzL6mFcOo/lEWQU+x0CDhQ64NS0
gGNQy/VuXgvYvMKJlDnWfq+6/WIzb0eX08kqJtVVWMcS3zYNulPA5II6MPgxUYy23tsBBqdtwgbs
yaOOBCAK6rjv0a2anOdwsZrlw/1/uEzRzTkuW0nM2xV1/XyiEnKzq5St+qQzrfuDFL4HBKE38NhT
mfVbHFoKQw7EtL3jN9PeCsgE2ZCVu8z7uo90fqpzhoyQT0TEsJOXpt0M/hTMh4TVUn0vqBDWi+f5
o7cbkkDeYj3ysWiP0svcx8SMrvrycmKiyQpZenNgkRu8J4SGQV+rWHXiyA6BsMGRJ50gl9Yw0S5J
+dY2ARWV63c+5XaUpb56chdRnVy/yi2otk6/7gXDMfXoj2v/L0LyyvZiWUJRX/o2XbZG3tDXTJfW
7Wgxp78wqGWzYbV4Gx5HaPzk3OC1eKxkqPK9oOC4BZe0hfvZoZfHeD7n1o9wbKxtLHnceocQzzh5
PAKbqI5sHtbnVaZdNB8kTiSXAht7vuTrmByW8s5qWRfUTEhD6jqh1Ex9ixUsDD0cn7os9hwn1iPi
RSXidsBlHZHmV/r1LvTdYIybjG0Cwmrt0JmaxnwvfVhevBmNVhwxdo8OvnH8DloSLB+fUjKgwo2X
2tfc4DgBghPNtJiR9ftcBFMDnZhtyApyYGWV6WcRstfGn0vrI0N+eNGmCubYh4+z7EPmRBPFB5IB
KkoqYUBG6/Cx4geq96jwICIPBiQR0uH2iQPOfiERJFmfdBdQ4LHWbBtqpRm7WaVuyGXPqy0gCNXw
SVAdeg6BhAgxbJO8JYjgvtkjyoLvcGaAgS5KOse2DusH0bntT9vcaCFrByK5i6LFuSusnst/WOUM
R6lo7UutxGJ+azuP1JONd3FPwazo6RfPb16Fqr30HLDjrs42g7KDmzsaNcXcSPtJsTlE7iF8+eOK
25OSh3Ii56/1WrgnTojDcwF2OO18kkgSKhMjmIkLkartqlKg3gRDkhXE+sDJXpZ5TNxtjRIi2M58
C+Xuxk51OeKJ7tzTQS0NN/2gi2e92KN9cA2BmxvoFwxZWKmBzxiljUeH8G1jJQf2yD47wz5NAu+Q
jAyt2YP0zvrsZnr+S7CF/6+jJLqDApmhTZCkUx96HYzrGzpyqg1PzMlfbVQ6XLWwkkcOHIhYaJYH
MGIOqNaNM1Dln/4fCfJpTwsXJPJ3ncg/xDST7Wx3eEl2gMk5OWuVNdaP1WPqlVKX4UOZ5d47Po/W
/mKv2oTPU8M5iYqSq9AmOHlVXiw8ex2+nHm0LRZGN9XDNsu6MEEIgmt5M9EBII6vM6VPORze4BV5
jgsKi30oY/7Vxe4NO0oDDCwETqmoNEDHjeeAS7f5F+BTPXw6UKua8ySCdNpi8q/uUPn16ZWvqPrC
zVmSsdGrYCTdoe2vpgfhCdNWjeNlEBkhcpvMqVNeaL7y5idlLuR/uqrvJY1DU5LIxcgVmTo9EV+L
4fulwgOh5XL21ORsh6AE7vD9gYkZ8LB8gzmIQs4AOxlPWodzc6wCpLp7FzCnPmdUeN7RdrzkWtFJ
ro+uWtF79ME6p+SDZDI90QUjxN7Y7CiTc3fL2n5ETrCuBzv3lP1gHJjjNXA09hpk6pQYmTtDldrw
22J9LCPpPTVOqc83f+y6a28LAkAZzqMPuOqfXJilbUcEUgiFyQ3fYv4TZxzBPvu3NkzT/rUcp378
M1h13wxovnSwPLdhVlk7Pc23B11Kn9aBSuo1lSVJ0JuJB+mHZZwlv27iBmcH/TBxHsWUm+gUKZq1
K+Hg/nklycK7Q1jJVDDkFR8+GGKa6hBVjjXHWR8NMGAW3W/BplTDrmdowW0a3hywceW7/vyzJEkP
j5jHdx7WOArW6c2C2+08eGC82DyTJ824f6sWC//7rWe7ImjX3T2zRL/ftzQVCDCyisYdLWM5/wxL
YxgsajX9KSaVLI8eSeT4tocxIieH8xZXmzd54xOTFCGQ3t2kVVw52T3My6BmAsdAjT0+GVqx9Jap
eSKgs68O2cguMZ6IDDnb9eATbzENnKJlXqgWxX8bPNzcuLRL5DG6G38WtfXYEEG2bDynJ1ll6OTo
7O0JJzjELwLft5NnpS9EfkhxRtwb8GuYdKz3GoLA69zB048BpgfEpcxjxlZuHoM02Ne5sM4EJyFX
kQUsnh1bUKopNYSiiwuiPDHgFKiayOMoClEvUINTW29X4Dn+3mHq9mtHxZKwjoj6e8ZBN10m9Nlt
ihF75dOY4fPh+aACmTIDDoyBRd3sGcCwXQcqfiOdSXIj42AALe50atYEzzhq2jLUbR/TAit23CU9
nQLidk0Mwi0ReBEA5uJwsEb7LKC3/wlUbdq3AdO3fGDba8u481OB6hNA4RXJYXnR0BXXeC3wlBGK
VhfTmVy94p8ACJTuU1BnFyfQeQrywOnmt6boLJTNQ2RdCkKU/LvcdtbonOdeWwHIcud/kVQm/+Ao
G5/qKA/aM/k72GQ3AQuypyIS841MbE9MEsMR+ahDiCXB5bOiuZjQnjGIEpQ5wgyYZ1l1DrukzdpP
/Idr9cC32TRn7HPksi05+LMTO0T8BDzmzvK3oOThzjB+X7MwxecUh5IR9paLhtW8pZKJWO6GBCIK
6qTyCBspkbQrrPfhRhhsVSGgXBt9bd6eK+DR4HuYhh2DjsQJ2IEMs7YGGVS5WwWo8BVRYHBkS+jP
b9UQ4D/pgTYctavLNEbFfsucJPemfR5SpDt+NNXWSzjjquR4Y9n3yPjAfbJa5gKPKZ8Q8ehZwojH
xbt6CKwCfapi4/XT1kQMb9SkDbKCwJ0P1lLnV/bJ0j0UnCDnyZ6nDFUI8M37yPUMQSkcwIWD7dUL
mwc8s/bBJ8QGRGXb6H6/ZGj5X1hXpq8Epzbq2JShdZjqgfARuwv1uQyZNz7NrDuLHxzyBq5d6K/5
X11YBKDCAeXBZ0HqdB8jao1zYHU2GZkzhvWxs9L6blox5G5mXTpwjQM89XGI4VmdFwMNmy1Y5FX7
wFgzkJ2FtAb+zQRUR/B7bi0iHZhKjGzTiFHx0ocR5N18huIDgD2D7vkfsEODjIm93jPff8bvFwZ5
sCsdKARICYbKfFRV0mKlDtgZSjKJmUCyb2l2XIfaPQzcOphyhgmZrV4qwKO4LMxd3bCrerQ1Bihm
F1iHSUDN293UFXAGWYCslL9gewmxnPpk3SXTBCrXYyQT3LnQSx+zkci6WGVZ+THUYeHsQ2Lmc9LU
V+9haQQKAixKnYdR8QbdXlnlPKGfYcHBTNdBCVGI6Bv/EawbGCJDd98yFA82SGrUNwy6jMlTciMb
FpRyLMZGzDOWXxXk8xW0eBtvgZDwFE02MkJpF+qppSqzjzQK8sPrjWA9XITTMUfXvT7ONsIs5GfI
sDFSr/YFwRE5Y7NWYfScIQvQu1UWmrHwIP9jIjrR3vHk/aWkns5oRBEf25zFUFFGbf930z0TOEmK
onPufGWeQlBGXmxZE8ofhGlR+7WQ83WjYXdEEpmy+iv6HPF6TGUX7qG1uMmrCfvsLEBaVv+wLjnw
5nC+SkR8READIJyYzBPQ7cz2eDCgJ+Z3l2bW/psIp8uPIVInhoJ4l0Hki+Z1TDykM6ubp1h/047o
zy3rsnG4wMIIIcnjJNqt0PdxKTTu8tLDAKHSirIl+iL6LwCuIwEBAjVpsnsyFRZe6cVBd5RZgczB
VM45wYs5MtJLEubFf33gIy/zgZ5BlCO3SOBPuEVr4lunKApGnb7Meh3vpoVlcdyS2JrE9lAvJCTi
MXuQ3DX9q9eESbvpu6HJD81oudAgojm9Z6XGLy61IUuvEa28RAMMwI1OVuwCE+JVzqkx079U2Cbl
L3aZu2+0IfLwGFSAPo6mt7pD62LQPxBLcKsMLRbtp67uyuOsEffHSxWs+PlSoS+AZOdfhD11RV4E
ldb9khs32WZ9G8IqNkjft8APPZyoPpwD9PUkNhxtHS4p8QNuQhSfqMvkP8ZFHBlgQky0pWO2fpBE
0z1mrQ26MXFdU7+XS7KyZvJwrb/Q14NKtQJaxhiFBLIxwCDySGKeWfb+2vrqPFWZ195R6s38h9Ly
/oOsNwCr6mVwSKIwBO3l10hvU5z03Yn4QAxzC5yxhFE6H9h7OOTOK5j1kA2xj6UKJE0qQW0UaARX
DBj6yHRDDZ9pqILAvziUyctXs87aOs0kb157v8aFxKTRffcRsfhx3rska4EvWIEHTlbbo/7zM4Ue
kOhLGAB2pBHYEPXhHqaohNhXwLN/7TVpZEeQ5xksOl0YeYsycCHA2j0DPRZ1NO1yLGkNRWRKC5/D
bG6OITvcubpbHqAISRdhbNTf+i6c1DtZOMm4B29ALAziezjc7WiHekOWLAxSLlxzR3rljWWFMJfe
ZJkt+ExOsW5ZIxi9jaZFf4wTEU7UMGjRdkywMB6EgTRvsHPRGi20AV9GtyyTFTpijnVUSTYaflKq
NgntTESkcj88Q7Mii4Ke1MKxZkt11v3k6zubZvgGVhyC6SDsprvnNc3Wy1KO7ndhlXTtpHL0611Z
LPZPTw6RipNVBW/9VDZ05dj4CSLlJM1irNP1woKfdmAHrtF/ozlOyU0oHKsjUMSO7ufSHsJrX01c
0BAzxFs2ddE9k+oy587LKubkzTTdNbIlCwpkyrjXK1S0aznl+cMspjCNu1YTrWcVpsnOXDzlQ03b
SvKjCKLwOjNmxaXtDM5/BeCNgwiWEql+1NMpIpT0zxAwZw4LmWSPXGb2tGGR7YvdtObIL7MWzpxE
CcPj1HXWJ05++SesOtI0MSl3B9J/qn9KWu1vM5CVhggJvo1DJ1sUDZTZVDx6xFUCF3KlhQoTth7N
sFyYUsS9GJCgJ6JnrZs4A0GtLdPbu5HsNhnzUgOAGtSKkm8T8PAu23RdPBMrF2DPVkxWuW8Z5Dlx
rXLHfWKLXprdbJeETwXpqJPduoL2Rqhq1epK0UDIHzbLKH3hgWkIOmR6SRflJMO7X7aUYnZBihRu
7wjBqBh5KXZNiB59C/gAk3iPwfefK8fwraSsJYwZhNkvTEnUInKeFnNVUyu7D4eN3y7QlfEYGVos
TmC2Dx9EeMBm8pExPtgqQ7BONDOKHahaHzXRT1GM6wJoRM5p77GpGoezV4ezvS1JWL71o974uLgM
u489+rrhNPV5+AzNgLmBy9Qi4kc3BAznfObEK0HS2RBIQZffRAmRiZhBs/AYdl6AlEdiuDwRDY4O
Gf6YJNmPxMh3hx7C+kVenIDkmrS+zt6Upk/OGCCnZm73idAHwY/n4ajcMXnKWLKnldv0H16bROuJ
bs2MUEXbCJR6mKz2EfMV9aIh/M++AZO86pnkjeVhMQFtSobX7IS9La33ioDM9p5VV3iBvOvx0Pn4
daAttHCmV3JqqksNlU0cEv1/HvschkBJ2/GyDERi7aI1cfUhdyF6fCPQlw/TTFG4FURgmFhqoF1U
XwucjRgBSEY4yTypoNIbNQxuecAiOOKB9CwhubxcUR26zlmfRukETH/LqX+qQbcxMR487Fvvnk0O
wE8NncK/RHBl4YhFQWqEegwzFzn1lr+tWSyu61IwumDm6bAM5UKcwB+FFUnHK4gBHux8ZLYvENe8
QFOY2v0ELPeJwtJtd8M6NxfVV/a49YSLbb1dKUg+aYuy9MDWYGQUXsr+HDkA87YUG060qwa/f2sW
Q3ugMnsCOLTk3rENmDnvpJb+X/zBhsPRcH1sVNPIj2KU4aWP8uIzbAm12BDJYojH037302qbjrpr
iVcg+RbFzMZjQUaHIwbvccRDTjhe0PbhbtB90+J3bMuTg8jGHJe2nd0D4xmSgighWdzOJSLrAwkN
7ddKZKf1adsL0eoWQLyKfiYZj4SVzo8R/l4EFlZXtj+WhUI3jiAeUMP6LVJCMvcsRh+Zrp1vCLZr
eRoIELj2sFXmjUyW4T+AFoW/XV0Hp+zqY+Y+kjsx+TumZ219Hqf15lqAvYSaldC3iPUeHna0bl7/
JxCp95upDpd3aA3VirOOtOdsbLBJYFCtslPWCOsJY7vGjxYiubgjjyGxL9TnCSroRXaTd2jJzEpP
ZPJWW9iSyDVioEdJfYwiWCSXyVkg0IAiQMjmMtCO6Wjq7MLmdnlKch7SI07OhbvZzwj41B5XKJI+
EDp7KnvkcWswdd4LjjhSOuvUZM4O5xEOAoSq07QFwEfyElA1Ope8Z34OAd0xWb4LhuqmFgZRtMy3
FgJrCYQSvX5Go5m8k2VXff6nLEvciVatJWEr4PfR8m2oH9EFb/hzIPb2bFhLLbYFXg5nRywUcXt+
69LQ1rRzKwwInIEkRfE/3uKpQq0PG2LYUe1H/wwy0uF4EwUM7OBoFzYebT9zHF2lH6nTMNJ88FnD
JC/Ew2GxhM8Y4dnkJUEIc1mqXjn/qELWYj9yQf1ryb75UgOZ2aco7ABZTSxoVoQNkq0JT2ATnXFW
6DMpBGlyVl0vXobIr3kt2VaIfYWVajqTFTH/Rwiz/QdmTVPdXpgq3OG78VmCDqFat9qGyI2W0Orv
IbVN1psccUElS86UgXlj6dAopzmSLaZjpXmtYcvY1yRllv1XlcQDHBYkiXymEKzcTx5AfBdxj+Q6
OWZ8+fJX+4MtTkuOmo/5lpqt6hgEjl3iW5XufzTRHdr9ma/onMw+wbFbS7gD+kiXKdxfyysowEPe
PcIRkl7bJ+BXeIktpLzJUSw8lOcEoytuDol4lBNJQp9PPNtVAcGtRH3EfsIo12zlDCgWagqIEzZx
juVxjRmHS8hOMsu/KnDM1oU7L1t3aQRsfQdxw/efhejYO+N0GfO9PfIT36OORpw19Z4++ZblO6c1
8Cpmcq6PS2sE0uXQy1het0+7oLrnOU1INBuZ0gM8LmHPBEPt73LAWC4fKcvk+WxniPCYEXth8FZj
b4ARV+nAYUHcmk87V/KnQzsTvfYYEwHhsyA8R1NvCNf1i+CZc94i0WyZGLWCJWjuRuWSu9mtNTJ9
4DXRsWdJRYy9GJyLARk8HygxabaVFYZMF7G01FsvnF1vj8QgqD6cgtXHKZsoyV+jDNX5xgxp5l+J
lkAEDU3az1EXFLWfvTCS9WjeSwYF/mHooHYz2q1vTIrIA80KKj1gd7NdU4ueFck8IaYvCKzc+n4F
UZXvmaQlv00LnxS7InK0fT0QiRnXYmIhRYtEbN8cqPnTWsf5Mwsm3zoqTwXulZkaNj6klOVWwyf5
2xjlImf0C8d9m3ohrE2NrXtCW+gzaFrRKpSbZbSxyxfGzNOuJugmIsfKVc3Rbdco3IHnJKAFLJfC
FD6ShXROTRm+klar7hmosTCJbiL9LQT1viIMCKU1945yvoKC1PYNRfQCJDTxEDCS+EXvB3yf0J3Q
TrxvSgrOmb6hPjvIhTHGJkHmgOC2ItToUEcuWfM4PmGfysGbHlFkh9VbwDDvliNs5IVfa3E4LxGR
bMskArnpOEB7o0ot1VeEc30BOaDy0Xr2+wbxS26grmD7RcXxDsHXhy2IlQcd/oRowN9pU/T5JSHY
GWmu5WblZVGT23ytvmPcH34onfwoT3aB+Gl6NqpH7OlptG+d3rkfQroaPOBZasVjCeXizC20gqOk
MOTvFH5jPRfAqxjarKpbh5eptdsSTbgBQXA2AMv8vfEYjJ3ZV5jlJ5Pl+HlDm8KemdaRaWSS2Fu4
DZnLIEfUaXbCVh1YIIFVgDZ0SEf7YmnbD+OZCEJ151cjFpKIwRxj5dxNm4kINE5UuBag6LJYlDq8
v+1i0DIVeQ1q0kD42iD3DS6FTFKCxEHcIIYnQpxOGYkUxNdbT9OOa1Ac5rAu3B0ZOLxSfg/1BZRi
648vTJ9DYENLxIkPz8Sa4jlFyYYCNnK529ohTf6kshqjJ6W5j+/KefX5fHz+bPRQ+GbpX0nE08WT
j2rnptkxIqGWIC0HOzMrzlMDCAs2H6g+zPbFkvsgrnAp74M5kjQRUIsVYr88SQ6tn4Hs34iZz+km
HlwH4205B1cemWAc3C/a3/nJ9p1GQKbNcScwNvPPNusli9becpHLB6V8IYJ7JbFrqiB57PAy1jzs
HLYborVUezB+1wVvbpTTa7KiXPf4svE+dECABsTg7G/YSU3s9vNABm8cumjEsRL7vGU6MIQigt76
7sdA/s3gy6E24gAFTBoxREJ8YdsfGeNYvffQEZJPbivve85LoqspUIiHp/ckbTJRxPEAO+ESfUQb
RJ6XIxrnoVt8j1w1cM5UkW0fcLptumQdQ3zoGgCELKPc3i2InW7RJ75nH1aIra+sn9muNCity4PP
oANxWPr/XGQofnhFjJb22Z1lVMCj94lo1jX1DWvDgZjSQc/uN9oU8CXs0TAdLiHTetCrnVddolp7
e4fRBeEuXeXPWwpKyXlLIh16c7+YWcUZg/yLU0lBasczwUiaSzuJwWyk//LB7ohdbMfui4xf56/J
yeJLqyT/pTOCc4Ey8W+6aBIeBKbxE54mfPakkBfWL6czAv+k5yHcUTqS/1lZIkBoVoEjvGtbF0Cd
65iuOeYzWlmkcZDL7zOa8O+aCVaxDXRQvNrKfZjNHFUPupjlXRCYco4X7TkkxSwBXMdosWzn2Pmz
C/uDJSGTcjgQOUcECs4XuvfB37NxXXMI64bip6qWgvq07qm6wP6tU4Mfs6arBFuELBCmfVM+BUqO
+dXItfwj1tYVu7rG8GD4zSyaoZiufv0tF5SFh3p11ByjWSV/OzV0imfBQLCPm0AUamOVfosQoqnt
Dz2W00cnuqDb1+Ekop0uhOVc2jRKPnkmxu4A2NRLP8bKoT0PrJ6xeRAs/rVe6DS2ISpAsqJnlRL2
1CVy4d5N5GsUTkTUqWhYx3eNn4343Miz71pyTuot5BLyQRmHOfO2FW723iw2fiynhJuBAYmtY7Sd
o5tTzJ77vr7iOGmpc5sGLc8iFvtiLx6J1QorKrSMMDU2GriipiJ8tbEC2s8jxqz8Qkyaar4Zpg+A
onWGgWrhSZyT6pl+OP2Ex8fIDYMWky4TJKkbe6ltYU5MazTA9bYneADpXesDlot11lrD3doERsUL
3VD+Mnqd5hCbAy/aRgjPcBaODP/gnOFUmREf6y6pXA51Y2Ok6y3Dz3hTnmBVYewKG4oHfBR9emja
HjusqkhVAKIOrEmx3OjSgolaoXD1dGpiZNnkvkH+O1mhQDSuWPEVd1XviNY+ZMSaTOsVG3LGmraz
8N/rR6nyTuzpx1T7vjT2Sn6X46gh2pd50mMs9zNMy72P6fm5Vq7hgwU1B4UC6bHBfsmKO1rOekXc
uJ8JzamvXdj4/l2RD5yPF5G6Lfkq6LeJHdm2nHMuIATlmQPLemN+2U7N3mfC3rR411mNwpkgFOAJ
seiJtt0WWq3Nnc0IH41ZzVwXbliYDPCjugC7/MhgvTqIhj/+klW4oGCuscBAvquMZ50Lw/T6sNp1
lj92FQrODWOAjv+onqYMql1KgABK+FHfDWKu5q8ibSUxbNbiEtxgV00cKbe/kEjjri824DnnrMYK
WpQlljHAIqmR4OUUpoSIklDB5KHxF4pgt4PLdJhYKvyhK5pwDJSBQHpGaYm+iku6AQuUwhGivwIn
etYsWk2cGEeudM0wtrcC5CdoBN+emu3QoizeRpLYhWe7WJTSm84nQveqFy4uRGADBKcrSwnfPBfS
6ZsrgoOlf/cmemImnmWabj1rxkvoIM8FZuK3w58EanF632fJcNcIo18Rf9v10enkhBMIi4jNGKEl
1GZxqA+rRjIhakVjsx/Ku+GumA1g5GpKZhQo3XhDhLWQo76aAs0s5qAy/C15v6YdpFG/Ip6FQnQz
ZJDFEKjaEUh0vhg3ODhdhNY7h83rH5do7VnCUStWMTouIlFhN+NRivKI0EXuQYo2tjKTus6tpHlv
OujSBO7OKApLAliiUzm4JvwUDHM/WvTAKGGQ5lyzqsjXe2sc7fob5ojOH4lA4CRg7z+tiMR1FQUv
hu6t2wJfmH7a3qKQbz0qkyMq+eQTxbA6gS9Di49azualp8m6G+sObeNwK9QId2QO9coaogsuEHZx
G9hIMkU8dbOYjwa1gdx1tRj8x4yHF5tYBfLj3jKEPGxnrr3fUCOyhzrqmQxfJCPHjRahX2xFo6ro
zBPdPXog/26BDZP6Yl9S6a3n0yGAFumX88z3bceTx7j5rkNtgJYDGO1w0Uqlqzl6ZhX139ULF+vM
3xDUL7no5kfyX2f7zpK290Fl6NYVGc5zAX8TXAOKk1gVfSg+5tqdl/LAd1GmrKcxFXrMGwk6/VaZ
YxKCbILiPWfBSthaycuHme9GVH9hjRllLMWjZnhLijTVeO6lxloJG68Se48KrbqylE6Sb17e1YGO
y5ofRUOXpfaWvvNm5B/qidBkXE86qOECyKL4GUoInrezkr6o8KS8wU9KL5BbGVaM+0yV9CgrTZ67
3cvEP1an0uMU5gxlHu2+tuswn7OogMnQcbeQd1O0Gp4ZKYwQJjLv9qiVhf9Dc+b2HzV20zNP2IS2
fgzxa5G+QXtIrLoL9jeFSvyLO8tzj0FYEFSfgbpXHxX7FEXuFN867v5FID/rYA7uJdrxD4/M+HsE
DgQGAr/qpz15Y3JAepGomQFJUA8MrkL3HWakT3BbNVrOG8p9tz1MyJHEqbwhgSinyDN69j1cPmYa
xupYQUPPdoUnFG5QJHOXKVNpRKwS3oudI/ADUrpYyclWM86jfi3KX15y/T3hewcv69vOJ1sl0ukW
MInRIfMl0c3s1tRnEySCINuxT9/XrjaPcKeYZ7d4IBC9ES+N76N1x+aXqiya/pWWw/2iPMIxt6nR
+XzGclI/N5EJ/8vgkUwEs8spRCIbgsoqsqEpYwTj8/oezK489aSkObHl0PnFA3NaxWKHq+jAmjVB
INwYsCl547kvbaiXEg8WiCotqlvFpETtsM645aqjRC9mhoiEjZ7CYURsU6uxrvf5MPt6S2A7UvQE
RDu5wsiPSf2dFcvkLEpbhDM6Z6IJrxKJI7WZ0ESWGLk3hJVbu9LzvKssLYMSZHWKB64X9vNjJCVw
eR14rPPb2e+COLc4nfbEqszhIZmDGyx8xl8/fCTlDT9U6TDVqHls7Jl9OvU/pcjhsIUQhbABE48w
4kromaZKp35tkOvwnlPIuZsJ+woYWUzTsn+eTIRIYIMCf5XXEYPxf2sOOzzWk2uVcb0w4QGRQDhO
DeYtfRHg21Hl2dHyzr6PChoooAUhElA7wNJctAh7g8n61xddfnHrNirP7Zqq7Gj5aXNtSuKzsQJ2
4yg3c746JHi7zHq2IzazrxnfXHrOfRB971QOxcXYuiluxtqovU5ESdh/Fk+SRYV7N4HBY0n9yWMD
qDvFutDFTJU9eEd+kb47AsvNoash99cnSN/1/DXiGEDUOntRdTDM055BBobEixa0Ke1YC/drSgYz
X8n9IdAT1SwEZ+D8LYFgA9b8TZhJxf5RNH/wXoRXAnORNTh4P16CSZJCjJLCtR9Ci1FYdxKrvbL1
hMhi7hvhDQ7YM12LR2+dc+fgcRtFCMQtt9Rqb8aymjqk6cQoGGhiyAqp4BsvtJcLsdAsxDeVCNxx
A56htGhWWOyzROzs8C9eqdDlhyAF+ohKZwwIPUawu6nznvEDLscJPo7dL5ioc9FDtm8WH6yUS7eE
D6/GA0PlOd9FinzuvTvZ4RnURPI7BjA2t6YSjvqkjhwLku05K34k1Ix3uCaGnJC0+RfocTo07uy8
Y9QI/mXcyGRfCDoCnONkdRF3fh+hOAC60AHHw64yt//RX4/LcbYL+H2KRJB3lNoc+tjsuI27xGY/
EnSSKU02+V5ygRu8fqNVWX8wazrfcI75ZWTIsoe5Hka7fYCw6JatgxUvJ91lPa6GkiHGZYKhKaIU
/CQoWqx88lE0H4nmMDf/IM35A9Pkwn9EU9XYiF+ouLqrl0t/vQNfaC1bPIQBLnMyVYABihuISzd0
SbzbAaRAjdqq/u2UP/UnBbEJ4kHgFNUlAXBlQWgmJ+XZs/lTxSZBq8mIGAU+x6dCbnuF6FpiNhx1
8LyqgdgNxPs5OdYGtxtvA7nIOVfom6Ns6y/2eOEcA4Bl9tOcDQm3NxoDUlRwq7Vb7dR1cX/TvL/x
lhAw0xfVEsPFKSQL2qU8StGVMKzLhLyuPzhckIQOiXSPhpwU1qaFO9/5UdG7p4JoTiBt1Pzg7TEi
EbeSRyzz23erKmoasZyumURbbPI7Z6xJ33HNKAdAbNmkvmctdbB1OjGsB9a55XIOmWuxkQfB3PxF
XRzxQRS83+1X7UMWPOA2cKb9LS1oefdKaxziorzBQEFeEC/CsqtLomen4D2ncnV9nGSY/qEuEawW
6/J/HJ3Jcqw6FkW/iAgBQohpQnZu0v21/SaE7etL3zcCvr5W1qQGr6peODNBOs3ea7dk1u5yFCw7
0Vhd8JAklFM3KqiGDjIvSvT4cL3OocOURGs5crxqXl3bea1ZoqXsRtehDl3i1p1wI6Zzfimp5NMD
YC3x3CSwOHfi+isz7qzG7IjppwgYcTScqGUyGvRFphJ3QujqRPgk4RW0SFt3guSDfCCntP/MVx+L
Q8BJe5rRvvJ5EaU9QqhR8TcwsgxHTaI6Sp64JxuQpdN6z1aDKIs49SxgmLMHuktz5L4ZZ0WKN0mb
Leqi3B5042ite+G4nfuYrvPGbYO/H4kQqurXMXVW/Ilb1t3Pgus5cFoTHFJpM5liTVtv6H9LSeot
SpD+mX6ix9qLu+hXV53b3RI6YAgvWLLpjve+8lHrivYVuQbx36g86F96qzAxhMJ1SvdT43kPOdvD
DaAmNtKs77bvhvc9obuaAB0zrPdsvJys/+wApvkuhqWAH5bsAv+EE4fNeO3OQPg62j+EWG7g5EeX
U6c+D3Rh874HvVxPB1YqmbPnd7WxwKdGs3EqJ3fbd8x3giHqG/Yv6ojWY+R8FBmMSvvZKXK6vK73
LOs4Nu7aHz1n4FtwMjYMPIoJqpHcWsXbJD1T0mxZ6BNawcwpElkW+7/LVrYxsVDEeCA/6yDp1YCx
UV6ZZeAVY7JaPiNnXNdL3mK64lmGa9tMc8tlSnTCPSvSiYHoxOl2BJvgfbH6YCi90FePx66GQX9G
SInuKivgLIQe/o3Xqz0s5X62OswT9Tzc5xYF7uvEqPnUW4szMhtORqrGsXSQAO62OsE/hMphvDEW
F0aENYajkwC2OrlRpOBCrx908sCsHSiQwb1j9r6W2/I25yMhKpQNKby6hITKD12I8j5IoBuQy4yf
Bhs3AvHRlSHDUo7z2Or0t0RmAiKvQ9kbDczLGTHU6fS0JQORJ0we9A1RHOQxtkWc3NqFpYM/nZim
U0koSLFTekYwQTTYisYsIDeKftD0mxT1EYinY+7Yyab+MzQkkL5M6fWlsgXJVQ2Otd8to+uOkFUa
GYqreeGkqnQBcuQFdOEWglaD2sqVpzZdwbpOHvEDFEC11gfql8k8tMQk7UsadH+fgOdw7wYd9N2+
J9lE7uYJSMGhyB0qrjmz/fy8wEn77ZIF3R0mRcibBAX+67cEE22qfDjfcFyIWDmxksq2czcbCIVZ
TsHOmyyJV4eb1SfHkX0Oi16/44q+tKhMfJdfY2jnU1EMw39DvoweOidSn69Z30AeuLf7acjaOxy1
nZ5Pini+4aYQTmmj7uE6/bC7Fk9CZQAUIdTqKn4a4yzsOzucjCHyd4iOPW3MFyinYkaHsHbrjFwT
6MtnLMrmCF+sEn8kEvHiGapH3F8WyFjEs8LtBzkIhFFdQ1OzGPOdw0Ka2eIGfwEVG07iXcegLX9R
lY8mwSddW7POT6mIc2p33EtFMqgLTgqCgdgAXMktG2lDa9g4A1uGopiHq5ulKgi5ywoGit3mQNYY
4to6dxkvK7Ogktk50XYj2Tdodzn+2ZeXKwvbeC9LXdNG8VTKOD84KbGXUFsm+MPPRSXs4IplsYbl
OUC4j/ii89pq3BWEWq7JgQajlF20rU3wn2eVRRp1trUNby1RbkVUolO+YERbXjIrzs0OFyyDnoUu
XocDKOP7moHkc9VTKLOxHMyNq120mx52/ufESjK6GUNU+4EYzfzsI6Vejy3oWvlp0a3nhLagCcrD
2coTeH9bVgKqHOZh+9ykQZ4b8nKXkHWFYxBtSFcF/21ZNU0/W7G4y3m1Se550RpUNSgIA6cIYE1R
xmxSUZuu466KW6Quws+gtMmUOfFl8lGe3GrYciwLqxjpZMSF58kDcd2WJuOCpPLmwikYS/Seicdq
Eo+9QNgJdnSSR8mkTXsnmFUwQiOauGZydg67SHjuSNyy8ke7CNQ4MjmckeiTwAVWrSDQEbUixUBq
3Vnd4qz3U5147V8mggsjnNgWCl9742T2sYaMhICvxOuOdx4e9KbHPcr8IvlqbB04e7mkS3LrQGGZ
yLu0lzTePhburL8pQrmFWmoQ5ZMVFFgVohbxyELFO5T2Jc+Cq62KDvhPX2Hhe2Yl6cqP1h0t+B6O
nO3srhFb7+2XBdLLHiVxMf1KGgkZs29NwWb0Mzewd2Gl61XIHJsYum1Gn6cviBWUQOyU5T0+vHKd
+wtGz7nYcxiW9QPsKInMEPBdcpd5qDoee5su+zteBpBQe3uQS8xeGcVnio2eTY368agpnKsqOC4/
XK437B8To6ybQEBi/lhx7aGOr4ZWZCzfGhZGxrDfayMHP3ewp9IHi8O/EVzbV7BMm0peJc4HNovs
WTL/2LB1nr8Hqe0e027aWgfT9Mo+6m6kcN6ABaZAinySN6IBsVhAJJaODXg2t6LOCh2LZBVW4Knf
3CEQDxIi17JNsnVB8DIn58HuPQHSq1Nm/W5IE/aPs1TsSeH0Ylr+LHKKZzSZTppEs2zalRS5YS0+
B8kWODIAYE3oFjz9yGt7IHlHw0BqRBTBVRA/9Cqe+xsEz64mF7cjbdferCw44EkArsrhMM/usc1V
pp9S0Pv04phG1UEh+3SfVuG1ySneRmqT2HMSJyqEV2Etm0VqW692bQp9cAimXDlyEZjfj+xUwJv4
vmiH49qmkkphyEHhHe0q86hcehCUlk+M+EKLhtNiczIAgyiFEOwHlDlQcoE1HIDjdXVxqiBAyAZ3
BmciqWqzb/PeEimUi93K4rz9LMZxVK+qQ0VLDlOviCsyPmmYYZOb1B3wmdPYskZmIBa0kZ/jO+Ef
srT4rqe1qEOseIPZLUks5Geh0z5Pb3lzfBfPdIFoHwNBzcH6w9NW0WhvJNDcJ6KPIZopNus7nXcK
rl4viXFgKbYAf4JlhO+Avrnls/Rc3x8LExD3jq1FIX5Vjeqe1qMona7ZkWCr3AX7MapZRMw40gWS
emiOvjy5bTK5yA9XFgs3lWLeejJSZ1cnpHA520kQIQoLYw36vJHJf+gh8/ivpJqb/6J9YPhHspGj
J0JSOggqEnrLwMVnjPU8ko1BbyUNT720O6XAVLvIlplXj0I9ahe6DjnUcR/3twJniGovTLOh/q0h
XtAMKE+NCbjMLj4cIZNfoHc3Rh8a0Gtdt8cN7FQwF2vhCx3C0cc9vRKGYNC063ybD0Wd++Ung+9g
vtVbvo1HU/eEVVRJkJkD7apPUhIgzPTQCptIPmuQQIwYW2B/Nfa6Erd0xY6eGfePM+LgFHVnP1QO
0DCj9YgfGAbYvprUci7prdCI8vVUUYWKDUIfagUGZnmZPaOf7Zjze3NB1FFH2wAmcaQwqGtq/sgy
wUhpxPyCbi2tiatDT+3sBnclXZeBjbeefDZ/ImKlJRBU5GlwEqQsf3PAM2SsciXvGnck1RaxxXtX
CmfaCyiKBrP4gKdLYiFhpuTFqAjwIDAXbZd0PpMZFf8OjUu+cuvFevhFNOJ5X7Q2dotlF11cqBC3
kMQrt848oakjB2daXJgLTT5U/oG5HlDkohussCFrjXWfO1szyzwOoyFqcfoZ7CfkKX8X2jS3KEZy
MHvFRhdlU7VTEJXegvUjcbC4aRil2Mi7Irsdhr4JbkExzA0e5xJ1W0KUvbNnNUWp5icJGSZ+nvFI
+VaTo+lsFm/jPDQBASyWTj+sscm2UwXIceCptuv4ltcf8dQ46/EnZev4KkqxsPLFh4Z+3m6oh2uJ
/IPZFHUCQ3Eatp0udOPtFkx0oCZWxdNvwUAlbyngwrdBB3iPq0shsqe6UQhQaFDSG+Jm/PkBAXme
nYfAG8Wtv5SrtycqIn0bZqk1mmB6wHuA5t2fXCO5/FJ1wlSu9oBsRehf3OTQFrb1X6K98nfEZ17z
a9jD22RtK0YrQgCr0KD/+gYhg/GfYF5WCG18DeScleieMSpXznkjyu2nTFTbAHgCOY7Kr90yIgQT
47Dmy80tB7v4HWeUYeBJg2B7IkgrfWjgQK3HuKq8LmTDe02zaYTf7H3inUmd6f36hPY4lZHdNkHH
DBTp49PosGs6jD05VQ/byGT/hW0VsRx8P2kTMhqGHYnGhfB2r8nyE9JqSPcYuLJX2U1Jd5MrFwQG
UTug0ZW2xGVNZhzApItWz7OQc3Oo1GprQpYCSZreZND6SpUNL129FIyjOXgOOSLn+qizJnnQkmX2
aXaZb5G8UwbYU2fSIvfW0CkgUjKNxc71GTk/pHVlFLTxSWJyGEbNCCbJrVDZGVYEwVjVPzNVWc6+
ZSNgmowvaQzqBJMPMdDdBTQviTuW8nGe2siFyKnFIkMSRaCsY93HBGMUaAMK5s0SXRPmQjbPZIta
j41egBPCt8ndHeK0BHUmjqfryYy57dApXtyvOMHQFvmx5T2jNIJbP9Umeeoqkf+VVi7uagbjjN7+
D+uyAg/5frFt1yMQDz7ixGodwbCPOcMziLz1nQeuAp3YOAi2lhi+A2KQwJoVV3jheAtzwEd2Nmzc
LKqozI9tU/X6hBlA2/Cb7DyTRnCdLOECRBI4S+K5rK0aI6Habr1F4560d4jUsEYsefpJibcqcrza
5HXC8+HdGC8l9AqHQ/FeW2P7nZMf/zeHtmnfXMOcX60e6WXIXrG+6fhIWZRiKWdAYxO58drYQ/An
4eR89paiLVF8cdwKtPi9eK2g6rZnAnnmA5s+vmUd+2QRuq1nQh8R+kAls/qHBf5z/M2gykXAAa2s
PAovd52T6HT2swmx/dWskwhdnLb8GAC4xZ1nlUKfqOtWFpMBn56QapFgWeVlCWhrhfGjCrkH6V6J
N9yNAAUl+3CeFCYljQfBUxZMyQhh2m7MNPtwuBDc3yOuGpMzv6ALt9lGAx3VwitYbbQBPdxiFTGc
bki29u2IlzHbTe6Cv4pbtr6sfWZmbArGhk7k2HXkblB27rat7/5Mupg+8DuC1QksXRR7P6FoDKfR
vvaEWdL+1zH+gX2SMVb7rK15+NtvAgN+MBrykJCH5Erflk6t5m8ceAxk18ZS34lZeSknR3bsV1Bk
HhkEAK1VQPkOLBNjKGJE0fAQbzESzZ2q4+THRsBTwK7bBvekM4K/dw0QHs5SFPLOwZlaXd9Pnfbq
w0BT54au33n9i6xi1uBqIFnd7dOJyA+SXa8vcD++mgQyy54l6hUviISCvCQKdgLVYMLQ69bkVxy3
HtFLaEaJiSJJU+dTsQz27gbCwZbXGkc1oBs3rUjxRbKEAdqaQf24sWWf9RSUpLsUPfWwGmOvvkVU
RmQoEIrmJ7c2ZtEZFf2LbmTxgbss+Y5h45l9vXJzo+UI6EvH2cftnsn+IW4pDsMknYGoN2OffFJg
YEkC5aRYzDVxxygoYYW385mqxehstinyfJdoLHKryiosJM7/RqJFo3eVlnxG+sO6UWXkMi+kdevH
ylbuXyACM9xz2btfZYqa5LR4hn7YbZD6IBAZ/H2WArd6cLGSFNzemSgutsC8dzFZ713JqDARMFZp
HOdR6entDIR9AVtYLWAURRW0bpQtNh6Y1hSDjJyhm8Bloi4cT93cLMDOIGzYRztAH8hfVZFlNIIn
iVKsxmKH40NPT6an19npHvvqTTN4+ameGnu8Xbu0gxfe0//vNjofb59aU+4fOMfXM62ERCA8u7Oy
LkZizfBPIqbb2WM6ded3hqKpeKhatgj/sNrg3d5PfguA9DAjsM6S+zJBI+Eds3krh3Gf+/hMqTW8
cb3yEJztPeavQnOyBPFETsLkuW9WM6Ngzaa8D6jPMpwMMyHBA5Bw5Y52CDSbY9J1pFt9dWmpbqcR
NwFuEzQEFXFQSI6jYpVTd48Cbx0Ok1kblIRoYSym9LZF5JaAA572uNiZ2T2z3MUg4YHO7XbFSgEK
ssF3+ndVINQ4Ysptm8uKUdTCRRmDfw4hctXpIxlgmcPIe2Nag9xmRUvMxpQPlfFHkYWgE1WGhSU3
c2s4H7PTxjmNwIsAwQRLMuqiM8KRkQZS+vM1ckAFnB044Mpw88Tylm5BLzH/DlV/QE9kV3sbKeKz
l+A5i/wKoviNq63yLScrwLmPW0XVyhACnSkj/V6+MY6bfgPeXYpk7c2EAy6K2xkrkBKsAYmwDXlg
rreA33TVUbXe7J9am5ky6yyINie2Ok7yl6AvVJDQC6U6NG2K7tvH75ueyNJZaWE82Yv61kuncfrL
Pe9k9zAi+L5y/HtXpk4jX5xrof6MBCKJX4BOXVeJK4h0gs9WnuhDjoE8PZgN8hdXXaKdk/QS1JaU
r9O7v6ZrdkwSJMu7bljwmNGFo2CnfxcMU1KbfkVRKwKqUaWuwlxT7IY10iT72aORZ6lQEaqeP6Qa
vyoXAUSpYgP0TDUEBBKWg9aeDqVq10eKH4ejUwOJuof16P0O8DrWu9lx9fA624L4N4bhHcoh3/LP
VQEz6clk1LwfLQYKdXITBkJop2qDEz3d5t2aeNb0nqaebm4ag5I2ZKTaCsZEXR88uM0yiD0TSsEV
QVBl88+x2QUe0K15IE/TOmX26YL1fEHuPpfnOTXMypjBBGieEjSd8slFefo5YQ9z73vyi8eDHVNn
gFRweGfWgp/rMJPhfoVH9IvpQrx+KVnafY/a5IfNe9eE1xv9np04tdmoWBCiR7XiNn1tK71+UV6s
81MXEOUctrODt1SBO8NBZLVSVzuk53V7n9Ap57fkNvj5pW3Y+kQBPEN21Vg/agY6KMtd/Ju4AkHx
Oy6wVSbfGiwTQqy2CwgNwLw23DVIXsb+CR7DRvnB3h/tomcEvJQVTVXFDRPE1mOmbL/vX2kxDCGk
iZ1UrJ6sbSSSopPxqN5b/CoLTIsJCzv/jXaD91EH6/A3D+icT/iiJu/EdM7O3rntbOuRUbmJn2WS
d8OJaoaMQbP4LhZy1+Y2qbxB1o8Loux0f1322CfhYYHbk7Hbv9JGs8dmySRII4kl7vO48qhRqXYG
AmcBX1g9aiN5YChtKLQdYo30TZvgv9krLxuqH/gEYC6W1M8+Ovg5595qLcYiynYcYj3i+a28aur4
nMO4nGFfQ0qXiVE/McnrQ9gzkSaHqLC4P/1gdi4Kw2FMLDvPanS9vNR13KreAwfSEJNusFFs/hoo
NeiDYHHWg92ftllMV3hVh79KBOg82dWsRQtjQEMm7Wu93cQ+zibmXAsIyW7WooMXaEjmGVB5JGEx
okyp1jToI4ZyZJyyEfGQaaK/BuLM8/K+tFyLuCP75E2k4F8YyRvr3sLvgGlp4GUKUeFR0KNUk/M1
iDf7g8h6/Ee8ABIkC909a+Q28/i/AMtgim5l0MupAf/iwcaN7CEhjlkcY/uLvHjCFYnmGz0ydYh+
L1SRN1GHxv4DMT8bvUwthrRZLIefCGkcYoNIVDkrj+CB/cw0/M+4XRc7g1Otl54H9B68IYPMsmj0
9A5htPzaNme40tVMbIWpP7lPUIPMs3Hi8ZPkyvqfM8jiO179+MZxzATPsUWNv1u4w3G8oSf6ctwU
uVW/dn27J3QqsPZBVeYfwVRDw7MRPX9mWNZeLATxKZpmNCeRwb14qVJis3ZB3yC6gufW/wwFRQrL
dad4wlXr/gmE6/wrsuz/mU3T5Iebrnok2ZPqBBBMuyAgEMkxK7uktiMeM87EBb1pEbE6rm41ckwg
SIQddztki+CVDeTSmgOvw8q4yo4MI5ySbC/ymDONbBS2RZVW+IUcmXPWbvmKd6JLUazt9CBoCmj4
rBJzn2z+9bIdVEimZv9LedVke8fUfkbdUgPwzGvHvx1RGgpMVZL1t25aPmtHxE1GZ+EH5Y1yyxGP
EdTFicgo1KpaIExBpJjH85GDoPo1cye/LcNZe2WDV9bN1Krux2evFyDcq2ryXwMG8PvEAoK1nzbZ
XUbX1i/cN4k6kcdHksOKWBYuRs33tJs4U2ngrMzvz/14dV+ZOSlf+m4gmtLhribXt2FTu7fZs/yT
w2S9GmTAp61rnQfwylfQDoSmgUVZkaIy4VoPTZA71TGLE/xoa1rq277cgrcaIMYUTiAdkDQ2DV6R
zIHagPQDp2/AGvDRQinTnU2lned5HtOnLra5B1ENrlAT1mS5sOeoYXSgH3d3KZyyW/x927eYKcrD
1CXxeqcWGnHWqjbmWjkvyx8jVpCZ9KMsO1lU90iy3VqGrFKrs4fCaQ6n3huf2KV1r3myNvd5TUjW
DqEM0zJv8IenEgAks5nEX/7ZRY5ghPWXOrrFWDaHUZBSfrAscuhDxObEWOpu2f7DSdW96H5OUI6I
q014nO26OlAzkWvOe9/MobAopfa1l20mNJmGdIWCTuwY7BWPeSHSbxxQPoMh03hZhJ0xfw7obf2Q
V676mlzL/wnycc4jngSSslq6sucA8A9/ho15Z8/SoLsNrt6EcEsqi/Ha1hZvfbAiTqks490lrV07
h4Cqqdv5Q87hmfRMjwgP4kzdBXDKPvpl8fEhK35/KoaYR4PLDFUQZwOY9qnN7EcSETmnYHPZXwk7
ax6qhuXQsI7lhzc55QcMl/pzHF3UlLZY5R0Lhvw1rhVY6LFuveo8V3l1LBfAf9HCMvsT7Q2NUUxU
i7szG8on6oacktd3GiCcDhLz9ATwgY34gNN1PsuaDlrHqLwhPa3stXpeRkhNbUspQLwNyiqbef1p
nmcqf65r/4dE996Ec+L1HxUN54urLKKXcX1oPEAdewEsQsvewn71X5mm84PR+PUorR2Pgm2u5HZV
XzH6gi5XvlkCedcOF6lACJkkgYkY+Az5XqD8Qb05MPzdDVNwJbGzXWGg0/j2H837yxZd1QUUckO/
u0v6ZBpD5kNzyzKc9f8etQToZ9KNi3eP+C+x2wpDuHnRDxrC3JwSEtENMZ1XAkFMHiqOyov2t+QW
NUy7RKDw8+QzH1L3X4a+Se0Qbg1M08sR50WVNl+0HOWtyMw1B8DYgIrpOBJNxspav4MAttcHJrQ9
IBBkWvfpsjjV2c4XoCbwOyouQKcD8plva9uc6j6/qi3BUYCA6nqR7C0ozPMt1EqWh7JH1sm8wvYu
c1dZvxMK7KN3/dNBtyYGvxy5pj9qrWwk73j0MF7M3lXnWvTgCYO87V6KpfK/g34w3KKcgVhWwYLs
V+FIAEvMP+/kJCFu0pdB7dHw00oW66wzIptMV4KyHadaSEGAJbcDiWAEBGnHJ3YYJSw91YY2O5xY
pwFaMpTudGVp1ewgKowDe1Da4L1NI0TemzM4xBKVIrmpOYgYFRMc88+aufRCC9QL6w0FDwj3S71K
tE05OXNOATZ0J+gOrRCKbvs2ghiEPsbC/I5VsE3fK2Y6O2Gb+r0kJDcHtd/Ef9Dn4/GME8P+amRV
yc+Dudwmn/Canbnoq9m6pnNz2uqzL6s6vaWEkA88AR1i8DZPv/EjN29wKpk6t7FMqpsE3AbzeEsw
GshYHQ2HftbNS0xcDsVzkXj3EnMTLJ5Fmc8kGbmnWW3IPkptJ/H3syLPfiecqkXOw6A6Mmy2NG0r
xkj0+UP/4CpnxqjvWd037zrhGErFzb8Fsw+5sigr0KfKKf/SAXZqd6KPPNQiBQqFIW98CsgeYt6Y
N/UZ3Xo7M4TyiR+7lpxMOfzFeS8hzrMGYTsM0iwJfHTKQ4E2cMImTGIBa1YuoS5FWeu6Cw8nv2J9
WUBu/ySQioi72bqsC9OxSP4MSEcX3td6vOimWiwWFryjO6eYcKqUbj+ScRDEvzzXDG9gDdcM0nPx
woFYvSRb3deRNw7rfzY2iyeWC6MXMkrvgH1DxLqwUbzKFAise/f91ZyJqZUi3IZAXIlUMfgMO5mL
BDTJsn3YyJrvqwWnZyQmUBp8Z4KBm+/NLZp8kqZN2AUplEe+ARr8dbGhdwn2p9QqheU1URlY7r3N
I0haS1bpW6K/sSXxGzpN5PYu+0FysajBRtIlRWiZ3iE7lqIE24+9BWbfF5bq9wiy+co5ffw/pcyY
1qYIeZhydK17GqzrR2sru3tXjqZjq5Y5HwitLZsnmilsUdS0OqoB7OfXsQ4W2I5KFo9QKenEJgwC
px6HDZEt2Ty/kWhYv9Brz99LmhdYiAaCciymC21YM62sdil54iJMtso+Qusi5mtwErelQKqLP8jT
+z8D7L2cO/HqWsgsZiyUV2kKkSGnj3DnzP/HWaL9CJ9Jjku4HM1XChfrfWtZsu6Uy/x2T1Zcpk6d
xkR2TChVHwY90W2hBM/ReZky++NKnArAOEmlv0kHq35GQ5iiy0nBXMPYr5fPtKXECtO6RZkNrdE+
c2DRww8ITsrIQhVgTtgGkgvjHTZYLsMOuIwZt024FpWXh/gKVYALP0s4+llog0lPGvNdlWx3Drig
hr1NeAAbwQ5hDcPNvrcilvVz+sxkOaHKahsrWnA9isu40ORGQV2iKVs1y9jzSLzoK97d4QQyULAK
3JA2Qrdikcqe2smnfT5tMfAFHgk3gsXjfk7WCDmyJ35yPKcaO/vh+rh4fL28RXtW1lA36DnhVaIR
7EnlsnzVHSwszvRMZIGv0ASJHF+ajqqq1BI6hJbEGyBIIvSVLeoggCAGjTlq23TkrmGOSyMsyd2z
T1pZcuhstfw3ZMuV+dI7mINZr0qECqg6CO4ap+aLyaoEXOBgOdlZSIvfcpA2cGJsAvR2XY3QMpJF
AY1HiAwNSA9TG1Bd1thfYwtmOsSP7zxsEIdQw3iG9KgZfRYprKPkxNbBFSw7pIXZzvaSZ8OhrlT5
rtc19XYtnC10FpQJ5Wkc2oAIaVx78ZG0LroPZoXASns6mn/5lON3dEaUW+fK8gd4hVQwTBqlkfEp
YTqCuX0h/BriUHm/rbO08Lclc/2qfAJQIiwScXDJOZT/m1KTsiVqOm1HXR0bOlbCfL+ZBUAbmZah
ZY7E3s59gg7T9hHeyvwxK3rXhPT0LYndJEzxXmAbIXBbU9tErmelH5usUHgnmZs8lnPtjnvyneRx
9gWpSotXTPeUeUt2dOgks53k9hG8/RM8nYGZxQ+Ip/zLJq/0mjRk1f0rpHb9VImJLaLZ8J8cvQkV
KBrlnp6O7UEGwRsGFWMdp8u/sJjWvxjJ7SYsRYw/gwA9e9tbUqUW7i2cHDh8MosxCu0JrD1qupTI
yzniluwpYGB7fcyFBtWHKEN9SbXpHh+MayO6TNJrNLWa5lM8eRLRIyF29UFT6P4SLCbyyKUggGRa
6O418cfqfagVZzfIT+uH1XnXUdmxdkCAtaTqPNZ589kDvtaIEWN0QFPaMIMjPp7OjfyO11Y3122Y
GIPuhuyoBtAl2Z9qZ5zMmaLFSwgITxhcMQusrvKIjVv4NBa2OJZlg8NXK5BVVHHDYn3lDJpzMmhj
32WNr8A5MxXsfwlLmu2Igad5LFB0/sIkHred67m5jZRt9l+tztH/mc6Jv1Q+52bbCY71f+O88rAE
/TJ+pnE8Z5FmurY3enRRN3up++Fa9fZU2DliOdsdClKEazs515tDCL1RiucdaMvMFK+a0/KwIFi8
OHmr4SWwVDUtYHeym6e/1FWMRnnx2rx8Qv2SKjSnupkdpgwcwZGdrhMHhXC8OXgJ8JbVhzGdlb9z
7NUUrHd64cfMwGIxzBNGVoAzTxIZQR81rTu7n9D+a36Ogp0xc+shE+45gcY/sYxp1g4REdNi9ub8
3QyyQtuq2O9mPIPXsIzRzY4joYALn2gVvA2dnQSF5GZD23q+wjhcYt07ICFjEbjLo0MiKt4Ij1Oq
e4wd32EdAytAkbKWq3JK/jgK/6UOp6FZcHR2uQfeHxIWsMqXnNRnUPim9adbAuoCeSB6OveOitjC
+gePqkPKveu0g4G02DZqD6gBFCLhcvBXKe0TewItn5a2wpXLLHMZ71M9+UN90gHJSuoW/z0rBfYr
OuMLWdwWrs5+KK7DzD3AwQVYSko63U4wthfXxoDmHY/eQg0WWNtjCY2/OiLhZjEHqJODsJIjlzq3
ECuHnJRAK1zsuiFbAtUSiaoYp67ELwOOPSdefAOLQ/RvmKZY0EEoOBwxuHnS95xgxWmX9+hMqR6y
2sYTqzyX1psiLpJkkl48pPKEcfZIP1iOdLQwLNr/6+us/Kek7P+gu+2HMAcdQNFUEccSjlnsvbOy
Jqdnahzb5qgm1TzKGgwxkUh06YbzrPp/VwkwpH8j8yvcpPfw1SNNJ8wcwQ9pNVkt6bSW9Z9WGKdJ
uq4WdjzI9KlusCgUe3xV4oQ60PGYLrT9fYuJct1tax98+6VZD/DcGboTnDEq1okjAzJfugjczDRm
nwuS+/8S4vCy/VK7NSMl+jByxdh0eSf+Djbr2pJiO2GAonwHA0zh1S4db3ayeZPkPy19LytMLgwF
PR9RzzbiIFwUFWlI2xL3e7hGJMA3Htkh2VwHHwzMkaNgba3UjWJBjzpyKNAyBmNlPQslGb1wMnT/
UqcmeLTaPG+61XnvvFDXocFKAorf3SbIB90biYZl53ngk6QQbn4m4QR/SFuzJwkxM6ImyhxNSLsr
Lb+7Ga+PSJRjg7GOwixbBrGoQyYDXwUihfaI/QKiuek3RbPKehSVhENC3uxg7ELGSWJIVxCXbjiW
TstUsfpwHeY5bYuhm+OBlDP6WwTb0AVq4kGmtNfqNPT1eJPHQ6KibHbMHGovZs4AToX/NfQcDqm6
ib9RBg3vAQJPClFME7+e3bl/wYDNPCZq5clunREk/AKddpeNIEojrGryPRAMdQ+1KvsnBGCMjvhs
xWlCM/8ESGn59mq3vXfUimUkYzUT7wmkkcEexZzLrUhsFRLIHsdvJB2MxKGHUtkmhUH1ZUh2BgMz
pGWB2HlSwiDQc7yy/szzv3VZs8yuh9q6gG4qIbz5or+pixqKsq90d6wyYhrPgTLbrRj74sNPBwJm
gglcYAS/ADEhamX0SPaopL+L0QG//4+zM2tuW0mz7V+pqOdGNIDMxNBxux84a7AkUpYt+QVhyzbm
ecavvwvuF5NUkHG6oupEhU/VwcBEDt+399ooOAx8eyC3fgRhPKLosyeOzmhJ6oUa/TBcUPPlfON7
tGAWvA5W95py54sVmP2bOTX5k6f4oSgdZtQYMg06PUFhAiju2Ovfo1Rlvzi6hYfYmIunYSrGDpS6
w3iTJMthpxsoyHCMwxTABhWBv+330Xc9B81qxGGHB0EDzICPaQq/uqNhW6sAVaC7KWg5FwsWfWga
oJMVpjuDLg0Y8z4A/ECMFk5e7HDks9n9Owe8kRzkcmju+B05bkeGF84nKwpti5apCGQlRCBnZiTY
b8qVs814SqHLcL7KkLflsn3kGDXkK/wBqt1RdKzKZWsZ6gksz/AdP2LFShzF724KNY9D3TS8JniF
D7Q1m1fg3NXzAIm8WFBTAZdjCIsnBvXIi/gPnGxo3tnNr0sopMWu1O0AUEblwgbctAX9ndsQnT4h
VBa+AHP973/95//8v/fhv/xf+VOejH6e/Str06c8zJr6v/+t/v0vGgbzn978/O9/20LpulTSRR9p
U8t0dYu///79EGY+/2PjPwIvwC1ZJ3JNnOiPKijzm5buAdslf9j84ytBBdR1XUl8DJbhHF+pV6ww
iuSlteaEsl0SbjHBZdF7ktNaGieL/8PVJP41BbBJmLp5fDXGAw5Cx0bOprNxXGOkgu8+mm57K2gn
/L58MXn2Eg1F98CxLRfBna3bxxeLYd7TIifTC0VZhfmIzE4mKk28Xr7M+W+lyFc1dYmoQNqOoR9f
pkA4BeHJlSDFsIp9grphBV971PXWbpSO5z1fvpwx3/ZfY0O6rm2T3SUUTixlAtg5vt5ItbAlPM/a
ZyDMMRMAz6rjB9NvKfAtBlWX/Za2K2Lt1Oi6kvAGE8jnym295IdG98lc24MKYvpnvuw6WixTPQH5
yXzAH50smJ2tKCrBJGDfYbneXrn7+e6O796RrsU3iHvBJi3hZGSPpJaiE5usPaTHlCwCAd1nJOIx
pTYXfJpyK/0GdnBOuoxYM1jAEggiRf9aSDOqby/fzPmbZKi5/GIcXi2FPOv4TbajrjIK/sEh8+2a
OCrpW+zaBuNbXwU2gCm8QzptnLvLV52f8PgNuMqR/EtZBtGV8uQbyCLQmm3fdXti0r2fJDCln5lP
aXzMBnAqQB1x6/eXL2mcv3Wu6ZimNARGKP5y/KRZOmfJtrq+H/lt3BvkuyPQT2K36YlnHoFE/RrN
rbVldU6pxbqDlRRvGkejaTW6vV+Ba2sAc12ZDdzzN2EZJC4LV1ioJ07fRDGhJR66etjPEbiNnYDt
YnDc9GYk1ZIWbAaQUDZqAZY3E7tgZDVeXnkx4vgWmGd1klxR76JVka4y5lv8a6KN7QZMzOgZ+4zz
BGfaogutLQfhSXsVpPw9TU3WZ1TvOzDydTDWARlCep/e0r909fhWBDFWwRr6aQr9helIri7foDoZ
o9wgEwUsBdY41zUc/eQGq7zy7Bif9N7vS2OKbq3WAvRE5SLg6NvjWtLuZTV2w80UOLhvmbUn21hG
leVae93pXdDNFSdkKINQObBpZCQxPrOh9Os7zODA16lr9b8reM3knpYavfplPfYpIMAIChCn8jaC
lDoSNeUNS0NWzTNZo0FTYnsoOBKSuKQ5zcr0NWNHsIfqN4PB3uSRXOIi3sA+JlkOuV437h2ARj1s
qCZo1ljJg34dJahNbnMvRGWBarL/rDro42tCPOmIL4N0jJqHlplX7ov4Tws30aLeeiIzF0ZlxoFx
WsIZIt7MRJu21aZY1w7cVfJqUBGaS+w+ZxyV9GG367F6prdtOTxMGly1J6RrGHOvDOfTr2z+rQyp
u1K3dVfxm80rxV+DifwZPQOdaex7kJX3sJDpU8wxHOSxgppYZpLUjVUMcbynkNB6EDH7kmZRYG9U
CGPh8+WhM89ef80z3I3JqKFUJlzWdm7s+G6avJd+i53u0EzeY18Pwc7FRL7sk1oOfPTxb0dmEDw7
L78y23x4YaVMA3Op61ry5DVovSzAFRXVAcpWsNMjkuvtrKbCVpjpUwRR5pWKEH9YIRPeXX7mP4vt
yUMzudp8zYay54/6+KERezEWhjE4FEi03BXbYoJwhwJDHkpmBBuoMxPxOewMhAbkkx16ZNxfEzdK
r0ws5+9ASJNfwDSUUjor9vF9QMhBDptr7aG1GenSM8yFkaTjfQqfdAvdP/we6VawBKSsfbnyCpyT
BYYffv65bYM6jKPwXJ+8fz1MhhpJaXLgVGiTMtQJ7D6bAQyaQdUICiGIFCdhxUWXSsxQ4Mpseh4G
1VaLZsSkE6yQHUZIwrTOtHY453pvbzLpDL+HipCg6NeYQpj+NHZeaW77KO2DbeObyGgG4GzkdhZt
QIM9wN26sApS58DoVIa5r5BV3dEfJZUwqfkW6GGE+icSQEwOt/jFZyDWhHQDtyCRZ5RNuwobU4Db
BodIDt/Sr4Al4CqP2/oz26P8CbPj9M1jHvL2Ki9LazsMBrXRDqODuymlHtXbGlMmrePG4qgcoEm0
3yfspCn9CIpzt7w94AoQP3r+vyKIrCeajul9FvWtth3B7qCfAzyCbHXihTW3FSAwUp+g5LUruxMO
gcm1aVFlImSjfA40SrNPxME36R2AMmJlqHY4sb/IVecRaIhXIAzv6yEd4o1dDc4BBgNUUjvwqq8Y
jYYIwyA02jdlpeobBDSgADR/avK87czatiHNdZSkAM+gZcBu2TSm3u+cFInQl16O1Q71bYRa0+Ic
i2uQjdYCK9MYrK3IiLGFkslXVybWylpGPyv6KMRzgQ92s60/lrL85vS+bT1VJgabJzuqkTWLPFCk
Do8wx9c1+xJgqkh2YB+UfaZ/og1mR+Vm6idEnxWRNM4SBw4f1kC1r3mrLKPP720EAHcGEebWr35M
HThaaf/FzMeBDrOiCrLyCfYi/CIt+jWeUhPhDb6wXTzYJhRjRMRBvaRhNmpLPZmc2wCf8rhVvZN/
A9yP0qXHlfXV0lUC5VKzQGBaMCDI3Jl8sxq3Vm/q0SvY1Mjdgi8tRiy5JTrgKndIY4gcFYC+Gfue
9gmqUDe5GcWQ6DeUmLsfZZL61KcgeuNilKCcXuremsR9i3/e3gQm4lpIWk1np2QlR+acHCm7O8NO
bfncjAa42xk9boQrmbrW+MhASNLvNU5h78EbzLy/0RBEwjrHBF1sbZo1+CaNPk7vsjhs1Gclfb+7
n0pd1YtuCMz3CcAHH1dPFeKuN1McwUvQEiWGwQAD/5zBWGxTG7kzReRJm/yNFQb1DRJVpA7UvgyH
fU1q6y+DVjgBiGermGNUPJVvIqc2h/QBdmpfaGtFoVogyIzrPQ7OKHkySRch9jtONe/x8lR1vrfh
nXAEcFklXCGM+QD313oJHmUCg5xre3zEQ7QhdCAY7yn9RXIlpTmuDAuhzSLHJ3Rt33c+RaK/oV/C
kR7CBObtkysbqOvysYgOXVv6T0UI3neBioOa4BDC6GGfo19ZEMx5i328MikhWZZoqiLQss2TYxsR
H8wj1Cz2cUiBmKoM2NllYDk0IYm3iw1kNoQ9TaSWiU1TEjzLL+sFLjmYwJSL+8Ip5y+18fPyluaN
iGawNZ8rVJMJxG+KlIGqESGEwO5H4f4kcBrUNOrwIcyJaED5TLcvrJjlr+xQz1c6pXgejjKIwaij
nzxX6ujkRCIO3PN9cqu0FIcW8SuFdkG7P7TkNkBi0j0IWqB5sKoxCQT/fNVXXFjCFeTXROR0stWx
6hQk7RCGB6qN7LmAB8SPtUuWk0xLxAk4wHYKJv4O3Ky9H1ytXmtI67eXR/NJHYBll3mGYg20YJdF
3zlZdoeoGhLXIO0sUSlgBJiatHVvafOO3gt1MMu+MqLOx7DFqVWwyaLuYJmnJwNSq/Elkzh/sHU9
2OeoF341HswXC23pI74cQ/zz/a2l2xxB+G5YGTEiHn81XdGQdS6y/FAT25TtNLxzA9YJqHpVmec2
YOfAcR7Gsv+CITHadkh58Ypy4ETrTQTu5dd9Pu4s3bEsx5AMu3nkHd8MlqHJLQyjOPRVnnyrYSHf
w4xVgP+m4g4txjRgpmWK6wetvbKzPp+3ENBabGypVAj84SebzMRmy5EMZX4QbR09dK3QV0Ov2u+D
7YAkTBTHZTxlh8vP+8FFDQvBAXUDIgMM93R4IWbLaitsDh5N71Xd5s46KgL9ftTz4AXIR3xLo0pe
edKzl8wOhdM5KB7mLMeWJx93bI9EBha6d4gTq92QxRB+diInf4ciR5BszubHuMNM5j1mjUtB+/IT
f3BxU5o2Q1vymtVp/Q4WcI6jrIue0ekn0wrRVbmD6aC2RkFim+2Geb2wKQ7pKz0jZ+/yxeff8Gi6
NudqHtMKuxgbucHJlEJXERfyUCTPUgU9snydX5bd2b0+JLDnwBojVYvFo0BxcquFkfF8+fLG2XJh
UoxVnB8Y5Saf+MnwpkQMDIdl6PAHhLzUogSzSe506tfgEmBHxUqi0tDtehuVVvYZSir2BIfv92X0
spQokVRdOVicDUCTaZ4hRB3CYhiap6M+xqivJSSgRXGYHERqazu4CySHmaVUuyjuvPtuIoXm8os4
m+Xo9QJQARkB34LBcHLVyRVg4nwpD6Wnec7diCn33ivTfG3mpRsTZKK175eveDaPm6Zjza8X6Tmz
uTsPy792JRjJkM1jRz6gREs/1yWxlDZa5C1QWHFlkJ2/UnY9bAsM5m+bSrU8vpSPnKDDD+s/41Kq
vua9+YZ22IIHKxB0t14bz97I6J8ez9k5S1ZLU1cOS5V78kYrcnWICsUKG9bCv+Oc6Cx10o/YWnrq
ARKlfVdmbDUX7Bm6K6XP81fLldGP22y9aHAY4vh5J3PIhzhpg+ecqgwJJz6sXqOr/EeIK5V5ZbkS
+geXw4k2l1glXxHlgOPL5Qxmzm2hfWB/UFZ7zBV9yaQ14U5eQz+X9S/kvl73eRKOjnLJN1IKjmz7
6Vzn7dDp0A5cFP110xjZxjIL7SfQCCLS6jBMn3rSHb2NaEmxxoAUhSmlt3IIbksnrgU5DLpN7l7d
gjgmEGjGYTeoAMPZjZBWN30PYeeJE4DRvqOscJOHWDmlzskOStLwiMmOnLlGEwXsvr4mRVpwkv9S
pGH6QvJjQExoGILRmfDZkpYCofzdYEKIV7kVVT72o1p08ESy+KGuWsdbsZnXCeoKsuqXU8sRZEFb
F80nVI/aW6Rk1z4Y8VB/Capce3Wytn5PwBBGa3+opydLpR55gR3qxXtdtOogh3R676m/PQdpRcxG
3FFURj840KUPTRNmIY2u4FMvzNBb9Drg+dsmjfJD6xltc5Nl9aRWOT2JZQGhwblFpE+QEP14hAoS
sHuK2HqY/B3dNwSODo7SLyCR0WC1fl38RgKIMxnzTFVvE0fvg2eULoX2C31ZmT+NbRyt2Pflw0a5
c1q7R4HlHsoQfl9Kus1v/iPNPbvA/t21kCCtZQPbHwWa3r1oPe7Brzn0TxL5WBduCccUmDp7r41W
Y2C0b4LTQr6OMMXWC0p3NRJLirFiUSCHYmfLn1srE/8BiHMzznOLREKfviYZVKb75HBCGzaOno/V
vaReEr6oOiINw+OEOeAN8kWyGwa2VIuA0C17qWSudlWeATyl1phDYMFAIrcqTNP2UzlSrwEHBf/z
i63K2LslTRMfJHGkXghllzOeW3xLzVnBq3DOfGnt0YtX6NLabUcsnXiGglRL2vZJFW2IGUcSzzZy
xIdhuhyKNdObBiQaufNqUd6y3lE+IgFooLi/lPTNsTYTPRndKcPK8pkugRkgddo0v8kCL/xONreG
99IPNcoH3SwOXnVFH737LFPkMLXltzTJ0oroziLb9G4A3zgKfedTU02kz5YeCdOvFL7zYkXRbrTn
aCEgFjbjH0rj6I7h1w5J2E8m/6bet9iWH9CokZ1QBCntgpbJrcU12tAPg+tuvEL+bPQnSCIWbXs7
tKyD41Huv09gRd/3VefqO/ZUzCLUIWKEEKilgnJEkIOV9xEj2DBs3FnL9pJ3wx8Wki2DfsGtjojQ
rJTmEbYXLROboesRT3pwrbsdHggNF0YXI5m07Zo7qkHgqk9RUDWvFWED7xMEzZ+JweBGgxLB5qw7
t/6GAXUI74kqi/KbYcxwrUwj1BsZRgMsiRq89I0+eFrHOS8LX1VLQMxPr3IaSRmiBUpktpH5Xspm
8HZx0brE66VskFc9uREhCi46gjPsLkEnR/yj3AcuWNNlLKoewHuNQua2a0p/eo5ahXUQO3XDYVxZ
Wrwt0e3j2WgK9WVgPCpULawWu3jUBhqLJKyhCAm6eBMVYVgs9cIfUOyzgQYxN6DlW+md48kb3IwR
YCAbkyFvEJwZYKLU9KgaJqGxarxKPqDXs5EBR1hlwg0HYYvipEyKV+kaYb9oldfnSKNsgvPeJv75
BEXhHt1kbCDUSyO8tv3UeZTwlqnhZNV2SC1MgNI3rS84APE3ebKqPrW8VUJayjlo+U4UeCo2Zkdh
ZCE1I0o3g4LiAp6bBkIsM1TjTsUJ8+BaUAcAzZKNYy0HxMzFCnuOBmQoH901/wCz3Fp5k/+Kx7D/
he49exGGUbc73OGNRCGCfm3nl/pUL3T0T5ThbVV/LzphqgddhOR1mkSVkRonChHcjo2ObZDyJBDD
VTkUubklRGCGXxVD9TvHlkVSeJJrv7RK+t1d27qqXJckKwb/eJsiaR3O7Q2adRy1TrYpUvSSuLlR
HOjs+vAQVFSsdOngMlVjfSBDFiqRn7f9lQX8fOvHZW3O05xBwNqfblSmClASzEpxmG2gyOpgtjJJ
AGVLpvTBsvLny/u+880YX7iE+CQcTu9nhQx81mMmzFocNJSc3/AgzwGdyEYIIKJw2Kqs3pWlnvzT
Yyz9WEtR/rIpaXGuPjlh5QXkyAhV5jOUfai5vlsC7cvT7pHETYyS2ghguKFTslBu7eRXftjzQ45j
GKZgK4aZw3HFySEnTPWMYkXnHNq+QCtnSWrzg+mGSHYUJvw2luEOoEsrloUxeV8BceMAuPzWP7gF
QQWAYhz1I9cyT4+11KQHEjmy52aISZrsY4i2PZlCKJrJ0qTdCXrTB5TyiueUBJMkVt3D5Ts4H2ZQ
e3USjTnkOTobqeNdIkdcHayWXT+zcRUzvqOfg6YMeYvDOjvUZpW9XL7gn6by8dmSK1rOfJ5CBEOP
7uSKRdFAsevwFIIZgQzZZ85NUKLSWcUTHelkoYra+g2zKnykXq1pt75gcYNcXdHHRdWImTuOYsJs
QibmtSpl+mv2mNPK6T2MTcoF0bONwqq/t0cw2VcGzfl34ji0zDkFgjTjv4jju/ctuyZSOaieZ4pI
wfavdddDYjhgjPROQ0cfdCumCzjUl1/b+Ujh/Ge6NiVjGnu6OLmuW+kaL64pngXuD3bKmIrTbdMS
DLyYCPRgA9MQxYO0cuxf+7gt+9lx6A9X7uJ8tHASNdV8JuWISD3m+OlLeilJnxv580TI3Y+S6xK+
HGBlQ06uLc1h0m8uP/bZBV0dnZTNFCFZwIzTQkSp1xgQSIl6NnDFfSp7fVz1oVS3dJPKWxE53ZUD
93kLlfqeq4SipPunpjn/Dn+df+3cwogXKzIyc2JR6Fr9ifeFcUcMoab5hMfiN37BqG5/llYLlhb5
cP6IP1mqK8fF8yLIfCs8NwdxVgGASCe3ogq8plHnPcus7TeC/KMHpPrFMmTeqmmoZuEGiJG26n3d
e0tMCKmhUYlvyNSNQwGv0b3y439wQ8qiMMR3y2/hIOQ9viHC7cH2sRp+hvariBgqg7c2cQOwzmrM
giUhaeGqRMNE4d2cxlvfx2K8iskM/qrMQv/RdLCnLg+Ps6/CVbYyDIv6mE7B6LQsiHrWLSsjAEBR
YoJbwCZwviM87r/JYFL3LC2vo4KilLe6fhOHpDBfeSWnw9NgZ2CyP3H+9/LiZPZ04ZWrpEV1q5Vh
EdzGXlglT3ZBkPUOPzYQfLtQgXVlyj6dgrgoXwVId6EsypOnG5LMz8I0ShznKYaz/7NpODVva/7U
3Jo6O4a1NQCb2ZDQWFbPl1/3aU2S1ZJKO3V30zQppJ9KPFCYIlbDTLxHwOL+IFSK4NJ8MuQ6Mt3e
Xasp0t6wHmtEjVvIW6/MBWcKE8NUTLhgfJl9TD7Sk28TrR6uMaX8fZ6Vw/fB1Kw18bdpsRTQ7N8S
XDBbgkO0PQmxEfbMuIV33E0Lhw34tdrV2TzBvVADp/kA6hRd2ammTCs9WaNySPbgUsdbB1YWNnUz
2sGnmu7A9CACbl3XJ6CXjdzWc6b4S1dNnthd/kU+uA8mJM6gaEp5LZTYj79JDA2i7SkW74kXzW6q
cUwfZDXYnAMRJ71XsWN8t+VQP6Pq135RoPTXeM+vLOnnw8KirqXzIUpFce60AeXG0E6jpFP7tqOt
urQynK8rTgn6S6VjRlsFkiAa4LHkCC4wubTX9MLnHwQ1WVtSuETto0v7ZIfeJlMDL1Yf9o0QKU6g
Id1M9pzx6OEqTkSv3fCKrm0E5hf79zbGgDls2GxLDF2xPJ0WSsEKiq4gH3pfNxNAFsvLyN3rE6Xd
UNmJrsxzZ/MMl+HdslWmXzx/Ase/cohSoSIPy9iTsYYtzKKEuwjS2vsdwpDb+EI6y8vj6nRinZ9L
IiNBKwaCm+X++IJ1OtR9pBBzyWlyIW1M2ScrQBj/gNSju2Ecx1/onqs1NVz4ds6UBM768h189MjM
6myLbbRkjKvjO5A5YNEKDPJ+Mk2f1Cyv6sYHv/WNjZeFhnGT0GlLrrTkzwYyT62AiFLh55kZTcfX
DNG0pHU86nvlt4jxFQaLHaWVFgq/09ninioShv3U86DC5l7w8/ITf/DO57WEKZ2jmHDkydXBGWep
7RVi35HfohalCKqvhbT1Tdy0abNj9Yq2WUCVaghSGzTVqF155WdDWsyiOXpdLhsO+mwno4xmQ6GP
mokNnP5Ps5LkDcobTFTaonI9whcuP+4fqfbRF0TN2tCZuEwemxbHyUGgDjKTGpLr7rPIRe9Qlp2y
SDXPZX9PR68h87WOsVCnXgB0jSwJBJk5MBLtBwIWIahYA8TetVDE17CmwnjT4kHF8dHJAMHUsoRe
k8KAxC5nr6F+ACkudMxVeaQ4U2NuA+ZvEpACFm0a68VkoWXF7RKm6HBxF1MSD4uiszCOOWTWDmo+
IjaubB7Dboiaa3u9+bc9fRecwAxGOhsaKU6msLoLCe6YPGufjAMlpy7fR0IOckGQhlyRUs3hj9B7
+64lC3cNV63fShLYv0NCH19dn9AVVKP6tZuaf++Tm5oVyjOZzxFz3+T4cwik2eGvjKe9kVHs3mID
q9x7vHske2OJzjRifZKCKmNnlO66aMxU2/rMYuEhMopMuzJcziZ5EPsOjKi5G2m6ppoH718bc/R2
8BgJb9ibZhaQmZcH3ioch7Fb2kah1s5cHYtiT6wuj9KPLuti3+HUw57nTCWfFL7dSjM39kBcdXUD
X8BCpZ4HVK3Lsui0+xop1qYum+ZKo+qDj5H1DDUHK5pDg2yeH/963qFSZoCWUN8jgIt/W5VD1kCl
AfuL+HDLK0/5Ry9w8lMD4OOCVENQkP5pJv11NRa7zCWWQ997uEXefFrt0I04l8FPL5NgRUN/iu4Q
7pM7AgaHcEa/p2FhZFF1Y6AuvsdhP3ZPYadbrx2WRfzr2oQ1dvArfVVZTTSu+4JuxHOLNDtYNkEV
2qvcsctdOCniafO4yNyV7Ale2o1VN6vejbEBEREIF8PY5Z/0g1me48vcGDNoP1JiO36zBgkxbdUN
Yl9Err+eiUhLS5QEY1VCFDtKzORsTHR4f2tZIK/t1z74WdHD/u9LnreQ83j760VLtHpxXXvm3nAR
iFA1dWOvXNbO1FU3IxJp8Qydo98SOy/0T1Q7sk8uR25SrTiu3vnB5IwA15p+Rn5qKv2ELbF/jOPM
Ma+MiA+WXxaZuTZFj5am0cnkbPhqIhWdDUA12voX/OskdcX10C5TuL4ZhMoqfP6nP4uBH8GhIIfe
YtaKHb+ZFL6BkSaVuTctffIfW8j1L4GpJeNqsDuj4XClG2+o7AP/Rti1/HL56ueLL0U4Sq38lQoo
Z+7jq49NJ9AWsva1s0moBk3yjk++g3aLfEorCSOnEugSm0V9vNZImrx8+fPXjWBZUhKj7sB+yzlZ
enlKyeQ6ib1fhM26A2eJETU1AYzEoUGvQTbT+vIVzwciG1cOLvjrGI9nBwdEmy2ARhR5Xuhjboht
SROQMAZ7KcPSfLp8sfNZlIshy+aEwkum3HvydkfA2nWRqX0zBkQdDXaj/aaXggnAEvrwadTj4HPa
NN3N5ct+9IwsGvzbxgVA4e74srzSSEsZaySnaPEPTXMoB6JssW9JVCAk+vLFPnrGWTKDlMEAZ3r6
xZi0aiBBc7ECxgvo7UHT9lbn6Y+oXv1iRiuwktfE1Vy+7PkJkDE71+RcE1cLheyTrboZhIgrcw+f
COBe/IQSexvGFaA4KiQEPMvS+mdNE5Z6vhaus0n5aw5H5tv/5Tbs+SgqhC7QQx6/ayBW0Ik0W+47
oRkIhUS8sTBDIMYBpnZHJAM272gs3scgdB7qOveoyoTXVuvzEgEdJSZXZnY+U0q0J9+RpUrCTRzL
4EeoW7IpR7rhW1pMvrtmvkW11VWB9UTSkJWxKSRvCmcxhBQmlCCZcTjluL/8Xj74sFFSGfh00K9J
WivHrwVAQZZAQ5eA5+PwVq/CYIM3xZy5yvF9A+z6yrx9PuQR0ujsmhGs/VnPj68XRGx3Y9V6T1PJ
wryoq7T4qicgYjLQptWVOeR80pyFcTwYDi328c789/9azFwvDjApF/HeGOBJPzYVuOAtJ8duBYcu
ILwUfLm9yoKyfLOsKXklqwgVyD/+7jgg0iVj8kYQSaH0+CYaMSotV2O+z9s6/cH9tOTWwVdZxnnq
TFvP8827GDDYlf3o2Q/LPM1on+WgnBU5OR1f1mBR6vyehlk8AOLeuFgoKTzeKKMp6g2ImezKY55f
j8HDjotWJEdyyo7H18vxuo1TaHrkTJAOdVPkefBKEZ7wFSRUgLpjOUxXHKIfXhJTNEdR7ExnB7QM
dxy6Bcfd16op2pvcVeG2TGwXwprKhp6oPxD9V17rWZGZz3c2xiKrpr7CfvRkHgmshJjdPPUPCaQ2
4EeTnlWvcw7K9HmogbesKrzg9a1Zusknm0rAuB5dH5cZJpp0uCmbkpy7Dmi7duXDOhvr9PmxSuo2
2Zl8XKfTrBuMquDw5e5Tu2lf4qpPXxFCQOTT67CWjx0x4t/LPmiTPdmJ2RrTfXjlPPbBz0G9F2ik
TrUNb9nJatYZaQnPevQPXaT1t6Yfmm8kEuRYu8jGhYCW+PLKmDvbKfPMNCZnVTkmZEojx2OOkAuS
x3kde8xOk3aXiyS9SQrH4Wse4FZAqi/kKghTWJCcLrCsXJ47z+YyqVzEZww+xeHPtk4emCzRJh5Q
oRyCsiECr4ecta2RlQdb1cE3u3yx82e1mDZ5Tkr5FNfN+e3/NZd1ogmhUpXxIdK05qZgafk8qVJ8
40T76qKn2iBBJfGZjiItt8uXPl/C598U294stWWlOD1oixxJOVBtro284Asydrk1xhzuWa9VbwCM
cnReYbhsPK2CJpaFvwcUHVc+9g8+vFnfTkuBcNR5MzH/Gn+9AIIrNJK0O3sv6gH/0KIQTfMcDr6m
Hh2y36YFjiZ2LyH1Zpz2CMu9ndQywEdG2Udg4MzAvK9mxPaVYf+nn3F0NsXQh0ldITnnuMY3eHxj
Gj4oMpsjd99E+ug/Rb7dRwsyCKaNlUI73mAVG71tEfg6hBirhouIx7wGBFb5/o6IYsItMPR5EYll
DjA6IkOgjBRlXtz5yuLwKf0RX0qEJHbT2u7wG3Vh99Tg+JoOQMsLMictvSzWSSnE4coPP9/66aPR
fXeNeXpl13TygUVRPBl20/GB0TWp1qEv7CURm/5NwyxDOTn0seYZkg6HLo27ZDTH7WRX8b0NSfnK
x3a2feUtcyPACSw5q/tPbqVl1bEtb/BAxgqV7jCK+l98y6jsda33frdIHQeEpU+m9fPll/DBhVnT
UB+gyp2PIicfHlzNNveYgfauqsCJacTjvYbI+LotfpeBwDwCpwI/0KYrX9357MKGDP87XWVqrjh4
jofVH1IQhln/0DTKSPGrGeUSkXVpLBTAvCuV5fON6Wz2Ml1JnZMzHt6N46s5RdVkHcaYQ5sk/q/A
s+t4C/JYNI89aDq1HhFdzFZpS2vu04YUvGdUEqCOhRGDuqv1UrvyWX006TDNzavZXNrTzz4rqKiy
7KzgEELQfClYzB/aXKdDY4gZZNiEJXjYeLhJU0D9iHy7YUEKUbO9/Otb4vwT+NM9ouOAqILO3vGL
IQ0BCAK5ePtea7PiBvYtMatYJk2s8+ijpnUa5h2qM1iACA07W736qkYYWBBp3u6GXMu8F4+sN4Kk
ZDL+GnqBI9dxS/vRBC7xNBlBQO5Kp3fl0huH7HnE76iWDpngzQNaJ1B+rUz9T5MfJL/sln0Hbr1M
3FcuGuiNH4sofHZ0KLpLzarJrMO0P3JxJ8Z+wffsWbcGyPS1av2w2pB1ATvIKyPH2Kq80bZt4mAC
Uh7HJepauueuaBDn4XtkBOWuQtMAyhc6YrSsO8Y95t+6djaMWOiWrjPGxl3r9kQosr3Nnsox6sb7
Bst2D/1dC8pbKDK6+C5UApWpRto7rgfYFRhbA4e0Hicsp0d4i+Jb4Wbgc2CShS+Xf7w/fJyT+Wve
/M+fL0s0cvPjH48A80RB7vf2jczGn70VWl8gJFXBKnA0ixRW9MXgybFWksw0NtBs09pJ2x8my9kf
yhEA7rhuKiJ7u7J5kKiZYR46efsuogwgRUG5bEuee11cmez+tGdPbpxKBOwfZj1OjKetjjAbOjBs
rrYPpiztVn5LAO8y972RcA+K3sFdZ3ZJ+eg3te5sNbpkFTb2niNNnRLetSjQEnO6qnoBcVwbWl2u
GeTtrk3qCGE6BMcfk6czIkSiF9+NPoqfbYLH5BpdrE7oXIOya51PZvqoit5CwxlbigvXaUQ6YEcY
AuO9iyEEE77ElqvkpS2KoBvLdSPSa82H833l7EGV+IyAgSjAOsc/otXYMrdAdB7igHiPRxJoprdI
Vl34UGHn2tESqX9cHjfnV7TpNGGlIawF1eSpiCoYBBk9sZseQr82dUztJvuH1O6qhV+Pe+J/4itz
/UcXpEMN+BXZgkNx5vgRiU0wbNOriwO8e2fHioNBeWyT8GfhEaG21WuvqK9U9M6XNRsDEEZIsoHn
Qu/JhJ/4WupORlsc8LjUZBCn9ludiImgkjSLlgIcXrmosOpfuez5MYX9BEdE/oI9EpPe8ZOmOTHO
KrSzQ++SW/hAoltHaIw7lD+x6SN8N6UzkaTb499fTErrLLLoUe23//yF811xWJqtmQoI2vFtdDZ5
CBU7hgMSFazata7WzD/BmyU9+Avsva7sXj/4gXFQ07FGJEe3xjoZw83g9xoqg+qQY5rfprn3zSVw
7x7xc72FnxMcLg/gDxZPHo2GCcNGUtA87ZdkNMT7cRTlwcMrRybSSNIHuQKEZS6SSoybivU9WLOn
MMw7lNXwZlWXE2VqDCA2r5xMP3p2lyITURigfM6JF7To8Ed31cH3vH7rm1NxL2JDTGgS8kdo+zTG
Lj/9n7PQ8expM6yZ9P8/Z+exGzfSruErIsActp0VLNlSq2XPhrAcmFMV89Wfhz4bN7vRhP/NwBjP
oLqKFb7wBk4xqI/57GUcmx7l8PzFjkxEm/xQtT6oR/XeYSwxYkdDc5JCHGTA0CrM+ggQb1A8q0DY
cqS+ja7Gr7Fy4XCouWLAN9LwbvbA3iKQYyZktJVhlhsZ5Hgvqc2I21fDNYKgotsY8FCKpN2FaLXi
MuvCh9goMeZon73eMReeiStnmP1LQc0zwVqBvzjfxZ4ZK0Zv1+lLJZr0qOJdtkszJWNAo7svyzG5
43W5u724V/IwB34jQBZSXrRT5lmvSp0cbRbP/xJllJ2+k4Ag0bAqgOkHK1EPpfk1x50CX9JuyNUn
R9TefWcDyrofxgoOzhp1v/K+oBi/VFq88ssQ0SIRm4JG21XnDftMx55T+KPzYgKdfmGjiQ3KssZ/
VSf0va3I+F0PMbUKvYY9EAR2eV/B3tcRTETlE6UfbfjnU0+7SJ8kAkHIU/uexY6DV0cOnkDOSxBp
Sb4SA0p+GSIZPdbZOCmUCfCvhS1xedimurIKctkBs+3MU/Uwws4vbhPnJW1xHIWWBEaeRRjeohi1
YtRLRb8QZE2TOD9sjEhBnSNuEbB4s6utQ8LATWtGTPxx/IbplrlOxzGyV6LK2+3tzUetYT4aDAeg
lNPLzIWqzrMi30oqQEihx/vhjM33EN+IFnXnOE3jD+oxOPjugjFEKbQq6khHV6dDy5lvi9/cG3dO
6n0FhKVIdcVZx9gUsK4C9xC7jvRgFXaKZa6gu0ynOG7dTYEedfAdHwF0sizUP611jAaeOPRhHtyj
cS3iR9WtibcgIfUQf7LOPAa1EZhPE9o6WZWTnzwLocUNNo50e7XivtfLgYgfuI6WblzTVYZ7OK36
Jz3IpNWswTmocNZwz9XJLQdPf1NI/HmiKDGAa8XpFiUOE70qKzP8HSoVaCdaqkAeVsEc4t1pjfZp
Cu2Tg7Bjawf7Kqw3FeoH+abjpkjplwceOjSKCmR43aEupL41lVGrq4SQE1u2ToxfXKXynG1qee1H
aCIGtXGtAk/GulNftd7SBhxOcrP17+K4KP1HO8Rkj3Bes75kri8xbddT7d3KEzmsqkLzP8dF35mb
bDQkWtNGrf8iHrWMU84xLB6KwELbrE3G6gMlT/FdNNTR9o2qyQfOs6KsYj3AKCNJiiE6ioLOq9E1
6VekSaovkRlUA7Koif+COLAF2a5MknXWUq/b4KIuHwAiF/E6qnrnxYb2dsLjoz0mTuL/aBNPS1eU
4XN8cfQg+Fp6mfeLGqXmb4GqV8FrXtDvXGcJyQBeE5A21/Dc6/Qpxzmme4oxC/pwaod8atBi6sCV
4YVw5lIYu6uw0YdgP1A4LDeRJ9UaelYuP7AkEe5DqIUxPpxYqUQ4KEUehnM5evmf3NGvvS8OzHlU
QtTMfnD1oXuj7ol3hzQ9XEuh0XprgW4tUqsiROl1iIbqiz3mOAaAlAvqVRzbZUmaNl0AGGNKZ6Uq
jfcfUgnF96bUu+SJSYUbhPDdZjt2fnjvwzPTV2anNt3r4GJRucHXdei3wk+qX6UPipRAVO1GrCqd
Jn1raCPqkAwxUF2brdScI7qW/keH/4ny2lDhxoldTXC2dMrGD/dhhsobpZmhFWjJFsO4LssMrxcc
Eizsgkrabt9FTV9kLekiZtsYOafpeAXI50VRjc1CQ98dEZw+1EjIvBKmEd7NWFbEagWpwNZb7Wub
wxT8ppWVqT8HMIOaV4Pl/0otp2g/zBB7SayzPakXd2GQdo9qq4niP1zviuYLoP6RClsnEDhClVM6
PxoZxN1vGUam/SRBjo67zMzyYVWi6X9fqJHXr9BFLQ0+ERhfK5Hec4lBg/WAzbHaPzRpO1lOCIQq
1wgwkzVtfJi2T4AEreye/zDd1pBTe3sNJpE6ZUoUNxFriGIOWPtp0SmzkhCBH7Ws79KxQg9/rOsB
GyRQOAgcB7gJYC9lVs4L6LMAtxslke4GDyBsIGpRdc8CD0HtLlIVZW+3seXt8czARbRGeQoGcDNE
7S73apSM9CodgO0Hrgzu7NEbxmNrlhgbMV+/eIvjuCebTAWIMq3S7c9mXQfa1szq7FetQLz+16cS
IBHsHsqM9kQjmeumZoUWIymqpq9a2VT+To31/peC3QY27mjdy3sknfSFVOSy5jVBpogYaOiQC8GH
OQ+fEO5ppMlnfJFGVKxSCxZrjBnWp0pWXN7ol5RPHUKJ7maQqfwoC3+yXzNRAs9M6nL/+nBP0GTY
FITJRAsXmnQx5jtZoOf9C0aTFiRxDQ8kpa7NlWrVzhevVoKFxvzFu82AqGpqE6qD/u9cwyKPVGdM
G2N4scp0XHVVaB0yI+lOQ134S9SMi0B1Got3GeyKxpjzGqpBWaxEmXN4UQPd+uIDyMY0mtsFrXGE
ue/N0dSivZ/6yRJu5cokSbrIfzzSPHDQswiZ+CFwWwoLL3aaKz+TIjjWlKaijY7oklxIOy5CL2ui
CEKqdknhcZ+Z9QFUE10KKzXclzzH0r4ox+wjJKWuVv5gWS96LYaFxOoyy6OoxeadZjbJZM21BEcq
iKld6dDsYb5sAUyrT1Ff5D+b0NaeNCH7e9WWxl4brRYPN2TucXdqza+3Y7J5Rg+WAWQSNWre7AlA
4J6foohmNh5nTvaqD0ahr4ySZqfWFNEHngLxTqgxKfyI7E4PgbwD1SowjlioFc+31/QT6PTbFLDB
X0ISPf8Jduwq+B8GxWtjCT3YeEbtgbqs0JnynLh+DBsh0Pousl+3Zz7N7O/Il2FxwaT9CAp1ivJn
FfqwK9GLFHr56kJt85/9POe64lPJ99EIg30ZtEWwyXIywU8G9Pv326PPt/Y0+kT45dOzr9lv80lb
WEgBWnylPAW3KssL50uS6u2dLVvI3bcHm+9tlG4ovqH0MnX/HHPORXXGBBmCJHFe9a6enA9ML1wB
YOzdLQ01/cMMMO9eGPKir8aV5Ez1C4PD63BxzDYWJO2uCIVXHTH/hiqxytTBMlAOyJ2YsKzKggMw
yU47FWpPrE48P3obkDPGRxHo9ECFG+BT08vEGbHcUlXMLfvYjXc+i/RoGb7NA2vgzIaWrdt/Ivdv
caafTEHWhYFA409VCfp3NMK1b2nT9/br7QW93LLohMNohVvLyoJiPP96yJLjGubm9bFBI+n3BFp8
FOQHx6Tuh7XSS/sBs8r4dHvQPxfC+Y4lbQK3MMHAeGjnZzVrArcc3bw4ohEqynUmfDwrGycKaDU2
jnUXori5QdQpC3bZICzn3kXN6VBKRRh7eCptudLsZij3pLP9AU/ptD/og1L3L7d/p3lxsEAUu7yD
RLewl6zZrR1ZIGOSSuqv+MGW8Auo4tR7AzvFhTf38ggxjseykoNTBJ3n51pdIKpJf/+1rWQ87HCw
/mkBPcMzt8WkfOF5uDYp3tppPuA0aeWff3Foh7iMITX0quQKWg9JkId3DioTw+H24l2b1N/jzG6l
xtXiFJ9r/ZVcoMJm0wOQgAezHPzJ6xxE2b8PByNERQNsunnnbTrEDpyyd0fjNSr0nEe9jB4sK0p/
qHg8L1VtL5eQkjxsxunenYacvbBRnNdOGOlkGn7SfeuUEm+Tlnrr279OiX6D61AXR3ncYWLnX6qq
VF3EdJOPQV9hnaU19UhURtdtcr7RP24PdvGIUKXk0QLbobHVCETPB7ORgdZcdIuORpE0+D9mufdB
4gePx23M4RG4WHS0orj8jcW92S0cgItbaBocrBDtVfq/xrzrC2zAGBPqEUeyJpR2PF1mxiZH8ghD
5iD193WZ5Heab48LRcRrk0YakYI4qDgXfNz5pCMXL17piPgY1sKneIiuwhaf+uA4og94LJIpre8a
1cb8xarsf37MgDJQRgGLZ4InAXp7PrqDNgziTVV6zGLKuEaX5Gu8r5TvpqzKuyaUSzW5ixM5jUfw
xaYF5WvNu5CAPP0wA194hJDgKvch9qLlrsfyARhNkg/ewsN5cUrQKpswWA4bAj7qvECr28LRiexR
zhJBnVE5ycyf3lguce0vOBm05SfY3ZS3wPqjXXa+jDhboQhcZcPRjSiP/IfipeFsxgpj2E0s2uaT
nVJJO+iN7flbg5YaNdbOrqpqn1vecJ86kYVxlN3J8YDIfG1vaqsc3C1KdbILyXoHMd5XdpWKo+ti
8VKoqtBQEVAaPJPaEW0yoStk9Xgbk9HXez1JI0o0ZW6jtyji72EkgyWOz8WHxBdl4roQc09wifnK
CiI5p/bD5jjaigMuo3e+aug17Su7EQv58OVQ7BPKqXDGVesS/YC5X9BZhD9H+Cj1MQwTT8e6Wr6g
iGM1u9tX0GWk9YfWpU4gHWBerjX7kgBvI4D4ujg2I6rLe7+X6QGxYg9vMT+qxW/smzAhBekyWvvQ
aMpXoP8jdfOxp9ih+TIrwO+OY5hvVOkoXwY1qzBYqmQPfKANTMR6zGD8EQeYg62l3ei/LaK1A3ni
UO6UepK6ipVQVs8VrMZsAdlycdVMJFGPkJUshTB5HrlyxEWCA3tz1BzZtmsNijEssLL53OuieB90
fL9NtCT3KL5rC7frRdA8fT20QDmJVMjpXJ8fEM3LqsBHxOhYhtTy1hqSytUKgTacfESkVnKfhZg0
LQx6caVPp5G2JgwiDiith/NBm4qg0in1+qhVWtPv8f3MQadgPG9sCNe6pxxK9g4rs39+ShiXsgX1
f6IBj1zhfFwhLLyvDNEedQS9MZ1H1O4eFdg7F6LOt5byC2KCtr6Uc18cE1NjSO7UCYlLBDfbuW2I
kH9t+coxb6hp4qkFlmPltUqa7fzOScvt7ZNyUTKim+rYdFXQLIQtAhv3fJagjsC35UP4NgBaf4gq
muRa2MWPVPo+RaLY22akPePwLp8o1FmHhik/VaKTCx/5IvMHX82E+RmTDObU6zr/HdiFZGz3JH6T
gRy3ZhrpWPSEEgtwH5EunGbHUD4OZVX6K/xrewr2QERgF9jSW1iSi/3GL0HvAZwaFQg8YmdPeR11
Je2CPn4zeK8T6Hd+uu+iMdxr5Si+eu1gbAnfl67Hi14faSHX1eTmMZU++Mf5AkjE6Nqod9K3BCXn
5wrlynhVqplxJ7oCVT9fMZUIrb62KldmjfmAcEvnkwuAKlw3ZVVt+Ya0fRd2x8WBNyd1AQoy6FNR
zJu/D7HvaZ0alOVbiUl4jdG8ixOBNBpnJaXpylVYNU6NcmTqBJsyH0R16DFYSLZYlCpHt6/in5Wp
uD8ypaYPbYQk4ms9DZu97NJuofr3J8E8SwX5v6d3jF0EcJzPf76AFR7kcqzC4RXsZ5VjVkOsBqon
AstGz1Z2qzYKuNaln2ogjzp38lT3rPS32SrZV76NHB4GQP4nHGj0f+2bAhbgfE14La4yHsHZxwWq
DjCw8Xqk+h2ccJCKedElLiyT+Wl2h2IKGo63P93ll2PEqYkJch5HnzksJTc9TOaVpn9NIz/z8K8P
/UcMe/AjzTCJA+nVG3hR/C9jQl6YYkLK37O7q0naTG+dvn+NyE9fHNsd4BGU3bs2IEvDoTd/3x7v
4iVkVR0oGoBuqIRCNzv/4hMwpeY79q/maN0HMpfFOrLT4U0vHaWiaIZSHjtYfq6EXf7rI8zQAOWJ
RdloNpj986FRfIlc8JHDK+V0eWhcxdrg8Gz9KEpV7pLGMu/UNnDfstys325PerqQ59ucRAOgPsgA
IHWzN9jONN91JSNr2Zh8MbuyEvThNW2jBLrxrzEbktRUqwA3kdtMef75LIOy8vCIHcbXpNHkV613
6wffUepmg8u3uVS7uLJjGQzagg3WZUouzgcjIG8TZNuGV8A1VFVrVwoNLGzTlCupNuEnkVTeEjv4
6pjwJCcenwMSe7aDurpF7KqtmWBg/eiFi++xS2tS2RWJMHUcM9Gt3dz+fpfPC5sV5LVL7wCK5lyB
zxUQTjx3HF65NTHYNaD5emLQ16LJnDef9vyhsmLrx+1Br2yas0Fnr6sW2fiOxoK1Jfp9LfXiOZeJ
cUqH4eP2QBcLOvG7J4ThRKyd/nj+Ea0KWwYkkPujhfWmWHlhh8OznyAVuYuKMu3Wtk+l8nB70D8K
dn+fCToiE29/Apdz63EbnI9KljtqqeOUb3EPbAfbTiqAQHNTooeojLHFrCiR3qEWpB+qUJPKzh0r
Tb3LdSi5+yA0ZHU/au+OXYp3GN/OZxPt+x297vGxQuKtwuU7ddBaRX/XCSFk9/ag7ofKQEFwVCxq
X0SKaNQ2IAjC18D0+0PtB1gh2iEW4augjINwTU/H+Gyg3tIdQL2KUxulEGJ5dLqvsRca/s8u7IPx
O7485c8CzdzHXm8Nbw0SKZT7qtTdZGHRLiK/qY0EAZyWGeE8CpSzuNosW8cfKrt8E5aSpLsQ3WKs
teuh9/ca2W62KktLaTaxMbYffW1nJyW1OgcHbEuvDwLxyn/FjJLdqyr6+/ReTES+5j9ILctQOq5f
v2k5MA7cdgug2X6O8Y2fjWOyyaToFg7jRdQ1jUmfA/4bxTFindl+DfCQqrqiaN+6XENRNELOCTZj
a6a4GaPfbW4dLWl/enGJbHmFufenAPpqvxvL1gQLr42FWGN9gonwwlM6P7DT76LzNOkdcdXTpzjf
0X3Z1bbhd+WbU7fZp2Bs/APpNVbaPGjDv8YKDEZN8I+yG4EeKu3ngwm6a+BxFfmG+YDx4fuN+8MM
jC7YSCQOEYh2kMle2H3zW5Ah8S5G4RJUI3JycyNEadT0EpyqeYMuPq6Fl1cnUl51J6F0/hBcTsVD
ardFt9BXm+7zs4uCbjzVB94XQkQOwCwOy2Rk2UVrKkcj9jK512vbeTYaV37TnBjxl4xLn+sqd4oH
5DeKpY/6x4rufHg2Nr1w0kpkHS9EP4Qf0YkeWueoppN+sdW7af9tjAMMBi1hO/WbNIDFuFlnseUK
/41IUrEOA+bG6lo36+R7hjSnt+/wYXH3A5qpr+4Qo9eQ6FKT29FsgXXXQ2fmGzqsOvKuvQCfOMrG
FQcT62OlI3fwZNfv4WjgXL4Fhd3gQZxoXbPpS9orO6dRvTd3iNR4P/q5oCgVaPFWMdsw2ScFO2Hy
NauabRdg0bhHRVmpP/V96HXPGi2YX6Rxbvmri4fBfB3oVJVfLDmYjNsK9IVx66YUKj7ZPt2En7cf
gfnLg53m1NogSZmKBPShzjdxpDZO5Y6Bd0Q7B+dvx1SCIyCx7KHUo9Le0h1CMP72kBebGGYKTES2
E2krdd9ZEFjpY4GdZFW89XlU2asaBbbnesjTZpsFNj7Pmm/06osWYEi2+x9G5qzS+6JVC97hfLKI
Uo+a4rf5G69ex0kp1ZVa682zk2sqBZGBGn+KuerCfP/Eln/vX+TBsFGwaC7RHp+aFufDOiBzDJfX
760nILR3QmrWO5h7x7uvaMc4OxLryWgdM/NdHyvqA705pVg3ninDe9R47Qgvc3ywVirqS98zpS3+
NbgC+D7hPzjhZNPTrz3/gTiUqwC5CuWtSWxh4gOpl99pBIhi6w8mCobW4L9Wg+cucZXn1/WfcSmk
EtJhX8Mbdj5uKFrqdX0enBTLL99A0hmbTLTul6gNi+3tT39RKfn/sWgj8miRls8tSoZOc8tKU5Q3
0ZfyoZZ1+R3Ri2yrRDrCJVqFp2mG7oa1xkNPjVEo1Oy72nLkkh7f/C6dfodOXxwFNQw2LupjiTko
DjwH/w07WNc4jIAJv6YSJnYBgFqsTBmY0ToPmlF/zCKeyqXNOMUnZ5sRZh8LAGCBIg2G2NPv+4s+
2494MLYQB08NF+G6z6a0xArHXRMnz/ZgIm6eNZhz2bX1m2Q43yNw1C0cw8slmH7CpNDLZgNaN/sJ
jVHBM/Oy5GQmVrnBa7B7ylJXaVbC4KlOWsXvVrqdyI3pIdG/sA+mPTWfvwMXAnI8PQue7/P5Rxn2
ezU45VMVpCqMmk59LNLG34V9Kj6DZ/fuYti6u557c91adbRttAqHacQx1uyqfH3751yeAJaBtJ8Y
nGwRosb5r0mwS3Zr9PxPAYLID4pWOHsTZO0u9DPxdnuoa6vO3id5gl7EHTi76fHYTCJfi9JTP+Ln
gFNI9k06ZocgtEj2cD7Hb1R2oXjVabKUo85vfIrfVINRhFSNqcl4UeGoOrw7ei85uaOd7jLhxa9q
2Ewy+Jl1P0qvevcVzVvYZdN8Zh+aNhsidQ4dafhUs6Cl77O0UaSVnhzwo2Q3hYiwABiHGvlhk4Z4
q08JRlunEbQPT6ZHzey1JVH+K993KgSgVAgtY2LynX9fRTOmaKDITnWoec9pViXPzoBjZT0qS8DB
K4s8tThw4JredGOOJMl0vByiSstPImnLfWOofrBOGl9BmTCBWGSHI5Gb2yOKdXtfXVtnXlM02ZDD
orky21cJPTASWys7Fb7f/pf5vQcCDVkL+AflXehW+kNJIesbiBPtU1oCrrk9/LVp2xT/aa2qaKTN
q1msfqBUtZ2egN1l/UMPo4f0lX91N/bUETYhae2monFlL9yk1+YN44GgFPIMl8ns8UpaHL0aI8xP
WmgZj6YmPHvriK7cF5UtP03Aj28oPhcgwUL4tKqWH29P3L6yv0l3/uBIHIK36e//usjJMmMo11l+
ws5VUdddkffBBtvtXz62qSmszaH6H24rco6pmQxf0LroKHfxVD1HbuXk6cFHkJdKiVF1On6uQHsO
29vTu3JyGItyyHRJc1/NtpX0OqdHsb04Kb0o3kaCD7HyvboAcxYUd7fHukjqJ7UarmCuCQoiZLSz
ACiEyxs6kRG/l4qO51HRiTjeR10dbmsLp6hVEaXdZ3TClae+JWrZE8xb945w7XjNzozThXzrMliZ
fg8IYFp3Kn2EOfBJx961FXUYvQ9+YGSI6HStv484heXKM+HmglWTUb/1kjLibeprrD4EkPcGXX3F
W1K4vdjoOr2MKWiCYvant3O+0QY18t1WNwJi1rj+MWSF8wjk0ff3TdwP/R7qMS3MXJTCWje2Hsd3
OfLmC7vh6m+gMg3MldABlOX5bzAGaExYc0fvQlrjpiOWPSjYO35PkvZ7p47OW2RkmJXnfjiugyoJ
//WSYQlQZ+NDTJLyMEbPhy+6siusNA7eczVwtlz3Vbyipys2bV1737RGqR51GgQLN+tFmQUkGn2t
KViB4gRLd/aEFcDPRxkL5RSIENswaGPqGv32ZJ9i//GWmb2zzd0KBftQrR9NUcSHekhAjgdq99yx
MRfq2tc+AjiSqW3AL7pA6/QkRwJsXPBu9K3WrsLc0Db9UIzqzshh/xvZ4DwGfiIOxeAWG+6jJS3A
ixCG9Zj6JFPLCgmcebdTs3Afie0xfE/sKDjmdeKdFC83H1PHTN9sBVDdJoqq9Ec/gl+/fUVc3LYM
DTGBUtcEmWTtznfAqA/wNCx2gNbL4lDnpuRLVBS2KmTVrbZ097fHu3jWwJDzqnH84QJMKcP5eMYY
aa1mK9E70VwHoyatSQt1FdUVS92MKDV8DgN2w+1Br0wS6wrUD6dMFfWP6U7+60lJXFCnfafH717j
2M8qZnobUWn266BK+CTKkpTRtTn+UYMnaAE27Ux//9dwA1mKLSlRvsdK4D4aqjKudSoguIKFrbe2
AzXbYX3mLVyuFw8LKwtmcDrFE2ZpXmtXyg7Sau8m7zlmxzvYucB9m1Hda2h5LJUIr80QLARBr0vz
gg71+QzNRnKlZqVyah34Tz2F81cU+K11O8bOQbZWQoKNTcHtr3jllFD5dKGZT1DCi3LZGNqKge6O
clIaBa33wIuTdwPtlE2Ad/eGSqbRrvO80B+c2HYW7ukrLylxLgJ3Nrq1FMrnkgl52al6bNn+KSjA
0610WBdiVSOXGq5Lqfn/2aQbAFCsNFt5xMb1ugTjS0m4H+i21mm3v70WFx97qlayowmI/6RZsw8Q
EpMOZW2EJxtz2Dt7QFlpFUlgKJu0BgSxEBJenJ9pNPYVyc60r+dOKL5e9TUqMeGpCZLo1+j46KM4
Vdtl66GxP7DbqZfsM5dGnD1MAs35RGLvcnKVyNv6babuKz+5b/K8qVZhOXivt9fz2niT7pYO1MSd
rEnPN7SaxWUgpBmeoqr8HijNsGtrJzmiJqIyHFZ3/z7c1Ge0UPug1TAX06ZBDbU0CeKTWsvoxRRe
dp85gdgpGKq40OylG9/dHvFyw5CqopfAAzc1eubWIfh1dpQEy/hkQ+hfVV6r6asYAZsVJgrq0te7
uB4mqSX0CdDUgsXMC3++mi4YX436b3xyY+46JVZq/x5ls7rc9AK5943r+MadFuIUs7s9y8vPyMAE
vUTX01VxAXgf9MSSthWdwr4GDDeUXqpsFDNKtG0bO/Kt07SxXFjZi2tpmiwQPEh2HBBgDOeTVYGR
jC5uuae6ros3P2pg81qD5z05Su8e/TEdfvqGwEjTTENEtW5P+DKipuJG9xgNf0grgMenT/HXWwMJ
HIZ3gh0EwY3/Xybc5EuWhUawVzLf+sAXEe8uSv36Z8MJRbaSg+y3ei6rhd9xZXuRqVkg/3nZwSHO
zo8PaDRrpBOfaJKN7VbEVhJs1aQbaBgqzkKGeBGvTXMmXp0iSHgNcxyC4DGVXqkkJ94DDAq8vJcf
BiuRrOxBr9amEekmgg11+V+eBz49i6RMTrfX/cpGIy8nYgech0TFvP6BFejoJiP1LWScG/1LOZbh
PgnoU62Htgt26pim2r9GqVNtlTcIOAAHiz+df2mNDkuvGFZyGqtGyA00d4rptlsWrwgmFgdXSO9H
MCCOuYeND1c6kn64AKq6NmsefPAtTB35kdmrk/aJh+i5kp4qn7wVerOTfipytTjWXoJzoJ10xe72
Ok8J6lmxi0mD10UGEywi9+XsHUiwmkiA0KenzIxjuY3zVh8OFYph/8P3xHaEFgHJKYJas3EAl1iF
dPvsJEzZHLEDRk0WB89H6MfJYdSNYeFFnT7WbF50mkmCJsIMig+zSwNz6BYqn5udMA7N+5VVu9nd
BJ5fo17jPHVmo7yzjZdwZ9dHnQix8D5QRpoO1l+XRaMardvDDD1JhAWLlTRj+ZQkPm6lqbDiNbF5
/Eynd6k9dZnvAWTkqJLhqjwK9FrPx6203goQgMxOkAT64HvimziRtYGOtWOnGMEr0bIwNyqRS/Oh
NmaH1mUicrH2tba5k32F+LqCyOVS3nfl0jKJJslESb7IMWc/yy50Lcg8lkMzINtvy153VnSh3PYB
NS7Rr29v5Suj/SFvThq2SPrOr4zCBFnSlOzcIkQa+0uQVo6zaqrOSX5avm5GC8/SteGob1DIgzfK
qs92GC1IUagCAKNd1/jiKgZp5NpXLflbwe7v2+25XTmmQJc4o8CmoHjPm1CdTKzeatqCWqmdeUAz
tMS806LesBbOzdVZof1CwQIKCLHT+U7Ca7eIuf2K01Am5TfNU5xVZEhQCYXWLrwyV9514PRIWUE2
wcZdnV0J+GI2CByI/GS7Y9NitlG1DyMS5od0TKlPcISOnZ6jSzsazYL3yJV7lrd08kCy/jBrplX4
65zmeob5kDHkJ7XKbHVl2oIDkPjOXo5B9NpgBrKwN69cDFzoHuwBInxgs9MP+mvAfgCMa6QUJR0I
7C9eYKcbSaZ5CMY0+RT6ZRVs6f8Bnb29ba7NE2Y+dxElDK7CWfFBq6s6Goyq5BYcqjWCFdG2NJJi
YwwS7RBlXMqaLsbje6LpxMOF3Sx07tl4OMNLykqpdjJpxT8UeiEBE5kgHVZpr2I1hCLHUn/2YsMy
JLcLscJEuAMHd76yiulGbgCH/RSMQbwL00E+J2Gd0bzoJeD12+t5GQ3SgKUJBgoVCD8mqbONkxp1
Aaxe00+xNshXJ6+6zy7iVM4uy4B8rbuktKpDq2nxTkth5Gp25dyBzvhXrgSRGREapxT81tSxmd09
Bm3ejOfPOLVkpwdvNPt3S8Eyjas1v3OltVcHNxZLk5/O/tmbOo1KOGbRfob/NtdRzHFGpQVl6qfe
bdL3OGzjfe9K53MzSMRMg76vPqBw9atercf3vBTxpoce+8lVfQuqT2XXK3RN+l+3P8nlluPtI1ij
fzTVvOYQhCKBJ6I2lnFS8jT6aGWU+hs76jx9S0AXZAeBUW6zuT3m5Z5jTNoYyB6C5iM6Pd9zCOBr
SBLZxgkjTOd7jP7nU9Ul/QZnriXrv4uLnzWnaknbHaQn8K3ZhtPbeJxeUPPUIoFUr+sgyNON6JQl
A76LC4pxJvtZrkQiNEDI51MK3EbFGyKwTmqalo/AKMz/gjYXKxlo8qdlhUm6agxj6Qm49vHsSXiG
TjY2fPNnzVaGvkj4Rae6URMMJS0UpIirRYtotXS+9o2HP/S/fzsa+NDwgMwjvj4L0URd0aoJBOpR
UWk+KoFjVvu068W6KloUem4Pdvn16AoxMcIELifujfNVLWrQCRnKByf4cbqClh04v20tpGr/uD3Q
xVtKZggYZpJ6RtOMp+Z8IGD7AJRGyzpFhhr4oM6mmgPOS+pLyF22y91QtzedAaumd1wn3d4e/XLz
MDr34qQbxxs311SjMlrmYWNbpzLS+r1UyvQguqo6FDkKeoEEILTy7KHa3R71cvOcjTp35UyTKkpT
XWFUdWhfw9HL74rGNOHB6NbvuBrG/e3xrq0xe5RqAJBZ7pzZGotaizvNLmwai2O6TV093FIujVaV
HchPWodmVeyjsy29aIlfeW2mzJUCCO5JEyf3/OvGLQJmfTPap0C10q2TmmqEcTNusdvCa+RLOATd
Evbs+pCckElOFszN7Flte2TEMPm2T1WamAfUdf0t8qPQHoBw2uCRE7v6uL281zYRjVQA0kTxYNpn
Z0UZgIQm6Lyc6tJ231vR69kOXEKjr+NAr62tlhUFgAuJLeIS7+r60AxL5qShtDhb354ZVdZgWifY
DyHSdL74HCY4uG2F0OSdEvLNAzgR7uH2jKer5uw9nYzopmKDRdGdgzt9g7+CwmQY3Dyuw+y9rQL1
YKm93QMrLH65tA3rVZpmFilr52xsDWH6zLP/dT//YX1Q6OH6xV52jkNo2lq1+14p35so0FeDKet3
LdKaLf8OGb82M940MRgPTibChZEv1puR6VFRMSNWnCAY5xM3it6C5ttV73GAsYIhMViuurbYG10U
3ZljGdxHGKUtPNpXVnsS05xqZzyoIFfPB63K0oXkKMV7iFjbuyiC6tHyY1wfWxrfXhppW9sIy63o
h+rF7Gpld/tjX4aOIASmDijVWhB0gEnPxy/zwPLyxBDv9tjozap2FO+XDQp6fFYNBNn2DsESIqK2
pUhClyjPD4pWJ/ZdMvj/6oMKCAMAPpUuug6GdlGML/vE5AMk8h2GmmxWwWiszHGIvsdaZy28gJef
mhgVO5ep/TtJHM1mPaZFV9XSl+96WlsbDHeKVWJ7YhOFirirm/KJ2Kf8dHup/9zE5weLdu8fWPJU
BqAPcL7UuKJ5tFBM8Z7GYfl/nJ3XbtzKsoafiABzuCUnSXKQHDZn+Ybw2muZOTUzn/589AHO0VDE
EDJgCL7r6WZ3dXXVHxwvJJVGFt/qlGOhOc2HTK/1GXNU4aTunEK8BubTLAW9KIb5qo8SXPXURNfQ
I9RC4pmlDK12O5GsZy0ypABJ9354LNpGyAClOkNxK8w6U0/Wk8lye/T3W88GsWV5UZnOX7NGJC/3
Z/gmOvMBEeKhVQeLjybhaoIAUYG/WmHr6xlOuU7XjadxpGs2z6I5ynb1/ir4MuDCj1iYIpT/l8/8
KlQB0HIEboGtj6yo7lcNbVauAOkUWrL0SGW0rb2+q5OjkiA370W2hj1UJodf7k97YzMxYzBTS9uD
x9fqBu77JihHuep8wGHRZ37pX0ich+ceSvxR7oR6CVp1Dx335tZfBKeBrxClETqHmnc78zFMSJZH
vfOz2glirySgg5YxhOZ2k6w/DlZunzU1DUKX0tP1/nx/005WG5miDy8u/mGrsU5xkHptqKb2mU8d
Pvo+pHJ+sUfRWV5dhFQ1q7qZTmU4Zqnb5tHwYVQc8SNqleiXJKq+f+gapYOtiO/NP6jsjp+TIMhO
nVGWF1PBZVurnqPyJEuqc0lgU57jDoC9e38Kb6MuZSuk+0BvLoF+TTLCa7oXeRZnvpFOyV8t1LsP
bVZFKIYicn3EfSk7KB0tFJjYkVvPmvpwf/yNkwLfiO4RhQng++aSob/auE4bNGUol7lf2Vr0XA9y
9CmSlPohV1vHhWpt7VSWfudiq08GRI93OZVBE2bVsiCvBuyyFOUUWyl84ALiQ6Na6aXsi96NTexn
XUno5WfHCaNvtWrheRD0kyx5BaIZLylk4U+ZajVfp1mMnTugeXGoZqv+Dz2J+QDjwTlkhtkeQIBK
L3SH084tm6xLvRGFhIvQ1Pwr8vuZZ02zidiZxi0X57X+IU2RM975rL8jzHqaNDpZUVB2yD+ujuIo
OdgoVGruO1ZTmq4eTNZwqExRFm5rNMMPUGHOg9OlSLXSkdTCo2gRCnoYzbjQTlMS4TSS91X8dzNX
0hVJWV2coAPqhjtWVD4WSBDGJYj+aY8Ak2rQcmpkfqxURBh3KnO/ZSrXMwHUTDWFd6/yRn+qdtpO
lNmQkvzEAhcMNdEQn0VGyVOpHV8myymnw6Kh+ImmTRK5HV2Zh1wLg2+hUU4vzaAPPzWZNuHBDHAz
PST5bJ5UWcq8Osp/3d/NGwGQMMDrlVclt/e6OtvDdABsIirfzBTpOpV5/wkEDMoqAclqFDTppTKC
/A8yl2VxSF6oPJPErLb0qKY0dTHp8ilRZA9jrUmXXou7p+U59EHWivk/KfhieLSy8TiGWe7FU5n8
9e6ZLyEfiRBiCJyj1X5rx1xGwKcTPqKUnQvCgFb3YGd/UfEfP2nY4xwQlwjeyTpfwKrU+iwkOzCm
42V9e5YVPeMZWCPH2CPafRymYOQbl9NDFKnfo6mbHwx0F9wix6P7/mzfRi0GJN4jcAUwG6rq7cBO
acgwwMvBZ3GHh7bRwodglKXjWMk/88pudoLk2zuOnHh5XyJmx0TXQVoNk6aNcIzxHSSHL5aZYG89
2eOhtCLtEGpZ8tJgfv4yOJ29M9G3sJ8F/s3gAG0wj0Lg6namckLEGuN28iss4B+7Oc8PlqQ7XlJn
ync5kNNThYE11wWq7Yj82NOhiQb1MkrvVoLhjgWfB49p6VRR1lvlVNE413k5tKMfjJP6bwu67mJo
IvGbujZ2Zq0uG+c25sAB5hlApRzECAiv21mnfSyZGUw93+lHp/S0eJ4J5j39bS+dLTtysyojFuIv
EuNrZFTz3x1FZbgIUH+ah6h0ou8CplLudUFSf9YqapSHGIkJ6THNh/yHYdAdR/dcKXTsX6c2RAst
ML7f36PLiVvPgaIhtRAOyZIb3s7Btqda510++qwpFNmpUiQ6nqCmzhT/xY/7gy0h5nYwqFfEaGhP
0OBAFd8OZoQ9Qtdap/g5hHFP1aT+oLRWOOFqJqOILiLlXNQgEdpUnUMPJsr4fP8HvD2RwJgpv/ye
raaud0e2eBMDGlL9IVzMbVWz/JDnk+wOlWz+inHweneqy3g2fCOqvxvNTDUQ9RxRrvCl1g6OppWi
cM6gR/rKzkkKq/BgR6Bo/2CS5Ju0F8heKMbcrjL8edBgeqv6FTfhGTXx7CHv8vaTMbfVseDT7pyD
t1sI6gcFAFCqNK+50m7HAwItZTPZgR9OWXpt5qbFcyzslJdp7HlV3Z/c1haicreAVOEjA1K9HYz0
C63+tNF8qxBKdKk6p8WAkHeNcInBQXUs235wQ31I6iOIces5jyVrj9bz5gL/LSPNmxYYEw3WNdyC
pkpFoVIzfaHWCFrpgGPPE1IgnhGW8uQiZM+L2Nh9Eb8J8AwL/xmSDU8YWE3L7n6VlOaSYQ+GUet+
MQedayo9FgExPPhDkkiGb1Fvf7IavBdtqPWX+8v+5uAgegBlFsaexgOAx8Dt0JxoSULGy/AB+SU/
4C8nj84UWC96pRbHIYZR9gfjLZRUOlRL5VK9Hc+eRnta3o6+nugFIdQaq8SFXBB/svsyOgsUM3Zm
+PabAjhY8P3wdC30uFapCRW8Sgk4qz6G6MP3RSz/swYE+yQpoj5kUdF/F3lh7uWtG6PypAIUR6uV
l8ZavTnN5yFDSUDyp9j67kRh4JWK0h3ywEQprm61f3O5bfacmN4cWEIwbRNa0YD5eZkuP+rVPgIR
lcFMVyXfzvr8Z9Wa3ElaXX3ve8v6fv87vt2yy1Cgb8n5QDysFRnsVNYF9kqSH5ix/FQNUXXWxki/
Cg0S4KDrFBzafnbJF4M97NDGlqXEsVgDL4VCUKu3syz7qlPGOAqvGu3O6UuuJtLPzpHy+l91mAv1
AOc5EOf7090YE7wxQAgw5njUrTP7qU5oKKgiuupJVf6yi6l7HEerfpmUScZcDaPx98Z6MKp0pogK
9N7oIq8+pT462HJWanTFLCOPUMGlvjBW7V80zQu8KfDFuz/Bja1Dx5gOBmAswG3rPn3WCi2fQ83x
pwpTPBIXXpWe1EHkxQ2BuLMT7beGg+rxW1edgv5aj6s3oeNPmhX4DcIpR6OmoOTKaiBfVDFk9c5a
bgxG+5JnwoLVhx+92jBValakczEeMEaXo1Ua9dJXbDDH0UOu4J/767ixUaB4LZIWyH4v0KrbzUkz
scMOKIuumVqmrYe3Rdw/NklhqQcxF0kKxyOFU/MHg4KXITem7/2Ge544RQYt1pJ8wejFS4tQYOfG
6LMIL8tQ8cYPHnrRTnawEeE4g2wXKgzAq9afsHLiJsqdPLoi49FGHlY3UnHCtlQ6z8lYVx+pQn5M
4SPsVHDefky4HaQly25daJqrpETJRcyDK4+vtlBBGgMUMrxSjFwoyvT+jcNYhBg0FHgQ8FVvP6Za
KimMozq+ouWtPhhFq51w8Og+AiUrd/bo232zDAWAQGawhVR9O5RocYTVKhFfE5zdn9mu01/N4rGq
qE3zUZ0Y9P6W2VzGV+Ot4os8LKqOsh1dq2QYare0+glBQ9VMpIudFOZOdHm7V5idiYkDMLJFLmOV
ZQhJIUBrzK5yen3ykKmnDobLSoF+kl1+moU9PRV0rr+9e5K8m5d3K4xgaOqr74dDRARUxoyvcdLH
FyXrnCvaDOVRjqRdi8+NBeWZzJsArUpqAsY6yJitag6RGl87pvXdqTBQygILYmdSZnu+gJtjsSHR
Q1palGv0bM1+yMUwR9cp1/QPMMmkj1mLNNcwNXtvjq2hsIu2SIi5iOgR3e5LB7gYBTUpus7RmHPc
ELpEqacbmtAjgFrRuyPZUoiG/bwoCgBYWIVPXLeqDomI5CpoGz2bQ/l9gPa01MOVb/HQdV/ub5Bl
A9y8WzG1ez3cMvtXCdNklpERhkl0LYYZGzm63/kpV4fB+WE3Zv3ZCSvA3c1QGbab8oOO90ffOPM3
o6/OvBRDq3Xwo7qafdzzclV7N+DKf5bwaAP7q+9ZrG+N97s9xJFYJAVWT6wiCOxB7+bk6iDt95Q6
ifQ1tK0euvFk/BRjbrybN8XyUmIHGksDnS20mmDZqmXBDRJf+8kJvsqjWnwszbDyWsyxHmaz73bw
+VufEwAITsK/uzLG6rw7eqfVfWuQpVGG1Nymi3v5YzdF9XAscDabL05XyxamgOOcIEFn7OGJthaY
rsKCXgL2hwHI7XbqJatFEJowZ1f6gOFbRZ4xWbWfwxH4h9WQLvc30NbhNBfDBOQwlr7ban2zTIq1
qAnia1aJ/ks2LL1OTY+TBzOcETX9g8EgiPFNqX2CG7+d3Gg7fTracnQtpaDpPou2rx/UspqqT2Om
vduvnpyCVjywY+oOC2ppNTUAwIhwQXG85ugkBh6N3hxvwzE2XPSi59Ydwzr7YWMS6KnRgL+xlQ84
qatK+mGkrvdwf+ob15fBTgbaDUqXoLSaelEUWd9nFQdHKU3jsxY6Y4PnZOCchoCd7QLTj+ILRaBq
Dw73ljrAOkA91HgBQOB8Q5AP2jzWsq5Nr0mBTeWhDtrpu24GqCk2KaqAOnGfvwoq9W6DpKRfDHVR
HsbWcD5NwLY/wnkrdxK/ZbaroAljYMGfL8kRiKfbjaBVubV4eyXXIjfyycOHFOVpLLzD8/1V3zhN
qAJA1dB5JfKoXWV6qJ4MDgpG2VXVq5GnpAyqcp6bLHTtKZ//7erGerk/4vLLVzOjefO/yBeQCeuC
l5pyvQOmzK9ZmAdP02TGI4oMM9rbgTr/E9eO9KUJlAYre9vaYS9vTBYUF9GShy3tujfvBjMq0nGm
Ra31xbVu5BY9eTOu4fZKxcsUmbuxeeMr0jRayNJLuYVu1e1X7GXc3rveYXWTvBuOZe2weWs8Utud
uPG2h7AoQi2S8WRFQDvX7/Uu0QyR1XN+FXGgnrA4NbFmntV/eciEj61exBdEfloPoqBueEtvxUtR
pDglijR9v/9934B8FkkyKkE8AxdBVoQvbic9KKPcycmkwBEnN+bcBsq5N62YErFtuEYW0QPucchG
zC0dw0uazfo3dOf3Hvfrfbb8DFQnEGsGHAIrdZV25G0VSkpTKH4gpPSsdXL8F9rm0REtxsYdAwu5
oqkr7f/KhQPg7f1rQH7Fa1hF6BOZafV2DSqzn9TR6VU/lxGydNWushWPtQ5OTtmL3tNwQb3IkOiD
hzpLyq9tRxfbjXMtsQ/3f8qbPgvrANQK3UsYQdxea0rfqE9ylyap7JdxSEai52nOm7wu8wXiVdQh
507qzKdQMtX8m9BQSX/sNGVSXsq0kWCDDPNcYi4j4avThkIEnpTE3d+oM5oUFTNTGwcPS+Bg8JRx
1nAnyc2oPtCVLXh+3J/K+vguM+HZtryG2ezcWLeL2peTOtSYOvplYkxnIWZgJ60S29njoCd2jT5V
G9t7N/L6Wvo9KGcDzjaS5nzM20HjoO/CKMkVn1PnRF+MSYzjsed6zkH3OCXYyCSmy+XW6D7u6c2t
Uw/GNvl0dCPpcrCLV1u4xN6F0oaq+uh2KOHFHqTxV01JK0c5JI+P91d369zyesT1GxA89Yb14wrN
3YHCyqD5STOXz5Gs5wc5qLqCHn498N/oqLPOX5R+0iMggsP8lKnCfGe7eZky7RAeXbxMIJIvn+PV
YwEWx1hTXNL8NJhm51FWUFWHM/cE+VMox9FwGuT0Nav8UDvWngvXxv7iQ/PaY73RpVpXIsAv4XYx
j7rf5Yny0WjGRHggnKVvkxObmhdYZrVzODdH5MEHbJxX35tCfZGpNQmrpoMqMIQD4jPBOKaJAv06
THPyF8X72rnc/8wbYZG2uskseRZRCFkdIpFKNOriQPf7YQincxNWeOW1dqvobqBp0od2djLl0I96
cM2Gea/XvTU6lh+2AiKSuvYaGWRGoi51esu+kw99dLIz9LwflNHqgfmUffCvWWOCeYhEa5XYu4zo
MNyf/fKSfp18LNuLzBqsNhFx8VK93V5aUCZ5o0aK33VZNn6zhJY962qpe3rVZuEpGLv4h4T8cfcJ
k7Tha+NgxXS6/xM2AgojLywF7iaKpcsSvdrhWWSXFY6MXA1CtJgA1vpnq6mtT/IYKNFxEhKdMK3C
H3ln6pvjUhUCCEbrFiTH7bgdSpET9sWaj4N08MUGvOOGvQGiR+2D+BC2Y/0zHEQj3h+0F2AFVyGV
G2BLqxiG/npPCUPX/GmqEqlw9a5LL4oigWCRaNyrz6kqBe1OLNs6VwuUHQYeKN83rXI5x/daIKjo
z6hlvqhJVhyBzDdnJWbCg9rs0TC2tvUCqcY8lYzjzSWRNLi3i461FYFsfe/awok+FapQWzfF7Lmn
p2kMw0MHMcwb6r7ciZlbswV3JS9PuQWguTrSfHNJrvpW9xMtBXPqZFPfH8xiGPujpUo4MU5BrPxJ
sFxAzUvRdqlarTIcSzQdIpCF5kv04ITbK9OItXYTd4nXKo3+2S6TXUL7slfWp5etwvMB2wRUiFaP
FdkBCbp0PX0VBp7wxAAQ9qQ0o8g8JZzaZuekbq4reG3ex3T7iFi3J6YeWksdDaH7tRHOX9VM6jiz
UvKjGcKmO2aWEe3VGrbCE89wSu48F9hLq/AUBih7KGZj+oViBE9q1ZX5oRzLj7UQV6lKsrOi9KlN
vXpW3TwIqp0Jb4QIPBRxxCU2UrpaY4vpToPIt0rTx7x+NM9SH5ghdgP64Av0yMTFlIScHvQ8nt6r
qUJcthYWsgKzBwzEmg1h4u+rmJll+oNUasdZwmgrz0vTuThqbv7id5jSO9+C/zsiTRVYELx817x8
I7fZPehz+TbaZ7gcKZFAetOcL6Mc1Ne5fS/f4/d45I8IfykKeiKrV1FSNUmp57LllyY6532uwOqT
RsqdkWPMKB2NenOiufIHOTPFa8oqaIYvbfLVjlJsav9tZVt+PWhyfKwNLe1dpXZ+SUnYqW5lDtrO
JtrYw+AFF+gM+sQmgLrbUzNps8wuii2/k4aw67xsTKK/qy7Jo4PcI6mK3t3USGdHn0ukCYSl8ugo
EOi+f8tuhAriHvQOaklUKtcl9dEeIf3Euum3k6r1F7lpkd3ISWw/tTm90p3RNiIFDE0AYKAf0IBb
a/RGw5QaZZZa/pwlz3M7mC5uXpFwjST40nWTsufhujU7jNoW1VaAPG9qKELFFTArasu3ibiJaymi
fcrRyoo9PWz3ulhbUYFAj1gqcqkc0eXHvEpYqA9OXUip229Saf4e5Qipu8De4v4cJvN4AR/aHKsw
GPYK2+viyXJiUGFYEG80zGnV346rqWPWmXpg+GEq9MCVqBTpbmH34x98PGAA6APw7Fg0zm/HgZvp
DHquG36a5aH+EOA/MWHqFDrBixRnycOUVO3OGXlTrvk9NxPdeJqRvDm01ZhmpaPwJtmG34d1MByM
Kcxb3q+pZR3NSLIrD2XI2DxodZY9Onky/ZU6uaK6vYja+kOVSs60k0NsZDDk4zwyObbUK9aJcZgi
UKm1oeGjCaF8zRXRP0lBIXeXqnJm69jJc5JjMZDBULDVPNlDg25taFSQ6TjDUOA9tApTTSwpaSNK
3Ve0bkEYT11muUZQVAbaTuin7CSlW8OBs11wp4CV+Lv65BjccCw7zc9KW28vmlaP9RkzOcv5qOe1
ql7uB6OtxV2UNyFAc6sTk26HS8rasDKtM3wkecPC7cvx0otZ/rtAT/274XTy5zqQkherduZf90fe
CkxAWyBJQW1HAGOVwrR2WeSBJCxf6hJqbzOmMZy45AeQ6hjwUN68k+qGcB+1anYRZXzKJdbqkRGW
dQFrIGJhtSD9VoRJnz4pExpW3tyFDT4vVtORj8+Umt87UUZmAxEuqB5z3d0ucV1qE187M/zcwY44
Sc0EpdsQuN0XdeBReQF4U5o7KcTbXcTDnVuG+ERZ7Y0ChVV1k1kVoCKaOR7OZVzHJkbBtnG21KSV
dib4NhoC2kQ3UGd23DVr1GSdh0bTpIXpZ2olToZK342/Sq8e7i/k1qSor3Bz44bESKuTqI35Qu/L
TD+PyBIPyLjFyXfhoI5UdVgV75yMjaIT530pnRHpaemv8xN7sNuuN8CZmSWGjU+Ia+BqFZSl4Xgj
dnYno5QU9dGpM6N8sC1qkW4y5e1/gqTt/PsTf3tUeBYDSMdZAoEakAyrHaQ2eHeFYXwtDDn9HDZt
nBzTCsL1we660sOSDoHB+0O+jQvLS3z5nEh+gg5dnZZ4AimG12p4VQND+TZFRht4JBjmN9FCzqSi
mDyTgZdfqQJq7//MBD6uPXo+KsSD1XnR6sbMMt2U/BEE4JMuIYScp5b0tQWicL4/y62FpexCa5qY
AOl3WYVX+UOWNtlcjGl4LZVBuEM5hM9OEkyHbs6+UiQ3vt0f7m26oppLF5E7jBKevC6988iQ835K
JT8rIpjVs9KN0zHng8dHHc2SMXTFBDwmtMa9eLB8rtvnKVpRpJvknWxmNABuJ9p0IfYkZhBdu6Ca
zFOKSJ91brHo/oMF5YlEoZRw+9YXodcqbpTIiK8KDPUzZrmjOytwDjJ7psYRGxL12ftruvUJyZDo
19Bi4hGxSsUEOZ+TjFp8bWHfDKeYnmVxdiZhRBcguJZ44K1Wv9wfc+s7LoQjkExozFCWvl3NPA2U
ItCn6Kq2mvVhmOXRy6VA9oyydV7MzhDHRs/39AA2op+5YN5QUlpIQOsTKc1gs1Xc169Yzlkjzmdl
+aAij/7SgJXZieibY/FioG+3COmsG1QJpmEShQ7Qp9lQP8upXHnBkDfOoexwMNzZM1t7kzPBHcn2
BH26+oKFpYSZ5UTxNVXb/KespGV4xr2j3jO02JoUKg5gami0guJdRdEmgn2tpbnj48jYn9KytAJP
a9tQezCmudkT6dwajZeJTLuARzWCBrd7BNnGbgpbxfYdczS+DnNc/yqqyZg9pSDz2AmZW0sIUhiB
IGaG75d6O1ilzojjoH/t/xacnVJ4vacsQLH5eH/jb90KS8NngYCwPdbJ6UJ9sNMuC3yK8kZ+cUIr
/khUtT/OymjTYYvtogebkYn4J16CstgZfvlC6yiG9sgCUV7cntZHQJaZZT/Xkp/iG5G7ktb0x0qt
y6ey6SFYjk590ls5PkPJTptjXjTF9/vz3zr4VGToIINPIy4vH/3VfaGEUVoFCQE86qrgYwAn5GOq
h8mHwpgzbC9NmhYi13YO41YiQt1t6UtA40KFaflVr0bVCwWKdMDXpZIo0o9lKQK3gXGrnbOG6icO
fUEe2m7Sz6r6RDsn/xQY6CtcC3lu/r2/AL/D6foTUHVcAI48SElob39LSLWqr5wy8PMsIwoJlvsC
+bMKvD5T2ke5d8JzqKQtXOjJOEugFHNv1CYFDWuK/BiH1umhNoo9+PobnMxy3chgdIDogU7Cr+b2
d9ElytR4Hky/tOJC/iqNAL7oIImuPxpZaP1ldl2SeXKHmTwF4SYaIbfD7HeTVJu+aWpcZB5O69ae
wt/GgYFDRV5El4Fzs+bFxlbpBJoRBn4pV0nt4h/cOd6kpxTEARJDz6itMflLRpOpfVRrkWYP97/X
xu2IBSy+0JByFynMVWAY5ym1G/QxrtPY4GAfO93BxEjH0xOyWASNpz3A0sYRpehOXQTTa+rga8if
1SitrFKn9DuQPfnfelH1V7Ucgks91bLzMZnaJP8CpcEwn5VEHRyvnsO9QL9xSokNVEsWBOkidHi7
Fwq6W30wz5IfJ3MQHerCkUlZa/CV/wwpqDyPt0oduFQ2RHW8v96bQwOugCWCUhIalrdD900zNH0D
r2HSyma4ZBoNYlzXtVm8mHE8/jvMekKykAh9r324FSUIzf8/9HJHvIoS3A2J2rfkssnY90e7CxOv
QtrvhPaJ5FwsI7V+1fAWPjV6Ic5y0UbJcTbFe7VrlnMILQg0x+/6xbrcmAU5+OdUk3x1WnjB1aRr
L02lJCFmsll6vr/aW6eLcXjkoue7iOveTtnAM6MW4RBdewiR8hdZLVTJRWVjCg69noZPaCbZ6b/Q
Y4dzURWNujP81uEiFaMjgn0IKL1VQmHNRpWVog6vgWiTk1Plyee5KGoKYoX4mgDcMneu+WU+q+C7
IC9Z2wUwA8/kdr5zDfOpRH/pirJlcBk0JzggFYo+jlk03v2l3R4KdNIiWYyH3SpwSEaGedNshNic
D+l/hLok7qozmq7S9tYeo2trMMiANAJ4VQKbXX3HaQ652JMq8AdZxWTYTLVoOg1SE85Hy0Bh8XR/
blvfDXLcoqJLZYTr/HYZm1QVYYkgsx8WQDUOgJ7U0SuleUzc3pH6HxQxkV/5gzGXbBroJEn8GsCh
Nu0YlsvTz6hzXpqWmh5SJK+epwhtuDCYyp29uRGHEU+E7bggzKGmrZZURyReluB4+FaTRx5Dz4/w
HcuHbq4uzdQ733BAt054dqMdbJfwed+/VRF6BmH22/4Q7sXtGuOprgS21YTXVpmSS9NN7VMX5QrV
+TrYg7RthAEKaAjMLtk24pirY4EKidXidylx55Si+GSFkvWPqbah/hIg7IsCoO3k2bGwaqs/1E31
blw9MQ/JI8rzEGkpm6/1GYIQgzoY/XzbShnOmbA09F0iWkjV2HaPCjPe63BvHJhltrCuFrNR0rHb
1Q3VXFeyOAC8aSTaj8we5uc5mvWfBaHnn/sbd3Mo+tkEODyaKCXeDmVaYYcNs0iuHZpggUcODmuH
Ts5QuaOc1Tt1y61PSZGUzJLrAxT/cr++usR0dUzGVkDIyOZOE1/KysjlZzMxq+G7mGPL8Wan7/P/
BorSnIUROvrOy34jNFAgJlVa4gObdzV+1QRBEGZ2cq1CfQrdiP7nL33K9W+W1hj9KTfHaK8NurnA
9PVAHAGpg5qxmvIS7RX8r656YU4jPDoK8tzcfTZ/DpJR2VFq2BoNzB8dswXhww66HS1oR6Eh25iC
MR7BCXpjHc7WZ2yqc/XveBj0nTLi9nC0W2HOQsBeWyQHqhOUqOUlV63N0/llqmcRPMWlY/xjt9F7
rQWXc0i4+b/Blh/zavNkXV5Fg2wl11IHRe0ORMDi0DblfKmtMtpL7bemRoeeZ7dMTY9763Y0I4lx
GJcgIhZVGrRfxiRLbFoJ0NheEK8K9pTft04GTTmZrjUoQOLd7XB5W5fSJKb4Ciivz12jInVXC1Mp
kZIKzeQcDrZTaq6a980/ctYM7R+cDFwMDGa8eIKulQIrdErKsLLQgWiE9bOxJuuM4Gp6LKVGe+HJ
Je1F9c31pTdErYsqGwoFtxNudbOLqXel10ER8nxwUik3XTWK+sHL5draA9NuDod/DKVuQPhweG6H
66uobyta11cz0gbIFEKZU6+Rrdxr7UHstDSXM71K5DAL4FFGj4+waq5eq1PQNkWbJdnV6Qa7fpKn
eNaehqGJd7K4jXDGFkVscUFfAdZdTYqWVNgLzESvQT7i0KvEupGMbjyI6WTU0jw/lkgopsf7N8bm
oHQrqMaio0F5/XYlBy1C/WyhrHRjUFCWGPXIcaVuHJpDW6aaeVJmUeyRUjY+HyGbpJjQvTw+V4OG
ixi8WsvpVTJEVGKggcwjDmV1HVTxwYgKNJPuz3LjPNL+t8CR4PiNWvUqbCtt2CRT3KfXOS+LL/pM
N8Mb49nsPKMmDH10pNRUzlEwcEbGdp72cB2b42OBRm6H7hao0dtVnkcT5Zmgyq5UFvL6ZFTtdEQz
NNc+Zljv1V40qoiAuWEVyLYnpLy3/3N/AbZWXMVWfnno8bXXkjsOEMk2xjjyWoe18SFWiuI7iXsQ
YKvV/rw/1NZxAYe81G15JlD/u52rpLcEpG4urkUQKuMhn9AWOjYWKcj9cTanBO6BvtJvIenVg64U
Js+P1iquYWQbf3edsF2z6YpDmRSwy/5gLArsoEeo0NBiu51TnrUmVFcnv/ZaFjKCNV7hSmKJQotj
D8K2OS+EMmk70RZ+o16BG8HQdYWeXevUSJWHNB2aM1aXqnlWRLTnX7zce+vYxj2M2BwpMf2m9cac
lQgST5Vf0z4xweWhj2HLYfY5HQodVNU4/itQR334g9VcvCYXDUsk3VcBVVjpXHaZCccobfANbbPu
n8kQPcqArYSx5v3BtgIcbzj63cRw7v/VzZ+P+pgpMjsf8G5mnQVcmcmNwaUUnjyrIYRa0Cl7IuNb
31BbCOY8qgCSrgGQDi1DxJ9gUdm42sQuumSYvoAseKpCy9jJwjfH4tJd/M3B7K5pUhRqTDWYg/zq
gA0uPBPA7LE0BqzsFC16LyuZrI0OO0gjpob3q73aLzb91qoKh+KaN5LZfYgzrf+hRpmoPbuWuy9D
3cnH93+/1yMu03+VJ8a6FdtmZhZXDfAzXqR9jWtlEqEuibpEZD/yXNzTO9naMuAxAHMiCcxEV/sz
qdu+GbK2vJpyFHpN5IyfAgm7KQA3hfkwKUnx9Q/myIOC/AL2KKjO2zkCp5krxcnLa2RF+RmcJez2
skLof9LzD1wZeyCXzS3zarxVOBuMMM/0sCivnRUWgTfMQqRLflr8zJTK3uF5b90HVFepTOG/unRE
bic3NXy4EEzW1ZJzkR+EOaqV15R2/QfpE/c2VWT8axYW++041dg5XUhR4SoAVgJTjZ6FFgePJQ2i
D+3k7EhybM0KFCPQyd/yWOu30txCTVGKvrxqmGKrx6wtop81AlV7qdLWXuQ1T+LCcWNuq1kNhgTm
S0uYlW2k+anHrdIti0UecISRWR1Mq9l7me0NufpgqCGj8EXIuiaWCF/ysg6+JnPTXZR+/FLUQvuD
+EVK8ju7hi+mrd5K5JcOIu56gYoE6i4HK7G0kxnkov5qCDXdozFufreF3kq9HzjAuq8cSUWdhtHA
1g8M6zmRuli4aV0ZO1fcVsK3wA+B1NJTftMmhzKRBs1kFNcOBEfwBPtL7s5ZZYIOJMP/0BrIb3si
iEr5YzFXe03IrS/4evRVlJatZklXbFKjWZNfQsxbG0yVlBJ3X8sZ5YMDcWgnQ9pa12VBAQWgj/eG
+l4IM8OXVinwmcmT4axKylCfil62/mgcXkhg8wBJr6Xa6jan3EwSf82VQqr+60BIqZ4dyiR7OLnN
NVxglkDXKAWvNb1I8RbobMfBq+NcOke5eNTH8pRlhfUpKsug+IN7blGn5QqAXGuvw5eo5kAi8yyv
+hj0tZsNQXmYQgT2RN12phcZCP3fv3W2cj86b+SY4LcAyCwr8OpmFW0xwNJNqyv29vZRGofpkkkA
O9OmiM6zJUrfqQJpZ9DNg/Fq0FU6VtRaitK6VF7R9xOPdjk3KHar2i+UWrUzD/DmBYg/wsgq1+0f
TBdpQQRp4Vch+XE73TI0qzDKmvIa0EocUQ8PbLca7NRNSCwOMmG885Bc2buWNg8G3W7eKcj+/w9p
57UjtxG26SsiwBxOyQ4zyqPULZ0Qkm0x52K8+n1K/4ZpDtGEtIBhA7Lh6mKlL7zhhZdxnY01Pc2I
C8elpH9Gpc1xj0tn7tnGb67ms3FWq+ktKpl7ahO0jM3RbobkH8g9muvPJu3TY9LlzdssEuIPBb5k
PIjGBpB+mPovRVQSc+5rdZH5w1Io0zmd+lI9NcZUG28SFXb1zrW6FbigV00dnTeRe3UVDJI1dP2E
1cTVtKD74VCW9dlbtbdqGzUe+np7Stlbi0drGi4vgDUVTMDtnhEmSv9eLMqrm7cUtAAGExA2rWfv
+SFt3TY8RnxOqhTWi9Nva4g5TClJn5NVyU9R6dHyUNmcxFPt1h2K75bRP9w/D5tD0nSHT4k2LnoP
t3Nb9NlQZ08U16qri/i9Z9VG8WuoNNG9isTgYrNqJUa789hvQVLoUv72+6MeQlJ2O2qK0rGjJqjf
pe0SWT+6JdarE9FUof2nmUO1HBAay/VzP7Dt3udjrjlpACvFsHK6UWPc+041Oe25bbo4eQOfpP9y
/6ts7TAp3iI7ceSn6yJcJ+wIrZKQHVbD1Stnbxn8Oc3nR8gDf+rjLg/Pb+khsLj0otbQh2JSBref
55zkexwozuZG6T65bh2+McGeYgPoLg7F/r+4B+na0NjkCFGlWa0AObcoE0PJr31Vze1BjeN6/KQL
Mw19lTp54GXpd9ddCnsnydk6S/hBobhGZgxLfbXfYkHJtkGP5jrAcPW+Ah0TShJo6tROOyNt7WyX
MyvbfKB018CvcmqFktZzce3cvgoPehLOv7QkV1+LLCy/W502n+9vmq2pgYdk38ChAti6mpqTQzYX
c8JRUgoxPcViafMzbtDlnlfl1u6UnSBJNaT0vRaV5sW2lqwk/RZZbiA0qrVJ/+Cqc9+dunge97bK
5oeE/MwFQVwO2fD2sBb1AMffzqtrKabpnIDneu0uNui1RCSOE6TxNIV/8ykhfMhONAW0tZRUmwE8
UnWlvGqpy72HyRG9CrPPq//uL9nm1IB6yTCS2pCxutlRf5rKXJBy24pIaM70MZTJpDWTMdDFFNuH
tITVsnP0ZOa0rrZR+EYbg7IlIMHVPikyo8rm0SBIdgDdWWpa4lpiL93BWdw5CwYaZihiheFDkWb1
B2qD9c/7s94KEtCQNjGrgoeH39HtggJF5k2hnn9VkwzNsVCoWn3KUhF9b9IaOI6KkF56gHRpf70/
8NbnlsAbqUIFsXGNvknnlMeZksPVrRT1SIqgm749CA9qWmd1XzD3npad0GRzrmgdw1dC4BVRu9u5
qnVtDI5QiqsonTE9ZZ5wvFeKUvftDyVd4jZAHQJYtl9g+/I3oTX8fcgKYJ3o56zu2CavrVGryFIW
o2++RVZaOK89kAWgR9y8/Da5cWf4gwHSaqdXtXVBeKRgMBAlEWZd7VTtubNnpaPOj1LocKzirJte
uzYX30dvwSpmrzC+QUCko4HRBQkSFy2n9vYr1x1UHDdLqfa3o/bVmuJHc9Sp9av9FL2JnTb73qZD
/CpVnfarnpXRG2DJxSetn62n+zvs5XL/1itV/6cvD/Ho9ofg3105C6CyK4J3zSk3FOe1K9BB8Zs2
DVsfSwwTkUG04D7cH/flzmbc35U7nhvzhbY2VhJWMmAzcTWcoT7ruRmmRw6uJYIcDyi51HW2EwVv
fHQ5JpkMMhhAzNbSiY4jhGr1TnINZatKVbT5PxySluRV0QAgPYaTPYmzMtoxyYBSuEGM1wx9NaXM
Dh7omh3YwPbPgX+KZIQsDRurPZBQDygRl0uuTkrYqittJf4poSn6ddbZRydJ8reYFefwix11vib2
yB8i2pYeSE0wCd+5ZDd/DjcsmAkOgMTC3O4EdSGugpmeUv0QGR5yzpI/6JSNxy+zO4jWpyafGrY/
EIuiMVE5dRaUZaY07xTbTXpEYwar3nu4X0YI8GyI2sABUhh8oRgH5l+0CB+jzDq5dkNSVmvFiS5a
ugc22hzIhqcJ1pGQZM1Xb/XWtpq0ia+N4TUPCVWM9OhUVlKf72/7nXHWQgvVrIJoAmJ/bWJF5LCx
smQ85U6OhMb9gbbOl6RGIkUHeJRL5nY13VZV4UJOybXLUG73qbmp6tlcFGc8NbaVl++yXN3V1nlZ
pWArE6VysEmQsAW8HbTRXEKQCC3UqBqr+PWSGtNPT8ujd1NVTvkZw6GYEv24DOdybuzsb3YwM4Y7
BFqMZ3O1g/XE6jWjQcpaDD029wZ2dEMMqfo0RWAw/LyLDfNdVKHmdUypG5u+Ng0jPmVu6Gr/lbUq
/lRbmyIReH2eMtkD5a/VIghTxe7OQ1MzHa3ya64uLT0Y2B1Hu+Bw31/wrZ0FBJ9qAuUuDs3q28cA
kDttSbOrGEU4vV0slGgf6VBM3l5FaHsk1HVBvoO4WOei3Nthhvw6s4pMez5gN1+IX7lQ6r3+zstX
GaaDjFuR0LfI9VZTSnOUghwlA46j5+gzxdU3ZRD/zMvs7F1+W1MyqCEQ13IQXrBP8lChE9hb2ZWf
Meao50tNQocOxZ8TtJkSUiD0WvDpwAvm9oSoxqDqQBnSqxCd+jC4uTufC8LYgxhb85WVW/prEA/9
npnXywj6dlj9dtjCBrJdOtwGSRw780evGvPkR6tbiFfUTlwn7zI3HkJfH9WmPw+KiN4johHaO3fS
VqyBxAz0TCAOqHTIVXhWOU1pJ1t9HadXtL14U6MIuYcSlbDPIKPazl96K1Qwc+uWPePbrY1EskL7
lTNILr1+afsxrqxGT68JyO7XwB+JaXQHPa7AmsDcn+6fxM3RZDtNFkNk7H47TS+ebSsdp/Q6wB86
NvPkffKSeqaYOCWf7g+1ta60DzAnYVK8k6t1xdWxMa0aKfHJjkMQ0Dr2Gb5OgJzC9IksPegcA9hs
nWV54kMUcgJVi0334/1fsTVh/CAowyNdRFy7+ryt1vfLYJbx1Q2tCHzAlGj1U1Uko+MbQwV79P5w
W08b9iTIhaAOT4qy+r46FF+BgQay/pSc/hss9evYow6fJsL+Agw63Rluc3bPhlvt2qgxZw1POHii
tpG1x6kBovtULwtADxLeZO8V2zoktCaJ/2lqSz7V7e4pOuHqrVbByO/NKn9T6CqeipTvsHc8Yyqs
fHfCZrSOeBfbe/pTmzMl+oP3RlKimqt15BmcJxg94Nkte/w44FUEm0up84Nbqu5fxP+gPCFz0gim
Ar5aRDGPAFhbxoobbQzcSLNew/xQ/WJM40PsTM4ft9MBeUj2tEQ/oi6wunjRmJpLO1Oi62Ka5XSI
CwRmDgqqGDtR/dY3lMLh4KsJIdikt8vnjIK6OGof1040yfu0bQtZiFEyRLyFrvf6zrS2zgLXqWQD
Im7FLXA7nFcMRdg35BATnbDZnxbT+qHMaHi57ph+XSZj9xLfnCCcC+gOPMnOuh5pZFQOsP2TytjR
cMqH2KsDJavEL8o0oTjcP+qbg8Fuk/09Hsx1WasO46hyAOVfY91oi6M9q9Xs64mSC7+ayj0V562P
CZ8PVKes81LNvv2YLSpnfZWYqL9b1XgoJVfGsaPsaEv15IUE/L/7s9sbb3WzaJBX5rQnu3HQbXlv
LeKX1YbZU9mgVa2hz7nzMbeHk1RN6nZSr/B2ev2kKYtiYHMRZ479LwC5t9Zsa0lQ9vaMKYM1/MXF
SQ4ggX+UkdBLuB2vsXEe0mg4XAe71OagRuTic5eJ0DsTdxs7yf1W6sGGhCcHMo7a1Wrt9MrrxpGa
wjXXGvWoU5V7qIGpv7Zj1VN81+iqR+TfPH9pdOXHny8jVG0Jy+fuRFLkdp7V6OUqBtfZdRbGt1yZ
1NS3sdF8bWqT/lZEan65P97WC0E1EqkLei0EkauwOMuKziqVCXqDYzf/8bNEeSiqDI1NuzIeiPKQ
7QtbfTneH3brLJJdaKBTMR4FU3I7zc4paIY7PQDLftIfp5FSUdDaSvK+TGul2Nmrm4PJJgSXNsD4
9TWK/mzSRWqcA5gbuiscVg6k5Qz9sXVMnOb/Ymb4rkpdS9qka0n8XE1KkeJXes0iqAad8IonV8lp
6XRW/DfPu0dSQ0YDOp4y5+1XLKaoWIZWy66T0jfLg+Nmyw+7jssPSa1bvpgzZ/H1IdL3qLObmwbS
snS0g9W4Fhhb3AT/Rdcml4LQDyOv9AJPaaIn2vno3UptCN8u5j3Vxa0rh83yf0ddBTMozzopaRdJ
adq038zKdd+xwZbzkhg46BZksc7OLt2cJ5IevE0QLXk0br+vVuRtbAs1v5YIoLsIs3jtv2Uskm/D
knn+HGvjqRyR3/Dvb6GN64dGD3U8HGek0bvcz89Sm6EsqV02SXa1m+kjkl/1YXCzBmGYYdCKI2Tl
+JJpldXjCpDne3Jq8uTd9kdkl4lAWDqUIdUis4Rng8/6PCZp2WX4sTXxY0MWIF5VipPvtb43vq1s
gkACpgOESvfqorNbEhCGYZKKXRzx1AyPI7ilxh/HQXwdPZAMZWaN3+5/2o2rAMQCYkLyvmNdV/eO
208lHAsYT4R1U+XHuQjnt0oipQbMStTxn9dRGA6ojdRLMoD43H7MqcosfAlrtmwLad/TUusSg53a
Y1ZtnAwsp+DIUmwlflhrCAza0k1D0eTXsJoo8WpV2jonMc2+kyK640dNrIc719zm8skuh2Q5Ysiw
2iZKpBhWm0AfSUbkIz+C4UEPSmGk+RiNKCJ+d5tIHZDOxCRpJyreGhqUNWdSUpJfeFK4Q7a4iD/n
V8OJmmASTfQJfH5z7OsleyjiRDsgiJP8vL9xto7F80FX2xXwLID5AQIpclCu5OjEdXPIkmh4+Itx
TIC6kqHyMmwE+ruMs2EAQvHw732fZY0+PNlx2u28iZvzkQQnsEPEGmv5D9drHTi4bg5WcDbUw9ip
S/SxAgbq7WyUzYFgpwI3QdYD9s3qCMS5LZq+LK4JHpznrLSm6IhMorOnOrm5K2QpDA0hSM1rWFKe
WyHWQnF5RXo4+lJgKa4dZR0r97W0c/RXPNWdhvE01dOd63rr9Ekdpv8zsvz3z25M7rBhUHl1r6A6
1PeaA7HZh/6oqf5cFu7PTqRLcH+TbM2V98GgIgT4GabW7YiKik4HdzR8ih7xxVBN4rcCO7InNZ6j
Y5FXycHuFXQa74+6dXdS80L2mFot9YTVSiaNudRjV5bXMEu9yM/AnP20RFSTcbjpP/fH2vqmz8da
XZxeNALAwCjpWoD6YizFTsqjNbj1J63TzW9NOeLq+v83pNzIz5Yxm5qKMCphAyWG+Oopoqn9rqks
RKQj52kouubjXwxIUIExJ6GitS4kxnA29BrHkysFVPOc9ZYl3rop1sc4+7hWcVic1N6ji2/uHDpT
0KZp5WBkdDtJq0wbQB1Ep8oS/1DGag5gH0JHdTPL/Vxm1Zg8hkno7FX5N7fO/x3WXGeLQm2LeHC6
/DpQstUCyy1Cz8e3psog/E1m8hd3DvDd/z1L/nE7y9DLMyAWZBd1snQNGG8sLY8Ey8rOCm5Ni+fv
N7YBGsJa2ykW6TAvCZijGsTIKROz9UhkGL0axiL5fH+zbC2cdB2nVkJH6oXAHM9hHWWxWlxBbUz/
ZLHZvSoNHV5z7kZn220eBpx8dqa3dQhBkUMbkQ4ydDNuP6NdYB1mxTy0wGUyJ7AKr34sAWu/Hvs8
Kk8CIsJOlr+hySOjJKRfIaXrCMWs0tE5syuBhjvPEnT3H04+ndtheFSGygnmTi+CaK6Rsfe8eRJ+
i7ayOFlj2e/heDfXFUit9LhAjW0NcF880VqFgaiBEtH881Uz719HAFjcAGRgvYdI2lxaahpS3lzn
4ZK/5tnFY6WKo0cznYzQNsTjUvS15U/2on+0i0UN6rxxL0jDmTs37Na7DE6OZw8GGdNcXXdmBkt7
RmOLSDhWg17MQ3foEi2eDvc37ta3JJAhAqZ8Q6NmNbsc06EmMqD9moqOpMmEC9FpypZG872iCXeg
rduDgcf43SAFpXf7KYdq7MvYm9OrLRD3QPpWeaUCOv8CsLg/3p/X1uGA9EqeRiKBJ9zq+wljtksq
YKwaoXmKzAZ/m+Jm/tCNGUA9zxqanRXb2idEbHhIk9ZK/5XbyTVFpRZOGUMTF62R+XE1jT+BGmG1
2iMJIA4K/dn2LJZF2wtKtz4rxwEFP1IZUACrU+l2YcMLTJ0hAaYmgjmpteNCQWw8sATOTgT8WxNx
nYHSOyVdh5AkUVS38+RFDMs5E/nVSnCwqU0z/kztWJwqpzHOSloqBy6B3gyoNI6fsKCxhyCJbfdD
16AM4C38rwN3hrHoYwK1fAVUYj/eX/otdItGtEdDHmopj/fqfZk7t8r7kF84L+74Zgxt56FQ2uW/
LG2TX1qmZe8VwOJPA6qqtR/3muiDmrxPP8XeuPNbto4x6fP/EL1J11cfS4yjqlUmQJu86gq83WI1
SoJqVLt4503d3APPBlrtgSTVpy6rK1LZQu2+L5ga1Qcd5JX22Fcd0mj3P7H8v633AA10CYrnyQPT
e7sH1M7KBTZwVCFgUVTBoneKArsAnEjQT6hAyYre22ZKk3cqehrB/cE3jjbRNdhXqeYqHQtuBy8n
RR2rPHcv2FspfqLP83gajFRb/F5vx29OYet7ta2N+dLiRYoFeAKOLe4qLqOL1Hst3h4XBQRbdIjG
3ML1NzTjGX5MZORIhA6p9nXstNGCQ9KF+Zf7c5YDrD64tPJCARBrOgok8ps8e4S8uoqT1kbrNcM0
8Bs2T5af2qWLY0LXTpeqkaapqeGUvlrGS3MS6WTle/y1rd9Aji2pEHC+YFPf/oYWMFmpqItziUyM
yI9wZ6I3pePSyUiTSrxHF3ZK/lnaScsC2VPS3tvdwp/c/xAbtyxLj7sKTCH0jNagKkyC4ijDaeqi
CQouhySkcFwFXZ003xOYd/Wp9lBvP06plezxIrduPqTjiHskpoE+x+pNMVpKVm2ihxdv0u3qTB0u
zQLVGuYPpckjPShzkfnawAoGrpiW/hHnLc06Lxhjt9J+xVDOUcOjFPmmlzlnHhH3rOXqXzSxia5B
2ksEhIVs5WqdMsSxOwxqLlFh568yZFwr36Rp/6tHd2oHTLu1HIwAPU7etEio3o6V5YoSqUURXoyB
JThY5mJxJJpRe60MZdSkftONsRmg8+clO0NvbUcg4nIhoKIggHw79BIpkwRieRenGXL70IsQc8oc
7WLfLNW8fd+1VvUrJ8j4Dlwq/zjlipY+3N+MW9cCMZqJTItU8V03onK1AtHShN4lGjI8TUplPgm1
ipUvYabnsNLj/ByWQ/tjDsdsjz67dQsS1lC/BE1KpXZ1C+pR2be5riFdPKYo0aAs1JRBCtKvOEVL
lpwLCuHl38zX5NLl0keqbW2lsphZ0g1YJeMYObXJq3rAyTDNKh0JWFK6Iw5IbHSxlIC4jSUevt3/
2htPHGQgXFOoccAUXO81hCtLLdYGeFGFos8H20tyxP50tzHSh8EU7R7JeyvbYShaUtJil90tf9Cz
Szc000XMxuhdlGjxPhgIHJm+1ZXN26hVRXXAxaAQR8+KjD6IJn1pD5Gi9Oph6HlFzvfn/hvosnoA
ADWQYdIclxff6gEYB3ZzoyghBepO63y1cZ3HuPac7trkung1NNX8KRXzEpRz0jw07qSnD65SopBQ
NFbIMpWVelTcUN0poW8FW8RZqCKpZIZwllY3gOmUQhlqBFJRr0u+Ru0yvM1YJwzqEt1OD0M3FO+q
BcGbg1HmnXlYUMv7kMdDbpyTXC7d/Q+1cSxk2IfBGc8lRahVFB7SJrLHucaSIKRRQSpqpeZ/S54s
fkktDC6XY9LRvD/mRpAnh+M1AgD6Usosmcw26+fQuQzFMg+BrYTOeIxqXmL//kBbk5NHT6VzSW9m
nfGDrtUbw6ml4jt2Nn45a+obt1fD7Iya2vKliBvV+HR/yI1DR5/bk0rUXKZ0g1dnIBSU+MOYwEOp
F0A0wBhOWC62+mOc5XP250cc5N7vcjT6epie3I6m2HlSF63LaHbm/oqMdhk/RJ7eYowLyvgv6giY
DRPHGnDSSH1XW5fKApLyxuJdYlXPvzdlhs1LXTc/6zBKdpoimytHbsjiUZp92QKCyT13SRle8jiF
YpPo0bfZIGIloGq1w1xOg3n684WjcY+6AlHrS5epqa1KijhcXrmTjRd9wCnIV5OifcgJ3/aq+/JL
rW8nOLLsj998sTV6d4miyYh6bqcis3BVyLQyys59nQrz3GaD+SExzUYcaju0Ai1FreWtntbq3oy3
7mseRIkgoHsI9nQFerEnrU8qit8XMTQIamltgYx7q8OAPU7tktq4XKHA5xctNbyHDP2aS2hGQ3wc
ARnuWc9unRt6KuhGgZACPb2KTvANGCe56S6wV9vYL+xu+JzVfVEeShPr252UaHM0hNsAvqp0pdcQ
CkWQ7o7W6F4oVimBas6ze8jHPvVVL4Gz/+c7C+0YOntUVnmRV1MLG3ZCF0Yepgn455YQZ8BOFY3x
cXFmT9sZbOvgPB/MuL0RBixXbFGG7sUt+59x7cyWHyZzc6arKcVT9zVyNj4l3R8K8JITB15RxnzP
Hv2idOY2ocJzgYCiHupwDr+m8/SlwtR2pxq2tV/pcVN5o8tAO3/dscmSIo3SqSWrbHX9XIhWfYtX
WIQbm9KW5xJz5GNueXnt4/uaRGiPZ2qgx2n9z/313IjhpUM1XFm8iSiVrWaM+IpuI/fgXSiBhnqA
D0LsBRkXZ3hwI1QRnuY4aZovEyyx/nB/6I3VZWiCdMQMkX9Y59WiC8s+iycqqAgeH43U1r6Mo4gD
a8T0QavL8en+eBuLywlBiBfALbSRNSS/imv0SkJPuRRRSp6yuNFTFsbaU1Po3t4x2YgKCM1lbsQt
zPKujomXNejR6mZ4UZbSFn7ohXNzUhNZPr4/qY2PCIYB+KkkPMMPWw2kJ46wxhS5ZtPtuinQtT7r
/bawlO7BolbXfUHXdNF3si+5KVY3Pl0HMLbkIDiHrJEajleEUSsWnKZG2yg/xWXkHjV9GpxHa+wW
46DNgx6/reMoyR+Kqcn/uz/nrbCTm5VWCxAYqrzruvWiNXbbTCHS8a2jDSedjeT5YztEXuBmofek
WZH+SBUJzLZa4m2eYeL5bRrbfDjHHkDaP7+mqGgAeKAwAdjrBVwGqIxeOkCOE2U2nmZtco50mJHN
trPJDVJr0T7f/wC/k4/1AlDtlTx3iQheS9PEkVPD0HVYAFdpnMcMRO214L9uHuZRi6kETTaaKh8c
NzLCQ6/Purha46j0P8K0d6s3bVJZjq9UY6FhcjL21cnth0L1kaMFGdaPkRJCje1m6CkjIqDiUvRL
chGx0PK3YzMoX5Suzt5l8UydGOZoBZXVSUPR/rw/za1tRjMbQ0duSLB0qyc9yqhejiZS6JVdh04G
q77xpveFNpefp6F0ngrNKR6n3HbeDBi3He8PvnVbSNquBHtKiNDq7WnwvZBmXDhQeFr3NUzQwdKd
suz8DJjPzlgbERR4LqiYjvQLsNf2SnhRT3pjzeGlbA3SZ12NwjYIB72v/agY3zrIs1akVK7WYa8+
qqPfE/ylO7t4a8IUuGgK/BaOWhsfRk6hIjwiwkuo1dXR7two8rkZx6OKcPhfZLQQPeGeEq/Rf1r3
1cp0trR40Enn4ZS+6SfT/KDXnn12Z63AcVspP6HbBp5OtdP3cWEZX+3cak5dqyz4Cwhi5wQHAm/n
Lt14C6G5AdkEMCK9IlbpTo/iBhY7bnip9cJ1T7bRlepDlY2J6g/IOmq+6ihVMNMg3fn0mwNzjVPR
JI/U1hKAYrLNSsU27DIow3JaGtT2bax2DpGu5B/0eI6PXakl/97f4FunC/1ZuiTEO7Al5H54FuvQ
zcUnOxrYdINnHbKmVOmHNF77pgAfenCV1K0+LCGR8kGH5tA83B99691yJQOZ5xjT93Wy1+od/c1U
eJclHCrFx/N9tP3aAtKR22M8BjGEwD0/m61jRtDKmaajy6slf9OzGeNmA0e27sOLU7VW7feLIQIe
b1t93Y2W9uTZIvlu2bHVnUrFdmK/0vv50/1pbx0yKjgG9lcwD154HVSGJmv2tndJrHJ5GAgSxLHo
nX/7NB6qw/2xNp9JUKqUgSWIk9fydr5JXWrYEnF/NrDs31SzFV/GOoseiDBd52KVCN69bcGPSqPG
8tA5lXP21OyjoU9OsXO0tsrnPI3/77es4hSjKcpQyN2WZUv+aISm9mVBwOSNYQ/a67IqmsR3U6t/
0OOuGQ5zkeJLzB4If0AT7Om81NqhmEDDLLhGv+957/awtVsbElz7bylVqgHrw48faq5PfRxekM7M
PqthZXW+3YxE3YWW009zykrpd0g9G0dQMphdlK2kGYW9emNMsRSDoyfRFWvvYjmas1tIw5iRC0bM
4XU23FOED7g4tUR36s4J3Lh0bBX8CCUXKbmylgGo2PJFhmfSxUEQqAvGSDPeqbCkD2qEjGvQGLLO
Sm27THZeu40vzcDAG8myVNCpq2vWjhxK1EUujY56A1qq6Z3YCRWYgMYS/jKCor3ePwl7I66uui7N
J6qARXRFErEuT1pEVI6wk2lrR82AGu7XmvC+3B9TzmIVolHKghuGYi0feH2nt5rTCT3k86KNL74Y
jRY650Wd2/wvvibyawairWheoI6/OuRGXzoVkn1XPrb3Cnxc+7NvEAU+LoZS6gd38cK/AAJhlket
gZIPudS6BjCURY4/IjmHF6bhAYJ/uzyoamkd61i3g0Tx2u+6EXWfSi/1ToQuqC47Zlzs0UPlqr34
ws9+xmrmCq3CPNP4GThjQMVp54lI2LUgxuZ6mjzeX86tLURLTTKLwViQat1+5n5Qp97F9ew6NG76
JNGf/hwW+duhrOUDWe1BWDbeKil/RuOZdwoal7w6nr1VqNqlczQgcdAbmdEFAsVZ5TS2os3f2NG8
9JBkZvunWiyQybUljl9Pah/vZehbX5hmrdQZAB9MnHb7I1wSgaxLQT/ZikS1EKpXn0cw3VezU429
XbV1YJ4PtpqxGCwDyCyaErGZe/8k0AHUM4qp/bmdrbogsetDQPOqOVpv8GzUHoWbzhmZTtqmKQay
WUk7CEmoH65SLXqgmf281wPf/BxU339Lh7jowd9+DiMzjVKJ+YWzak7Lqwx5bfNcGCIpArpSu0It
m1sOaotKvIK6xFqrCJ9zC1Ctx3BoK+qnXIdWf5oKp+mDHIxd/AZTkZ2M67cs8/pM6R76V6SVYNzX
bN0wjqMIABg3pe4BavST1rI/1tk8634ukrF6GNRB8R7Ri+7elIVnp77wnIxYqcc46lFN+2UJlCYD
B6jArfjX7c1R26mmb60CUCfUfaQXJIqwt6uA81Vf0G9JYTfafRpk0CiCqgjrB6XtZ3MnbtkcTEKr
yEMlCHA1WBQbTtHBfbtqLuHLexQLhDgt+VCI89LE5a/7l8zWEQBQI+VmgTlw0dxOrRms2YmnKL0W
TRmjSNQRuX8s3Hkxz/cH2nAYNQgLmRMVCy7wdQUHQog16UWBDkajOAkFP137Udqj6YHskGVVwIYC
pTfw6mf82afH0EjrI1DyKhgtq3moYmM47fwkmc2vtx5iLlKRiBosDL3byXdmFxl2aSdX00y14XFO
57449QgXt4Fqx68b0ubww2hkUWDbQnMeyIO9BGuypooP93/K1sF7/ktWsWou6h7bHDW9ut/TpB1e
QcJs3mlhnITgbMxuj7G3tcdsANE0vwCZUu++nbh8S8hX8vSql0Uz+2oYp4elHIx/san/C7Ugvuxv
jw7CBdKv27GInr0F8ypI3aWVqn5HpI+zZg+i1lfpm5jYuA/qzmaTv3+9sJJiRQWHHBf+x+2YkyYQ
2kUl4irdzcu3Xjhl4gx+bHhneeQkp6QZo5mGUTEbARSwcpcSuXWsJF4NjzlYc0D6b3+AAQPLauBe
XnVLmMdGdxX30aPC3j3c3zebC4nDmUtbEfnCtQqQguNDqHKCr0alDF/Hev44lLnHWwR5/3p/qK32
AewEwmdoszZB0GohVeEQ9aC2e9W7PvrmTmbuBnWbnwy7Kw+Y2EzNoYs189VEZ/Nr3c/1I/+N5+0s
rQwA1ktLeYxeEKGuxNreflmaz3QwQblfF9ftDeiPccqktUnrAr23i8AG92kHrqkr4/H+B9jaVM9H
Xq2p5cVh36VtdAXlaOtBNpUZzT0QAPqHMI+Us7IU86vM6MM4UPFG3qMtb10RKAjgQSMhKeTytxPX
QK9SfxUxCG1NnDxn6t8uaC0/DSIcBK2psdF3Jrz1qV16m4g702Z9waxriGyRDKTIXInF+IQjtvup
y5fmVRgm03CK3MJIjlGfK3s85s2dRqkCWibXBudX7vpnkainUGeuCXwunlOq4r2YC0BrmI0ixaln
3uOgl3F84FqP4nOEzt0/0ZCM0ynO5mHP0Wjzo0uRLZxApE6L/ETPfslcjzGFUpNPMJtjFRSFbYJ9
EthlOIPWH+g17ZmrbH50OpqyWgO92ZRR+rMRKTxCHlNzlPuyqPo4LW4YuEk9/dILGtv+QjXnoCLn
F9zf25vzNNH4oHdMJWON9JgoiYpUxPE1XZLlSh+pVz+MXmMsH0NQZ+3B7LR2zwFs6+6iW4UQDS0r
6I2rmZqz2RqRNSCplnndtzbtUOFzF5dPaxRuvxNVbX5WafsD75sGoLVayEovyqSFJwqPOe50v6id
5Yn4UY+CajK4xEAtLJlPl0LfczvaqomRtBLBQ8oH+bGmPNZWVIVDW/HY0teY/NLQsvE4q0t/HPK2
N8+WVruwckeksV5VIPwCTWjVO7A9Vn0wQ1N5+vOllvhw6pH8LNqwtxuM2Asm6eJxjzRh+jRksfsG
jQXPOgk4jT+zfql2Ho6tdabhyqMh0dN0KG8HDJVcD6vUoPhi1a4ezFoSiwd6w0oBpZvMfQchtnFN
8+wic0SFwrBfSMg1rlGTIHOAjLjp3Fc9AK3Q75xodjm+Sze/6/tM7x6cPEw0P1GyeU/qaOv6IinE
1VrakfKNVxvbG8u00iuT6KNRwkNmOIMSzCmIdRFm3i9vxDTcWDT7tWVGc7BguFD5QO2GnR2/8dl5
pJEwpx4EgHl9pB0zUoRBvfUCrz5xj44+m9EBhXe9OeF94vwFcEKq/0uqFnkctZrbVTZjvSnUOQel
EY3VGxuexmlIa/EaMqN+EJoy70xvo1qBDgP9YJpHUlN0NV4PhbLs68G9xLGnvuvGXnP8eRBjcc60
wVchTn5Q+1kzAtoaQ/heW4S+lz9s/wRZKeGBkCjJ2ykbvYUCZAaeAoikNNpy8/rc5GYaPeiOGPvP
wFpDxc8Gz3uKFUiA57RJqvbhj48zAFUUEwkzKWyuvcacYbASZwGXW+VT+9CC6nj1vzg7z964jXBt
/yIC7OUruUWrlWRblm1JXwjJidnJITmsv/69qPfgHC+10EIBgsRAkMzOcMpT7iKNGAW8EDan3uvz
hUzlzEW6BIGLFRcERHpXp5NuCi02ipbxWq7017YZMrShLEetxk2uCCvz8VUshuM463Ny4eY6E1Qj
sMX3prS5hFirOzycSM1VrQBraeAV6yeGm7ebZIBw+fGSnjs5pMOLCuUCpliHmKHhVIUTg/RuuSm2
udGUfk85xPJBvdL1//xgtE4puZB8L2HG6XpWsTYj3qEAImuFDLDRKY4Ac9sdTMPkx38ZijILOtSw
OtbC0A6qrE1ZM9RkZdHeVbIhsNpK+dHZRv/5iskbSGAJJcA0riM4uGmo/fYRnd0QllZidu6mEb16
M6Vhuvv8rJZ2HiUkPhig0dMF1OmhEvx27i8sh+5xSlSyjUMfKiarjcTzx2Od2/y8ZOBhST7oKCxh
1F/BWdl6ZuT2qfJL69xQBH1vCsNX9DhUA4XiwWGuXX28psZFY/Pjkc/dNWDQyZdUOqhs9NOR3bDM
VRGBDbC8ZED4thdfckd9xZJi+jHP8nsp9aTy87C9l7EnPx8dYrkH5prqF1Nf3+1KCM+WTho5l9Y2
h3T2ADaXNtrVVAVT+b1Iq1T/D0NSiV4QfyjfvONTqrJX4z7O4kepz+Kfoqthvkw0Fnx36NR7fACs
C2HDmU/LG0mIs6BpFvm50wUW1jh0FpzqRzGYzU3Y9tWX0jCKTWUq5lWIODzNWcM8fPxV399osDcp
wSxgdoZdQ+Hq3HKbqlcB/7lleh9qJo6p5TgaLx8P825uuIrw6VD6X3BhoD1O52akalEqViweW7vJ
v3ul5kq/Hx2BDu1kyKNaGW7it4V1CaZ7adzVmuoQEUctwkAL4riCt4FjfXOHodoXSjlsUydRO3+Y
wgtr+i6VWSZLcQBVH+qZNFdPJ5uPU+/FpiEe+9CpNzJXrA1a+/GmbOX0xRNd9dmrjvFImRa5NIjG
lHtOx9MgV8KUjcSjDTm+hwohDNWX0hbKlwQMzyUv2nNrygu4WNFSpEft93S4LCFFcYasfrQomm4y
fPM22JiWV1ljNftKmHZgYqvw7bMbiPO/0BG5ZNlHa9wk0p2iMK2xenSR9cUJzDtmYdLGvj1Qy0Ny
WMH+86LJ97tnGLVEQGs08NEyJnlY1ZtwW2viQneqR80bVGcTU/a4575Rp00tp+r7xzN8dxKXwaBb
8impbEGuOF3WPnGbQZ9K8ZhPtjVuZRaZuQ+YLvt0ef90oDVoPBPWhHhILh5roqufGP6Ib46g+z5L
RR0vPBrvjwKTWjr9RGtQ89TVpLg5U4ruA5IsQrjfhqwrd8lsZ0HoRPp1OrrdBYTx+73p8sEcqvvw
5Mh/Vntz1K2+Af6HFw5c7gOxeHqAIzrR7M5T6+hUrfKtTuT24y/3Lt9bRDX/GnS1TdBlLClUYMdZ
NNWMrSiYicChQJVt3akpf3Z1Hr3GHpjxvrDCCxfruS1KCk2MCE2KRHI1YQMhuBEhCJzkjLIFJ5a7
/WbsFcfe0Lgbf3080XNblN43nZM3CY53MiZujq9JigcuBqT1t2xUJmdTV2UZbT4e5+yCLv0nVHpB
Z695b7piOArmojilTDRfvMKTfuTN/zZq+IqhhzoFXWVBRFZFmV+4upf9eFLbXT7l/43srt6peu71
KOwafEfZrz/FYstgz4W6g1IhrvKu9x5mQ4zCL90yDxfgsfLw8dTPHRh2L5oK1B5BGy+f4K/4zuwG
T4jEwPFxsI66Lsw7vXHbrZ53BQ+mXn42nCQ1N+gQk6YT44ASOx1OeFza3DNIKFWm9IU6FnDKXQpt
XFTZg6M27s2Qhpc0xM9MknYfGQBjvzF2T0fNkEkpvc4tH4G+O8dErcI9/LnyGo6lHgNctudLhotn
jgmflToyc+S1XN9DWF/TY8Gj+XHqmrAPVKNr9n3X646fSaoDH3/D5RutNtHfg71VZ/76hrUYmlYW
HvY3QmbbEepYfdXINpcX3v0zm5WMm8IlH4Mez9qqoCtgilBLw9LMELUW9HgdH7SuaX8v4GSc4lOl
6P0WHI3uN1nTuvcp8q2XuiFnvyXWXIQeCFkgvnn6LZuu1hIKmnzLMgRBSSN9H8nQvSIgQQlTgkH/
eHHPfkmiK6hcjIkK5ul4naZAsO6N8lFker1VJLec39Jwuppnryw/mwMsxwNWHBhVQEYs9ulgulXL
0Aqjioso6YIpruZ7OobqoaHNdJdNeXThOJ6dHAnWgrZZZIeWi/GvnaM50ZgNM5Orsr65GTtTaX2B
vn+J/dboGbuPl3JZqvU+hcRN75lyNJTf1exsoTtN3iYVCQfep2mKq+AcOuo3ze26rzzq8zY0WufP
x4OemyJygvT60e4gKFg29V9TjGy1zOx44iRC77j1BOx1Y0it59IpLkmRnNuaXGtADekXqu9ak1pl
pDXYfsy+ZFqON4WRJsp1hULBdEuMPIbPaqeYyiVI+dlVheW0oFfe4BqnE7SqZvBKmDCPqVDVB3Ay
eNhKdcxeNZqwD3WY3UKTh7P28bKeeTJBMyLYsbBkGXy1rI4056Ix2uIRQf3kh5dOtS87Xbgbd0i0
PAhLmod+PLl6dRUrRRZfiPPOThqxE5QJUIziIjidNP2LKtQU1MDyvMp9PCjwIcTbzPUV2WjbLp5x
7s17Q1xImc9tJlhkLDSVK/o3yw74azPhmipjEaN0yA4uDp2M8+3UqdGPCD/q/zDDhaaw0EvfEAun
Q0FKM8pYYFYHPyd/UjKt3jTKkH2dKRQcLIoFY5Dhvf5ZsCwXENt30ZpA+gts5emorqKGBhA85Mf0
MAnCCa0hIqDol6a24456gbLtDFP+xrEmu5COnPuiRNBg5HWwcDA0TkcuZ8y7abjmj3UvnVug+DKI
UsxwfCHEtNFhmm48S1zSWzvzpHGxLN1lRl3kZ05HbXoVuZAkYr7EeVewTIf7ASeVTTkZeb9JWmEP
flZ2vGixF1r32HI5rx8fpDOPN1E0ng2UuUjd16XXOes1Naz5BaU+u+l10mODCz3Q/bQs96KMq/Ny
E0qT8a2rPXoam03tIF9UR47bBF0+dd2hmZus2iYwmbOrj6d15qQwHKBrOjEYjtmruJLyiz7alp0+
0h1jJ1WVjPUbOzTDGcpWlSMS+PkL6WTA1Zec4VCRKiPJ3XHJblrPUUa/U7z2l2jI/5q+ra7KMSlf
s3qYv3481zP3PkcGgAZdOHgPa5YpJuV6ljloNRmRdLGU7Do325Wz3v2svcH7J0sL68KmOXNYGBFN
QqovYGHWaB+kx0dptmaGL3wTf1GN2DG3eA/mLwlFiT+l0uPPVdl9fGGNz52Wv4ddXfpdX5eKhv3G
oxc1L5WonGNpyowGSNXXLyJsjgBUvliy7a5LNanq7X9ZZuh//EXCsq6OtOWkh7rkC88oRD0CqjrW
RTS9SMjYe1M6w4Vo9+wOpu70xvxcpG1PrwZkwDMlHbIc6xhJ16eaiE4i7RFbP2ygP57ZmccULBMU
dmBjqECs80+t68LSW/T58T64DmtRXBsNFHa/VaJuj82txCA0Dt1rEX0e6LlcC/839DoB9WoXz7wW
5WwNi0yccWrP2XqKaf3CF3m8sKLndi1tYpQuQCUs2dHpigK0RQQmM9PHquj6NkhnXfbXep337a5R
HEQNFL0OaTlp1vwfbqPF5HoxkKOJsUaYll3kURYFzspZmo6jBcPNBfH82+za7vMhwlJ4pv/8hiNa
F0hClMY7LVbSRwCNzcGt5/bQIxTxLUeh/P7jbXNuh1KhpHxA9Q56yeo4KpCNMuxUUSW0i3TvztB7
xqwz7xKHh+S/DLVYj0Bwpc+1+nTOzMYlcODCmeu+9/tsMnd2bHb9Ls6darxwz5w7D6iT/O9oqzAL
34YRSUnkFnV8S1u/EyCVbrVwMIMkx3egdsYi9NFBdvYCtaALIdB7MANHguYabQOuGhKV1VxpuShq
1DM6Hnaa7mOvRtO11RdDWfTj4PSq4ajfUIGzvhdJa6sBBuntdZ4p+SUjvXMfGPUt4lsLeWRIcqcH
Rq9p56d1WjwWQ4sCH04zR973Zmtb2UUI2tmxLArPAAtAfa3BynYmhVNrOLI3dZT6SdGlWiCSFrRo
LetLAoNnPjDYa1igVGrJOteFPRvkcyY7N3l0y9YN7KzxbnHXzG9yK91mXW/+gxig+VOiz3wJU3jm
DiITpGvqIPy+WC6dLqmlV+Rmok0fh8Su7/DoaLJNqEYIl/xG0A/YMbrQl3Klc2PyRtNEdQH9v5P1
k06CSLJU48ew7abb1DLjcS+gurnBiAeacpt4oV4H5RA7w4XK0JnIhNYeOnrg3Zfwb/kOf+UrM9o7
EOswtApF5l6pWLUrPuoP41UqG3GXAru6hLM+N+KSii5JMCn+WhU2L3TRtWqUPUK1dLZRanpfWpSb
YcAjRZqX5Xj49MXEV+RrknYvWsWrVxq95BRlSJSKRwA+vqeOYiOAGmXbCba9cWE5z5wRYPz0LalH
A59fA8lcZFFGZ9m2UHUH9ZB1yEFcl1npil9TmxrTZ6M8Dgg9KPB7NvWgd1pNSQIsQtdgKpSDRwaN
N58dB1VkiDzI3SxCxEOf8iawvNL55+NVfbdjlw3DI0ZChhMKMhSn+yYaJhWxYq97jDQa4YGjpQhe
4FOC3laS2KMRaOUsd1MPBPnjgd+tMAMv5SEwXODZiDVPB05L102qsRiQ1JfNbVX111GHkrE/VcXw
2drXYkC/aPrSzUCvZF3YG5OpCVsvdh4zs50QXzDH+yQCyez1k3Mhvns/K4ai98uFAzqNXXo6q7oZ
rLHXUuexo8c5bCsFwQ1sUa3xWJRmdmGTvjuBy7Q4CMTIAGygfp8OJlKwKXNq5k+uG8dbjCvnP+Zg
T7/iVq1+sM8uRq/vNwuT06meURtGh2XNVJyFkbeNzMqnIbaKrdm0qDHNhVccc0/Mz4MxjAdkPL3/
ME2ydpBogAhAgumn0wxDaZej1xRPsOntTVmqiuoDTM99FA6KK254qf2nEfGsXaAwy+Y5HVFwElO6
3vlTIebBH6Eq3hZOF93GU1ruROVeurzfPZIMQZQMgR8yHGXT1a6ZDFsMyugWTyOUB+pMibLFcX38
4elWt2viCD/JIhtT0gQvvETUNpnLX6Va9OeprPNSUY2mHwbK8XSuRZnGusvEvgut8edyDuQl+6M1
SJiABoVbmkC8ivCj0Eg4HQIpDqWzW0N70cZ62lWNkE/U9J71aVbhWRrxkxhbZZe5GcReS2tv0q79
Nhe2fPj4xnkzkP17qtwz6KotDZQF00j//fR3lJUEEqLO9bOl57YifEPJx/4YGXGHWnvnVcA4qtk2
ky1iGuq087I0MlrfCdt0+DLn5mxeRci9dL+lBLizKaTn/nRCu3l1MgBc2YI6GRHwTyoQC6yz1981
g43RqmJZvzpFqq2vmUV/Z6DofUnJ9w3wejo13MmAwMAJWq66tW6RtOUgklBLnsfBHdM7IA3yOZ0S
CyctLwQYPjlqtM3QmbauEqM2jW1tj2pubMukzOfjpApN++okSpz7M7FJjIpeCn5XL5JZ7PHFzMI7
bTa16oDIVmEdjBF9moMo9EL7lmX8S8fuDeuCKtLqduOV5wtx4GE68ewTQ55+rblt1dBx6ukF3azq
Hihc0vmehjmD1L1oZ5eXbBcp4/B/PFnEhZiwNEeXDcs2XR1DkQylkkM2eraQTrT2SjuRdvmgqGv7
WlMG3bxxQL5otw3RwMZDEmjaWmGllf5SlSl2TRq5z2ocK9om9JBc8L1y6t2gTuBK7VIlbsr7os3U
DPf6OfpidVAWbixXGg6IGnDV+9ittfJXa4ZhdGxCYc71l3mUopa3spiKvWnQRrmfUw/aaFZ1hUWX
OlVE4TdmM/Z7Gi7NtZqWRes3+aglX2ctGm5Lu9Fd30Fx5NVu4wRqp9nMD2aJ9NWmVXpOY+7k9S6d
prG/koWShfsq7fU2GPOoukEZvE7TXSe8sbse3bmh0jYYU2jfVXg0/84of/W+Ay2/3iLIXCYvkzkh
Rt9muZMGOfqFkT9quWKmOzsfwuQ79IX8yZtYsmNJL9wJaqvI01tRC7RBKAqYdN99adWWcjTq0Hl2
CIzirVF7+Ze6mTsJRzxM7b2F4li0bb0pNw+jm2hiI/W2mLYYBA5i67KlpS/z0btHJFUXvjqgo7iH
k5OF/mTBtQ3GqDWaTSaMSe6gonTJoVGox0DNnpX7lmcsvKqgThc+hJExfvDqQbjbUrNjd9N2AFhv
SlUVeemHqIj320jLVEwPHXN0jr1ZaU4Q6YixBTUcBFgt0+j+RKAjtI/OpHv1A2mS2d1ZlVWatPnn
7FrvIEJ/FzGn9aYpm/FOtZqu83MrTjwUZ+cmOtS9Pno8fU1tbU2j0oq90nlOeqtmembfCRyc88BE
ln++Ag6fer50YwSki7mEYYyw+zHp6LkFvZoO5XOEkFgXjDzwr67dOlNQ25X4ysW5rFpqRuPWrBDJ
ORqQ4/M7pxrmf6JZxt0hlJUjMj9FdQX2Ot6doaP7AnqSG/Ba2dM+wuCmuJsHVdFy38i4VsVGKeBA
35qEJOEDdjxad6jryNNuTbVRykNYVM1YBUZXl8VDVBRKtBv7eoxftN7G2rVVnRxx4FbmoY6yJAmH
QB0xUdOfoRJ3se4PGjIrelCAk7a+q6AL7WNRgaI6OHUVARntVacPOHqdfFBdRS+jnT4bhoiCIUF9
3h+gPIXXw2CPOJ00CXh32LB97qZoHtRu4v1qQj2LN7o9hVTQcUh6FFMcqT9iRIvvZ/p/kd/0AAEP
CZeytsMuQP83xG8MC1OozhvYtVO/1ftGNR7INafhRTOEAeKkV7v0xyB6685UYHLcWB2vkg/SCYkQ
143U5roOB28MIkuXzab3EH/3B70q1Pu0LtJ/O2r+1p2qhunjRAXP9kclLeagSlME0hGO1ny1cexX
ey6NXzV8fo3tHWvNxp7m1ApCYQw5/tRO2/pV7uLBpNfRjLq401aYySNWucvNQoxgiuZEC1rUEX67
WjwVQZspxdcWbKLrx3bljlclTZXJ79soHIHJIztzXeMt1e7UWMaH2cgNbdNIOSm+N8lJIhynpJ26
JZwi2Y+Gwf3SI4Jb+62J0S10IKuK94aZ6ma2xYpHsXfNrNbZoYfg0gI3wADSekJZofgd9ibnOu/y
Fqpc4/XmF2hksrvOGz00b0Rrp32xS9XZtK+TJox/WXk6tZt8NqDHWo1uIqBRR9YDPNp0QId3cnrX
RyaxryK/dmc2pI4S95fIzEL5mHuhmwe0g/QUd0F1mV0lemVD+14XO95/DGNFxxX1rer1/kodSp10
rQlx50Zhp5gRQ8rD7svcxjC+cxiejw1uG3942Ey6ieU07aB3lupviWWyDmZ9Bs2FLn/e7i0xl19V
L/OsoLKb1Noao9mJ3cTT1QfCrs1xp9C/THwnw0XTnzJMfq5yuiHgQUPT+VUC45iOg3T7fOPmltnR
xvQmPEwr0NTDLGV502TAurbCTkb7UGoD+1krKt32gUlXzb2ZlInYA1fq7W2olsDOW+Eo2k3fU+DW
Nqg8RdrrVHQ51hRKPaOTZ41prt9ES8GUhn/Eenq8GV0QkseIX106iCrZo15lKs4mF/FcXEgq32pX
p084+pc0TGjzeTgov+scNJFr0TxIX6JYKvcphBV5y4Gvqo1m5IW7sSKqbPvS6i3vS1FA+NzWqqz7
bRPNvKSZkebPttWH9SGse/FggtLsqcFJr/8TDrFbmRv4uV3yc1BiVd3B9SrUQ+I17T91ads5m90t
quMM+Ky/4oEujQsYxPchET0KyrI0EOHckfqdhkR9OtotQibWy4zAQLNcwVr0NdPj5jgofZP4lBGr
Zvtx1LzKaAnDHHy40NaC9OUszOTTMZuudCcdSuHLctV0fkajK7nuFDJdv/Ki7pLS55ILnHxAzCgW
oLFGdZLC4brKA8Ih7LwJc98U64n+qopk/lDXWtR9CY2QW9olENB84gV73FVSGsIvys79pFILjWK6
mTaWiYDlUQtZu4waskejPba1l9DIE9bVqx+RNEIeZbAvqW+++6YMRVGbXgUbFwjZKv+CYJLGkRT6
C+9a+dhOMjo6+JM8S4H++V5oTnbJ3maVbTI5erUoKSEZtdRg1sD8DG20jKQkfvVyM7Z8xMCGO60v
tBupQOyOBE4TTiVw1hilJi4c0He7yVu0yCk0EWHjfbKGIpfWQA+vUdJXKcVYB9lkJ0+FihOXPeb5
hXzvDRry917inEEdA7iOzhCbd91wj4a5LOY4UV/GFBe1nRBa2X0dlXaYjxYpzLC1Gm1WbxDuyK1N
qefuMyiMXg9owjh5MGFlPeZ+WmBx/T2uDbL0fTkRjt3pouy0q3yKbO9+rgnREz9ViPhKXxhGLP5N
JhFahOc9BITRr1AxSH4IXrJoG2ZzW9x5bl4UgQ46Mdvqna49IQk5aL5t1jXwSEG3jPRGpO11VcRz
/GA2wmq+RqVedSUk6bGrNuCr1ShQkBtT3KAxhjA9FCa4Ub9KQh2zZLSHla2jZ1baBxJJOGeHeO48
Y9tltg6lb7Za3qbborf6sdp0lUSp+Rimom/vzZknDCmqqChfnbix2k9WrdjpNFzYdfwTMBGalacX
CqK9aTI0w/QkFCw8k7nE7ShOMLiejVfsIZUL/az1hYKSrElqvIAYofm/gy/JJh61IZbqk1KRK+zs
KYt2k5LpX9XcyqO96s79RndzI/Wz2Kgjv7WrzNx+fIeuzzi/AQk8DjjNnaWttrpDh0hVotwr9afI
jowA7/LsoRyq2Ncr1STkWLRiPx7wXcnlbcTljaC4utRcViWXTGidVaet/gRVVg8SCec8j5tkN1Rh
iAS2Pe+RiNOCMpE/lURJj1pnRoFb59ru4x9yZuasPO8HageUmNaas4UVF7wVufEUyiQ5qG1BdtE3
0zewVeqxk91w9fF4bwiMkzOPBR3VHa63Bb2KYvTp7momp0O83TafptRr/3Fkbt955D32EcaMo/pJ
l7reRkpUE/dYhymkuI3SbDu9x5EhHICgIVYJpfbjX7Wqm9If4UfBtYSqQKWWV+X0R2FlwkMJ/+QJ
uE8c6IjFbN2q7lR/7svhuajG2dnNjRGqvz4ed93gfBuYTiWMGu5cbvvVNmizCQgbV/JTHLvhT7Ak
TbFpzFZc1bE0vG1cxdO8ycI0fsq8qvlFlzTdeiJUtU8GLssCQO3jFgbkDzJpVcsxvaRKrWG0nrq2
d7+mje4EoRfbkiAQdwFfc6us23889zNrjo8QNX9EvLG4Wq95KxRVmRG8fRJJ8icdzOqomtWcBQW0
qg2FOvkTfyP9c/igZb3RtYA5bOIDuUz09EP3GiUJtehsXMUG9cpUY51qzzyP95S2Td+FmnqJBnPm
egOduCwqmgCMvxzAv/p+HjF23ovSeiqbdm625dTMR1xbnNlHxTq8A4cls8BIrX4IYOJUgdoY04U2
+jqeWCaN9gSla9RdiZZWk+6MWqp5y6RVtBn3EpDHNRFeFYwkWRs1yzS/SIxyM43WJQ+lt/VcnXZg
UUDqEO0mrlgXzjuDAhvWh+5TMobZcJuW7Ij7ODctUB+ZpeNVUY5Zcwel2wgmu3ONbU8GPwQpst53
FZpd8aFIB+Wqt8Nu/oNxvd4lvkq/Idm1raONv0dzkFg/lDLW7mcYFG6gxXP0TR2G+ZIl2vurEqYP
TSp0i2mrWuursm6qTnGqnGUUPOGIt8rUjxEiAhXhZdmdBnLoQjD2fu8wokM1nKLxgmZbnUo7MkNN
Up1+6gd4RbOpyMdRkfhuxUVxjX6rdtUa6rQXPG37nIf0wqWwjgXBnNL1RPCHII3z8vaG/bV1cTOU
Jrmx/eT1cbfX3Upuotgb0Wgd5wvP0Jn3kME4kkiHQqiCaH96TGKqqVM4CvvJHpo88TvEfw7S0zqI
r7Vtyk3vdjlVrE67xYy+9K4kx22r09ECXpeIKvr05cTP4ZlCZwDNKRQeTn9Oht1hn0+a/VRPev8t
tsN6G4sp3zkxstgz5NG9k5uf1Fvkcvj/C84JRRgdSPXpoCOk+IQyif1EiOjs7UodXlPHAfzRQtH5
XMv1f8ZCL4PS/WKvtHp4KBEbbZNm9pNW6enPAfU5v9Sn9NBWVXnh276/fpZ5oZaxvPik/StcQO0B
v1L48k+53WNSxQvs95HeBFNWHRIrUoJoRvlOt6Lkwv49PzDaiaCJoa4Zq6s3NqgJmb1lPykDPj1j
0pdXWDlgJVV6ow8Xd9sPzUuILPCF+/btXJ7eerBUGZQHnZgSHsLph7T6LgFZUufP5mg54gEcsaf5
hhtpNH07Nfcriz7PbiqMwdzVhVk7G/ZWpm2wLByKoxlrkg0/CKrILV6fWwNzFOPC1XLmwNFNJMKH
4wLgmWbK6W9Eh6fKqmI0nmMhn8Mwz3ZWn8aBkef6JoswNgRzaQZmOwu/jsY8aMfI26eU7jYfhwHv
LxmTXvAC6kTTgL+vNr1M1LaL4959QmMqvtZkP2Ke2ysv02Apl6pP70MOCMSoDlKkgTBAW/50zgDJ
RWGTgT1ldCCOoWY0hzC2UsD1qvJz1mSGQGBz6VQvH/t0M9AnAtOwwGQtRA9XE0znyMlnu0+eG92g
eUH7/anD3aElqTK7jWi68Z+PV/TcgGjgLK4GS9FibepDhWuII1NNn/vWmn4B1G23XqOre4gLE37N
6uvHw72B8FYT5MYCqcYzs0APVucbeq0jOseJnuvEFfb3qshQKKMa06rHPFYTXxGURtFh+qcd4/DY
GJg1+pMjtb0g5t32dpuBmBySLsc/HRf7RwGb9cKSnPnwaBiD2qPPC9R9HQFN3jgZSdi6T2Fjik1l
EXilo8yppWTDb7PoXL+JUx6Yj1fmzNbGaw0K2VJIWVhdp9tNafN6xpqbUY05ORRVpt/M3mg9qkra
phcSyvd3HXvrTZaQaBN8y3os4Hp5bMzps+okaVC3Vb8vmjb3S8L3ox2r3f2kdSKIMsgjn50lNAYI
EzCPcACCIXM6SyHjEAGkOH+e58oxfPBJZTC0Zaz6WWFekio9s9kYDQAdDDJEZDjOp6MpZep009Bm
zxhxqnpQynoUgTBREv2qpNgzophToFAtR1MNA6Xqu+gPbOzxi6AHG/qWHqp/1K5xneMk+nraxjle
6Q+ZbNmnn1wWcikw1M5i5AKHR129AYkHeFeGMn5NJh6doMLAdEOUPIVblHUvISfeff0lUkFcnhSW
DJZDf7oqc1Y0uCJ5MZIsYXbT21m+d4uCDjnL4+M3Yfxo7OTGaPvmwhP77q5ZykQUEIhPtcX4bTl4
f4WIcTlSKaNn/5LyPrxQopuPfS/GbyKvxxcoIJecQ86PB3yLOJzq1FpFiDKYgRF2pr+EbVFe6Tnu
Vv1Y5tsSXbXaj5CVvVCdOjcgGYyHNc4bwWN1ezthPiRJOJovQDDcl7kf7a9lTndMxeBwY/T4SHy8
bd7XR6B/43IEcugta1sHgbOmxk1n6cpvt2g6e1MNtSTj0WNa4KGXlEejifP+Ndcmx1IOMTTj6h7k
s0SEx5jqaJcYc183V4U2Tu2Fb008ztc8uekXmi/yqzyijvY+rgFMmjZyLPrfoAJixd7oXhsTSbUw
SZ1gGEvXCm9cajf7SHHz+YvZ0EugLdiS3CmpFXt3ItKLjdm4pbMZNasY7qQAw+mXjqm2V03pDOVh
VKKYzgmcbfWaDFmzruY2MZOrBv/PfjeofaE8yrAD+Eih0si3LtS/3waxQuwTOxOdD72WlPdZjo51
HEDyLKd0awujqWu/pHP8g/6tMj16sXSeDIvE+FYzE/OJ2DzNf89mj39i6qE0GwBYyF9jCWTYFzh/
/1KEF7d7L6qRCR/6cYq/1npDqUIKg/80sFSSEUzk6IIOhyqyreTeSdPuPpTwR66UMiy+myCZJlDN
IJg2U+rQBlSyURxxq9IfZq+V2vNUzF7jV1lWpF96uklHG+nAxJ/pKOaLUYZd/GjNUVURt21Buflz
6yjDprWN9MaD1epeoxBldL4TKQ0+K3mT5b6eCE8eaLrF9b9tQeUoaGutoZ4/69V9CuXYpEmfZPkN
VkQGDqvSC39YTteWu1arJmwk7cxEIWiIlU1SQQHY472g3IRFMXpBMuAs82DXU6wO286sRVZusb10
nBgboSh2dyPQ9cdZSVXzdxb36bBLCqq8O69WjD9mEs5VAWHJ9SiY2wNgqOHCA/zuWlzKWQvSm4YK
TaK36ttft5PmRZiACnX6zRUh9zEmkbvElNFuyar9hiblRqkx8laTIbuQArwb2YEMBnyWPiolF56B
03uxslEZKCbQ8/agFs1O7+APbcDOad9oVVY/GtA56OdT/ay8vcTkncbBx/fIu9IBgQcUaxSlcGCF
t7q6t6ZiTKyiKKM/chrt6JvhSvdRGbSZQKxovkArT9PjXIfNNo274gev03ThInsXcoE+pXZAIwuE
pv2urE/nVitJXLJXwnttn+D0Em1EOZWGj0TJnVLOwqWZ7olLcMn1hU01kUomATch99tFdbryuVvL
UTSIiU7oU+/qeaoPQnfFPjfL8d6zaiT8P17pJeL4+1KkCUpXEJIKfTvYGuuOWZdHyOQ6o/caCbQQ
wRD1ua8sBIQLhhHraJIiEI0y7CORPyC4XwsEqAqexLyy3iuVosQ3RzxWrSoq/gV0Y31STxOFJ6LV
JZ4ketH58/Jb/jo4qHWGU6IP4ataVfNV2s7yuk1qDDnR+w5q9GQvHNR3dfC3AYElUfXgsJjGKojM
3f9H2nntxo2l7fqKCDCHU7Kigi3ZVrBPCEuWF3POV/8/dGMDKpZQhPagB40GpturuOIX3hAmSejk
Di1PI7i3Oqf76tuQjTu5b44jPm3C9QtqBmlV6EetLH6rTSEdLi/kWUr870fAPiaOYucS2Jx+ddUp
BW3RxHlJy1atNr45ofNIhPcQNN141Y+2vg3MKH7tB+G/qcHUf02MTE5dI5XXHHWX98d/P4XcjVIY
MrLLummStfIwNZ3zUjh2ax6drssqt2vx8HSdHqGajaaUE+3HPLpX2lHcX56J8y3N8kOq/3+jLy4P
tLZ0o0XW86Xss3Bj1vYoPC1ALW5l2c/PKuMAU+eGnGsQS1H3UVOH3mlqJjxR4++6Uyk7c2qMPU9j
f22GzrTS5vloPLAr8JxVEzDumcNIZ5uj44z2y9Ab2g81HeyNM469h8WH/qspq3Dl+z46stA2iIw5
tCAm5nl+d4y6GcM7pMJ5SURl3KlDJX5mgT0cJz1K1nTLP/o2OumUGmZ+EcTO07Hiioiwwif4Bbt5
a9jnrZlc51poT66USA4Ou4mhPXx6mxCCK2Q38/0Ouel0SF3Jemzzcv9F8pVWeDXdK7GTY57ylSv2
g9PAQPOi0amEc7wYqEBwcdSLyX+p5SL38sx3ANgU0tbE3/agVmOCY7pf/Yiiqt5f/sQPVlCVFRua
PnZTs3Hg6SeqTT+Felk5L4rWBw6GVlOE7Y6uT1t5AH63EjUs30xOPbKTJPAQHhH1WnYDzVBtpAS3
rpcE3cd6LsiOiVurZvDqF1JCFNGkrtAc//nyR36wdbjkHU77rCV0RgYeMAajwmwwvX4lEJTIuwOp
4nCUBngORtx+kpg2vy40+mdKDCmcdubEho5ulSjyKL3M+IgrCT7OpsvhT20lO4xudGZhrd3+0TLO
UlezoM9coVocRNpOkeOjUvIiyikQG9izFAdUM8q8LIj8ld36we3JWGRKHP25r7p4RhKjD+oi6PyX
TC9alUayDjhJGSZ55Xb5aLcQd5Dv073HqGBxKpyuKrV4svwXKxWov6r9uI2TOLyib+3fWCW2g9U4
+YfLe+WjQWezcJ5oaHdIk5weiCH3cyfGguNVIlPw9KTqt9gum4cgUMpDW7T6baGG0copPB8USTSK
mZTwiWfZPKeD9n4nh75sitc2DKDBpkbZ0SGCjrazB1HeZGrl4OUJtHRz+WPPV5Jx5wiIutY/AtDp
uFSsq0EEFmcibrTKLVkIQhJKRn8vj3O+PblAkWECAuOwc4zF9sTWyUzrvA1eh95ybrQxHd2ot8xv
uio5288PBbhnptuSG8BoPP2kVIRxhHNayFB9ejNKavQDx0WwzUhWfPpaAc8zF6OwXqLzu3StFmUd
1Las81WOlt2mUi0dh1HhKHTBjR3U+e7yl32wSdDggKXJHcpdtpRE0/3CStsQ5k4t18YmtIbm2ZG0
5Jg6UQj8Et2YOs27lTO4TLOYRDoo6IHPrQsaKvPL9e6FNwynyvQsD19lOs57TcUfUNMxFwrHWPtC
hbmBYTioj4A8hq0Ty+bKVfPRxiG0mEth/3jpi9X0w3K0MK4MX6nOdUeeycjTrSz5Zk3dJw0BubT5
H5VsJNA5CwD3Fl+a250xmWX6Wg+JVm7lNMzjO7vJJPWBClVzLwp0Ode0pc5fJrqgdAypOakkPcvW
YVrEMRD2PH9V+gooGBbI99SFtJtxyIIDYhrDyu32wXjUCUicZ1cyMvfFR2aOOVXAn/JXrbIMFyBs
iHxoXzebfuz1vxFl4pUX/3wB51eQhhQyetw0S0FdgEFRJtoheZVHddrZubAeulAzvFrppk9anrB8
0OsIKuhGgPEk6D5dQcKIPOgxxH2VfDoFP8a4Iv33HT+Vjjl0gR+Xj+PZl815HDHhLGDFI7j8MoQk
RdFrYfM6yzn9atA4chUCVB5fSev+P8YiM7NII+ar7Z99/LtTCHqsMOUpbF81OTdACSBfteVNhOBR
S+FaC+LsniEJpzY750Z82RmaptNhK5e+Orw6Q13faH6Id2zRG1+HLjp2TrQN1Sw+Xp7Ls3cIgBS4
cvBp4CNndarTlcuLWYFdROqrHMuEL42FG9FWpVZ4f3mc8zWb6Xy2QrEM8QwyidNxnLirO/I09bWh
RwGvVjXFVTDMDk+J7KxFgfMfdlI3Yb0gYQM/IFmh5L0Ik5TagPPSOsmfxMAWNwky44F6f+RNQ2IB
AA0zDyKbsxWxmv25/Jln1QYaZETXs5A1ErPyGUxfG0wtbauu+kvJ1PwdImh2TWY1fisj2EZJJfo/
BfqAPyJdGa5w57Mf1XTsV+b6X/fv/fdzb1saktZzIR1G2dIGL8ykwc8no3nD6xahvMmM/ArT+1aU
1MXGFhmTUEbjyNEm/UHS0wBQ3Kgph7Q3qpiacar+bmKIFMdEVnJ55S09QzDMAH/icLRo6bPNvZ3T
naCFyHA2iaG+IUqkfet0X/stgbR6puJdpV6iQGcbqB5tS1M1rsso6yzPMSRl5jTmczChd4/VFA9P
YPjbYbuyfHO4dzpzaAPx7EIfYafy2J/+OKWyk6ZTJvVNrhrnNqTz9KwYUlK6am1rX3s4gr3rNKVj
uT3l+tSlO4FlV1cV/aHRA8izgV4Gxsp6Lp+OecZIhIkEyGpAVsz//7s7yOqIE7vYVN6mMRnejFLJ
/xoJVVWdVfuGKJm5NgvzW3Q6C6gyUKOe40VgWkuu/wCxKMUfzHqL8kqeLZyyxvCElTZuGdTia14X
mXxjBaPs6kmEBUbOU/3Nz/QOKwEl/ZONtC13gdqk0eby+pzPBKXfOVknAaJZuyyI2kmOokSr+H/i
1vgtxaZPuz/r+hvfyopDGlVvl4db3sdUevEVgJXPVpthtIut6jttDatGFW+CR8Cd5JiGiFRK11VR
N8dey7orvbeDldlfXl7/BsXiiQo/uF0yk9PVhi4XwDFj0HwCsornjb6n5eVACMyVuxZp0/1g1Mqx
FjB6L3/uB7PLHY10BYVuKD/Loks/BaVhtJJ4Q4+o/1k0dr4JolC71tsh3uB7f7g83NnsIkiGrCi3
NK8dbd7FhxIpyWEYRdEbB6dOXQ0BrddBa8cacY60d6lrIcJr6N1anjmv2snuZtxZKXZmInBPLtWp
FYxpWowh4rcq4ejA3so3wql8A29U3r3P7lgGo7UpA05jOem8nq5mUVlqZ2dt/Aa0IhzdEk6rBJCA
6gf4e2mLZEe1ZqnywfdRxyf/gl+B0vkyPIIkGdEo79I3Q4jsUPm2fQ0b2D9OIRDWy0v48VAAcHlo
kK9ZApAmSN1FLBfpW5Co4TZ1FGk3BKqaQUukQLCSkZxtT4AgBnKlc4YJd2TZcqMKGSmSVGVvoBcD
L4wH7dDSjNqPYyfdpfm0Vmz5cLx/NmNI4XMa5o9/d+3KDaimSAnztzAyBFoQRV42R1kdjGtRZbmE
ZKmurUAnz87+/Imchvm6ocW2ZDDEAT15KbbSNzOKhns/KostBnumW7UxgBu5VpubUjdifF6Lfi1o
+mAt2SvIHrF3CCCWQcOI11UkoHq+Be2QQ2fCFOpQl30U0ulOzbvLG+eDuWUwsBbc48TyZ4ZDmRam
iVbnb1MWa9sc++0tD9+w71Bf9HpYnCt3zYfjkUzTetFR0ltyYlJVbYMiHfK3torMAwWJeDNNVXrH
w5Udap75lXbA+WSiqwRqbQauza3SeaHf7Z0Sb3HRp0r8Nlm9/K0ULR6ycjHeKbpebC9P5XnIifAX
InrIf8yCZ+ClTsdSCvCdBEvJm7DLAp+dSU3QXLDNJ6dWo3ssr+GMRXIJcqrTvprQV3d1N5UrLcTz
CeZHENbzeqBAQhR8+iOoSo5yNOYcTmuK9kacR8hNZNofayjiQ+3kn0XrMBJ1SbDGFA1gxDqL8dAv
7opGmrK3etR/123ZHITGw1VM1iYkVdpdnuPz5STaoBNLWZJEmjbI6ddBEWpjzZfaN4zr/S+hPCFZ
EznhUde6t8+PBJKQsIPmPky+RRE0dEZlbKSqe/N7tbiZVCfY9p0Id5hzV/vLQy0KTMC6kD0FHQuE
QQE8vdRWGqcaqQ4pVf+KLNdhm9bqtlbsHo9lCYEXUZvHFCvaTdCH0YNsg/q7PPwSjvTf+DO4jBtP
owEyT/q7M9ID2USlrlH+Qn3Q9W1jl+pjozftPhO9sanHQr6Rhf9T9lX7AIIbEI45TTvdqqevcpOu
XX+Lq3f+NVRL6AGR7ROXLDu0tG6BTCuN+leVOmuDrAEUDDPztW+xr9n72tcRPkhrX3GjuOpWgoR5
s76LSP4bGwk/utTzdbGE1ZoDbjKqyLS/wUDDSbT59KhGlrRSEFqmhf8NM38g8QhMxCX7Mm0oYmaZ
ov1twPwcEWfRXJzfEI1RqyrYyaOhulmEoTeCMNNtVEtfNIRGj6HVHJO8L76Dn67WPFmWjXF+E2eK
w8VNOVt6aouymD20gyOluvbXVPPfdZ76hwCE+4438mdrRXblKuj6Txu8LsNv5RhCEwlbgFiYZK9A
0BZH/L8fwgsBP4JKJCXP091YlBnqg2qi/wXmGG5rJzKPYYDyqdTp0nZl58/1h9P1JqOjdUsvjr/O
ssy2d8JZ0y0QrqTZqGhQLbzu+kb8QnmnPk71FG4wMPQ3KWr3m0HyKWiD+nm5/CsW4ff8wWi5kYhr
OpCRM9koRdh5b4DYEa4e1c5Vazv3RdUj6lMqbfk9qnRYxnXarlGAP9iFSJ0xwwQZhBtIDJxO9OhH
uRTrCIe4gxZ+QVTCT25bqDBIkUjj3zoZ7C2mauL3gAsRfAZkiI7GIPVei/5q6YWdXFz1Nc22lejy
g+uI3zOrIaKExkW/RPA7sRGYTlIh70qyIt+KoQ2OqJfZbhtbgxdk/nA1IHCCfEhi7jp1wOTFqvXr
ccrUrUa7+vHy8pzvRxsgKvEY5xVl2CVNqFGdzmzkPBJubOgAZRzd/8qiQDfX8zU2y9n9Q3QLWoLO
BrVi8tzl3s/yXpJqqxP0htB6AV2O4lBXpKJYuejO9hwDoanHnoOXD3ZusfZWXw5j1cmDQF03neKt
gxeAukkapMbuM25n0wX9h110q6IWsnL9fTD27NVMF4feKSHgcmxbLbVk0BThmtx5x6z201tNL1Mv
CIrsF4nZ8FzbdrWG1P93g50cdt6UuR5INwepS0CDp/vdL82gLyaN/e7D8Bp3E4VW9TpICnEXphoq
bYltNTLwefCYm1EqZedKwYn+GaLWlHtlJMzMLbN8bFw17lMS5UEhnItcZEhC/S5PEZ3zEDZpdBcw
sZlvZxmN8LcRtbl0b1ZFkF0ZkdTJaBGEADI1Ux5JHZQBPanC9SEsh4Ona8J+Qcwpew7SAKlKc7Iq
rd36U2Vr+YY69QSlqkIO4/nyHj97c4l0YJLMIAimxlkaDXcGojh6narCDaA71ce+zMfKQ51Kc26M
srLDI7yu/hrduSLdljRs1h79ee5P1ga6DhhGe+4iwqNdSi+bUNKgIvV4YDag40YXkG5DzR3egezl
Tta+mLowVm7/s49mTMjwKH4Q5QHcWcSSoNoR/enQfnJ1I/+T4yz3NUMznSZz71ypw4BxOkyEnTlM
5soJ+OBryRAwsaZ9BXVk2VEklYsNJ0bx0R2r8GA1oowPQlUn8a0JtVq/yYnY05W84OzU0c9H/3GW
KaWHCUHmdPcrQm+jlqJmBFpY190GvcTGUypDSd20F4UnFZJzWwG28Veumn+4vpO1JfsCrzmzEEG9
QE8+HRlhp9xJNQ06TCN3TXY1kPrWlVe0mpI8NegSgIbWW6U52Jghho1n2UCNbgYzzNpbK+sJBXZk
/+hxVKhTfm3bSQpcpVKBzKdS2hYb22n0fUBgDeewqHG9JyFAnM6FdiysP0GcmO1GJ5SXj5ZGYo0w
FP1F/9ppOFaqK2WWEmITJtXTVk9TOfxixhSENolRV8UGx2kwvJcP2/JBAboFEIBdx98ALC9xwzGx
vkyOpj71Trsx1AcnCdx0/H55kOVyLwdZTHrc9g26zIH6pH1H2kNyh9ENvzore2q5j5eDLHKkJjBR
A5OE+kSa6WqKJ6SrKjzaayrFK9+yJJ+ZFvTxQvr3LeJgfZO/j8e1L1mmYIsvWWJTc2EYhZqwJogi
BDdK40rjxnwVP5oH9dvlhVneOsuR1NPTUEJ3t+SKkZSv8RWKYcbWuA2usIi5PMzanC3CeRVeQg5H
UH3yb7NNtJG/90dlpXS0NsQczLxLG8Neb3zJD9UnLmpP3/husJV2l7/inz78+7tjOVvzWXo/BrZI
WlHyGeXv8ku534UwJNz2oYNT8CeU3PDZOYqNdETWzlir3i51DUgDT87pMl5IQ6mMm57vi8S+0g+1
743pnVw3biUZV4rqol3zxbC3QjsqmuRKRgl46CjJ11O94zdvevRFzB8IydWQoS9Py8oNsjTlkyEa
RMnAHgqsl7S/r7OfbbVyf3x4IHguqJUT/FLeOZ14NSDyQy+E/RO7P9Ir5ZfzS2zELj9c/pIP99C7
YRanIR+j0Alihsn/xof8dXyWjuP+fxticRIks2i0lNbqU7sV23mbju5no+l/O+XdVyxOQqNBfZ+S
eYir4kZcqcfyGK+dhHnCz07CuzEWJ6EK9MKqdMZQvmaO292AH8MErnopKrfVvPiP/PK/TdsiXqiF
I0tNyu7P/07X0qN2le3XFn/Zgf7vhL37pnl3vDvdVqwEhYT09ZP/q7hR9/kv867n3b7qql3zGDzo
k9s8ByuGMWs7bvEwNnE+VEHImOPoSU9muZEKz/lhPvxvs7d4GbNCJKhRMnv9djj8t+m04+UhPnx8
qdwTL1Oe5JieTh6uPxOAwlh9sqqrXPpu69+NfnK1/uf/Nsxib8u58JNoYpgi2DrGPoqvisIL9ZVD
elZ+IuGHGkVaCL+Uys8S2ddYcOSrRJ5+OrUdZK4SDu29DxSzg9IOiX6XZzkafKh2hQdpqJNsE6NK
+DeMK52wA8OG35/7asAj9ApAkMwafQg8LHb/2A+VFjW+8tOOEyzp5CH7WhEhE66Vmks+OKxEUvMs
vj/dM1gFUyGwIuCbKGsvgDKowvFzYif4JYzU0V0/ChNMpn1rLSxcvhxE/6gEQXMF2/tPFOJ007SD
j3i4rvo/u1q1y8CzCyOSryyKAL7i0VirP+kiBvgHjBExLqh+ckyUMk4HTIDWhqJKil9amRoe5y6T
PVvCYcsyJhyJo6ZY08pcHnBqCjxZcyUbgQ7NWQJtG6pa4MS08HetSuH1FMThVxOfxVvEl+2vUz7l
NwnkgpWi5dn6zYUMBdYCxVOUp5Y9u1RL5EFCJBqtShXEDOn/HvsC1bu8K89WD+3+GRUA6JyKHR2t
08mUChtZ+FTJfldS6RQecuH5d2d2eN4Dh0lXXpzzT4K1QxUKJAJ7j8z8dDC7oHpooy7/uzCz9qbC
SvI+K421iZvX/2TjM1kz5E1B/Aj6xZIEJfnIKumxaT6EQd7tCsk0bjsrVA6RSB+pgZoHCXONwpUk
pfOmtutXMvFlzw4QC+Asm7wU2AM1kCWr3pCTuJQCYT+UAc8CtNzBrn5bgwzIPcuDFhVeuwpDcOET
jOMfCLFmquOaQsTSW5zwr61M+vJSp9M8p4SmDTSLLtcSMFcmDsYFfaw/jJ0pfYHxinhwRxf2qbJT
pdshdpMDdrq8q84ODIPNRlRsX1pA1IBOF7pi8QPbTO2HQmkjj4Kh7yJ5YV2hJa8dffDAt3pulSuv
178Tcbrw6E2hBwr1bRbSXSKIePd91PJ1ge0UgtTos8S1le2NtunEfYqeinVdNZmubEDtV7UnUKd2
XFnnmH2vkMAo3vBObkffw9FYRytVG3AAx5Aoqc36KlVro9iQ1zdd6o2Cctph1OtIX/NNO9+7vFYU
z8GFIztCMfN04tQB2bMYbtRDoXaTua0ivU5w96w145A5QrN3WqoryT5MOznbmQjhiT3K5/YaQHyZ
UQL4oII1V3HZPchYLd6Obk7DdOjgD4gMZdO3XmoczcWj3NSOAQi5cjNV1PO2uYzG9jYvC8O/v7yB
zq6lWQGFijUgRtQ6eMRO50GOCt0IZTV/nOIx7GkfRMOwM0p/DNysNcXaxXQ2HO8k2ECYv6CVFIQm
T4ezRWXhCWLFj8mUJNR86gy2vhRBgXfjqf2k7AbQbcg3NIgAVvM2A0g8Ha2P6bUZQSs9YIc13iet
1npFomX7Iha9a0/UlsYkGjYU7OyVc3l+N/0rEDpUzPgL0OEiB6NKZaBlk1SPWlBJX6rUcW70LnK+
5GNreHy0fq3FqXqv+HrwRVeCv6rSpCtx2dndwIs2cxtncuPsALLIzxwjjXVJlETjPDaUuouk2/rt
LNTa90Z2pZfiZ4jI2vbyhlruaPTYlJkjA+EQ1TKAoKdzjpB6GXd2PzyauWXf+AmVwJe6UJ3EC7Wo
ooIO+Cfdj3rT7/MRDd2ViT8fHjiMPev3Q++fZcVOh8+zJlUruzVQGI/ju5o28H2f9np3j8z69LdX
rcbcADqumy+2GvRrWlJny079GzYEIA4oA7Qkl4QIvxPUPs1wfOzJjhQviFQb1zO7ja+0Dq8cNwdo
/yWr1eJ7VNbmVdaN4YuW+4OxckUv36L5d8AjgAkywy4pyp9Og2QovTO2pfxY1o0/ukQJRbXv1Sap
UO0TAhhUmxYrcJ3zMdFTA3DFsHPHbXmVtEOKJQW+Ao8OPi6bRu+cr1PpoJMSSxsgSWtC58vtDYgN
YyREWMg6ZBTyFhstNppJreuieowm1E2CrulvUSKZdpLjCNUtC5XYH7DBn8vbexlZaVAmwBGjBcs+
A2WwuLBFbGj4EZbGo9bidT1rckZPhj5qaw/7R+NQb0ficKZncJJPFzBtezusECniouyk8GrypcTy
2NqVvnJgljcyHwR8lMsYGAsX5ZKXXGPngqZcqzyKeKjdWPHzbY9gvRvIfvzZq2EeirAe9gLIwzN0
iNPC88QLSnlE2D+/0abKum573ac3yxaFOhFtmiCfXpIOPabLq3a+NaEHznZ5oHU4DsurUKkdC4FV
VX7E483aZUllyVclYZPtlsSvP7QWt6dPj4hOAb1gtijcumUBso8zOa47WTxaQVzvfNNqdo6SOVsb
LRbXgv35OR0kgEcgHec+ycwIULn8TveLyBDeGbN2eoxyNdk7dV1DD+7Kg0hlc1vk7fPlzzvbnmCb
wTuQMPGUU2pdDCc73QQuIpseszgIvwydpm2pcK2JLX04ClE1PUXgf1wspx/lC7T7W0wNHx1laDZj
mehYIwVrvpjQRflz3sez9E1n7B+YRkJB/PEWh9rosqlF0iN88KVKQniwGqViY2p5Gb8MZhnWshvE
sDgMF8Bc6RCxRmGQPU9VZ6Szcj1I7z8gMurxYPaJjR1MkwS47kYZrjheAjjMeaENYo2x6yAa4T9r
TuR3pScFZl85LsDwVorcdDDNydOm3k+/1lreQnvOhrox93SfW4pcEUwZxevHKjCwYcVodhwQCLaK
9FoUPlYZLu1xqr77umZ/BF7UTJpJpd3G2uiIAw2cAxcOeWIDEanSjqa4luhFZxxaTIkxExlztVRM
NwDJHVtUJcEPuV0PmeTGiXDS+QLXRKv6DcJHQxlvjbK242v004L8OYzUPP+Ojl0QRkcs6HRY270p
+7g/jdkwisAtFBW7ITdAcqeUXFUtEkx0FC3vXDOQGpNeYG+U5ZGqhhI9TZFagZwN/IKs1Z36IjBb
kgdqFYdUNsbpa1Mj2bQno7Pjv8DNHCwWdIEi5VffGFtKnhW6qbsKA6/wFe5Xlm1DXG1ISnFYtPiT
AMd3Vz2Ph78j8Tajv/nQxPKuRH2o94xy6sxHDZGn0tWMWE13Q5hP8p0t9KC5UUVihLjtaEUbCzfR
AuTs8EdRkHux9LhNvjSKnwB9GVq8pg9QvS3pIITWdN90EDEpGstc9VtncBLjLq7wkvkpyxRZBk+J
UuRCPNhVOg1VZ8hycVRUKX9D3buYFXbVIdz6idaD6RI40ewdJ5PkzajWQ/0d58M624+EucG+oCY/
HgOTUG9TDJofbbosEPXGsiWhe73fJ/11K7RK32Mn4/ReVWrYQ+l+V1RXmGGa9vfYllr7efRHp5q8
qAPqsh2kJBdeWLWBsUdkJg1gUZh2tyMEg1th2LU6eMlkV5078meHm04BmxJ7TogvB0I4wLGt0VXN
3o4rNjtWX1uEN0rsA/FibMY7KZCk6YpulGi+9l2rhj87tdaNfe8D6XiYOgQDr0uRDL2bJshh/RYR
LoBbHD/aNCOarGeLOQpvtfwD2hAwb8vUAtPe6laBXigqqrq2M83BSm8BhOozAdfsEJhxRW3Ucgb3
ZoTW7totcleulvh19YOfYPfHgaw7OURl58jbVteG9FsOVLZ4K8l8Y4yAkGC5G22lNGQvRL0LOJ3a
I0Wmsv0wByonfcy9IraMMfPkRKlq9PSLPEs3LJ0W4lg3YRHypdADqxlRSPY7/1fJT8JASMICzjc2
Sa0jFtKXQKZ+690w+FCINIG4dJpxEdxGsZ+KIzTU0Da9vGiiZvC6MXOmN1mylFxxw0xEk+EmTV2a
GNhhnNnjOwTo/k8GZCJsDrEaMRMbtSQP+gObww63GRwp5+XyS3H29CIK8p/5KDkYNdJFmMZnRJjQ
JdIPJakz29VkcIpeUlXDrZmEXDVyVoSffAuBwlOAgbM465EQaCwSH0A2oHMqKf2pjDHEKlttynan
ycKantVRtP6X0oiqz+Y9+hwSQhYh3gajAW799K3KIgwcnCqufkZB7zhe6xdV8Aa9IrOv46rjzlHj
yOoyFn5q6n2gGoPy8/JMLyM5oNWokSP5gNYruYe9eC2hHhQFF0/yVGAv9+QEWvAHb/j6XtVLbAc/
PdY/BaKZewj4eIn50WoMF8fGip5a1GUPeYES/IaadNOB7y3tciV8m6OJ9+8zX0aBiyIfhEeKqEtV
SVUfJRzm2vhJ6XNc3QC8Od9w0G3u+jBN9xgnqj+JcGN1U1hJ/nT5S8+6GwxOEYGggaQSmOnSyijU
DYoyBIhP6N77PwozonSxg74Y6CB/JYS6d4lIYsfD5VN9zatRDNCw4Em0lqdO+qDcd5YvDSs163+4
7tMpmcWhmQ6IPPN2WxyrOg1hcopKfkQbr9PCfYDSFfr2mU1kcsedNQzJrhkpL+w6P2opr2Qd/imP
IrNS8HB1l9Q5suUyDj2eU2a2OIB1ykyxwSqOO0Yr+lWlzrPtSbEWE3skxGYVWoykTw+II+Wj0PxM
fR4QLjT3qVXG6qEvHCIhIqRgLdk4S8VnBwkiRwJiirGUQBYhaliyE8PRkJ/TaNK1L5Te1WHj21pd
7MKhTMFO9YJLYq+qUhMprsVFJO5EYfTarjIsXDIv76OzPQxEmGBZJhfgIeUnnX7+UMqqaHQrfK5r
39oqSTwAl4MPYERKvVGnoNv5k1F6gxRnK/2p5Q1MbjyLT5AYUAnjnxc1t8kqpbCw0+AZxR/izSZC
hWc/l8V8HAol7WcH2Tz9ZC2AMYml+RurDRlqqV6eNn09pcS/z9ZkxUeY8+HRrB3pWxg00dFs1eTu
8uzOs3dyHMj/oXpw83MXUfZYzG4mKVXjJ0P9rDS5jy+T2aWPTZj61aYpc7Vy68mAIqilvr7ShDjf
1eRB4NCpZTK5nMfTZe3p4873/fBsAKqOrsrIkbLbIMymaGNlaIuvzOsHu5pv5HVBthGmPwDI0/Ey
OmRp3/XVszQL5P0IYRhAtCjtDHuWUejRFRUCNABzvELSDTDgZtgESFqGnp2H8VqR4nxncRnP5QMK
MJSRl92HNE7tIO764HnGp25Gw/SPtfalsjRPUNM6XF7i85kmxYCzSOkY2CVdn9MvH3wVOfJ6dJ5t
9B0e8qJX7qLCRBRcRqrz2+WxzrBLrCRdVrzPGImJXKbvvpk1jtlW0nPaZILkCjFfqw49tHIdWqF5
kaTjfU6An96gvyVLWNWilPBYlPTzbgpNEqKhKTI7ctAORhFZ2RXkIvJNPBZBcpWCV0PpHRcz4yEY
7P775R9/NlFUHokEkJ6iAE5rel61d8iMRmB5a2Wy8kQHygqu2A/lT5tsMEBEITalzWdHQ2sDYVS0
tGlgUH84HU1LKxkh39R80qXYeMJxFyyZKRnbEtvLlc0/7+2TQz7LeiC8Bnl9lvRcFldHRObwzDWN
GXiqzGmY2ITlVB9SdNw3k6h1N6IheuS9jbZi0vOVsPJ8XinEzUrxVJUB/5qLe7Q1gArFYWk/+SQi
4WFqnSzm7cfs5VoI2ZFWgp6zw4XezKzjjGz3XORcQm9bxFnpe8oITRtt4+ndpHlRK8QVU1CD486i
FXDNcjx2DahmGtR03mkULo2Q4hDPbaeX1ZdONe9suxNXVWy2P/o8fSIVWjMLPxsNCgMlF+jOEKmI
VReTWdR9E8NNHF6B7dNwnyoZo14rd8K9ahVhsR2RT16rAi7LSYAnzDk8nzkzc46wyAuSrqn6Np7k
V8fxszu4Fdl1G1nlyoH44MsoVcHI5aKCimUtbmj8YMNMt3P5VWr97tHojGGL10KyyUdUJV1VKt8+
dwCp7sugsym6o1CGuM6ieNViaD4UhR+/4rIuu6UTJNuuG1O3i8rpk5EEQ+ESA/F/fn5oai0mkAoU
c1slzWs2mNVeLqZ+TzZyWxA53iL51H0yyfgHeQfEM5MbaOMtG+pEr1E5mtOIHGg/W3/YzU7oIvHM
3FwzwlqebTqvrDczOVf1ufQX23GIZiCDhWhQbbU5RvLpdAyRj7gJ8HF+vLxeZ/uDhcIfAe01Hk6m
bBGqIJNrjtpktK9j4yTPNkIytrDCAmPKJjhUwlx5ypaREduch5myJjAJHs9lh9mQ6bJX8FNehVVY
zyCGDIpng9zjvN1aQ7ZFCAScK00WR3zyviQJl+lsm/y3xIDqMu7U+0IeJztLX52cV84lcvPdifTX
Gzpsq1f2yvmscp+gEkGMy87E2vf0GarMssMX1Ri5T0znIPK4+2tBN3iyE994aEW+dn+dIYzhvNBk
nOUvgKGAH1gMSG0rSKAYSS8o8NjDiwmubTpKVhQCxrKTys8guU1jXKjbCZ+P/lgMIU4YWRnmwXH0
DSQT3S5kM2J0ZDfppunCKGtwLeuzqLkmRAekrMihLLXYIWl+qrgtSkeWl0ToMEtYo1YtTRN0coo1
sa7lTMLRpZsw83fpW9tc7aczKddKmo4myuSjr4zfckqXh8QZyy1qU/FPQxn7lZVbHj1oQ9z/BNH0
DtFsWBb55baQfLWstF+oLUUegJbBldAm2sd0vNay5uULMCtK8XTP4LL5Rlnyk/OQM6CTA7+gRdmZ
b4XsROieCYpC/8femTVHjlvb+q+c8DvqcB5OHPuBZDInpVJTqUp6YUgqFQkSBECAAIdff1d2l327
ZEfX9X32g8NRrRykTBLY2HutbxFWGAQBibJeB/SPvTbEbphbCuXjnNHhYjTN0/GSZZHDLNb6baEh
5AoQGBMok2H5RaDCLz6Yf+o8RIi8hM8EJ/yLwfefslSwczaWVZK9mSAdp3dvQBJuwRfbTQgSRxOX
bPxGO927rYk/ImwY6Pzb2hkHdBw7lK31lmO7739Vl3xYUNCFwVTyop2B1BPcuI9co7AKSFVJd7wT
hMyF59u0XNjI9uBdmLwDywnNreZXWMyP557f3/VyXaISwtT1Y7hfX6u2ilg43oFaxsuknZod4+lw
EB66Hiqc7BEFhC0DrNo5bIv+GTmtv1Kjf7gzLr8DVFYoPKEXRAH62xjpD4W1SVYlqiAd7uTUyTYH
hM1N8t4syTZWOrkeYa//lfHxX3zYaOddMA0wfEJY8aGJQSS4GNq4w920IDhGKZ+XbbLG9yQkXSnV
4BTi4nj88x3qX74ppJAYuUHah1rw5xWAUKiCxn5Sdz2ygvYNhhRbxx3oCcy3Koe702ZEtNPmz9/0
wzLw24eLWTRal+CSQQL6YdkZwkSi7TLqO9FxlYeYeudIFl4LmEt/CZK/lER/OEj89l6XNi0Wt8vQ
+6NLmbVEYbzhqbtGkIjvKzLysWyDpRb5yjUgztqzqtosyWAIJlGearMgId4I65pbD//eNgmVCpY9
dCzALEC36p+EoSt8bTMGIeJuMq0Pm1vCdmPqYH5Szd0vjhQflr/f3+pSBuAdL/kLlwv8DxcwiD+j
NzkciTSM1ieSunZjRPOrMvvDMe23d0FoOJZZ7PwXGOPP7zK6FMvOIPndLJbmZIR+W3sy349O3YAR
FaqND9IIwsXaYQch4fO/dxldPk20isGzxcoMgeKHQq4lddzaOqB3ZE3bW+zPJE/Fag8A94ntn7/V
v/g0sQ2j4MCwAevgR14nZk4zI2Ev7ogFILHW83hGOEH38ufv8i8+zYsGBJ0IAFpQdHz4zljfVcgy
IvKuc2HOQ2Cbytuqigo/beKNNcGws0sQYqqqNcub2P7Kaftx0fMvs1VUqZd2Kg75H4UF0JD1DBGv
413vrtWNU0kMph2fOqxAPIB8rnzp/OIg+hEigAsINyaOGjhNXOg03ofvEBoO2TWDZ+4Qq0qOzVTP
9WZaif4GkQ+vC4Zp6TWvRvMG5t+0R4gKeTNp07+5QA2+MvwZP7LC/vtt/h8Q4G5+Xxr03/4X/34T
Er7duhk//PNvJ/qmhBbfx/+9PO0fD/v5SX87y3d+P6r39/H0Ij8+8qcn4vV/vH/xMr789I8NB5B3
uTXvarl714aNv70JftPLI/9ff/hf77+9ysMi3//6lzck24+XV6up4H/58aP9t7/+BSfiP1yOl9f/
8cPrlx7Pu3rXApqbf3rG+4se//oXL/2E6AvIXC4NdjT3LxvF9P7bT+JPaFFephMX8Qb+D/sWF2ps
/voX4iWfoImBnRhzo4uP4VL2AJ7928985xMudHzv0A9Cvo7a8+9/+k9f0v/90v6Lm/5GUD5q/C0w
oPy00EP/jtMPsiQBfsDRAMXDh7OxjrGEO3MMUXSrO9QF9aFDlbLpqol8dQO1CRAGc8Ucb9yMwhwc
f3geeruvIrsbNFgDoYNc3bCzpXchOAIcveI12AjZ6nw/+MbLWolN2Uvu0FmAACMYrwFCf1hiOp6J
Hsp49Ns8jb8lg/9me8/J1MTKqh9vFGV7O7bPdZCuhak8u1/Dyuz5CJ00ZDUq9331WE1R0cQKxJ4K
cagANJ593hyH0Q/AxxRXnNFtRPQN5BpTHjWQ2PNh3fO4yQZPNkceTPtKuEhANvo99Nfnxc6broVt
XdOpHIj9DqPDVDIm875eX9uOnaMOkyuoRBmkoWOBEcgzjlsGOhiFWF3+HWJ+ZDtASaSA/AIzjuep
A01JmL6F9CoIa5BeHmcy2GccMYc8BokoM+HaZnKqvZwt+C3tiOlkXteSPHC0QridUbQOUza58V3S
RTSXuh1yuXJ5EWJ8xSddjAxWfifmBfP9vvDn5uhrV0OHo8+cTreB9c4YO+erNwLJLE5dCo98L/jT
qlyWpXI+pF0dgzjMT6FAoegqRaFnEHKTdJ5Tkqlqt2vc3zat3DCE8tlEzVm93gbAqUD7cg2660Gr
BoldRN4r097V0N/kpCZgySAWfApI/AZM7A2Jo8McJxoaJTw4udji/XEZtoQFfWEhieMZBgXkiJsh
MyiCsjUCF65n15Af5y70JDdcweydUHLfqbTOeFU7GSScfOtB0kWC+hh04n5Q69Blw/BK4V6AE94H
9QnthMws0bQDGDjONZC8jzRx64L7DRyfmLzvvWU6mLZdNwysqBy9UgoMhQ7zNpwHJMkG2yjSN0pV
3wfXP0VGfuEowAolAgCGw+5M6eBd4fRTejaOy3TRS0mqcAYtA2hXtewWmvZFOMaHBhmH2biY6yV2
xmyU1ilF7ZJbvkL/Qse1HFhMMhcwllIMzddO4DPyknrJOhrgyNeEV51RXxVLPzuEnWLWLGUzYLeD
E2++hkR7z9A0KRbTPk3GhQRKDXbj+PKxM5hrDJ64nuQUA7NXQRzCoKptzclFcZy1cQTos+/s0vbE
AjtkFcW9MbYINu7NAPFRMOGsDb7+kbQAmWgdLVuIVvqCummfxTPDTDthbwhh6zNOIe5giPwuxtYc
XUU/R2lti3Hqd/3AcH+DYxvX0F3FLfjTHFGPo9GoIEOnlJpclFeHeB7giJmH3KXeK7fe1tO0ywcD
WxxS3nu8V7hDu0YVnVmysWaIwDxTjw0biRukGW95Rco0fW5dJEcOQ/tWQ9Zh/LTwqbppAP5Ch8Cz
WRAofmXQBgwytDjre9+zcucDcXcVkUjnYQoWiFonXXqoyvZugyyKytpnhoDjEn039+uUqvvQLFdL
DaNGMCNjJMAg5FqOaQjvUsix40DcAw1sVEy93+4DMq/5wrtsRv7RJulTDhOHOPvrfOrW+jC4YMHD
iGCucBHImykll4DPo2bptzW2SIaZHhkGK6pvRNHP5J1GNt3Q3qk2oJed6wgar9U7BHY5asyxsghS
LyzFwOMtIAr7qyA7DRVXtoSg/Gvh9ydv8fOYJCanNc2RuLsTxN40iblucb7IXadmOzNRaGpqKKLC
5KA7AvlAiqSMNXWuDEIMh2j0Mm+wznuL2RdsNVi7pJe0rx33+gOqaJu581zgUDhfOYzzrenrMYMR
ZioQAxaW/gBMtuX3YcyeOnUnFn/HJ+JlNaAyGUNeINwySAjs2PJQsf0qFJZu49rxcYk8fQKZ4cCn
dbMafmgQqArRKFTrcKrPazaFwVQa6oXYGnoEO7qrBHkcS+fSRd0JqK8zkXOdW2h/oPNumo0El6d0
4vo89S8elKlFCH1hHnfLNVuC6MUa+Y3WUKUot/HzYAx3KnV3OBuV04gDJvoyGfr1GZARh6leczA3
rgmlj2tIo01j+0NHuj0NsfBixlpYovH9QK2ULOP7EidzAfHWMaqSau9FYM/MNbo83Mq8s3zDHewv
gznRMUECKnYCUx0Ro/gNx818rdMcIu8c7NXmJGvnHW20z25crSBdqrBslMs3EDT2ZdTAPQTZgwG0
sOrKZazKFKKiTGvfzYZ5MAg/SWnpK2Pz0Ux3gXWeZgjFRczR0xHqpYNbOucubv7J76JSE9ad0hS7
j12nJxpXUmaxdt3toGmUOWOCizypVLmoNSxbYpYN15Gz8zhZv84rWo4YSmY+SGRZiGSkDFOjGUVd
KHdziHwLJE20Byaa9pW2NRoWK+F4YNyERTxXdTZUncgbBCe9Oo3f79dlAvnRGaf96oqhoIG3PIbL
Ip6WlPe3Thdu0gWkPRWew7pcQnAMQghksPbe+yT40vNOP7SOnfI1/sJlOO5FNQRlA20+eNSMYzvH
KgtW6rgJ0cLJ9FQ9pzqGXExKKOScCWGgA0iXqTjMjiMQVvw+wZp0hb7HVKygJhR2CV/aNt1aHof7
3iXO/VCPX7wlwmYW31Wx2Y6T9b8EtaB5qMjJr8G1rb2BHyZ3BEF+cCFURC8rY50c92jagSyvsrlr
8krU55G3hyZ19mb2MtG7ufBcaP34sLsI5FQMXaNc8y4WVzigZC0FhI2FjzEdrnBAQjoTWnVDmlWT
RoeqcnXJEN2Q60Tuls59gFVXZKZHK20AJUZW83QefW/bjJebEkIYiSD6bhlyZ4g2bRtj0xRXgM5v
EDiT8wh3RFqdk8bc157/vEBvl0KPi0TP/UQdhFgGnzWbc99dTb62BClm4CCC7JmlFuLalG1Y4167
HXq7FUSnjCBZHtl5gffuabYV3hV3kgIUSwgqbRZ29Q5aw5rTN+ZJECqiAmPvPrczCqYad0PcFzGp
t31ldhWVB6hFtwxHRdRdpYmiAxnHZOum6NrUHE0jutRxUQXrXceja2hwBWKgp2Fbz+tngZEPfpMp
RJicMbvBTI9w/3lFsGBHG5fobDj+7tB5rePo6IJkketl/W7tdKKDaJEOvmZoe++QkLX3qXfGlY2a
D2CtdSVZNKTlJKIN64Od1dWJGvWq9B1xpnsZREWnq0L690KwJyvrL1wgfXxMSpuq/UrYVV+TfTw4
EO71QPm1qhAt84p5mtNMOrSc9eBnvVq+iy75GgI0f1kgumh4ErF6R9D0MZxMZipxpSmDC8ZsCUzw
TecB5y+3XTh9s1O/odF0sIF9Wodd6tRbMdSo5hV8gEj86a7TdXqGmfNK11dOcFdH662Y06OBkjkI
dJk0LRLK1VXkACRS2S5rXKxmoBUcVYDiBv3lk+noS4Rit5u7PocjF0WT5K/e4O0iTQrZncZVVrlT
D2GRwk2OTFu8zOJE33mHCxvldHC1RHExrulpGMRZ+OrWkrDEInLCuQas6OQmnHsMG+58Dbmf089Q
erMzo2CekcE7OXQpRuUhc4NgRxkckaOH0uzT5WlGpYbe6hdK2SlApRpq9xh78SMNms+SA5a31rTe
LC5SJlzsXNTcCNd5onXIEAuGNNuxMbvF+Od4ebN+UyRtm62zXgqeIMR1TveGp49jhOplGM1hUU45
Q0q+xXz71vru5wEaoTkCMip9w5VEi37s7rwaCnAbNVWG0wjO/s30ypsV5gnZlUBKwd67SH/LZb9b
Z++6bZ2bKVo3vYZpEdbJKqsM5oV9/B7RkGLMtTxSkl6OFPDMYy8DciC3Nn2aUSy12M8cTmArj/N1
/oxR5FaSrsEqSnUeBfaOU1ssjj4PM1gFnjl22AgbgnFWYLEPGBi3KjCz0cV4svacMnm91Orkk+Q+
Ra++U/7XAHh9F8seNg6lcuPJz2Z97aKXNiTvq3+kJLyBQyMaanFZ9m6XJdzp1ZzEYPxbYKu/zYKe
hBM+9hhG5WGADLFgzCf8dk1FrsOJbrpkPHiB3SxUfk9dcTvXdiPkV7BP3xsf4oiWH2vqzNe1G2ZQ
MJ7lEGOYav0Ddm4c19YMNK6m6Fr8b65K6pq9C30yXaNvfBBdjiCoPRG+l08s9nIy6ROTZEu9dVMP
mFcq9QzJ+BcloxzaU1hHnbHbIFwGwGtsDayf9mSqr0OFmnQlWGygvrcZ1ZObt02X5BWfNsRRdd5N
FiPCRn4nLdACHqI2YGm56wgyLGIXqzmN7VjE4wRgzwSgKY0vBobkoZLNk+w7VFzWXNWudy2H4dGu
rM+hvJ0Oso+qvFrCRxzdl9x06Cf7fvs6yuAeoetiy8fupfFQUPqJGLbW5Z8xOo8zrxr2pF90Zoj6
aqvhqe9A0UQFD5hnM/d5PLVvPU6tuVpn51AJEZerSUwGLfZrPYk7R/OwgKL6RrUtUi+qTmaL0GfP
Mae1jq67AMLztoXdYlUD7iiI0zZV5UdZq1NYsODLJBGWAaKDfhcnzbRt0egshJ7XrZMsrKRW6GyS
oPc26TzlKXLyDkw7LT5yWn1x3fqhgZsYh5VpvryaOXdYiWtsYARhjE2JL8deOEjo43mVhPQdZgY/
MEdWoYQnqr5l7ZjPk3fHE6S2RemmolpmiM3bpGJ4R0v0hqm1rJhw8wX56yxjdSdLNVX8FFMPp4mh
9eE4GEgx22UsEV2UYmRP43tqg2aDj3TG+rBHQgoOkTWqlVnMNyN4sVkd2eqKigue0ZfEQ2QC56Xs
5ZC16cRzDO/cPVTUKJeGgT1XydzvI0IBlcdwm+DedtpyCXBtdPFXQZIrNA9L0LsPUdh/T7DXIrft
GUzCZCcW0WGdRoQbInTsc0+nx6rlexLAaZLU/mHV2Now2MsYoqw8i8t85t4R9SnLwDOLCtXTvJM2
kyS4ikKscBDcPxgX08TNwkJc48CD77G19CTG8cOtsPmBCpxA0lLG3KUvLpvdzdxZ+LRwuN7WI5ow
c2MAjZZqSZGJgcpv48D5kKsEoA0Hdx9Wj+oIAN5p0b6fKWj285oRhbrOezRV82rSrnBn92hjfh3g
Skx081LjUuMxeaCJjgtXdpuqlVDe87Lh4NVOq7sJGwCxqqVCGwbbctuLIIMrHtOXymx4YDLP1LvI
BTtSGcgF0qWULkZ+RlCVi5AfXde/blGq9R4/qIkinaHb0MAeUurvbN8cg+GVRdXnWSc3drI5mr6l
SbxDjIGphW5Pm6DNqNXPVXpR1vWvqpuuB9Yc2fJUxwY5osutH9Tneem+Ei6vZDfsQhRtETKk+pQe
IBi5TYBI9xEJgWFsU3AyXQWivfH7Dq0kc1PbL44A+kuw6IiM5GzFIbSwGrUinEYBPs6p2gBHUOPY
5d4YfNZQ7QeyqFrnUiath9VequPJyd1o2RgoVzOOUwYuEZDLmVy6HE73V927IMO71wMJSvDiT9bx
XzDQ32g/+DZOMjMDnF4e+h2056WLIbESyWWKT4rVR8Q2EkFwzDD8mk7Y5r0uHsoA3X3BYcliyqAT
iPsPXbTUpFdDO9w2st2KyaRZ6HebGhcYctkf0mE5rl4kMj36WYXGK2jE7g4ZScfEpjtEyoxFY+vt
SmlJlQ8OG0szcPXLSnYHJ6hu1UIRi9PfuzPCd4yzfk9pdZc09CXl6msXHzofEto0XksHW7pH4jtP
LcEtlgvnHPYHigGlkwGJ/a2L1yrnPb9PYYJ+nPjAQOxC7AKaMKHAQeSg6l04f1mmK+CplgKxMPOI
uyVBlqpx+nAbYNhxq6UAQ90bmg1kdkEJ3wq9AohGgbCNSLQtkPUByg1dO3kD2isiXBA1N69y3K4T
Ei1+63b/p/GPxj+a9f/99+76Pzf+6eu7ohhV/T5F+H1UgGf83vgn8Se0/EEVgCrhAgWF4PrvnX/i
up8gh8FJDe8AKQ4oAP9o/aPxH6QwxYOaDQgE2Ex41o/Of/AJGnUHmATHgWX24hT4dzr/aPH+1PgH
Khg6e7weBmYXVRA0vD/PILFLBqCSrrnSfizKmESpzjvcniSvBoqLbsReLDJvQjBWRuIK8Nyh9bob
+BdkCMvaMEZl4k+qRP1Q9WVlVsdmmD35HdbNSjtFt8pmLmJgiK84MEnoeIjY3DVeD8ThwjV6r6nB
MpETtOWQxyEoTtGSojRlpBPAQidWAdNcJ+R9rqo4zaWp+6NoFJqihq3TwZnM7GRoIcHDZpgLs1ys
rcQZEYmjxwkjyS/MH8mXHjYUdxfIun1IKobEEy7ifQIsqgFf1dn0k2x3s8/mZZNCk5hH4wgq+iKr
9l45kj9MFDVNhjHK9DR2zDvYTsIFF7VGghlexfa5pgGCowOswGYLAXPgbKqFX0YdWqTfK+3bz3NM
wvAohikozXSJqxEr7v2cCk+rTIUguGSjo5P7GH07EIo5ZNwF6X11t3RYKEHOl3uNAsY5XLoaL93s
kTXvO0au+LRIcyk/vC8zA3J/SzVLRL5QQH0yP64BZsS83B7rQSVDMRrPPLUemnndoHiUE7dJVoiq
YnkDCymDUbBfJ5zFY9NuWxlPCTYIt/Aht7qr1jE51ms8PqEBLoe8tQlmBzqh1Muq5DLGGFAMc5Qk
oXfCYRxLfUohcQ+XdJFZgFX6HPkr+jdT64+gerjd19jjihVoqcTiYPHH3Y9BD4grZjc9enyLrPsM
LVc3ybxAamxJk57PDC8RZUmog/doTl/44sOUUnctuiQgAkOu13IWnSeZ9rSo4Cd8mJN0/WadBRE3
JgnMthdh2h9pLUe59aa+3kQJoup8qaibBT1l/l0VUv7O9SK+wXY7VXsbOTjuVLaB/Cxa2jOJRG02
akGRmF+QOx48rMzfIduwbXD9VdHJX6Xh+0US5W0MqyM/W6Zw+ZJSC4RnIunF7Oj2/MuS1J4ATAaa
idJrvPqzHhulShTo8UM/zokoZQhKWy5nsjy5qzA4haGIJKC1KXntewK5nqIX+L4d7gpsMtipcCAY
eo2aZU2ecSJz4LjicTdtOowo7Wlxrc9yThFhCda8i9rdDmZIikh1DOy5deJop06IIkhavPAmHtIV
43K4ueYcEtaky6lnmzRb2rUK0DSNKSuGTmPncvq4ephhW/zugvvrlxDPgd3oQDH2dRxTqKumWfQs
A2cjdrPRhJ5AC2tKvwqvQ/O9gScfPUMXZoV1GiBuUYt7UjyNnyoParKMQ4oMB0OniCmhqpq/q3pw
dNGvDIVf6PXkRg8ONVnlgik3gqONvg7ng84EQbcG3QB3rXMXGKaXtvEDjAC9ccLLwR6YryGLTsmQ
zE0BFzgtQaRbg1IDXwywUsOQnzoEZrc2sLAUKoiERKmziod0gX9rA+aS1Adfue33SCtA8y+2G7TT
IKrK4XZhzl3q1c1LUnlYgrJwRdICJhcOgmPglYlxVrId1RiLdoaWo0ikuRkbL7geFizWt4j3RgWZ
qiVZ8hiLS7Kxga7KEZL9FnkAUDVlumGwkQ+JVl97aL8OkZ4W3ECCT+cL1uSaKq7UJsHUCJO1NKGv
lZHjk51R7+P0j2sAX52AXT2aQ9xx0eS8JXYh8WaaF+i3qOd1qmgbZ31kzF4cYmBFZ7YyKYZsbjdQ
CDE5JF7naRr95dwTUFtKNg2MFrWHFGNMf2J3LTVbe1RwI0vPqoL0E30zUUu94XXC6a1PBM70GJjh
dL3qGNMDpm27XGHUCxLArJU8Sc2jBHys2XvGHL4zBZxooTjExJGPcmn4kKMdJG3pkwuBuxNDYprc
tyPw+wsmnH3uhaQnRa9jaEFdPcfAZNeTAXFRMQ0r3zJ2e5l24kmljXNbsYU6R05n7haNpvBDJaA0
Piytjfpdi8XrtCy6Xm/4mkxqmwrboStYw7PbSo6Nz+k7VZcKlLW7aJ7BCgFywkMIQcPh1MZZIPLm
czyOlbN34pmmNjeay3OIhKipbBgPnMIknb4h+CIh4YaSI19kizzmBvUjOnIuUu3/U7yNy++lGOqd
Py3elg+lGx7/Q7MRfoLmAwFMLiIk4Ga5wIF/12ykn/AfUTaBXwSxIRgieM4PzYbvf7o4XpBiCcOJ
f5Fl/L1ucyEBgSoSgj3Iyn776b9Tt/0s14BiC+cuuG2hGwe+E6ari+LqD/o0DYyObqD9zWaL5kY6
6hmJZpzQm9it1X2sovkXtsEPokMPBSfkfxcAXApdBbyRP79hiD5NF9kGs46ZtYVyA1Joj7xarqry
D9/AD3HKH8UokJ3gtf4gOvQR6QXTGlzT0B0Cp/nRPAEHHWuTEeT7VS5e7W6YxJTMuZcp7m7khfiD
5RwCrktRvUFbxGlX9FJ7bA3MLXsVoR1AMeUaO+oCntHWO0Ppmm4rXqO1JpCPUd2yyJfXiILx8gpN
N1poEXb3ZkxCHFeT2R8LYiLmX6UzRRxMw9IJO6ArTYoM9N4Vb7OrOBp4wDXU2yheAXfIPGcWw45T
jekSHO5wsfRdV40FCxIMYHWf9ME1hjy9vhFo8HqbkeBYfMKRen4zkuqjQiZJ/AJmiAhOCcCAN3VI
q5OEQuaNYbBOcx66SKkMPS0XmHPjdA3QR2xrPYZY1jsmzqwF/lOsc+enaPp1GgFSKGIlCO+VCjEu
n1y0Va7CPkY1QbTPpsJtCMJC0GJCT3V3uajf6tq67ImTZvRzNZG+HY7zYhhSgRyIhgSUlkvvHpNm
mOWShbNIMG0NOneNGEZVkQ6XwmkxMfE3aCDwYN4y0XetzEYKom2LU6wU09ehaafhFNaE84dkEsuE
AZQIQ5tm7eBY5zGe5k4vGCD7IODmMa2Q5LFJJsxMAAZyQoGpVzQTrpDFWiHWwi81aurU33SOVmtw
aHvSyPg8jqAW6VtK+iFmhcSRCuW5A2QMJCV9ECxyzEUTxutNPA4u7wp6Mfv2Z9BtjHNXaRRQX+o2
bVe9gRERWd8SCBT9wjgRGJSlY7Ist/gDUBAVstUm5DlqGK0QeCwbgQJkcBpQYjPPDZfhLoYIp78B
aT04V2NIdKldajGeCVb1ZagXXESD1UtfSuUJRDK0TsQhUjBpiEmdamwRoSRFgOAYtf3OIukSOymm
u3U5xb16Q1sGmQ5gfLR2uzrSrx8BjxEQmODVHHSQFwgr6jOZHYo5t1eBBELwWYvC4y3HRC9GUxN9
qjQeED82gVgLEF6CmyUN6c6/WJMLZ6iR1APwH+YWnUV/E1otfGAck1f/2+SG0yUgqQ/FNaKUE/+K
2XlgR7rYxkffz0EpkTvB2sz32Da13lXDcHkoknEQ0YG7wruOCHhWQME0UxRugiTEsQfD+c7ZtdA9
iIxihCbfHcGCbodh/FIfdYStO9eeq16xH4YMVCw67yla1c5BEky2Ly1YqDXWg4JYZDQbrTqtXOzh
KdiqZTWPJOpLEc5hlI+d7eEsh+gYYeSXwBxQgZwF7Akj+Qw4wSJ33qKjIFsi2fVFRXFOQ3RKE2JK
JgkXmQPAT1f21jj5pNqQ7y6oWaesRw6JmKQTmCiwJ3bpTZfKVO+AYpkeOrf26lOFGxnucqg33ft6
DnD5bghjQfso4AiOdv44yxk1TMDDoX2aOSGM5BJC5PEUJbxqM2deCd0tGuORwgQgC2VORJ0o99uG
yCuOWU+zh8SQDVs0nJtvHEynNW/WsPeyCDhYimq+qS9DGOYXM7CZ99RltkEXSSJ0Gjbp4ditMywm
0zqFdmN7E9rCwzbQF51LzXyPq3JC660Jm+Az1BoYMWYI2q4xIgjmFEv0E/wHGDiAypQG7YoxPJyG
d1Xjrgnaj8m8iOcGUD8PQArM9VNclzgVYgxTF72kHHUpcBoexqBiXBMzfasHzmHezm1QVUK/rq7X
WK/Ocb+O/fxt9hrdD5//UxX9vSpCLfNnVREGkS/8Y1MLz/lRGUWfLjUAZHJwpaIQuVQ5P9SszifY
OcFtxtkFHDJ0qP5RGYXRJ7BbLyHTaHcBhnTRMv9oaYX+pySFmvX/S8v60W6GZD+0sn6H2jiXPhmK
sz+WRkEVYhIqgcaNoUdJC8lddMIdHngvJKnHrhC9Xb4w2dgHNc/PzEHbGyTtuCtXujIX09sGcgnI
afojGuC93Ky6jwFEwJyEbDyLG3tjKFhHN6AGLfo4zy5CVDBL/ZX5EdXOz2UQGAkoJUG7jTBLRW7f
R9V8ggj4eAWKqYgQlZ3uVkwRzTZZm2A9DJPyL5NsRr9RkCqOce8M71SifPs/7J3JctxItqafCGkO
OMZtRCBGzqRIURsYKYmYZ8fgePr7RWbVTSWtKHb1pjdtloNlmshAAA73c/7zD/RBxNWt0ybFurLz
UmnDQ1haoHOrib+osktv3Mgu5RoooTjN6C7xEpxjdSdihZGZSXpnepgd7efbVpbYozFXLOI9tM25
3fcWVM3VJIQByDLFMclObV18ZYgsjlM5dinTlAkERHbZZN0E8VQ+YtE0eys8p4qOzafFLSzG2fN7
4yflGE4xpMFNUugoWk+idhlKpwreYTbjUMgw3c2ckKg7QAPOk/P4xJBmy7gbzHRt54Ye8dqKm5tE
Kgq0oIGNCats9JsteZpTu8p5yBczhIBb10fGQfpkKaA095bLWLtGBbBSpWv2e5iJBjQxermLami1
f3ScKmp2Zm8t7JVe0fzAHqA9tkvgnDIsqqm7sqo7FM6Ih5GXYTQJt0Byk4y27VZ+YjIih8m67Fum
Qc/OMqmbkYpq2BYzA8UNZorjFdKkwQQ+qZgjgOQZLkYnnoBeUzIsIJcnZo7kUr1el+kIpw5LmuUH
bm5UPWUyybcW8mvPlygm3KIGFEB4rFk/oQtlCWA/1F2ljezKZBJjXdfM5C7ayZ1sfMFonjcTV1zK
uBPrxstECXl7Wh5yGcvpznNjtTB1LrXczq3TX4syxRLHnBY4d7UcYUXINnUu/B7lM4N1gCdKb/h8
W7Oznceqtvzv6RRpF6L1GMwHF9oA8JYtxmrD77C+eXidBDy2RMcgrd18vVTJRL1diQwLZxBF+8Iw
/CDY0WaM3QmFIV60GLTZeKD5pg1iE9T9liUomKb2w3KmF0zJCzNeRB5IXoJn7SrK0cJeFmhYY15H
YWzC8AF0dOx7oKQdvQ4gpZFz9sAkA+payaiAp7SIRNdboaPWWKepLg4sPNCxqcudnWEPCI2KFDkX
Dm7R9IQQrZvCrvSHm6A1sQgyRqWeosz070w5L9ODtPrsa1bUHhN5f56+2S22thAiIBzCWOkGa+1U
lYvCldKsXwV1w0C/HczvmNOpZr0kld6XTe37u3jxi7fK0eqy9PL6wSW6Mu8RzPMeMF2AYzvHJxF1
02uZxO7RKTlsd4RtYoro+88KsUwPdKWjB61annJisOwmbNC+F41ogkMw6H7hxTbG/mg1GbSmXjRR
F3rMX1+hEI/mDoK+/zUYhlFBD5yDFLZ4QysSBLgprft49kLV54h0MzwOvbXpREzQsczxKMlHU+oD
kfNnemEPjX4Nzdl7Q8hhZoeR+73xmXmn28HwlBn2zuD7G9F1tV4ZbNr0eH+O3anve48mJ+6jEKPo
/tVy8v7JqUiwxYdORMd4rNp8VwrPgEgvbXz6xiKOURVzSD0Qq85bDO97GDaeFUNMUJ6esNnDa+81
j6y6CqO5IE3NsuPbWpp9Hpp8HpT1vq4aNk+lsQmwO1vjX8mi2eDfp55y9lRIl4TMKUjLw1ytDSfx
3FClWEGehFcy1kzn4Bjz32ebjyh/SvVk6K1LMydXJHuWVOgAw3dJoLJxbQ4pPFSz96vqFAjNIB/T
Loo8uyVdcTWnUYSXipQIKWjt+2SF0U5q3sSRacfbpEzbCuTULOHag8Utm2oYbW+rcrNMt4GjYkDA
hchqo7Mj7pA3YTddBnkK778rphcLFPvBJ5GvXFdF7v6whsCeQzEW43jhspOXP9w0oXTk5QZ2XyLI
vsJk3LzCLTJYjoaREu3WZ25pbxqr0qd4suBsTb6YX4iyMy+ZIjXDmh3Z/o5Bv0X8gO+fm7eAvapO
XVpIXLes+yB11QnkUH9JND67LPK+ukVn5F9jDGvdWtHcv3V+bb1OYzV32zzHvwl/7iHHQKbvQVJ7
wgbJNTQkr7+KlNuFBTv2wEmVxNdZ6XFGEEFb2SuX1QXdI4rNC79R/YtOl9wLqyEAmvWlhvrYNY3S
61Rhq5jaXhYAQsLhXfej5+g9SrmFvMYpHdqtT3v1rU1ENjC+zQBlLZI45jCanPx7AhI0bwhbHDLw
2B6LSR9f1oc00vzpolSjf1SDJoDe5v24cWXJHIu2mLlYO50BX0YCZ7Vc44yQr1liG2+aeqhlQ8qE
fkTSl19YXR3cTJ1SD3MpErWpGFbcYPqDmiWXSWGtzbbq/PD/18X/rouZfv6mLh7mn+VrPXTxP6e9
/NBfhbH7B2UaTgToU8/OGCQu/7swdv7AWP8800X7JQlnFb8UxuIPtMMB5bTrEcOOXPx/C2MbzNDG
uhv4EccZJMb+f4MZotp/V1GCZJ6TR89F+znF/r00XDdOEsshtldWr6ATDEw7VRlXnD5F9x0bomA9
Nwg0EmSDtzqIzuIiQ4akv5abxCyz9Zgv7GsRdV7a+daOnHf/MbCKV6dfIBWY07TBaUiugli9pKX7
0njRY93ZzwtEsKSV3tZ30jds2B/osCccbRk2Eo1F0Gwnm7WqLhSYydHT8R1yhB+2zTCnt5v2MC+t
t2qShImJzxFiWYVxqgJNWkkSvbaoKJ6V2en1vCTp/TylQEcIB6gehXeJzaxkr9RILGIKHaRl0HUU
XD38hmGaVf2y9WNTbJK6tK9FJIJ95E7zRdBNhHEkPdYFqtoxxvpCx/0tLkd1zK38Nokk3rUcN/46
cMZ2lzk6Pw5GECPQ8Vy0MuY3eqRbK8lm6N7tdy+Zi2OgMA8hyiqczQgEbe4YahOeUdXlq5NOcpdi
fbOGbtRuMwtnKNjjkEgWqeDdQ9Ntm7GnZI/h+pSO4Cv5L5NyLYyHySjP3EQd57kEGlH+t6aHJDgz
3XutRTaDWXSes7etsjslwFkwtWqUFZP3pRLodSrIe5eFVkALFrS4TFpwdYyuW+liOZS+cQF/0twW
1O1XQHXmRvkZzYXW0yawqrvEnh0M44KeLgvis5ValwSKZlwocEuXJi6igr4EE+sepba8VURxzT8U
/L+g/SIzXazsmIQyQQqBO9QPYoz8tY9wY1Mk4yN7sNoyoLx0ph4/52YerghKJA1OgYBxp4F5Etxk
U0PDco+htOPzCp14fFJT7W9sq73vzRZaTT9eKntQq7qq6lBASVulDQStSm6d8xVkfvESNRFHhkkK
MLnGGccmNmXJ1TJGxaaPrFf84txwaDPuXsNA1hbPA4PsVW6h0iqZCbMTnAqVQ5iN4RCTLP3ajfQb
+JxcG3H1ZfHdbX7ubqzZQPfiPBWtwRAvcmeECH6LvMXq13Uzd+vOIt27lEP3gCXM3peJB+vM/hGT
nA7Ja3pye9teZ7UwDkk/n6Ocsz4MuuGZbvABmkV078BT3adxJjG8SHa4zLobbVtHq/f3WCZQ9UaN
e6hb/Hu48tTcpjX9bFDABeybuT8wQ0ZXmXbPnKf2akJozbHmRfsM3G3dqfEoxmHej0oeBHPOfaDl
riE+eDeyvp6g7b4qV0Cvq+phU58fQpzIiUyYVsPE9L8BwTJcbL+MNJar2cWNwS9Ehblm467KAIje
HGoXYJ/rLMbiqgnAvxabG1333ikfzOBAE7tczEncHPvKos7BAmPDHDBYoXcE2zdTzmKibxNYLatk
tsTGdPOnjpRthAa5ufH66V462XOaTiHQ+ILh7Sh3hoSCAPaXr0aTqp+90drZPaVs7UB0C8r2DMEi
4t/6hoKfu+B2YNlrYKl45VeN3COYT7ctRnermNgY7lpu32mvdx68qvLRDU4YpoAsQOtl99+Ypj6V
Uh36zOp41dw0zIoEanHeAyyM6a2w5Mmq0BlkBvOL6sWelvkOYdAB/Tis4sLrNmSZx6tgER5Oyuoq
iPVrF035zlALM1Inin7gJi3ZMvg79b4EQUb11SLfsGIY1umwfBnwdRmjEqw25xWtY3dVZ61krN4+
FRP8SJrSfZUHcVi24nWJecqF57YwD7NoG1FfFp2amasP+pRBatlME+A940wPAHCOkVZ4PzHtFkSH
Qh715Xg5W/OPmkYHPPus94EnLePUC71o+leazH9FQ3uoS/56Lyn/hxT9/0yivvtZn8Xd/ftfdb6a
77+o3/91dWdq2P8zdfrZ4u/jyuXmBRKBevmnoP38I3/VLZ7zBxwz0/QtC18vSDIUDn8Beq74A8sh
S2DD9adu3cR04d+jTvePALMq/0xu4yd+GXVa8g8WOkZP5GCDF+EU9t+ULXgynyG7vweChmXi6AM+
+N45Kg78RcQjILBVT350EfduzwL2M/bdgakG3PuudO/SeAAbMiG71vuqlnMNq4ehB3z9RuOpOq+i
LtMm/49luMpsMzmkg6ffdFp5jHJmN9/EcTAcxlpZCGmxi1GbRldNvobi4sIrrQf/1nAQg4A/DRD+
I7cpH3Fgwjo9mFJO2IyDIl9bQxW9OqNuqk2a59OXWRCedKmVCcUswvEZ0aEeh7tJj4v3BuUlSrZl
keXdkRIArgbwl311Zvq7F6CUSwz7wYVuBSE9iW+YXHTVo9fRxJz0RObxeZxHg7is/K5r5vVSAohc
eJCTK9TLpvJn3tOBsSSm9RjpE9wXqX0tpjyFEuvG7VOvLR3stPbpETpoK/GXkaTEm7JOJrJofCBU
Ggi3So8YTWfiqso6U4KwxWl5YeCDMt04XVvNkuyTHCdPdt46QPhauNyO9ZkKNV4MHdPTbxPWYM0h
Rm55hh2E26W3hpRTcZFYC+qulTkIr74d4M41lyVBWHkFlXoazVv2j6o/lMKOfQIfGDQ+Zl2hl60j
4bKhue+iog/tJK6dbwo2MxVil2GWq4EvvN6HKiLRn5C/OJR58H1q2sjE5azo2gfpYWFzQbDCVF0T
KAZJkEFnUF7jWTTyAPwxj5jtpABWzjqPXL2cL9IjM33tkduQPIzZ4NTXceb4mb22W3bnZlUqs1YX
+QxH5TG3OhQXQ58vUbLPBHc5wGQlRvi0RHWzcvMyuIsHx0REV5ZNRvZ7MmZrkpeq/kdQT1E3hPhS
yfqb7Nr+ZHNyw1Que4zyxCogqOSe2Q96mhZ813wookQixq1JEer6hlgYY4GtvJKOLRyS4e06Adue
2LFhrqkrjv32KsZLDWAsLoPnyPab+Oj6Xge9vI9icgwwQId+w0Fg12sXbTI3p9nV3AUogObU9RvF
sO1JLHXd7yScriNUl84I3S4pRQjQY98gDjUPyh9lC7+ZaOWVSZ6Ut61lnPurwDYE/P62EGMY2E5U
r0a0t2gaObmeyxQmI5xxKnI4mR01Xi+6nR/V1jYSpvfc11qsVNMBKFaJgnZmR/AoV6ZfNgyZJvl1
6lxNPepg7o74kGiCTYR4faBEseUPW3vdl2VKXsHwxd0CloahQQqJDf8GRJd7IuNKLqfjaBWjEzxI
7fTnAmOaQZNdJ7ma48DYGj5bAyrwtn9uWzM+poiGEQqbXFme45awLsBZJclRUVrfMYwskAWZQzlu
ENowODabMuhuqYLzW5IiwM8ZzZk3M55oyabPsAHZMEPNXmDS1oc6WJrbCMs3c68dI0I7X/V3Rd+6
eybGXrOZpQft1ihReG1Vh9tciGURCQ/CX/BLARwTlyLJ6wQ5umqzU1wOWCfiizZMhypDOgsRq6j2
ckGIGJq11P0lSvlDBQr+E6pcXe/KmP7HGKmsJ7OVh7w21WOV2Pzx3NOtgv45ebcIZ01jDTomxdbv
sjLbx7gxvJYZ/I5dPtfJmxY4GTx2gUD+7LYlrjRUvre0PLK4cgZ2nE2E6Au3CicYQGVzTCx1eSVS
RnwUGlN26bvjOJ9IYEEBarKrOKha7IBypjeSn1nnBDA58qu6nevyniGleU2uBHU/M+kBaU8/PraZ
YT93yjaOWGMILDbYWMcNjSY00iqNvLPYJKu3ycyr3Npk+zl5dnLQ6je0NEriHjD5qgl7Q+Bc4PYA
9Wte79i78GphLo8skaV/zQj2zQ/JZDgXkAzb+D6qBkT+8Dsr9bNfOjXsA5UE/iFyJu8F8VhNWiIG
OzgQJLRtt0PlxMFh7pX5FLt6jje20PwM+HFgr89HNFaGHejtquGNQLA4lRyITke7TdIBhgDOMCX4
wkYWCgNzXkxUTEsjm41yIiML+9yTTHXxUXc2jV/n090ZjKg5uoroUhYOIsdZpV22MZU3KEawRaSv
G5vLYV7G4PbREkOG2703wQWYSiITTmm5wDJAf+US043tofrpJ42FjXhSUTY3jZsT/2MLeCaOiafM
Joot1AzuYtR7RubQdKsq6WCGFyka/TwjUZ5GHXuLjBNno6MRKuZKMbIr6K8TY9uJVH9RXV4RpRmk
OLskTYcAbxQ+yo7cggfSDCl6mbiNIBYaSZtcVzNkjkPfkGT41a69hJ14mL5mRLawtwjIoViep4r+
VMPvDTsalnZH/Afqz4Lx/wHFfM6IJnbsZZs2NaIWbck8u9VR2l0zRKSXNxTjrZPLLDSCb93mB9Pp
82YPmB8jRybRr3rIkJXdAtnWwVaYRQeRCBPj/pgYXq520YyEa4u6JzBDY3aFcavEUDrHiAQZ6Bqg
FANqVwwn1m4fw5FsWig7W7jXQNpQJy1rWHFoxtPBFJXXrguFDx1KLUhA28Z3VXslR/TJa6UY9+zr
JYe7CeEw8Y7K4/xbtcAKw5u2CodwJVaCDkk74IH1FOawetvYIrIF+yn+qDmL7slHSdlvWtOP6O9i
FzOBhgb/QeR1kzKyWOQF0zFn3EtMO39MA4S0bW1HIuUBQcU4uXCJr3yDLWdnOBzm0IOgDD0EXVc4
q9qy0A9VsdLlDR2X/Nrg/Q0Aro2aEzGIjHbtmynq4wSuA4wtsnQ8Ai1mz9zKiLnzYSZ0CHMPX8Tx
Xdy1VC1l4CzeiuMn3peVaVjcgZKGCeZeBKA1TRFqgiIwnwbPmHnSRerm1d4YxJCyLVAnge6kpbwq
PKInARz6TK7Guc+vR0sBPiS2wOTApanTe4dUhuLUJr750LhypHXky+88EL3rbNbiDNFA8rpbzG66
47rFq/RhUvGdqyo9iKWnAfRBNcbvy0hzGVZzYuIpQzaA3iCo773HmAlzt3d5+jlaSrzW4leCNohK
W9LGoPGcq+DB8es5C30vYTEbiY0Juzbw89kiD/Xh+LAD6ZMxAW+SAlVZ7aYYsgZDJOWLizSu5pFq
C2vWU7mk8xOeMBCl0I+bejXWnrdwHc38Augzm6DR6UTaLNEYibXvCwWsAsXGrzGQSTEjGT1e2DAr
MZUNB9kaxXVijfl8X4M3VqdFJwbhPwglysM8E8eJPUEB6yOaz8wQU+HfvF5Mt7X3KXOEYd2NcDtO
gVJa7SGaQfeZMo7wR565dE42NXH3E6I39jAk3CztS26h2VrjFB7PN9oBILqVozGgplRZBPOEeefW
tT0T1rmprhI0rmRKmO3gUJ2WKtmVmDwSKWS30bIJwDGGfdPPqDR9wrqMQ5BErXdL4UNGIwbsafcF
/+OmucwTSoaVyWDiQvSJ6rZYUkic1xYKmrJMZPEls5xyuMgq2BNfjQJx3tfRInDumri2yd9rDMAf
RmAkzD7Sormuxw7+VYfc2NlQxpln25ssqMIZJ3VrrdpWBD/hhnYoc1JzmULP1oNxwZA+UkeEEimc
9qJFK+mbDTLuFovW5Zy8ha/QkVXPCM8SjmFcpwLbv5vZDUZMIYheOYt7mixxi5B4JJ1spRZ64vCJ
4eebrqKlzxK7e7BV4bLo3GSZ6+cGg5Tpe1CzKXxXeWQuP4KRldu/WRYvqgiptFBS4tHgIzAeCs6R
lfbqWYZ967GjpWmArQz8rGxTzDGiP6jTNFNxqtIXu3Tdr0x9g2SL5A925rryECihLJJnx4ay7i29
kQb/jsIIUvg0nyKbEGB9A0vKSODfjzIfG0SHIkFmXAw+4uyMIh32W4YKmKMKBcc6HXojCKuMUwna
Xa77tSErPMhiaJFgjOkMkW2kuXscgUSwY+7hIJUefq6ZgC/nemeP15U/YhDz1bRgEW4y7MSMtZ3A
ObgezUnGP9lmWwbgAWtpmwyQ7g6+MzYSB4Fg7oLnIOms/m4gDMO7Q5fUoPh08BWmqo0HdP6FZPPz
2EejkKl7nOLUoZVcLnms7jn73QjuLeh42Q5lx9hiqAYxeTOyw2THGm7k/SLRKd801ZDYt02aI6YI
6E3Fz8HB6DuklXfKfUs4DiIwyrvxvte94PhayrI4apxOxl3Sm5K8uMV6s1Q3idVUx/OLID7r3h/i
oQGDBXVeJfEg8R+rB7s5MatKf1aVjsDZe6ssR8rFOmcVQr7P8+1UCC/jW8JsiPvmqqQmwUXDGb4m
ooj8lRwHf2+5i/+WCY/2yBWoMNacuHMfSqDf4lLxVBqmXCgjMbXSqqyL1ZJNDJr9YXFuMp9UKaj/
WEoIHu+GwZkNfQ223Y3LsLE6STMCH1NgoM4qLiqnW41GwXg16XoOvayOA7m1WhDLMICJmkP5jbHD
W6y5RzvSJWbAu3W2hDPp7RgBezF+Y7NTONdWoLz+xmk0khxJhHC1XmjKik26qD45LXOKMGUxi4TZ
dedUaZjS7+DnAgR/qYchZoKIHN+/6PHopl7HTwDZNmMQ98kpev+HnA2hnoXZo4NKPGN0tsiPBgSf
NSHKnE6Vc12gvELe6Y62f8uvaJ2L0TcYuJalacJEdoxqpLAq2yzfCxdHqlU7+LWLwqh0zEdTgHTg
PKSd+xx1ChQi8ES6mtmt/QPnjUoOtpPIQ01YDMlEA2Rj8AM3KtfCaLv0ctJscyExXnO0st1G2Js2
qoEeYYi00QkjogU3TMir1pp2wieaqg0INgsmv1o3fp9+JUNSHQim6Sw8JAhrR7CVIb9pguShjVv3
KR+83FmbAouQJlLLvQ/GSoOuxWOEWmzno7YNVlBPgxuAHOgARjMqNG6EjB74JH0jtTRCdtf8No8z
RSugZsIThsjvd048K3EoM10m0FBZH4TSOe153SI12zJJpomfJR0zh92APdMUsW8eDcrG5D4eDa/+
1uRYrKwtMiltuBx+nNzDCU7OZGiOKkAClEFrJhUqv8qZBl302hFhNhgxNCbuSRt2XZb7d3bRiglH
Ltzo1hFHF25NCQ5W0QZ5MAQjVplhgt8YRQcDG+gCNw7Ce9cFLfkKImwIQeaK+aT+Mln5sCdkQeiT
wiak+97PIuLEIOomPhq6L2EcCD+VwYjFgrRvZkFLtg7yFkWB7UnDuJEttrRKIldakyLoHRZ/Ngiu
oa62N3UexekXHBEnXE4Sir2LDLCQOLc0jm/BDUsdpnIZHgYh8zZZFVGtL+cW3Y1sp/akI8se8BZB
+AxizWmqgqDNbyrb9l/NskA+lCNApF910uBeun5+jMG/EREOsMzWy5jOj7RBTBEN4yyllDguqpPR
QRVez92kn5LByi4SgpUwjQii7AomcflW4NON5XcXmWwZEROu8kS+ZzGfxs4nq3RYzGHGGWzOqo1T
FQbyOIdntsPObIRy4VQw8u89J258/O9IGi6avCAY0s5n42hFw9BwNz31s/JbxHAkkTC8MRcbb0N7
KOXz4M/4zFDMRZjUTdaFHQW3w5AELaX1hNqevXO57GXaWFis2NXPAprzrQ/I+qz9VOTHKjGLaI9Z
o3B2wnb1sMMPGTqYaqf0zsHW89aGwMx0LPL0syhm7ytThOqYK1mFohq3OqG5x41ukgLTLbvvp68C
eG2FNpWSTTEn5R6KqzgK3GsJ6Dri78egLxypoR5h7c6HlgP0Fq+y3jiU7gwuh2UBxpKBtRzH3sM/
BkpHcYyb3fdmwQNNu9hT2WLaeDuFQx1KpjP8mCDIuLfI8vxqEvB7mRIBgoWG7Qy7uk6zfN2loEhr
VeY8isxNJQTlAo54vOiXCGTpS+lE/bVuAmXug8p8hCuDsLJ7c+LxYSkKEzRTkfySOQtOIn7rJCen
TZIDD8ZYNb3r8sYXE4J61XdTueL2OyTZLjMDHipoTGcMkhYZkSTJm1yoe3kbJMBnZhOjF4jFvE6D
wb82ZFae3Ud03K9Mli3vaa+L20xM87il6bbzMEk1YN8o7PZZwgawOL6lBBIujVszMNTBlEI1PKup
+m47i/4Jj6RBmIATTMu5UPpvFcPKH7YzZvwoiQ35OjorxsiqBA8G/kqse6x//D5sgml4bq2KidpU
nc0HCIxU0QZCf9Yx8HEiPPlNPV8M85xmawdQ+AHMXs7beYR2fT0P/fQNTKqptqPb+j95saw98bpX
lSHLqyAzc5SsHf5KbiOH6xam5CV7tveao/V0P8lM+ad/898o/zvC7oRUhNMPp1G0JWHEbjRgeYry
eNXrr7rFPO6rV6V/2RUwmPnPjrcfTRTgWvxKDrYKkETAtSbMraXbFUuKC4NYePDmcksHBqPLA5Xv
gk++GuyO/zjAOBMyfpFpFexFSGznJvRwuGxaGUbiAoLn7S+znJu/BiG/KqbMfzKF/75z54/95den
GD6rHJ1AiPUQvekwb6jirolJOLSpITdLBJnenBwGhn7HHR1OQ4rpqesQqPJfhbv9fQXvdGiJp4RR
90sTRl7fru3Ih3qVxXYIy2T3yZf8pyrs7484f/lfviSKTcyVmqYJS/tc0hWErRepgGerVC3XU935
26WAPNri3nkWq2D4Ucc/Bnhg9Pg4BxEN3+1yq5Fz+Psr+mgNQWT/9YII/E2r3mqbENDlrVTuPQ0p
UFJQf0kT+4hMg8ZDf/KIP1pAcPB//Sy9aDLacz7LY3HOHAO5sNCXtZ94wf+TGPT3vX3n+ryMeLXO
bQ/JnVkMhNBdglrV8u6arj/8/ma9i6X43494H/tXB1lv59hdhmMDgtO1O4Kz1h7+YyRKo/DH6lXW
63KxMZ9Sq08+83x3/sPc8H2g5YSbQU6+8hxCahV1uQO33TeOYD98NPo3nIe3ouSJpc3GLj5bph+8
i867nQUHKNrFsZ8x4bKg1cybHgcYbV1CLt3U6a4lioPONXegtexE8lqqT1bIB4/wT87XL6+HSeWG
cLmbCTpDspBY2oZ5M6XnRn65G6z60/fwvCb+0019t9m4RL1bvId8UGIcZ3yF+SJ2eYm95p3Rj1D8
IV6ZCCXU5vdP8aMv9m5rGRczleZY4wjKy74kyVZZ7mEi3Jr685OP+ODkcd5tLUjKJA32MIe1qPYC
j9sEvgxPio0lJOKVY/2tKj+J5nsXmPj3i/Bu24hzpzFwRp5D6KdHPuT8mXM0hhj2PBbKXKMAWy3t
1s2yG/4lumvWCmjT+XqMqD6RtP7J6/HRt363p8xZ7ZFdy4WkNR7g9nTJsA7By6NVf6Mzh+GE3+En
599HH/Vuf7Gr2UX0V8yh5cO7ZqRXEZpHjH1twJFlD1gkbr1q+/sF82fQw39Yofb5Kn55FRL6BDFY
+Rxq4ymAI9W47nkH0AYqSBpgGlSww8ugf2uWee2yZ8/JEhr6JU2e0bn9/iI+OBz+pDL8cg0AR6Wf
t6xawPYwBRmtnK8G0cuxde+63+k5PzmErA9u7XvfnszsxihBhowyj41t1qecPsipzrnS9YQH9yGQ
OISKLZ9/Xtke0OLAy2NjEVEHza6cWmQsQP10NuflVZPccr5J7eRcDYy88Is4+viq8jlrVf/A7G6V
Fd1nKVMfbNDnaIVfnxRJY0iB4paLp5ZeWcGtU0IrxB0fH9grxVDX5WVgFc6di9A0Xv/+2VgflBL2
uy0MYSvt8HkL65bxi4cR5iJZHv58qO0gtMxoa2rkx80m5i4qdTll1ZM9gIyw0TkXns42ZyQ2Qzc0
zqgqzWyPwGZl19+EIFnWe/79VX64jN9tfAEdc5H42V/LmA1ARa9ev6s0DRYr+bxmeWVqQi4V8JnW
jzMmHBwn3nT8dBW/Cxj5383qfehkgqnY1ApepQUXyxYqDOh+X18FvLN8X/anRH4DElh1i8Azqvpk
UX/4se/2SNJJkw5Ifw6R2T/FIl8FfP+GXar2b9gRFQuTW4ExXx8xvcP++pNb/tF6fLclZrlTwXRW
M+Tc9LYvn0zMUs4oZePey+4ywVAZSyysWoaNj9zgkw/9aKt4tzl2RWk1qclWYXjGts2usP7fYKbH
TC167k2979wXCgdHp+sMWAuMswr55s3gXaQDLlAjLnZVQTb5p8fhB6+HfLd/EkbQgZtyMKgEg8Z4
GsDqjCq9+eT7fnCgv0/oKkSHTmX51wEYy1cSwlZu513p7JKlNWBFL6dLXOldtcUbKuSV8yfzioNJ
d9P+99fw0SW8K9KwbmojFENziFgOC71bdyn3UYTNX7L5/Qecd5L/cAS9T0NGE5u0kKDmMAD6W7de
8FbXzZ6l9Ptf/1HH996GA80zSrmWioWV4Im3kawQqEKc4d5gb3gtJ3g/bvTnCT5hGMok8Pcf/MFa
le/2pCTXlTMPsaYJw6+mdfWDiuIXPxFfGh1vM92+WNJuPzlDP3pK78oyyy0HzbRDh4zOIeT5V8sE
t15JlEBV9clnfLTW3+00GcPrEhEjG1ztfBFudvdpGfLBwSzf7SW6wZFS+TQCpZQ4cdpb7tCxVNnF
uX7Fpnzrxvk9m/XvH8xH/ZV8t4v0RC5oZIpzaHv1VaehrKjHsj5m7FfsmCwJZxle/m+/3J/VyC/l
DQnExKJMbJTnLmeknkDwuI0orKL87a/e5tO1/sGSO1sg/g9n59EcN5JE4V+ECHhz7W60oZNISaQ0
F4QsvPf49ftBJ6qW1Yhg7GE2GDOoLpNZWZkv33sdI+iJngHGYGJj1RyoBPu6EX/AN4RTckQ29Bdx
8fUlXI3/DZvVBacQZpGFKAVzqu3kx+r5VzcEm2do3g7axnGT+AV9Peqv1q1tta4cbMYY1fkcFrnv
LPCht+3p+hQkp3nF4r7+fEQtukmmha69vPyG0ONHXpjXvyz74YLhD2oL+dA880SKZ1pGl29l5nx1
hvbX9c9LTF0XTD1AvEanqXjywYT+sufwwXPrCzVuqhSgV6+PIZuCYOokkefJiW18pjL1VKUcmh3y
+rGbLte/LzF4XTB4LS1meK1Hggdg8ETc0DHCkviow5NNI96ZiGIzLpMtl2DsIGwSzUxw/0lq30Cj
9KXiDl3U8AvZ4nfG5ivi+/VZSoPJVXqvmn1ILGEqX3aoSe8M5LBW02iJwMC57nEoTXXadCuywE8k
bagNIzXhAp7pCWjOq5fnoUbYva5m8xWxDn99HavzszU/4NKu75vkXPx9qL+ySbI1sM14KYTFjfMn
mTpIJKd8ORJgXv++xK/8je9ffZ9mkqqzuDl98ttPNJd9RlwaBpf5BrzTRdE+vW8UwfRzIOoULUbY
7nm41xWgO0CvD+s9Y9bL2SvTw/vGERxBU1r1nI5IuCDKDRQx0m76qPxPV7tTvwyP7140wSHkJjAg
L2E6jZY/9GX/0NTB0TXzD7MS3w/jO7dGcAkUf0oAfcOMWGJNdJYevbI/5035Uintc2i8L7uqCY4h
cKsAKtAGS7IhGv/7kh6NfR+BckmSYWMQyTX5Ny54dcqSsAlsGuyotoYQFKBbBmXj+mLlNnZBbdPl
5b/rAIi64aGSDqaicQAiZP4KbbwvXRr51MAkFl2JirJ046EgmZEqXPxRabUO8DXEghxa5ZXcPRuI
+VYppdIOYVS9G3xbmzcyVBKPqq7G+2r5PBA0AFIIbL05/QAFJTX0qT43bv0D/OTGyq0m8kaAoa5j
vxpjMj248BGp9d2QVm6aooadii+9vi0SL7Y2Fr/+uDlmrRLQGOCrEawBwVJ8AVUISGNjfWTxpSrY
/QgzBiTqEV4y+9TPX11SD/H6Ap+U6oDMHFwtGsok77NLUTe6iCwA1SW7AUcXlfu0/Y9XMpoILuVj
k9Z63v2asTEzybUtsgy2HUhjas645+7ouMbRpUGYqa2ApdoEldBBILEVpcuOtOAJutQYJ4Ob1W96
5MUquIm69uFvhhlQWwS5wqZnk+6XECLQZud0FcSzfm4pJ7I0WvicJ/mewiPPgbl4hOV3txmPvL2G
MGL+e/jsVnfp5GVePDpwmzrMpBboS04fK7msCXUaNK+f87dvU8cTvEIIOBENqxL3U42frdA9Fxmp
SxOOst0AX+DO8TYTM+st8P/2Cs3Vv7PSzbFQjYqTYeQGhVOeUioMfYgBOuZaYgUntgujDCJqa+me
dLgYvw0hHWjVqAVPWoQixvUZyxZXcBt92dhoEiXERBSOctv52C6kgoBd9ZpDx/r0uW1exq2a2ds+
Ckr4f+fc48dDWlhn9Lba316Msmq2AHK6PpO3nSxcBv9+3LYCON7pAvZDvSp2TaXuoUP+1MMTMxrm
hjm/bWKOJwQOig45b6wyBvBtvxpUX+3GH9BT7RRewtB9oiIZv/MoCtED2FJ0PQeGWjeECmIOsc8a
32VIq2yWv/6Gvm+dQsFnOHQuaiY0QH6cRP/VXvN1tjPgaSmM1rZ5UMbkZhzauwH6nfURkFupXxvj
D7ov7tagTPPiTwVZbf792yUsztc3UnZKBOcS2v2AyAFvg1Dt0Zr0DllRf73+aYl9u4IrMXOIJLv1
jFglfFquh9BW6/dTnuyGzLtbc4XXx3n7vvw/LXIj0wMbvmhCvyy4mweblrwlf3rnQx8WkH+POhTd
luaEa/BiazS7u3dpad6ag/39+q+X+ARX8AkA5QeXFvDZX8BAH4e46s8GvKPcwk17D0MPiD5jbVwo
h36nZUgjXR9WtjmCdwBh3A1RinfwYFfae1FxT2x20+awNhqkTnaGFr0vnnFcwVegl5IpbckDwKF+
hQLdIW6szw2u/vpMJG7CFdzEBB9DOdtsv6cAYfewItUpvyUpQYZW3vTddJNXl/cNJbiJaOnQErRU
IHTJ0xr8l0sGovtE4e6GwvLSbBWWV+N7w1G4gqMAHFkslb3g+ZLM+AH/KQBl7byC69PgvgOFkE1K
DiTUtqExareCWpkdCa4AhHRtVpM++zOya7A9orxof5jLjQMnuTEcwRvQlBKXas7XtUL/iurxpxa+
xiDWT5uGKnFlznpAXgXliRkT7MesWhXTBVNakFGRSb++87JvC07AUdtpdky+HUbd05ouUUpvw01K
lt0RHMAITd6cO5xfXa32tdffFJaOOOXGD5ctu2DnUHul6rKw7GoEAZfa3+Ur9oKGqs10hWwEwbyd
qHYHp1JwYJBjU2kzC/uTa14QU984OZIA2PlLq/lqY+clmVRvoZeNRqz7OXsm7G0gJwFPAaUl9CqM
tvnC//uUf8P2HMHG57ipYtVkOrlRffbQdBy75YKczm2iwjtOflxRTQCc6MpmAy2Zi+a8XD9isnUU
jd7m4k8KjXuG7kSvSJAJQb6rNmDO2XBfshEEA1egFjM0+I79CRD8tCJn6/yut8HdIg9/fRISOxH5
HaYIuEbdGDzBjKmjE8T+s13gkTh6W7Bv2rsVo0pqVF8zF5VxT0c6NVDSx8Jpu7u+qr+r8KIegmAc
N9ZLNqBg9G0Dbh+avcU36FB2eY1E0FXaQCiQa4EzQjttvvEkO2Ovf391whfgyLArImhrzXDzpVN0
Nuci/Ab9UuMjNZxu7I5sGMEZNPSxtFGaLASg1XRIsnm6QLcdH7VF084hbTL+9VMgcWmiloFJk3w7
9+XCQYuOg2OeaGk8Q1+2MQ1J7GILN36ZqS4s3NXiJ43xGE7tndqltw03PxqfVJnN1NsILWSnWfAF
iCRCNWWt2+LWt/T/vGiVe7q+RLI5CNbuJoaddDW2GAA8X1+6CeRDHbIBNre8vmxMQDaKYPEkqZQa
9iUCFtCgrp2c1Ka4nZJ7uq+2UVqSUyXiQaMKtiWFhlf6rb1jW8Q/lEZ5iELrBPn/xhUgG0Iw/a7v
Sy2E1NGv8/RZ9ai+kgCxPcWvWxoZr++IbIx1DV/ZIPtA+UVjGkkMw3yEoUB73ic04C/RBcLyjcMr
G2b9+6th6grt5CZiKqM5VQ+wvekXL1EuvO7o5NY2PJfEAFfS7teD2Nmgx/GAoS9KByWnOt/Ddd0d
Fj3aqClJXONfwY9Xs0CqarZT2gfZgGQ3KcvZsp9XlFdCyaLICsizNuxEdh+LiE6DVscZeQkkjhPI
IqYHk9IRFaSCxveWJmDqSXVOms9FD3Qz/pYtn2D3ZdDGvTtDvLN+/W/NivQ7SLIl+53QBleA7cQ7
r9kwqiQayb9UQWG0/XP9IMrWVnANmaqZhQ5Hik9pPCm+LTBzGSSXi2A4l8nXlJ6R6+NInIMlOIeQ
WwdRhkpHRUw5DTOCDYiKzhEpgP5br2+9ZdY1eyOeEiGcceSZqW6hmZY7x2pp4LZQYTZUII9AWCve
2Wtpy5qOaWzt6+WPtYU11tdZvDWu4DLMvLJdrm/dj1M0XnXTDwyV1vgjd3ZVXSCa8WGEegCcpGbP
ICqR34IMCoRem90kXnSvQR5H0hNZ6O3cqsT0RYCnozeosnWUV6IIOj9V7WgFj9LTrITOrZn33byx
sZJrS8RignU208TL0d6wkGyd6APfoXtib1ik5HiKkMthiOCHykKLjijaTm0o6uAYqn363VGCG9Kn
BCm3Q69tHqD12L+1kessX7mayIiURJtjizssPTS8XkzzZaqPWZQe2vm+LL7FypcpeIIO8rpZyHZJ
iC4Ws0HvHrEXXxvtm8lqTm0z3VcqacdEeecQq628mtJC8y/BFlT4idHRUuAY3R3NvuMFrfnmduKN
f30mEjdmCo4EvrApaILSgi69+JVk9R3328Xyfl3/uuxZZgr+A+aTIlv01vJrPTt1pnKZQCGbhQr7
SXp2F/073Yu+ZTUX+td+Xx9zTRa8cRZEPCPamLxg1pMdaBZkzrz+pj0ChruuvO+jipvnYijqxiZJ
EAxIV/27S20Y2YM79RbdwWvKsj5bzX0YWycGG8qHliET95hOx0VJjttJYonxGkIYUo5L0+YVo2og
AWHt+TwEj7oJW8d0bKyvjD3NMN93D0n7vHbVuTaCDltZfdnyCrGJ5400t2WK5edVezsm9q6iVbsb
T3kxfh0gBHYNeFR7OGCu76bE0kToI1x1tos2s+1bzbmCUTafLCRq57u4dt45gug7RmiKgp4JNSq6
V3ScZVP63fViEniH63OQeEND8BYIozrzUAZ4p2WGDdgEPK0qt/pCk+yS3zSw6+/64PH6WBJ7NgS3
gUKcN0D5Z/pFDNGYOwww5A/f6n7jwMtOnuAulKJbaoBVpk/H8pfRMn/Fgbu1TDJnIYIa0aeGkWq9
+wzYqTXvR18+pfndOH7K9PQw8zqp+tG3iw3PJzlZIqhRQz8utZcCrSFVd4l/w/spC18qo4UY4H2b
IYIZbTvr8dQMoSn5s+6ZX7K0OW4W72QTELxAaCq1Ccm27cMdAKdzS7NNU4Oa1/TxP6iD840tl5wo
EcRoDK0ymjCN+EHVZfvQKS+mAk99Uuf+u46sCGOEPSaGnwi+T9eeYB/zbmOjhq5p2YhFZMsk2LcW
QOuoK67l69mCUt1M1Th0aAhcucrQg8iMjfMke4WIqEbT0ge1ShgIsY6dNXjH9RhH4y8H1bzQpJET
FF0yQNukLIdmC4Yo8S26YO+dofXJFFrEcUp3hHjvZlqyowpep6VttFzMB8Kg69skM08R8ahDztYA
oRr8MPtDl4LtBp/DCr5o7qARSigQetDCHdAM3zh4so0TYoc5qgo43BAMWrwfVW0/OjC/qfWnsdiw
zr8xzhuRgoh5zJUw1urUG3xIQM8zr/pOgVPhDsZL34uTXUJ6wi2VPYWchRxVEMGgpBn6mUccb741
Z7m2UU1l8dSE4SF0+ouV39thc6GJKI60Lx7/bZ0WKyZrsItvHlj9ykL9trzhL+bQ5WuziRUr/6k0
+QGlQAUE1MFyC3Oz70Qbk5S9cUSMpaEittJV4GAtOw2XnYc2Hh0kWuzdIEXVfhrMTL13kHx7VLR5
b8/ZeK/BpfMC39p4q4LJfaGjtJ+PA2I8/Wkaiup+1Mf2A/wGvK6bTg0utHhEj/NIS/jGe1DicUSI
ZtkhbKppa4LYMV7K6DfiMHdWtVXNlp1jEaFJi1NVdyppNbccnEO4dN6pzI0/OdRMaFrb5a8h0vtL
2rjdbWyvnVj5FueB5ERr64RfxfSeM6bVEpHzrMNiPw7uATGpm6l4STZz66vvf+tIC85OGeLCDhAN
p5SjPJvQQKSW9jSuNAfjALnK+Om6L5ANI0Q0SIuiiNlWpm9CuEabbvCxSLOPKDIfYGm7yRV0wK8P
JHOqfwPvV0sG4a3N+hPPrE4VAbt7uCG89pRNx8S1z0TWdTLsnHhCgGsjWpOdPiHEWdIFjBHABH9R
mztg0d8je75dVHOj2CZbOtGroeziFm7KLZHbMNjX4QPiNOo+R/O9UJav3rjhPSXT+D/gpmNOgwMv
I4mw5Wc7FBcXWdc5q975eeHhY8IAPXdNwQvforO3i5f7eaQkteW2JKskAjRr06jT1F0sX7XSj5E+
fS6n5VM2tiNMn3DObIbmslVaLfXV8Up4+mrQRzFOH16czrl3k5wEpb6xSpLHkgjTdKDgbtDtsfzM
AbWWnRyo0GwnBUDzbGWnxYt8mnauW4psJoLll3GwOAg2WL4XDR+HnkKUbd+5U7ZhiLLPCxYfKbBi
LyDbfU/9U4FQO82DeQw1tOnf9/P1fzei6y07RzbL8uGqvAsWxQ+D+GEzSpL9esGmIYTV03Hg17tz
ZT6Cx82O+hzPNxBkV1+vT0DSpOeIMjt21c+zaYwWwKz/ovGoRSpc34ju3COzElU3DZJ0tq7sicfy
4hvJo3cdMdj3/104J4amEe5O8kTFhyX93mvReXWJufrc1z28R8hFbGW93o41bRGM2YUZ4EvEX/z2
JlMPAGiDxPqoLy1kwU96k29ELBKXb4tATAiyYe1cj9psdkdrUjMfOM2prRt/Za8dkFGMKiiI3Rlx
tez35uzePiO2J7iCYGzdKHM4gc0Esk9Rs8+Ihl+aqtuIalZD/P+r2Raxli6Ct8OUkrSBJO4+n73P
42aSRNI8Djf0v4dAo+Qdd1nDkgXm99JQp73T27cQBT7mU3q3BNZlNvSveolAz/owUfXCB8V1gmod
6g4CXzQ072AQ3DAF2TkRfAVMa21qpLwYWyP5UZvQrk3BDB9pvtKmUZVvnC+b/YLr7ry1qoLf0FrH
mcyAx2PkQYgYhd7vrDO+VcuXVAfSfd20ZWMI3gOW1xkclW75aMt+6xf0I8tmX8XG8+Z1J1sxISgY
ah1S3opXnJ7p9wOv+drWkIl55sqwQ+Wwed29fR/ZItwyTCdkQ0tmki7KbRSa34IehcEYyvajOQeA
72CE3vIWkjjbFpVsrSVMQztwCBEwV0ODfIzmaDWA3iGFsjBBNfZkFzDwbg34dsyAgMG/RsAaqoMZ
Mh78Ks9qNd1PEYK3OpJCc3sYtzBq0mkJfsJc0O3NW575wYp5h26zLLqziomliYtIcPEA6nnfG8kR
HetmIyaV+UR3dVqv4hQlJmNowBPnz2l1GcP+0KBIcRw9lOh1D0bUxRlhrI6fUlWDeN32bs2MXMD1
4y9bV8G5IKQ5gd1KyM9Y2oe0QC1tcU4jEOUAiq3N3ZO4XxGiid5wNc1mZvsLtNVVpp/Uub7Nase/
PgmJhbmCnyBF1iHIUNl+SN/Abom/eCMiVGqsfyqG7tlxkGmBufD6WLIFE/xFHNuDasT4JLUH+K67
5cPfYIk42coT+Ne3krEyaxa8Bh5pgtCZ4spYPiUkDdwZ7QQIQ4o22wUow4ddcl6Uy/VJaZL7SwRn
Wm6nohK1Fh3o1Trkg3EP79tnsj/5rlHKjyA3+2Ocql9ap38Z1DCBhTU6RGr3o0R8/jDk037jh6zT
e8PlixjOSdEcREGwBVN5LvMPPAW1MrhE3cu0fDOUZwR2f2y28MgmLfgUFZRE7C5crEgVlWfdaONj
AwvM9ZlI9k9EdQ6lMyl6td7acXenZdo3S1N/T2F0gv52/qlVdYoIuB6dIzP6dX1E2XQEN4LAaJK0
yYisnaOF/kqI22X6Vre7zDM666ivnBRs3TZNu8tfE76EobnctV78Kyvdz+qY1HvF1D6AYj00ZfKn
0yptI16UOA4R+RmpFlRTPXPSov+02dRJ8Ub7uVSqjfMmuf1FsKc6Gm4Jk7Xt5315AiSwH5vkHsEk
/72uzxH8BVqcseZ0se0blvJhIEUYdzQoJClixte3XeKQHMFRlJPe6e0SsURLtHfV9LPeRtDTuSea
607oTF4fRbJQIq6TGmtdBgUeXF9MejZrxffa8FL3unPYzGpITEbEd0Ka23tE6rY/ug/x8r2joFvD
GTqhDqQ4xhrKwMC6sWqSK8MWbL+t1ZIAtmfVKAryXF8djfMw6KEP5pMTdri+bH+zf2/4MxHYOZmK
QwYVx9oH7cEk19mbIeTnUantijGLz6gPBYh5ZOXJ1dOzoyDKU6fOE5qnoGWKOUPgunP2Tr5Faihx
ErboJCZkJzx4wWlgpifHRHSECsMWoEh2SAQfYSlzntOKQ5AWGlRIJr1/rJaCoNBU4mM5DO7G5skm
Yfzri6Ky4TlnUtWtqsjZW0abfwQ5HWx4bkndHwbhfz+vNIXuxAoBuwLUdz0OgfEY5+qhUNfEDmiT
DuJJsjypelqCjV432dkX3ERTZkM3lbblG3GU7DJjPIH8fp5t92IXycV18m9Fod+Y7hJtzFLiWW3B
bVRw5NLNwoBpY93gkz7rU3rJ4aG4fvAlXknEhAbIlY+kKyjtR6jh9LOzS+oXZAAyXooowGxxkUpO
gkgLWpUa0qGItvhaMlvHAC7gD31aWj+uT0Jyni3BSQTzBHlqzyTSMvhpOsuHKY5uFOx3063KAi+R
6xN19aJE3NX2QbcfBsf5MRUFqnBmeFYngnKFCrZl/fRaxIRQBKaNFaiLesciIrCwEfxJXOH/YUWT
NCe9wCzrVX6hD7tT04b3Sda/gONtdnmgT/sp0TYeHLI1FXyEjoDIslTsWB9qjygmFUjywRgf5lnp
lzM6Ide3TnK8RdRoXZk1C5vaMA7kh0qrDxGMRp3absBfJeZqCS4iG2NlNDKsx7JQ1U2j8jRH4yGt
avQkOCraQLsAvQLVrFUbBiWbkOAgEiUjbVaAlbFN5XPSNY9ZjPalVSFQf33FZKYkOARnqpzQNFaL
hRdsv4qvwOe7fLv+cYk7EEGgaR46c2PxcWNAE3M25/Em0+feD9z8J0zXy8GxkAy7PpZkIiJfJxIu
o5elmJThWt+GYjlVRfsubmxEhf69GcxsCdICJQ0fAUj0jXTtO4j9j4b3dP2XS2xDxG0mE/o79kQG
x3KQHhl0IGDo6irK+Z3YRlvEbmYTcjcBckh+M3T3mlLRyRTFP93A/t175cZJlc1CsPBIQSjh71XW
ezk8t85TnCq7sjLvNy9L2QjC/e+i8IoOm8rd1QcPJMMVkjWk3iduy+sbITtCgnnXoYE2YWawEfR+
eXGEtLZZ/rn+bZkpCIY86XVoo/NGot0kQaanTndjN8szEpZ3sVO/hJE1bFi0LJARAZpRneqGsrBO
rur41FaJcIlzETA5rNFoqz+Yzf0aWYf4Rt1639qJEE3VrNKihwvNV9o5vUFI0T2iAbtFWSNLlomg
TM2hryF2WL55QCExO/Vo3EPG8rHWfpPopHpM9hn4wq7R+/dtmAjIjKARhUSaVSR5ddFr82uTeI8B
EqmlNmxXKCS3sEgzOU9BHeitZ/ogwnm9L1CX2BDL9Yt6jh04lcvFfTCnbKvXVzbces28es5XcR+G
KJGYfpgahrMrTL39WXkaZZ+iSW8q9KLujSiufKPrtK3ngeQKExknJ6VB2AXhTn8Y508RukPoiILS
2jp4shSFCMVsQg3CeQ1geqb/1pCddxGpXyNabUl2CM/tS6W7me2FiGYDFSZbRMFNqLo5KKXJhBAq
u4u84K4btX2UhR87O3uxieGcLay1bOkEp2GYQREOjm36rovED6qSK/f+sL12Eo8qojM1zQRnNnIc
GtMgSO+tgwIGd6QRVYGMbCMmk3g+EZRJe1U0NI1l+mqpZfs8inKq8sZygxZhe1LRcH6qjDHdcEOS
kq0t4jNR1BvQk2LJumwyD30er1IrMe0fbbsLKv1bOCSfe8hfuhApQNu519v0V7Ogzgdr3fm6q5es
qkhDqUwArVKPCY9j9dxnAyKs1Sc36D5NzvB4fQjZmq5Dv7JjzoRq0zBtohpj/7AQ4FyfjGgAfiQC
utnkQ5RNRPAWg5aZJMYYBdYID7xjf0D9Lj9YXvKy+RSS3Ll/Gb5fzSRzjd4IS5PFCp0nUkHHNm62
6uiyVRIChn4YyLi09ABFvRr5KllRo3b3dpHqO7V1LxUl/evb4bHsb6R7RMRmM4R9rgEVADtVd58j
18keslpBKaOJKh/yH8p9qqnflKPhPSZItW4cNNmtKMI3W0+B2tlUTbJypwYBJcXSDvzfvHhGCnyX
DzWityqCnDCzv9fd/gUlvtowZUi1Dp1EE11QY18nAHfKhwnoQ88/6MA1oman1SatChvhjOSAiIjO
To+bUJ8Zb7FB2qQ8gdqp23iVyr69evhXcylCK7fg27AQtZqzS6nT5kBtoN3YHsmp+D/MY5kgXqsT
EnV588tWxg9m7dBOBIMRGmY+nZo3yPb9DnXr4/VTKDFXEQTpJYGZ6+s7QpmMmz40XsIU2KuB8Bx6
icP364NIriQR7ziakVvGHYNELiTnnYH+onPbbjX6yL6+btSrDalL+M7mAjhKAIbVzwt6BqOs8LXM
27i7JS7h77XxagDLVKoa8n3C8GnZwU3yQHBcevUNIORNlybbByE+0LXQbU2TMZRhuo+z+inp65fe
a//rtPcB+O2/DuHVNBKEPqvJBpjk1frRMdAYbusOkcTafR+y5W+w9WoA0wyUPBwYgDuz2ZW1fklc
r90wackuizjGzKmo6gcYRgC5kTd7N3ZVX1TN+3b9iErWX6SdXLJ2UTuVz9toay6rYjAg7iahbXcT
MSCbwXq8Xi1PgpvvxpIhKoLLutKeqIw9W8P7WAK4y//9PElas7QazACw31MIOcxhhu8E5cUXTY3O
RRptJDYk1iBiGVXXQPmVkoAPT+JhaOsDN0eZKY+A9Db9tyw+F3knI28YJrsniggtdb9Km/ECXYUf
5q99VuymJztE77g+XN976WjCnb9YHsVcg+sCidLTPHY3Rht9X1dvUcwakGn2m5dWSbSXnNt4s4NO
duQEkzfdPi26mJDPTuvmMUmN7DPCfXW8G5VS2SVdZm74eMmNpQovAjWKGsM1CJfiLpl3Fcq3s1Hm
74vURbijlQW62vQAs4cuHVTkmWhxz/Qo3+UFuPB6MrqjazT1j+tb9fb1aIkox9KdYYrrG3ZKoXEh
C29SNEW7BHq81Pgxe9bZjnVMdiuOePusW/+HdERuuoOA3vQtPTL3imrkf9JZXQ5xuFSHqbKLaud1
UeRfn5xsNMFBRH1Dj33Ysk9m/AFuvR70Rur3PN6GzAh3S6FuVJAkMSBC0f/6CsRsG9Qb2J+y9U7e
Et0bbo5WOTWLXe5ORyVv4pu8nYazUWWcx9wqycGPGwlxyXPLEhGQedsOeU12hMaLZu9CywIXG8a9
Fm0B9UcaesEvqz6cZSeHFlHaze182wNbIjzSUb28XsqMpsgiebCnNOlpGZibO8WevC/v20PBldRD
G3ZBk5KbAZxlTtOTM6HQoWanxK4TUuWQgF8f6G3vYXmC90jrKW08l4GKvD14qgm5XP9lKkuioC1x
OZmxCX5DUce8SvPI9Pu+hx051fZtAKR4dSDs3jlR1B9ZumgnKpLFlitef/7/v4osTygtlHPuIWCv
GH5JDXOEZAE9k++DU+xRHPnijM2hKfpTX5ZHG3D4bgDlvAmKlKyoCIrs8mBI6gH5yrzN7+LS/I6g
3W0URB+XYuvxJRtCeDuUbd7XS92xaSk6b/Nzbw+HCMbScX6+fiokLkTEPhp9k5keYsn+1I5I2eb1
p/UqsxVkvEJ12HPsr48jORoiEyWhmII8MEfDStQPdaAcptzzTUg7964bXnjWHhcgkJfNF+TbV5gl
4h5hcJoCD5liv56by1BRhg60jReXxCmIlJNGrIapEvNph/b4NnSXnUuMs91aIttzwSOoQ95bRA2G
bycDtD1G/xO+FnAC3dfY2nigyIYQfIFedfoYhgzhrFlMLTnMkXHjpFW7I76/vuGygyX4gmlClVrR
kjVFBje3ZqTNWZtXGcjZhgVUNT5Y47BF9izbbMEH2LbiZe7MdDQvQQtRyb93y7yVWZYEe5aIX+wB
VzWDwtenUjlnDfp5xcJ+23Y17QlpH+rQROxLgXIWtbgzcsFb9YjVyN9wbSJeceCxVUUz/iXwWooC
3QW9UPugOiQ/TFv7MlXDRQO3u3EmJBbqCMFECYOwmjfUpWj3/K4mHGtzmlN/jn46CaOW+n91kXm7
qTCc991IIowxTXOg9xkPEMexPinOMSASgzv+lDfLhqlK92614VdPKC2qJzcoeEIRLuStcQb5CdGF
Ww27Mgz2wRQeCnM6bxZZZTu2HtBXwylFO9ZpwKPcAC9nVPO8z8B250lyGMfsd1x378X+WSJ6UbHV
IkW3HTqNtH5Czx0cj3N+Z3bBErGLXkh1Lx6BKUEls18nkxRQY+b5yyZ6TeKCROxiaqvDkqylShcd
O0VrP/eqc2MkRgGMZ8MFSXdf8AuFOWSN1jDGWP5C0wdtZ/W8Ms136ZGDQIHPTL/l7yxBWSKMcag1
1VOnBjie7Tx0ivtp5gm4ORnJ0fo/AGNjLinvIrhAnGBHyvzCk+nBHeM7tzOPWWB+2uxjlY0kOAJb
KSlROziCRg9O4fy3GfDgdZAemKNzNwT1f4k1/75+S0icjghhzJKAGNtghybrXCjtbqg+ZKZJ0fir
Gaq3QffbuVwfSHLcRGyiPanTMDpQhCyg6YHD7bzG+5D2w2UzGpRceCIvZW1FnN6cOoDd/ISc8EjD
iumtqupU75RP12chCT1Ecso5tGtvch1qDeYYcYvGt7Gb0iBavfP7QlygAtXKvQyzn1ubbFBAw0Pt
HszU3oINSG5qW4gKyNlHbppq5MLtLNy1mv1r860me6OKqEMOaJdqPUmZLpgfs8G6AJPvwGUFt64T
3atl/8cuM0IRVi0M52+5FWz1eUmQuNb/IRIrt6AUQ/YJnoO7YcxvdDU/5jwcd4o3vCy660dFdLPk
3Q/Vyl7MyT2A9LmdKbXy2D0RUmzpCUsOiIhZLMs+9eyeFFHVqbdprX+HpWAlW9jwqJIzbgmuIQxb
z16ShSg+NlQfCivrh2X14TcPlvJbb+XQXAC4f75+2CV+SIQvFnltGUFB3SmjtnRXVE3w2WqGcaE3
tVWynZfpzl3mmNof8irGVjVPtoDr31/d4NroTp61VnY16pzrAmohDIxbvdYSLyQyW3qhV6hdjf0m
3bznCnKr5L5If5quebi+ZhL7EqGJmVHYijW6uLlg6PZTAH4lU+uNeE3irEVgYgND9hDFeDgoHNTP
eUN7jg9/sA7OYjCd/lCPk6XsimZpy30QOCbICENpN06DbOkEz6HGMCugXc3J1u2XaehI6pb5o9H2
VPuz5OX68snOtxAwtGkVpapCxJ0q0zNoOdhM+kNbuR/ceFgJwa+PIsFOWSJiUW1pD5oHHsNE978H
3TrHBdIIjd0der1CbDb8s9Bo27gWypX1c9MPp/e+/EQAo63mXjm1PMtsiwyhtgyfpirtDl0NTtKb
H69PULJXIpRR76Jy5n8rb5nW7dTUvYzsVWO552b+en0IiXMQ4YyVDQdlEdTcVKhae8MxjOYdfTyo
WvpUo3dWamy4PIlDEFGNcxmoijIlFMF4gAWtke4QoPy4uR+yeayG/MrftKuFxGFm+cXgnpHyfiBs
0NvEt6vmZqWTUPWP1xdM4hlM49+BmilUCrOmyQZsj35j94G618x83nANsh0XAofFhvwkj+hcnALX
D+3pZ9aHBwPepc2EjmwEwf4JFZI4bgFdT3p053Rev1/PVVGm56SItt76EvsXQY1qNC+Fk9IlpGa1
eY9yU3JKnBCmor5YQHPEiV/MY7SxZhJ3KoIZ0zwLtVwHt2zaxa9YDX4EbhHstGk6TbMHGy9A78gA
JQcc5n1nWcQ3VoOmjFC0g/NeKd8i7TmM83IXzMtGol6yRyKaMa/HNA1HemfyBPW9rBtJYLvJY+jF
hZ911fH6SZZYpIhmXIopqbKOvjouUf3oWuZHZ+ncXTzFzQZiQ+agDSEKKLLUmUNNpVtMcZ6NIH7s
qL6Oaf4hmeb/hqL2jbH42A0ozie0cezy1vIg/9tqVJVNUPAJmt6Sc5o0+gv0rtmp8fDQ6NXHaisV
K9slwRPUE0pydU3fozoH3zM7an1lHs5BST9uoLh/3rdJgkPwKiVPG3Av/rjKPauddYY66wOoz40t
kq3R/6j7suXKbS3LX3H4HS6AIAiyonwfSJ5RZ5BSU0ovDKVSSYATSILz1/c6trvKVl9Zfe9Td4Qz
wtLRmUhgY++1117rXTiYDJuLnAZgUaum/8YKnqGVaDo4WnR1Md/+/Zf4IBy8Zy4KOAwLL8EoeS+y
jZUJKhZDroQnL75JqB7+XTDkPXtxCWxHZVLIFa9L5w6jg2Y3+mY5Cd1NMIoDovTvRYD3xEVqzZQU
Pr4RROUEA45AgoO2WWtCn43sk1TtgzPtPTURCiY+pAWsv5owY16ttM/8e5obzB0MnYYQNRpQtIEO
XjHX0dSXfvtJj+EjvOe94iRGiDtbCw2aXyNPo/H6kC+Mh/Uyni+HRTPZx7bQt4hSU/TvnuDvVSjR
Kh+c0UVfjVV9TNskEpBp5NzZOEl+gB92TPrPGBsf7Nz3NMZU17oZMiRvC4yiL40Bz9GrtrS7XJHX
v1/yH73Fu+AgGRAzwy9vsVANydneDzHDeXEwhBB+X9VPf/82H96qd/GhoBBnc/LqUqzzENE2npIb
sKQyjh42Z8e8gSqB+lI45JM3/CD9eU9iLKHX2jZ9eWkh52STAZXVSW/Xf/9tPnrxd2WDtroQ2YQX
V6R6FiW7adPP/Ho/eOn3xERoUGuNeRTwWtLkWz2WT6z1P+udfrBP3ys89pUsEq7w2n6lowWT0J6P
yQ1/ibRfx0Hy8Gnu9kGwfs9R5O6cp47FG5m+DGnN1IkBH6n50nxyGnywat+TEqEwyokPPZ/VMLFo
abJtonN4gsv9p/PjHy3Y95TEec5oPipAH7Vrw7l4AokJAHJaf6Pqu8CBAMfN8NOY8tFdv/z+T1VB
51ojDUDdVbHwMfTBOGDzZ4MFH732ux1uFkpLmoGOTzp7B0fWs5FEf3K8fLSi3u3qZnC1sfAyW00T
dSJZw/+hF8KETb3EM9MvTgX/1aLY/f22++iuv8sBur7JAgN3y1Xp33pdckDpZJr2/lNm+gcJ+m9L
4U93oZ8WmmgPpBd2mYYsgz3I1yGC1OilYSMkFLHY5wvsg1zjPV0RRjf9WML9cTWgxd95ZezNWXSh
8swmuIDIf3/JPnqXy43701fyO9PUBCjsipZFecxabULRDzgNc+Vijm7oIJU9V5+UnB/tmfdijD0c
/0ouwFhHXzED/alqonxYvl6qmt6vv6aLhj1RRSORszVzis+w/g9W+Hti4wzDKTI2AIIzSb7BeaeL
WVq427+/gh8suvdsRsbNrBJ5keFs2rJbUd5nN5D3T3Fste3KsTg8PzlVPlh+7ymNvGtUUFyUMqnE
GLB+47mIde3Gl0jNpAgL6ZwwELT6977Xu7DQX8SfFqUgB+gjO6oq9jQ2ZAdTBx2Vo/tJhvZBfHhv
og2+mARSiKEm5iVheTnjcfJYy0JlH5D+bubukzf64MR5z2AcvKVJpI9xLZ/p9Vhlz4E/XBM0mP7+
Yn20wt4d+EM6JXIBsR/5evAwNPwQZPKzZsI/36Lue8Zii6lrT1yELtoxfUu5PfVpk60141uWkb3v
j5/VAv98JbvvuYr+zEAiTyDXAbG4tuIalu1tbKD0s/lUW/QDCQI41/813iy66zI9uJimLVu/3PYp
HSV6Ioq4sEG2xXVFE/AITQAKR+QrLe8JpguGmAlXwPClzFUf92CgX55flM56rBPnM2m0f34P3feU
Rh7QmfcErUfv0ngUo8fD/rMJgw8in/uesShGSjHWWWP9gfcmUnjZyDGFgaUbViLb9+aYoJ0K8ZnP
m90fLZvL1/xTZEdPyoMkBgDRYuxNHaY8Ecm+pQDJQ15XgXeVuFleb0uPgfTw2y74j9fpP9M3c/07
FcX+47/w86up5xYGEN27H/9xZ0r891+X5/z33/z1Gf/YvJnTS/lm3//RX56D1/3jfeOX7uUvP6xA
bu7mm/6tnb+8Adfvfnt9fMLLX/7fPvjT22+vcjfXb7/+/Gr6CsZhX95Sbaqf/3ho9/3Xn53LcNV/
/Pn1/3jw8gV+/fkW1+Dl//j7txfb/fqz6/zCpetCfVRI6lN6Ye2Mb5dHuPhFou6jMKFyPO7JSy5f
mbZTeEj+whljoGi4LozgIMD280/W9L89hNdjCOdB4EK1nOKFf/7fn+svd+Z/7tRPVV9eG1119tef
GZ6AhfA/bCJML/uuJ6HgyByQJfFB3y0U24Pzn3XEiTTH9EU0ObYJBfzqm5WpVRGsiUomEy28DbKI
Ntyi35a5gjwVni1s1I5Dnsc0d1OL/jNBYtTx2hbghzRQjF2gH7ys3NYZ20jhmK+jNiWKXxHudALK
Ji1gQZ1jlDDWRInHapxbCz6jx0jMQWVK9zDrsBQicTXR3hUfVfaYtwnx0FpSxYiIQCHs32LT8DQN
TU+9qQQzoWGNXs2sa6pXr6wc3wv9pkNO8eAw1TVLyErp9rdadhNaUvBzls4qQSeu9aALroT+sfim
y3kUNAFM0XveTduykL39grHprgjLTAnou7etM8EBussn8QPeCQMQVKeDS8exD6aWXvuEJd8ySQXD
1Zwd7k5hP1VZ99AUZV9BaGdqHBxvFx1nliUM9qjB0PrQNuv9BdI1JZmz5zSd5rsi8+y56d3Q7RMW
OeOESd+KqVdLvAeT8FOXgt2dTuLgFN1mphQIJH/rtbppilHiMK3QV696GNlX4KOEcxeUkZ+ZI3HK
8X5Rtg0b37YH6D9yWKfDhrAMyGEI9IFKBxW+GOYrMdff8qU4+AXf5AhRzSIflHHhvji7Udu65ODU
LeTvYRnvdfgc/RA50q7JxeWNBTAv7kOIPZLI7avHofSfWj4mUCsBZwWy0qVdYedEcxOs9UiKCaJu
8g6KDuuG0/xcT7KK0cDedToA4DY3SEcFqKjBpCI283Bk4zfpBcCUpnaFan4MBztuB4Y+Q+Xufbxg
F+ZZZ3aC8jAwvrMRQfeIc6RMIp4qjOkORv+mB7+MoQomZqORN1fWy1YQmLqfx7aKBizkfZAkkW8U
qCimzc954aGmr2YrthhXcta9RIupSRe4dCT5tuu9iyg/NBSXoC9BCW0qte7z7itooZFPkuUZaLi/
S4i7teOYRxdtlx11k2BlFifYDA15AY0YW4j41yaj8dLQO5FMN3NzkWvy4QUi1HhVLTBmYV176zbP
adttF5kk66WAZVJmY/hLrsZ6CQWVPSxsOXfvTBqQdFWDq9rGbByyMMAqCv2y3mrRfoE618UtL6nW
QzudtMy9MMDSCbPFnAYOr2gsnFhlAb6+MlsAoV+GxmxlDa7WuHTVBtP996wYQXLRFFYBS37kXSKw
JfkVTSdglqS7QyGYrjEpjR70vAi4XLGtoDnKJu9mKoL2ZQky78u0cKHWjp+UZEdkcOjMcDXo5tgT
PmZxrVX1Cob3CGOorIow1ECm0IF1ENoXTr6uuOc9ijEdbjL4sVxL3ndbUqg7DAM1IpwDCK2uiWsu
9qStG8Qsq93HOamNXgdEKbZ2xzmqhyQWbX4puzBT8KZziG03GWgiPbwdtpA87N4wwQF9WzNgcWQz
38mZnriHetxVKnD2Tgt/6k0tr3Jd7KeuPrpThOYutp2PPh7TpB5XlZtArKfm9ZpICAzuioLkFVZz
Nh6s08NjzIPEWBpj/h7oaLbOqDumEdM6aU8Q/fe2ge+AKc2BrKY3s8GlneABodR0l6PGjli/hKrr
7mljisgHYeFAcfanrft1BsiKEog3YFZ6ftj6ZpcxOobaBwYQsqTirzaArQcdK/8EDYXg6PjsBCp7
hoIjKAbMk5Br11P7VtcnXVn3KsWl6evCPRcAIsPcJz3CHS4wHTqQXWg2RanXZ1HN2Y8qQ+XqFfh2
fGje2rFMfrRKPhdwVuVDMIQBh6bzQmt/DYGKx2SYjzgCYPTWlcu9U4FVQJOg2WUDPxkmeB4hBhke
2brMX0xCqnNaIaViotRx61bbvMquORlOgJpaJzQ5VMYHSdia9Kj/nN74UQdnjrDWIg2dAMuxFm1c
5+MV/JyO1h34CvsFD4Ep9siaRkduYBW5YbANuGLShTAqntjXmbmVXRL7C8UPdpsLkUcBQZbqK7jZ
WLrhbi1OOU7YHRQCbOx5yh+3dZO1oTeSH5NoogHqIvFicZqk4PdHUOO7BQz3JJLxqxRGHubgoaua
rfGhOjM0cCItLJS4k2jOll2P4Pi1zBIayqDfQXxbLHDGM5j3ac4XY4UoH20TcVGHi2ke0pZ2Vyms
KCKGhADEgvpqsqjuev0Ko7c+zFQqjlPguF/45Kbf+fBW1AXEJDmuILE2v9bY/HNe3ATdGAo2bTpA
2lI6KqZ1c9YLkLCi9OizsM2XOagOheJfPP8FEuzDIaWo+G27bZfk3DT2wr+yW4j4JZFnmmLtQgz2
W5D251qK/ajYsezYfs6Km9zZUQLJZ4wRNcmepWCx8Go9tQaSsOOR6P6QzqyPKkbuIeV68mpybjrs
trRqd6WTvoHNMMKRIUFMdoQ6a+0Wa6QyB5/8gHJob+BNbGF05E2PQ4CBkMzLoGSOWBzUmCuXOt+4
pS50DB7va404aOo7h3/zYf8MvkbYZt/7Gvq4kzmbtFzTaYxoe0w0jyYXhnZVeqddhW3GYJfThRlJ
L8VtRJTeet2pJbclaR+bfqedDKUQdoBNcI6++Sh+2rqIPEniHlpDRTZuy6o/ecvJ9Z8Xixiv9MUW
Phw86DX6J0e6R2zZayShUVG2oW79LcZEwrEfEeahmK6zOLf1Br4Ie+tM2441G0++QucdRBZ+rUqz
yqFRUDoXd+gayceTIIeSu0vEGsqQL/TxMgTHsh9WUGHICxl7JYuLYOW431uK89Nx9HU/wKFWp/vJ
1FnUQry1TTh6HxbCcs0hgChzmKTjAKJ1F5ibCyXIVe7eYc5aOUhOpuBc+0lkcxSF3nVjFcwAUwPJ
FpU5x8r0ImzGAGuFOvVNFuRIVJBY+9Eo2jHyMr+N/SDgUM8udwvfiBlsoIFvVGFjVmO1FPNrbdJh
D+GCHB7L04b54jxOqgu9hiUdbnZt9l662JulIc4O+mDV3hCht+lcTisfAtmNtUeTddj7VffVwp9h
B/dhUIg91P0I14lub5xRfynbs1SZ2Q4lZOAwqnN2fHt1IcM53QozlHPsSEOHMC8lQqTJQdQu64eJ
B8MWPVg/yuVQBxdHtNi4P+ScX2MyfQenNBqOOK/GsrxNHeQgM0h226GadaRmtkZjFYbk1AvHej74
VN02HK4Kwq1D7D8cLRvTwfozcsd6hX8A16qvbjWq/TharG43STWoRgPEOenkRr6jXpTj7aTMHk2q
kDuO/DaZFQxYgw3HbOks7Q7F+B3UEdZVq9sQzPNN5vgPru7BGOpUuEDrqbtpnMuK50Vc93ytKwns
0sYl0dFo5gPTdMb9xYUJc5PtlCQZToyorP2t1gazP2kH18QGi9eNghGLVU/bwqOxQp8onPp+NZZV
rBL0DAj9yrUX5xOLk7m+LV1zQk9+DInk95a2j5dneS246lN+qzPyHIj8KIfuC2H0R0eG+zFoMpzz
vQqDZIi6Jr8ozgbkvIzVbT0n66bI1uXUHGnB9oSXe6lZNCuahnRybplr7ydaxdx8swW2l3RxObLy
ihYeVoD3zOwEt67xyW/lMe3pCi6BHLwEJCFOuql0jXG75OT2Ytub1Ftn0DAL6wvAl3aU349SLBFw
kASG8PCYAoKFmAtiKBmojoTKi52DzqZUS0RJr5owrb05LlOBG7n4IUTz16gYdNSAPwJQ6bkbdHsF
A5xm20p9aMZ5BYXvVd81q44XN2myDyr+5CfTVY510k3pqkyUF3qK4oPCHbpog3Vm/H1alSEp6yYN
g2krMHk2Z+pp8b05FMiHt1VNXxzK48nRoVEzMhhzzpIhxGRXrOwP1bl7dDIg+BO8SEvugkTepcWw
8S4StWUhosGbvon8KiEODARqaLKgZIsrFZwx+zTFZVDGCV+usoCG6SLEnox5duVNTRW6ot6COI4I
BImxZau63GlCLr7SkW6Cel45TrmWYy33yoxrKecvWuods+5pUdUhaaswQZaCCAOPcfNcgFZU41Qf
abZCKRPLYYh8URzqROzVcjYwu5DuV+pSSFb9SA1Z9Ut1o+ch0nUfGtPuZdrFE66RW51p2WOSuTMx
SqkwGZFRpfRmcbytEAPGT2BGnfohAeWOltmzKSCS5pEH251lNd2CQ36EM2zI0pdRpk4MHtA69bxj
roY468YHM/DmogE1hAtMwe/q2cfZMPkp6sT6PFiVRokmPzw+rUitF+Qy6SmxIBoD8xFFXKh5puEw
N8VrngZuf4DFAlI8dOZVsklaOztAjfzsUfa5RBB0J7eO+gXqpIXS4NumPhoiX8g00C6qGQwaNhDH
zR3UHmz8kQkcuCG8Q7K9romPxJFp70XVbfkcUMBeKHq68oeq3Qr60SDUHMqSB/OtOxeSQz5mnpuL
Mna24x3wp5ikc5VHQyAai7B/sUb2y5ydUeelcDQWzHpR5vHWREix2heaos6OHYV6NQJHwyVhniQW
soDFMAchm9N0xIFVqucCetx8bd2W7tGVGLyI9oAeLkTiHDZgmSVw02r6LoXWRS8hJJVMa+m1UPvP
IVupVo5iJ8+bzCNfZn7sHUWfeYNJmagvKQqSwllYAbv6eW4xxV6tVIsMOebK7TQ+vjBeqPvCAPUD
nbAK67JNVhXBQPhVhauL1GpwqB8TLrz71C4ScRvEahBABrR7ew42Ms6+uf0KK2+vjsq2SFTs8N56
63zQ6WHxx6mLEyjlnPDBxruU9PVhdAjoihnq99tSSqwaPVT5XQbC513eBOJ+gSL2D6j5jHUMy7Kg
iJiqch1RNGfHsLCXsmKcKM5WgfZ2tcasG7I3x7gL0nY3TZa4aWSjonQQZR9LRAwZudDPy8Oma70v
SVGLOz9bBoSWGZIIIavFSA6ZDcoi6iYpvLX1KgzojnQpc0xMVaDFwxNMjKH0OD+7bl1g+/e9PPtN
McGotDb9FdJK34kWJnsT5RNOysj1AS0giI+iC+HLmN2yDoPcyAcCsSDdN8sSWn9IX3RekgfWFnO6
KWSu6e04YqwdYc+lT1AShOezdbJ2jkeyvBotCizAvNQidBmtSDSPM2ujfx03PerX1ljzo3uPiv4F
SD3Xb9Vt1769dceX+v1f/j+InzKAzcA9P0ZQTxfc86fjy+vbd1P9FUv947m/o6kO/4VyaEsFAbDR
wAkuQ1W/o6kO/cUV3GMBpRz1mn9pX/yBpv4GwXIfOJJw3IACbPtvNNWlv/j4pfSpA+EyLsW/AqbK
31okf8ZSXecCywKedV1gusH7CXA6e6isu6mAhrwBfxcGAuyQzc4bqmWVzl8zmFmozM7RInwkB/VX
pcjO80bvZSHADCrVfhdpWcOaqr9mTQdIQM51vuWlRJRrEwxDPgHxcJDxsY2fsBsGPxoummvhyq+1
qN1zgt3yfcnaPmzbBiwglAKiRlliT6b4wWEbC49vm6wKCqyu66Q5L2pP8x3EM8vbXIkcuT/y7mwp
gdrhhAdP4ws66CtlnTj3y43xsnOKuBIwDNKwyTjr2SfLUc06OOqyQtnvDgB6aYW54eq+MO1DUy7H
Ls+PbFTpZpkR8+BVlaEWK7Wcod5V8RUSyjyG7oB3FkI5R5nOG4wy7mA/HZVdssNA+j1k8wD/uYCo
tfvKO1zApG1ZmJZpdrameQuCVIJ0uURD0kaEdfWha/pDKc13pdn3xifbWhQLEtzyUQ5QePI1u2ua
ha/71K/DsXJvOUy1wr7HaVK2ZF1M42Pb8GhOl7smr9+4IsOBFNUdSGtPSyn3opzSNc+c79VURhnj
Ckczual0AqfT2l4Pond3tdutwNWB9pYV7i3xs2DfOk7YF8uGsPYbYt129pO3khEaNwlYo4ttjgsA
H1aU6o57KCC5a+lK9kjpuraJxeRU32UJ0yMPVJYvyinuVAtKFH4BMXID78RmutUYBwOWbO+kw186
HOeFm8HOl4xh1uJjlqyDuWKmy4ibpQ4FbOxCotuTbR2kHO7ixsPcYbygHBhs770aww6pFzl9ulUt
uOIqQ2A2MAnwG6jY1LIMIo3MeDONZA4n5johStBmhTMaOU1lqpACPw+nUT3PWqDxRAZ4b4/yWgCK
nNLBvyI+8VcA6pFpXGZsnMUJHY4cf/BLNy5NlqLgLr8BdtiNbAG8Ureg8vgnOS/n3idgXzgDND9E
EqZ9sh0zlDLeJKNMAx1rwT8HJgPYyDHfjKwwt9Zhfr5dKj8acNriaw2J94QC7UkqYjSU4t04Kayd
Qo68NFRG3mTWPsLYGURY5oaYLbmaE77BGo9h8e5ErszuPJcD6M2L5ls2ai+UZvHiVBD3iSjUNBL8
jakhtyzjoFIAF5qcMMi7Ia4d3AJCymthzoVKnkwBocig3vvVOlsee6RRAVRhApSzLOud2BKpTkIt
N7Zw523is+SctVs0jqoo6JfdDMlbeP9CBKU0b6R1C5hhwbpV2jriPHhOJY0oti0T0EnR+kkMGhEq
NXOIu9KipgZZMUBPI++cJsow5b31EHeQoMrxmpdCbsxUp3Fpm2LDB3ZbwJCtRwY+KahCTR5d0Vb+
cBd+DByTnvJseRFzIi/eekGUmJOfp25YFnhpWBrHADLXE7ZCMhx06qBiz2gFUb+SfelReodTBjPg
yrj5weZjErYC+yuYgjhP+c64gxsOY//aFEXYuyRf160A8tyYqHJwf0zJfPxf/To7CjKbve3Cgr4N
UKLplbqG0q27zWdjImd6geYOegbIO1JYbZ997sQuI1cJILtOo6kTAMQ0LfZMWnVYtGxDgumZNUjn
4CY+YdASqp3w/oXAoQNOaVYAjHTt+Ijk5pCNDXiRC63CeZF7dIy+8klt6ALoZ8mAmucopYOcbOG0
wEL8Vl9VxtnAsHwEicyiJ5YTNFq60IpmjEkgl2eak33H5TP8Lq4mmsLMsqyylRTlCDmm+YlpGYtu
OqQFGaLZnV4D9CJy16zTgIW+uxyBbEM9s6hl1Br0Kzp7rftRYzUjytf9cEdRno3NEtXec1oztDDq
RhylB4tR8nVSUGxW07JtgLMral/8xt90zXA3AZnx5+mRGLhe02Z6mvvhmOkmRvIVwmSgiRdFgmMq
x/5UQPhhT/wuXnQ2IQ+rKowXjRra71X1ajCDgLJoAIBfji96SeErEyw30toZIBOgXHEW1v3OBt5d
JU3lxEY6r3aaoLeQPozpnB3RJ5qedQ/xiNZ4mxZnnYb0a6gtclNPOJE/zk3U+rJxQ0r9G1iQvEDb
7Aply1Z7nRMxw3YS3JYNL+34NSuUDQ1JA2D0OA49rzm7OE7N9K0QXR9nafkkg6lBrwQmGfWwAerh
rX04fnd0CCLHyphQfdKsvmbEXsG760cK7b+IegMq3MDd6wzLGp1FHefZAEX0enitNbAQXQcd9KHU
fSo7tmk873W2XbsOwJa6pXRqblIXp2rPZqQHrINESt5B7xKkc3JfQBd+1QMARcO2FnEmJEjAlwUX
uKp+gNxud7RJ3l8LSlAoQtLl5CV5+2VSGTmlyGh3ZrD0Jh199SNxuuLQeWB8NUVSqStFUrvhQSe/
VjC/gEp0v7gHZu2yLtWsHmtHyF0AMl/ULAv/BvgyORQ4TpBW5CSy84RFi0lM1qJVK2XVP6Z+al7a
hrj7BjF21TCv31s10VVAF2jOUViAppiInCJaFeUW+XfxJV8S5+wTovcFehyZU81Q4m4BmWgMkASa
thfjSWN/BL4JUMChK+T6Sf7iudkUN44Ve7csLQxUW+dq4fMLCZLuex7kKUJN2dxBcAIydw7ueTJh
wMqbx7ipsvGGpotajbRMXvtpTC4Vg8t2wNMl6u4G6I8AfRWQq6qvIGRiV65o6BlfQe1TbG6E97bt
rtGJAG5kPbCnimIt+hfhTxHqZaiXUhAKVo1RZ8z79GdoKbByVesSOv+ibdubcQrI3tbdAqzLERuY
LY0DkGl3PAVZDcHFPLFRsABrxWhiGoSZDloEfO2Dte8oKG0V2vs6F1O9KgYarKFDB2WDPuu/jcIh
IRJIs+lgLICXdEj+YKSia1agAZo1vg9TjpYibdA9srtuzMUThl4xFIQYCTM4TZZNqoy+wnO8qDIn
MN+uEt+ueRJ7ONEC+zKwiW76rnwtZhqR2YvH3LuCIUMU4GPsqm7o7nUxnQpcaeGPz1lZXJGZ49wu
IGHQjtm570sRyy51kZ3VCFHit+vbhUlJNwlsLeOupQej5ITOI9+7BpOfY5sf0FyLMd9tbiSGnq/q
YsGXV9kVs5hpy/ICIazo8S7YRVE/yeJ+ToYHmyx9xHMMPnaLKldo1m55VaVrY4IrkzKUuLVjziQw
R1P6W99z77tSOpeqtrmZxnGVD95NoK5GBxtwQQsKNboLAbuKnqB776GVXq+hhnbdNN2lLcAwm4aS
N4kbjU2MIt9ElhNzL4AzAOqOXGfe9boPawo7pqLWm4ToLyPk3OCNkU7rdKR7CEs/wErHxAPs5KmZ
YuDzD4lXn8pF4gRoERWrbuWIcTt5aKYNvQluoCNWooeZQNyCrnyhHjiY7wc5IoTWihW44dX8NRDl
VxzfVxlEbOIe0zmO/6PxRHCWTp7uJmOxG/C3L6QCm2KqcH7o0cbtNMeYUn1NG7bs++BuytODGcm6
5B7a+hNa8R3B7GWi1rDwGw0uCJACjjahfZyCSkUaaWJhgxjl3rUzLRUwMOTxpjkn/riXHfy4RJPo
t2B0A2RH2bHpLsdO9wAZF3Lgfn6sBEbM+xGjN1l6FPaeW+yBQA9H2uWH2V32fOmrCIptOnSK/DYQ
REUBhNkbFB/SVHHFgn3BIM0a0W6Gwn6Bhgkbp+k5bxu9celyxQoSIk+ro9HHkuo7cA3aVuXrvES7
YxLV3h2QluNUI6kXNhUYoLVncfi0E84KvASZgAG1MGGtKu9kC7y9u5zt4sO9tsLHDLp1Klz9mOuM
H9q5QfPpX8cU/n9DC+CB+3dYweNLUWj700v1/ad13/XVX5lXl+f+jhXAvtH7hXnIwQAhOD46ICBx
/Q4W4CH/F+Yz7w9u1R9AAWH8F4f5vqCMCx84ggPW6x+8K8LcX7jnMAkYwcMThWD/ClbwThpCSJ8L
R3rSh86qj9rmvU5dOspea0a7+wxnFloQvCxOUwV71khMU7+Bq2h7sUtL89UyO8O3PCvlG6L7G2x5
7Iv9X+yd2XLcOLZF/+W+s4ME59dkDkqNtiVZtl8YHjnPJADy6++iq7rbmVZL4X68cSM6Kqo6qowk
AQIH5+y9TpWMtNewq3cWNEmUMXb/R7Lfnz+PTpQOPy20Asc/FywqzQ/vA2987PLxTWuJ6TIvomDZ
FlXnHH+Zvb81ab9q0FaB2b+TJn8P5Qe88MCyES6cy/alr+LEXcbH2ZibaFJ9skvMNH/FCvLTd3U6
zJr6MQWgUsE8nttr1dJBsRur9L1s1HSwPOLBKlVvdEfOkFsfnDA1tWozUtN+sMo5uOU+clP05VWf
omTxrKQ+WlMB0QJu/30FemdnWGGxzee52Pvxu8Lv2qtC5u1FnrR21A4k0dOpc7ehDM3Dy2/MOhV1
rq8sNFk0SNcc0w3sc1gSzbntfq6G9L3vG+k3f6rtN8QiBAXCq/cesSTnt3WpHZpkTs7cHmS5RMlc
mNtqdAEytMuhHKo+qqcH15H5ThZJ9tek/q3FPFEa/kvfea4B/T+ay1zxDP85k3nz+dvn5PPw9XP/
qyDUWv+jv7Yll0Slbwk6JZjQpV17NRn/tSs5NnsSaUgYJQI21JqN/GcK07Csf/DvchD6oWOanr2C
Gv65Mwn3Hx5CQpuUaOAF3GnsP9mZTj9HPkE/DBEM8AsDtk7zNxl4G0+Blaaku9NSH9FCNhsnGV/z
mJ2u4MDiz+dhHH60J8L1mU/lyWhSTUsPROvS7a5Ss3uUk3yaXL1DnUWSxiHH98ssvLrLrAOylTEi
79ti7z6Hy7FXznGe6A7xoIfxeG7jQ+gr46/j9kT5/J/3MkZBsIC7AxmCy+yyoZ0+Fq1WKzXnRLud
mQ7b2RzEwRns1zjMzPUvO+bPUfwQJiJZbs9fD6uzUYwiKK2eSLaoKNkvPd3mqmRfONk1fQQedJ5z
aylfa0J9qhNeBxWhI1i5viNcB9rz6aDzkiSjGowhcrwOndXkjXu/nSEWGWK+bky/3b48YadWjXU8
clMOI7Fnm4FYP4ZfBew+xck48AidDdv/4MeNv2U4VCMJtdKXRzpf8YzENura3OE473DPnI4Uz30j
8lyPEVU9fTkvTkH9dCr/i1GEazGWFwok3Ouk/iLIl4XKvSyYxijtaJZ1mc9QT1mM3aBfGei3T0sQ
WvAN04wFTTdBxulAuRNKbq+kE0qgG5ynRXEIZeNGAbokBBON+DGMY3Xx8jt8ZragW1OQcV2Tzeic
kIBb3VuaqZyiUTg1fQNrve8dx9jXHYfRy0OdT1doBnxgQWC5xGqEJ2erH5O/N6nOtqNcJfmhaQL7
GKv4tSYHZ8udxccOxVrHmLGq9n9SxX6Zrq4rzSQUSxHNPiUYDsgxEuV19VTFlvXK1vTMUM4aVzrU
MQkGz00xLtnCVmsEX+Y0X9H/y2W+Qv+y5PJ57Iq0fGWqnhuOzBcFBCaMPk5ny70blBN0E12RhOfR
I9oM6hoEXtqVV7KUhhVNTunXfzZnvE3iOhaGJQJBme2nCeGXtwmGCv9/kRWRrzyD0kh4X3Tu8McP
9pePwuEluuFvU5aizRzcoWEQrYZjYlbOEddIvkvjztppZf+ZUyj4+VDrxuT57FEmR/PphwbNn+2+
MvKIzz1DBI5WsqTn4X/xVME6CA4hm0VPIPHrvlHbZTa3VpBHukCsGNdGuW16MUfNWA1cWwtr90ef
1/pUnGAsRebLXQOO0/F8x5gWPuYiWuIqj9g0i11pgbb901GYIsIL/rfGAcHZKOGMGsOdvSLq6M+6
HeXQb4tpaPYvj3K2K/Esq/fGEiHhkRX6/tkooxfCAl9mVNA9UjbB3+6GhA5to23HrzzQc0O5Phsv
QZrFWj8fCu+cvyi/jPRSelE6Ofp+sLCbh2LOucH+K6B8JpR5bijenB+sXxMWoLMPeMJVU7YL+ozY
Sx5aODMo5AV5o1lNf7wWbN+zbDPgNGHtnUdpsWmNNO9DTVu7yYrr8OjPprPG/y8eiF3d5fxw7fWx
Tpdcaje+GoeyQslpDDeLYS7WrZi6OLk1a4piL7+9s+Pj55oI12Oeg95x+LBOB1M4k9DjFVVkYi3a
8HWRhmmSP+vmue4NRIGWZ4cIdByLMPp0lAr2vYsyv4pU3/a7fFg+rtqmV5b3M48SIH0B9kuUZANo
OR0kk1aexhaD0G2p3GV179wllFZeAUA/s9xORjmbHdEmBTy6HmV6rNKLAMfVZqG+TudD5d+/PDe/
D+UQPggRmE7Aijvnbbnw+udOUk5zFUcvjhy32BbCpfNbMBnHPx7LwzfKyiZHZOHYOH15YVEUQjkm
WQ03d64K6hO0VEyyz9winFf2ht/niVTKejYJghPGOnuDKhYG+DuGathXd24/I0kTeI1efqDfz3UH
SB/7tk3ZBbXz2Wqoc1+VAbiyKE3aRN4Imhx8KBOMD1eY0+j/VQijDF5Zgb+PyfXD467oEvhxdzwz
PpNEroRqkhIFoG1v4sJErIcHYlsOglDdRqTx8jP+5Jv8O4uzfldYtVDYeIhvkNmcN4JrmB2cAmsT
7ymkCuJjuE6oAbcDOfxwDt4bygsL9MJi6jezRCqCQLU1P4qhHT6MVoDIL86nRERtLaDZeiHlFwfd
rbGxvEJTJmmzwdhTXPauFsdOPr38639f3i73jDBYL71maJ23uunzIUksm+NILVUL2HqRVOjTbom/
GGWM+vXPR/O4XZPrZLvjlZ0u8KFHc9+3xHmoRUa4/oUrHnsHLR7V0NB9jVr3zErAXGoCG0Z8ZRLN
no4m4izPJmTtzHoxbLST4qGrZVngKNX1jFWhbfq3Lz/g+keerQWL9JfpslngY/Xt0yHNxKPIXHhl
NITmnjrs95lOtlFhptusQ/fhOOr+5QGfe0a+Xl8IAhaTW9zpgJPpDIPRcRxmSht0r7efQp3ddGUW
R0XpvgZNeWa18DLJEfkBRnl2w9PR7FLaPmIOrCzcUrINeJb2wZi74pg7mf1Kx7XnxlqPQ2zF5Em4
3Z+OFVBlU7MqqWAFgwbkC9askkl+WaKq2r38Ep+ZNZ8sL29PBK7/MzF2Es+mZLCDeKAsg+sCyWjh
P6LBMXcNwjoMJWgbynlOXjnDfp+5gHyaR8qED3D99k6fD+fntGRIlSLlYeRA+oCq3lQW/baRYYSW
4+z/9CGDcI0teNJwzaKf7YuGMJIuDQjRJqXVIcBlSp0t6ycsUZTx8rjQbwxBcvjlUX+fRUSOdAJ2
qaDwN+c45gEFU+NPjNqrpTwsHQdZV3RVVI4UwF4eKuCFnX577F9koR1CHCGs8xdq56Ffypr6LBX5
CVnB7FRvuhBx9Maul/p9uRTlfTF0S7rJ5glt7suj/76GSDSsIkseds0PnW02ZUY0lNH7O/IptN80
ZeXSeYOc5SZcVH5ruGX+ENNl87UY/7dzHFUn5RqX758OLuw8p6uokN08103OaRdW4RGhfXkd2mnw
yqt9bhT2UMfmvrfSAc52mUUuYja7jPt55bZbv+ipnSO2f2WF/rZWSHnxIaxvMHQphZ29wnHUvbRc
YkerR5K0BmRI43HvZKla/puhyKZwV/SowZwfROUyUXdxp4oHUt6F8Ea9dcy52pm5oQ8vL4xn3h0B
lssp5FAdodx+OkOVlQV+hjE/0q1BKdms03ob92Xzh9nknwlDIUgPsfzJdp2HIUoMU17VKKjo8NFi
BorT8pOH+XXevvw8vy30dZZInRD4sCsTZZ0+D/bmfnATF2VFJzKsn0EsAaO0YY/Y3cIb2xhi2I8C
cOLL4z77Htn3PDfwfPJAZ8FxYecuKt25inqXPqUgF/LPIJTFa73Hnh8m4JbO5TL8DYuS9GiVfU/h
jfZs+oDjJ5cNKqi6fWVZ/MzWnWxXvEfbtPiY/IAyyW/P4xeoQhbmC4dWEuCmSpOHMgVzWbm04DXt
izYjeVMrsUHhNh18xCqvfATPPeovv8A/2zvCUg/YYSwuhJPhYScCEvA0OYv77s8n7tdhzg46b8j0
PPBxRdLW+qYKg0e7auQrKannn2XdPnyPxXnO1RRSLoaK11hrBiewD8ykjYzKeLXO+dzqJ/lAsd1n
+ZNXOV392AtlMSE/ity8w97oaOsdKnAowjYRH4JPv4uv8ai8dsl49vEsig6WT7RHrvl02Hlym5D+
RiyWJaunKKXDwVOZTPYr4etzO7CNY4ErDWUVxxanw3hyNshYEt/Fphtu2mZ29jOil7Wtih3Pf3yo
8DHTVTVcc+dcrM8OFZFNjkT+RaqgVSNm8LTNIjvrmz//ohmHIJJLvE3+/LcbvN1aE21k0ZcvQZFv
BukkB1f32Svx3O/vjps7ug6q4CxDam2n785vtNMKJ5GshBkF7oJaVKZ+CLX21b6k6xZ7unUQUglW
H7VDsojnoPRyRtvjcZWMUogFeCCN7tBSfL9LPauBMlANr+SnzhhR7PQ4W0LH8ywiuDXFd7b35m4L
MAapeJTnosjv2rJ0m88lN+Oeu1XYj29TtzWfah8f9a5o/VK89/N58o/EDMafNX5Zf8sqgwkoZZIq
oQxy9p77WuRp2wAERN5g7FGnVAeTZMbb1PZfiyhZJmdvOuBzQ2rCHu1yrjrnQTPy3joe4wz/QkOr
uCqaa0OiQJsdZ/hQ262Zl7hQVDd52M0MJ1ZQ74JlueslXcER4somx3RnJVg2dJF9zuehr7dZBVRh
MyyNe1ty03rnUlN0Lwva/wybvlWW3s29b3+AhTV6V7qrYCd0vY1mU9DRN3k0OJ9+VkcyNZL/XAj3
7J0YHTli7sQAY4Pq8WqTqQm1mBSoDNJ97+JQO2MegQOK4/eVWYYXA10wdbFJ8iKLvzhhOXkV7QLD
QLUbc/GzAKNrM9sQNDLLb+0vsZgrf45mjyDj7YyY1u+iJjEsXAJW0Fdk4MLeH6qrBuMmes8RGD4K
0DKx7Rug9DEN9hZvSKddZ8+Gf13JIk7KXYhDQGeb3HXrJcHUv0z5Nxp0xPrSd4MyBtlkz/or6MIq
I8OXdoDl8lrLDKPNoHS2pUF0lT/ZGgtjt9HZHHvvfEnv9GOPf9Z900wq9Pfd7NnDcWSCRTSCqrR2
ADNnwOjol/GfqIaOfAdnnrzwFqbQHMLIkLq9jouum+/U0pfGo5EAIriiX0kvH4K5sd2thVDqUiZp
7W4MvSz1907E8/e8Add2vfRtMURVbM7OJRtcad54TpH3aElrNR2TpIn73aDC2vuQeymmPrZBL4iA
+CffHIKqINssSeGATeqcOgExpZMs2ZIMTLMnw0ljPLBsygA1HKefv9azTTV/g/0yzT/xtRUxHku3
ju9jKNrepeW2gb/HBKvFx0pbtAdATtp7n3WfmnSdlkh8IfjM2CySXVEPiACxaGnzHXy1Kd44Rj94
dzXGZbWrgP74l52qwx+9CMV3OqQOamP6XpVc2JOZlgSErY8os6CH1d5qoV6ENrm/TTuoTD/QxhNY
VDk4brUV4EX6710Wmx9tOx38Tenx23DptyMHQZfV3b4vanWNea0C/ySwXz71huzGjd9nE778WPlj
ZOEztVByF9kH0YsVPTQ0q9jVjSdAByQZp0inSZPsUPubrO2l8G0IHdr+asmKZiYucA3MKpTHUnTw
Og9Yhw3urTG3vppiKLJtI2fQDaowNLbwOuhhNk1qAFLimzpKIeA6UTHUrretShwKe5zm4nsC2CDf
Bonw5WHhIu7SQmrRah+rYvzo5yAsbhIsanU0L4BXIiQgUG/qBJ3Zri8a66FVDlZqODIhelNI4dyc
06ItLoN4NmdwQHXyVTVcU3aiEnYNZMQbP/lL7qJhJhieVpqZ4sZbeERBJIC7+6FuzPnGB288RjDK
dErudRlDd9Oj2C1u28aMh33tgjyDlEIH5a00ZBXfpG0c4FuPx2C4zLspoeMZgtAHXN1L+rRkiHo3
fp7Te7uC/az3+Wg5j2z8KPBDHb9j7xbFrh48L380auB+F0PQmcuFYs/80ZvOiOOn6vUVSYP8YyiH
rKLVlJqwjQ2dp7fE4PRfNaei+m6K2HpMJYXqDRWsFfKCQcY4kETvkkjpuPE+yUZm5lswgtbwVLWz
+c7sjfHOWiySR8pA3XrFPlTfycWdyiPC2RBcFP2Ml4hcUHffjrIoo6air4Cc47A5zqOeukOIySm7
Ro5s4psy3eTQgn4xDmiCku+2sqx2MwVDqDAFdu60Heu8NTYpEWOwt7Iuz69B/4TWpaNM9wliweBt
jMkRH3KTC3tAvJ8aHR+7DrLLOTGDK2ueq+W6nVKcKIML/3sXqMQGd40BSEYhtAtPbVQz2G+q2Eit
bdEN1eqLXxx6NwZKTV9iyvndzVA1Pv6gKQUWxF6CXDn2q1lHg5Evb8uFlNqn3hzMT4EXJ8UjYqfC
uqJVledczLQ9SyGGuTaaPYBEuFAmHPwH9hKJvTMYWpFs5njxrG1Cn1ysyLaukg+lpYsvrezEk1c2
QbzHtFQhg7BLi70h4wzod3pSEkjwYifdu9hA5fdQFqD7npKizZIDgG+ahyDn9oESNLZ4Z4vFdCKR
A4O8suLQpktH2qMMNE0Vo6fv3D7d9kExxdu6b/KVsSTb8smrS3j2BU1Wl2s/QTD2mI5tEwMgaTkl
oRNg1C4oEwYsxLwfozDtaU83Sho+H/qZVf6RVioppv1RTpeOkWh1dBYmbxcGmTnsEOQUmGTCZi4u
6goq5g+s5NbMnUlWn1Xq+9+70Av6r7pQFtIniZRglxlNYUH2NzqChLby3PdsGysbcIpxu75ltxqG
C+z+ib5s+UZtMEtjHpOU0yNMDYF2Pn4SnddlODUnmDerAHbeZqYO+sNa55fvCstp0/sKxIBzxDPU
sqSrYHKqXSD9unoIzKUJ082QBhOrZMmz5qZPwbvh48BKf5EkToikbgkcGtFm3Gf6p9oY8xFa1Ljg
dd0Ui23JT2NIVf+zOyZD8i6TbTV8tTUMjQs3i1P3tquS4LvTxNibFNJxmhgj28gghFkzJkBPGtku
btiWD7GH6RbFgBfwhvFp6Kx7T2TUsYxbo5Y+9oDSch4cSGbWXV+RS3zypmJI7jVvejrMslPlHR0m
OzjMSGblIU9mG2eWPZVPyhPO/G6Wdg2dyKny7gvV1hG3UTE709HNRGdCbAoWFTX15GuySr59SQPj
efjQpgs5OWHlMIpcqvFXubmo4KL2c5Ln2grhQeeDtDAuFKUpL/qZ1kpbC7duezfM4G8j1SrmPBqc
kQ8TQ9pUG5+qqjDUAUtAovYYqBb32hGZ8vfcK0vrprCyWkd61BXyfGnmNIhBa19vqmQR+k0yGIV4
Lz3buO36CdaWpJw7fm1DU6pbJ5kbsi1+4VjDfSrQj+AxVmLcj4bfWm/8mq4BB3N0ws/GaJrDez9W
CveR14YCzf9kTLCT7ZGMqGHkjWNERezNJjZdlQbm5zaZlfGha+i4wxuq5sefaYD/l9/+D0H6LxmR
FfV6gmJ9y//Rnyhv13//b+Wt+AeleKJqxPsBlaNVzvCX8hZNLjpKEuZCmA6qyrWH99+eAIGHgFvY
qqcL4URg7/mX8FY4KHlREWAtoGjiYxz473W3XHrWwhlYA/TcHor7lTj7a13EdypDWW1Mx4W+dW4s
vwKdYopXcg6nqY31ZrUWIFffg7tq4M+VFhNbqhHAc9uq0nAv3d6iD083x8dfXvkzApXTK/Nfo6wK
PV4mQ5CNPX2UPBiMhsxKj88zNq+0lz2kbp/sM2mU+8Y0rFfSUae1iL+HC0hGuUFAYv68GjA4tO7Q
I5yYpBk9an/gIRdo1huQsgp3/pxdugV9S+LJrg8vP+jzI6Mwghfm+h4L4GTOmpFrR2tT9I5LWV4n
nqwP9oBXT03cVbtF4nFznPmYu6/KmU8TIH89Mwo3qGbo+BDknuVzJK3T46pk5LCz/Y1SstrK1hwi
rsLJKwmJ34eyXFbMX9q6df2cPmRGu5dSDsG0TTr0tw3Jvn0XDn3kjvNr6W4wg/xh/862rM+F14SU
IouQ2gfFltPBqoYms2i26i3Fa0dFHR1CLjPhJ/cZNOt6Z8R1/4l8o8Jj1aG6i+aAW15JceFT2eHN
l6BRcxzZuXvTzZKWJV6QNtt+LrIfQUmTdl3X/gfd0YjZabVJh/GAAlagIebZJgjIJobXurTD8GFe
yuTJkbH8ZFhp9hCvGkDQactk0cpyHM2t4HYFry5OIYZzt1fNPiCdHVXgnK/TgPM68pZ4vK7UCkJy
po7EM7z25T3pfutrvPQTnR3CbL3Q50Jr9Jci/KGbDE6u1w1zTmF0SMZNWnvxlZ9bPpREc/4Ygzn4
pGQ5Po2DiH/4MO0oMZZt/Q3vSmcdVT641nYcy+oxS8ul3AZWTX/jfloeM5gjDzN24kfS3na5qWMP
7fjoi8UDxOYYH/PAmr9yWbSybeWq3Lpo7Cq/zaBUcu3IfZx3lIfKepd4RjLh3ZQpVpLYhQRic7xG
9TIMI050z4f25S3DtDEBlX0e/GUytzFRORxktJ9XUxhU/bZuR5B8Xp18N32ju5EFt56D2XfpB9PN
swdTZVxU7d71HpbRVuA0c7/8FmQKN/FaY7pRudHdinzGeO2bCeTMLKSgTL+Cu34M8UmSHJy4UBtw
qvo+gK9ku64sqP4uBpcDe1R7ORMZRjMoUbAhYH4m1zYuuqr0bi17gAFRhXn4DTTR8DYzzawl7ZXC
LALQ1eGoX9Jsk5TLmhxul/x9PNF/csczwY1EXwa2jGA/+9y2BRCPqtPuVWGPfby3ZtmbpLVafScG
6Q87ScvFnQkIAWKZ5zTbJMbXiVZogiIMg+jbXOW13Oh5GXGtYkpKN7Py9A8Z9M37UuUzRrBePhlm
D5a5pq09/SGhzHaRtlrvQ+B2Yt7IviEEzH0pnvyW0iUJ2rLaZ+yUR9n2AXbeTH6ZgtF+15vtsIWP
JH+MI2baRFmDs+3S2nwrJmuoX+k48lMscfql4yxjy8aNQf0RieHpl96CErNHB4LNDHwgH8INd7WD
Ch/rBEbGpOnmV5Be4HWQ75uA8XVflX21igS78NYNr3V1p/JuC3kriB9GaHbC2Ouh/GuD//84ijiK
I+NfqtPf4qg3AJmm5HN5Gkrxn/ztrVyjIjZPGjF4BEDIAJi+v72VtvUP6hk4lBBzglZalbD/BjFZ
juuxyVsEWkhaKOj8E2tvAnZCUsPm70JRWo/SP8Dan2aSGYGTcTWNELZRRf9NaKWaulwcM/ejZCgg
keRL9lYOcbeH+5VdVnWGkLqFfIlht8huzMlL7395V88EQD/rv/9e3PwAh2hw7ekAYZufce5RoCac
1alteRG/lIzmMBqbcRIOo9b6KPsKeE6D4XjjjEN261ZcKODA9eFuCSQZycYwlivteu37avY+xlk7
tJtO2+pBJLkEH9SWrtz3tb8DvzK8EtKclR/Wn04t1iayoADhEtmclZw7b26QOVMx97xZVxezmVmQ
2bIWuPo8C//D3Imp3IfaANwxxovIjo0NDuRqpnPAa4KLc6Pj+mMQb3OBJMWEr81lLf0aFKO3wOqa
2twlC62WXSjJA21IHxfmXltp/iUPRndPcS0PtnFRLc2+HqSML/qwGs2DbqssvWxcMot7YbjxHJUQ
qanzqqQLKRgM2XAlTKW67cuzfxrD8AY9FPQY/Lg2YEPwvbM3aBThUHYc6pF2V+JOUk+Wd0GvefLO
bQOaBRx+IvLI4tBS2yI129fkMWftVdZfAAONzxKX1qpBOl9+cskLzxpz4icXSuomlTSniSod6k2B
rMygXRV5eNBfsSONN5Uzh/CsgQVoIo6p8TCzipLU6+iUhrezrRXZbeRdNr5/+T099zOZYS4i3BHw
HXrrbeUXV0gQZh59bmEw8CWBXCQjPt2bfQPYZzJNemoKDP9Rj5BVXOSLIdLbFvpOftBJ28aAIJdO
74alt+yth6Z7xHVvK/FK69qfRaeTL3nVPyDsX28WaCHOQ3yWuVj9YU0UNm7S39Fqou2jPB2bcDNx
GC9bF1favpKhk+38uaKFgxeUcu8Y3FMu6qmV9EpUeXAJOHP6MqSq2xN5ghnv3PJL3uWUajwNjaVx
R/i/nu1KY1t3huFs4Q/FJtWpkPbjcDQredcrN3YPQMS8+FFPg3r0Y0iMG3PyB8DiUxX83cjlP7oZ
f14HTx7eRzLBtRdYGD+X69zpBPlLCW9lQtSJFhCqMx9rQuLQNGO66ZnQ1zZN3JUiUsrJd2oW5lMa
SDgGY5/EW9l4dRx1Ihf+K98XtwLG/fV3/fTC2KsNFjUfjouzW0IHf3wik0apnMKITzpOdUc1zjrf
hqrp6i+5APC18WPK91dlNR5rcCb5LqeuThAbvAlpM0TfDUneEdOOjqQ09jQ97d9PlBweZjv8ENYu
6OQ4A3QBzNJKo7Fq/d3Q9/o6HGuA+TWEUF/Ud5nlTNxFxFhf9kE1HrgM5vSUDMyHRtbfKGjWkQ1t
pEwW73bu+yzdmLQO5B4Dmh8FIsV/qj2z6UeN5Yz3rW+rPUjKH5JU5GZq60/a5PKyhcDSXinqQ/Gu
ah3zQvRpCUq6r676oOeXGKaJ027EtMNySb8VvQHlUnb8XpaqH+wGE1gXoLfOvQnBTO3nZaZdiT9N
l7PW7xYyH4cEo8nF0ur23vKS+2FpKfuxIi5KDQ/f0WXXbYK4LvZV0rWHlsziZ1KtVpQndnoTV5m1
FSDVgLuGl4PdO1sfdOMFmvfkwq1FfYnLfqBNCYWRjR6RXUQlTZCqbZkI96mDbkJ92bhf8i4kch7r
I0yO5GCNNIWEE9hvuxljoT8q9a5txGMYd8WdaP1uY2UIzGcDvhI564OR1ddzYvgfKHMan3qUBylr
NQcuZ+bjYl5y/VDuZegV03dqDt23CvGbq+GTg609DKUu3wCp0ruO3hP3bTp+ykSo96QYv9tadPBM
Op0EW10MNq0kTG95C8Uv/2L2FvgjvYzSXRvz5ngrB/9bh5TgTehM3lNPA/TvLdA5EDAemQFvTI1b
ByfooR1uiDsEANfjChG/SJtmBTzXV6Y7hEeQC7WMfOZhh9LNBsjq2+GW7tKo2rwke6vGUR2TpY+P
dlNVzUHlTX8rJXU1rM+9s1lCqMpSNUeQKN7WmNv6IKQH/GWOD0m92Fd5EitKwsq5TOgWG2xUVToH
GO71cZRJebHMrWTXd2Xz2HbyK4SAfmLS6v4zAX3/hWwofOVJOcs+yER9745hvh1F6a4UcpJMMFea
9HNYA3OcUlK12YgAlrLG+GTQLwAsfJWZ7OAW504gDLMB/JyrN0E4ARO2MI1vOm618KYKuEV8SRRL
94X2/P6YDjo7TLnjbKYq+5AYrn0fcLXa0W2m+8LGWlwoR3SfoM2UbzqpVBSYMTfvOYeY7GUky6vM
iwo22Icu56KhZ98rdmng0MJgAfe6MUQhHqHs0g6mT9jLPc0nGxZWfAQFDFOm6JabpKdzykTvkkik
2U3p0vMiTJ3wguKkeWVTDYgybTqHTk1fWnOZHi3BiqWILvQljMB+L2EVRVXllJdlrN5USn4cUefs
tUnREw9D6kYoi93dIiz1sVmK7G0owf2GqrDeBhQs3yWDNI5Cqno7g+o69JVPxU+l/YPuXBPIOhnr
C6KqN/xT9h6+Xn5R+NIFmCsN/5hkNtI339dfkLXkH8a5jAUqxirfVH7b3HL/Xy6sYuQvGuTjpqcY
8w1y0UDHsjyvP44FvcFngww3LwkUYa/BT45l7FEVr0F1Fot+a5d5dacRzXwJAblHYLO+VI77Pezo
B79pbSO9smFM3Vd9V0AnzuUPyhMmsa+dN9cGQKtDnBsppaMFsehiM312oQK1jTXp9Zhz7hFR+rc+
y6YPjjE27yoLPLFT2sFlZvSUipf1JWje49cqV8vRr8jpFOhbwy2Nk6qdzmmLkbjxsJ4eznxIrDTZ
oU60LyxhZGA4Zaa63dCN9XtRBPZdAXdx4/qVvrabwbuwzLS4FHH72Rpj+bYedU5xo9WHoS38veca
xW2vYSK2qp9pUtPTx7BuoaKpXhxppTe/1wgboKsNBbVvRlP828lOAsD6SRTqpYbbGAPtTwacG0Rg
6ikr6vG26CsJ7DBpencPpNJb9uS0ujtqQ1C5ejVSm3ATsikZFVYIUuz7wIpvvYGLhPLGcIftm54T
YbjHnvgdY6a8qfD9wkD0+jdTLqsolUEQ0fgo35Dme9/WEB9c8pubZtDeB3RH4Z4ORXWyKTp8M1Mc
K+hVZm7jZALAzcVKvk1owXPjyjR9ZynRH/MmLmibQ0YFJ1Aos6OvXfN9x8Xsmi4yHq1ZOfVS8meY
j0klH8qsmna9m/kXVqONr70vv2dhI45xJoJLYudZbzzJX/yYHQ0gJ6TosM7yC5oxNJu+axFDDRDz
dB+IhxZx7LKpJ+ebMdjhdZBWAP6dcZJ32QS0FiUtnMnpcahq6+BK03toGxfcmW6n41I04pMfVvsh
8JG3p+NifXfbkOU/i/pN7CT9gSBUf9RTu9y2sTXd0kGGan6SDUevXZsu4T0xQb61+srOlvluBOt0
IVdaX03ec8MOYF/BV00e0b08oSgK6SuQQL1U/txAmHfMaZOWtEUKsuIqo0kWZrtMH/qclhRIaORF
hR6tiGLouoQd4vv/EnceS84zV5q+InTAmy0B0Jdh+apNRn1l4IFMeODq56HUHaFfPS1Nr2ajCEm/
xCIJZp7zWulic9HGiQqV69nij5h2fTX7TwSGuKQqjqW7m2aTmgjfbh75ZZenVbXgSW2LN8dnAiec
36IjRKPLeGkc7aV3KDTKmsJ7x93l7RNFdntsCRGEi5htA3KOTUwZo0905DXiN9GtNw1DDPUfVj79
EEzh3bv1SpRcVw1JbBPKRu+Jv36ao01wTtaFFCvsZvRrj/gg2o9hLJPHEQne77Q2xU8SyPRC1VGx
dXvN3fsd0hqUCmQZF9IfYcrXbCY0uSdCTabfPR6gQ1E4LX8hCG6WBRJ7dFrc9NfvDIkg6OVYc1cV
lKXvc1JZroVg48ZCYv/Y0E7MZmEzXcyYOHY5sd+hNYKeUVGUJRfTbJueH1aRfRtgFyeT1D8291pz
vqSerdT00HIU95NYXqZRahcieFJSO9dqgooOFucNN4KD6qQqHiEW1atqrlGPXeV/gxqT7k5UESeA
nQKWzrW+3DuN7Fi1K2kdF6v077Ss4L33dTonIT+sMgoCfvXbYV7Sq6ireRi0QjeiQF++h8ZBpzZX
S2tunUx572YyZd5GNxr+lfHPf7YN4embzApySmYyXtJy2ryn+aqa5yOoee6/OE1dEwU4ECcINuDw
a5+uqm0O7ZZutS2LbaAYWBf+i3ZuVHAZM7lQw7b2rkz3KhmvtUjKlO5euOVyz9NBIFyQLTCzCHhd
Gkx0xEhbM3M5cBLTb/ZD1wfPRjpU3yZR//uRZe83US7D6jBV/c08rMl9tV5T38YB5UKbr8vAuRMM
Ikw9t7mG19U3KeHvdZgawTfZkXQNELbLyJN46p2bNz1LZId7PcuDJMznzB53+LjEEuldz72B8NO9
Bu3hF+stmZ7zwFC07+QDaqOe+Sbi5mneK5VQgWB4tXh2W78bIJfXVRI2WzZTNJI+z7OvucokdHUs
v/vJ8p9L1Wm3M+7fgpVaofhukY5+Cq6tMmTEJPg/973kqZht8amvPkT5Qv/irhUlbYslKvTnKSum
ejd0pfdeFy0itxngut8ZwRK0UcZYjkwjS73PIO9bRFFPTITuh5tpIyneXq+nod50xS3dIOQbLhqV
BbTs0Iqwdae2oWctv84kcJE0sKO5qWk4wvO2kZmZnkt471siQ5CZXa9rYPIpm6ZjgSzr2VDW7OzW
AlPJSRsGCa89FEH+UaODOfNTJutV17Wh3zEeDOsuX5yG+hBehmiQtCVOi9J0tJFqIm80RKamv2R9
IWnoqvTR5BjVeF7NGksjs7tyaDbWHa2lSEO65O4yt2Qni5TAF9REKL+0mW809uXgUOqhfIbjeqrS
ltjhPmAq10vvYksju12mqYxRP/FtlSVl5xt5VWA5pqpvENr676jwtJluAd+Ka7d2H5p1PiZu6t4r
XZhHaebap5kaFbHm9soHBr/UaYgRXEol0indjUkxP6Jy4mqgT5XWw9YOXuVAlLrfuKqKm3lpTwN+
wc+Zw5ssdjn+UkBMLjKv2+zN1O458lJSjzZEIbNzDq05yV3h9sTFLOjPtc3qD4uz5U+33O1sj7IO
tU5DgSFTh66/f43L/M0p/Jf1Ghc+S4UH6oGbhkCDv679ZI6M3SgM2qCUhJCiJjIOMkoGOToDuQuq
fCa3cdUCiys2dz/HfLX0sJ/KduGKNkme8co+6e8asV6rnX0y7ZFMrk4fI9BMudCyfngfzJmcBK2Y
qMtZEtKJ+3SE1Wt4/O2Nq5lookZdlcepLG1tx9ESLGxqA22WaDyCfqN6yOXrvFA4IUnOXf5vBPP/
DZyCzgXaBr4jZAGy3P0n84Eii4+qJtUhls+TL1sPKsKqRNf8LHSxXPhT6PqCTLkkKRGT1wsd5ZO7
Gn14rRq9KalrvzPKa/2Xldnzv6mx/m8g7ZVrxgANmu6TIYay/6/fkK78qZdYeblMVP6cCIPFr9Vp
UOQJROVznhI/35X2rGdxj16xQfmlxi7UbMVu9q+flr+S/Vd4UccIdbU78ucAG8MR/COIl0gTZmwc
rzKWBT/n2J6qK32TuFa/XYvc+TcP51/Z6L+/nOVf9cMEYGE4/6d3btcBCtdMJ5J9sT97bZYvvUvy
P3xW8Pmv39j/9ZX+lqNkIAhhLf3rG0M4jm6HAjBwk4Cs0gVeUZEYGPbB+J8RiP8rmun/oTH5fwzU
u77QP8bw/ecLX1md/1+VycbVq/Y/80s3n+XnlP2FXbr+D/7OLtGMDDfId301eUIgXd0qfyeXLPM/
rngsvKFFpAtiAZC//wrvDMjnhC0A90YPgSj6Kvz5r4g8w/sPNDxY76+kBqeb8b8K78Sy+M8PBywV
8QMA7HhpSC65/h3/+NRXAjnuaq4zNVi+l4dIWdVKdyc4nChE8wJrOk0b3sN0BRfYSkrfOaSYRe6z
YHCj2jerU2e25ZPbZ/52LrT2SD3vGtWJNM4dM8jGcZOJJqsOnwJxw/0xmcvmgL6SWHSKmOtJnVp3
QtJbmT9msLxXI5lzq3jo15oKm5yiQgpIIndiUdf5jdi9vvCXEFxuKvtY8uoSJQOI2p3Vzk4EPKQO
WkDha1L2AwHTMthOy3jSW1KEaWP+pY/rdQCYT9Yh7tDEHhaDOGhilgApbS1m2ZdHiTJ2kyJ8jNeg
TTZIRqKFtuYnpT6vQ2IxZ6R2mzlJxrbL6yvjMamKbWA1tz12ji3e/SdkibtEUu1G5LwUao9AMgra
Zd+QzhAOehHE3BHdRsHz18Tzt6Jbo9S0KbB0bygEeBZa3HXVxq7K4Hr4vqZgNMwr4VRmMcxLlLjy
AxUeM33POJFb5o/edek7SQJkD7P37NllNdqmjZW6utI6ZInnb2Y2nznwYxrbocOqggq3Oi0eoPlP
dkOdj25VpyLwtVgbujSsFcV77aDTUwKo1DvfqXSPqa5dZPXk5GnkVFtMbTe0rDKzTdNn65BGSvJj
8uAb7a0quiMgWV0cxXINF+3Y0XSLdlJSNkC4DeQRgCCLT6Fg0D+ArJ4BHRe2FZMFenDv13r5aT2w
OKurD8E4j3uH6PpkWvZFXyiqD4vjNFAZ167VNwDKV2I7d6vLs4TI9zpwZXRnaIKVZfp1eLZog6gP
+Ki3FrGGrBFUpjQgcvu5LCPNc/K4pWxvU4y6brIWtfldTvkWwQgj0Fa3npnj7F09TdkW5P2hdUs6
o41NmSMzFiIr9ggObjnNUWqU6ksMxhfND9GwLAerIG/WQzgjApzrrYHMV/Rs4zLJ74ei+Oky52K0
6685iWFD2RqxkUb2Y7fWNqCBXF/xlbCz053bZc++3T8XeXebSP3R1vgnqmv4MnHPkWkiFvZnC8Al
PTSrOqIw+tMNREp7a8JYY7d/7HF8GymmLcI5Ryk74YIJ2qegsSILntbQoF+M1AxzQuWTnoQ4T+NH
7z5m7UyEPhr+jWVhGIeiMYiFNb+K1DKPqdb6EYWXV72RdKNcK4+qcD6BVOO2Wnl2MGcsh4D+zjG7
X5OTk1D2CcNTZ/5mMfaCXtI2ML7dxQGHQio/HIdxuxpoiGYnifDE+Pz4y41LN6NbVZTC7siRCKu1
ZTEW24WN27j6CyffUHzRPb6hMZot/VyXr1b32Mxe1FbGJrcrmpX52/nJA5h+TjYYeUlhwevou99p
WbLYNCMbA9vcZpWKYMZrxzYiWvkx9dM1+qqtG82gfA2rCUhumyeoyxtnSFESWeny4OsE/h7HdiXw
07KoIvlycsa8bGtz6uTFpibR3j4EYtbTDz2v/2YTXryivuhuR7GeZ8hKvTd4aox9mtkiOwatMoiq
7zy4mr1YzAUErrdEccJoRKE12l069HQdfJgjNU35oygW+tPKyr/TgzSjF1vTxkuP80ELicCUhzlv
6mBjrUBvYQ/2nhA+nvvpLgXffy2LkjaXadFlu+uU5X4lekIzY1szDccdExGnc76qnkx2kGR60Nvc
dvEYsxjShGIBSHc4QKu4HzQ6JlfuGyfqzGHeSCUTEWzqHi5pY1tlc7+ajheLrvVpNLWT9wowViwl
P3jfCXXgy4Rc+7G+obPvUPIrd5a+eMN/UH52BGnVeXlHVJ1203S19URlfAILLXITIdXyaBnS3iCU
7d+bFtHd1a9mMd8TcDJ8B7Yt971EaGP0Iz8d9DitI6nnmPe12R61Kg2OChxy6qhvK069M91gwiN+
HaqZTjq6IsJh7Pa03sVJMfLBN/eTBQsUBLvC4nsnalCTgth9VS77ZD0aEySJSLa1p1U3Ix4hhPz9
ExVKBQiheO+sjEIc6Z2nkf9g6H7AbfaeT2/15KZ7eKL9RFGHgmqO5jwj5cYrtgNdC8qyWai1ie2D
rLQj6yyJANPOGkbnwyMYaWPOoK+oLRhX+RUd3GR4cdMG5GxcQzs7QsHQYaAEGe/8JE2VPriZuPFl
sl3H8hHvLksz6+pTsqTVeV5mKzR1jXaS+VI2WnWwy/JEZxPstD2jCXRoWxkn+hW7djc0gyS1rfsB
7/3FLWugeDOyfToyRxMtXe6tZCHcxvPitnRoTqHGEuLtO11ZZn2RVvdTtWyNsfptB+1MRi+y/y4q
Wv3WT98tlFXbhKaGqpP3fe2EeL/Cwhqo/Ml3Q3JXl+4Yj37wkmrzWcr1AUeJ2DBfjFHbVlw6IBa9
LHYEze09vf3Vl/7eI6P8ruaFo9kmdNxo/diYtfPoDLdey07fFmBem8FtsqfAnj/FdCeKIt04uRbs
psrYpteGiPXculU01GM0Mi5xlfrjN+T3i53nWShJfT30KDtirUJon87W1sOlE8tFPffefFxRMtwK
rdq7epucXWsB6zLvewemrw4wN2hzdQ9cV+xGO39a08967OMqG7bjCtMrJoNE3mEjpDyKOX+vVrR4
lk/VWc31oobgAKRw8hsbBJ5PQHrZQ+fUnMd0JXMuzzqNJD5QZibd4KQV6a9nUTJha3/Kttn7DQ+S
NOJppvEW8UwfkLvSKh6AAbXKrsjA1E21XZokSnRjn3jVeyLaG9mAmwl+ILoHRlP/5BThTFVFdwWz
mM2rgsO+Wk6/d+k37UV9V8AcsOkl/tZ35vpgOfPOUpRyd/N2SoM/feFFdnbfiXMKyC0hbTVYcjAs
roynDqPlOhMCLp9HW8RCd3f99Kqsbo/3r3wZpM4teBdAB++qnuhRoe1NCkNmLQjpxsHA5b7q6nOs
tC8KmLn6zzhR9J+sak6QZqHdiQ1q0KgUwW7ItGdoGREnuWfuarrjXuQUvBoTtA+/STxZHrcc6tWb
xtF3Sen+urkV6z0jDeptTl9IN65KVKU0nGVppxaMWtR5OfJVI70vdIQR+wvomNPYghm6jpKWo9Bf
8IRgHQJ5q3KLt/wBt2IWpy670HMT5yOV7V22pmFD0dA9ROWr41OQmesFwlV7x6PmbZLU1Em6oyCo
58rQm0+c5ifZ+7eQgNpBZbKlOaaFUfNdMtVRS6PJ5ASLy7bbVuT8vU20anLTfsgyQNCpjCQOpjEe
PBgdLvKRbpAeQ+JVcbEXphLPFALtg2wv6/kN9OhSGgQCa439Hqg/tLhH1Hfux2bpYzq1Lp7Mpki3
dE6GDkeaLXBVEZtJo57wItxGYeYsoZ3z/FDe6jbuLREfuySgVidzdMVMVLXPYLwlwLBrr1+Szhyq
R71lPFv00kSDmuFze3OKoMKKm66eULFL+6ltuWIMiccXe9v7anbrb5bx/0lbBs6I9CbnGYrb4R5Z
xvO6KCbr4OitCl22UJTMEDhmkKOrMsLykzMg3naULvo11PGqjx27JOO58rQL/YCUpGE3einT9am6
enO15aRInY5rAf3cgESKzHjVhHtqPbG3qvGA1iQqfWS+kKBnfwbAzQJyAwkBqv3XoZq/ZJffpvUl
GJw/Isuul8uboiw6rfyYLtE497meJtG68CW1tl9dnEidjXMxaeHLmpOB+sHME4PTf+J9wJVmQx2P
jo5MwryrkPPMoo4QG7InsLjCaat2L4kh2HTsd2GSN5vJ8e6lr+1S274WZH+NVePu2R7SsOtliPph
38EHS7uZwlHy4XWOS6U8TWF7w5+fLX1gmYO82ZD1+hRwyaZVgQgI4n8anhkEj0NTNVvR2fkGK8cx
m8gRNl5JMaEOKXXMu7qzv5xMOyLY2Yu6+hPU+IaHUuxW+p9758K18uTwP2rtgUYby+xRTEOvQ/1v
plEMRzkPr4WFLD0bblGF5KHTGr9Tm/0kCOiHJH8ZguE8gCBvaiN7s7v5xiburUmQf/C1uGLflwsT
x4fwtlnLTgCDBKLmcr/qcY9fH4cGFHxZ1tAjQ/BClEF/RvGzp7xgDintweWo361UAIaZp5aNzNkJ
E2t6daX1UZe2gdQkuy177VOt9F7V1XOqZip/qiDENv499EFYWso7duMdcuhQeO1etYpCPE1Fk7Tv
fS9tH/F+b/O2BJo0mU6lJy+l8rfTisbEyqZfdBa8RUFvEnXbEAUm56oecGIFwxir2fxEEIUuarG+
6cxuNwDnTtiindSKud62ZFhaot+6dQPt5LN8WN5YnUi/Z0q0P22v5hwJfDZ8Z3n0qdFK2uaJ9d7A
EBR6RC+IYNsPw7YqVREhZ93aTfKA3H/rCPOBysN4NL0YwX7cDNZ33bV7f5ofXSHfJIN7SWcdFVeU
zVxZh1NQ2tu2L59Fc4byvyD9wiWKxjobcdvZVKuPVOSmfwbSw7LpdRiEd9Mq5VCP5OYfReG3MSzS
TKVlqh5wuwxsCveDF6RfqMjpbzezMv1JrGG9ye1cgNQ2tXHgidKauM8HvmAGEnoVJ+uQjkjllwyq
tjNMea8bq34mjxNYVyg7LPVseK1qaDmi//RD6WHFbBeWZ7GuN6pixLWl54Z4d5st83zKRs0DnJmJ
Ebne1O3WFU0WIRnbKdD/CJuqMqrfEuNQVEaAJFLNe+Vl5a4dxQeqwvrZ0FqNhS4x/6ACUq8dqrgd
NthxGyRetquF9Dd4jem9L4bmnhXWuAhLm/ZCuM5eKGqm4qZS1jZNfevZIqVgCmFUoFforTYfnFVA
BDD9suZoAE1PgqsMEyppJVjibTLLEpNjvhyRpAloCS4Nt2jOXC2F2nk5Jo7pCnN00FH4xFPjDkvI
hIjZzyoqS4rl2wWaDSGZ5wMnUHNIunQ5jKRFHFeqsdy2t8OmaxMAgwzqG+os1lNvfi2CtTo4RBW8
ddKbE2QPDRcAf+aDO8/Tr2CeirLA8XZwzgL6bJrvZlEt34UTXDWHFcGaqKxl2NWJH4RezhbU8M6a
c5EnaWw0dIz0KcIur038ncbz8JnQTr0LnKX4w0F+xOKZxlik9D3eABLBuKnmH+Bu+daPI82RZuFa
T0gXlnAeavtsWbMukRvaYj/6TbbXlW1GFas6ur2KI/MaGrvW1FQOCi8u9yGqV5IwtgMf/k1VEzeo
Q7JjohhQmozIYczNFV+UHCWu9QgII4qwWJ1b1+y9P7NZ5U96VfB5IbTNd4Euta00dfE0TmlzanJp
nSuyiahT1U8FLK3arC49lhapJJhM9Ka/eLbUPxInHd5TVHScqX1PqyFmdcq/kVr9QR/OsDF3jRaZ
TLd7T/UulOBi7ZU9s8RWTuZAZ1JZfjU6TenVdVQclJO1J6jA4uhoTX7OGY/e+mLCYTZYzknLIGnQ
RwSuFjamKY4WrwpzhPZgi1zAYVxvlPXK/tRgA+aSEbp3yLI6RsZ9cAL3YhDJgNE7eJiH5tMU7U61
4jgVbbJLDRPtGoFJPQMHwRWHHhNUtVm6AQSg8Rq0I4TwLSeZFRwjYuT23xAUkq9hWgc7jDtjxCI/
PrnaZEYteYnoKdjr68jtPYfdoxbbgK6wkKgQuaPnmfAIuHrx0Ex1utP5VHAuUavHb2BXiD4piZwY
WHaSSRM7jdfZtr40qChNMVT53vTp983rOAbGvabPNnNAfSqt6UZqBNubRdlHMNn5xVhX70azvYfG
Rmjok7Qyd+Out9Z+2DdKjcmunQbvBqWCqqK27IbHpJYfRW1cf6lT2h+qLO/s0CJ+zdtoss1Oil6Q
Mu4LjlS88S06SfuPI/qFVjHA15vEIfqCns/KPTMhG3G9aKCtlWXWxSZDInI0ZIOqDtnNzm2DucCs
U8tviuTBPFfPTfhGZ8IwkBVdJp1RG30COTLsX+N7KiuK2ddru/C6QmQiZJuViAhOoSBE1S0eBCUp
PeP/9ygSNKqZ5pXn1bPHfW4mhx4dO3kE+nAzmdKPsaKbT5a9XkeP1R8Pk035W2R5YjkS7YIVPy9k
dzMLu9sOcFRnUwqz5Qgxgq01sSHy21oNQJW+PwDKoDJiDawHPR6TgQQAbxz+GGrIom5iG85dV256
1cSBO2611NoNajo3gzk9mH3Fdj9Y+vzllQ1FckQZaCzMBUXubgJ9nHOJH1iv1I+Tdel2RVdX8lck
bVhmTnozV+l8IggHuASOalShHJrkiL/hHt5TMvxUSXspA8v8QOMCKawGEojYIW1+bTlZMAYndl60
4x3+wxd7UM9F0wEs9snFGOH5as10MXk2VCmz0F+rMfl482nTGC1Pt/XYmzv0mdN7QB7PubRA2kqv
PJqctaw22YdlIHKDM313q/yeQu0nGNdfjpEQ8RTagJw9HBK+xRlSLQ1ojU01pd69+QsVYdMi3nph
wGmX/kR8Q86z1Pg0AsKo2oStMLI5SI55SkV1VohBGvsRJMnYiZbaq6C07qfZWzb61Ozo9w27otH2
2eS8dKpMo2S1+ws40z0i520GtprrTxYah3PjFH9mzj+jbMF7NcdWZwz46qJpgOmdQ/rAuvBF4nSR
WwjkHa2d6EjA69Jl2qamMD/E0iBDBgcjAXn0nrPWjfEKh8WgPy3g85vZ9+/mjsnBCSiQtM1b3W5k
yISNA9BHRubky1Y6evPl8KxITuUIRvhOL0ZyYmCD/cqKJm96LF27363ECD6Mg+4TKjufVWG+Inv9
6nr3s8+fO+GFqJfibB2tXem9NiUMBHFNYE79tRa4kAt1yZ9kyvAhZt4zcQs3uGGmDb3o3LX0Bdom
Si/dAEzJu43sp6gBG3OS5n4E5Rs7uZ+ljHmrW4cTAZtwjCNly978guSUe72yR5Q0+TGYajqZ8xlR
gW0/eKqm9Lhun6ZhuBMBojUW6PNELk6msy9kpanH2VL+pB0REH7vPUCRo+5kTjuDN+wbP8lIPGDI
831ra2m1uLfwxmyMoP2xXAZSVLk1wbP+A3UjV66eXVlMzqPrOMdFAm6rzAviXjfYkqc9nI79NjQj
W4F8Kd10y16kot6vfiZabHdlKvuImynX7whU0J4t068PUyDcame52jvIwWmowaoNf3rxzSFcvXne
62N3wUX8LYcho2BiYkRrqt8uyYG39N+5Nl6pJsmjxiLP27ZzekgTJ9u1Po2LICpIYkDN9URdEp2U
HuBn6o0zfF3VlHRbu6Smkcq9IVKddW5on3XL8hCg70y5VzoUzs0TaLwGZ64fhZv1u3a27bBbOsgj
yIyDQ2xiY3cKAYpw6PwcXCsKCjdaO3IekJdFuqH45ETYjGa64XN2wHLmt8Upkqgeg3MxrOaNhipy
U2j+dJkHg4IfnS02DRYk93SBsxnQkz70Be9w9blziaFR5UXIzKcP3XzyTIWAm9y3jwEj816fdPfW
qpMkIw0FPQH1CPlmJOyb7uWiDef+228757BqRfe4rGPxzkU+n1Be/1k1kb3ba+Lfik5gQ+FxSTSX
9URd6RFq1ROpjmxFCJNFnAk/I4AGaQVdqPwm/G45k6KubakKieyyOYsBHRJKdNj/z1kB2AF7UGHt
QIwF1nLTO8aGmOMfk3NZlcVbCg/TQA+F41zsV1AcTjRBNFujx2k6ODemy+8UiWbc2cU3AXPbmpQe
gzFvQxPgljbtZ9ViT6V1JLRxR2+MwoonTeNLMpmp2eOE9ZxpNFIPKTpGP+h/8069IUlKz4GXR0vi
GZuKXuCeCWNj0fexMwkx6+38WJNN0pF50HNZb1I23MxYxw9HaW2MtIP8HgRO62R9jciMtDw/Grm3
z0v6kwrmqoK8ePSCxABunEKoc0bG8+2kG4R/B1hhpMlRHWBniqA0FpzbSYM+K+BQy3mTYFeNPCvK
2s3OL5laB2dvBOfadqq9LcsCcZWGL0vaTujK4mkR1atmzb+wWLzd9c41a4JR7euEkL4FAEzDUM6R
VbWM+pP+SPb689xq1A7W6cFWhMHM4iRq48Zp3V0OibWB9Ttl9nTkYuzAgI2c/vbrYulYMqIxivEC
diMvLBBHPTiVBvlD5uq8disakwSt1safHeMIHfKkBYSLDpQNKk29C9jtaCSD7KbgnWwbFz0Y6Tto
/R3mNuulyd+76Vd1kB0aj35qrGSvrJnz0yfuR9vPm9azr7E8BgRWDeCL0Pi5cazq6Eh+sGZya43r
U5Nln43evusztEIlZDwQpzAlt2os+VqVu2xoXra3eeL7UcCGGeBMNK2BXnHGM8aGxIjJLto4nXEZ
VV5t0DIe84yUMMxMQFR0tekn+oarvew5HVYSA8KiQWGSajbCMz1G3zy5KuzydR9U11BLYrzCVBc9
nsPhtporIyodA6Yrm48zydS7tLL9Z68AX55WI6URwevuSDz8GmA7xk7bXSnOUaNij1reFIu1QQ6V
XD+cvLkQZjUVc1xRWhCtpc0CUzZPik/hvBYGB7jhPhkFf9+Sc+Wt5D8URg+d9oLWKkLJ/OvqX/nY
Tn/Qv6mt4xW8+L3ukoXcNSK4pUDw0jpJSDjbXf63/DhZvRSmsDZ2sDJxj49Eo5n7lZiaIBg+cdUs
+aYMphcLQJZ6aEDq3r3oZrJfe2/DP7YDU4XUSG0Ycq525Hgggg+6m4UINIrN2ubPak0a2oKtXzTr
ZJSZBN2ppojqNHkz23xLZwXMoplc1gqycZ6No0rWB8EIYuspvDMUSVL9JqT8g2hT4Exi0M7BLrHn
qrlTHPIe1hYEQ5EaEBEGKGXrXJwSZGWWqlg/V3cgQ7vak254CCR3daF35RcXShLi2ZPbWut2TQa6
3jUNinJTgc9A4+miIsRsAhkemvWBXQgrCKScaFabAmqs+k1JS7bpTU8gwMBdg9yT0LQxjG8G/32V
aje1ZLe/xhYk3XTjlu2rTWEFX1VAseI9jBBiMhkXBgcySWNRsqhzzVBYvZYEWhgCIsXywdTcIXup
jHJr4diKst4QD34hccKXDx1BF77u6gfb7QEfs1MgEQwYyRtWKhFKQ/5WDXKERUt2PVcIQkosN5O7
APpfBevmmN1UqfFnKNyGrhDsctj9T3oyDFFpoWUY0ziop+XD1av2NcPftJs0wD88Y4J8CG/fL9r7
TDdUnSogOmeK0IFMiFzpSveKo119l7m47fEwBUvK7Tg/pbSb+/r02BiE75n9L1gnfKYu+GGJ5Xny
8wwleH2/sKxOLQC1HOnX1liHfHXy+/5EJd99vb5TEh9Kv0I7QBwh+k5gux2JlLtBZFeFJ5YcOxRW
u5sNwLvGWzidO39r0S5e9pxJFoED1Zjd9iPJnePIv/H7205yNdNziVzhDnrgIHNjOzfWl6Y499E9
3tSjfm454wNF7UN3Gc2OORNJR50Md1atotF6Qeq+SSD+Avux9ppjv+jHNL2OAvYkQu5sNkA98mtu
RF970wgaRRI5njpvQv2z7AxrZlLqzpgmttyyEXLn7oCJPtTGve5XDJE8e5m/65f0a+mWTd8QHNo0
kC2KUVRHN+s9dWD5RSPK3WA7mEy50oPiwezUa7rQelkkcYpIkIAUFXFBpr9Wwil7jb2jKvzAjr9p
K5dyWyRNSZ8cWne56YyMX5Y5bVSRvOraeCwMoJXqwriJoBuWeCakj2yQT6etyffUnnqkqPqYxNgi
Qm1lb7DYLVoD2sA8Da19kO7aR6uG20BWPTC7s63MtoqaDrGyM2b7ekUJMNsYxdadIbpjlaOsIp9E
lNWnU9qvo7fcgbmV0Qy279ansVX7OuDyclR60bpakAqoL3Ps6Qs4fS6XH1OwOqEU/J3TOixXPihH
PmA2flxxAtZ9tJTmY1aPtxhYcUBRmRK7sovnIOvjvCiQRfwf6s5ruW5dS9fvcu65igkMVX36YkZl
WZIlhxuWbEuMYA4gn74/SNp9rGm353adq65aZS3Z0iQJAgMDY/yh2tNqhL82GpyjA2b2zP64LWEu
OUWz3HekpwTIhIIr5RQ3ds/EXG6DoeAcai3fOxKntM3vwmK5C7BDT4eAPrkML7MlaC4ac8iugCQt
19WozpW9kOpEP35C1f1GieAXpKiWU8DNWpPBQxuVjQOgWh2OS5SXTA0cNMX1jAgZ+qvlkP8o/bb4
1KiJQmpazv6FGuuRDDBBnnQ7FbR6jwA3gdgdkHY18g4kJb4JGHAgm/8eMpeiAOfJ3kINxxbdY1hA
JllZ1AQLpDDL/LaRhvGDsn3wsRiqDlYfVFgal4jKGIuXP70My18BLv9HNOXPYMr//N9mnv5nWY99
+/RUFlin/4y81L/yJuuBzbBroduN5yW1XdPRjPA3WQ/f/sd3TBPLTUvrpL14EbxBLwPnHxTaAWry
aoXnYar+38hLEf6D/gBiGNoGBedH8f8h62FDXcWwQn+Oa1qAMg/o6BXVYKZVNl02EHgHm5qAymmT
90OK+6zdxY4RXMwy5eyxQi43iE4n6XjNQxSMsj6GwNbX+gkjz734yNJb3IZp4TdpH9wLcx3NGjDR
l40dezamNY6Z9Gdtn07GfQ+V0rt0KBfF6WbqM38A1jg3Y/YpLWBmoXOQ0ujsZV6dGkFozPh9pk5w
A6A/XU7/vP4PlFBsHG1R7uKF0qBA4+hQvmBUOLMq4RSXhm1ywLPCwVCXKixpoFVumc6UsFNcVKEn
UjoeLS9pNx1Ao+rT398GXRPeHN1pBuxgtJy54TweFMWl1GZy31pnHJOdjcBUvnKkV/m7YeqV125a
ALAhspBIXJ0B66uCb3++j8NwiCC9jQAgemkBQn/cy0E4jLI+s91gCs9kDoTGOvOqHmwORAsZmlSv
UYX82MO74ajXwHJFVCnJ69MMxQVdhTLnIyJIv7sdvEqEBePSxsgmPMCYq1BAw84c/6yWNpUyKCKc
kqpR6pZVpcKudIHcTnkMztjwnUCR47sGrX8LedX8puoyZz758wjpAfh5XiO+xluC9IB1IQ4/hwL+
1Clp9USOf0p9Hd+UTRU31P+zPhYS8ATlqJoUvyjmzka5VsjsWfSoReerP9/FgTqUANCG/YLGawc+
KP/wcHn1jrG0Nm3BU3CwSRl99VunS9sLqL30LKGNwtjihEoXKE+v/CFDXQONaJiD7mr2fIS4Vjke
wdmz6UI6JQmuEE9GntioKmglRpzE89ZWxjyfxz3ErcdEqQAEQyAsaEFj7zf5IwASAEooViMs+xiN
Ln9S14z7YPPnJz2cArQyHLT1kSmyhTAR2ThYGobIQtmmFD4ibBVoLPuSpg+8fQH2l6phByyhWC9x
M+p/Q2bQAWDb9A0oCjdtwxKwTEubJzryAg6mAfwfQO2mjfCOT4hjT3i/WdfCwbepssed1CK1O/g4
TX1mWEsMKTmJvSuVsHoxhkc6YA/WoIyPrYwDgD03gPWsqd1vLBsxnUOTUxpyk1+x/+wso7FgAgZo
kVAJn8UP1wZGdJk4Wdd/aFObv/Zz1T8kFG3NVVei/XfaS2uYLuJOvgi3mQV6eoWpli8LMg/L3/Ff
nICd0LWwumABo5t06PTpBwXawtHc72J6aghSI/+Omn+T4DNWyr7gNFCP6sgi/WXSQE3CmYTgbiP7
gCqMJuX8pJzTF44y/CkZdpxOzeBqNBEJv4+y3BDX0ElxcGIAKli1weDSW2zLqLhsWgG/rLdl5NpH
JsuBKyPB1COc0mcOBQ1sKBsHtxPZGbq8DsIi9C/C66AaRms7oH8vTxe05tn8VDLekOi2LUfjxlpz
UBtuZIbePYKV/vJlkuSlT6GReZd2ZxbG1vUKIEO2l6O2n0w1EP6Rbi1aKvhwG3+3N+mb12YviIUJ
MhfEbt6PpcWJcwppke9y+mbjTT6pzI/WkK6dvVhUbz+AS1rU9VgvafU8oafXr9w8EK8Z6b+ttaNv
Q0vsmORQdkCkObgNt3fpZrHOd6my0zOVO9bNgMoGApXx2MCgS+PJt7YFYu/1RZH2NKiE28aULFSk
1F42RuQ+g0TspupYhDpcityZMMnsuDugwBR93w9QgpBJhmRbTQ9HINhdd9OEslrRZMMG5mstNwZS
oLRR0AoEKh4lOAL0QqTxrsiwEv/oolhNWUbGc31XVEUurlG6EPk1M/uoecrLvfy0felRJGDhl0i6
6WN+eXCvQzsX+DXgllYDAwczOgB2mouW+ndiIdFwJi1r2ERa/GxY0X8AF+vNVnxCcaGxPvmzI/uN
jBy57hI5TbsZqMbOnyzNZ4ssDIGorZa6zGXgcREt/mM+e7roJ+vxdvLNJtw2aYCwfixG74zOeo80
wVgrI7sM6SF2LXzPuLnzQW5RyUJRDdZqCY96a2U0nY/Q1/R8ORiJQAg8r33+YFHqCP9TiEDFwWjr
QHQIpYH0uqHqRcGo6NtGfHB4ec0piqDphW8a8v7PO9pvLwxx1MOMVhs9HhACezCyVFacYdeXMp82
oeiaPeiCONmZsmwQfEfzizNfZ/X9ERfLg2RXv3zMvZiqAJcEymd6Iv/0yH5p95G9EBUlIiDqTmbC
x6GzlU+LLPvwiz/7EABQeciBCrAVLwgatEV+ZLn85vFJVyweHpqZyUHq/U2grUopJJj6XZGaTbdr
BmUNa0NYWbWuhRVPN3XoBZvcyanJ/fXAh4Jzm96JTMb+IJOglFhPQVD3O4SfB2/XjJGMnjvW9Drt
JqRDVn2ADv62DsL22H50cLbXI88BjzKDYAc0ufjBQ+f5UKo57Ha+GKQJggkYIOcfKzxr60ECoDEy
a7PYtl3tYgt9kz0SNl65ZrOMuvPKNBmcvx8LVHJo3kPgJ6U9eAtZV9WyTKaOOFCV4iIPwvqpCGR4
0diGUT+NyK6cLeBFhyNv/zBvCvQJNYQRS4Ej8AlB7wdiqUv4IIKdEFjrBAFOlcHHtra7j1NNv2Sd
T00N1DK2q2UVD56Rbf/82IesZV6EFiMnL2ABoCFhH6z6dEETy0bBeJfPfRGiPVc24PxzPwUXnqEP
Zpm5GRaAcjGZAhEojOtKdfl5NfXLdOYQh65HlDPohOVNizbx3I3e7s+3+Ov60MPj8l8QBHw5uMOh
DYbaiBLukIqQ2uQ50i6fF+1mGIZwzpESyZ10EwRje+TV/G5sOKpbJiERG2770NfNlYk/hPPS7mpn
aj4OcZ/M9L5sB1qGJb1iU7qlxsX1DsT3rPDOh9ArL+Dz2zem9Bbqu7NFA/cCx5Dk0R7GKDgitP2b
rA7aq6PvjHyX8+nB5lXDblgoFze7Pl3y7yO4JnwS5jJHIc6WJnU6YWdfUl78rTNb2WkRB9TXHQuz
oCND9WsgJZDYvm+hpMrtHO6idp+PdQ1YHD0LLzGYy8i2tJC3bOO0tKHabeZJmOBAm6yb6rOYLtY2
c83Yuf3zVHnRqXy/h5FRokHKOVTPlsOwQr9mFk1oNDtIJYvcNPkA5SIbiyhbTfA9go3fReO3qpkk
ACwTklCJtBccN9DEl7nCqWfPnC/vJ2n5w7GQp1/Gwb35Ll56mvyL1N/hvSWVBGoo6LKRjXjOFv2k
4sIwZzicYE3PSS3k/dBn5b1RBfB5hNG3NmgOUe5RK5RPbdrMx7z3rF+CDwcm/JupsiLLQjnuIPgo
c6xqBCbQuZ0Q4VtNXdXeRyGwjQ1iQDE0PUWvbSi89FswFeqS0jpYF88zOb6XdN8CUrie4QO7Q6iC
CIg3BX7MM4C2ClGNBTTWbhjs8KjK6y+7BxulhyiwVptFYP6wOmTPC3w5A3qoO4HqxndGTjK9B6sp
4csW3ezf9gBW1I/eicv8sUVOM/mAIZxqvyC1gLSuLR0DjN2RyffrXZGHa764qet7ILPfh3IX7J3h
eDLdwQKpIHaiLj1wzsa3OUiv7RfDr2HoDIPdfSYvfCiqxR9vl2mgRQGDqFpQ1wFgUlZ3f76xQ3Fh
7sSiYsACZbO34Lsf7G2llwCeck0srI2yrZ2Vw4mOyqcDZwCBNQW4lZ66jW7ItBp9JfPH0rQnqgdz
LD0Ae7XgrzITKdrHLDdpZMQQR09qqxf9BfwSFAFnl6OFWEVaXuXEDbvM/OF5QcOlmi5QcBb//EC/
7AiIv1JjYMN0fO9XidV5AZncxVoBLuDjd1U6mNW50cP52OL316Z0ViInAvfoL1V5RN8VGPH7dYxw
hwUxQ3s4ICWjd+/3rxngonIIJtl+rhuVhdcoPC4MFjQkxZeMM1ZlIL0DiUd9TZ3R9Udw5N4Czm0G
zHDtNYCUv0wvNaPM6ag5Je44MU+sIdFFsiEtKgXJzFSxmdG17GOF0r0wB6M+sWnpLw+qVFX27Pi1
UXyMzWoRX7KG/RggGDpGd50be1nADZjoo2sbtsyO7uSCIiCKkjVSjkg6coUKpBJcNIkgbhaCrZfo
QWJ37uU9H7vO3TYzeggUoWacAoQym3pnFvCWwj1NqJxfnzFdorhFvNSXjgQiLQhUlai9BRu4NXoy
WZyrhnCbhoWeOolE3XFbJ4GuianMjSkWOlEM2nIfo67GZKGCX3rqVo6+N6lN3Znj/HWQ3dx/stDV
sNAz8yguEcTHku+3yvS0hQMOx0am1qDKbemtiORgtKbEbngM2aAyxOEyAfCUaRAOI7cZRrqyCBXl
XuddoQeT6L/jeAfMJ5Ay7JZTIMmLH+98BlsV14b0vMm5Qb0mts191uBigbCC50ZRBlvOFbXQ7yfl
ZIfiqs0Kg50wkj1fvd1t2jCRwKssyqcGl6kBAIAGBk02SjmDly4PSCZyjl4HS2IZ2kNRdKzOqK0s
HplpVEzVuak6aowixY3NWEfC5mi6iwe698OZBY+DiZdQFWXolZOZjLlpuBkDm9hqGTjxtz1PPCZ9
tjxQMuhY4blXZ8/AkDLeU/229qsp4aXnnZQMSVQ2egG/fVcBF2OA/BTroerUs5uweoAdXYjboHOK
5QGBoba/CjEue/ZoDXT3oBqm+hFqmwld1FISdA1HyQFQXGMtCWYL6RQmvMshN/RFVRKyTeGoVvqP
LowL4wYbFl3BVM2s31Y75ERyqyhNce/ZFF53dTpjlzKUyQz91i4ybhn3Mn3niUv99tGvohIwSpvl
pBw3tT2hRrYHMm5BO8zwEtCATeUHrIq+MnWcdvuYwtEqCOIGHly4pKFzak+zrpjmU4x+9pmJmExf
XNpVCAAmSkVLY13KoqjO596CxQrrGDbJh1FkI9YjiM70gblC4WsBTjoafQDRsCJW4NURCmPcQ0GE
ismLo9gr1kHJzvJxmiVWDVaL1jAaqJjiIP+G3hWGHxhvVM7XpTL0LWesJZJeVXkLtmJZPU5yOOOw
xDOia5VWLC2sdsR4axZ1TIwvRZMvD3XQ4yEGxqhgHiDerH/MbZg8VGpcgUXZh8BKF6YgsFGPv7Tc
NK6dbYo5mGdcFT5YqduljvQWkpZoIZ3A2emZbL5AbzXdQ1XWX/JRlQxnZ4R59vy6ypx+1L/kcnhm
3drIDo3p3eJMlhGuKDbW+eMgs4T7FEk6s1YIMfqlQ9JvdVjDIzV7ztrMyT5bBojkk3Bx3RFnwUU7
E2np1vAkc1Ua3eKGJykZ5ux406qokYl8MiEqCuZRDFg93CpREztjGgmw09O8R34K/NmodzskkIxg
jT5V7tyETdamEHCRENlbDUXjAMVWKowz/Ppqzu6IgGN4a83Owr/4oOCQwUxId4E+NpyBGuRsX97T
ImraMUiZjCahHSVGNvzXB06T3MfFTaTWFF4OwKDp/xVuPXz3exUPnxDCS31rIxxEwy67Yi4VGM4G
kky5taZ6QOQ3Zg79qFrU5y6tti1zCGn+ELQ3fRcW2YkH8TsxQaQh0r7uhsU4hwoRj8kmQE1Dnowx
bbOrlrIrvawoynuUOQrDmAxYUGkEeD1ubW44AuTAW3ldEk4keFFvPQ3Gr4Tqa5V2rLCK8StUzhbk
2gBqIX+u19HUDwtkzLDp+SaCXkTSOMTwPNCFHgNrPu99kA6PDs7ZTENVDo04jfMO2sYugrEd3sJC
6fhVWi+Kd0qVXvc1Jng3DKgUfSUgd6LnKQcCC4KClJL9prqApp+mF0xYBGrQmgVlZ4H6WajPTZBO
zvzQCFjQ7oTsjLFOUPjlEnXX22xzcGTJzhDscLuCKurrxkZyIdS4T2oQxh1lytZKPhSNiqZvywIS
GCnc11wJnpsO1297eQ6YiQQTzRm9jhLkbPh81r7uEL1tv1lS6UThbZMAQByzNFvL1enSa+Ilek/v
V2PpNPya33s6iMuh0mvCXCy9FyOyrzfVcur0/llGccrrKnr0cBkq19dL/23Xw7wRkjIIW5TM7X/1
6jwj0XHT91QbGqsZO3tQ7ow6mB7x2iTC4v7lk3tbr6iwUno+QDzUjacyCFCUW2cFmPJntBFjPkqU
aD6jh+hlLFmBLiO+hDMY16K9z4yoMQDym3nV7BIkgmuis9tNrMomMGKirfual9IfVzxwG+PCC4+b
NRg4Z1nE99U5Im4tAUIZWLA6pz4tA/YQlHhoegHB63ROYb1ufTkKvDoWZJVeemnpeobajnb+0sp7
vYKfm+BpNwi12oEJ77/QGyjic3lu7kNHoaoBn6vS25NshNcgC2O3eGk8tO2gg1UYpdhDfIWooEe9
WfyWcLkeVBFV2q9wmafWuhqkHbTExrHX09ypLL0td6WirrOrnFLyI/OYW7x01Ir0U5BRI2m3qZnS
7kltjjApPqA7I9vscSkbp7Xw1BQ5Q1Glo8AbDXUIqLcw95beJPdLgSiPLyNVJr6+flJEtENTw4Or
8fCWFlhIZPTf6m4OhvvZQEvlvIca3utCNY4XMMJlr8MwYpGpvuna1TkhRmV66/ES16GHmmb4RT0g
k98zyP3s5byOt9wjRQWVn28sVz8kqh9kxHdTi6blbRs0SEiejWjjQf4vC/2BUSsHHkcMQ8UiAk1g
oCoCdA4+tEdHnYBRuS74QyfUswLBc928hOOmb+3tI3yUiEhLWvC43Jpwup6fnJMOWae90SQVH4Ou
qesHwOizph0vq9f5XHaVfnVxaOpV9AYIqRPpcVuOdMgDHGhW+nKgIfjInNIH7RLRVGX23CIx29gb
Mvx48fUM0Y+ZFUjlLpspG3L7vCjiDpVGrFZzLI4Nx/DjK/L+Kn3wR6MtP4dJFDRPfsj1IBqWJiSU
0O/q8jMAbzgwVEvyABChCaKyHtHXrgueWBYCxaoWBSyxyWj15J8yuKPo2ivYjWBckoYyJwDarguH
D1W+LPOnpsSaCwh4mywtqt4tAF6MhNGmC53LpM85dqyQ56xS8LfVbIzDlgkdJMW9go7KF5SAZOOt
Z7AzgwIbGymoqM0wSrTvFU2mcDUDGJmbTV4woT7wuYLSRQJXu/yRotKItEqT2AvUfsYm960LsJRQ
Im8DQDkmzjCQFkV/jWysCoZ9PVaAAf0eHseNZVGw6k+wR9HXR3QrUNm2MeDOemsXtL+LttGcS2Mr
bXuQ13WH03BwopoePOBZ4M996dCPXxLH2i4dTtQgt93FxaOU3mA0s0eWWYU2VYfJMvlzU4JMAAyu
Fovuj4SXa7SX6DLpwDcxvXXEyyo28Og1a34L2Qigoli7IbcxCiKx5+kYTzsntKZtj4B39th1tUhw
EMU9GWR5z3FI3mVyriEbiLyIBcSCToSfMtTDebPTAH0ZW5VwsSRUCauYvJUwfLOQa8uoISmvAz+d
+uBTALabSmSKig9sr9hKIUqIQaersmr1sc153eQyxT5TQPqaZx7Bef2R0oxdFLw6uRg9hGF6EMRR
DiAdIeP1bApGU3+W2+E/cY5fO6sXd3dnUR8igHhoVwBvZktnopBMLi/HkyzMXvaFgt85H2pH7/UO
UnFsTa8nXeSV9e7tEdZg84UzaEu1o/AbZenVW7gAhFGyIwx4oREoSPyi1lKYCFoiaS862dl9ess5
MRotLfafle06t1Kd9cMS1KF9xqGVL1kg9QaMXg8rlXjlE9kT1ESjHk6Z58Ho9Kr8JSeFo8xtvuEl
TK/imOXEgQ54AWRO9owOF9jlIayHkTG1y1qDRTJp1OW4ywc3a/MTCIkJXmQhqDKExQazbG6c3mls
3vXAsBE1mDUCzj9aY8KCyJL/axsvvUwRI2fhvYzL6zHG6LrYalY4aXXlpu0wzlvTIeqJbAh2MsvQ
VwWsX++cChDXif0allPyVg5Ir4lzH8M7eITfoQE5ZWjqeCZfQx6WfCH5zNvmGtVGygvJYd6hm1bG
kooKpOlgYQ7Xr5lPikkdMQ/9a50q2EGsg2r/mq7HkdTHQSw6Xw4Us80RUSZIf2PKoJTe6YIhHdgg
gs7SiZbZ2EtbbYvUCJPzCVXv2f46GyFOTXvBAKtpwwwJwjvTbdAA30B5N+OnIe766C7ErwFyUJoY
Ef57mTE6KEcxfySUC+S1ZqRVmtpqTyjR5cETZQLzY4PZjMLZwdE4qCTmNe5doNw1VghxND/UGEBh
/OktzoKGICzej6RWS2PsuyoUKj2bKT8iQYLv+5I/KJx3zC92JK1ya49o0BsUl0NYZHghDh3cIawK
huo2lQ3KB6u0cNIAEcLUSNnIlnnOt32l3EcLsWb71Cj7Bieq3rboJiyVZsyrsCnP+mIZvdOlx+L9
DobLEF3jPqbXJZT5jEFXkP3i52gZszjceF1Q5hsXyIrHmaXIa4F7ChGr33SyNktnwzaJxtmlPppF
exO+aFlSI2PkSB59jzavQ7/RKi7Ad3fLt7cT11uWTRqgs57XIsHrecVwIr3hugMsqFsk10ngfYfD
e7nxUeEI7HWCQgGTsns9qMc8b7V5nf/qNYeyX1cV5oSUGyeqR0yPFPBl/vh6vkD3Taeab3nu25Lw
xajT6saUOgtHz7oxv1A2qL8145z6dFhc/d53ixPU04zi0ICTI9qH0YQhx2QHzLBN0o9v6YhOrdMM
lkeFOsKCHlFPiSy7ruwggTUisRWRZ/4IeNiDE6Z0yKCmq89B+LHZXB76h2Lx55WM9GEmMjlK1g2U
DFLQAfA84MiIN4wgw1zjd4Cl+WDFz8SlgtC11LMVbvNGpSpdcyqbio8sKTSj8daaW3OCEAtS5DRy
Zzld8QLr6SrOqwA0e2o6C0SB3msWcwv6UnVP2CsgaEYuMWTfkqBpsgfkyk2mYddiU/6tzwxrKla9
D7YnZ7/wWndYD4upz1PpPGnc01Ii/fi1Rv2a+1UlwoJPsLnIp1EakyM/58KsJ9aYsdLxu6pHE5X7
1+KRTy8fNwHw8+ULd7HWw1E2yiSQtmQM5EZNKvhm7ILWu0JST+8ECocaXtVbDGPFBZQnIKY6ZDip
1Vg56p8wBGGfitYoJHKIZcML8173ocF0JLdTvKbzrYkxOzWq2dfhK7QWclEBvZpXVrMk3GXzr01a
F50Y9grGMmVNC0fWB2+yB6/dz8IEukjRNKjtixK2nR6cBg10DuoDGTWOYZ2jCxqNV3cdF6OzV2GV
6TsjjFNPqIiJqd7AgxSBC7yIDIlw4KZarAKWgT2EeR1u5tcagDRLKiaWBevm0UBRaNZ8Ozfw1qHV
z/1pgIqF+WmpUyruAC1r78pPa5thCwpyrI+xaw3jx7c9FaLyS/F0Aug5byM/qmdUS+LGGrYOYC49
aDEaU/Vuoi/CY5Ny62GKEmUQmQ2TVY6nXDx39ZotUO+arWXPeGJmjksxeO0bNpYCvJXW6qBd5KpA
wkiFTmTgAlEP5TKdv5UBaMbqTIMCRE5waN9qedRhyRz63tdB5O2wGMOX5EghBw+v+xXHSviBWC+P
igncj/jS7H1YawFp8jxHhJO2E5OuDsUdFbGT1K4n3ovVO55ALqKFuGwjI5rpL2VQcU8U8xrh4nCT
J5JX1wLg4BHgsOoEX6Yl7z2tHP2NgeAKR4DUT0fZNzi6vlRq0nz0nQvGvaoRB6Le97SkRWySe1lq
uXITexqzNWwFrDE+vXQz/opa8G9oOe+fqqtH+dT9xzvt5hfPy/9Wcv7P/5Gi8O6Xuncaz+++2ZZ9
2s83w1M73z51Q9H/y1RTS0P/u//4ZrD+ca6f/u//+V4NZa8/LU6r8mcWwYtG8h8Fn3+k41P3y6+8
Mg985x+Qg+g6mx7dXnC29C5fiQfwDrww9EwTSAWNGuHRiH3jHfj/mCGgS0w+ASwDc9cNz38pPpv/
aPSoyW8Kl1+khx3+DfXgfWvVd4EMuFxF8yJo94buAbQIpMLMUsb3OR1vQwwC8hhFGVC4cNAKB5Eb
xD+g8/65L/a+M8U16YtZALEB8SPrD3T9oDMVQlqqwtjERp3cgBg04B1s98e6b7+9jAv4GHoFqfah
WaQV1RJ5X9hpAl8d8KY4qZwAVUOfaqA+mn5BgRAtyhqmPEK1OL+EKCCuIUYaJh3F0+Ze63j6Z15x
hRxDVBEn1j20XAue/hrVstJeI6DZ6KrlBs8giRYn7m/WVhqr4MK6Uv7ar7bTeI4eAcc0z4KBtI4R
Hn7MfziPYQUEc20YW9PedAucs838ff7eTCv0FrJ458K89OxNupwj/lbGdwsMajVt3RqlmK0/nuTs
G0dwRb/MA92r9AFosMsC3LcPWux0IxF9GJkHpL6o3+XLNpnC+DzLOBeIAnG0Bc2jefFu/n4qgMSm
3cvFAVodXLYogetUMZc1E45Y5jJYCF52x0gtznvcx+uMg9vDgzmApjA+eD/jOOrOqnGhEic+LrUb
zKjdcp90l+BjV9X43fXoLWUrr32U5UNXXFniWlYSSTZM4M5RhVmgBFLKOLXI1deB+tCGn3J/oqR6
7dtnln+ettcpjZBpiU7V9GV27j2McP3xSzxcqfzbeMxi+rePg3oUzV0woXoVvX+cdkboSvoZeDQ6
p951pV0E0dpN4gtkexGBhEed9XsBt9gfFd2XcCWmDxmFaJ+ZbCKnsR/qa0APSXNeLHTrno3kdMTI
qUCZru3uvfgC1cdtPZ3mzRYkmZ9dhS41frHKW4Vm7I037DB0X/nD6Z9nw/uG+etr0ghwYiGT8Bdw
W9wtkZowm9hQaalWDiK8qeJMBKMlW0VI0pmIvB+Z9wfsvddralH+UBCkbcDe78fSEYtMShQeNrFr
X4bpY5Hm0VUi3AvMiSR7NzIIaY5uEuIya/KaZB8sx3w/9ST/f4ibl1twgdx4yJF4Ic/tvL+FykH9
t6WjvBn8EjamfeF07Vaq8vs04/b75yH+3bUCHyCjiZkvoPWDx3UNn3M/p4pNkHLmULjZgzzd4duT
8L7Ncffnq+lPO3yykHM7GxVQdDSZ3j/ZXDsVGs9cyO5RLqGkuaoyaqTSptMFevkh930kl7CqzIIj
PLbfBH9NtHBDtm82WXGwrymlmrzpBY+YUdOa3D7bz3S7j+wxv7kKGzsIUQhzlHYO0ZjuYNolnTbi
Sg/NbCibeBu5zrz58yge4OdeJogA+wv4F+Yi+KeDYcxTpwIggI0CLkzowyLYUQzJ1uEsR5SBJF9k
2AbgF2Mo6M5GPx0J0r/ZGwToQvw4A80ze4Fn/QQ/XsKp6F1vXDapXHhV5mPTh2qD5ZVC5WieEXhM
N8zgI1f9TTAQaI0SBoAMmvZhZhIWHeI1iD1tKsjlIATwLujCbGumj7qqtvayqD6CjPrtFYmqUFDg
TZimBk799JwckPN4UjWCEdVAucaaCOJJ5K+iRVrr2kCdGwzKMS/i3yxI4ThUMhw9kUJP39RPF0Uo
vOp63BEhLF6LdkEh1ZvFZgyr5xnXpj9PpN9ey8WilnXPYjw08I5cgBN5zrWimkPXnBo4OPUYNWfw
02fDOrIEf3c1rgRwmxyXaHMwnFHPwaRggmzy4X6codtTREI/Y4aNvVjukTXyu5XIGJLpefxHIH0/
jA7nf3v2LSINSK81HLhpLRBPOTJDfn0kG24/SETitQmU4iBSDzTJwXNxlSgf3a0ovo5j/m2GuAfa
9hjq8ZfYqflPLoBHbQoEufxgYlh6grMqzU1mpvdtm0V7nLaS9ZSbD3MXrpCYQzbVoupeiPHIm3th
wb2L21wboomGypIuEdnejyaN4HpwJlsnGOn3pS3vu0wWa+Wim9wh55ubzUbO9pb2ogSSkcCAQEB4
rLP0yIT9ZUVyHzCffWiTIWDUXyaswsCkm1pzMy39D5vVsa0xoJ0jhMdtdEhTAynYPy+R3z466SiJ
ALwvwOYHrxgxGKhdyKttHOTHVgGqIFMTIl9TJmt7EJeJmgCwxGIdUlel++E+o5C1pUB3zH7qACNM
0GdbYeQ5/EHa8UARvn8HpgFaEls4TmY55jSpRPIytjGhA3LyAMD9ek5GhKW8qNu3y1oa2Xg69MaJ
CJMrAxeII0e2X7YAjpscEUHfOyYQ7kNwu4l6MRD8bNnMYY3MDspjxOJ1Q9+7mVpvRf/tTNbJ85/f
xQsX8v009E0X0glvHmwRMfL9EOgGu12kASAhdKcH+TxyPIjjz1X9xIoByYiWDPTScmsk287bhcuD
9K7c/MrsvhbjwzCc2sbXJLwCO7HCu+YmvRZnxXRCu34j87WP9Ne4ysWT7W4UCzg49XE9SDazta3t
0ypGsPnLmDzL4GbKL1V3hNFjvUS/w2fTYQShVVjbjOv7Z1sMz8pUzYgiuu6aZ/B+cUf+MQf4Jse7
tvvSlP569K6j+WNVnEcBZ9aPQU4zgkY1Bxhx1U4PkG4wtb1BwREM1mdv2Pf+56A+KTnUon9YruZw
10BROpV4qCEyWqBGzja2jreN9yGetm1/WsHnQC8KyL1zkdo35XBjxD/s4nK0z536sSovccf8grSL
Y259bzN4N461UcnG+ay+FPZu6D+NyV1RXNn9iRguKIl6YlV9E8lnlX7GZMIznuPkbnFPnQxOL7Rq
8DDEre18O1tYQK3M6QRjS7qyH/r23Ib83dxXIcY+zKuP03c0UmR6WyLjFu9zMDTZxr73af6YH5Ll
imRcy+x6u27Z4ozqhzsO2cI5r+MbvEO6clfi5WlN93501wxUli/8cU/yYgSnOhGlfdr45wFSg+bJ
+KVrtspboeQZIsANjuW7dYF4ljdcm/ZO5qezu6oFVfezLLzK5u+e9SGJcvQjT5fxm0y+qXI7Y89Y
X5rLCYZYeLSsKghplheuAufR9C6b0zxYQXf0x22kUH0/wQ8lck+prpfBX4dLzk54ckCWAe/Lgff9
nArYm2TpkzIlFVbjlpWdkxBiwmDIT2NW2GsMJZ0jO+Iv+y5kZo/sVwQUdFxM+95fMo+sqsULnn2X
/1nDj0PlpjDlsaj8UhM6XC7kZdBZ0cngJHEQCppUCYh//ryZxmvkS81g7dk3TrQqsYT/3nm8ya91
+3EebpX7w3GfwCtT1T8JwO7Y5mnSbZBngeCIIusyIq+xBaTcp1sR7idr79sJhK2NF3zOMFEuh+04
fk5unHwV3RrYjKxqzKK3yQ1HFtdeQXBczvuL+My/lIAHvF1y3iMUuAGmh3TR0qzDvbiEK3Fn+6sW
nPK8LtMNeN/qhoJChUq3tY+vxuKiHk6k9mxanUI3R521+D72H4P0rgyd1fy87GITMZ6NPWCZsGHR
15zhZyS8JlxWTfGpXv6LvfNYsttYt/SrdNw5FEh4DHoCbL/LG7LICYIW3iRMwjz9/UCd01e1S4cV
6llH9IQKBaVCAUik+f+1vvWtrw92dO7sUKiNN9+Q0qxRkY9f2vaGzFpDbH1zM6lH6gGeC9t420+g
DjdqvMaHsFR8IigJdpZ36rpPdjj399ECLPS5JLjX4itT4rNHyxK11KkXS6AImHe0Lyu9vrk1O4ph
BIu18k6Vp3o4uOY9uO7fz/1vdlqcGHWWGgqUmFH45+tx1dd94Ur6pZvRyUj+SdU3G8DbCmc9L9Ec
bf751cSqX/UQ63PiuBhdhlNZqrNGmtCjSTYYNbxRkjCHC0eQaZe9c7W35zkKvquJFHARtk7bv9gZ
01JEzBTP82ahpRjOJdzD2HQxai/5tTUw8pzcnXaeJA67E49+a9nvLD/r07v4mtgks5O1BZgO51dR
5C+HDmAXdTLk3O+0kB6cFyl4bMPv3vlq/+YdElYI5ACAzvpQL5Y4o/CVaXUxRxvX3hVL64aA0CQl
VEC4rrcY7zzWt3uU9VpUcbCQ2FQcLjZMmAv8clBEqrS1Iw+ZdvJ16lscQ4LertCJw7F1vaR5Z869
vEk89hBoiGcElvDL5fZ6oHoNTUN6vmpjVuOnpiZMQ/eujeWr7Oi9/36UXp4IuBSXMdgQm+yHEVu/
vlSGYDl2xpp6M7iba1a+VXsC0MUHzk+FOzopsr5cABe731/3che+lutXJgNFe5Ot3yUzQ2iLaUxN
1G1MUXVs87HH91QdsP0r6g/jTaU89Y9vdW2aYMnHO0M1+nIlU8vslkQBNJs2pmbZjepa0mXjtMWk
Jr8BG0o2nEjcIHHLd8yKb98npARiaCm1sOXk7PX6IaeFhgwpJ+LGBwrs4tODW85epiWgnLgI/+H3
j/bvruZja8WlQwPGubxPAwJGUmhZwzQfE2AA49qTAiSl7mJnIQP+ndX6zZvkB/J1QNShbkwT6eLm
Gkf1QNNdQiG9CbWbIfkQQQJvpNYna8v0Z17W6Tuv8leh5q+TjWeYbEUoAbApdynHXexKUmwieD8i
eHje3ZLCisb2EV157TOd1Nuh1QK9YQc3Auqrdp5Ppkpz1Msr/kVpd8tIPMdu0Q7IExf9c6KeM9Hs
tHqX6sC0m6uhvuZPMDjb0X+WpLS5ZKXx3/rN3SCe+RmA8fkBtsbi2+0KgC/1TivJ9I2ulvr5H75L
7pPQYNAVwAM5P17cp6dqy569nN5u0z5GY6uFskHP0Ew1+nmnMd+ZXd/MBlRUGDRrUwOvHGSI1wN1
QpfkTEmZbligN/MAxSiRfqAhLCF0pvi5mOBeOz29U5V19/sb/dsrCy7PZhO3i3lxZazYjuhrNEdz
lv9IJgSE7mjbIYEhGo54djXkFiNUxj/xzoXffC3rLa8GUMqgFvyvi3VzMNK8M4maoGeo72eYnlSx
XQ4/M2E4TflecfdNa4AJbH2uAo8unsQ31euC9KDG7pcJJmpH26iDXO84h7KbjvbozDc12WQVzGLk
bkO8ccDlbLz4vfLgr0L166+HUgDdSWq//C60Rl6/ZrNxbfThE1BkAtjL4iiR2MTqWSh2hzgbBivd
6uMz3FARPymNXib9zvSIoGZfFaQm7pZ62EU6MYbadob+VF9pPhEhMZlyCcR3DkqPCX0ir9/pzp0v
jxy0OReSXzvQ+CC1YdNnu0h+aQjNxD1OykQX8BEKRY6gtlVNfFyKD+Sgkh3NHrUIzIaLXUX86KRn
b/iPuzW8kl/4PuYRWoZU9l8/DZUJhH2RrSgK36SCyAHPLvszthbyRUHfxw5QzVJYW9Ovz0qbyUqj
TfbOh3e5z1hPOuyeaOlj3wbBsP79XzZPemSnvVzYmgsFJnRJ9e3kEd+gPriTS4peO2+XWNv9/pN7
O/JZfklvMH51aZlHX1+z8KDSrBKhzdIvMLKHmlI0eZSxRZkCTOrvL/ZmlTCpO8H/Q7bIhoPGxsXF
qkbWq1dl3Wc4SGIHL6wEp53SXDZrRoAaFvud+3vzTNlYcIi0V+/v+mgv7s9Dwt+7ndmjNGzJDZuj
a9A6u2a26ZvPxZe4N3tCZKR6507fzGS/LosKweMT96gxvr7TsccUMVqc+4dYB2qczvYu8Uv32qs9
DQ9KyvaRlJ8S9P1m6qb2na3jhUXXZd/IXRPcydTCeeBNHzeelrlwRmfVQqbuPp8ypPI0qZnPjsvI
obUajB/lUnknFjWjDBcbuGCfopSKULuGOFimd9bqt6+B+ZWXvu58LB09yOvnsdAYUTiCAf9qZCfb
w4FuQZiOLKhDVyCdGOuPY/bOWeTN0IY0QLkVFp5woS1ZF9dUUe9z+kJLwZmpPxXETmoNWUKDdjPO
8un3I/vt/a1FZPQn6yiDZHIxzDAcqg47V73R+Gz2Uucg707UVH1tm5GvUMW+f2IFr94Z3W8/KMaW
LpgsDM+hSnKxcYe66ztjVVfM2EoGnei29On1fREZ87YQ+kueDeU7I/vt4oWdnsMsxXtn7Vl4F4cv
zLkCenBeIzhTJrngFChGKvQBwI8I2IWWcoYvxlOOqzDoB0PuKo80JiXyd9bst58YjthV3sGO2l95
na+H1NDkppNLs9zouRFMvc00AjUY/U1JTshIOA8DCg/gZrKX+9+/7LcD6/WVL556Ni6D23vrld2N
O3nRVvmpHzodmcO4VX5/rffucv1d/rImNJSuXGarctNJ7fOM5SFMBhP9FODh/mbprywjkzvgB8k7
112f3qvdATTLddbkw6QjhVTs9XURDK6CdPKm4phUiYHcqjDTqvcATH/3JNmBsBuCG4Gc6uITjRc7
i7XEqHD1iCpMdXTHJkLgltxP8hDe61L+zdCF/bBKtthQ23ynxuubyqCT+UtdVJtsKr6lTv6zRtA5
o8S4Jh/oGrU8UPPqJilc90jTIqag6hx//zovUBTrzLz+Cjb+WmR4BMBeTBRxS5+jjclfrdXnJlkr
cWu6JEKo6ipqCL3QW5Wea20VL1viizVrhDJQQyTfE911L8arljMYAY1GvRWl+rGwA9t5CTkuiVbB
406qd5aStxMbvy+MTcYZm0Se2utHNph2ZgrkdJsk024bIqFETAaA0+abwpl3ZoJu20Ym+85y8WZc
WDSmOLci4qNYB2H19VU9DV8FrNZ80zup2tVN9lkbpxCEy0cTDO3/zcVMNJTQ+igMXMJUcHtYveqS
fOOngFuRsVMNzcUnHDj7jo7P7wfA2ztDV+VTmXMokeHsuagloXfQxxYU52aK26+t7KoDdLH9ULqb
SkjnnZf3dxdzUaqw4TLXmuDFFBl15L1oBSWNyJYHz3FwqFtkMMwk1U+p8/P3d/ZmLQJN5VJ/ZLfF
cvsGgDprE2IYQVFaUnbcuRmGaOl7JEongShhgJQJLeXfX/IX4vHVLHVxzYu1SCsp8yqyXDZeRA6Q
cvI9Ov4+yIlOexk6vGbLRAMMw1sunCkUSXsgrdg/5exPw6r4CJKCQD28tGc38oqgAiv8+1/wzdfD
70ebcSVKo4oABf56HE8z5H8KJ1i9yLMlstIsbo3+K76cvVMPMwSS5M4rxuadSeZvrsrkQkmEyzL1
6xdjrEzBW5MpQV/LpkWR2vMtFkWqTA32h1Pd+D96zXvvTaxr3v+8CfjQwnQoq62S5HVYX2oywCz4
5E15KS4BUnKM4owLNDvITLlbPvNnP48F8bZgZQdffO/y4WW2lnOSzIhVxwVHUpJ86ew0eudJrOvH
5W8FUZHdASUFBvjFPIKhth0jPN5UTsAL+OVNLyNowFCZjw0qfN/8lKTxVerM1jsv/mIHzvMwqPBR
8KM4bYK1u6z2EWZkDdSp14Sw/pBNDk6daT60siiING+NvY6OsrPRIEYiTrfzlBBTdi7rI9L89nM8
Lh9+PxAvOgO/fh8cl5Q9+UhRW9nrk/rLPmLKNHCbLWMitWxnY0qTxvRGi912i7l0O8Z1vV96/4Vu
vR6UOTWw31//9eTwr8tzsLXQg7M9vtRc4bzXlcq4vMKiDjpnetKmDvmxfic7nyw8RTjV76/4+iP4
9xU5fgHztMw3JzBCmJ2ZsmeGFtwgm54cydvUBEvhlRsyxUgNVe7RjFz7zyn3H5kZ/qMJ4f/pnIRf
C+N/tit8TsuvX76OP/5qV/j1v/xpVzDNP1YqGOIToO3r6YGp+k+7gmH/wXaM1X5dFNkgrR3Yf9kV
NGH/gdCLpjNIOJS7TC7/41cwjD9gSAvItzCvUbFARP+3V+PuzzkAm8d/pAlDzno1VyCHQS3urmwr
Dxnbiop+/YVIr/JmX406TnmHA+pMZbmvHmNsrl10PS1LRiB5m2biOovQhEhh1me+uPYJ7xjGJ6IJ
A0RkMAMkaM4SA3l99Ce9PafNYONFZDyyvxUPs+t9RDJ8djtj2newDoCB24HvRhzUPE8iTdDa5UzW
E3lNzYq89O1vVkV8ktt0T249egDlpg+6DlC4jfREu/eyuO6CwZWTChprrr6Z+lCgLdDFoXWII7WS
pTpm/PoHaF3qsbE8+gGjWXtnaDnO3oiIF68iKO9VjDTaidnQgUxONrXVvFii/zrYyRmo2z2vVA8U
gJWg8EhBJL+pPHhWhA/Bmu8AMe38ubp3W+9GmggsiL8azu4M/Z6PPa/kflkpET/NSSd0tQQnj/Ua
n/veqicd++zSkQSh584VhkH7i1TECWQT+ZWTTjiQhHQ5zvm4J4bJCOPRI06GrOtdUuiH1M1EGQz2
4O5aMZMdProkDZmKKqRBeP20qG/kFY33EJ4awq9iZMklcgvHGp2Nt8qfdI/ufd5Fz5h4ZpLkmowY
vNp2yK1MqIQk3d3i982xJ1vuKHDr3WKJ7bB6KIBrmo31dMrZE5sEAMELI0ixisWT8qKKwGBV9d/a
USy7Me3Ey1Iq6zw7ifm5gDWyh+VdHhKeH8Y3EF+0/3t966SGmQRNXzUbvKsOgA0ym9mUXw392ARJ
Do4LmQvtXJGkEpXLOB8aX2+SoM8aCyO4r/eh3ajlaUzLltJr3Z3mzLXvSy/RDi4RftCxBhsEWZOf
vbnTA51w2n1cDDxDx5i60O4K91vtTfULsUXlIfcIeFwaLLsWaIsnFvNpVy4k7uaOykgZy+tTEhvt
mQxLYst9Upgld33jpZ5HRKcVR8HY9H65xfCt7QY4T1cjVumzk/kcacoYxm5QUIkjZLWov8zjqPAk
avqe0L+2Jk1vdA6m9IhJN7PeDUba1WHhR/GV2fakAiZyZFwjXaq7mbCnJCV4FH1aYGKN/pYo7auY
/b1bzRFudTyBH/yC1LgagfE+GmofDVKHE8dKrEcGzsJIIfqts/Pp3oJZuluZCPQA++4b4a6rNi5W
D22+aKHdph+r0nL3dmUPQa17XagnU4FFA2ncKLHqdxH6i0ZbEEr4ZruzybjaTsClejgWQLKD3Ezc
nxLg0t6nPnWmE3gflzHZDFWV3lf2tFeTdgtgxd+3ZX3oNLu8mVrn1MAZueKsduhHWT26i9HsGQY3
nNgeM7/6Uhtth3uzPVD1Iwm3atYHpj7Phq9dL3X8YCnr62LDWhgohO4TCQKPKMr8EQKViyMiFTde
K17cyXI+ULnNdmalDwejtQ7KLb/kkaHvCFTEfbSatzJt+WaSYfEVNNttHvlPRIHtcfeWGzTQbMXj
22RZniHJYaXN78th/kIw4cus3OeoJC2l0sod9CQ7cOsWeV23xbixt532p2XZMWxj+0UU6ptr0Myv
JKquqYi/Roa89fQl+Zxypg7qhQ4tOZnJj8hpHvzEvelgYpyLSftYp5Dm4E+yvU82nZOeyyk9gmR9
0dTo3hmWNsMlkx8VBhcnRYBldklYN8ld4soTLRENfReauaFqdnSJrujm7oF7kgJA/0Ej92UrKf3n
He4C2TXWo9Mb3b7IqLkFrljSJyyY9s/GksUO1MmjaZFxRUPn7MET2yUjW0/2ITdxb62soakia48A
0Jke19YSKMUqCC/bBRGRV36HMQPgQKZtyJxx7REtAV3SL07weIxTSdCvHycuoeQw1VTjL4e2sK+A
NSy0kotvmT/9gGO2xxFMaK2VXPuZPKVITYPJogbq2sm3uM9Oi4yfPFUdCOwCM2VNBJlG12YtfyHF
uOfW/RFFHKeKyrlPxvEJ8MF54sugN28YL4PG9zSk2S24wu4wJQJEU2Lcj4a51f3xrkCo9jOPEwHj
AzhV0vsImQhozlJWT1gNMZ4hUe2WNXPQITXMTX1YcUvPoc1CNW6hzAkk9LyNsbjnDB1ECL3lWSco
CKRdM7DaViWLVt89JrLF52cunznxIYXLvOIHERPFg6/x0syW/zc0kPoHXdb3e2GU8ptHVniQtpNF
UFrefl86LAg1d7r3DU3uQZd67iYmuT47j8TM+/eD6zDAl6UnxdLq/XHHQTi6AQk4JUS3p7YIZTEW
X4ceqlsj+XPT6hXeKWz1ajwMdJF30nXuh4QAZW3wCWjsEzscfAn6hNTlk1F0Ueh3gKdLTLapZeRX
ZZ+66NojjeR1JI6OLasdL9u+yTy5N4hl2WuVXEKBWnnnzK27FRBfv4AJcNJN1iOr1Ns1ijImxJxM
xLkxplPX+0geVNqRLViSoe2f0jrGiIVbGWBW4EwQNu+mLDUChUuvbGQDbUyUO4IgkQlH6QHWTgDw
6IuNR4SMm42BmIGVJXSb/BPkdgJiFRbGObc+TtnQH3kwdzo6Mpfukg9iMExsuR3TfBsN8U1kUW8p
wDUDvOP5QeElyz4VZ6JHvjaKOF2b5kk06fcQjWvYCs6dEOkIB4WVtY9iuBVKco/Ix2owFj89HeWn
uxJ8HEHzgldI22VccJMMMyhNjl1fMk55MAscL7ToJ7IZ2mYTes2hMp7aav02HfhEAIAKlKva1xnS
1y2QynZf+uZLXSMwHTokTYZNEVQzxzKYa+cZJvE1fKn+4EsTw58Lob7QWpIH9bLZRgWj1MpjJPX5
jLESshuKzdQ8lKmu4Iyt9qXcisfrnHydM6nP+aHw23yv5pm/7apP1HRgfbijg3E0ItMVI1UfXdWW
F91A2yk2wMizD6Msl7NSfv+oXPuzm0i5k5WnXc2q/ylpt0rJr6IzJLVyVEe2Yc7nrBOcyjOr74Kl
HUnzTPydaOt95y4MI6APzvQxn6FqF/jrt20sCdKe+7OvOS+ArUksjOfsqSz54FvIQQyB2kOHYLEI
2jL9OsgIdki5CtcdF4c9kZDqCzjBTY9Zmc0NkkEWtqaatw6V34KyDeZ2jITA2kKtX0oeQE2S9CGP
eR/bTNPw1xvjlOcsB/FMerqAqEf8t1mUrDaW1Sztue4nk1PtLKaWiOJZFnOY93MqFwKagcnuRvQM
886Ih5d4JqYHXbcGOLFMPK28huGWq0ChDIiP4D31ez0Tmh6WlkPCSUlOTHGnxbMpPnemPh2l7Ztd
sWlLFBvPk67lVmiSS5bciEbXU4cJdnZ/EHM5TiI0IcE0J79wx34voXB+r/sY8NWmXJZivilHr6tf
HF7u90nE5oITN221suArgqvqM9skJ40en78xeSr9Ewgk51zpeiK/go4Yxs2k0fqDCLMkCOZrbUmf
G7a1p8YZpjAHxApxwpRJeohgD4WwL6xTAXcl6DhsiHPXqsjeVnM3Rp+dLnLOKcodLw6KUamWdMcy
784tcvynLm06TK2IWtExVsN5nhUBHkB6RTCDjgA4k2h2fYxLv+ReUQ2w4MNhSYKFS3wBQpVLFZbQ
GGIEZU4+XollDZVtVBkZN7YzK84khtaqo0mC7JOf2/ZXPytjnXVPINNqwMlAdYB9kwTFMnfVgDJh
6flh1rIYdxksGCymKmN84bAC3tMnVfeZEFfH3tSOl4LnmxphHbAZNMYLvBqc1xVqC2aiykgHxA++
lZOc3GVtc4indtIe8qRdRliV0useqhQV3EfhdkzVpkuUJRBgX+ux/PU6+j9ngFYVwhvtSQhgUeux
+8bI8yrVwtGp6CZULP5EN1+7okzN0ySgg2xBVcGcMrQcUUHBnNF+N1U/su4kFGlYkibiF0CGsOJF
fvzB6ivxpfeYeIMawvOzlxZzuWFRKMdD1EYPeg8rfIOuLZ2uR3vpDukEf+O7B0yi2+vTTL4o/nLA
uoBW5mE+g8+pb7Se5W/Px+WMp7rHiqYjNQAPlLSe+gDtRSfkOpum6k6XY8MyW84cjM2MFL6ibzo3
JFNtDGY6gVuw/i916TkPqZ6Xx7Qo7bBfV5u2S0vOsSoNWzXlG6fK/C2ZYtOhM9eDHcCyo7eY+p0r
9fzOoO0RFqPPe20xrqErxpH7yR8jcedDBCc1O3nmxMT4FIMOdJiAM1wzfHZg4/zyZVROditSNSQg
BrSCzVXbI16GktUHyTzpZGc6KH6x5plB17i9f5Dswj9y1us11MaQbk5Ngbl1kyzzcJZT5eCI6eTO
j0gzCh0pcOnnoFh9wH1eVWyQu+VPzhR/6UFbXae13+5kJPxw8KybxYAfV/ACiLq9NjJ3DLIku+9i
i+AmmJCn0gWQyClWFLdI6H/OJAJs3LiGWzs3qFtG0xFbKVFLK7WGoCMJG75oFnKvX+Wx/1+n+i+x
mrn+c53q+seUfqv/WqX69T/8WaXSPOcPOhh4+SHjkoRCq+bfZSqNTM4/aBtSoKJzSFDQKpX5V53K
JOlzbVit0UEUe/El/58ylbD+oAK8ivawfdIHcN1/VKV6XaPS0SFTY9d1Ktl0FnTvoqHTmkqkJCzK
axgKBJRIoPXiNrdkbnzT2ojltdAotZ1ZaW1tFxWES79XR14r5v9TUUfhyX1TxcM3xcpjYuZ7XSVL
8Qkked+oq7qTwB8N1Tr+oxVD6zpyCk+a0zSbhn0X4d3oNObEyWHZKc2+LsNYtNgcA6cjL+q9dvWF
qY3fi4IeiyHCQdyub38v6o023dFCXBljX3Qbr3ZQMbWpNyqQBTmqNCh9oJi6CeH4Li8nHxKwWc5k
EQNNzO7YreQjaVUJy4Ndd4P4syz8H8uLv4yNf31uq8cauTFiZ7qZdKAv3lwO29hoTCSlKcDzYaPX
OtBRk/PbnTaxWfw55QBPzyInxXCnDOIN2Um4lfcVnM/QbmAdtw9+bnjqHBt9ueywZvrp3Vite+y/
fA3/Koz+r2oo72rStLr//V8XnQJb0OhFssSg9QmX4M+LNyxquG/aZIjzok/FdKSK1URHCc6cnGvJ
fLhNnLL6UaPzv8/zFuZXNsrOPjBl9ek7WQPrpf7y0ODaIKghgnWl3JAPeymIq9IkmgpHjGcjwo6O
xaXsiutxXABGLPmQNZ9YnQlXfOddvW4a8QBo2HDbmAvoPNMruWifVQt1UUI8ekoRAkEgxSjkrwAK
dTaF/WLLp8VuMz3QKiud9jU5M+xVtAyY1+9fBGXvi5snmIo8T5MvHqn65YgpCddRXTVK0PcZ9kzg
UM5wtMqMM75sQHG8Y8RcB+DrZ81rXzFCSGowHFwqtMBUFkkim/IMvDbPZ5AUtQV9S/pVMu1/f2cX
lXaSvlbBEqo0Y/VUvNEzywiQKVCM6ZRn2jxsmj8foUgc81y6IMSQV0MwO87UYa3DP7z0avxBRM3z
RBjHP15PXxqnFNOHT35yNFySe88pQS7mjQHrhH30tEe+RYiGjAftPU3e5evEcY2djTunIYwA5TJL
Capw3LVm1Zy6WAo9lH3Jl/7ndJQ4IyPp9zeKrnJtfv/1jbKGCXBq/M1q8sXT+/pe2bhPUa01Cp6j
NteY9br5J5THWR3MGIfylu+6rkLCVDEh+JmzzQoq1HgfOBdEjZxvTbcn4Ti3/OPczMXGlZYDSIzG
QQQPfjsa1Ri2ZBAHDZutU2GV5kfpO+MBHbHzMPpOGk5tJYBJ9DeTHSWPazZAY5H9HhFQtMN3l+bW
SdcIjNR+qKLowg4Z6k+/j9qvzdCpXayJ4piYC47UqvxakoG1t/W8vxZs88PG1tsQ/KU4FIvH2dyQ
hsd5RfRQVAhE1ybbu2VfVhGiWFvB1BCYrBO8eNVOKI+hVi9YIaoi56EYFdq09JltV/uQuEYezIpT
cz3Y2ckhZWNfReXz2OTLvRqNaessdbtRoCn3vd85h7irky/N0P90+8XRg9GiGeCPOZXoUVtw5/U5
Rd7JCmEjK/iVNrEJVWI1NwAciXIn4o1qfyMOPVBmDs968yESI6ddZ8LZ2ZIo8aXNB2Mfzba7q+yo
fopl520XPao2LM+CUCKCK7DvoQwGdjRfW3Z+19Gnv7dpKgS904t72hv5g6p19ZMUgCn0MtsnUwMN
UZDP9ljd482xApffBJdsPOu0ACoHLu9AttRnm950HdKgk1dGPdunqemX0E4iCECzg2jFacD4VkgK
EgfsqwVlyq0lscIJ/1k1dL3cOoSGaGfiMJarDFD9U+TlyadMVUW0YXrIbjmkO4/Ci8xbSiDqQ2lh
CawTfO8SsuZZOhRKJ2zafjgjOGkDWXpir6RMtvAR4Uu0OaoL2CVz9i2f7LMhuqKjr+PqcUYMhCYz
u3yUscbgupmsyR5OdTR/s0Vjh5PTCegmM+bGKp7OCjXFCxzxdMLjUWaHhJCiOKAE1x9qvSXoQy++
m9Spjpwwx31mgghA3K5upKshqxizne7mQC11eT3ME4eYprGrZxQO6WbxeUPKWtxdYaSAFe0m32WD
mweG0XHAG+flmipxuWFOVluUFRF0KDt5dFtxlRmAlWa3/u4gGKGTEh9FM5ePgIA/zoIza+6Rl+S2
COaoe+ifROrtlV2aYR8POFfiYS2oDbdRrcY96XnT1ixyYM/xpLapkRNsp0Uzo45s750S6ODg+y0r
+tjfG0ZG1E7Z1GRGzd2js0QlXvc0viMZYb7KYlNuOTQNZ61xyHLqXEVwyTK2uMV7dBht2BhKxVvb
LaM2cOeiUSHnt+mHCSnaDusBvEEqpuJaEMdCHyoZi+IlyaNC+5SquYz4Id5oc4jz3Sy5bnwg1d9F
lImfkjdHtmxltg/VXKFiGCvZ9zdeZjjORx/4fPShbVjOSX5d0ASdFG3e/KdXK0XglDF3ziMdZv17
68GSZzs4tMudohs67Y3U68AyxJ0odn9uzCrNGaoicIBSYqhOLH6rbs7M7TTquZ6CwxmpyXqdatPd
ygtP2GMm7Oo6erPwvLPaSI5jV0ReWOPBtI7K1FA6a3OaXyfo5/DfT83gXcWVvgCJm6o0P9kzj6AK
a5KF2isSgC114zITW9ZW1l7Btlm0zCsfhiSfwDlGhqtjWIeRHVIGi7utxTzqhDUNYuvKbgo7vyag
Ri53ls6Zn1IDBLEfy8z3cV02ufXFQGVon5q5W54rnyEWh5lo2R47TsyqRIBKZL9MUvBsOo+5I+w0
4uUXo27MmMgiBxht0CymousSgLMtlmiHSBDGc1nKOD8NCcnFd301eQ6FZq8utsL0R2B8jE5lI8z1
Gi/gxUZkh0hW+upHtRQJaXUGISxno0vb5Kj7eEDWbriXjkRb0GfTk61bpX7b7lLXqa6dnk7Djiae
+UAaFe/7SurVbDmhRlRrVl4LWgA5kb9DiSY9lOOE185mlse2jMZU5+VCVaro8uh+tU919Nt8+wph
/bbyID1vlMzzhgS4ZOnQp4pcd7+TeYXUMqjF7GZU61Q/a1s36xTNwJiWT50msZtt6LTlA/0sc/QC
zUy8+somOCU++RMy2A/+REDXj7IaeS2apzdq1XYmGavlyB/TnuMnFf5tXPdpdkVLMB8+9+NYESYo
a53OO8tTVFs/rFJf8Z7mEtm9uSG2VYezK8y2uQfrqy9A1wgPeQBP7YmwgkzLPJY0MRVCGlbOjerm
hSeVCGmSANjOFVMWAgTyYyR6TMrknSMLiw4ihyqcg8WcEHCBjE5vMXcXlZIg1iMLL8eG3qvBLpFu
1pA9adJPPrpxJrZaGk3oBHyp9oRlymPcFlEXUhm2gOHa02cbJvOzmJV/aqqESIxUNASzCHqPfMqy
i9Mjt1ftxoozECot+sTEIJ+JnBqLnRz0OQqasu7v/IGWhyK2oWitdB8B+7rW+jIi+WNmnBlNd3Sm
SHvUSULa0zBlbZlok2OCqbnk2ltgXtn4FERvU1eByk99Z0MKmU2GgBQ4fEgyDyLfHbZyUfWOrHD/
NBvasG38eCGrCZpL6NUUtxal98WD7cXU5CHHGMFKH6br4GfFKfG8wkShIOtr146L/Eh2j340yCM7
pGUuDqZQZEGWxNmnyfhBzBg2AsePu9CvHIlawbLPamrnk5XZ8myQsRzwToqzqhjVds+zThrqnDj9
G/urETfF3swiAoymYQFuP1THvvLkPQXBiVJSPR/bJe22VZf9sJayfZCxXWEbwKFQL4SjiKlOHuqM
H9eJ2H22EQbg0LG85op+VgU/IGnc22xsfXYJph2z4KFH99teqNDWBvW8jE0LYRr0NWseaZxzaAKZ
1QGCjOKnHxHqhTvC/EAUIMCDoqqLsGs0qQe+nqW7Ie16FXC2amEDJpH9IRcGthnXj0vvk9US1XWj
xpnSscfky6nTpmRL0yxJNpXtVQatVa9lM2QMNHUWtgdE0RVD85iyWJ/iODW+mnEdnXPoQ0djKmrc
Rn6s9mYDegKzlzEf8p72Ah5votaDTLXDaYr78SOGpfqut1s2VNy999BLsOZB47j5U0W2yrSZY2V8
RLjhPSNGmU5J29UPfRqZx2Q92G+seeqOuoSGGrTURLdLTjk0TFPbwhjXNM6WFC88N4OVR9/7YfY/
2CKVNKeHpteDARhwGlDg8augJV6vCiTdFiBtWX/gB1MPlUpPYSf1FAinye3FbmiH+ETPyqe3bbJu
qWz2qZWmbTqE1tAMV3OKwlB5af4oCoJGAh+5xUeoAfSf9QbYo1tDOr7xek0nzlYv5RgSkp7BUeez
P3nIRp5RIHT3TOgFyl4dRByYjuLQD2OzmSb6d7tuVGOKFQIlUKAVqghBaUN29Mt5uo5NJ+4Omf/f
7J3HlutWlqbfpebIBXsADGpCACTowvsJVlh478/T98crVbak6s4szXrQk0wt6d4ggwRw9v4tfDKf
L9nJ9E3kFiL3NSuO+horgZbI5R1O2Q6g57T7CdrNowSm8pLcird9t1i7LorrLTqL9CGvineadGgB
SDtr8uDrjGc+2tbyVzp9fR05gO2TuC22ip6suzjpq2PL3rQzBNbK1rANWJKuSKYrl/nwpk3V+VGk
9lzxOI7mx8WohoOTtfkpH/Py3FTlWWnX4XNuh+gsita5Jgsfh+OyWiGl7UiejdkmWTuND47rZGBM
ual79IB1J0nUUZj3es9OBUgdNqLsrq1aKu8Oi8oCbyjJ3qgcHVuJIarXIl2bdwKd5505Ol+4BPKU
X2d0IK+kYUJcACEHRupmoZmyjpWdo7Q+4ejfrZOJgzJzX3RVqu2yvpDQFVrHflX1Z30oukCzGsjq
HDHZQq88bfSTdi/Ygv2pLJOQnbyBGbK+rUVJfK0vj7E9xlukGO4tcVzqw8AOgCRmtD29c+crwqIJ
l3RqfRMJOQTplNkvVh/1V0RH8dTBAb6rTTw6ttnYe0udml1p9lYAIaL6hUMCtWK2J3ICdKYfmsPa
Ze6ppKMqwslFcajniHukrbRXOqvUbUPe/Z6KQ9UjBS714DhCNApkpDnIIIwtqZu8F94QAatl5Es1
/+wMO6GjSXGJXyGnKCNtPKxEVPirIIyvoC0jKN14aHeLZsyf62xCo3X5Ie9FfLCyOiaLS96JwrB/
2LHq+4k98orSC7UPCO3Oq2B2lPkuMhmQfacn/lTvCTo/ryV3FyK02Dkm5aKmKQZyB8WQYg2Wgbhs
FTdYbJQHi/XK2TlTlGZhVtkZIj5niN6YfTTfGVxYwVWUd6qh6i8rdoFdnV4E7k6cs5RpWv7kLIXh
D1bR+XkVWXdqbs1gY26xT2v9dcSYdTcnC3NUG0032C/nw3oJ5nA7WztGYqV8iDnhPlKdyctqKnLS
BSnYYhnOcys6x6PaULlOM/0pGzQ9FMi1l41aJIJOjeI8qjzDnG6wjy2VSP4wNeUnjzIaIRJleUYg
OOWeOdvFXlY8r2nXpvaDehglKJxpQdNkryfubay9k+meljYRdFzlH6zG2W3OGkKDZ0tylImqjuzK
MVwqXZBeEzOUcZ0kABBtvi+h6el6LlJEUM10ZTL+N+GkrjphGXb5ZrZK89K0bXuFKdHwtKZswyJt
FVwJfCONLKpLwJydh46uyC2QtaRHw4i0nw4vgydtuwga04yDAhwr6N0OglfLEcvwyLHhMBuejIFZ
0yk9pEnp9Xn9nAwddFZedHdCGLmXGGgmEmVVSQlScmJgmc1U2srCppm+UjPvBm9qe9QlfZUam8bO
mzdpZ+ZGtdAMbirOba6/ZWwvjuh3ynK6Eio+1TaZqt1QTV8fKJBJLrUi/dEwW+e8TLp5Baxo3PbQ
R3RilbYeTkl0pC/RpKIY4ZTHVpMYNF1pxg7P57wENGYP90nmVNcjBQiQZQM3YCrVnwRAg8k+Yl2F
XEXwUarRvakO6lUtkAB5CzPhqTL1YdulDQIOTavgnyPVplTVnXeUtuwntSFajVKtbdz0VrnpCRUg
yclWh+8RrPyyTU5+tUz1rqhNuZFmJt76XNXfJVgMxvCR5xjzPh+Y06PxZGRFKJ9+F6b73MQ5zZSl
6d6ZUmuoBSReaI3KItTQ4Xlkbva7ue2yfWx2rRfHy7Juul5bT0qBh4U52rKeYRmH22WyJyARy+It
2EdWWutR6dblXfTEfYEAl2awGJ1ki7Kb1zKe1xunXS0UpgqdHNR0SWn5wI3jZh3y4q2Qxdy/rjRC
XTrqcK9rVc4vVnW1+emW8fLNYTl5ZN7FJ1TvGY1oyKWJUV7Ne8hzSl1IgqhPhWLPPDH1cWo8w4ln
P62nnMhohcbJExoWasJykKMPdY4bOzR42I0+a5f1jOVjfixyo5tRXtGTo1TuJtPE0J5GLmyC1Rah
TXNLqYY56ejLoIadgTxzf0n7ZFkYDZf5vGqJ9pxNukuChvnccdKe8Q6U32AljBwNVYbmTT5o7VJH
FOJQLdF4wuC9HaZfO0yXgAxc0SzOLkn7VWHuQGAGgUN0cTkabMakY6un/Fe9aZrq3OZORwPRGvFv
1j6J6E6AiJMtd5hqd1NBAabqXsmRrgu/aidzeojdwTwXg1KJc0OKo3gbK0PPzxJFbBREAi7XJ+Bw
qIgqcC69i7J1+FvoQgARkc7m7smlJcy6W3VjgZmqEAXznfDG2BFSspjNXfNrfebBHS2fSuLmhCRG
uKiix47aXGOrQQT0tIbHTvmduv0g72yJBwZBocSU7eWiWbudpPknOToyltkxNuVk3xjKoBNmZiS0
5YIN6An/Z2o0vDLpx07Lw3ApVTveO2s6ZuGlRv2qsIirvpGZFaWUn5YGkGYES42uyejtZFPj9HEO
9J3oy7VuIGA954Rc6Me20agrQySTKBjs174GnmhaCnw9REVGeTNLpVG3tW32oCA5s/S+HdEVHCki
BPpGwEdXx8iTBm5jiuLl2YqzyjE9baIyLoAmiMydow06whaXc+clzhdV268psnoPVmhw441preVB
BV4YfZOugPw8/6ptVtKuYQmamND3jYa4eytHVSjZBox5IKBMcy5ZtWTNOeLHtgwKyrxl7LmeNC25
UGZ1zQdvKB3/S/8W7VKWWujspWTawOyJyOzTU5HQyHgsNYPXrmxGW2Q2RoZapEdxxoSstbd6XWjv
eYKhqd2UbGsdO7zRIYGMWY25cxoYEhICp0wVa4CHB+ejO2NcjzYGOqifluiZ6eH3VrRici7NL7Yl
LheLtZpILQZLqxmeSjtiG2miuNwkESPmQ09GFfDwsjroMOWcHfQ+sc1tF2U8pDSEzcYtYbB1jaCg
0StEo6w8gbnoyGWVWMjqJssyfs+kr3OARakTQn0o0lh7iTJ7WBE5xrOVMMfBkuFItslVa5XZPUlG
XSW4EF/muZK92W44+KV+m5g9Up05RTaVRLSWAHM57jbPx3LYtioaOw+wwz1q3bg4G7OYLshZHvNl
CkenCSoamAi2qSHmEnIsq8g07TVUGXPbMFvx4FvaQzWZ/C3TnmyHmQ/O7dDPjnQOVkR38Z6JZ5ok
FbsXVtT89bV2xtJp93oxuiXRL7Zo91FnqRSV5MokT0pfiGlTl80wbQmncfTAldNcXc19iy6Ldmnl
yMWluFdjZ9Z7ySt2d2am5c2722u0m642LkGA7Kw5sGrq6xEODvcA4hJRhQU1euod5va18nkQEt7u
KuqUXbUSPSKwgtZX58WsXJ8KwibaSoZ9ZtjKFe6JxQgxoqPmS4nAnkbugzXoKeCu6XbPv/U9/lY7
BUxDqky+yLr/NLPcLHzNnNqPdbSmm7jkKwpXXev6L9TjZs5QWvN1j3FX0kOJhfXZLogpIam0YZnS
Zdx8GXzV72BEuREibq/XrVhch6KytI4MgnQUPUJTzKrJuc9SH9I8w6UxZOgsf7s5h07jGnXUzm1D
ld7vJN90dKrJsJo0+hYToQMMoumS/UHPSlI9CwZFsR06kERIIQqigjzrsyOtm4izUsPA3JyQmrwe
xKp38TW6rro9Yh4vUNRfhKFgqQmR7TMzhuZM5ODNEvxR1HYaZFy49haBTj56pGVlx2l1W2R5qtb8
2L06Jz9GbWkS5FmPRMYHZ4LstIqOcRNSpCxfzG7knk/1FhYv78pLqVxcF1BznjT45W50feLB0dhm
ke90Wca7Waet2++LaXAkxpS8LXbWYNfrgY0deph0DIMCvQxsJz9wDIj8bE1OVtNDqXKZbqF/QdYV
qxHVtsnc9aldq/WkrzmkOEREx/PztzKjJa+Yu7NubonFc21RHiyZqe12MFOFnr6hqfXoKbWRyO5c
xXKoCKlHJm2e02U0Xxek3aXX7pIm9dbJXK4IfRhSY7cUE3xWYi3j2HtFnyv8Dk2p4GDO07ooDn3p
KLY/q04WSloarVBLiiHbs264j6ZZkxrAHUwReOyoA/drVncJ6sS+/UAwyto99KlmbTUgsZeudaLZ
N/NfaZ+/zojfqNKlpO4qqPFF3VupqOMzH5JFJqW5oqjtIFOHp2ZNBnH12xPTbvVce5w6msO2i6am
l4RIwuEkPfLGlOyUfuSLu7gqzRBrhnZ5AqsVqZNykdle56vcN1NiZt46GkP/JTr6DP2JE4+njyg6
sVuZwx5zs3NMHwV2/9potjoFE8EJFVUWdTPrg5cso2BS5ktWmdliiu3Cyh64LLQ1YiZWtLFubmYT
+gLkc1iUnVqli3utgHxShEqcmvNWWI5VnM0lF5/ADO166pXBNEmOw4HywERkURHH5CtvIp2evgc7
HkkPZNSY9mamiOlUVLEq75BP8h9hjQXmL5crKd1HSpeYn1mFdxErGZ2Xw9GQcm2/OU+KnANFpTEO
oa1aSOWqh89vdjP9w2pomf0FEFZGHVeqzwpN4YWXTHErPjFdYLdyzDipCUezyjq5PKbI9lJUp5Y4
vRZdoQ9VcyEU5mNFG1tDrphTzxSwUnQzBWLipH/rysma/WgWFxEP5IALRZC66FA2GrA583BnJ9V0
33fF1NyyTKwpBpXBck52Mc6ml2U6jiLEfdlr3q1axiWKmeyCYS+wHGFVto52Bf5UEppLZ49xiCFN
Advpr5dPv89IljoaTF1rTDNwn+YXlSmqDHvgLi5LeRWr+fSlpStPAEKQL91bDkNl89ZZ+mCCBWBX
OceZ0iz3TtOksZ/GI9dZ5ZAS86BmFMDugS6aJkRyHHek4Cz5eC9VZppQLdh6wkna2Ijsrg/nWV2x
1g1ZlZ2iyZqQqMdiWhekO0r8bdtwn+/srEr1Etu6+kGfWNZ+IlGnZ5dNKhH2sJnbZGEGgLNMkKoP
pR5/uFM/Jy+zu7TRu7VGXBsR8Kb7A8GytOE6JLjFEPWnviGVXIJhJ1ARR6PKjfzcxwzyQTSJXr1f
wbPwGFw+2NAgLXI4od9sKzT3wqUqkCLM/NmC5+dBn/8qRNGSRPTFljAj3YQ+ZOj6SpJUTA7i+toR
XrW2UIpF1rNR9RoqRaLMb4wWyRP8pHSxbfGWZ7T0Rp7JW6r/OFbrdBD9R1mN3YqwKp5TNDuwUOOx
a/SmDjs0dtqFZEnlSXaDrhMu6zjVRrEL9O8kHbOeRRup1MP6QtN5m4KOVNZ8LtuhMu8mjcMxpDua
ZzNZeMwjmTsLeZimAuskWe6DQ+OMkq99uk/7qHZvssg27StHDpEO1cLEIgBFGu1y1w+Gsh7ZGUbc
gBqYyLNtKamLQH4sxz74vXBvnK0OrLAgJKz1R/S0OVmAbS3iIiC9alVIr1WmQXPPCiVryaUBk0F3
DCQvm1Z/y9qM8pBoFmo8yefD4E9C31+0ZBYzdScm9LtTXQrjfjBXt3+uMpNivSWxIO1cDcb9RhZ8
Qy9u4TI8/xKX/C3x6P+gse1/5oP+v/W6/T/Y2EauhUtQyB+UOJdWuN/b3i7ldP/5Hw8p5cLK6bsf
vv+oMf3n3/xNZ0rG4T8ME3UOJxnyNmHr/yUzJfT1H6qpIfdC0XAJq0FH9F9uaPSnl0o3Fx0hYzKS
R8SZfT0OyX/+h+L+A2WRRb7ahcIkZMYx/47O9Lccmv8tHmJ65+IifcVCDGvwJv+anMCDYCwno2mO
4zKtzzwix2STimr5KYpREJXR1b1PzHIFXqYTB7/GDMKLQvsH3qxL35lgec8cvD622e0RzSTPaiQN
/DVAftuqdtSXZY6SL2C2HtG/Hv0QqpejRBFJFmhNVWCVSwoo26FMkpsh66JDKubLmtzp3R5hjzxX
Y817wmWY3NS2TUZ6ZYtPui3Kq5FTEP+GmQfocYstjJBHINu4YQ7sbmnqXjwVjXA3w9Zv8DIpD2Rj
42qaeRfUFTX86cZVCIs3albnVMT8G5ZgBpMSl9n1TFnZV8oN+v3rvfSgY9QtGlbikJdYNHiGVXm7
WvzTskzpbW23ykPbY3Oe3CLnpzqjYQZRPOqUmKNO8i0egWebmfME3oiJGyl88qWODF00iOHLLmsr
fjEakfuUM9OFm1PTulHaHnNLJdszDoieluosX7cZdQMKuBlGmSLV72TeiRPdweUDpwtaSauOXrUF
js9z4JWWS/NvZd3oUSPPjjlHB8qrqZ4zYzMjTp+08jimSa+J+RKBI9yNaOrlkF3ajDcTlPKzptcR
xbB69DAsdkmmn5qq4UqsbstAMBLuqLb5nTWxlzBET+ZTNJWMs7lelLiOjJH111z656Z0rLcMnCfs
G77pZJn6B02LlOcpyuPQlr27z1ksgohAJUQBZXSw+0X39FE8NKz8b5aYza90zSz67lOjJ/HL2qrE
BbwCmQMyz4lkSzTna7S0oGyjRK/TOiW6iDr5cpBAYeqe9Vfc8vnNsozR6zzmxohhDt1/bCMkNuHD
j3EEoa9p01YmVnK1pPDMsprqFwhC9aUlxeQxjUtxo05JsgHlT+iKMPMnoueyS0muEjg2MuRR7Yag
njUF99HFuag4zs4s1m7fZnJCQSrywMW+9LhUFZA75BXWmCpI68V4R5cAC4/wClq1N2TY99wPbJ1Q
gW2O51uLyuZVuB1FsoWynq1Gi2/KfIzfJNzEbu6IVtQH7k0GbfLaZZefRyPOz0bRpbeFJqPDSjXo
RpNDigOEIiIoitxvxWgd4xQQjdZx51y4CYG6GYbMubhENc52dS+imu5ufaQ5YbS7mwTVecB4qvqV
2b24q5uCc7rr2dDX8qdwq+VKDGtyBh+2vyKRrjuR483sswwff442poBOge8wzKdipZ2U018U2xn7
TObFRcdIk8SIjPxS7eowifvlimSAml9+WhDgzAAOuh0DU/TpYFNDsRB+DMJufrnsHIGjN1w6dawD
NmskmZK/47X0y8NYqUE0zzGWroJG3/0U36UxjDzYL+BNqJa9l7UrnIY/FOXOXYiPwXo3NfzYjY27
R3zZSPDjnZUMHg6UMMXUA1KbyXcFqQspk7D4bXaXGbu6fOgZe+vo0cLQaUCX5ae2D6vF3mSSFovI
I5cYzV+1PLYGfbPlXq+vs+WDcS7M5iBLjxPwJPk5/jTfTvrRTa/I3iM8kmaIojlVlOQ4yvK+iC3z
/rrBlAJUQxvB9Yh3edjGGLe8Zpyu6qb2kxxHp5cR6JpTtFMQ0n5kar2LP0CTtTEcakQ1fnVp5EH9
OW5M9SYHgWpsPy2B3T4dPcx4OI+495LOMxGIp/xmpCvU2nvUplu4HS9xwet19F3PKDqN4k0zcN4z
7zfTPtYY7aICE1et0Xg07kZz/KIu/WFAIMnxty0hDrPZOkytccwL8S4qbaPnd6n1syz1JlWQNGlp
77V3Tn4wk3p860AY98gFBx3Hpa744CEqlEEyPBsiaoJubZnnqSpxjQOa85MylRRG0StRmcQnG7ny
kKh4AGMDrSic/YVuB7zyXUcJqrnaRFX3YKRW0Lfi1tJRv2gEA+g2Lm6J4Sddn+dhOLN+PpW6g1Wz
Wl7Yi05jIf2eI0//hQWk5tkumgWX6dptkAv8AFa/qJX+aSSDn1t3lXBec8utMZc+NDS9UaD+1Kbv
Kn+6b888QbxJmC3JneP1CseGAuryKdrzgB6ExO15CXW04i0Gz81AB4NSDptBlxutmg55cQ3T4JUg
O05Uhj2ijZZgHOtiBefUSjCducpeq7jYwqL9bjplN1UfkTFul8Q4xQpKsZkkX1ciK9E40Q8IIblI
5LjLJ5SB2keTpn4xRJ+Rkp9QrZJnzgJhIUotRCDnD+R1yDjPtl6FS3kv462sjiZxBLgsBBh8uqtX
IoGd19VKdxo5byQE40eXbgdO2q0nS87VYU51fjNbX7tAluwSpLalG4u8A9uBR97gcQyqwWyvWre8
7UbAeme9Gmpjm+rZOZPuhy4qrx1fSzVtSTNUQvxXJBrath7ElX1fjARLRx9ZeRirG6It077yVufD
sB/UDtar2TmUu6CTzD67DgtHeT0ZD1V2dpKgrF7K/qxGcbDSItGX8XU7HpzoxFUYuva+/Miw8Hcw
vM1uqH4SW9sgyfa7+SC6u7HIMYFvCyPbC4dTN3a+YIcpCsnBv/da9lQCrKMqtvZUPDPplMSUoWc5
DYqGuGOLsqGPA4IfNmbv4cFU39xMXV9LEcHj1RurOjX434ohsORz2m106ui11ktWWkZ30gls4RLh
Ge/smPiB5TqmyXxc2URHfyErrNJeFKIXvpXoZwRGjX7a4Vk0e5bZdjyO7UNqPs29P8kwmToUvySC
X2JUyNd4qNQX43HVbnKoorHfG/ywsXjAyrlAB/RkKm6y5gjKuhYPg0oKuwIvcdWaJEsT4MYqL7/d
/KiYfln7kvXL+o6yQzdWG0aXUM/uFv6R8wmj3xGL6wktLr5SxrTkVc+tTRwpqCMDSOHJ8jndTAIQ
QA08Yw76hcoW99WYQ6QlDJt70V8Ny2HiUSX17SQPgmDcOTnWVhQMlMo1xVVdniWP3M45qePPPD5N
3EFKvyvrQze9QiVrBUjAxUQd+zUx83M3Q9YZKBBDZyn9qitCbMI7RbnK8YSnyIqc9qAKks3JyW/t
ncObrVdyr+MHq7vJiaRw2sGbmalNg0jurLrK5yEoulOKhX2YwDVbDec6qejTg6wryLlAK5Jb6fxM
dgZVGqR0vzQtZ9WRZPgm248EeRA4QR8Ll1kVJ1SZX8MNYozXN4gKn9X2nmYLdM4FilRc9rFX07jo
ToECWtbwwaxcoVR6LuN1UVJbo9yK/K2St3gOgj7dAtBtzPmnaB5bBDgS91kc0kukJ9i932SeBuO/
CzTEL4Fp4S97CTsYMmL6OEDmL+vRH3PMLA0Zo6HRXAX3yBULoFr4Jma+wk/dlmuLDu61oUN5qK47
cy1Vzix1eiNHA82auogTmv5mOwnDCutKm14azFA7ex3GFysjiwmsZOKQKvRnNFdX9JZSEK8I/Z6f
HEMuS8W5FoVWXw9j2oVDhaU6mdXZN0Y+/77L1l03ZXynbkEsEiiXTxv3mzPcd2R2NCX3oLwMawmW
2Hkg2ZyKe638SnvwqJTOSYZohJTAudmuWILO6B9rPvvarmx/BJY6xNpyQs2velTJhyQM/IohCjGx
bV1iFxQCZQodlFwOO4gcHG/6KOerpKGYANGB7TLDXO7ys1KOZ1EHYn1b1Ue9+dJzY9loznko72II
wLUzaQHV+SZz7KdWMwY8Dy0quPTkoUDQPTXXRVGdQfYDo5p44u3I8fFGrCKrW2V7lzNEuFGynapH
oOWNPcQyGFYeibcSxFamV4ap3Kzme5nQEmZFtwWdQH2IUFFJ1mdtnrc9CQCXi2mcxG7KycdUuZBa
stgd+17rDVzgxmZKOAGzhxod/iSjt6RujsZyp7U/Qj5piePb9WPkIMpnAMX19G/gF43l/A/XoEOn
uYZQ3EZ14rKiE1D652tQqlZXdFY7HTN7fnYnqRK6VJy6bnxj3pTnXMvJu6qWNJj7mCQT1TZRbnUX
BQShF/8fiSFLYFgf1gY05bMmdqtb775j7ts/4ima+JcozPm9GN7/25//HXvBkUsNCzm8l1BbzQQp
+T2JDq8u/kzwcdLfMGlBtf0TezHEP1SHkhryTanJUXkA/RN6Max/YAnWSa+zLOoUTMP5O8gLL/Wn
q4ufj+DLMBAhO9TQqkRI/vnqUue4VFC2MNcZ6SZ17ECfTX+kOK4S422FmSJd3wfDuNGKd0l86Pg4
1rvhUjK+JrfqmKH/BXnITiU5G31/P4Py1n3YqU+Yk0MjVzdpqQUxdeNdVviRDB3tVkKKCOtFNmeR
Zt7lpefmQV92A4KtCa7tEyabIHNtDeNHsdyqxc7ugAd9RJqQKUiM43Zj0E6HBCZCEVLXoYRGE81O
ROShJN2BfKjQZi0U6d4pSx/GDckSGGn3XZSEVVn5Ru1vkPNsBpTt9Y0owZra7n5iSM0bBuWLCvtl
pSpCK9sPLVqvB3XdK0bBrM9hFgMmG+dcLbepQpR8+eLkHzZ4AFSNZ6PYAg3aiBRld+TVs8suwPCQ
fyI9OdXWPfKvXTK9L0b9BMcXLNG8tVbZo+OswzJ6ooVjqzXxFtLkSA5KgJhgyyCyV+qJD3HYzoAC
dWwEg5L6ud2EM8ygtvwsc7kjiqyxb9cUEdp+Smg/q1/H+JhAEltsDmoOqNRdlYyjhku5c8TBH32C
N5WQ+JYeFuq3Jj8d+aC47/BD3tAZsOdk6KwfFqf3EKc3PGUfRkbQ3A4tnsZdnu/UfvUW+0VNcU8q
DLrMCgoeqtEaztEEQ0jUGn3c5IX0i+a7FTkEkriVeLxeSMFLEYjpVI/khuaNiYFotPUaMQZdMwX2
0lwZkBe97oP7BGoxo9EmNkPRPQ27QtK+VwVnUMalk5qeepyn5JBSFZJJfH0jsZ9remwI3ZX1PQPb
kn2hKvfaLPYqG1Zx2C+OiTz6DVyOR2XhVdaKO6vzEPjw/cJz9pcKyCKgg5DNOUGprHv4dRjhdkoN
8OhWO5SGJ1FORzvGYxeZJH6mTLnXzWAhJgpiDNWVXhxi8TRNrw0BU2VxvqQujQw9FXfC5RVj600b
R6+u2JWq15xEoX7hSjX2WfppL3PQcKJPBrp+7jaHvTFu6b1TOdUZC1d6ai1T2eJHoZIS8jwZmNhn
3n3sIb7302HxK+OzzFOoLmbFhYZTWEBvSNZtu2gbwYhn2rpX2Dei4xdXT2hym3y5RsX6Bzz65rdZ
6Y8G7wu2/Ifj6/cHDNHuOrS4yunzlxEKuFd3kyGl+aH4SWff7svHnCl2jsqtmH2p38QGW7ii+ZLB
12yzPZVZwcWl0KD1UCKCSopouwjGKEPbTujGY/Om5MQnDZO/ZnvI0qrlThYb6fjDd6KTaMXfYfWA
YdyYOEnVegtpCfnkbvTpiOVAtlsSm7ySvsTVucyULEDGG8p35FlwlU+gsYHO3SwmigRIoFzajSNP
wvxKshQfJ4mC/bFlX6BNJ0vekb73F9NdvlPmB+yhFO31xMmjPxPXfXJXkvNIyt6//lD/kj/w3z/U
v7jmR3slDRG/HdaDR3XIb8w684lZ3MgFu1b1tjb4cNQXAQDu7DSWWDoX/833avyfDg7zUlRHnj4I
51/HkmpSFGcmWnmTE+9kiAy7BjITP+5viMLLxAdzE2CWTOzAQuHleJZ+Z4p9pby09n6JGPOueVSo
+pOanrjrlXWPpZKSksL1c5FuVMEkhn55/HstHZfjzlWJJSa+gXfu/LUAWOOKSTW3GDed+zESi4NU
BeHtaWX0/ddf0Z8DgX99Q7yQQUo1uR4mBTN/PlfHeCxGdWbd4S5jXSDvu4TIXHapE8btv3st+8/R
BbwaMQLkgDBHqMK0YHX+/Gqzoy4obyAdWuXkVOKOzCWYSEqCyXREtQZCipbRxUCRGS8zDbrCMnaa
tc/rwGJpyeczJQSboZK0jK3ZI+43hMfFFhHeZi3KZzVW/JhzPgE1xiOEqKe+z+KS5NOnhJt3Tocv
pasCnv8ebXN7RBSeenmag7o3MVKpTw2/1GCtN1Lze2c+L6I7LNemegs7ERggCvF6i9Z2Q8+j74of
xKxeZ7ik1rD/2qBIGXsAwz3GCmDL5m0qjX2tLqelGDZopNgtl8Bm+9Xjp4K8tTFp95Qe+KRuhfCl
mfwplZs47w9dskPV63FVbLLosuJeYUPWaxTkpe6nmsasorMzd94QPahI2uHLrSG0q9vauFiLqJpP
8aigxO74GOzXKe62c/OsWE+XY9gmSs1anxNc60a7elEpQxewcjLvL5ttitV3Vc/zMuJg/NLUU+60
vkDZAB0ExU6gH5XJABZlIDLrsI40Ors/jvZl8xHgEVRQzs7V+4jrN7Gvbe0uAxMawlHd58PdxMkh
JmIalOc4n1j1f50AZf08jK5P3K+naqlP2J7X66dZ840s9xRggLJW8MyNmxmjigQBFAmaLe5Wk6Ft
cA55vNCRvvD0XDfENnlmf2pNlV/dJfNx2bTS2A+yfHCKYZfEDudnauFFnP3CNsOFCPp+yLysDld+
ebIlsd3EkHEjl9Sn3nLfFwR+aEGtXWxwlOKRCqt7GQm99vqZJa2fMfAY3Ce1zvOesw9OzYpPRewS
FJwEJrMZL4eXLyCldZ9N2Iq6p9yWBwLJdBrDjF2fWOjZ/xd7Z7obt5Jl61e5L8ADThEkgcYFOpOZ
ytQsy5Js/SF8bItjcA5OT38/2tXVVtptlevv7UahcQoun0iSwWDE3mt9iyKCfEQCuRt0c/DkbU/V
3l+8w/pJdUYaT1MW1mxkjLI9mEa5LQq55Zws0i+Rju4m+omF4J3pz5h6e6IvlP3BxzNuC/6ajg/O
BM5W+NsB0xzpqkgksXAERwFRavSpy4uMuiJGLLRJZfduscV94Tyg37jCUYNEUZ6jp4niBz9ZjVaw
omKHutYOomSY2ymFpXc5V+IbBDUjMNd3jf48Tg67L4qzFCNI2x4A/eHl2KBiA+923lHUJ5eDEuKL
HiX7EbnDJ/OO9siuqMejhVfRrl8q8yD7dzUazMwJR96tyLE2iA0JGPQ3JO+mAxZvkqIgj22qyj4m
wS3bv9H/ukgFY5J9XQBKlE+k9YgjSQsrFMvBYcelSNVeFBHWDkaT9ElP7+mKHVdmaDAm93lhE1oc
b62y37b2zdqo8ur2oLvPaBjOOvfDqIFWAcqBzHueRPH9uqUcs26ng3KnumHjJsM+qT+XdPFyDOPs
Nef8hhiEfa8/mmnygD6KEp65lU28Y3/ndAcjuuqCXew/Dh5fyhauYPxi12w1xbw1U2+L7M2n1Mmm
e2ZDOvfmpkKf6ygsopPHVL0tct4XCnnO/A5w5sbXT559FbPMdsNTZEnSf5iXFiIWd9nRMCcJG4Oe
/aEyzztjVyPXnymjJWD2KV1ENEUc+9Y6gNgJMVrbyWNjJOcx1fO5yh+DcdiNEXVvCv/rUUJD7PK8
eCcbck/K5axRihprD5uu3AyaeiVtFINqxlTMGzPqbhqk0LGc8LqpTSGPTsu+BYOYlLzGIP5byjaq
OfK0SL961NmDVb6U7JUMrMVCFmFgukdMcds0e+w8c7fQKcnui+kL/WuswNhhwDpyFwwY3ohwzxOi
oEVUAyNu74zuXZMvx4giJuEyGwk3WaaHdBlDwCR0aXpYw/NmcaadX+Jn2iLpoUxcvDfHiwQN3VIc
B/8Ck4xF62P9KWQmh5Zxm1Nq8zivxDHoxpZfSv/EFx1C78/jKLa+xWtLudxhtgJKnacakIW9aSBR
MZH2CbvamJAfzXco52Trt4DwBC5d70nM98otcU8V2wWkdOZ/QV6/LnkaUCGf2rM4TTYJ5pFm6/3t
o/IJDqMrtrm4cm37IuofcvOgScwZWhoSuH9o4vLZ7C+p+nEEK4/CvTHEGV3jfLxrjTAdDrF5RjvQ
7S+d6Z6adxMdCnYFNIa8tg4BLG0DMzh0jRl2xtdu+hBx9mLvEwiclrnNWkB1jzK2xF/yvJSP9TqO
Kq5Vmz0bUbMZRPMs/WCLwHmbPTYoJUCNs7zY+25633oETpDQPDBpAxM7VWbDtTQBid/kglTqEZ1i
DUW19q4Nzt94Lek6U4Meqmc/PeSDHeIDvejHDMjc3uUMC8TEnN5b1bHC2J1/HLxnyy4erFbiLHhR
WDChW5MsFM6YfoqJebrssddSiuRgktjh8jxRwc+XPfSBiANRkh4dvMMU/30fLHlLpLwKkcLCKWYB
z1mJaizZdwsPbO1aSroQ07dQmW86fRTphwKHVjaEk8VHxuYdbZGSA9DzhjhMrHPwC6HAAtg7h8F6
WAL3zq4EQYcJL0t+lrcDnkS8q4Hx1LDUjxUqb45XSX0/dZda03MNhk0R1ZdWcd/xVe6NEUNwgmb0
A4f7a8enTtI8RDQujPm6c9TRcMctgSVYIPIX9KabpidNPTmWAVlP4Gvzjwb9/j6AKZ/y4qEN6c3y
Cp3B2nuiQ6tDEXGcfz86/VaBPZiU3nUO5xWmdY0QvZ2AiXD9/sz5KIFPiF9eUuWtmvhMl9n7FFr6
XK0fufx8aXmt+3Gjhgj2rLGDGGOUdggnaQsMWnF/zCXatUz2TLGOcHcdrlBEgJAXKq52DTE12RV8
YlDtbQxQwVldUG2m1WAeEpWd96a7yZHz5gmRIgU7ObIq8cA41bbAIsvuF42E2CqEEQRMhQl1lZ7G
Dq2Kzi4OMBVD4d1OePJli1kc1m++QnFR0iyrlYuiqmLqizNkdxskrnjLlkvI7EyV7Otgiu2AXjCn
V9Y69cFFTqhM/xp/wWWDLCNLpwenNmnIH6xZ4fKhF4t9U5r1lYsGpopQH0dVmOvHKVJb3WU7GTFT
s81gOKHMpusiZ9u5WnD7G5Wz/VDtblpPrVP5CW0lYv/4aLcIcSgrhzlweqW/dCyZAw5SPVjHWMZ7
RC4cV9vt1NwuMzhTlcGhXo4BG9EEC3gd0xJTX3CL7geWfRynFF2eu2na2xOwFZ5jVYgwAkiAt3Ob
2+w+uUe+ULTt9yzGvXnhmPRKSDKJjXTvyo/Kv9e9ux1iPn/lB2azG2GnMM9g6G6yPglzQ4YQssMi
eu4sdiaGOrgzR+VqCcfqsbWXfenwvKuHpXzgUGDXHZV8sXfpK5OK1daf4sI7K4crtRgfYiyr2rUu
muxD7H9Q8F0McPoj4oupSjGpFTfGCNfV6Y4LVtfUhgnDdHeL84GtkyrTd98OW/+rEHyzLk0z4Dfw
yU/QByitdK9r0/yd77Vp6fwlTJyp8JdMxyOEmWPj95QUIf9CU85pmdLw2nWQVHX+SxdomX8h0vO8
IAj4qwFBbf8sThu2+ZewKUwDkrMI6EaV/SfV6ZMEPZ/iNyVphIccoRnIOo0RWrKmKPMcbW2Ze9a5
0XjTg4TtDINBT0RF9KPed6gkwqzpe4UMYMk+0SAj76BJ5uMPd+4XdazX5/lvP8US1npVaB5dck5f
n7ARwXZw2tMZHQdEASBoSwiNSZNzAVOXRSvp72hBR5+bCfvl74d+fbhHG+lIqmRoOnkQK/hzJa/9
EKbEftYY0WER5W4kjz6O1lXz8TUDNA0s23ljsLVS8N8dz2+DEQjDgyMCxyXX62QwjIRSGDn988KA
YTsn+hPYyPyN+tWvB6FPSluVOeafDJIMZRsXCEI4qaRrdZvv9+I5zv3v75u99i5eXcta5OFRBeu1
BOSInty4hNaLMnUf9sFNXN+XFEKDBhPafokfG2mBTYOWoDm/VPpsEeKQxWg+FjfM+dx0no1hcA7x
KIcLXXZfBxfcFlSdA+AScOvL35WZn/fLTYR64Pc/3OXtOv3hPs1a2ydhg+ACe/3zH554hbjOiHup
w0JUBqDfJi3nPQCF5gmkmdvvIxwqJh0H8xPg5uVqMqrgPekutCeaoYpUqDMaHRbRPhxHZqBo21oF
0xN2X+QFLs7KDy5xM3cBcnmCT6KWLddAxHqYjrNz13c+/7I24VSpB2T/OFDz6JhYXX89WDykI41e
jnK23dkgolvD9jiPxH5wDLrWg4DeulpsA5Uaj2XmPLZT3HBQbjUlE6vXnrUTmQAz4NQdVuFZiv6t
JK6f5ha/wUKoTtMeRCui55N7J+rKQMOp+cx0+ZVhRrQU0sB74zX56Z0kSC+gUoQJDppUcPpO9unU
Kau3Vh1q37DNajncmtG0dafBRN0B5u/3U+LnqYzSOhCOBVvJJ5lq/fMfZoQ0VI12uOVk5PkJZVHw
OKNs3DCuMxNVZiVCayaT8PeD/uIiJR3Gtd1IAxMv9+tBA6JOqFLgefJyfdthpD30SUfPxQlu8dsU
b1ziuoK+flv5DNHoRo7Oik8h8/Vocefhi4U4EnqASDdtGdD4mcYv2oj83e+v66R8ziIXyDUADKcP
axxL6sn601u1nY4sfuEo8vIZxbxNNcmv6RA0VeqTUlJfGrqVcbjEdq62c+OpfZni9uP8aHvvwciL
m7Qjufj7Lfijfcy/ZmO4qb+W93379Wt/9an+j1fmhf/7+r8SS/aP8Vf3wKv/gkaN3ved/rr2vDtd
9P+VYLb+L//VP/yHH+GNnYpt8rj/553K/Sf9Jf0//9l++jv99ONm5dtf+75ZEYSz8X9rtugJK9tx
/yLcFmsdYQhEUBKs9s/NimP/taJKgRjwBce//UMj3ZLwtVF3gkp2TJOs8D/ZqcjVlvHD7IXivU5a
l7q5j1CDGXay7MSzFxcdKONN0ViVQVkvxqrvBiP9oNYDZglnKbTbBfWGzS4KwJ7Tz4947ZSFDQyU
2daUqnhplTXfx3FAppON3+ugfTs7s4HCUQk3OUbDCiKnKA3i5gCahsYqYfIs4VkbfyEppDn6nfFQ
LtR8W98sLyxFTWvrOFH7lGaNR/hvanwhf9Z859WltR8FqBbXthCpRdkWoxYRlT6VjUPSlOzc6zaP
P012IT/OMfajJPWKdz6pZxkuzjw/4sumiiYC2qBF0G0Cywd2httKvJA3DFoACfUYNrp0bwWkoq1j
dHRJI2fEEiEyWkU6Ri/jRBXAWHfQiGyCxD2bu74H+jZBCwqpyiiCMwkccS+ibvKc8zwvTEo5SZvd
I5q2wWmN00zgehcBagVViLTT6eyrzACguklLT3wwe3IKHmyh2xJVIcwnL+26rxE0TaTnhYl12E84
eBd2UzxMSZUig7eCxLlXGZ+t8YDxIMo/5w38lYFzdK4L9QgDkOA+nIkY2Jsz31/c6P2w4BIEy1HX
jUV5GgRkM7xAwkEQgpLJ9OuujbdCUWAyvlpBZehbuxFCyYAHFttrMYCQMGpFqm392ryalODwSbc8
S+Nr5MdFBVILAXA1OmFsS50TA4IfPiAcEBMbLIuBc0BoahcBhI2t8ss4GjM/mBl0VWSia49jowNJ
nTqr/EsfxCD9CzlQFzCsST5FSBEMIHx+M4TNMsVrR8UPPmktFouKaB5ceO0g+suaOOHF38DZbfU+
SnrFl27SKNUKgDBbrR27uAIW5w7vpLsmC8Hole5HQf4lmtBIYbPTcGmfgiBnieWbdS3rLNGQcvv8
zpMTSGsL37Y4jlHddo8j9PzHaAmyL4lZOu5NUw3184Rmn0Y70VMbFE9oAJopCMYtVA1x69eS1gbg
XpWGkiya5KEbvXw+G7RPiQ0DwfhZIv7AEG0aEIKqwvM/d00SzxuvtvvkIrIngjisuhX4gITRBecE
0iwfIAiKq4b9T3yx2PTONkaQk+jjTamd7toSAF8IqGS88RNrmA5DXVPr9FH97AnwaO9qpe0HIeD4
hRHxPR9LPTD2UMJVA+Cj8/0wqmAncrb159jTZ0w2k6+3kUDy26RIr+lAW8EDvE872wnyqY94pDE/
jUYdR/RERoKFlrjBk29CehzR8S0xZ3uyEOvzJMsR/HcqTSgzFQ4tgzLu6xvfwisTTqup832Z1ImN
KpS5uBmtxnJvVJVSsTVnx/vSTiX9EJBqcxzaY1u/10UWg9HwUwnDWasEu37jpWqncjnsU8vG7RKp
gAQ+IHYJklZLgisGmXOorDG5mUVkCoR6vfcUaQcY7qYMCPbYjpbNQwFF3F0gWeP1z7zUpdlQO7e1
PdnngRjRp1Y4p188fzI1Ho2qoGAb2DPFyyVh45pQCa/OZ2qA8PHMVoZT56kDW3+8B3MVl4++QVl+
WSRgjB522BOfcfFxsjQl/6CF3R9a5Tw2sHAjkudHz8sRtKYQAimmxdgznAkZyJYdQL6fGxddTe7U
4L7iuLlZtAyeDBbWejPCaPaJHnPVsfLqIN37jQVrj/pbQ/d3DFA1NlmzFBWw/aFU+4bULSz/Kfaz
7RwZsbP3+oxGeb8kTnrhdFXsHW3AqmidjdQteriotl/2m65zbDXf25Y3fEihAkX7fmgToo0jZQ7G
hl28Rc2MgOKFTpFhmoO8BNqYVSmLh+tD3MrRUD7DTg1A8zYOMFBtm5xuhxDCYJ3ZVC1B5UX1LVAg
J6fa2AjVDMimxoY72vGKjPA88feaRQno0SxN5kbT2l1VY6yn7brJubX+LnV05qlwgvqCxsaNJ9qG
DiL6/JgJaMlbm48iQCeznGwTMbHFv3eXxIM5VvvZXbeAA1ve0KadRrQYdFUFQZ1qFMVSsyXpegix
jIEi2OnEc8YLBSauwevg5HLKbw3CzEg6rV26HrhrLOOzSBy68e0YT82lm/E4jbK0ngW92/x+9oyy
C4UPEBE4QVvepw05hbRDtcl2V8Gf3hIX1LcYzTHkX0aO640H2NbLfBBT170UEEbfG1PQT7ueWFZU
PG2tvib0aOI9faIOGS72WBg8zmQ/1xBYEVqNoyopQnvUuAcDMfmZ6tzIu0Efm9bweygvkiVkRj4v
RYIXAs3u6qgYC0/KrY8RDhZOx49HiZ0qMNSwFwbxYVCixqbOIX7pb3osD8VGk26EjBvmZ7f3rIJc
oC2Rjqgz4ozF2LGhJRyxFEt1mZg6BqrDMnKJcMGEmUcChFhWIEHhXmeymexb2mAwn6eiTcj6muCr
3WVTbDnwPwb7OcZ/wgmZyKVg67R+1l2PMoB2Ns7+Tc8VBY+xryufJcUdxHVRRANpHebA94lkB2MN
08T/Vt70uQUMwB9NcQPbDsb5onvVo+PnNPF5JdpgKVR6/Fg0q3Fe6Sm+Fvg570UdRXuPc3C3bec0
QeHv2pnqrY1la/vZgvOLVBudZvVceTr9UFg9oR11mYPimMk5kEeUkE16F9RJeU/h1BaPRjZ5s7mF
6VTY56wbgbsrGknkB72lgATJiot6rHy1lvczNRAB6fcNRnJmfxddtPTCzbMMN8uy97u8o70SAauE
qcYbkcJgbNwG8IBrZp/rYpD1zh/iZaEwW3bz7aCmJH7W5Cs+ZxJE3nYBlLpQqq/WZ1qUot5VbHjT
4wwYWbyPS0PQFVdC9GrPzjDSNLf1tK/7xIouNZGpyzsLNpT1Pp0TM9stTRXgeQtwqz2XdqK7WzWL
8ravJ+85Az8AFoHek3OmIbOhcLPsut2J0a0HTn9oPblty4g3ygGrODzrzBScRyHiiD1AHz3Q0TdI
7gSVQSzYSICbj77OKehspWxvVKJaGmS5KJJjZq9dOV/WfAgkLDpa58BRuESnMTQ9Rih4qxIAIT4+
rNnds+tKYPKP9lNZEJlnWwYahMqfEVlB0yBloBkRa3RyYA/eo3y6Myt2w10yw5qX/tCCMC1cpwnn
HE6OGWBT3LqJ1pquMzpJmlxUO+iM1X1+Y1kisjcakgqpZ7NBuC0JgqjGpomk38LU51Fn+p8iChkD
fpjGf24wbo6hYtLIe2NAWB6a+JER6+Wz3rOZLV5kX8eHSFPb2WTa7WjFi+kBkxyYeWyKCUAgVb9b
eFXp+QIT+FCkHkun5BKOsT0UO3r95l3ULvom9Xv3ZWmzkQA6JaqbRtZJg6bRr/HkGvTPXNuBKVgh
fKS7Bp6zhuIoSe7qqjRAsRaMpg0vv1xiyjcLERl7ClLuxUIuJ0TzDpruF5WrRuxFkeP/st1E8LFV
CoNsMzjyAzWW7KLqBwf1TGSOPS29CqrjmJvTJ9E2QJ0djzS4Tc+WEdkRFCXaelbUepe+rJIrw4qs
auWn0o/ukCDxfai0d8tGPfikkLZhLu5n+kVOlHYrZJeXxsncaQzZ6A7vE0hIGMIQM97KQbP6zLiI
D1TTNG9AEslgR5bE9HcOZaM6whFh/esMgzZaUFnEz5pi1NV5P2mLKPraS7C10gbq3yienBSvqQNQ
G1qLNmvJ1jVxkLyuZyzFuk8fYYCKacFf6zVAnLZapsGlPY2Ib5AZ0m+LkOzR5axi5rzVSGdB4SPd
966/6nF+OFLffi+l/CjFfJ008/0H4fSH4WChKf/m5/+xhlS1bD2asi5xiheMmRPQew9EqwyLIiEH
EBsHXTW2z7cOTOXDwm5jfOOevK7NffsFdAwsTvWWKyW5KK9vCd/wBqMO63cN2vG6M5S7j7q5e/n9
df48iuutZ3BEltSX5WmiDnS6CuRzWm0XzL17aITZoYzm+O7PR3HW9gnleVOiKXx9LaQhV4O3WtGI
iVqOnFCg8cGHeiOT6HVRbL1jAvGgBWSBkqak9vd6FDERodGBt6E8wAGatdS2fY4PzfyQzXFc/VFd
fh3N81xG9CBGwJA8VUc6Pkf1PgJHDMeRl2YWpPSaUU0i8e/v3evC4jqOb1J6wxexdlOok72+qgFp
J18eZmIUlUO2r7AT1jCZqa+ZTl3ucgei9R/1b74N6ZmSWmYA1H01PLweMsBdw1dOoWCSZfcCWtW5
FUkyXJiJlu/NZVSfWflBNZBskL/x3r2u3TL0utZS0aTSiOSU6fJ66Ny1JgrVi9oSbsOnM+dc8TKJ
NRSACgGrV48PZFXp9MvwxvP8afZwk4PAhqhhUVhlIXo9ckXDOyCHllJCDiYUR5YwqBZ1SiNKizP7
+fdP9STL69uFCmm6PE/6RihlTl4Ju06xnVk+G5zB4bMDH44PA+i3+UHggI63jO/dRSIRjz58r/JM
tF50ndZ5+uH3P+Sn6fWt50Ppn6I1FprVcvPjQkfUfGY7JJlvs57ksc1YLpwjrJYN1RZKhHQQXsg3
5/QvnjJVQeS+hCAhVD2d0yDY1ZL7I8t9L8SjqjwrtpBTBUKhvCcV8yyI/SXDtgpbXn0n5PyPeW8/
PWfwbyYhgcH6PvHintx4K2vXYzBM4GLwogtTLAmmYsPvXuLE5RzzR3eXPD1BawWxsS3l2vw4mVRz
J7U5uVayLTiiXmg9INFtfPkRIBzuGp/i4BsDnqzn64BrhBZFWouWszgdsA5QL9i6SrdV71ESzXDW
F2+v5yeThsoxaYm8o2tF2HRYcF9PGkHQaYIOKNn2qEp2RFTR93OhZeLisTNCy6e3PlMnE+b7gOtw
NCjJdjhdbKWKh2qIauyZsWM/F5xanyYWP4omItQxpaBkIEb2jZX3ZKYwqOP6HDvoY4MhDE5XhE54
7ZjNKL4cY/wSUYXZBpX+UpAB9cZD+8VA+NMI9uI/fFPckymZAHOt7RbLzcxrsSmKeEZdC0Ais4HQ
/n5C/mIoEiolZwwGXHu9r5/caI6zmXIS2ExRnYXfLgrOOlEb6+X9fqgTMyZvN18rxA204Ci4rqv6
67GKSIqsc2SyJZtmphJCM5Wa59gPV1kDYvE8Wrz4zqm66HpRnLc2liA9GN2/WqKzwS1kcQUpFzvT
73/Wz3eAThbCf6YtWg2yBF//qrIfwJh3KVXihbNdBD15o3yd7YL1n/58KGLluM9cPJ7okxuQEp2D
eytOIF4PD54eHwalH0z++c+HWSUmtmchuvBPryhL4YuVCVXz3soQAlpFsXMzVL10Wot/4+b5dIIA
FTNTmUSvb16qQV8NaDe2Y6fgiKRLdO2z8UGzzz/9/qp+fuW/YbNoPaKyo1l+MhRVliJvbQtrUR9l
BwrOvN/EuixHlbPG0OKIr4RRDp9/P+rJvp85y2abjwMJfUwQ7/TLNJQ5mjmni7escBA/zJXKMgrI
HkHXM0+TZHxaoMcdC5+OTu836o2d8i9mp8f8xLZKF5kPx8ns5MSMcsFw1u//UNu3HgTl56pY9wZK
Kn7Q76/259G4VFipqyMmYNyTj79SRa0DKFgbcuoeDGVQ+5b9w7+wFvw8EN0+j52VS/MwkOLkYVrZ
6MdDMlPtXKZvbwK9s3/rTZCSl/vbdtw37dO7B6p1SqXQtDrkMoQpz+iRNLSBzhX/9Ke3TrIvx8vF
XOG6TicKWBkf2kHNreuy8/Xdhl9y/u+820wE9MfsR/nmskF7/cIVgrSBvqFV6gPTuaDo+kU5bnmR
Jf2X31/PTxsH6bHfZhvInGN75J9MPJEARcwQ224y1yK4RIyrO+atleoXg3hoi1CGUTz/eZDeI9a3
yjA5FE5Z3rsi6V54o9z9H1+Kv56ZJUJ8GqSnuxM1Vg3NoCna5IMT3/F9IVim12+daX+e0tjALQi4
7IBYKNz1z39UmZhOmqJki3BFSdvBIarm4Uy7GdtndKvs4H9/Ub8czl23rR5bEYSDr4eL5q6MPNpC
DDfOD8U4LcdmpjBQSG/a/flQiOBXaSJ1u59eVqD2pAxErApQmvF+FUFaXRCutxyrBtP75veD/TQl
KD8AW8TrT1DKz2fNXIFmpvJNIHVkunuD89/OTJh8fzgKu0YXPQTndOYDSeGv754BcG9wGQYYDdOt
o+wa1rP/xzeOUbhpVP/WzzHfrNej6DobDLlKnWMO7SOqbh/TnOko7x17Sbd5o9zx0yac0dBxsAix
4WfrePLGTtrpfBk3kKZAtD06ToV8wXSad7M10HLPZHz15/cQESCSEr4U7OtOxjMz0u/oqgerHZmq
pLQxEpCkdPjjUbguEBDMBhNZ0cmCF3G0gUBOqmZSkIJ5YaqJ46AfTc0c/+nM40FRKvLZn1E3Eua6
FfjhBZ6h7dVuOvJGKTJN6bDZ5JZmvgraNwYSP21lGGndmRHeisCG//96JMD/I0Bk3t1iXbuHIJ+u
0iiy/1YIEi7rzong/I91dVMH9DsN13UAz8dzhsSjJXJwNbFnckOXBEN76ZjGhTkrfYnEYbWe9ird
Wd6sr3U/iGdRSYfklYRYVQA2y2MSAPs+o8w4P0i3h8XSRORU7r0m4+Q5AsC9o6u9ejXoLAD2ytHP
HvPOCaIDTcwnyMFOdg7UPv7YIT5M9vZ6ynqYxja6prAO8YUODnFtwiy7h3Gp/fgapiWGAXqBzi2R
Fj6YNTQNl8FkYc6Ecx2RmFA5kroyTvevy7DarljLRzuMWwxZSzxX/nVPwM5z5hlsd3xPU/T50xlG
+HLAkZza3VqHOZnHXeHDm9JesNExe1ignSXdpzfn8c9vp//tW0qLkYI2aujXzzzidqAV5PPggusG
WkGg23UZaPaQoxFdW3O9vFG0O11IAcxy0EJXheaRs8Bp5awCt0SJiLw2Yly7lylQZLuUQ3z+ZzeP
UVhIqa9SIaM2fVqoz3wjXQSKj007OWzFU7ZZizDU/e9HOf3YMQqG8IDaIwsBJbmT5TqCkaq7xCQi
D9XtRdbVwHoIbeUEoIi8feOg8YsbxwmNF5StPxvh0+1CntU6rSoNi2M0XOIr+CzEdC+/LwJ/JFf8
/xHMzFblh2f/E5T5qiq+VMMrHeO3v/Fdx+iYfyE49cyAdwgsxiqw/+65sOVfVDFcdN/rrF9dD/+U
Mbo+CkeLQyPVParJ1jp5/oFidgUoZkT0q0jVMV3OeH+iY8TSsC4V/y3D5eOLxBh/Bz+E8z2mg3Vq
/fAJaTwELjTP0zAL2ktEIdGwc7u5v0NMZND9HazGOHPq+NZgO4ydEEV3muth642yv8ldoo0OVSrN
bt/q1K+2OVBMotzAJDz1zMAd/8IvTivwwPVZszc7JA2BF/tgIybxaFpTu63a+oIslehDxgHvbA6i
7N0ylG7ole6VIOH7jC5SB9rPR8yhDPy843QFR/1edvWXyHYHIIzmVONFxfuGzBLXHkL/plmAp6Wr
NMq19cNSqfjaRewTwm8ZzVuRVjmpu/GQ5mEGo8dHujMa/edqSE2oN31QJvuR8sEBCVfOLyzU+6Gy
AIEFPql7TtZVUPVojIdBE83e3hoCE65pNaE3mMmspsddNcBpSRZvZTVfDXbz2M/KaM9se47e1VUH
tWwgrx3gjuHhTSOt/mgZ6PnAjskOeVgT32Rd/2CrxH7yY+1eTpJ8RRRH6OnzmG1E7KyaS6trsLw6
sJzLHDzvOHwqgA5T7CdVGapZ6d2QqVO0iNdIOczzKYJQouq//bzFJuhCP5hqsg5YCqObGDPYcN7G
gXhAHAaB1fAaZewSL5reQ2sRdx2KpGJDrdv6bApM53Lm4WxcUNHnUe8627KlprErzGDwNlqP+hM6
nuIy6eB7DlCfjY0gcWFTBG62a/x6+JyIVRikK/azbVs+55HAJRfnFlS41pOUCgxc9n0uLpKsNdCI
1FIfxyACwYNApw0p1j1E64/X6GP6uKOX1M050eG2Ld/NwS1hiij96nKAL9KL7NluOyrYY7bmmNhX
pKTSbvbqJr3sMogEmFSR3+RwD2Cu5sTNQgpyS0RyJJLJwwBkHVknFrtmBaBEXRrsaTjjTdYE4tBe
ARfoP8WyhxFDMjpu+gq+VjnujTHVe9Ei229gAeezg5TXlQg5snCsR0EWSxSFBHPD4vA9YEVQa2S2
d2fQKn5nj9vGkHdssu7kFHuXTK/QaW1strmX7fIltTaVj9HcwNYZinL5GE8LXIsVW54s83xW0/kL
GxestEQyCURE4jxcVEignBtOcO+OxEBeEql4HuR3IwqT4xw1akOOjcZML1DIR31/7jcEFEpHG+e9
zf4nzYN7BJ7tGUnSBLLrwuZsRf6zmIpHqx+27kqFtY3au3fkBBjTMJE4rmAPNTk5iA8CNTYx8iz8
vuaRhJIrSxPM2LuXXpw8CW9CaNrZWxJhtzZJ6LQ/HhRPCWkkuF+4I+8Kw0eGE7sX44h+aHazzzON
NoJK061pAbDuuvmpDpybvGBpsbP8qw8Ya0YtuKmamj9WcPNA76HFif/OFNG1mJQxVLC9vrCiYjoq
Lb/OVr0dEh5IR8EHH6ux3LRT7R7FRFigGmZ+omV+xSnf7Kd2lC+N0M8qsMGBW8tjHEMEMSdR3bdI
7waOUeSYZvA8Ot6/FxGVJuxNaYFv0sNkHxBrVWMo84xIWFEM+7rDBjtG6fWy8O5veZshrCXZBAXD
n4figdxZxLzsLGpUNEPe35Q+DUUrvyRyOLqU84idt1NiF7vF2eSoHI+vfbcMxnKHTMQHlRR/1WzT
z4tEjAfDSuVZQafZRHMh60Mde/O1lRYjNiNLXjQVcZao17a2V/s7bVe6ukpHko6gW6TBo6jlQiSW
UeT3q+q6wW1MWigrERAzdD2AFRrX2tkiz+6YOTa+6H5Foc/+sWK2E3bfuHeq62DCqb72z0mOrR9r
o4hYORPW3r1gWfWhT+MBBsDZMKuAUWwmr7DM3diSTzEuBUI3XpZ9VSXWEQkAILNlIjc4mREoV0Ul
KmjF8hOSTtK06mKFMJTi4FWQcSJ/wcLjkd3NGgYaatcJS5vbQkE+7aNAnZkDEqhimCK+hDqG9+QR
ItIEOEXU1G3RMC+E8BguWisnovDOqlcPY4xh3m45CLi63lau4bxLE4+vxQS3TIT94KXPcl68Gyp6
AEaEyq9ikUdb0M0bzXt51eXth3E+DvjAYCO0B4cUtKSS6VUt5W2lm2rXkgO4IeNxucgNu7jxx9Ld
GG0E/sBZs8KLfImoHOLw8rW0QzvOZL8vs+Wsd4GNNr3xVEaxcZ6YXXVbxGv8UjZHt0vHApdCBaeQ
F9qasCbON5dpA3NYqfIGXnaxwzVWw/pu9vlgrBSG0ARUHjSGEVKEgU+cDA7YqXy6jOwGLqwGi2dm
BO4aVn9O/Ev8LsL37XniPp1imM1g8lIScw+dFxCOh34XQDxdY0KdsoBY1MS+DUgX3JIJfk135hZ2
Yn3uFLDc9GS491nRvHS59fL/uDuP5saVMMv+InTAJoAtCHpRorzZIFSlKnjvMvPXz2HFTEx3Lyai
t7N9r5xIIPMz9567WFZ71xlLyzEwN7Fv9di7i3t0w9keFb84eDx5T73BDx15hn5uFuz4Wk7ZXdo0
xs4fbfsQiqK+8xk9XBuByz0g7upYVXzwdo3et2jq7mpUtK2QzKxfVkC4Zdsky85s0RGFhXvJ/fAl
bFT7aVt9dhCjy/M4228DictQ+ToutLxQdjS6N9ZIlhxobeCsy64H8DKkz5Uu0jdSvP/OyI039sqY
XJJKfNuT9zscjfA4ED8SQCieFnnz83HAH2zfzPdiqp0tYS6Q3AuvidusAFMjjeHUT6u56d1xvDQ0
rk69BpvM7ADzZLBzx6p78aU3Ppbl2p2F1RK8bjfkxnaUTw1T7ovjzTUgmX46DT6gHL6lZIMh0VIR
J1Zwl7gdnCdTnlrTL+5Mk6udZPvwKMp6ObZKV7/HFSICCYKAs631tWv9tyJtdtXgrKcFqTKvWthc
/SUhD3Hy2+2UNf7ruobrQ0OZ/EAQ1qvFdjZCvRJnLrREg4v+yVBJvjXZoR6I62zPKPuL5yBI5Zkc
hPGGUAExbAc9xJBV+/lnDwjWiideD29PpGt3NsIEh9VkGATSlh5ABPJJzp1F4EpMqO565k2quliI
tvouPTPL43YIv/UQth8W2ROXwNbBepzIPtqChtTf6+KAz0HVztk/pt6TkJq3b5LtGxwH96rmMIjY
7I4nz/Nf1WR4B4f7/WwFHIwoE8xHeMJqijoimF5mlaWfq8iWv0jt6u1cKBNrSG0hUA+NkmhSYNA6
kOtfEi2Xp8Vq/HPZF/k+MUK1zfjfP7U/w352rOyvTsWfAufJplnFfEC1T6qxglZipqt4wtswbUmB
o8xBU27dLKNkLPUOPpKqNeyD+ufMqabWuAy8DEYsKs9/KarbF16snIKmw3RHuY2HgTQE+jzaNw0m
AkAOVKMojlhL5FlOnkOORkaUxTwcXD8D2KGggDjtBCtkKZ17PfQ2+pvO419EbkEz6fEvLwlad1eb
2S7vfYQTE/PCkxjku2x9ou24yyePw7mtHPE29ctw5vnr4BRNvwrgH0eZyuSu8Ftg5bZo495o4ViW
3vzahW21c4P8E3mS3KI5mHcB08U0C17Zuu9a1zx6tnnyCKTaBK2f7DN77PbdSrinLu/wc/R8gub4
0szpcz+hEkfPyIVHN2K7j36ax11S3RHy+5gSjLd6PxIoJaIjSMJim1jJb439aC+b8doE5nzoff3d
BsZ9Xo14rBqbuMCC+GKXQnOzmtQ8vW1B1Rwpum2Cjt0pbuphn3WktzXjchkKB1w8gemIh/FTibn5
6cbxg1rkmOQGXGJ8aVujNPw3Y+L98yti201lnwxloftbtfWQLCkE89mE0IHO/r3N0NcTwEI2rkb5
SixXEaOcRsnpyF+OT3KqtzZgVihso5Eg8H2mrd8yNOCLWiEBkB4hIjNgdXCzGweKZW96amdSdDRm
SeIVeY9knSd/LQIx8d6ER1xUCMKVUz9nuk+OarVwGIXpENflUp0mVNPRRBT8ae7WdFcWucG5Bi9D
6wburJ0k28pf84NnGSeDQBVYYwmJ3J5u7tLWuKXCegt+n+GXlSFJtQpgp6UzbgevWWJbryRizM6y
6X06GVkHKSlCigAyNa3fpmUVlxrV6AMH8nszAYhtSMXd25NNwaXK6uQr96A1iDR+Efd6hQ94oWwG
g6/8aAin+pTijQpMgicGX15nfNWHdnVfqswGOqnDwxD6cevMG4ajR3K+sjgZCrkjLvht4lQJHUPc
WQjZ6cwWlNCKD3xI03nb4WSgVJbjjlRdjtEW4CmrLn3owuaX0YuJTxk+rC+b4I7RWvIQBOoTOWl9
MDmkfXIVM+iu3PxGll08Rb4cVlbYsrXnb+CLtXuC20jrgQXiGRYx5YjBD5JWIB7scDhUqnt1HT2T
8W6sBzbIuyDMslcEF9VXmF7QJVvgicQa8Dcty7kp1RpPgho+Yb8HOix54qqHsuMSKL/yB49IypWd
HMKUr8RaoHEhw+7nlq+0efX6gpsuxbIw9P2h9anYTJgPcgh3q+DX2Va9rxyyiIbSeauKwoqmYi2P
+KHmszFPK52oB1SmtLkbKTT8Id+U1niSfrGzSx++ri6aXZrpGzy1emlSwnLMDgZRnRyGZWTOmUxF
PDZgtyz8VDk0sthYIQqZuDPiXtnVzjDmbK8LEEZ4eloQbt7RhivqNFNzKpTwogUK0EFjGgRDS1QF
tr2rqrrhUOrZh6KD0FYVY0KpDRummvPHWne8mCTE1no7po06FrIU6Mhy8l6M4oeIjGvNfD+beoDo
8ZwtFiWjWRzWvs4O5Th9DJ1FoHXtfJFD48eVVQogb04HcfDez3+vtLJMLDwkx7YFPt2MeyvhKu4+
8HDJjai/mB0i/rXbw1qtDHlIBDcb8dNO9Zfh2wu/hUbZRvMBosYGIlzdZ/JgpSvfvHh3ZPCLiJMh
ZnGQbZfb6pWIbLlZB4BLpBJiyGkGfXQ6XsbVyckJMpx8S5jidGo5zfZLBc9iboYP0ycXxViWbhck
pMuas3dj91oW74v2TkMtBEnLrTrmJvxHH7opYIf1WaDg2jo2kQRi4CgcJU6n+dkcQtKGArThRr/+
8tbilqn6qDMyMsumybkYM3trFA2pG9ZWC2+LTNM9+NY0HUSRuptSKCZIVGw2Fr9D1rbwomH468gU
y0cqxF0bDhtzQE7v1sRn2Jh1tIRZ2FGnMr/hi0oWLAJFPZ6r6S0IyzJeiF682gyyOOr0ELtWe64S
T2z6LCxYUSt4ym3NGt6uW0y8MryxLKlmxoFGBRpHuFHIGx8Xn1BJUrKsvg+2qiiHWBr9FVj9Q92t
DylEphQPDIKOnMFAvSK29ddTnvRp7K/y3+zuvFSwi0KCE8h0pj4JnZfcsS9EP7mR8ODUGctqEJWO
dQkfCdktps4PPc13TGK9esIg8VAN3MEqPGRj0P3qcCJHNqG0l/kmaCGW+O/UYlwrerM4If1mjfzP
U2rw03Q0WFGShn+bUjMMqprfS7bSWxR8VvnkGifLMMWpdlA996Px22LYTVxYqyO/zZao6dyK9AW7
BvWrgG97uFQyYY1bhC6U/PCPHxJthnG48jjQZZQX6vZbC+o883c+BsG8U2UyXXytDYYf6bJNsKQx
lQBzCl7ixe+Sy0qeTNJ6v5N+3HuF8VTTgh/6KX/y1pHho1k9DdnknO1KHVWdPgZtw+6qrk9qGnap
l76h5fgxMcvsrKp1YnLGSflcwNW5HbBUx21X+jYh9mOKGXV8J6EKbJ1dPEuBWwDW4rUP1K8q6P54
WYtSehImyScQzoquDzaElv21vHHfs6ZvpCY7RN6lFrFmZnPq3fU7qLkCtALKpFDdbElCNplhzCC1
XE3UVMMpYNPtRqG2Ph3LAGhtG9cxI2sWqyp1c5HGmBSirruiEiAdyQunjcYNHXuz+ktOEtY1NwV7
V6/fqkrOLOztyBlyJyLHHNoottDIlokmvET5MZ55dchZkO7mJf2uHGK2MplhKulPw+DssRxCfncX
+0km8FmxHTdRbaaPZK5yHQbG5xJUXygjrgyg3XjwqzyG77GrLeK1A6w0NsJXWOCPpGm8MW1YI3zY
0A+bvI5cQQwJCAvCupTi+tFlsi8VFrMFjpr/rtr275D0E40/nMMkq6+h4ERIbb+6ssoxdo5V9Xsc
ZQukuTRmGoxCXY37tiOYSoxpuONsoHOgmcwGiN7GcDbz6YJPNgeg2/9h/fqWDuNOFvY3xGZ8NMkt
scm1GQfm/mFgyBI7BmNybueeWOhabxa8clUuvxwPQLGizZSz/1SGgdosfufzgOouXtMFDhq8lagC
O7tJehLSyCDZKXQh0HI9EPnInrQ1PEHyzaPMhIjZOjzeVTE9V0xQNmEDVl0pAWF5KoDgmv28kRYD
YNST1mZIkImLqn81VvOrdMnaSmTuvFRO90YzFsbdLPyI8NX7vjWeW+1+Ydr/7TfAn62w3wiHOC1L
5TBsmbNsOh/A74Kd2Dd94HnTjaufFbthrR/IvatimYo8ZjRNeIbVPBr8Rsa3dgKXtd4nPM2NB/e/
EQTgLvx1m6YpFLRSmW5NpaytM5QeFTgxJY424HUocppGI+G56Y0fN2nJw8oRggPmxL7kNPxYbYGn
umFKktnTe2m7XO0O/fbNOt/1f12D8OApY1c/1n21qRMK99Q0DjMjU7pEjrvQjt0UU6FmI7vpSI/Z
ZQU4/bHAiqnID2eSa/wlZ/5o9EwbieBCSX1NZHkc/PkbUi58QO2QvW23G9fBFQ1jeTCywyync4Wh
M9JWjw1hWvtNy8X+ULZtckDaxH9rCpOoMt5hH+v1LjMDUmOZTG1w9XsbTzXrxpflE7OIaJ44b9zu
WGAEfcvm4Uxv9YummcgZSO9y2WfhcM1T91WWyj0vCzl15LefJBXzWDHvzH+jbD1l3vLBPhlb0ndu
h+94Lr8WNyF2DHt3TAamf7JM7pjWTY5TD+Xf5fDZZGqGq0heMa5h14lHvzmgg93LSbyh8v41TdYb
+e3ZgUVSzKcVHDQWQaP9g8XNJoOTRUZVxvagvqZhFKQS2R90iDUbCxAtRq8DYsNprKe0GTY8+/Eq
nNMout8dV14c2qU8BayviIK2vaPbrwQPJaF3ENb6sDLA+y405V1fD49qNhjEExS1Oo9BZ3yg9Aui
rryR382JjUTHqNTzNOyBqSfMwOB7mL+CFmFAsMwmq/4bYjJLym2We6QwGkrspA4AxRvucGaOfpZV
eHad8A4DHjYAX3+2Gnak3cL+a31tRbVfwzusjf6Pr6FYRMmQ7QbhPaCbI9wnKR/lPLGEcXGvzukL
xMJrPbtXWaRXSjq5hdeE8WiF/F97DxNVUdR4eR+NZudyyQiFC3yqDwGlRGSgDI7CHKe2t1qPy5xr
/nK8tmtWxDPECw+PHQ8XiT1FF5ZxNvoO6Fgi2MxgDJ8yxhCbuVnbh9bs2XnCePkf7Y///8TdIAr9
f2+IG8Lj/yvq5t9v+d+ZMVb4H6BssMnZJqoBZN3/Z0cc+P+BmB6vEtMY/Iz/mcvngboBg3OzG6IJ
Q6D+f1fEFjA/3BN4XRzGf0hE/icrYvws/037w9+OjQoRODo6/hW2efv//2lFnEzMUhAa15fMZSeR
+u4UmBs52DUcS7McV8bWdZFD0uz6eoWxiQVCxjovs1ZGY8A26LVoMaD+EdSUwYPoxKIwRqr1l91b
tf9dhgmM6rKoXfFdduPKXqt3Fr0riJnWp5HErfkK1qRsdmXoDtBEB84NY6qSvdkX5soaCDZJSu0y
WNZVgWrAnepoMW7kYuQv1YiZuvD6lXzMcerWq5jspr4zQrd6WqZFmEc/01VOUF85Pk515b6VTVUY
uH85Z99dXTh1GnOdjJS3icf2sjSw1mOzRyNlRQ0i8vxipQOHjviHapOhAstfSSGhp8u5SJ/16LLd
itapD35EZwR3dgE6ZLNWzuxEyTIvNAPZWtM2kBoICIte8kJtgGpELl7rDAxETFUe9MoW/1xnlqm3
Q9HW00fNcNu/T7Mwz8CTegTxpJgwxp8yZGF/zIyiJqkRwM9XqruJ6zk31gfmvbnJnCvz81ft921c
m57XUQF26jcXxrifvVHurZrJKRZ0231ZYer0u6AmE8B0q+rIFAcEepB6ZNxjaCubG8h9NeCNemwW
/uR5h5WlalzKg4bN6wRtf6TAgw9tg/YVOZJaHoqhD3d6LPR9Os0JBxTzfedOLGtBiqjMrNzc0i8o
mUclRUvC/FmRvRwZeliGXdtocoDkyL/0kSnuP9TyUi1x2dvGwZdFsCVex3/iSTb0rqwI0nmxuSnd
fqsatuzPdU00736G7hiWkVhVO1w9+Kzt/eTViHFxkS2dB03Y4QQmcyStdUqnH4zrdF8FtVW+M1vG
Ohv0STjFN6VRcAg4NtEAJO4cBD8M2EqXXXXBjplRYwkhZlkVVbBVWMm8g+3m+fESMnUiLSSY7rS1
rO4nQbOz8752Zkkn3QzMHW+0nZp1g2PlTNmaBX/+q7vOUAhbJGoiDhOfrGZvaZL6mEpM31f0co7m
6S8HY922wCF6FAkEu31ReYCR051c5+dprk2mEE2wjNtQpEkaw2UwCBwwtfQPlPMl4BhJkspWejZ2
bIjFeY6LfSTuYZHFkhJRoAfD+hiCuRkjSEbgqTYWP7mKZTV2IV+5XbnFxfQBEtZbQ1IF1TEkry47
CbNYDRFNXeESG4JpSQ5+nDZdAXmwKueREsIVkqMgylrWBOSfmeEq2Z+VufrjZ7L1fk2+u8I7aSEV
mVZUDGWRehE6b0bbOTwT760LNAnmDBnDf2DsUiT+JSN0jf0n8yi73XU1WobplM821dZpNnwBEHmu
wDA9C50T2iHVOjhfnaMkKzhmXsHGN3EBvSTM5NmsWBNAnKkO2ccuEMC9KISflcPcB5K0CfSUPEG+
SQM8+dCtaYRMfYPuuzT3VCysHjI0GuWpdww/vKZENPLZF0H3k8qRkO9JuQaDHXC9G8S4hrsZGUOT
jJC47ktt3HKmxyZnjJXn5g0474+58yGCVnEwevnQ72cVmP7HSjcD8HgxXYAMSac+BFypfN/L3GSb
3iq6tLJ0gPYwenM/6napYnKC5NEtKRXPSYk4cyQW6aKcsdR3K+1gNBQ9FPQmzVNvL9rFwtyF8Zxq
LrTy5UnnJFb3aarvnTYnTjPsw7MH9+NhDNuBFZguzQcXrV26yUY2NTmaF7FBGOkD3+7anW5z4zPV
xvRZjr1zzHOMiIz6B98hA1ME9NWlGqKW30tDRvaCG47NSZCPdQzQeKC/7JKHXuMmpI5f0reAMXhc
jpUlDqjO+23OduZxtdb6Txkk+iOxYNUAz3BVt5uNVnrHWUOu3CY8xM7D2Nv/MBEyheutVrJs6nnw
Lm6Rtb9KozQ/ENLU3mYe+/Ri55TUz7Yx1xdhMU+mfFTdEWhaT/oQXA11gTBUMsAu8yWYjiToZM2p
7BJDXBLDnNsHMeXzc0vQS3VEY2nyR3nOk3L6DOjnqmDdlIOE79zVzZ4ZEQob06jE1dTVS1nOfCTK
8F9M+hPg2OCAePyytLn17zZLHqgc42tqGwMJZX1eTO+qX8u31FsGYhdlYm6SEOIExH23u/SdRbhr
o/rjCoKFJMeAcyGF4V2nVvYkp8o4Vfmc3vWtzfnD7PPcu82QPLvuYpxVqnkjhcEHknpDjnClXiq4
XhbhHKOBkiwi31mj+XWMT7NsBlDrbnhNbtqPsZqCy0ooyWkoK1BwY1U81BbPZDD5CXgH1Q9nulrN
TzCOr2h3yTgelHEJNNZNe/XsM6Lg59EdoJPmNnkoNRlPsapGgh7Yg962E4PJs5wOjOrq/EcY3SGH
GBfpMS0fB38snsuViHBASNPRdYyQk2AoxqgFxfORzrL6tFUvtmABeHaAaZwS3JSfph4dxcp+vbcJ
ZDgnK2PTGur50a24QFa2QqfAN0gtcSzwwArtUGz61QydKkd6FeSL/yS0nl1W9UDYVp9AynGYzV3C
Zodv0pXF983+RrxjSxtv1gNSq5wIEgJKzPDZBHz8gOgNvpR0gvNa6J6IS1WAvdfla846nDyaROzQ
CYX3VPY8lrNNdHZBx7CGdv+cwMsECLGU4QcKAT/iTrfuaUTKY19SPbmTduKwdcJ7thTBdyrUnxJm
xJbAX/9xSl13P1v5fO5qm/koysfHwQzLp4TOiIndjb6xMOclxLit76ucPUfXVNc+d1VEJQu8w2Ji
lFBMAQxbGiKR/fCwlFlz5jBGWZCqbL+wlNuxAEExm2TqXFiewxys7oNz2GaotfzFfxmtFIe9OYo7
6db+o1Ek9buNluoU8lhyXDKjbXV5dRur23a1p3eidd33VE8ADc2a3LRx7vsNHuQXiOj3SroVr41G
tt42QXMRISXpNOt9YXVVjJLl05vQrCXw1VPhgB1i+3AYrZ5h5TATpWKmv6dlKl6Cgcg+1uHpASRv
xXmr7O3YObxkWX+qJtrxjmkhmpH6qvSaH0f2pKDHkCyA2TngmvNjHSTdfvTX9s6dG7iGPbYmevKe
UBaeCafdebkTEpKIRMe5toyB7905Sf+4flh8OWh0nnzEN9uxZdWwiEzdkX2ExQvwNqz5GaY1ehuW
fj8N86K33mXeZXourOOb/mHmRd4XcnwO7JzRCydNPDXuDhBRdjCTvGP+VzWA81efCLuw/nK0s4q4
NeDg3Ga4xTUNEvhycnKnx46a8M7BP3tu9ax2XNbIggYNVqgn3nTDMop9a5cN4RmdB0CNkFnI2ohX
6t7iOo25ye01k03vSIZRhJS76lx3s721p6W9uEoTtFPwxCIxE9ThCZSa+2nCMLXIHPMKubbkSWV/
DYPdpHYs7p10Vd7zxCyi24CPMr5nFLHnpBrn+8Fpcc33upt33K9644uy/X0bbGxQuWGy74f+lcc6
2AzyFvOj8gmdJ9vPemLelZKJG5EfY9+PAiGClrfVtUzbC9kyrPEoh/Zt4aZ/bEy0N/kcASzMAdlc
0rWw16Usox+iKvRqyP4AxKIhm1GfZnlwHkElvLM6WKmww2SHL6K5SN65Qdr/9LEjqbZGsgtT2HrG
6DC3A+APWYIFKh0IjUXEKtz7Spc+2a12OZ+Vyxkjl8X+DCp2O+bYcHeIpgYU5xMfPpn3ZeGqneBi
udRNNbEiHtTZducagewoz5buHyYMZU/AiTHYIUQ81qEOPsi2fm2yHhltMrMOyfAMMy8zE7bwzV1L
6XVEr1rtTDNs9mxPmo0wEpcFcJDtQzEuz5bbf8wl+RfsoZJ4HodiR44wB45EaNo2QxOPmQTsMNbD
U5oW1cHrydqC90yzUIEd6/s64ENaExUPodey1gybow27Ymun4XIaO5YrU1LLj3mdvvowq85emYtT
ltaCl7z5nGSeURVqc497RVTEU6zE2TjSN+PJ0R1BDktwN8naOmd5/jShOmqirk3E0Sp5iO3CfmZi
270ADGR6SAzvB8fvFzzSnmyZGki0oLYxrCDuewh9Ygqc3SzGbx4wdTCpDrcwO9on1Xbshys+68FJ
GiIQk/JqhXW2mYEHXtw5c2OKAcIbZffsYoSMU8dVJ/hfC9uoW/9bu+7fyklNRor4XJCZMeZRDD7r
ZbSi2eAa96XxsVAPR4TTsglKe684N1VlHKbC0QelpdqOqvNoOWz2R2VXJ/fYfpZqY9VFsgu0N58s
pGdFNGjWuJViNBHNRLHBwEi/TVI8L0HHPrYZxbp1qrB/psu3Nillxu2xXmtaI6LjZaYenaJLH1OE
EM8Ms9y9NsLwPJnAr9LEaZhSc5ZuyIN+HY0s/A6RLD4ysKQIcFda5FDX2GqUZ3xORl3uCoj8TMKm
7Lnzk3Ij62p+RsL+e3TDlBFcVy6MEvp2jhCq1zEMzYYPazAJKx/a8pFfJJ8q3fkHDtfiqLOaOIzU
WD5VoMxrkvTeuWTHuW2MtEY+LYqTailCqtlhLGDW9X5s5Hzvr017dgr57tIXvIdtnn0hWoSBLklL
5NX0GfRLd5uihDtpR7uPuDVeWmt6tIaS3ehSyDNxPf03W1nSlhI1HyxGe5/53DTbKg+7B4RP8q3j
ZXnvFiek5Rio6jJQZmeKg7e+tdDle2N1qQuOXZgPy7cg6bsOVBGniEAui+8u+1aJ9Cy0bA8QStiE
BqgzQASpraq9R3Zh7g6mYbmTta12KVlou9FpYX+pUV7kYmF5ckZn2E+cw6fODNRlyoYXHQI80J7N
2ZkypMxl0W5C8KpSII6cEpJT5rJj2tHOQZzgf4lJWE9Ih7XAy48JAnP92jlNv52a1OaUYpyQD9MD
B/b6Rw8CPCir+Gafp07AHhmFZ+cifMdNaB19OV3daiZEDhvAW55BJrW626UiQhkzo0cVFsz9Pqmb
9qUNIRc6k7VBckOWi6JGzoYx2LCqIti3g8nblYl1Ca2hj0j6mWI4mvN18H0ywIvCy2nRFKP3zBoE
sue0H47BXFXYFZx7v/Vur2zHa2yZ372ZpIc0yJnw8k2Aal7EASHAcNB+6cQgAIPDfEs15j6fz60c
1aMGzPcI538498CI9tJyBgqNzDvxwzeneuwCspq7nsLTfvFw2iE2nU+5VfrR2JrzSzgRtBusufGi
x7F+QvMxkzsEO9pLe/drLZXeNF3Vx3mTGGfDtVFa4txnrRuk6QOGpGU/+N3PoC2IuEajtpbH2gk+
qPOnxDcSw23DDAoRCzxuPaxTlFO0ERufpShW7JApOG0tIr2VanN2P7DLdd+V7v1wFzBpjJnbjHsF
S/I6DF1xz7G7sMz1S3RFnJbpwYdUtE0ZfP4yfe1tKml428ZrBOXNtJDovDbkcqlhOSFiMm+LGvbl
SoCbZHcMS3Kc3+tiYIVLHcI6s7f2CDeHvel7yRtXMsBjR5TfhZOMBDisNaN4ws7MoC3OZiCtw2Im
OjbQsNzy+FgWmXMGsKdjhc/EBfNCbi5nLLdk6jTSAkupjdOKTAg5wwJOXSQP4aBvyb95Q1plWuk/
niiRcOUJn++oScPq5/STWUq6G3WxbCuLiV3UTWF9xfEBKnrOZg9aKcG/wvG+4VVad8EKSLaXHT10
q51ga4W8t9C8mw9VWOoCzKE82INpbBZCUK4eW8+LUg1vqmQfpBvVkNqVudTN3vKl3EyFkdX6uBem
QD1IX9vvk5OvOxCQ7Yub0yZG7LUH4kBDIMRkOj70yiEf0mK9a81L/SMqx06iqa6duB91+dkEhnwC
UPaT+La+Yzu5Hu2MsUzUBfa89+s02OVIhrY2uXbRrb2/iKEP2PyEy84gmngrUiNgybnCJEVu0wQs
8A3jkZkpczBbQAsvVP6cLcx8mDp7exOe4D0CUaC1RU3+UQcxL5Jjaj6ug57OoNWDp2zW8i5k5bWp
fEdGa0+IUheyYI5IOvd3U8NtGBYrcZf07TvZLSHuEjZ+YVGIr2GSUzwW/oBCSIOTTnqHm892IEeK
xirpT5ckZjo/72E2r68WqVU3941jsDsN5iQeZpI1hEGrbkwZ5Js2vI05S/LcuZPY9f5A/y6JD1lg
hUUMdMSRhAo3Q+PP1FXNILJvjmczXjzL2wrJ1cUYXvaHMZC5jHl9q21QmBV5SrS12q6nY1pkKc1R
NiBQZrmzU/4y/hK1uNXPMA6/jXHKXoRijxtx06yv2Ug769ptsBdKVufeMqn8vK4tIncgBSzqBcOf
RHqke9W3XTFele+VfM77eaXetJVLRWkE8jlAM7itXV39adm8/5i55fLP8K2vNJ+AYjBhfnRFF94t
vMTsu9Rg7QMUsG8I87JNkbnOg9n7y0UCkD0KYTAen10GxpY54vZNtLMHO4CQYkQm3rTjY1C1/s7l
6aRP9WTkILuMRGJ/1SLJN2TiVSRfmc37uEgZ5ePcIlCTwWbq9V3pmvQnDgriqXN+yqJYD5S2f4J8
vmM31m2YGv0Ohvk+5wsnRtofrKt2OpfEPRS3drmSYFcQipoxdyMcLLFPpdDDTvA8svFfZsSss9gk
fBj5HLy5kgMd5DEP29I9QiE8dfntoqiMR7vD0EPx+rKIJm6U/JWmxufYOlROaP0/66L/STPUQaoK
LCqQoiMDwK4fsJ8Q7O3yiVNG9CgHHWYSypmeQZTjsg7boEKHhYlpJcxxZ7Qoz0JR0leJuvs7VVb1
Dkf+YHscmsJhLJ7NDHWWOsuJVMwJKidkdPBh/Vnf6HyaHY25t+fYfpYu8wiH6MWYYdpFY4vGyDKa
xhEy7GO+EOhSqingSTY/hiaVb33mTPFgYr9iYJ5txMCkA9F7fh3WrLvDjJ1cROCIbW+5T8zQX/vU
snadYbx6yvPuk6C/eGun0WQhoQ1zGVyNIjiDsJP3jG0wfrj0ooBPLiVM1N+Ty4E4+/+LvTNZktto
r/a9fHsoMCSQwMIL19TV1QN7ZJPcINgcMA+ZCSSGq/dTkn+bbMlU6F86vFIoJBJVqBzf95zn9PNe
llQUwqzlGoSZFg8TN1J/wcICLtTuh7luHuKyij953szBCj/mvu06czlXs/kUWP/snvB9rtohtO3A
tI9BpaOrdanMpavVdBBc9o7pivIAgr1/oGWS3EXAOpG8IJT18kqiUk8mNHbWPLghllsgVNMDMbUZ
+kzixXPUAu/TkkA5rkL1y1SdF1lRTdW2QQB5OYUNIbhpkVXFpnCYxMr3zRE3fIkZj/Tzsjf0cOGB
EfuQi0+xR4EVXjsPHGqKDV7rvBpKAvfIIfVuahjAI3outPi9uctEs57lReVNnIbTE+oM5wIXe3Rr
APFSRVui4OCguj2v5/kxw72AfDof9/hv9LHkevxEI6pDn1OpE1zr4jgk0bShgRZeNh7F4LSrridk
MBdzTEUabVaz9dwmvdYIi0+j5TDZ8rW+rbH8TvMm35R1Kg1weiIHYw/6+IxA7GHucta1cowODuCC
52ZpqdSWyvAb5EjHPCDmT9JfpNoKJ0yuTB0QglpbZoJdvHlreo/1OBXhDSYZFM4mnYhtJMsPdd/s
kQZrbBRsRNlHnO2cszotEDc0wSi6NG1M0N/ZrNIXJtpmnfko0Z/fs5GQxDvHNYACdpW9mKkiufgz
LyIDpNYNYhYHgqfas3yt3LVtf9NqQy3OHW+FXz2mYZfehYY0UQoSqaRyRiu+qrrilrpuvpVqLJ6G
fhkOAKKB40ZOUe2DWNm9HKmub4K2eCrs8DimdfMOWu9wyxfhfAT5mrN2PSNozkKqm81Sd+z6S3dh
i/FMxqq7G+IHwmPlN9zg6VPdxLZp75IhFp/9HFb2hpLH/FAKFAAWWeCGSAR7dECpX9N1aTgBjgGV
2SR/dZbxc1upCm1VkOv3FKYAuSVgz96RQGB3oW/sqe/ZCjdJj7206pYWQWuDHgn0924Fg7HTPs6L
muIvPPCpvNepJY054ySEKMG/xwYzfVFNO90uNsF3U+sP4PzP4PRQoZcczSvB8dMl17uFYiSHJJnU
9yqi79uH3Y2P6fRyraS9Y6jX45bL6oKSf82n6R6/8rl4o3Wji/1aTmuyo6DhOxWbX9r39zSVm4cS
9n10n1QieOJiH4nrtumil6WUKQphldmWcAa2TW+rijkstr6/DsOXZhipqDg+jnqMiKXESCmTIfzQ
EnJCT3bRQh3LogZBlwmNEjEcC/+L11QJTdrBT+2dwKnRb/LUf9AixhU2NhJN+0w4Qn+YQ0uiXVKE
50QC004IlGvk7NnkBw9mUHV3MM7QPXe4qlcqlR0BDvPS3tGJaw/dHGUnhzZYdlmoFqFwPpvonN2G
nG/EzJZs6K3z7+04MWAiDtPnH/plBJBxo1cnPlEdG+9ZMqkveHBoN/jfzhokVT8SFJ5/kWFyT3KY
fF1oDmGZm1CItfGdZiBtvLZAD23odTwUTRRMTIJ0ufa6tacX7pngyfH91hyA8RMcUWsxXod12n2D
Sz3du/D98aByY5sunVSG95pMmQ9FPpEaPZZ9eV9yga0o+kzkbUR1nMf7NensrcDquZ5cCkzJUyVi
TVUnZ234HAinGrbTmBqzFwnQz21U0lZg/eX6Ws9YVQ4jFbScrVtU/a3JB4eKFOaYR6nWMDqUcDXs
c46uzrkk6iTLvwyOGLmkOYyesCPApC1M9923Z9p0JHiva+Dbd8RjIDhKOZodPZKrPi5sXoeoqkpu
0UNYX2BSQQ7YThAZaLkTB+ymjn0q8DMfeGH+1XCOMa5ydO1R7X8VEwv6eUkMdTIduPepY+yo8Dbk
qnA5D9P4ypG32q6BPneZTb0TUzWA388Fl+5KHwzdvYtundxjq8R60xWl2GofBKxrg+V7wkbw2KDj
J6uaC8tzDG7gvuJQ/cWNVvG0TlP84hKfu0+cQhIJArB5m7Yivx79qDn19Ku/dGGP0hCVLivXGEwX
i6JVS+s9JFfC1Oqa5K2YqheAV1Z5Ss030k7BV2tUc7SK5lQ1mRdsRSymgTrhi0dNbRqjnoYZV9Fc
9zPQ0pooZHM+Xk2+/7Hr5s8ZPtirIvK8704ZDpd5Fdu7Jc2p8xQZp11WaBdCDIdNvxwoCePCPbmp
jS9Uy5SdLKfehlG0jck1vl8WfLa5E3U3KpsZws68eITFDS2qdWQLPieDm4JZedlI76Wec/+Tinzv
tYwYPwjE8qfZLtFtokWC44JeimrTaGfFkh6xE1RPZIesl/RmHjl2E3q64E+5QJPAT1ys8Y3AdtZs
RlSeV0ERxEdGv3wc28F9jjJaknE3Ri9du7DNFgTp7kYHv+0ms2gYCkVyAkuUe4tqJsBt1NkXgoWq
p0zn843rz3YnzqXwIAqeWZH8p0G1+Yn0B7BdC+LhC79Skp5h0IJcKBOfpswwIdigPI3ovXuukvHk
En3y6NQE+C12fUiV+3VeMlITh4Kig0e19dS668gVDW9+lRbAB7qFHBRKFMQEYumLGwpx+A4gRHnu
laEsuqtiGR+NG+WXVR2ClkeHGh1WFi9CiJvufTWl6wHT3xeS1lgyWBwzfMyR/1AMAOIjQalmwfd3
QMSMDZ2jzXnSVTXKU8QAEYz0SzcLmF5ZwGE/m4KI/gu2Fu0pf09h6VUHGCtoVXdYvGM9bzOUv5fj
ImjrNKE5Mr186P6ogZvzIb5mIL4bcfY9LHGa7PPe3GPfDu6rYByRvtYFcvaZoHXkSPprgvvxZuhV
9zqrNXicWAJwViTeExE3OPfcZP5OeIs8Egjgn1t8DyIY1VVPSuA1OS4vbpL5D5nv3ZVyDJ+LhChm
ugsc/4L6skqT16wDVxz7qr9CqBkVF62je9zdrdo5IfqTwCEOGCKP/1Ci8ryb6/nLUuWfrQwoutV+
0h7XunoCD9MdbGDUHXVLOx1QnhdP2NWvYRHT9BV9lF4l8zyi1hRdcDhXYTeOpMVasH+iT25xilpp
6AbP9ALmGYmpK3BMVUGXX1VZ+SHO8xx9Y1UO70lFovIsqvCJobGwb4sKgkMUHauMFUNZxUeyq7we
0Y9R9Av9Q9yuYo/6Jdm7Lur4jW0C7BwqqbK9z638BtYryKWmvIgHo3dL4E6fGfXObuWE9lh2ttoP
CYqTfOLPxnk6HcGIJztvHMTnmZ7BMQoM5ys7e8R60jJ/zJwqf6RVND2F1OgvC5MuD3qACBGpqkQ5
IzrsRrZo/ZeOVsKxrJMPrkkjnExEI+jO4qxG0vyN0zL12LxxKm/LJtTSXOmmMP/aiQY3ZFo0uM9i
lLIXQ6UvsSeU8nrlZbxDXruaa1Q4WDALYmcOprAV/ngc72iF+x2jjHaVWdUjoyX9OAydw5cb8uCd
xlFHOU/4NO6dAP/kSPP4mKy+vPRUtm4qR0RHJ1rLbR+Uw3UUFWOBTHfJT+6a1TsZk7dR9ZnZm8QP
b4Jh0DetZ3Gzadoty65QbuudKlmBfeFAPWVqU5L7k1Jxov+zs77rzKdVodw40CFpj1Ek1+vaL0EX
eM5MhvqAXaz4WLpUs3PWrLmYLoa28IbvUGijCNcv6qbNtNSqvI8QGw83kVHhk0S2Gu0EhlXSPSyX
Gve9mPD73MP+yoJrJ2JTPOY0d22xTxq34ov6Q7JgNAYk7jxhIApjjCaojq5EE6QWKX3tx3tdYat6
HRZfOO/QktXZPa3cadoPSojhyyISS/w82jen+YD2OC015qCkRfBEjbN0240FrCLzz0nvetX33AFt
tafpSx8WL/0x5AR7GkO1NiTTU9YQVjW7yDHrbUt8GJLZEnAsxeVH6jErSbFIC69q3S63LnP+mMdG
52A1GmTig4d6Zk7IAfdUIw/pGOILKrCsjK5IH3EZHluSZsglV3MIz6GkVf6dWpL+JKMl+Bw6YS0p
nvlRtUMRTxwwmuuvaz95pwH00GfrBYM8TU3X13fdwmXr0JLgLk5zpxhziwn9r32RO9u+S9y9RBlF
yyYdEHOmleNeNOG0fI9yrkuzEKAS5qXRAY71Yor3iGiIUlc+zsnNGFAz2WBgKL51K+2ny2pokafA
A1q+B66/XjqcRo6JGPh/gbWm9UVHDAYbezIj/NqRwpWQ6SS58x0iXBqE/iw+nJYNd9k0P+IJ0vad
qB2DI85YAsYOM7Vev9jYmvjgl0IbwvdQJ4R99RUlaE6JTbaCdM4Xx5laAZSkRcup33FeLDklhrXv
4iadE3/YC7U4FWr0xoxH7pJFWB7ieBgfhN+7QYnY0A1riNUQP2gA5GOKRm4v86I722nqF6l9E++G
fpwhCOGovKXAPRmHpzf98pAHethGafaJtoL92HbE2mDZSNEZBAk1pYUM15S2875bRJO9sFTW1Ysx
XMXwzpv6mMyLbnZ4m1M8eDbxqDK0jhwQbdRdxg6K2zQb9jbueDklgLTqCUVRQHhj2SNUv/vX/0m0
l8uv//YvD4H0/xxI+u9tNhZ1/Qbi9f+C0wFB/sZKGYZkoMswhEmP3PsPihfqgt9AyYdA+KIQbXTw
A8bLi3/DNXQ+AMPUhKAXgGf8T4wX/4l4c7AI9EhiZNqx+CcabQ+B+A8QLz7R75hyJB5UiYULRftn
hfba2HY0USZ2XYDUKHSLlywJ6v3Sd1+6ZHiNi/h+VAtqHb/qT8bi5Edl+Hes+TcosfOn4PoQIRT3
hYgDpLI/fwpR21DGUyx2IwmsV2NsT3HbfDNl+TQ75grVVbuNS2qiXdtdm7WZLn74xf4i7+aNTv2P
50P1hlRJKizK+DdvIVl0D/+LlORGwPjbsX3iyhSo2dD/oEhI3ZXU+ACTMytiJN0eurJyEB2YaiJk
sEUj0Ey0LYgCTXp6aGXOQWGsN77u8EEDQeh2/zfZht8nG/yRH367vyDmtcO39lumu5/Cf89/6A9H
hO/+BmYU34EbxUwSeR7Qf8w3Jo4AsctI51cmeOT8I7edHvJ/+5cIfmMMQAH3WTiBLp7H339ON+H9
FocuONvYg7mHWSH5J9PN/52r+gM0z+fGBXRVSvz0aM+Y4j+PdCd0iK7CuUQmBoZvGrEa6eVoB8EB
Lp9nzN9Dj+p6KLidsjli8clKS32RhM0hO9aeX0b7fpnN3jY9YYhtFkfXxgxm3ZfFMuDkrBf3Sfhr
RSMl0vJrFdAX3BJnk9TXIfe43VSHFP0UXCT2Q6G/STH78wW3TXkgBDjcxZS2FN2snORMlU1sqy01
0Q2+fjwB0LHBL9Px4fCq1nSDEG7NKRKJ+NDZ1axbMfXBc9M4VlECGedw665rid1t1p8WL4xuRJCh
W+oQrz0HQsHeErwBZytTkXJEIpAd8Uaz1lT3PDIYHVrKAEQyxz3S7AvuEXyIbxE1LmfrCd2dhHLO
R2LieIGTsVQhxxkwGSfBAEYtLaXsdy1FuDNcI+yvSfOoTrHb9+NtvQx+fIGJAZUYjL4ZYQgOm6Pg
UPFUr0F2Klxag1jcalltab83t3RysIrnvO6PTj2EbMOBT+jnuHRXcuWev+lHyg/bISl7tQccsvdw
LSxbRYTGsO1d2oa8G9/euXGvwk0nlH2G0VajxMjOvIYsTGe5SVKDyGuUGIQ3vViq79UYips5nCtU
HCJ4DdsxGC9wIWCOoACQoKDDTaJvlqzxTudgRY4PFMmOSeOdz/LJfI/eNh73RMWC+qk8zel5yiOw
O46GKtJhfuSe7PE759U1hrTiRXl98j7yBzIdx9QNTnIcI7FBR+LwXerBWdA+Jw904ev3DHAqDqON
oPHEDgyOvZO2Cb1L+pPJDjKO1lwEW323Dnq98ns4NHRrOjuyvNYqvnRk771v/Npj+Idetq+Ra2f7
jLJuuc9Sk/XbzEEbFKVQKxwzec+Ioexnzr0Cri71rfIAio3+cWXFAImDrgzQgCWh/p33Un/kokjb
Yx3G+SarHBB+cAo1F6CuGh6qbMC0DSyHZyT0h856FmRLflfUl00b1RofXgkvm/4wx3cnHqs7k7Sy
h8gLjgUVRN9R2aXwXG4GXws0KrQqgbI4hieEDkvJpvGj6DbmOFZyahfDO1HazjlXKC22wtktvuVU
obvL1e3tTeKY7MQG6B2l75RUMOnMNTswSLpBMB30l6aTjTrQ/wH2lrQo4uieWBgJ6xjcLOnkUsNX
872cYoO8Z1IOA7MQCM2b3Lj3TeG6ZFqrFlN9mepq3foq8cTT0MgBNpUvbfT/QXv9X+rWOyN//+ez
4E23fm5eCzV++3F38s5/6I/dSbi/xeRd4YqLCRCCwvpfuxOwV4x6HtFtQvIPwg7+a3dyPPc3QaCb
i0UYHn0ggv+GuiLD/I2QGWDEHj672EO+9E/2p5/Rw/w1aLZwbdFcBefKPvrmHObKMnTgyk2b2YW0
mKGjAGMUlzRUDKXaH17NXxy6fmZE//EsTyIjBT9Mver3M9kP3sDKysSCFEPUntCK2aY6hr+azUH+
xXTAOoOYatDfPPJMpP3vzff3R8ZBCP86hrfPL8B7/NGOSHh2U5a+ovrGhXlHmdvZtxCL/oZF/Rdf
7Hxk8EOMmeeUrzdbPFISodJwoWSagYO9JBgk2kZw+UegDS1ajils23b765f5Fz8cJk8XljsnaA4X
b55JxbGX4YBtPh0R7mRiadIt4mgc+wPGgItfP+yvvmDiSho8uEsCTlI/v8YyDZTnk2BGCartb+HJ
hl9hVChE6LY/jYUG5vLrB55/lx9/N1jG3Ia444cME+bPG1g9A9KlKYgnlN3ryjXL65ynPYFi4XsD
b+KaJfsqV2b/64e+HSznh8bS5YmCZ4bum7lAuMXcYSjDQoZ8CuE/wVeGPPG/GSx/fgqGW1eKkOgW
Jn785qtZ/OPO6uIgYOe1t4Xsixtl5Ouvv8rb0RFwwZIUUDl6uqTtvQ2AoP+HuE7jJuxDTz8nNKDu
Kj/qLo03Nsd//Cjpo/iJuUqGf/4+hkThvJxCLOIQW1cOcxQ8MbMs0wds5OP6N7/ReaT9PDCgWbNe
uT73RxaRN29vKugKddjcsK7H6ZEwjfQl7+34olWZ3TQeDEi4OrP7N5Pt7fjndZKbQOsi5igfkY72
8/jPhkgp5PcrDetouC8IZr0qKQxeBxiJt2jqCNX99Uv9i0ESczkJ+fk8lyX+/N9/WCrnMlYIhiHa
wOSJ90kRpMdYLvPfTOu/fgqJPueigv+naV2EgnpsAygy8HsIeKUH2QVE6T9/eQlZlR67WBiw1/k/
f5e0Xqm0uWfng/bVRVeFDl6hQnJ8lep7Prbq7tfv7s9rBzB0kvrAvvDF4Pf//DyoZRG1TcW5DKE6
bxnL35qoTTeMH/rGe1fGeuCw6v1NUsBfzLjE57oZYmQ8x8292WlgpvuNBrcDxmSRez2G3aEj2uaY
Ouv4/Osv+Kef7bxGYUmghBJTRjrb+X8cHOQ5O2MdwMkiWMTcTGtWXrQt3q9/+BSSOimOIO+X3IW5
I//8FOrfLtlITXA2sSyciYnL2vUwOh7/6WNYpSiFMcrZoYEn//yYUsVFEg8VZNGoB8EywfFtKaH+
0y/DfZ48KQ5cbNDUa95MYHJeBok034cFVjo736b51nSt3P36u/xpDDBjqaDDZmAlJCjpzVMWkAg2
jjEkS4pKmBTX9Y7AxXlbRqY8/PpRfxoDvz8qIVaKA5WPPPrn1+bOWbFMJY4NDfIP22BDa+By6WHH
7H/9oPOC+tOCS/rd70lmrLWIuMWbTVFzm+wAdWPeoCHosaYvgzxy10CJ6ctlwtzsE2K+jZSsAQ+J
uRpRRpXx/I+/LykczKxzKgE/oXzzapmvQZkVUm7K2c7ZaUn7hLZ10PTd33zfP/+GBI8RJhrxPMgu
bxM/iMNrIDQkZM3PXXvIEyW5dK3jMQt6/+nXr/bPv2HEA3A5+gEgjeBtJTZavVDpBtyasWv/Tjqi
PXaEIvzN8vsXTwFKxyVD8pRzetvPIwXNXDQF9RKT9dPCeoJxuUHtk//NayOT681A4Y4ruYrzjVw2
E+6uPz8nLMpytaiWtmWWD/O+Zv8yIBlz9VXGeDs+OuC7SbyXivPpDtVAiiFI6VRkF5nB0vkYaSOb
gz8rxfLpgIHD+4Y6eOenTeVeF1WzfpWhJQMaUW2lv6VpDfldpMLQbiuMqx+zwFiaZezGGnWXQkOA
H8Sr9MmFNgbmy+SBqouTSawkp4bYqCWUm6nLYfrdskhn0MaVD+H/vsxnUPgTDZ4o2LGfKXsfzuli
zybCROzXth29eykLXO2wkLDOyb5KEio/4YKKIih1fjUiHn4PnM29COhFN3h3tenfpSJx5Mdc0+68
cU0jITQTn0SyOiUVFwNWNyTHqkjgQK5Y0xbUtAvCD/xvhTp4xplRB9h+aRpcEVTa0A2VfXJh26mZ
z4U6P2VPrcJO7ocZstVDRyZcfshBEqDVJbUGNQ9pCMWu8lN1X3qrRyRDsbImhoBUqJMYDlcbeqZ9
eECz47f4fdPMPXUDXNRnP3JzjJH9rIv6c52LCMdd3AbBht4eRgjPBQSNATRWw1ELK3FieB2ELR1N
GdhI4hCx6sx+tWtmr3gGmeysl3HSOwCzllLkyJB0V9zJJY+e4xxq3rFb43q6tFoG31d02+4OwthK
ramWHYrkyS4aiEHRYNCciXi6z8YKZR/sosbbgfyqW86h/O33uWMLZDwo3umwNWG9oraO5gl5UlMj
nszPXpW29+u7kZ5l9LQIlK+XxsDsgCAimilp9tpmeDJ3C7DWYdxNM7iF17jUIzkWa0D07y1it0Zf
4aoJg33vlMg/igZMow4QimyDvjYou6GFWzT0jAh8iwVxLRin4kE/4h8Zi9dFh31ALEbrxjrZ4+AZ
AnOsSIkDLGcA3kD2axuVSbvPVJ1McuerzLVfE0Dkw7WIVW2+jQpvC7WiakjW7CCWwLt1ydvKT4QJ
5TChNIL1Ix/CfKncuA0vUpxEd3Hjqu+OifD8oR8fnKtsSuSM+c2gv7lTHjx2wZUvCOyXtaS6ijoJ
d7lzmcxrZF/dqfHbi2xMMH/6iap8JBBhE6HIL6k6J2CYQxwja4YXtkXDf6ltUUtCFAqV3UP/BwPo
DQlSDhDrvbnAYNl9hbMyQCAbmMNfGhMgXEPg1l4Na+Yu10RKOeAB495i78or0P4Lk2fakU9g0YEH
WXY1j/FQPyS0nr0L8Je5s8sdhdzHC/IMzFCO2GeDPTZeNl5a2X5P0JhI9iqomvgCVFvTb1lJ2cFQ
vfAaoIKsZypcGr2bq8l7j6jWtReSv1LsBW5D1Gkyz6t9LGZQ44NfkGM6BJAaqHH3KqWBdQagwC2s
vq1QoDkA57WPh7fphHcMx6mdPoagZsxlzo0HnrKjm+CqN00m7kbsiNELQTi5w7tKwvEyimtYaYP5
Xe3d5Do8JO2QvKhwKHD6JA66mLrsvrneaLKbvMebQylUtMUe6nHX76dMxPWj0jFFfsdFV8oPNE6f
hU0GyIEV0rVuQtRCNAve8G3F9D+XcicNdwODGt6rLii3HjKTEO8DF/7jVOUeuR8mB8RPN01/6KQD
+tJZ6ubejLpFdDfXzm1F0MojC7/06X/ETnaBLJJVo20Npci86asn2PW9Rw5OPOsLuNwhitA4Lvt3
S+q7+T53IASjhtGQ+go8MvG+D0uCsXHq6PggvF4RCzSXOv0AVWvh6t6p3LsOksHRtx7+qMuO9UIc
Oy8sy+0isV99HLIxL/ftuCYfo5qNc+vH8TmaQy25i/jca4crnPbaAnbNSWpTI8DM60i5hd7FOGCj
0zp5lF2zyR2TLZs4ynJ3QOm7F/44ALS21lt3cFKl3faGFuLGS4BJggqEaX7KmS3eQTulC/l7bOfh
pGyGEhqyZwhJH9Z6ealcFyFgVtel/zwMWuc7TCNZgqw1g942Tw3XX8QXHIbqCE7eIWgp3OyJzZCv
LGvKvYk6mR3GLBRqy2Tp3UNfpGG1zWUn5Cdb1riaZgfVzGkZybvY8Et21DtysDbU01e+yZTR29jR
kKDZEtouXPdoGrMPS+pRSlsg7MAD8exUbPDCBvXWmc4yq2z2owW0ZM+hsE8ijfeHsIm9KJZ62jKg
0NrjgZwI0DG6QaGf+wr/ZBVmh4E94FOx6Omx9ApB9q+DP4VMcMJ8etS/3sYnahJ3AebdfodNMilP
dQWrBK+YU9DK6QQucJlb5e+sgt4EDkCW3/3G1w39GQ8EgRmb5ZVGjAG2KwKkKpVWI2t7lMXOZnI9
JBvJuSEM4q/266OLbVXACLHcV21vCE7ypxoFjGuTlBXZRi/x0ObtZQEtddyb3EPf3rVTGm1lVyz3
VP0WjOumx5GkYZrRK4vK+mqo6RRsI2If3ktyq/xNY2DfAIauEbwEFqTnlgTSad3Jvhvu8xUZO58n
h4VLgAFaegV8CItpWyULMSArICIzVdw43TDqPkA69Zjy7Qr+wiotwRuGKviKK79lA5zwG3PMxAaP
7A4BJHQGFLdbvbIZ7HRc4gsFu9N+XjSJOZs+6JAqxgn5RF3tQ2J1dUmqt4OkZB+1pdxLlLXyNjDe
Gh+oLcwxByTaixRJMHBvRjprSCyVrJCqL32q7rIUzug7TBt9AsEzbgZEqqW10xUi3DXYO6zvBfLB
Flx+RRyPv6nVVM6PPmKFcNuBmS1vRSlWe1GJoSQ30RWMHUiXEVSGoUqqq56zxPDUol1tmGmFSAsM
TWOGPdXJjcDU2NFuc9cD6NtYXHbokofs2g+WIvxCkGAD+gpdOxygRLORRhsrqQJV294JRP+JY4vf
weg1gLrhGhHDhHB+PBZsiObCRllE9lfmgPjs6wbaZ8blkIgWRBYFe0cLvU1wE/ygHOKeTiQv5hAh
Gu1RFe7kch+PhUp2BT25epM4eVEddApTgeYmOkC6Z4Hudxy6MILlqvR5/YpXsOeXCU+DCQwMNjHU
965DMxbYTbi+dDkSUM7galRky2jxoJvJnkJTBZgVWKGucc0LnHvgP4ctClj062lntN6T7pRYoJ5+
8GHhbstw85PRO7jpQOZUAlRpOFgaztme/2/1t1IMm0Bl0Vdq/ej4unkZzXZxA3WX46nDUswn71kA
2RoBy7XOratdZOMNub58PHRn0dZSU8j2xivKD6mbs4IAekFJPwYcErGPF7bf0AAbP2s29Wk7Kijh
KJOhJm91nU4vCurNetaBT/ROvT56ghFHFnzreQQnYqgfok3d0QvbcnDVdr/4SLyPC41SYLc0x55o
zAeES1knBFRvFnkXAbhwia6s54yYqLz84PuERGPosAAl4rhG3dhC8OfpNGegYc3xA/4Vp9kJ+C0K
b0vW0IrMlf1WDz6GlWzpmYalKlGojuWIIj0L5PDekOHxpas0JVNMYIm74842fW/jpQf0XEZHkeLY
27iVx22JuwApFYhTzfUiNXM11Gc3pDsMs4aAShF0Y7G6Ndgd6+4zuXTyam0FJDVYPSCq5zrM72ZW
uv45AfgVwcuThqE0LvDfVSK8A3w51znoPKqig4tPp93KNpwwLnZQg7ek0bHrVUu53o9tmQ2gBCT5
W47NslNets6zijLpPmPoReCsdWXfoWYN7maDlQy8lHAeijLJnX3k2uiQQCC4Vq4VJPyFi8KqXvXd
qwCHeWdHrowcsauay7AfKWQFeGVpPXttHZy3g5R0BTGW82VJ3nlzT81j+paptv1e95b4scYx7J5F
WGGdSby5/TyLmC62GHQ7IJImz5yCD2i1cM1QCRR1emrGZUxPBXdSfZVVpAx89GOulfdLmiweH1DU
7nzovGqsnpG7AkwFpUZKVwsyYlmGdznAG+ak07sGMhCi7gIqk2WR3zQYZZ8nyeza1wSlWXwlQW2w
5IXhh8yU9klwE9SgYuUQ7Ly17WJGUgmAuhvmOD4sjmev5pUz+xb+OLcQJmvBmHNH+DwYmcSQf9PK
gXzed/H6eVZm/Iq7GxBrR7AQ4RsxIuBN76iRENYmgyvNitFehVGa54eGsPIB0wa+2H2tDQfgtfGD
910RuO/xiPcZa23tNhfJWUJctm1Q7aFTuretCOqGn6GPIGZzUP+ajWmXXEiYEB/6sA7yHZTn+lCR
LxxsI39NPhCM5PR3Pil5KRcvHOv9KzxZOz/VDT2yT+DIADRXzqQIpZk5eW+qeYye815DmUXGfTYa
KYm4JQ0aaw+ZWFdxRXBN+ISgbAR8wEmwhR1FMSG5x7GXwyaB2Sd3EUIForuscS+ox6ov3hIKlrao
5KwiwUeG3JMroOfUmjiPdzh5zlFXve/vLSmTx5CcMGwCHDeh5Hjz+gQCfvyURYkJCClyvQ+QRKKb
duEvwf81sFMUU2TfT4V2DXPDVeFeM/hRIeDLYasde8x45D+P3YbqcD/slC4zUE+ml+Aka9t+gQy4
svDRpAVWFpb4p8ZBmhOEgXHeL3mCBIHzZ+NtJvzfnwE36gLEHjQQqiCx1AQThClA6t4dHzR40Y5d
Op5vsVc1yd7vlEOs5Krmh3WAAnGxAoYE6wXRqLig6nd2RIC27BmGU3SUciIQxVrqzigaXE/dYgHG
noyJK5JI073sAzMA5k4R9f2wkWHjPzldhEZosZx1N2aOzke3mglVNOM87+TqlO858S2cP3O2UNjh
IXNfAY3Ltlq0Tb0JB49chCpORqAno9BfZJdNZgPQz1LmkV5FMh1bdb9jXLIadqS/kHiTNUm2q7PS
rbYVSs1PCg9isjGAcbhdIwJ5dlS8vkvL/2DvTJbjRrZs+ytlNS5cQ9+UPXuDaIggRVGUqI45gUlK
CX3vaL/+LejeqiQ9GQy7Pn5D0UwegMOPd2efteP5Z1e2AEXjGU7IzdSM45+My9g6WkBy019U8lYg
rdgaazdg/gTkG0GhIEUmnVGcKPsWGD+grUbSbFAWhzniqOt/lNS1I823qHw9drpYKfFIf1fsJcZ9
EaVTfZ3DHn1E+tixZxrTDoaBteaLFr3VFn82cbNZBpv4agcwbFPDjmS40xvkzVBJV5yW6pWD6g/u
DbLyDx2cEFSczugF1boNt1S7NuOo/jFnFwcWoZlMV/sKPDBNHsgpehTyR82aE6cJFKr+A0B9J9hD
CSDf0uZT2lDu606/pjlH3gPZJGeahjx51XmUTKKBcdPbHKjYT6cdy1/sbYdHii0S88sYNUPxK5vZ
fCPHZge9A/GCS8jSN1n9kCRx04Zm4W80AUGumkuANsPVVXzA5MXvOEMIdPwOQ8OC33mwkHdyKnKw
tWkc80Q//4Fh2m1bde+q2v4VVA2s6cb7syrM+TEL/P6IAU8QunhU9NuOU2vgBZQz9FI0V/aP2LeX
5M1/wXFYo7wKIAOCHK0OY59q95oLb/NITQceH25DFcc+o3rzkVuJzefE4wY2NPvJefdffj3jjPeb
1lRSsg4WLNNH8kTZ8C4YLOOBg5mBZQ9AFnO3oLu5R/JF1Tj7rPzTv3ctzGGNXAh5HfL77mbsK12k
ztYsUOuj7ab6923MRvhgi2X+N9PQ/AppCp00NKkKBCvShXrvOrbABg4baNvrbjiYUJhCCu/Cr0hq
Y3+rCQ0CDs1smEn+mYaUr+1j0dmmQP8eTPg1bmY8bI6ByELx8fp8uQMF599VmrXq1JV1zl3cdJSO
+KxFv3SKGd0LaYS/XVJ7nk+yyYDXZuiWo0tChirA/2nJNz0cI3kfcfu7p5Q+OMAumC/cu7/0U4bu
cuu+ZT1tT3pzSmhsA6Qcb76aw34SXrDXYCQQGZDkf4+Y/w9L/88tJ/KK+mr5VpXfuqfSq+0//FN5
hevLPxh2Wx7OIOUHLvx/dMEBOHTPcTfJk4HK43ee7l+6YNP/h4M4f5ML2cgLOBD9ry44+IdLOhSB
MUJjE4E/EfN//8+P+b/jn/X9PxNmvfTv/6iG8h6CregRHD/LlmimsQ0JGpJGBd5kHObaoTl11Ize
Uvoc3IJIb4cL+c7nOfC/mpey0BVFem2u5w26wr6+jrL5drHs/LRMEyWTiHATD3gBkkYqU6vbJ13/
rzd8+kZb6PyVKPzrJ6WQSsza44rEa06O2bbTVhcjvs5J3nL6cuvWOg2tszr3IgWwcyHCzvWhNHWZ
c+bUnBFqKnWDyN5PptG8SQoAmIfX30iavP56pS20n6gvWkEKxy6W+mT3wzhcI46IjXDq/PhLEQMe
etN1qf3dqU2YWGN7Wy6Zf4+xqPZDJL2m373+EM+nkb+eYXv5J8+gFbbGCB1aqslnu4O4bcf6kQuY
4ZNV2cW/NS3+9SNScjcZBUYXlNierNgaH6rJN35xkiVfBHoJ8dXrb3LucxFST98E9mzlJpTjntq0
cjZzr6H+yBWW2yoOB2m9FGLwZxIr9BTBdQfxYHqPTZD55vWnP/cdJJ1dnTZiFJ1Wsx9M7U/5gtNT
mFWk9dk9rIYZvv4rZ/pIXib1mE2Wi3EImICxPpJ3qa9co3AvjKVzrUuzQsZ2y0Df3JyosB7ej2OH
IUpZtk73z3Xo2ST3dAowznSSrOyEXTHbi1Y3J4zLZ/zFUnAr15lw/eHguCMeAG0zNDr3p/X4ITfb
PL02JrdobjxBouTWKSkfPE6R4ApIAMTVdnPu4nvi5dzlXHrEbTS8ME0Z0qSxpPVU+9QHAOzxNQow
ap0yuxy3+RK7nCzTH0nnrj+R5OXGcdTG5Ib6raA+oAEv2XpjQjQqfoytD58EtmMn04jSFWyXNnFf
NNit90GrhuC72kiS5o0BzAr51qw9USxZfbAojfV3261uoBZthjRlxCnHC6MOmlPhYPhN/W5VfsJ0
yP+s9vjSZCEmd5itDLJFqRfZJ6BH2Y8JD78L8925QJCmigHzjUKHWX7CDXe7QtF7yjGzxPMUw1ia
LIqV7FmV+M3J14UONc6I2y+Uk6/iQuefiTNZ/cgCi0NsxKKwdGIJgIdPq829FscRjI9j7dfr32AL
iRdCRZemi61kCjSF05ziqZ3vBj3tf04aecA3PUO3uOOCI7pUD3hm8yDvx4cANVGEa8TJ9qZ53jvc
eYoHz5hn722QRsI4UJYUYT0lTFA/F6aCM4NAVmmNid4aVrMVHxduFlx5YgbAz5VCcklBd67/pAi3
unkSM74ipzhvtqPkYlpUgkzaZlxZFka6tJyexfLH61/r3OtIAT/6WmNGqGZOuG741TFqejs6rkNS
fVJrXwr4ufF0DAlNdqw5EtJDBm7lT25HmVbU2pciXstAjldtCmo/AF4X+C42aS73+K+3LhWc/u8W
R5dCHmwqN296Vp+CxltDaxJ+8QOEfTofdZAP5qOmoVq9Srxk4tKiTPLqbeFE06LtGqF7F6b87cO/
FFDStABGdoSEzSfSuE0B+GyZf24OKvEeTxft/esv+vIwoF74+bLialiTtN3CNryrNxHWOtk3U+R5
F+aErZm/vwIHpOfNV8WY63DnIQ6lS95zPd8jnIAWjKtgTBEVnmGg5jjZR9DbEBEt+aMXudaP19/t
5YBCfPf8x5M5zRcgJA14JMMsyUvHbna9mECa3qUNFIYHLxF1/eH1HzvXkdtDPFmfUQ3FkYe/+8nr
fec65aJN7HQu9S/Jos+1L80OLs5DaTuL9iSKBQ+DEoMqVEDj6fWnf3lC/V18/vTpy6AhubMtzwmA
HO0ggmFEugm27GZoG3dCn5J6v+DVZcWFJenc60jTw+JgO2R3I+Grk/AcvPZTNxjlhcbPfXhpbrAK
YAhtu+0rp7GmmiaK5wfuhkt8leEfv9Hq7JKE99z4lqYJE8pXndacyyengOpNYht/FadMHPyp9PTr
WDX+J6GVkXeFADgq977uc3f6+jc714XS9FD6qVlbuJ6fKo6z1wBa/GxDcpX9hfZfnn4cueIkaASZ
alLEp2aJu3zHDtebjj7FxIDv+tl27pVeY7tveTr0YhR6poiM5mSN4KiC3q32FoPuwkuc6SRfmgPq
sisxMScsZyuKHtaoMR60YW2v1Z5dCvoIax10cZxRm7ibbhwxQVBNxZVa41LEJwYSPc0UND6jEiCD
ql91EE4VW9867Ml8hfOpiY1RR7cj1Hvj+S3E67pQ2zFTJ/i89USjdBRKFeGdJ+03pL041oF37xX7
XQpwv637AnunBguUBRtJR1uObWBe3ImdGzRSVLurZjSISHj6ZfpFxsbY51qXHdU+qxS2S5UXgVdX
nIQAroVF5sK210UeKrUuXx9niJa5Nwnq05ylN9VI4hqJwye1tqVIBT1AqVvBhJB4Ni6tQY2K33Uu
FYad6XQZrTHMYxEBwa5P2rxpu6zevR6brviu9uxSpAK+GgtKwrElQNmzQ/GAX2CNQ7Ja61KoUqCa
gudn645hnvV+xfUlZlf1Vq1xKVIrNx7HmWuSU4zIjgKUoeNKtMIoN9+p/YAUrNroFD0Zb26RfIjf
04AGje272gTsSaHaWo3vJb2J0LVr7+2uOWZmr9jrUpgmlUCH6k6cyNx1hHwlGP1wV91uurArOjck
pVD1nTZrprarT4iCLMjwEUZjO2fo5y9KHe9uu4onc7AzU/rTwY4+4Rq6MBHX/QfUfMmFG/YzTy+X
pBhIsse6YFDWbYptx+SWkX1AtN1c2iCc+wFpbV0S8NNWgtMjxIh22YuipZbZHsB3qE2VrhS0TufF
K7Ks+lRalXUif23cOpl/Cepz7vGloE2qPk0KONwnC9HPAcZHdsRftFV89u1Xn3zbjSCGkp0rCgZn
9gBN+taonOKd2sCRIrZp8A2atJ6eT5YpXDNR/HAbLDkuTAjbhP7Cqc2VYra2dfTGEx4uODOYBG7X
7TgdfIXayh4neL+2izjlLXCT199m6/CXfk6K47IfrQSlAOtK2mBjs8zAY/AH9ScUGSLq1VZGGaiz
amM+4vfLyqgB9tSb2L4GqeWpTRWOFMqitxO0jgwmAtq7app6uA5ElKtt1hxp5dVhXVtBxSTa+G4H
sr7ubjx/VtysOVIcm9AbkCowUSx2aty6ZZvgLu9j9vD65z0TZ44UxaZHhbC1BMUJFA4Cic1cePYg
OF9o/VzzUhgjInR7K+8xhV+m0j/wz/Yr8EoxHMdWb0GSN/M4QCmMvPpuK9J7j8rpg+Zk+U0TFfFt
ZcQJYmFKmrBJQF/hUv+gQXrp63q7zemD7Ge+jsl7+C1R9pZbci6aBr9CGLhWOayLZMgxJeypSEv/
aJFUpyeyDzPyPzRhnzLkzUi+evju2PiuZDEcanuzpHEglI91qr+1PMxuwjkuujF0Z/iaVKgDPP0R
RDiA4N0n3F9jM/f++3nFOW+HOsib9wuc389Jgt+afuEbbcP0hRCUC8fR21o5jPeKg8wqPgr8Zu64
FfoWAavfoQ0fQQEiBcZvtmmxbOwaHMwufL4zPyzNZJiM4NOaxvXJxXwljMREPUpVXAj5bYS99FbS
POZU01Rg61ufVoDn3t6LzeXA7phiI/jf1wPOOh/V3kKawfpO993YyqtT4ZvlJwMb4jdroPmXrrvP
DXFpHzL3aA5WuylPwoFppFWefdCL4KLoZuuOF7rJluauKkB5NvV6caL6B88WwDRuQQFgXwMOWj3s
G+PKXiB0bbLHWxO9XRRCUehiJGfaNJ/MiaJIpNMGbq1qm0aZQ1EYVPuPpl2cEnuctf0qehJR3uA3
j0rfSwaTiBpAsx0vxcnmPiYEUiH2Aiyu2piWsQ9LNE6Tt5g5uN/OfaQYMnjXGp13gRxwZjDA8Xm2
sYigKoqpz4tTo4/4XVLSGDpVcEnxdK717e9Pti3DtGpuSzEYiGWvGkKcjc0/xwRX3QvT9Zm1Xq4L
16KWGj5z7U+UfOsw3Jp2ZFZJ0XKSWy2Lz2rfVwp8w0mn3MbK+ZTD5H5T6M3y4BfpeqH1M9OKLUV7
Utgzt2WJODUOpb7ca3QQ7orcojxmyHAFxei3GxQjQQr9Ch3eMGSFFurAxW6zXvszDdZc7YSwwUOf
fuzVoN44QcAYVksxh+huOkpnk/FCGJz51DJEKXd6cnGV2QGhnam2DhBjOkcfUrG9L8uIco7Xv/UZ
2Q3F98/fQjSYIAUp/jI9kPDxOo+HxQypx8ofJ/zHmzeO3ffpTTA2Ge9oBnl1sK2UQpgZz4/qDmVm
t154lDPBY20D5knwaGx09NTtN+Ob1v5otPWB2kjFMW3JcY/cns1+S+OVP58W30qPhikWxUeX4t7p
6REPtD2mK4zvvcV0+FjkrVdeWIrPdY31vGsAIQMBapcgxFxDP+Z4xO+90v4X7vSskuRc63K8T+VS
tsIOwih17a/TbAQYCGnrl9dH2Jl4t6R4n8vI9DACYdWrXe02nvN23tWZKfLDVAO/vrKMRmsOr//W
uTeR4j1o3TH3NX3zmUjdA7xIvndgjVevt76FxAsrvSwjNCzyyAIa+2lGvp7+9ND1NzdG3VRTqOlV
I45ckeF6SG2P8fn1XzzTdzLfhqpknJfgtoWp1sK27x3b2WGySSk0RQs+1kQB+Pbj6791pu9kMMY4
+9gCO5kWUj2y+rskmLBwKy2dOnW1H9he8kl8Jx2mIEjgtZA6ZQwzbE/grVbObbkq/oAU40g+TDws
tYj6wCj9SsXu8p76t0Cxf7Z+e/L4LRZPGdx1DV1SzQEHs6tDhoWsYutShDd4Ig0kpuuTMyctZRyB
Xn/h+KLZajOIzINybMoM9ECrTj649BE727B2p0tq1HNDRwrxFUtvSgLwnNL0ZXgHky+4ohTGU/ys
UlDnZZu7ecQR1TGc6LrjePAWItIljdqZZ5dFgEFclA6V32ZoIJScOUOlFeXTVmsrSRkdQ7p8sFrE
0Kw55QljqwB0KnT67+x48OiZkXEpTnyyFtAvlqkPurg4RQvegp5u2NhYppHiO0iRW8XwJ5A15KfS
DsqdrWvitph082Mcr/0vpcnht8jxSXThZpVYIzPqyaZe5kZ4bnVVdphWq7UuxW5kTnAqfTc7TRXX
GVdVMdvU+ns4GquNUVmgV3ZYUDQzP6D33vDZxNH4w7gaziWY57lBaj6fe7J0NZl5ojms7Hq5M+eN
TF2hqfv3AFf/o9dxfm8On/R+bWJojUd8dlqRsOBWvFTrG98B+Hihe7YZ+IWVU2Z1jvPauC51Wtvw
rK6gZgHBx5LVWfZ17boXPvKZH5F1el4Xg0VYI76BUSfkwu0BOicMZAzjwGFbl0QLZ76FLNRDOdrr
pj5nJ2to7CNATnNv9tT5KY1UWZuXu3YR1zNeOZQmw1h2wKM8FFnrflVrXopkcwyAqlQ0P3fmtzbh
jgUTarVMm759lyeDqIgnAeWrJMj6pLm3ti+xUKWnNoR0KYSnecXEuuOCME5ab90b1TLMe6gMGGxn
Rqt4oSbTSDOKXtuG6sAT5CWBs62PCfeeSilfMeumS5GszZOXZI6fnDIx9EcKhn9O2FapHUNk2V3j
Jb4PzSk5GfEiQquN8IvxFsWLbl1ah5t8nBABWekJGDkiZMzfnDdVknFJrDI2bVlMBzHZBD7iJBRf
aB+XMtBujc5fr9Ual5ZhaijN2Zji9GTWhnYyKs5qpA+tj6+3fkbwaMtiuVjzjNgt4gTLuTbAMB1u
aQ3Rnk3c2DaY+aTJYH/v87hMsdrItG8QEXTgkYvPHfXp9Wd4eV6yAym0BYXdzQj567TmQ/vNmUR+
V8WZ90mtdSm4DasbnZzs/6mYbPPa69seiBglTWqtS8HtuqDzHW44TlRqB28sfATCYMG1TLF5aXNd
F5qlewWfXLOz4I0Tk40WY1QrpRPtQArpGSe3uG3q+GQE0S+nB1nHnckl1N+5ryptrRuyGtAHuLdo
B273dXyCjzN4vwsd8/KSCXr0+ZQNj0GkgJOjMKpIpO/coIzuklazKTGoB8rvlb6uLIXrbNtEi9Iz
MicoH2EWlH2/H5aiv7Dwn+kjWQNH1aGbWfGqhV7saKSXDOAvU3ZQe/jtMuDJqkaxDEenatDCNekp
tCvt7JAtkVpUyfXA7chUmvk0TuFgcujqJn+DCZVzVHt0KWY7qO+jkWlBCP0tvbXmVb9utUpNv2DL
xN+SrNtaN34QDqJ0rzxnca8igVGW2rNLIYt3LYgLUcUnTEZ++TXOyiCU1G4aqTh9/k2pQqYURevp
9ipIbuty8kGYVemFLdyZoJKZnFbbGRU+d1zWNR4FVbbZxQK+RiFCODb1pNhBUuiS91snSg+4joBH
fgLrBGa0nwalvdzf6qiHjCLSINtwI1mWHSMRxOEGHryQhDnTQ560GBs+tfYiAi8TpCRw933sg0JD
RDni01IZk9rt/28noqehG6+mOSaUBIXuWHl7nGPDmWS32qQms3FhgbKct+m2ZGElbwgoXV7kqwm8
bZk2nVYZpLCG3AIIyekroIjmtCaWuFcKLm+bSJ/OaSv1GGlmRYAwJrjJY/OlXzDXVmtcity6cXCj
wds7nLXE3Nll9NnOtO9qbUuBGw01IpSgiE8N0IlrfPeSW61GIaH4TaXFFmKgWL3KjEJbr37oS3td
NGR01R5dilfhdzmenGkQBlOW3/ZdBY1DTzEjVWtfVsO1FqbEPSaKYZvPzucotYNvRZ5fOsBvI+Pv
B3hbVsNVtj0Fc+IG4Ypc/xbE0nxKBnyQlPrGldbY0scOHdNbrp5bu7sucxtC2Gz2F2abbQP80rNL
G2OzMu3JAH0cWnNpHXAytZiUgUleNXm5gUxzV+2MIUOfTYDKqEC6bVmh2DaCIzKtaXql1kdSzKYz
3W1GzPdFg5GYyL0PWMZcOpWe6yIpZs3Gh2qGcJvBo4tHYPpGDs9pscTebqjRuHVarEDU5gdZHpcV
jTXivR6FRWvEexv714OHBkLxG0gh7AbjYlMEwZvgCTrv2EFUPwAJRWp7fVkG55S2GcCEI+ebWfo1
7Kj0B5cSsdoRTpbBLRXzmy1K5h/H/ZB1er2PxlntitiWVXDYIuh5AOoyNP20PaaDkR4KZ1jUhqes
grNS/LxgSmvhKBbrkPWBd7AKYSml2nn75wtWPUU4fKMs4/7Tat9FLlbIXV3HStfbtiPtk0GCd42P
RUG4GnGEccVUFc6uXY2Kyi0v8jK1oSmrxGIK7hNc/6LQGE0Y1Uk8Xc+gbC6MzG2ufGGW27wVn67p
7dTWwUrZbpiKdC05JJameCPiPO4PWZnYya7qC03fV2WeZxf67cyi4EirsQiAOFbppIWJOYp7PD+m
E/Kz6cPrE965F5Ii2RKptdqUdoewurJf9bo4H5veNd7rbOb0/WgUzWcdauTX13/tN5Lgpf6T1ufW
j5hgV9b+Wm/d5EOUWFDXEAlV0X2jt+W94ZZcRnVB7xi3CYyoZCcwew+ufEyzvxRziclijKVicIRv
po8fcLO1xaFwk1THRzxxJ7VlXlabdf3CFV9sa2EpYvuPTuQoJHVP1J9f74Yzn1SWjgVGHRsGxLcw
0GPIwaIITl5gqJXLAkt+PkbtpmBDjmsXDz/+Cuzs54TNumLHSFOEBfe7hBrBYVefy5M+dfG1GReK
F1SybKwtdb+PkeGG2ji+cwvtfZSCQlTrc2ll7+EeTYs3BmExGT/iwv3kRO0vtaalSWFKhV/i8MaO
JBqQbY4F9gZQvo5qrZvPPyfloSlGoDy4b/Q/YHt9zNzuwp7t3DiUgh8oKLlASuzDVtTpjZXr08Gs
LF3tdGtLsV6PuHhFesU6m9b2F8vTgnsuYNxQqVtkXVgkFgFl2AnCCg4bNFWgsXjPq9U1Yu/0vNPn
RXQO2fAgbIB9i6b/YxljtW6RpWBMeAVOc6hnDA5ZXyqjck9mPCguf7K8y0+SiN19o4WG8NNPaRL1
X9o08tR2CLK+K4t6kllmwK7Sd8Vb7uvqcHULS22kW1KIBl5coYaO/FDvKucBp9X6HQCQRnHASFEK
mbCaKo3B3ol6SPZakBRvRaNXamkhVPjPh0ypmQPkcWaB2HWXsJub+Q4G/yUPn9/mhy+snLLAKx3J
iE5xgWhsFuUPDy1C8XYdauuPRINUGWbxcm/qzREdRPktGgNYlsWaVkcT1rC2nwOQAiFVPj9SuEDd
0bWHHKARK+wVOv0KAC5/EYcVjPDHtO99W/GLSlNAhrsydhM4UCyWw71urQVdtXP7uVLbystasXnW
hjJPPZa61B6uyEU7ux7uvlqkyrqwAgZ4Nq2jH8ZTyr4jiO/wY1G8e5KFYLm/nfkWIwq9hTRf3aDP
Kp21uVKaHU1pnc7xaYj8jJsEscCljY0oOuqpo4Ylwxjj+VCHiZsZRulEIfcJzZ3bJP4DTl3LB7Vn
l6eBzKg8mKw8u7GYuzTGTKnvNTURhi27wnp+bKXlzPSLN5z/TU9jcWU2SfSg9uzSJDBgHaoB4A1C
2FSfo82ddRVLcVBrXFqum9HO9dJgJ5DpOi5Eg/swRWDi1RqXQrV3tVrzF3Z2GmUBVx7EnbfzOjif
lFqX9V/WmJimnrGzw/g3D0uqi3YNcNIL08w27l6YG2X117wCurebAQFnNIovFky7b+Y6aG/aTmvV
CiZsWfulpfXq9lj4hXPRFdeNU/W3NUbse7X+keO1xNurrhw/TAf3D7zIH/HIvtA5ZzZ5suZrsvGd
nwRuWsXqem/iQhTXUZPrasdtQwpWbI671s3Z5DXlpF2tsxlz4YopomJSWZZ8TZljCU8r2eZR8XbQ
dP2WcolLWtlzggJDDtcCjZFr5Oyt9a44BpOPf9aKIRqmVMbqTmFhafaw77QkH669Guj90cG8dQIx
2nDWV/v0UlSDXOFM3E1+OGmBfiRpU+06FmXF1qWw1ga3M/Dp9ENuX7pvk1jWk76Oi9oBQhaDYWYB
fdtn2Npace0GjXVo3Ukx9SlLwHCvMEsbz7iwTqyewnbz41AMmVrAyQowLXHHwOy4H7XLoD0OHoXE
+BRFF6hYZ2JO5rCttbsaXdSzx2/jmeRqaR4TN/2sNGBkBRjFG5TJm8ILx6ns8/1Spth+RHXZd2pj
RhaBxVjQlaM9+GEtahi0fVJ+SPBI+aj2+NI+vNEoI13N1g8dv0tOSFyScFisTu2EIiu/uImb4xz8
eDgldXqVpWNxnPr5ErTp3HeVYnWNun4IXL6rgyNIiAsSRTxUaF64XDzXuhSrfQX7FxIv/e7597gV
N/vK1dWQLpas+yoRy5jINL2wjfrsC/Ju6/00NI3SRhxfpOc7ws4CTdBkrou+e03fe3gpPGLhJ5SO
bvhGPm/d1Ad9avSE1dEP+hqIxjw+umXKvlllSFLO8bx9vbc4XNmWG/rTPMTHlDPoZuNQxx/U2t/2
LU8ywVaUGLiccSNX+YPzWNhG97HBCOW9WuvbcHrSOlYErY1DH8cUVqUH0yv8+2RsVqVwtQIpXGvP
DlIfe+MwwnNjl019v4vHRu2exZJVXW602o6Bc09Yw6E+BuWi3ZZN1N2r9YwUrm0UWHmW2F64KeoP
baxZh1XLDcUxL4XrZk7a99v61DjWoXQhO5mOvqgNSVnNZVvLXGQzJ9upFDhjdJCjrsuurzXF9qWA
HXEVXfVmW1yz5vPStI9BaX1/vddf3o1jsv18PObRjAFpvkah6NL6C5ThNQuDXC+MMOgStV0t9JPn
P9KvVTFpGXdFU85+TDRlvLMzOJevv8LLMzHm7s9b52YOU0bf9cJYx0Bz1wYVJjjJmEWj0vbDkmVd
nhYtaVlzmmhno92NSRn2geJRzpLBZvZsVdOweH4obD/LD7C3XQtMtY/tm1r3mM+7Z8jx2hSdz7bP
w8ymbXRvnwS4kKi1LkVtbiEP8WNmnAaKKRZB+VcTg40rtcaloO2tIWvamd32Mhkd+HsUeyBUlS6M
LBls1uYCKoDgwkisWrnDQNE9xGt3sYh4i82/H3MtWdAFutXFhm8KwjQPkvjUZ0UpbvAUm99pfpNH
N76B7wJ0//ZzvIzrsM+WPqt2EXaYX4OGbJMxWEJ8gshpfI0nqOWnyPab6wz93I8Z0ysHQXsx/1Dq
Z5mU1paDNZbr7IdVTenhgSzDkmD2E0WW2hiUlWFOY3DYnNhGztXYfzIXp/pmi1FNiG3JyjC/49Yy
jk1GeJvctc7cU9yyflPrGmm97pdFczHe9ENzcNYrx0u9L/huWkpHMsuznsemb7CQ6shMwoTqOniJ
FX54OxHgIHRQe3wp+LmgMIsGxEq4gqh4dGzX+Ypb9vhJrXUp+IsM7jeYN07k85p+H7Myv+4jX007
ZHlS9EfQVdCmJ1xDRXksdnGGWncHs9/x1eYuWR+2mF43BzULB/6PdojFpQl5Gesypc6R9WFx6wV5
NCC1rHMMokgdN0Aq1JqWFu0AFsGASynu2W1TXnlde4Otgqs2ZGRGmpVUczxGmhNS+jyRCzDaj72z
theGzJn9hiwIK/GpXNOiY4c6FeMnZ9SMfFdgPdrtmCK0r6/3T/Dy3OtKQVv0q4cZ/OSFZlM51xPW
Mz9N0fX63nLqq4o6jXqdHpLBiMD2lGp31XgJPo9livpheq+tE/ratN4Epe3Pu2meJrWUFaZBz9tf
cttdOytzuAvP2X34+uI8DoVR6sfXO23rnBcWLFcKZsjtKDN8Ok3nfmVvWS22rFqjlr22ZJVYa7c2
lnNIrSy9dnfJVP/oDAxElR5dFokVi8nqWdO4bUNxxzU9xxGtbD1b6RLHknVi69BhlDFTNZB5fvMO
YOC6cxpz+kPt6aVo9kmj2qPvu2FfW2/h5a8HI+kTtS2ULBMrV06DU+a5YY3TZQhfsQgFbDHF1rco
f3KadZe0aDrfdkNY2M0utq0/ozxQYzZZsjgsFVZbW8Kww81M/FgWMVo3a1Q7bcrasGau7UUAwwmd
ZbiLLL3BuxLLxde/6O88wwuxJMvAqpYdd4KBcjg2dlGfSHqKG+FiyLEz16b9AM9JiJ2T2E2DAVyu
RZhhp91w2DIgNqBvrOh3QZbXzc7z5vUtRg2VhsW5Fr0r/UqfdvnoZ4nSPZblSGFfcGNQau3KBaWL
bC3LAMJyHlQrkMTo7vkAcdD/o/1K3LCduivW1s+53as9uCz7oi4Vn0WHm9VpjcwwSNohLCvn0rXq
7xTjC59Qln25etUu9srGb8SkczhiylvGj3Dl+njvAw5td0OqGfepnrcxFdVOnNyMacXptt/MxjAW
jgf96BrD7B409NTzAY/Y6cE0hS6O+dRi+uhjyTEdu3WZv+ucyw+Yzd7PA3vLnVFp5TevKvVOSZWI
C+Dzr9CliMCQDLKk15g/p/Oc7GrTUbyQk+lkaY2/XJDZTlh3ww+Dr73jrkKtYMWSVWb5dtkXr64T
unEU78o1fggM/8frYXpmxbPlbQLOxzpG0nxi3+nfVBDX+Va6r7b/k8FkXCKahtd1LqCtRLwzheb8
mrEXeVR7dmk34KR95q2OxycdbfP7lPPchxgF0aXaibPjX5oXqE8cSg6mLplIr7i18ml8zAuzy49V
EiXBzkBn+RFtsH9XzsViv+F0W4kvpVNB5Jwpin4oVrO6y1y/6Q4caqf7sosT/YDp5bzuknjxtT3J
qJ4Mnj5Md3gROut+jMYaU9YNZo7hKTCcC9Pxue8sTULU3MSpHVFAa+qa83sMCRMagtKHkKVtcxyt
SHdML8ytTlt3RlEOxt5IUkVXBktWt9XWGKCz5L67F7Yd1oA7jpnfeWoruCxwC/IxxnlBd8LVB6xW
AoW9wVowU8uX8pTPZ54FOBtL4XbA1bP4x9R0XDxxK61fqtI482lljZsXD50Yp9lh4bK9HfMqB/Uy
aRU7R5ogGhS/6eIKN4wStiI4BsbVY9JEuVLi0bKkE8PiDaQEe0Hfl3F7bSWO2HuuqNQmfVni1mCG
os+iZ+YsFlI9JDJu6laxpM2SFW74RhUsUL7Nfl6QdIfyuMN3Iz68HlRnTomWFLF+j5uEqBg2dq93
9n5OKji2JvWo8U3uDO6v13/lzOD5myBtEWvbT2TZBrMdH+YxSSy4vUZyKYt35hgqS9LAVzlrkTNH
d533ravnAp6jXuvLfqWea79EifPT0+v6e+5weUUxr6+GyLdkuZqheaTjWZXDKUiSdl8awIlxCu/s
n6933Ba9L+yNZMGaNrZV0kwkEFdgydouYTb19va6Bn+6Xm1/XNAwfH79l859IumAYQ8ZDOakc8Ix
r7IrNxm6PwJhdGqCFcuUAhx4sscVikkuUXOHawdbHfJyiuAa6/fS+uR0VPlNv5S6yYl9YmO6z4VR
3/mDzm3z651zRhFjyQQzyilSF5s/h++ceVRfuPH6K6lN294hTly863iNi+htAtrxM6nw9RbdX01h
bmqUakUAlintEgo/sxhbixM2Wf89i4JvXalIkMSI/PnaMWhG4fvN5ISoYKN3cKSrkJS+rja3yyK3
wLZLxjC71nUwklvfjo3TkDj58fVPc2bcyiK3pC/nsaoMK/SHYLybkqx7CPwouxAVZ6ZHWd72/zj7
kiY5eW7pX0QEkhDDlqGmntvtbrc3hEdAQgIkhIBff7O+1b39Pe/7RPTGEV64XAXSGfLkyWRRLDbd
dAykkrHfirbthrXE3sj8PkHIe/0cyvjRqRRiVK7Nhga/Af1DXk/dl2gf+efKpo9Etz5q+C6ahR1r
MdRVI7rtRMbok1XNR6Jb3dcrcURHxzoW5KCWcMBCZfjJsuAjzW2EaPYQ9H10nBerpnzdA3NaiPzs
OPkj0S0GJD0HDT5/zAJzt/EQbHA4zf1L1PhPR/PDlYWakCVtI6JjYJYYhKToj716kH7u3H+4s/jm
UJYxKGl8t4sbIrsuZ2aI/2Vkd+1X/yHvfGSwLcO6Er0A9w7toPbCDNLGBXSMNmiD0XSMDpY6861d
6Pzzv/+c/wTkfKS11TVc0HaSMlD2CVCAbrPc5hs2QP5eoak7N6RKXtvSuXcHstbxKCDiCYCwZHXI
bL4DYyKV5Zou+a4HOTy7dFI3shZhn6MvSfwF23QYh//3r/sf4sJHnlwr2v3qdsiOXpN5zWPQbr6G
oCT8HKfmc2rh7CNbzvbJnqnQIyrAnbyciI2KQOu1/O+/4D8czo90OSqiYNj5zo67p8vJMKeeONYz
PxfzP3Llep8mUA4K6RFaJ1MJ6fv5oifTfa7g/iiU5kfWmGmI8OlLv+esp90dCz5JtGcfuXLMgTkU
J5odoaXCzkxm9Cnds3/bt4n/w836EBQWgXmJgbb2UY+ZQi2n5fimd9PLHKsxbiijMLaf87ZiH0XT
LJRTrFOMHKd9wNGHFbj6mS5s+9QRoh+5c3Ez12KtE3pMW+iKVVHL4UQ3zr39Nxnyfz6j9CN9TqoB
cf96inyWiRNMBeqyBbXik1//A1anXDgljWUhhpJpWrRRnJR4GZ9j0tKP5LmgMxp4JuzifZvM1VaH
vOzV9LkxP80+VOu9XRsbY9J/5EjvBUZgkORU0adm5TS7vo7/VU33QZ/YHZa1RzZI/S5g15cnNRu+
fibw0I/MuS1tZaSGkBxjI5avQO3FnVzVvzlD/XMnSD8y5xadAvYaLDk24wS++jpZ/TVpovo71DGm
IJ9tULs8sE34ErbTshwbKJt+imNLsw83u2OUb2LxBHRJj2kHFEALTKbn8+ce24d873mkIi9mcozm
QRynnh+w9va5Oot+pNVtc5Om/TqSozTOv0Sd4IeF8rn61Ff/KJFmhoRmicJX75uk+x0OZFPY7oZI
w+c+/sM93nmkVziAIBsA8n+dhXVYT6X0x+c+/RrH/9dlaF26jKhAwiPckPuDAjqFoaH8nPo9/cio
Y0jvJInT8Gg7kDFz2Pha+Eru/JMR9COhrt9SKFoRFx59T+oyWVsPlZXsc7wR+pFRl3DTWFAKyBE0
gO7n2MYcc5vPQpr0o1IabKz4sAw1gbTeOl08PJOOlojwU5gg/aiUlnCBLlR7vNhgTL4aw/pfu+yW
9l9O5T/neZp+uK9J0DdjpxDmOgXRyjwMsn7NlwD0qdwIK94BxMfr5y7YR4JdG9mggWIUMtnGtjP0
MLb7Zlr+jZj1z/w6+pFft3eCwEMoCI+oz1d/y6hIHuI92uAJwPjSFLVL9FSFWEKh5fT/atVP3byP
XDm5KLmMWofHDlZ59yHbm9vZteZTFSr9SJTbk2RJwwbS69BSax4GC9uEftv85w7XR6Kc61QDtbAO
wu6JM9XE258w3tv/5Whd8/D/35zBwOL/hiQ+TdB83nEv6mhZftltVy987v/NaOI/ffoHrHzSKbNU
NfRoVBTmMAwciizW/8bVgoXU9Qb809en//frBxisK6i30mMLP04DNsAybDyH7pPoXQ4ql5+qtYEl
wTncIqjX8lUu65VjEvTlttN4/+KgxwxqLQTHfqf9zua8izaAD9wnGS02o9VS1ZOO6xxOtB2ohHyP
u9s9G1yXg1Of8DKbpzosbIJNpwK4sMuKeEoTB+O4qRNFOku6Fc0qQn+0QgxzIQY7bEfOFuZOWYNq
rHKeuzTnMMhzkCF2ejhsTIGssm17aC5YSV3Mjent6AopMLR7NA2MuE+8AyJQtW6HHZukMY/zLhCU
3ri9hZpt2yx7CwRzku6xgyvKW4gqb/4+OhhT44P50hbU+WAtlNhD+Yst0b4WVi3dkivoC3bPWWfD
Lg83EkdHifbX5x5kl3ewWaHjFM9Tz/I6lPN2SbYdBxR2dVhP+VJrAiUyOe/ddOJJENY3bAx2Wihg
mvsdh8WbKLdw3+ofWo9X1gRC/ErzVWZpBtckaeQPaMLLP3hxaV1ljBryk9B6ru9Z2sfIaVysMp+C
OSC5CsMI/Xltp/7iZiCBxQoh5/AE+X02nQkkQwd8xdCkBUlmpVHmxOQHzBijrQjgcpgUognIM+VB
lD0qWE+dYQhp+GmDKHpTppSt9etOo3C5M5QKzN6BBnb8wgLr6qIbmjAqYTekf3ejF7pqglFk0Bjr
yHxvJei/Rbhli6xm1BIPjZfw/iLzzrbTvu/pkktf13MFtTKzH+Zmot+IbOPp0vgIUmvUTup+Hev2
Fd+wA58LqpL9+xit22vXzj84itIfMoD+UTmNG27UuFHzoge3Pau5j179ZmdR0S0CWcUxoYZ87EUA
KWcClbi8VzEtXRIHTxnkZk/9jG4CIEc2mWKa6fZMwSWhp7qbgZhYHnt+6lutaUkMByoERbLO5l27
daALbEM8nmJi2juYQff6JYJcc1ZlUzu/gZCpunLbYjF/E2ysuwPzid4OU0pS+ixqtdDDOopaHCTG
1Ti0NvT6OaUNJ2cGZ6sV7om9seWapiF49TxYuzLC7nSQK7taUWUpM9tpMPPan1nMcSRxdpsOOtQz
qbMiRXwHYyKQ25j3bQKUchIWTlPrnImp6KKRRCCC9J6WATr/+3Z3Nn32ehKXKU0z+XszC00OQ6JC
cRO1cEtBOdhajFhN/FcASPxJp5g/kJGptUp2vN1T6pS7a6ItxvvcVzFVZovG5WnZI+reOcejKaQB
Txj2eMZtt3qjwbtL5A5BCCjLxw9wdO5UPkDSasiVH4cQ3x7KFvftDMfMknvc80OWOu3vejNnYYmX
WacVsW3yux507943dLx1CaZbmhxIZsbbJHPAIjEpCX5gAYLERdusPVCtrhuzko4kk1UYtMstrKow
4Q8U9P9v1GBk9nD181UmNyO7mmc2E7YntsjYLxyPsC2jNOwDKJ2CynqzuX3riyVeV8hMkYD9dAZX
HDs60zWaDCRuq6ua43TwLZ78U713PjoxWOLamzgaX1sZVKpbth9hM+G9aAiD+jJt4Bwg8pgPV9XN
wSc0rSIXRHCE1GusLhBgbiReWYqNIAd5jfU2dYRgzljTZb+b4If9M11TN9904K4vb8JR7e6E6sR6
7gPCvb1mh6QjeTRoAxg4bUEoDfe6V8WazIsq4rmO31IO0LIKQmV+h7X0pQuAfOD9X0dlc6X7OivX
bp6PCR3h2z5Dnz7eh+9XpkguHJuK1si/bQiGYA6bBbD+U/6thsbega3Y+dTYxyq7ZUELmY5ZESrX
FZtcTI5ujD8BpghK7cGdXrPY/dxmrqF34t8M7MtonuAy33uSTgUUqHTZYP5f9K1HOZgGvMKRaRs8
iqhFm62S5ka0weILZ+LgAS6l4GDbdMdj9QO2vnMbRi2Ug8AUycGTdydDfNHAEBcpwDRVYhwr4dv2
FRmsvaxmoEUIVcUmb5rsbl/13OSwvCAlBy9ggcpc8MW79geNSP0DVkj0Ke5jOKwvwZgPIdJN6yki
eth2RaTs9jzZ2b7DccrdjIKG3/qxte8sGevCdN1ehFEyPBuj8AP7IDsxsn7Ta/Ls4DyZq8SoIorb
uIQSDM1xKOmlx6wUXP81gYiwEF8h3pA8kGX4HqgOkO2m4OAgvH9eFbYM4iywZVtDi2Uaawyn5uwk
F0ChvMcEjrH6aRD9E+vlWqRNNB+DYX6duv07NyGtVmwBHjX0JfNAzvYSiwAnfFTdn2CueS518yTi
6IeZ4we4aN1kWTwfzKof9n3N5nxfwu4XxHDoXnEns68iixqgRNCR2Zel4mpKT72F0bIYMa9h09QX
u9/VH9zsmBS7NL+GYYdGWpiqC4oTU/WtuQ23FMkKNhXvEQxjv9duPDO6PvTKrAXpw+g+9v1xivYn
iTWGMxJFeJvE7X5YODV56FL/7NZteTdSbrkI5rTAHXN3NcNzalF95LqT9WGI0cmErUsKFBvtW622
7VmDUHFJAhzfDhrR5VQPfR42UPxeFrMd55F+35sYD823Oc96mw9MHbYBSkAM4opHNrLtngQZw2pT
bZscdLy5aCih3yGp5H62jv2EZhYrwEmyx3BM3sB1FCdLAgitwJj+1MLQNWdJtJ/ibRxlnkRQjcZF
w+OZ6XvbZTAcgeUCDp3tHpJabEmeZmnzLhsktDm2c96O2mQVzkiVNoMpW9XS+zlsxY9ostPdHge0
XFR4iJJmuo8oisl57i8chVpBYjlWYSxCeIoplEh0id4s6BQno9s17yd1RmfMb2vv77s2eJEtjU64
PBVpeFJtfu5yVZM9X3lICzm1FzPXL3Ujl4LBpr2QZLV5D49CTClEd/FhiMjt2LdIux8MEjbFCNph
n3uyThVmBvMP7HKqckiDrsmd7+wpkYi0wZaG9xAbSx4YaSMkit2/7WC6l0s7WHjjsCyfu8aMxb45
L4qNUvunA8OnK0Nnh67wfdKWMJrQ+QwpQMQWzb830Zo2xxUTsx6D6oZFR+6CeSoMCfoTNelSbG29
5oxwnq8oCwq6L9/RS84RqGQkjfMBy+g9SFY0NXBtWW+4sJEulXR6L7IlEQU1CIlkJc3FwY9pvce6
cJeDpBCXIUxCS3flb0KSjGJZkF26mrRHP9SmaHX3HZpLMofmSQMZw4SUa+LYywTtsqLbYDGE/4Qm
+2lkNXWQ1Y+iQ2bkdMOVu1+27Gu39/eTUhcHt6NTnHWzeMWuaXaLejAanjT0MZDkUj9/gwWz34pw
Zcrhtowghi7+aWzkJkpST0gOnI0ZJHlTQSoFSK27XXabHfRsyF0vNG9zeBPFacH8Gg15FOgMnUbG
UF8oxJq8myFzbPAobms4an1rzEqKCZX/M89SkTMfBrd6T6u2S25QAE13AVO2zaPF+qoN02+usZeh
n2Fq0aNIk6j9HqA5H1VTsB1Hq9QDpB7eZwbecjaqLLfLnkw51j7TYgklmhfdRUXCE4ujwS2qpDC8
ZE0ykdMeqSDJpzUcLuhOqAKVlm9/O4jNHNda6amUZmsq2ORMeUD1xg6LZB2KV+x0FmnayEMXRWPh
ZHQ/YYSWB03b5wmd5MEkU/JKMRSEnRU8RyeIauV9HeFfodPN+03j2alxDs9t19myRgZ1RcjlfjIU
5xSilIxjA0/pPz3rDC060gzP9S6AkHD0YPm4ZCor6xVCAmfDE/m4y9VVmVvrstfQsZu2bngfIuVu
R586mEXJBm4O+1hqstiD6QWKIGwRHAhAu6+ajvaEqKGrzI66ksjXVdCu3bMkGXkiqClQKm6BLoIk
yc7dOqiv8BoHbwPeuXA97cfu7KLZPKJHW+4iQpAX0z3VM0xQNSsiueARL10afVnMPP3xMzRbJznQ
E5WsD/Naj8m5QyF+CwFZVnTrFD5b5eWRSYIFGYeDT0C5hUz5OE25XTnJCbQYTd7pcfgdErS02b68
8DXjpTBiBKaj+wsougJbq7p57WtIe2KFcGjDyiUkiPNYSPHLNn74gjGkujV+QXWcWHuhiR5wxJp2
zrOUBOdsZ23pxRpcWD2LsyZDUgGhTeWj8ZMTldRJnCBiJysYZ5BPq7eoaUto09avnoshzXEt5/ds
a2EIG6VkuAM1pfvq6zn8xlmDZ9eaXr8yZgka6cAEKP5jgikp7d9irU25ZNfq2qo+3vNEz/E5bGx8
My3N+J03GPSjz0HdhK4yreoM+lxWQYM+gLre7bhpPp9q63ROtVDz3cqgkJpDXioo5nReZNHOwY7s
JFSNficmCWYANfontmboX7xdLuum03ugAeTH1RInh2vnhMPcSA9bIdNclpUMPDc6Nq9IOulYxLEF
kxY6mU2S6wzLj8rPw3HFZugZIS79ItpEvpGeepg5BHe1BQk/N9EON/qVIALWo09KaTNEzGha9QGp
2I+F6Nx9ABpRiSI8+4Ot22mocCqtuJeGYW/qus9U+AmAAUjqCVIuze5xTn5ib9TDSj57HDeHc7uJ
teKxy4ZcbCMiXJvs4gVmgje7gvtoMw9vjgFEyNclDDX0wsTIKhJJ+kQSNi7vS8/1eoD/cYSdOUlg
DzTshfdd+Lj2CpE4plPnSulDjj0lP9PvY2a2bz5oFplvw5AFCGw1vBZ916AzqYPmpeXdBhiEBeDh
L2MTHFIWZ3tud27vW2pbV/o0QjcIPISHedJAmDhfAAAdoi2AVT3IjuNrPe22TEQNUxgOysHNRnuU
MZTx3wMKkWLsa121iCz3cqES78cyuKzVpElOaVRvlxpbjK8LpktVy6Llhpv2FQyk9GZsARhJxIQc
62Nyh7gcgBxo3UzlAKHuc5R4iUfU0eakBtkckUfE3bKruYzppksbNdFBhCrGrlYYNXntA1fNyuj7
CUOmAkWyfDUxHQ8Gfy8Av4jSw0v4mgwNUIaQqu+ASZfvoLaaYzyppmTWq2pDwCzYODdnYGxo7zbg
qIBewPset6uGHDdPAkoQZdLG8ktXj5PMQaVrx6INx9cFTgo5W5Z9yCHdGh9g07cfJomIvBA7lo7E
rFLQ6j0vztF8RkR54KlrcxDEccJt70UONUQmS4IgW1pak3MdGf4XLGV+QqGUneWIxhEf+BRJfCXo
2JsSFSCviOte0bfSg5EueYqT9CHRY/MW7PqbiwTmL70suYotxKP6+gVuY+IMnah+zvsVDq+5gHwx
yr6oK7CGgWYnCkl6085MFCKB89lAPaKgh3YpkDt9B/UXldNELMXsQKtdZbdhi9zJnwsnQ2HhDXAT
0JkeZBDVh1hg42Oa6/G9sQIF9Qr3li5oeLmT1lUQd7RPWln+OCIHf4XNIGS/JuZPEwVQsfv6lJi2
uxemVdhRh3DT2i8ve0TCPALTDDE86i8djO3fxqmrNIrPazUm872zcUU0OvYZswREf1mibeJotrqn
fkxMAd/ntlpb8juOm/g4axyRjk4nsdIspwwlGNn7pYK86t8d4rM/UjQVlziCe1okZZ+PPNQVpgnm
gZjkKCRfC5Oo920KlisVcTpwQlnRD7zLA7f5qhdsKesZPysUbDsCmSdnmW2PG0quo7Etgi4bbpIo
+rUp745Dlz6EiccvaMZH1/H7JEKj6PkC2CgO3puMh8coE0BVIRF4v0yxAjACiDuXpjnWAcUSTuqw
j4NF2Rev2T1h1wKKC1JAvVlVYCl9i4MOJWUqv7MlnQsyJz87MSwlhZn4fRRKj1tibS7s7r71kBKr
kg0bWJ2khd8GXnhsIB03rWXRDFC1bdcUSqJs7+9Qn+CdIjnAiH4PVQUYAFXXwNFLQBIQL2cOIPAf
Nod6W9NCGeydjVCtvuKiJB+UoW8iCKdL6NOuhH+gzlE/bOCsiHczNUCaVskrq6OHcZEoS4V+Iev4
lg3JgIphEsXS0B6cwEYfFtObSsv6ex9K0NfjqFqgNHnfUFg1Bgt5MrCdeaqj2FXtsqCCa6XIdQ+b
NmbSQ9CsWQlD+vTUTT3JWyLeRT3yQxL7lRU8q4O3GC8BUPXSvkA8+OzwuvMsANkcRz4+kKhGPBgH
VVjaTQeokz+nGHtb0ah8b5dNI4f36cXBM+0xzGRW9DpESOILNqDWdpjOFv7xN1M28arlDdqjwUBo
zVuMDWtCbcHl5G5FIN2Yx1D/+YZq5ztqVnmxTGz3I3NBEQfbdgP2c/tIpski/807fhyQ4sHkgefs
HiCrvHMNezM+7R9m1iTrFSvW67cJfIDCU13ji0t2D803ny9gwuRgeizfV9FhzSkREx7VDGqv9wCr
rRKeXVSdIS8vLJwDQF5t8sgbeAwcV+hNYFV7dkIABa+XJ9budjisQlr6u+l2UwRDyuhFc+9oIWpg
e3lNUevkcUey4V75zre3UWBpju5PlXizBlcQOVd+v7qQtOeZJTAZhlC5Jl+WMBM/t1ovyVuUXcuL
3Pc8vR802c6bSJoFZQoS4PdZ9Qu9AEdfkgIU5esFBunzEMBNdcfysksi1LJDOJYRWdCOXuG413hw
iSmRvyIw8HjAb1sSGvGlTpJePzMIRa6HtWnG+hEWwuPRBQI9MrMSraZTy8Tuup2bS52C3o+LwB/D
0IUuzzAqap9WrCJqIHVe3U1RZNxxo2Q2pZ3M0FzCbp/HLzp0yLO93Jw5WhaFIpcrXet3W0fEVIBA
MV/p5+kriC4UHc21yspXQeC0NqESGJ5CSzk2HLGX9wCRJ0h05pjp+EOSAGz9bWeY1t+sXWD3stng
e5y3we6Wv0TuSMK4I7E/pF1nvtosa06u7odnyYZ9uEkTKx4aZCVcjJi303kOTPfihgbNf5Rt0Uuq
VPzFUD/sx2a5VhdNl0DaF7cRmOgUTx6+uJCWj9DRrVn0qOKZPIir9PzBxPUA+H1ehw16fdjoOCdt
JOQdcvckT3SEivFZ0Y6ccL6QvfQCJpLo1PLQAy/4NZBZ3GItccREqydYkYG9fJrConWTMD5Av9Tm
LtZUwOGhF6JUA6/1iSFaACTFVsIJ/y3/4tHJsLODris7BnE8PFJuISUzuHrDovtVuRgRqp5+Qwl2
fhHYAnw2q6Jr2Yx4Q5jxG/N75i4MSrTdNHiEZ3xyUpIkwIiGiH8xUaPFX68H6J+gdISPTg1FNJvX
ePR9USeewbh2xQxiEqrxqNTG+lvnBt3eSXgAR2VmugnXpA2MvtGBFJdsmuRtDx3IsIKLyuhyuIDV
8WMS26Xow3lk92MQmbncWp2NxRi0vxmGHrJgpBZjBUv59jnjMcO29CS3ExpZSnLHKQAfZzJo6PdI
bjlmNfJvQyimIm02+hK49u7L2sv1r9tM8gVLEXQ7CAzjLpy0ffBXEeDHVZtZgyXpTnTHBIvYF4ku
d7oSmdLXUGPWeLt18+aLka1k/jVsXUybPBXCm/vA7UNwjvc4ZE+S77ytvIZa3kGpkV4Qq5PlMjbQ
oMsz4o0uNmhV8mKNWfKIl8ElZi3hhEKkT7GJC6WO1JRK8Gf4zhiJQNcSIAxkjwCv0Xk4uXhadCFR
i4GYNPm6EzdzVMfh7xCYcnwYNtekV91NiKz+4hh6yBsMTyb2FARAgMp2pn3/qPsdI8IVuecY63je
rr+jPfBdJ5D5i0LETmEk00UMN/NXUEq3N+jEq7t08enBqX35CkICAGyL5H2zJdwOBbY1O58Hutaw
+okW+lOjZHweMSt7GRensnPfjQvaexIm4bPhxt4FGx9ViTvb/sE72L95kfLkxOMggNKjXnVBAxk9
uFVsT/2KOXur0F3mgRJoJahirDsHsgbWBGy/VahQAdiUiojkNSPWPaD4Z48YC9UybzvhBLRAl2x6
Y+PapYXJdl0XMSDca7HRLPYPIesSHBjpYHOazTR7aoXbjwk6Axhvt9iMU72X93HGMUAg+3QIPd8Y
ouaaAtpvCRmLUPA+OM8kIR3GtpOlEhDLKIM3HS8U726AHCq8eV1a32KarNzjZkgC1H53cfir40P3
PQPgezvXSxIUGcQvoptR0xXsfuDWolgBIWGkKFL6ij7OmmrrBX+Zg9ieN3TA2zGJRfbKBo+2FtpJ
43lrdqX+CMhyQvZZm+uwF1OBU7iGO3qsbZcohFPevHQTM3lNgrCt9vgqgzwumMzni6/tF8hr7T8y
/Fnne8Mdyxn2un9vsg31cZ5xaqsFZerzCBQCvZrsTL4FEnveG18ncmkQwxACthSQ2Ig4LSpIXfdh
0YsNa9ggDQ7dSS98++J9k/1UQqJ819TPX1CHtl9I3eNB1G7V2DvFIPaXAmukyyXSgcU8PkyzCiqA
6O54hJFL39TDufbY6c+jfhse0dHvN4bvyY3vGbTqYH8iOS37idV7MYw9+YOtO94cqB9bCceGrdcF
B5H8d6v0/IsOI52u43XtzjvQ1D+TrkVdEQVI+mAJOlggzQq5d7AyRKqNVvLc6wnANUlGM5aYpw+y
0FmMcKFYgNS0Y2JfA6nusiVvgjp7AzDXNDeNRPwAHDUEzQl8ugm8z84TNPZT0/91sZh+ymFHCsA0
cP29TBhZFjwc/RPtNp/eInlimkFmhWkg6whDHTv7cxAofmf80LqLMURERRsoWOzYecPsiIhYfB0x
oaM40WA+HiHxSfZqCHv7mwP5/BWohKmbDPrPdbnZFrhx0GnEcACsTXsMGYSJi6zHULvAnSVR2WiM
w1BG7t1X1Ufqx6yXMbzsqpbpoe7T4Tcm9UuS7y7rCyZT+vvafmQFKPhqKcah9g/hPNeysByLUgUG
6Yj1YT2/xgr8i8PUp04daxcgLUe8HqGJvMcAgQMMu1FtJVitKpvQK1kZCMGxatUAwCpU5+p9xZg5
R3SJMNW2ajykXHpEWrHqewTh4Cb0ASa66bL+BG6cDQWJ3A5gMqzHL7AdxYmZbBjgkfolDo+GWKzN
ex4kDcC43qYvHaQH+BlBlvGcxMEMNjbpxNfEu/DVBIHrfyUTmBxYSNh3C9hC1rrcV4sdf6fG9G63
zeJLMtXzPW+z5ecO7GAvtk5v5DAYjw5Rr/2MAbHn0D/fYeZTYFuRBLerC1e0v8CRDrN22403+KcP
wK4A2w8REelJi37QtxJff0NUFLgRVlwXJ9Og7lDQaJwM9OXrCssJH8C9ckGdqdFnQwvpj0gDNGGT
jVaVB2tG+EGnmf7tag44IITGTVRGu1peMDz27BC2clkOV22dpgz2xIEhw/6HuTNrjttI0/Vf6fA9
PNiBnJjuiyqgNu6kRFK6QVAkhR0JILElfv15SvaZtjjT4zO+OtGODssUawUyv3zXpn0kyjhd9wnm
6Nd0MptxU/qit+NpYHjbElTZVHeVlSt4iTIH+TMKQAku67IBk6k6xL18FVeqtPLL1q2RuZuln+iN
srCZHdXaqgF6pGNuX6fZ6eIwa6pH7g/T/DSF2pZ8TmEfRgvHb3vr2bZEUMIx4ylsVkschtkkqSoP
mWg2CQbQ/n7RqzswjZZz+91qay12PEX/zOJGM3ZWVHBWXd25yDKCdA5iUullvcE1mAcoeLzC3Vkw
0OMW/EK+Kme2l1hxJUwbsFzaMcwZJit208GXUWb4fKxDsFYM7cGqX1MrdbyrquPQxvGzHdYzNOUv
43UA7H4hGliw7eLY5RBXKYTH3tRJezNjwf8cJtk5C2QY3C8lx1O1U6hCpqirWk9GI6cQ84mkukHd
WVLPwUXWzS4GeEBa19sZQ6o5ezedW3+GHm/4L60f1m9GkEnzGhYgnHfawPEsmUjxT23ABdiYSFVq
wqe8ZIxAcUIw6qnS7C4RJW0uB/0QvcfWT9lormuIcAM+JDeGrYcMML3ShcHC6VRG9+BWjftF2sv4
FSHofBClzALe3irREth2PR1nq3arrdZ1cCbmdGi/ZkU9OezwAxPdyrTHJ7R38tLq181grmEdN2tp
hxH75JmPqLpbejG7T3mTQXkbjt1d90bOi/ZlnmVgwtP42BkpeYXd0j9q33byiDqTfj2Gad0+L2ng
ym1qLtm65QtnKaWI3V8Y0Wt73hJlgqjMnMaUcW92XfcusAKzvcm9JpwOmhVcxMaQS2vLDtBehU0R
hhsfE/EbWMycbANGcgCAou/UuSvIVZE9Lu1wOTZFflOsgWds5t7m8Duz3EYsUc16wb7P9exxWBw2
hQ9gjJxP3M+o08vt2AZmvs0rnA4buazAV9JhVj2JpjABpvVUdydbjRwHOXqy7IZru1QbMCTiCmXL
pV1bhos/sVLVlTvpSu9T8lKb56GAyzvCHrKpBOiR9AYk1mriMEwm89y0MVXR6laWdT3xWRDPndiF
2JhhN0yfx5FoiWaTC7Kq2DYKP7ulSiRFi5cOwyeSpqy7NnTK2zLM5hc+KsZiD9vAeAxHnZVMCq3/
gojQQabge4PGga9aP4YLFdSIaSd5r3pfm9t5yTJvC2gQfLVEqqFHy2bhtiuN9VK5U3epvQL6xB+n
PJZ2aX/t7Uo/mEFdNI9WD213UCLhIcEYg/4wm1SIfw/HosLSnvC1xcocG/8iNRtruQlzs/8+er1+
DUs5JSiczud0g7Ug3Y3SthfkdmZZRUPg2FFi1mkTG4TNfA8tF97bV25rbNhozS9IB1deY1341JeP
yZhuKVF0D7pI6Ofyg3IfOt73Zplpkpl8w2ypYzbY9ByFP3njkObhRCVaj/Y2GVRYXNnc3n5cCTt9
opNGdp/CMQFBbyhl9KLSdJ0LJrDOvEcqw5S7SbSXfZ+TVl6nASaOaO1T9rlmrZ7MyXXkNtNLbcRN
n+mHAO3AxJtIOZ2kqSzq2KUKM41sZ/WCbevnKytC52SSuj6v6Tdz4wN5WuxT2caCH/WApH2ZHIfB
KL+YkJbLZlRdaQFfzSOW8aHolrjPTEidmbvxIjdNscTFEDpXftZVT31rM9SbCpreNoNkRfCnYYXm
FS/y1uPI8pAUSjvHwlBZArvTJckBocvK1BZYNjR0Cif5ir9CgiMLLuet26+ecyrl+V1wzK/u68Xw
7zpRgjl6Dt+PmRSRLOwchl1N4bEtEI2R+jR0fAygqzGF6mpmD3eCHpRrccpDaYzlFSPXMO8mkrpD
XqSwXp3Eyz+1vUzALxajB9gzlbFj38mbXSXcCsFCi4EohqcOn7Ip7aHpg6BjFCN8r4MQ9aqvRmuO
j1V7hpSQfdfNocnWJqMMpQWaLFSY9zthTX2/y0YjyCMHLiFFt+JUbHyD33/Cf4C2NCtUf/7cOeZ/
qsKse9AjZfZ3iedwW4c+5VmbwsV1t8mQkzSRL7r8nbltoHvN6fj4By9jXA/9jKM2iKGtY9YIUP0s
LAsQYWW4X5lcXWisJPeIvQsr6zFh7MqBD63BAWFt7Wq3DsFy3VC4XmzVZKuXGT3kUzI6Vg2+4QyR
S9Gku+2mjoYIaSflEJV5w4yiFzlCfnGEZCWaLedzYAyAxmnZjlfniuxiz1kpVdR9wzfvYOZWecqa
flwiOB4X8rFqXfNgMTsWkaeNcwr8WnXfszEL7iefwyhShJAU9LpZeVjD6fnwV7vKxNZLCvdo0A7Q
XYhS+1uR4pmKh06Cws0YrutIhan9bpTV8rCqTKFn6i25RiPq0/fKnWq57XyP1kPHywDQxnVJKKgV
xqgQwa4KKMWq8psMIfH5o/er19Io1dekDbiRzMlDfEVCwAUit6aKVegv33PVq4nJqyV3R+lEXpVJ
5dhbY+wMKxKUKU07xw5kF6eTIRnUGFr8HQDXonb5JKqGQ/4atPvZXLoFetXpBXZ92QTXSaiS/DLL
B1Ylu6m9BdrQbVM46rIuKS2d13tJLEJ+PYZNa0MkufayM8tCDOzQ51G79sbU3Q5EycjHGvXo8id2
2X+lKf9gjUpGz+IdibMZol2YsNGsf3PDRr3/NafAB6+FNtZlWUxYisFa63Pq1nRZL9L5E+fVD7f5
fyNY/5heimOeQk2dm3s/YWA9Gil36X4QSAE2VJtlXVQ7LnMpR2D9jcN0+2p1ldtHeU0p6S7jiFXH
7O9NcFw8w/9rZrOPmaewiLkMUN2yiCCLzrNKR1bxZz0d/8K74n9wVDH822XogZh0jVs/F/XcfVuA
zNeNO3QtyUtWB9z0l766jxmoadYFZSOcdW/NS3qhjYr7zu3th7/26N7PVgPLdGYi/vp1b2tMmJ4z
mUfTlHn01x79gw9DNLmZ2jRX73XRmrE5WM2OAjDrr5l6PqacVr2QZljx2qUlaiIffTewaeEpsj+x
+P+Le/Jjyqlxrljsg1nvIey/mdW0Gbvm7q99MB9ud84ZjqQPdd1zK34phIhpkpZ/8YL5cK+33Tgi
jT0TgKVf0ctpWzFvQ/6lJA77Y77pgqrCa81i3dP+V1zItOt33er+tYoa+2O6abm2Vc6Aofed6vM3
v+2rm96R2e/lCP/2uvx7+i5vf1uS1D/+gz+/ylb3ObqdD3/8xydZ889/nH/nP//Oz7/xj/27vH6p
39XHv/TT7/C4vz9v9DK8/PQH+G0Q8rvxvdf372qshh+Pzys8/83/1x/+7f3Ho3zS7fvff3llBBjO
j8bi1fzy+4+Ob3//xT5Hkv7bHx//9x+e38Dff+H/8285hs7fHuw/f+P9RQ3nX/7VRufjmJZwTWEF
556U+f38E8v6NXD8wEZ/64GtMUH/8rcGB0L2918My/9V+OgOTBs5nRu455ReJccfP7NDfiaoP/U8
LJu+S1bi/31tP307//y2/taM9a3Mm0H9/ZfzIvTPbSVkHD3/zweZC4UwacH7eZFqbV60tmHc/am3
7tQyfFWWJ5EqIK/4w6fy+zP/8Zn8DwXTPJePku2sBnB8N7Tdj3nNikgD3acARybJ0IgFZnT+Jk9N
Zv6CgKpJ2J29iq4qxjf/2pyqLG79ZX4I6qR5aQenuZbmnFKyl9XHsPbKw+SilyvsWmPasN+F4buH
tl2econcU43KuM1Hm6HQF/ZtiUzwi6PT8EGGuCSQEm88cHBCO6Z3oFDJqSN1Xsn6tLZhkj4nJOgi
CCLrAdb5nP0x5InuUGCGuU81vT/dgJLcTnY3vCdOUhJr7QXfAKfVPhcuygVlADIuxamatLNNYOPk
dg1qse1HhvikGZs3HdZo5hzcKvXUo/XQOu8e+i5AGtq6rsjiUSdIK30UNO9rWq4LIrI03yFjktRq
e4NJDWPtoG8bHmpD0KASB3VKruWDyHwns8KDJIc18SNn9NwKlYEwbBSMLIWaNJJgIb36GWlTXxDS
TEDPRsyB4930whG3U2mNrxXgBV71EaMTZFrjvChg+CVOzdE9kgdXZFtXDprDkRqMLyLR/h04rXwb
QUburVFjncPEM7kRWqAJD9usva8gKT7cTVt7YiMoTpcoDqVIT17mBM9IvYVBi1BxPtMyXJ5Go/fR
KMKLHtYEtQwdomSIz72f+yd35fwH4omgFGlMv7YbLQaYZ4035cmWqhhOhiq1iTBp4nJDExiIk2xN
1z8fnUum0WocvTgFbso3gieWUdMDhSBePkeHo1/MTsGIEe2scUsI4l375tHzpR52vAfITxOEeQPj
q8D/TILqMJDA26KiqXg26AGkP2GGVj1xa/wj1hrgB3ThpPELaDNLt7IMnCdVQAdwYsyDAiC3Md6n
RPVgU0Awb3RHGOteBEo8QfgbSAptkXF4LzJhbCcRor2RWS9O65yjNKwDF/7Omc4yXKB0rlzoPfla
1FZ145oIjSPOeUu3C2YqDDfg+db5bw/d21r6OGEmmC0ZG03Q+RERo2Mf2b3bTehKBOb8O8WmwbrA
oqRb9U7PCAcic8jmL26FehcEwlhOHM7KNXYQQXebUCFmgSmorC6GpGqyU+fpXh6CYahf/MIpn3WP
RDOqcGkMO21NfDi1cEzw11Kl0CFJSfix4efIbnvqAe6ARsNXroncPbYqMc9GBWSTG5MEnpQFY9Hf
+szI3BhVCGfEwgU4jNHAnWf93q+/UKpjPOAbLsNodkP3BqpB59yinHC3BImvpApLrpnNrNP5Dkcj
3aZ5TqYOCgNqSLAyOcNjIcfxs0JOGxwHwG1vwwp2NrwFhp4IQvVgn/wzGC4XU72DX7SgOHk+xk0j
Rn0Y6slH6gwL3sWOOdnFrTkt81vgcKbeZnIqsRfI5kwvGoZxm1pd/mwuIDrPTiGct8XyCNylI/K+
T7LaieTsrsU2MKYcgg1AwyIoukYfuBq8UcwAusUeXRdxp311iwAUMSheUFp+LK/O14Mc0/7eQkpa
gI8JlpFStOn30qnTPC5oSGhPa9+1C9pR2NG4Hyoni01ONOON6WLd3Ih6GVAeN4lfbkInR0eCaK2X
McUfmbnN4BztkyDdpz12DkxdPGW5Yx3E4MmOU0JhP49ViGBstgUBGIsL/GZ0zflGwjuZXmo01hZG
XHpV4rUxiTdabbMzPtlOn74OZTLbGz8MM5DQRUwXJSfoJCa8bH4O886uDlbZTyEerRUaKLcNTH1z
XavwSZWerremj4jXAyUjmp4Xi8yP0fOxAcGzgWktPVxVsLLpVwnhM7yHvdXU3yHI1+UbeaxFHZV2
13n2Bqxy7u9FsbjhnZKesXpb22swcKMdAXSDTm3N+UEYc5pf6ya3kJbO4E4pt4qyCxLBkwxmCzDE
CdDvd0oiuBh7XcBf0d5oHOvQAF9GPzy1wcbh8ZNDlqOAukgzpNDpBh1gBQ+W2GnifEca1daHwfH9
ctyoYTJCsPbA09gRO8eYG7S5DWxIbYxwzVE6GAkrkhl06vMsTK1ymBOzDh8DrQvF4pwW3X3bubMT
QYDY66Gh+IN8NeWc2Xynm1hKhgTdoNuVdX5KcxDWgwdmHNwaQ1F13ma2JXsoG+34jAiulHsMTC75
b2MBYpcmucsd1QVIwHxZjJCwdTN37n2puDsODcq+4GhUNZKYTa1Lq3hzECeLJ638wQRNFJC+USv7
rnhdp8EePrUjjPgVAP9SX3n0z3TRUru677knZZBdtoovdJ9MbZ18Nkv8JSgj3Snb24Una1696te4
JLb4Zp6148cZ7FF2xfo7z+8Dkr4Cx1hae3cYNp3LJWN9vZjXbp4iVQJz8Qn5S3NfCmEMJzre/Vds
oqnGIioKMsRU1QTRAKYz3tKlaH/zrDkdv/e6S7IX17Wwf7pj1aWX0i8CGzE3M7+J800M2XZmGTXh
SRvd+XsulQX5Y9u7vfZICkpX94Qj+m3xandD13NJhnxeX6N1YFxgSqntqNctIsRarEhZMMrROlSr
yo3QmaDeV0ptuoovUideevDc5VNh+82Xuew67hYcxBF8fRsPYu6umRmW7x6MLupQli14SUPt3Mak
u6AI0cGevWp9WWc7e+xsNDYTVh6MCuCU09wdXd+v9o5CAaAzVVzaRo0tZpLrY0MDHFoby/aicCCJ
3lZwntobUBjhCDOuwMnDfX92E/m5mCMRogot+rvB8ZKoLLzu3oIs3U0qeGuxQR6yYfDRJ7KSlGnS
7rqxA9gcljfqhoc9sn97MyYlFpJZjk8dpO2tgKFD7JtZh953i+dmzpIvS1n3yJslAvoI+xLVPKqy
6StJVptNztYMmUblgRmCr551vge3Su3YDVC8IAkcbS5onFbmph9TP0pcUe3MYDVeReJ/4zJRt4tr
GagIcdAUvTtekXk2k2ln2OB4HLRRi4/rrZZod1n52hNaMW9veYPxmrruJRFXmA+NElHK6hg3OAoQ
oqN+OhWB7h8mHwUaMdujYbKK9cUee9/3sXHHiGmOfkCzcYsoFUhrh6U3tvA7j2VfUYqyGCFCy9m8
b5OzUtV1g2PXp6j5s6Z+QOCnrxJ8o1fDUPTHpvIYfmrTjwqdmjsYzZnllPFpkEl70hBw7Gxu72z8
yswvrcF+wDudxpbMWiQXsCt8nbhZddo993l76s3hEzR2sRWMy9+q0RSs6PMM0GtR9LhZGu++DJrx
Wnmld+1OVbWlQwYvX7lGkBiIQ8JejqDcpsaJsiCiwQzy1WOg3UyjvxybBiMIE1c14A9euYWjwQj9
l1EkwS2yg+AYCOVd+atd7xGcPAZLj6D5jJbOuKBO1RKULEydfOuEjc1ODfJkr1V1bLLqQXTYSjJk
bDoakgyReD03ceEgjdmq3DXmrW37n0XeoSp0W+Qelmz8InYKv/9uo5A94h9PYOqoU8K5PJ99EaU4
L+lQh6IFlSZJwCQJz22K4R2ufoyaRhlxNzGMYmN5Rn8dcKKpvMgoS+/oDWJB0uHMZmwPevxOrwOh
KD8Obv+rE/1V/tqTM/F9+Hhe/+mIf9O+Nw9D//4+XL20H//m/4cne9KN/nCGPSMHP5/s34fsva9e
mjf1x9P9j9/67XQf/GqDHFNOanpQQbBuPN5vp3vnV8e3Pc+krNpG4ig8Dt6/n+4951fv/BN+0fUC
0zkHf/5+uPfMXwMPBlxYTkjcpCfc/83Z/kcw8D8P9wE8l+uem+1D28fDQMvBz4d7K8QUqUtIIdUy
QhFqaZ9tqSapAnOCzScoB7/ZUNUxxCrIsn2BzhYRG3VZG29G5G2buN+yYrZP6L7FFyjh5qlblmre
sjCFsDFNxvyStiL55DpjfxStOW0bHeg/QQ7OL/PD2/D4MDwRMBIRf/wBdWPsDDsHIcYmLFZn13Jy
Gc/WYbVxCAFkma67e4lG40BZd3lEk2H+dgP8hGj9Ebn4kUP+X15AaNo+kAuk4MdASe12yPVnjRk+
qYrLvjDLq2HOmX+HbkD7kWCn2yDCSU5tGRqHYCx1lKXGAwJSdWxajRy/D7aOWA9nJcnNyuHlxhaL
2s99R1NpqPqjw0TgxlI1nMeb1vgsTIfmBJCLL8WoVvfKRX1FiisBEDtvHpLTbx816sk/eavWGV3/
8FaBQxjAA891XBtw6afEsSZF5x+UXULcRdkylhXiWsFuqN26tsLfZXJdrudQFD6CbBRP2xFpCI4M
F+91FYrsCdahegnoxIF+Whyh8GmkMzswkj/PwPVXcMX94Z78b3Al60da6M+vmbldWCgmQ+wZwEw/
v+bZYYOwhgYnCKzZtWUt70PZrrHBG4yFXU7EVMzJiZXywV5wgAf1bG5o6PW+6XqqbyZnaSpcWLKO
8Dp1sFlB1V5T5zheuKU1f16zPHxNVauHWK59rgn5qbvPdMYQhV+I+YRWbNw5fmPeoqHfwb67e77G
bmfUgx81rXL2S14ivluG/soSTv9U2o4mV1YY951VVyeIlHGXQIkiV1YGsIprxMG0lFurJ/aiRed1
E2IajOU4Nw+BN4k3mayf+zJcHyWo+ZMkbuXRCCofy5VTbnxUKxd5qsC9x07fKiRNepsDeeLwrZdT
vRb+Ne4udSXXhuHNZvzqk8l5ohYvufRoZ2NLLu8DfMjXKOPnMiLVpN0xMMwPjmNQXZoZybFj+GzY
+tZiE0x6vgoC4xLEbzimas2vl0LdTJXYkY6DWAS7mhjNLzbxPfYGDcsQYf1cOAxhm4rdSph3FgpE
0hKbyd8vi5dGKGGLqzRLyQ2acnObCMm97QNGb3AIcOgktJRkF7EDhhtusZiWcWmOp67sLMITavkn
FMiPiPA/Xl5nFDbwHaAB3KTC9T8sP62fYs71dLpVaJbJ7VjIMPCkmrq93bZoORbbPBAjY0QGZN3N
bJaEOfvB02Aw8EY9tl+NC9Qg+MJypyLyaZeoNgK96nS+++2gVpEWgfUn1Jx1pjk+vGofnNWzfD8A
Sv7Y+IGGyAkCSY5G3RpmVLSkPol5XVjUtTgsXEEBSSrvFh1VJCNaTmymGi1slSdf/ufb8+OCwqfH
qwCttkivQIDzgadaHEMSV8zAOi1T94kpNCV0psujbESeaPed/8ltrT8Le/wvy5hlslkEjKym5VqB
/TGw3rT81AZgJv5H29mE72nunt0ACGEsHWcEVU2bee8Va/O5LCUMtkn88LlRbky+II11NwPz5Jdu
VOrSwD2M4xiLoN8tCGFqDGz/8ydExsnH78pid2N78z3gdmF+jIPr5yBscvBOhE7I8b0xuOHFf8t0
6zgAfxROiyxEeoqQadMi7yaQ3L+YMjsloAgtxpYYBot0ZvsF4Fjeekg/rolgCaCm7HxveJUF7pX0
3xrHOOQgC6dpGsiA8ZonR3fm1rUIn8oblTxgka6Pflejyqrcz72Rzla0honeTz3JLpkYxAMIlACA
Sq2NsuYGlG8IxuvQ5A9bUkdsyHUqNkVacVq2h43h1jigNSfFtZvGJ2U7qPvcTNx6FrEw/ZiYSOJx
ze1Wc82+ovLSJwm6sy9k0cdKpAlSDAjULXlWKAvnzn9Q2JQO1Kcl+7JGDuXlfk9GTMPOTDjYF48c
DXx3FQ++Fpb/vEjA0E0nC+K6dTlfNobhGlsMIqd+tvtbz+vU3WA005sLkMHpZi2vzRZUhfPbtJ7q
bMQeVbR2EKUSS3GwdM5V5tl3gIXzvrWd9tlPsDfQWOVde2rMb40Ca1eaNElcMPwdl6JK4kVOqORQ
jW1sDson5ffrqa/8aU8JT3pTox1hzTbTtsbUy0F70wYemRKB435TnW/FQ+rD9BuY12IPY6XcjU6b
E9/szJs+xNiv8YodFhXqOMzLPOG00LcvxBq00eAM29BciyPA3niNFtzHIJEslwijjvTQDTuEXc+2
mTgXCHQe/bQwNjaV5hs15VdgP/hBakh3YrbUdWV48hLQfdjjSEFez26zb/wOpGmq5FBFS9rKyJnw
sq2eDK+GsP9MzlNypeQQ3oTTKrb0elRXeOpKrNKtt8eteYuS6Wum8uVe91iI8Y8BtLfThK0E6Uus
EmLHrd7eFxb5CqpInlM8WHeE24Y3lQ8VMzMLfU46bT0yRttHmRbOhZmWR8dZ0RDqbNgiLdKf6g4P
cUo57v2gl/JiaUK9bQv/qUFFuvURHN32fqtvJ4rTTkYTuoe1ZpytJM2lFd7gdhzobJtC6t5brCf4
I8EGuMKEwn3VzBFiNELyJjU/cD5GdlPlJzEs9u0EVnTp1Uqe2OaC5670XIgqX+58v04iiBqMCGP1
rg2NEFGSQ7QViwOmVzSVfVo7oXZ1hsfDL5J803fZuyRHCCivDvIdttCFF2N9ShqNXjNdu6vRZDrd
9bY07gZumLvZWkvM+umVFbpI49xevjKLoe6cxPkKIsHj5Li1fU9odr9dw358bDr7oSDJ6VTbikSD
yqmtM6aZxGtOxNTGbrMhoudGHyq+gOsGtP0FajF8MvyhPkjWns+EIbY3rbLlM6Mq/g/cmZfKSUsm
49JAYOUXqEUHYngarFd5Nu+8Lijg1QrL7oGgs+SZRAJ/h4khf+8DhGrRgH/iCiYNibl05yNwi73n
Guu+GUuHIr6hS6enUMcAuiTRSlB+VKb6Alc/UV5Vvt4ou/cuAo/60TBYn5zc/y6543eFr/ZsjWKX
YovfgkjfktZTb2uBDzapLH8/isB9gQY4SMwJW7NdqH2oRBk8Bkh2880EYcSARjTZYwDshUtbeCSu
oWDtdqC0w83cyfRVl3KMHXi8TavmUpKYN637Me2mTU8sWizaITmIQhO7xShwnWU+QLwqZ+N6BnB+
yIqza4BG6nyPDhgTPND4AaNcvXH8osZgf4bKQioFzwati66VzZWReyWYMlUt8TAt1Vvutzgh+rVG
rZ5SUQvS9Q0n3/iAzI+FX0NDKiN8EZM7XxV+10NgdNY1XICI50DwzUzkMfqo09rGP01L427TMhiL
bUqbJmC9u/TJPpgrqFH2f4kdXLNHaH/uT7B6ZrE1kZtyB5zv/bZt1cau8uVgImi9yavSLuLWI3gv
nhIHKWBOIOfyOScNZ9eCgw7Rgo9w2dLbZ73N+OGsm6lQJKX9eKZiLvwrmtLIv0nOt4FGnXmqO216
m5GOl5b8Dj3bd32OhfENxKfaSl7xNVm+Tk3vk4PYJPXN9ZJBXUcj91qsSNqIzNVjAy6KKd+3zbjc
zo1WIdo7me/hiKxrKmFDVK4mOlGPxXes/bpGOGwtt00g4TN00mde3LZp3+6gdVxnN8M9zpFZMaNc
yBzWg3DPmk+X7Bx6M5p8vxD9fsk+Lh558qq7N8usKL4lC0z0ret39rhFe6xLpmCrrXZ5n5hqSz/F
2emY1cPbBMvAJKOs67bI+8OPlwqWBEnWDzme2tn61JJHd4CasK7rkcsYrbJ1jbthxjzIZszhDTU4
YdjOMWGXuaQvCPe0PL/7fJlFTPyPvocDxCQT2lJ+lutqENaXakYgR07L7eDxaRlD4E/3i1FbhOxR
mLJhnHRf8ExzaViLxqXiGl5i7QoOlOS7lXO+V8n5gcym6g9q6cWl56FQXx2H0MpE8DqmEmorMPv2
ixj7c2KUDNt7uxVBB/WXEjompoILVmbucYTid7aqwaC2VS0BDpFtYF3n38H8+TolgGfIl0Q4pIjH
Ck4m1tncH3plezcEwfvNtkLilLFxCnlRLQSYRkjnxaMg5etA/Cvq1La31ZsrA/GoV511W4wCls9E
sXgvFSbEJ0tMSm+kBRi/a6U73RZAIt9X/C9XrpDhzrNTHLkImTdjtoDv1ae2h5TdEgEtbnEZoZP2
CIadA3fGrkUKyU7k5MSpSWuA1ubOxJfzUiGsuIJHPSLkJ5UR6eed6JbslBorfkZkm1aED8zaAl4m
n8iA6Bdk1t6rzAYEujOnqZNTVfogKHu4CZyivRthba5WYQ4RWZz83uD0pxkzTUzfwfmkpoSIXCaJ
XRgkwTeL1FRWn3aWh05V7QX5RXYUJHn1pgKmjs7eIz4UxaVDC1XstWN9sKyg+d5ouVzVRPN8arMM
7222+s5K0Epv5TR0t+MXKlXOo0oLDQ0tzQ6CadZD2dBZ6M2cBqVV5xxAVUCa7QAzDV7itTr4Q5Zo
dlAnv6DTbd4Gg7SO6O0FjEFLTAVfRoIQt/UtpNxLE1zALy3vblioyK1s69g7KAysYrLuC/R+/lZx
8j9Id02viAYiZQXZxmNiu0/MmA9Blt71mZ1DU7b9hdKkalfjcO86wbTxHL0D/Om/pRLN+xCQ3ZNx
xd+05P1AaNTGHfVKTOmIrPd6Ne6yGeJLZJwlDd/TsXKSkediox9sb7lJh2m8kLKQiEtINAVFCL86
WWPf0uuKK3YunZsiDbEA9bUFmZsTu4ae5kpVZXKNkYVskawrPk+G80QeqHtwFEoXhxg4Y0rkY+8h
ft4aGXljuJLzqNJDfhCJekxl538Zqb3ekjLTv/W5m0dkziqug/9D3XktSY6cWfpV9gGINiiHw29D
ZaSISC1vYKkKGnAADvn0+0XPcqerONZFXo4Zb0hjdUdFAC7Of853zMnGHIwhB8PQPyM+sFtCmF9O
ZsytSSq7w9ZLXU7iePKs7l2fX9/7SivxqNz5sJiESSSjjX8AvwUfGfq4e7rwyOUlJpnuFyeL/mPF
sTOd7Wv7xFkmrWDBg2s/GPfdhb34dHPnuRpY0xtbM/3u73Mre0jwrMV5+u4m9uOfN7H/SOn+N7xr
/54Y/r/I4YY2/Jcr6/+gg4//5+37/SSE/6SDn/7Uf+ngFpr4H45j+74HMtn1cKf9Uwh3AvEH0k/o
eKHvSu4tCAD/tLm56g9sZ1QU4o4jKOAiNv7T5SbcP1BbbTA+6NeeQkH4T5Rw5yRb/rcaIkLUU3RD
3+ZM6nB5sk838L8UKaQFRZP49M2rLeB3k04ZeY71Ejj3IFhHDnVtgaAlPN9w//e5KpFRgMrKykcE
mYlf8BVUKa1PsP30E2mR6auKapVv/vK1/k9SJsr/Lx+TOzZxGQ+eW6iY///8Ma1A+0sx9f6rjwxe
bHzRq2fXUuISUFr9FCjmh+Bbqmli/i7qV8cafUZkg/VaB86AzORlxY+//0h/eqD/+s0FfBJmCCRj
HJqMlfxF/eJ4UsReSAj/FCxOdnFeyx+zysAR9i3cHJTBHh56C8/iJqxKgjuwNGJ4zoobiKP0JaoB
DEWMCIvHjd9Z+lUVBgJecy450UHPk4doKvBkDUksH4JFlPvElxKGWBzfAQ7o78imWqS4BnOl7CZ7
XRg4T9vAJjeJcFbWL6GS1dFH7zrOSjka3kFF2qlf7GaBuhqEyZ69c7gu6Y+9niKdPc5cD0/B3fDc
kvBhNmkiKNZAQc1v5qGVnxRRtudxP/gfhESsbzdgCNrPIlIkO+bq3mmL5ZYYV3az4LrGo6bmMbgK
dYtZMA4m81yjG3N5tfUCeRIAgjr3lT+8VqOXX7q5NHf10IE6KzqrsbYgnFrgkEmQ/M5weXp9fnqa
AtJJDF0lP6EXnoykPz9NiWPCsAUY9oF/z74NgTAk62aenRuXpOG8QlAaylU2DvMVHC7nZhE5KAmY
QD5B2rYMoZcsWcvkPQ5vZ0IvuFiwofhbu22jmyQXzXfiekBLPA/sCQl3LV0cAG574Y3cLWXQi+M8
D+N5A/vq+++fyl/SEKwZGGd5jdlkfYchxa+17YaUhev2S/lqJURFVn6msQTNGPne8ryRNRTDdrof
ATR+YudKgvWYD5wwyr6aYPz50W1Qx5JQkRWbs998sp9fYT4ZowgfHR/N2A2AF7NG/nWlKWyL6/yi
wfU0pX7E4+JAgQhSiMUEKJ1VFGcAnDBb1bcLTM47vE3utF7iSYarJvTZcOMEXtJvJMZfNOzTp5IM
cxiTBIr/sEr//KkAOkhcRmH1NgK1x0abA14RVa2eXFw2pLMw3J5cEiJsVlAz0rfB1/KYhEP9bhzT
wQn3LfeJ/87ng8viPxENwOsD+WP4JLNXXBekERjK+UXwu7r5X4TsPz+69E/jP9Y8h2Xo9JT/Zeku
XUtwOFLNW6gt670SqbhL8GK+d0NM3W1YNjGr5SI+CPN2RNEcA4lwyJOm45IT5r9rPHROL81/r4d/
fhzluC6ZITYVOrR+WQ9TkEAlBqnuraGW7V6DcuTBq1KEzjpslkdGMIQCo6HoxWpxiNhuJ3N6BDgo
TV814m0NdgLab4+hs8DEAeP5N7/1n5vEz58wxMmKa50YtWQcdqpS+csXNnslLW9zNL5xHNYA/Jz8
uWwtO92lLhY9rnKlVjvbsgi7JKdohGl1cMEqFDwh6UQXY7DIz2XpQSyNzEOw5LSyu/fSWF7jchlf
Byys8QoCSnQpe5SGdTu09Q+6G4Zpl4yd9Tj1zfCadVJy+TXZdBXTYrRLc5Ffx1C4QdoOjfUc2YZf
iys2Scxh0skPhY/02sfp+4QVcb6LYFpUv3s3//W3C+3QVkIGSgl+w1/m4aNjlylk4OUtmmLiwSjy
45PCCnZd127yATEneohN7ry5E7IK5sauOC/tAuqhWaRzemEQyRsfKyLemY/frBv/8tmU9FjNsBHw
i5EUP60rf/nViq53w4oG3DdG+iC/XAcj/Cr0edFW0uAI4fHKyoeCjPexyIz1pKpqBE7XY0NawTIy
18rVCzVIXfANBHH6Xd3LLyconnslJX4E+1SggKXh1zlOE0Q6yYa4eo+Cbj6n0hwPsVyW8kbrLL5z
ged9sPKKfo1On16b0UnfIjtWzzVWrWMuqvnAUi7JaWat3a+9h7//+hgp/fJeep7LIuHap5MTb+Wv
UzqgaJPVMbd4BwqBO9rCuBHtpJyYPGGTb18wa0ecIJbS4g7ZYcDYVVWGOMSlvRfnMItosaOTw17O
NLKSvxoyP0j3AUcFTaJ49LqdXdqVXqPpUAyBkNaBDGg7c8/wyf/WSOsMwE8T1iZr9Qu0puyhSHQa
XQg3nD5B+J1OTGFnl1Bg/AUrlIpDtTPEMN80PRhiPUBjmTZWK4qvIXOzOyZq5FedOhjBN9R5cZW6
noPRWnr495Td9dvFafHWkR720tts0javslbLhzt79TnXtvqLpbwOX2xrpnCEg4kTUxhh+s9ABzmk
1TiN7b0/2ZW9SauwvMSNibQEAQV7VeIu1jmrKrwyAQkxBAcTRMCOMzjYmwlnMbYrpGqEKIsxg7RF
/xgE2OG3LlDa8JJNhfLuQOmsOYSSwdUlIZdovGpLtuszFzCFfx1w7CrPfBRTd925ff8VR4W6tVO6
VhkXjQqCbFlYmzmVXJdhYPGcN4E33xIYdR5OnLR2RdA3mfBOYU+BAF3qOyWT9m7mBTJXCfIfippp
ITQs8QvHq6Xcd6Nwjk7Zxj6nnZjFcKHTS+x6znaYFFXRnGcLo5pNPLneO8N9L96OY1J896XblGvO
3URSQHZXF8A+o3tWBsGRhxT7y6y8oDwh7wH4GzdMz+MkWJ54EqxmI1mUnDPoJeENGfjyxZGW88od
PoY5X8oKulU0ffZ9iVCwEIR5awHW3cMQCIj7GjUgjCxziayWTMpbS0qgJURsmjr3TVk70BymGI2t
MUG/98LU+Pj1Yv+6gh6fbHPcYEyfUsJ1Y1+UXy6JbtIPnBjn16xqeCD0qBmEtPBCIdH2rH0ceavn
liUbZzAQvi883/IK2wqXe6ptKUnJArIPoST5i0CjCJB4c9//kFUEpFmXDDPIE6T+KXURVh+jlPLQ
5ozcMMgwVVvjG4/vrTZE0i2UPkBYFKD2DfbZNdZo5mMGyXaDmy5PXvt+7tRFL+sOuJLfFjBo/Dh8
Ni1ZnVMFjXxOCfncJlDcCN46urphENEdhY0Odo/5GHKMhviMYN4Ar3wZg2m+Sxi/37QMul4jSmiu
2qQJrVU30mmwymzujyhHSUtbKU9SSbZEeG8jo8PvqrbyCeQogY71gGtvD4ncxBc1vmhxUYG1eHOX
pg/PM+ZIy7UYQNTu7Ckk2VGyQnv3nRPHLxqoBMR0jETwvcXinMCraOyrcrCay6JIfdbWpXgaK9+7
I2o9/zAVKsta5TwfKavn0cnFQJdNvMz31gwIg1NFmlL4YVWa6EogH3AKtxeCAzeQ7CToN34ucOC4
s929wo+wb20RW++9HzWvzjzCPoN+2F2zDJqKr1bKN6up9V0RSGz+II2TmyzlVrFCo4f8D/TD4bsN
+Zmpg2rfPSeLP1qW9EvkKCBDzgk2XpapD3mrk/zDpRuFl3LMliew5ESkWgMSgpcI9GznU4RECkQG
exy8PlZSpfmgINLc18aEdrOBDCrrTdGn+to1XAixrcqE1hAPoBqQrNjPN3k1hPfYY4ubBuwNwio+
V7MKrQ5jv6vt4XLCgPXS9nCaV3YWOd3Oqy1nuuIwvtRbGB01O4FuQoizgTZrQJLNeymH9KPERE1v
cBRZ/Tpu5o66r0XQT9D5Tqa2xLzNc9RkJ6W0JcLPjwjns62W5rnyIusYRxlg5LhD3DhdO3CAhSX8
SZn3JuBw7YbPoqrqJzto7CucuvIo6BksMeI2xTu8UathdsYwewXdLmaLyWdxyLzFGYB2RnyIuAuT
QxyPMQNNu0vWCk8cVRyzmiIsWQoyAhP1BN6sb4IbNzytHGmwpF88UObCjm3xDVcofWTA15gV7FD5
DtVSPcVEXpZV1MvygW1UvcYwMp/cMQnudDYXb0Q8SNLGcRDBFkSvC297+jBgS1K48VICtCrWrh10
YhOUweTyxFGjAJAzZyNtWy3vYiebXhc7UdcNG1hDIYDyXodWZGaTFgGrtdME6Zqyg7ldp71HSMAJ
OvPkRaojI2y31WM8xeO4mTKXRSu0q/iHXfv+Q912ul6By+0fDAkNtvORy/Wqne3yoqEtpGL66d81
uc84mDn4zl3a8sIhCRYzX4jdT5XZpoRfQd1WEFnTj7HTL2LqLgjeTDbbXT4yBRHJQXUB/54U9ulV
jpTxwbS6fGajbZlp+eTjtp5rrHd/iOP7ehpC6IxI+ue4nylWQFUFpcjI3V/PsBcRJVLXECqrFqaD
hhTGt+8z/0FPadtrBU+Eg1UxER6KyY8PtAc4XNMSt7yvZ0xZAw1zwdbNo/KGQ4C8w6IlrzN+XSJB
JpI0IduOe8/8lNNhy3X8zh7q4IG/NuF2YBi4DQzOr6eKufpBqIYJytyM9jFMSpHsuFdbD5iuKvRh
1peU/FXDXV+wwK0DcVpmRBbx3Q1cG/d2n6S30h96b8t7q+4XZ/Spw/Oy7iInr1iu2yVisMqLIa5A
PVsZ3nnWNBAt8ooZTPgAFAeqmVpyxHZV+FjAmK89BAwYX3BmLx/WWGPKgQmHgSTFIM/82qnC+BmD
pZ3enm66/s1EPwpkTXRtC+v8NIUB73RLqDQcILSubTcKHsqs9vxVNeNXp+BtXCou/kxybwF4F3vT
SFVelX5VA6HSFO6t7En650Ps9ZDrx1JrzLFMJjatHUQl9bSLx19taZphADk7k0/EOlfUwyHlAMrt
auQfyODBxQqbOEv3Htb0DfCHvZaUW2NoddAwLb0feBVn8ZQDBoZ5IbV5VkA87MsWpIizI5milrWX
lhUzBmzs2fWpWbBlj4q12IZt5B69sRv8z2kJOYwLbzgQnG3di972mSukHMdbJMKesClj4Pi6Y3l1
z/20c2G+D+7TQE3xDs67nHA4OIL0AJ3yAO+htb6y4uHqdXnis71xp7mGy5d4034sk/gOUlB93ScK
H6Cf4+NaaWZQ9em7rYd7Bl5zdFEv4A54xptanuOZwIOJ94lEDiN6cZWJmK81jHVXwUMxujg3g5dD
z9USNwjM1wNItwD0lAI2ts5Uzxfgtlk1nQ0Vhht6gDTlF11sWhpBVTEC7fFoLcu7SNwsVRuqTSPo
Atk3dcc33QDPGC+7DgsjLweC0boFXxlfWqKf7U1PWOq+t12xbFMapop9nvglJF5b0ghAQsjBtm+V
qtlLKhjj84YDLkNz9hqBU9pbOrjqWRGsHD1HL1j55/ciDDNFgBODcLytEFW9Y5I1THtNPg3VhSBW
l97mNaDzXeRwFb9EeW6ua5PN6JJOuXFJR8D0y8L0lb48AgQpCJvLksHkCyVizpZlalbbOZaaWpuI
qM6qjXQZUma09HvEbBiymR0BevNFHj7LzgnuUUcshkYlA58Gk+APX5n8NUq8jKCG4/cXhjgmZPal
4mIGsmdZE6M1lxqnEq4Oqs5W3GlyCSuLcmNFucdL15HtPid0i9knUJMjuDD0Yw/yj/1lrS09nQFy
tdleR4Kp6LEBOVcK3KhpoTKOCA1RI5H2E5M3OL3FQYkkdDc8P83nghvlgztmo3cMZpe7yIP4tf1H
l+URtVnR8IbciC1WOQ1IK692GfD9I6cSObODenizTBlfWLr8UXn0IOBtaG/+oXVeJboTqIJBIkG/
ktXediPw7M1CE+hvREn35DP+b+FFcfFEYyOpEuC2F8L7tRcduJqWDW17b8SzrL3XK4Iwapr30OZ8
5pKudSEcSdlFv/i7liHzhgSTfsSa1+0dpLR9UVCsNzYRxQZCTyCoIzqqPL86dCxj7OJdd8kMTm6r
2Jm3pm2bje1U7Y5sY7S1iiZ8nsGc/kZN+tNc//NfSoT4qsnhIMt7SBM/6xILpZSqYwd+pwSKC8SS
kWZ0NIYak5xK/+K46d9qE8dP8dClT4SHG1pYcL4hFs/duzNkAXA03X8EWuG1qolEDdFJECMxnLHr
hP0nMcuMvy0X6se/FwXUSWv95bMrFfpMLwiyctP4ZZySgYkUMzmi90byL9k0PcC+tU48DMzZUD7y
5wQjHdt2z+hbi5Bh4eh2Wx+Q+x2RWv0e2qW8tZlWJKuoEcNdXcrlYDIZFUQRJiwM+SD68wFo47Om
tYBrUQu/A0tjZVPLQLprmy8lAfTGVXDwUYbdC6RF3OcsRemT8pxqYb/UVL1x2B1IDUGmo84gWN6s
me2YeIEVXCZ5qp8oHBANcKEWdKgiwH1j0SNYrHwZdk8dfOgKKAGdCeuySkeONolKsttglKMLBRLy
2koMQX0M0zkKtuE4FC+c+BdDFzTtTOuJccmNiZTzbg9RAmu2K8EDO3ngXkkOEA+8ylUNs8FtPsc0
7A90wYrrZQQ2DYFzmQ5MdrFFSfcUn50TsNeyMC8t3SaHqZ/TYp3lkkoVI4VTnMklHL7h2XHpQkIJ
2t2oQ1zgrD+w0ii8upIYKXs4xZZ5THpB3q6ORbfHxqg+T6b2nafz4Tmsq/QYuHArMMe56Xu7eMBl
h5wXSfZOeV30J6dz4AiIB3//SP0i//KOK9KqPiEd5onwl3+VwXDh6cr0Q/ke8sN+EYVOXk8FLvce
JSefXMQxdAkTJtddEXIH7U/kSVSV4ZqlfLkruKXflhFm7zGtPW/z95/tTyjPXx93l4EDshahIg/P
s1S/yJucnS1C2ZH/Hpoqrrc1f/3HyCXMvCNT6Fx3squCs4b38lVTx3uLZOHuFxuzzQaqab8nV0K5
4hzjZcFw4rLxUhF6RttteN30jAxWta+7c/SA4HVqYReyo3sGRbIZHiyVqDMBt542y7rguMbKZlHB
wKDQYSFo6ouWGMLNSY46Q11vsVQ2aRdC/kin17IoOULQbBccZ1u3FAlSAbppu5izamIgUYIszqNm
TUCvAsO7eMNRJan75PqD4emSQ/sgYaNBkfROTqW27yj/bZrrNokLDPghJ+rVnHPOwGGb5keoc3Je
A8zU54vt0/XG/cNQqNUyO0RFEOaWzi5iBpFi6diPzLuf6jHtf/MgwdT8ZXFibHWCoCBbQnIMmc/9
vLB2ruqXzJ/6d1+N2RtCbnLBStwuG4Gi9Dw2c3gcHIbM68ztc2qjcXl7W/auAn/UKbcVO1PwQIRn
GPbLhL991U75dFNmTvgq+NMPjhEkKSvBjr2r5t5/7FOVP55o0hc9SgsnP9/vH2uPy/RKzma+E3Hd
74WXEXCz+nmXhrrf6T5210wYk3hvFLYXegwL+9NwFKD/ElCB98AduGzQMfV4wzEH92HW9uqBYfvk
HELYaJg7fWWXnz1/zW9/Kr0f1jjEwXroBcjyQk7j3kXvnDDQzZ3GCeri5+HcFVzWg5PeiC4VxXZx
p+RGJ9I7NLBDX0APGhp7uupON2o+CtQERAmFDotZlV0xiHMecUiVBwCm9iG1a+uGTLR/mUvYowSj
ffk8Yqfh4Mrt9CqtvIoTlYz1N8yJ4QuJoXrtZw+TF+Q+ylpmcuQBxs8hBgFeZ9/eQlfkrvdqKl+X
RGq9jokItru2wnZ/Vs0lhzJvasL5gfMj8MR5ooN2zUVRELHJRX89ADLwVo2YvAewKYJrs0yNex0x
tB5uDbgg94q3HJfFLuaI2MXrvDOyOuszZorEaWqP02pUCPXtkkuLLzKnboNt6nf2y9hlFGIwASmu
6L+2ztB0A0LLy1QF2xlv/7WzzNlDJ8t+Xk8dXmGJ2+4xTabsRsvJdk6tQZUHmtLBhmZ3CqKIXwD4
W4fT6NKQxDk0vyygJR4XL6S4psEpX++WmQqOM5rcwgJyNOWNZz0TaX/FNxa+jkrU0Tpi5J1tiBxT
VVzPVVNsmGcM16CKg0tpoSxeuGlV+ReAMChqK33VFCunT4pypzPHwuSUOAPGsKZpZnxCJIxoi9HF
KsdZiQSJifajc0N0q3Ts53nL9CQ5IgCoTzegUGXqaJRbvC7GlTmJ8KBVbJqzPPOT/MwvhmwB+q7k
vjdxdBOEAxLW4JuIyge/6aJzobWijWZOYE43IVgM0vBBMWPtbxmj97GGu+5HMojR8IMwBTmhmg+k
i/yBxhUKntMWGSUnnpuuXQAI9Q68ffXIo4XJK8tjHCbai4tLQ5IKHEhJMapvYRPfkc2m0IPnH+m7
XaA9rgyr+VUrRJhf6pFLRmCke48WTv6Q0jPmb12j7nMa/I4LHuHgFDYKH8JmYs4fOrF7F8DGpUS4
Swfuj7m5jaemvQ+dRF44kKbxJ9aa0oLUBKfWtFDUCU30bQuKgqvA0ebegJpRuOWBOL3H8cnxLmx7
lGCFWCLowy36i9gsZLk8f3JvWcFIswypP7y4eYI1LjR8mqlA1j+9UctVomNNC0OS4yycgLYdF2YN
lDoFFKmihozFsRgWKjYS4x6AreceJKhaX6KVLPY2mRF5UGSndNwMRamf6eMZFypjouayIYaADziq
yi/wPAOdVMEQ4id2aedZmWIZrx0yefewLQl7M8+my7Imtr6Ppmh8Jxkkj5lrgm2uGSFujNtrlli/
TsdtHC35KdGo9MhyUJhvDArmvM0U/iCvqd+TSZdPEVlEoDpJh3/YBrEETmdalFqh6GcPsUXT0Zq9
rzoUZko+aagpKdLJaUPj5jUeevJ7xbpQFROihJ7PLiytb7qvu3RbUosRUBkRZm82wcUnCU9GA9+2
KItC88ir21QLkpsijcpbepj6F9PSPZ0UXnw3pz3p9jYwMR7WqT5U+KXrDR5uQhchWXXyX7k1V+dO
L5tvyVPVbxKf2Qh1QYmjnlnTUw9rekY2CBgXmNeC+W9541s4ndfGMFzbRUAb40M/JLRGFNQ8sHjm
7omhbimqxJJqBN0yZZYu9h6uEHFlVQGAc+wv9f2Q68l9HR0wBwxOGkUHcJXOMtt5XRcdLbIj/ipW
or9rzJxXbPlmvO1K4MIr+PnePfx/b9y5XtJYPObAgS68nrW/iSP5jtycXtUdOh9sDOV5W0ZkJweq
oK9j3SSW01whZBAIcjjWrkiiZdzlse3feD0E91tXQgP+xpXFDbNjHex3IHBkdc7usaQfDIVJXGKQ
yh6Fh1uaxb0axn0TU1a0yfPRf+t7OaXXscyLB1BrRb0p6WdNINx32Y8g63x1bEfLl6veYb6x46jP
0BvKuz6KIXf9F53l+VODqy3bBSajaDDpG2pKTFnDeui0FWAzAiyzB++PacdmEw4euZs2Ga7XSM4H
3NaOeyxla+XnMUcuOJ28NydoAwULqxOxddykXiLOxsYLH227mzh49MHO46VA98rEEK9smoL73RTS
nICo3BI+ceCRU16d9tWDFXrNPfnN5a6z5x4xL6b/dYtEQtmzFVH/vSrDiTotmveAYuk+taZVSQrk
U0rDyIVUrXujcPy+enA4eWlCx9aX4+wyAai58s/ES6mXWiW2AFMeuoxPQiio96Hy6juPNZqDZCXn
p2Ccy/tURqjHTeXRKajDPJBbu0tPPWG5fUWyyhaXlF8yyozdofJ2fcJGtQ5dHMnPALBi7rNkgFne
sBcncJgvdLqkNA2IJE2edUTU/owIQb+sWMy1ftbcrR6zk7lrDUsHU26ULYRlW8bFN2iM7VcuOGRj
d4e6umL2lrz0Q5g+svhRUezSoeAcHO0mF97cObcCJlPE8uj7PzC2GjIiuVVcZJSRf9oUIzSrk3mH
n2BGPbArxqbYLzAFrPrRsG54nl7QLlM21lwbj0pr7Sgs5C5lnXqSMNKQnJq3wEz0PNC9hYpoDTW6
AZkUF5CTsgj8FH38KCnIedV24TzChwmeTOU25hKecHDwLCsqzsRozXRNS5DdW4GOb9a+ykkQckk0
x8JosjCx0ctRMax9KkTDIKDLLLOh4IanCShdInYpCoO146AxXCRL4nBbcklGr6oKBPzKIR/+qEoR
nqVo+afi1gm9RiXxFZn/9Ilng9knP2V90FS+Ab4JSnBMg1fQTFeP/X1sJ/NBTGBBVqO0aCedu9a/
XapxfqJ39TmLmSCocHbYAqtwBMZmA73fjKMa7ywgXndtpSnE6BAUoFkDBTyY0tBWRS0lXzNqMf8z
M8n0wcY+cpZ2AQbQWkfzdyfo/dqVI8Ve91lFSJwWgnzYtFmdH6ui9y7pS06Wrdt7ht8azWO3eDr+
qjzyMr/Ra7yffSRcnsJA4kzC9MinBGz8i9PLEw1HKhU5X7Bm7Y/cHh2iivW4dSRV70XcNXsKH4oj
3WLU9vEKPDW5MmdzULYX4JrI2w2S3QsxhjZ5woWbpOupnCE8twUOMV0tNifNTJe1R5bbqQm5VEjB
aCSMW5x6w6W+P00Dim0Q6OxgOgDFUw+9uIfcthFdYy5QG/QW55G/GbVwf4NO/RcNzlUOCpwHEojw
s2JB//lWtcjFVCXNPB95FiuPDHwc33QdPqQdJQXTt87H9sVylXjxeJlGnjhqjalvLpw7JhuWv86V
PxyikokdjZETMHBgdHazNrPT3NrNiQtTW52+jvwwuc24FrONlfkPq7CcD0Pp2E2VdvbFSXPqdozQ
3f9yMP1HBvV/z33+vw/Fwi/1N5DVNP5ufzKfS/7//2U+d8QfRMuxNWLr4jLN7/9P77n9hwPZFLMX
LnLECo8X4v+bz13vD9RWgKw+7FOPyxSGq/9nPofMipU6sJVL7l/S/hT+J95zecLF/kWGRIxBErZR
T23gYkiof/Ir/mLtSvG/pDEVyxGcOWAUWEy8dWsveUFfQSu+YMBm8OxJQ8u9peehWde8J/aFV9YR
3HfHczCs58Oc30SWGoqLKPCE/5WEc9rcjKFnHW2GN/kZpXbVsvHRj58LHYbjaoJO9ilQqD66KQsP
ylROuOoFQDBEwcZjVkTf4sfoUoZzZbnOchFSCXfGGDfaFVU0yMsZa1DBqKK0J9bNspWLIGwNsf18
bn3dHmbTDh0FZZ15bKs2QBBqIwCWLs6SZQv4LC/XgtnR8oNiwVleBcPsEILOM70Ps4BJpWYRo2og
oNFl2WRF4ttnMwgYfD1CDPY3d0TVVDvGPIOPkNHXIcZebhfK35eMmDjKZRzY30LjzhwwxOx5x6Cm
CwAptM/YZUvKBujBHlqP4hEiaF99X/fPdP2NgCSYfHPlDyt71w8D/H5ircMdEsDI9gkAgMKUfkxu
8r4TFTkjS1/VtZ+2G8wLDdc1zJHRxthsH8BdO4eVXrt3uuWcixLuX0aBzZ3CzMULe43HlkWp65HO
rJDmdVbaz3rwAZCZqUruVae9VTnlii2rdYcN0+bsDcMaWYOxUH2KASwlyIYu1tIVbOFCQiFBvEmY
ZlYrp478Y14k9C2nrIXOxs/6V2ccTbcewlMCNhm3+Wyms5SIIpxGN7hLta8/fcZ7uEeaEdZi7lQv
s3GS/cL7VQHfkMvTUpTiqxK5ctZVAnpjm4a2ReuOHzv9GtR7vuXS6N6XXj8QJrTqGkTh6MZ8VwE9
7PnG8xCTHorBeHojkCr7t7hBnrrC9kzXWOWbcMKhLwIqWM6WGN/uOz2LUP9WBEW65agXaiJ2rTE6
XnPn4YcFROcQ5AT7WqNK+PXDQiXLpd+0aiPy4GogZbYo84P7a7Vi2kBZTMTpKykwYg3wTyr6qgCr
in5jN8psUYauCsBnnOWK6iMT7QPIwHYbxjFTQW2feFwS4mirG6C7TNVUkwGrHQaxz8clZDozncUu
V/MkKYZ9FhMo0Yn1xPr/dALhoIAYeDkjnk0mysWZTYEtzJCNg/q4M/ydKffRmODkE81lW6TsfYed
CrVVqFU+MxqxbMJ7UEu/uql6WebgowmKy7QGiDmBxPVHP/xeCv8LXD17cHRjzYt7jxlDrv0RjSCt
aTSeonILUobmeSTY9Zwl4FZH+RXb+BGCGWRo4o7xJpjszemcehb2zvXSUA2YRGgcNYVBqwXC0cfA
7305ReoMYMaV6hoemlG4z6g1zwbFBi/0m9/I+xEhhTaL4k0JgEyUQYUbaG1HTXTgVSfcotzwnMGR
t8+cDPJE314sMHbWRlvXMZUr2DCfEyLxqzJeqg2jHM5ggAkecaYHd53Wj0KPr+B0rsclPylhlzbV
THsOzYcpqkvIwD2Gkt7U3Kgca1eP0PBcbGU1v+I0X4w6uMtGcicF7MFtEk8UBMccjTny4qkpfHeL
MxCIGrk12uCpVmF6PyzraBpcDBRFugsDTtYVKsA+K8ybl7bDLhPBV5i1+aFZ7OJYqfYm5uK3cQbK
X5woUFddC3lllPDoZkHmzYZ2z+2HE2bnPBejzWEEVKBK/PzWKLOHikqMohbnna22GTW3CWHtCgUM
VIGyN4U/PZspMqwTbbSLF1tsA69LDlWar1E0oi355mwfD4NeWcLbMILDBKbxFbipd/BS1V7GjZth
pCNTLhNXQ/ceLmHt3su+u9FWxhKi02TTy+VT/F/2zmNJcubMsu8ye7RBO7ANIFRqLWoDq6zMggbc
4RAOPH2fIM2mmxyzaZv9cMEF+bMYFQi4uN+953rRE03K6iqcm+HIAOkD8al9HnrPJM1iVLrgh6bg
1XVPTjaeXGc2d9HQcPAXJWZCGyupp25Gc4HxQuLR5PU+y8Wjzz7/atG4X+bFv29A3vTjhBXe5Wda
KbrUWiBL9InO8hQsw6s203cbUk1Sl9fwsyqW6+mNI+enjqwoYbGx7sy4ih0/OS7DlnyEbG+YlpvX
0UYFwyNMq/Z2S/3tTi0MnabMTRy9gjoNxa7gjeISkx1LH+PA5EDbKPRh7Oc5objoSH832UiLX6ey
HuZp/u6xEjGYv/Mcuqo32zrPnQ+SOG/vsMkBMIgY1Feli7crkN9rZ14DuwP1t16FfrFfFWkA0/c3
M7MQqv/WCzXNemxsLtbiYp60DLxX5V/BkBi/CqQqmbUmAViVJ+TlKsTX5mI/U3/6fn2gZhHciBz/
FDZXeRxZzbU/lIgei8L7qymht/Mn6hEJM+kwbUFFWWa7H8fGf0QYv2IgeLshH+ENibKIJiC2dmrz
AMk2LHedHYzqr43X/GUkzRrgqmqIke6q2eYJ4IX18c9tDHa5BlkAJYA3M8ZGk9ckWsfNefOLdj1k
uSAxQo24y2/qoPtRmT/CGy4Vsc3oOkOHa7mlxoMObm+SaUyg9LKP0csdCSqnEE1uxlZVZ875rRUk
zNpgvDy6UdvHNKVa7Dj9XxeVqm/PWBsqdyPUDfEcShQ4bTg2Rb5UacWHBfLguHpxr0u4q9sv31aj
Efts6AxmXEMApnHpWSD+VVEvSIlcd9TjaKxjkeuOlLQ/u688PLef79bcsq9sxkYPZlXmkTmM/aVs
3qNUsle4IE0RCcwzE/26D07CKojStNTMHdSgqDp9xzDWhAkoDEMEqfP5DT02Lu+htedWv9jj2a96
7mW83XgC9uFWtZVMLZvunPYjW13PTiPC97bD/dK6ZxJfauc8RbX9Cbdsmce0IEebbGx8gctQt0+Z
9fgKzktFdWXiUdRY+E+uE2ZpWQYtJtbaylV1lA1VcsjG+aKPLibCuoBQh2iYNpk3rLeta08KOKnT
BHgh0VdFxNeLBThgjFZIgRulp6YCyxDI9ERHjWBdoJeVq2WRDYN+ANQ9sMhiyYkegaeuAPC0oiB9
zKuGcUmky8/OGX6NbATlq5Pj0Xk2BIvzM0Mz2X+VXHEhWazNw2DhiEnnzc3EcMiwdt0WNFSjpMXD
vGCxLLeloGCoKiRU5aMGa85QHU0OtyVQ92z6wa+7lg9LHZnxA+HLtGeK52CLIxeyN0Ics/a+X5Y1
4N7GbC9RHlBrP2trqe63yGvWaF8OQyQOWPVg05fMyI/1Qshwx+ixMkQdXf2UtQEZ/1yHtJOHSuKM
pyxJ+XcEbJhtlqgzy5EWTuajY1yN+AsbKzxhelPiWGR2ZfN6+05acGRu98yM2EA3qATdbmaKAA6Y
E03Km962qYQbByzXCt04JwfQafp/0SZwLa/3w5p34gBio27OuKFd/61YxinbdQvYNLzZGwgEQzNj
z5c2R7h/PTrOlr4EkbRu45gM6IkfZIURqExRMQCom6t2dDX++HU8DkZu727myc+pqSbOah7h7rjc
G7CSx6UGfLfLrFyn0rQTLWJIuXGlL1L3SNNoLPozhGr/pp6n5bT5hm5ZLdRTT/VDQqMWaSlNI9rI
130VbjjONxO5J9EExZUdsWzxt0QOKnSUChoA4Kxnuj6FKmMfoxzhOroQXLBlYPEtw/5FN9RFagps
8JlK/9aaZfMb28Z0VRVW9VYZYd9AVBqgEyhOiYIz/k+T2eHfQW4Gr7Bwra8IQz6ClDWLd1p9xb7H
45fSBAdjjinXxJGndA8FDYAHBZbwD/AlgvWhybBgZcNj6HHEapz2ix3lS5Kv3VFhkiVWr6IH5YT1
F7dVyi0GC+dHX1cnGlTpLUOsys9DaZtDUKxfVh8sZ7Ku6ykYIDwnJTEGarqwRJU5S6KV1+E5j3z7
sKo5Sia3+2DDaRKwFPLDX+d8H9fQaFuZFW9gQLBHY+yKJz2mXoNHBUIiFxMxhc4hnlhpdt3sze+x
zgY0zFKk5FHrBMC1fzJ0XOgIpDKF6RcAk3rAldjekB4R3MY8kdQRu3hN60DitALUDfhuNyVq5r9i
Yn3NFr84VzZQQwovDn4uOr5GHKy5tJ0rJ4/xLquy/NMy4DpmzHdu246eBweLEKhn3TyrfODWuPgg
bPxZvvM34XC6xtN87Nt55Q5ZhWeM0dvd0mp5nqA38hefzRGujLmER8b6n5P7/6/B/C/nYpD6v2gw
lAX/Xv9VhOF/8E8RxnP+A8BfjPDuRBHTvgCf2D9JuP5/kKNz8a7inYFCi9nzf2swwoGfi/mBxJbt
BYA7/0uDCcR/IL/EgWC5F/aFkvv/osFckLr/TYK5SEO+QP6hL0fwMSk//1dZsKzGVY4S6IhaiQPB
bgnCXwi64SNDxPDBGywn5hDi4TYVzZoVWHe1dR+1vv+wwnWCdA79ROz+27f38E9jzn/Hyv5bshVZ
Co3JZTUJbCLSIW6Qf/1QWHlkl2srS/CSxW8Fc573bmJIyunBn8YdlDEcKb4one+5EIxwGWMtJANb
4lOsMqL//h8+D4/oX76kf2hefoBjjsktsbR/005xW4HacClg5nzF6+eqjaFSyIkQ27crC6hUwyTJ
JPpyTId+aP/gd4eAna05l5mQio8pKRpNRg4kabgmeSH632W1gbYzpeyr/8Hu9H9+feh3PFZAyoFD
3lX829eH+jw4tHAojsfbNh+crp/f8PRWhujRWn5NnMEApntZq5NJgzAEI0jEBqJ8XYDudof/4etz
xT/Kkv7LgMUDFcKmkAlBAsE7Qoj/twfqgOqtPAoNTaTKeh9smWtSuWJWj1ozQUlYA284ZoE9Uqla
M5s/XmIGsLHKDL5MgKk4PEScsf4G+Pyw1C0YrdNs4q+5qws4D1c5nTRM6SsZePzjG9hOh7Kc30wx
4ic11M0dVNuFeJi2OWRN7lw0qP2MPRJ/wgaUAg0KPmYdz/K2HEfBsEx2GVUlImPr+LCssnkOfcND
X6Gc24e5hh59x0jLM2fIsKF36OMh/02nrQMl1hAzOXGRsZGk1mZTJ0ozWsoxNMTpnR8AOHsOxiGQ
p5jQ0U9sAnYVz9KrviJ+0b7iFkO8iWRsHoXAU5DUQenVV7Wqpz4BRT9/R7p1/7TTxNwYJLERu9AK
s9eslM5pGgT43SwOqEAYyTMx18yUQPqph24kMUFc64o+jAXjIFpa6thV1aXApZdwx/wCnUzO5US+
q5IcScXlJ5F4tl6xF1maZHxVjNMLGYysw3+DhOBGQ2H2JD/jH9tzqbFeUCRzuL6xPZwgFZEwI0ZM
MzIz3pyAHTTg+mB6pUhNDVQ8bHi9HunanR9Iv2EWqi26w9p93vjhCbzHgyFZn259j9jq2SfmaNeq
2757utR3E622kRk0GzKKAjS7+rCuw9EqTL23lkmd3MEDC4qB5mBX8Jc4Ec5nYeIrEf6JJ+8+8pnm
OFnGZ5pskFkQCU0U00B04U8PcXQVBDEzU+fXELHDssIfXPmnh8lW83sFgLnuq+4fXfd+eWXj3CLa
OTFGDBpIAbk2sJryhkRYBQ7sqeZf6MdjcwzDdf6CG1b8Zr6SwhL7JZTb/mqjjJyLbzqehsvUHi5m
HX2VWUCZQ9UOn4HW96UvrRs6TZq3bszd+77cxFNjeYaGrsoLvlyC29wRRje7JReIV6u1HJhf5Ljy
vT8P1sPCuPrBm1dx9oDIbfiZMkBnGQIPg8P6kHPZRsqTUcK080Z4kfsSdDTfOFX72dEW7S1YQmCK
PTSTfu865yZDQD5OPTpQP8ycQuid8a6HGdpkbahUX7LmawYJcB9Osb2vo2F5G5km7VUFd4kpwwPG
YwssAeykOA+x5BSZzCNk3qb/VZbFxRhJRuAw0+ZcgQGcIIsybPR+msppf/mTpVbE+vVCtMgQhq79
knzJzmnRx9PSdrkCFIJrTJKPZp7PfWQ1MfdYXetkNTmgX4vToNoZW+b1IaTEKDjJJcjjQ2/Ac6Tx
GvnfTrQUlMrIYuhvlb8WeToMTD0fRypI/l7sP/1Zlg5yRDfOTL/pkfqIKFD2jyHXpfbGUZ4wxxFc
S3SNXctxT9A52T0T5KtqvF8jA6QL3tuc7am6rvpvon5W++HiUwYHRz0EaHRrseA9Uq6raqDOUS2o
7eDQK75CPL/RF3b3kS5lTGcDl7EsZ2V+z0cIrjgHBxncLME2Wc9ZKaLgxFTkgmN2nFKm4LhgdSOM
xEzZE7vIqC/ZBdSeePHOLXqQJ0BB4vk9M62uPiw8AyCmexmu4atnRf70huk1rI+bELr4nUOeBWAJ
XXT7ttCCwV+YKZTq1K917oSHYOuifh90sOzOWRT3M2a5jTX7SGBkMeloJse8OVQ70wHs9M5yx7ln
GE7MKkD01ZNbuO+Wz4H32oo34fFpCXEkvYBu9jR4/VLgxWQprzqkNKqCHkNTu8stj8gZeVta430F
DR1oFlYt9r2nkWSwuCP76pGAywar/6Gu1e1IPlXU7J1GbmXkV6jw6a915zCy2vn9FHfHalRjeyYe
X3yojk9zk8kucq40mf38rlqUBCuGbprtCHX39mtUWbQL5JY/dHfzgl/ixVri6FLPvljBFUtW4L8D
ZRHFFeMVpjSVMTmVF8A7re4XodBLDkXJ1Yu+ugBd6h7uZWsdle8WPE/j2F7q4c7X99FGDZ7F3EWp
7RhipIv3qsg7dcg2oqBrkpGJy+oUM5qK+3TOsT5fIKZ41fYVuetV4nUs60u1eh4t2YkQ9FjcAWOc
JQ4uziq307IyWVs8lpM7X9FWd3AiXmi146w1uO6e99er/no4ZvIhhYBRjueC2gVKzLOwvZvJVY+n
wfRE8EXNNeU6ApYE45xQgWhfuX8O7geyQJ/dr26PiSFxBMN1hlpyARTXV4XPdi/9vhlvuTQPMaXM
ilD32k4a6hCp9xgnzTK0cfiShWV7KXiTYcTuBNCQMcNouMMdGSJV5lQTOHZPfRRo/1z3JlhvQptC
ogMsvKbA3hLxKqA7NV3SzRlmKmpkAusl2mYvu7eKOC++oaXO+Z20cZuTIetzZOLQeSPFfmt715sw
ZHuwEwaE3drMBuudfVLu/N226Aa+h7DUzXsD+STxJuwzXZ5EhBjnuN75ZX2WxGCYb4A8D/Q+Z8O1
FTCe/Mvxoz0jon2YAcpt1d3Mt1r6sOI856imGqk1cJ8CdoREEeGgXv28hJeumG06gidKMbUfL11O
2Wo/xK3/l8L3feNnEVCMkVQ9cL9tJi5VIkzvtmK+7wv1gkHqFLf6Q9byg26A7TEb3acN38iZd4rI
eCa9K9Kz29FmDbzyhvoKnea8bNmHUPUNKcf3FUNshAXdBH2QYPRG4iTGbrbtHPr6KiuWDyq0sbCP
OTZmupsCvKFuXPfnunYexbjF10tGpaCvfXntLvGRGBbrK8OK9g2ve3ualZv9HXrx3SyUQlGol+3I
3h5zGjuaWywYeLOa0goOIs4Vtmt53TbucFQ9R+K47MLXgj77pLGG7mG0gFArJgc8UH4xGOFrWAgK
MDg0g2tGqmrftDY9Buusr1FCzlXdpJiETjXuJIxdqUMh+uLaR005oFXFHe8TENSG6sozkb57tcmE
t/WewgB1cP18+bXOW0aAFQZtMVcOgrZlpZgTryDjgDKI25fS87/lIn6JSd3O4i9IG3Xt8TYfaLy0
k0Gr24r8zj3Q1n6/1bil2771DiShwDZXNSrZNLCeRMY9OpfiqkvVxImZFnt2pp6tcDHntXI+zGZl
D9nqN/h+64telr/6+MBXp13TvEK9msfuMbToJ6KQb9kx7KxxVEYuo0MRJQUJ0sHMqVVqoF5+tqN1
4HtoS+CfCNPI7p5KWU7XRJCt29kh/njfnt4B85aHqmibFEdAfqs4vyWD439mfSVvgoGCLmECIopD
9R7zty+J3W2x99q5FeV2pf8xhmU65XWyLViBYwr2NIAcOhy8N11RpkiPGT+VhTjpROOdHmp1QwLd
HPyivJ9N2dy64Zz2DjNVlvCr0ngg5QdnJKThkBsal5cejMsLJ0GICz4T7fZrmb3tRmViH0iwz11G
gr93cVS603UkeGXQrfBV0VtCAkkWN80E4kPn9iWVK50+AX6R77MwwHrq+P5z4Sr+Hk1zO7p8m0Vf
vJYghyAOSIFpajqvDT+yDRtBSkHNtfTLKSUAsLfC/O9YeBynZoC/a8cExGb2/JtyG4fO+OXBkq45
cmRuX/3ZWDsrG/RP1tUrJtDRSj1wE9djMXDwdT0YtLWTRqw8O3DjighCzrk3Durvye7VsXBGsNh9
N5L3F3UyRtOadvj8Hg3UiANqwstQenwbqnpyaNfYuWjBe4sktN00mAU1lJvQncWxakdMZO2UM5mo
4ydUjmWH6w19oZB3jdb+9YRjJalgYydw1M95D0E9ss+lsZEwI1JWHV7h/dRx7C7d/kEPLS2DrZ3R
1eHrIZVZeMhmt3indrDzd7UHQSHNICawd1sdwy2x3Ik8tD7zwGvOQ0AS21/KeNePdE64S0fL57jo
tNP5dF1QUXresIOkdVGqU2Daea8hcZPPlnjASDl0fL+PRZtZEPSmftmBJB7uCWXWH4z9C/yYMnh0
/c2+X20MlaIF6qQs5+h3pnx2NRb0gOPdfmCmgb26aHkY1XpsC5cIu6vik3YzEGIXzwOPkL2xijp9
Yp7ADcKeHFC9BMDtzb3LpMGqHfXPvj247U7zkd83R4MHJVVd7rFHFscCqv5P2WuuL2XNXaVfh2tg
VHlKrqLbWbGed8Xl2fRwRW5V3WWPfsS6i+NyT5T9sxl4sSgL676zZfyKF8JjOszVt2xCdW/YhxNR
ZvXBpYKUssYxw3ggcj7TUr1kuNHv8XDYB5v8wg1ImJq1cMrf3V68+TrUE42G2UftUtc5tg1Wm/Iy
G5TMR/C1rAvzswYM9/i0EjLix5P7TfVT8PuSu9bnqEjVojXDeMqXwqsPW46n3eJe1i2cujtsvoIi
HpDyu7bJgmGvdLg0HDpbXAlLqXV7dubB/mR5USdZKuwpUmlg4MAi55M/B9eYMNDIO0G+qlb6YzOs
eczi9yUFlf1Oz2QAHIaeh8xM70ugGDIaVWPznOjxnOIDMedL603YkmKDYLjopXnsTc8xKBbX1epk
Z36OA8TnomMdVb2569pgK1kVXehKVbAn3BDtmBfvplmjewhGiLOee0aYcUR7C8kd9su8YiRAdmmS
5QdJoII3YrBAK/I9LpXwD/1E+HpUy/AVkym+MQxWEqfvo8RZUYxwinfTLY10dxrrdzG3dbdT/jAn
Gx7RoxSrYfAe1gcLuDG3fi5nkGumXREybhm12LD++E2ZAlUM9hkDoYdyzG/MytCULPt6y2Djxu0K
jr4SMHgHPblgHjNhUE2suMPKjd9oGXcij5pgF1aLOK6NGz7TYgCkJ5behWDtHVa3G27JEcB62LrK
v3I1sdqqsqvPKnB/+1YWXNmhUF+m07z3Wn/juSaitr6aS8XhDtongS+MsttZ2jJ+Kchzon70XeDs
PY7z0wslY7hdIhH0w3UH1mNPOeeFh+kU/FQ4C032fgkRDcL8oo80kNdBVc/HjhKAPRaPixxjPvk2
nCSMFdUx8e++jfZWvVqXwzbPpc5vGW6atOmQq0jy7IaYVWYwmPJJo11sxXQU1uUbft8vp7fWY7RF
EAM5Je07zvf8iRNLHdjWXWnpdKCgua3nv8Qob8leljfGjx/I6X14PZ+aO8OzBIky5tNDoZYTEhv4
cEc6OyRthtlxlpCiupn9/LqU8efg18+QLv7kVv4SmGU8bhvrIYHCU4sg4DMHBLVIIa/ue+781XTw
g5GDMGCBrrHYcY2V9m39aVGCGrfgvhf7XkzsdnU2Mt1w89Nsx0CLIHnM0fSwgTykJfTvQjUYpuSD
YJHRDHdnwjL2Gr44TvuT5/FxHMmAuVwGL6bzy+A1L3cepxlvXc5F7kLiCq/w+tk7Tp+nPjNfnhtf
ZXX7ECC4FESQxZT/bS7FqXH+OIbWnavNwZTrKQ+oCnPmR2L491PTk5MV4Lx7/9x3VdrUP401veSr
/B1Mz9McPw0quoXHTi/DeMEERfWVmcxtPahn5of46zkfpRowS4JJvVFsXmTOEmhV5WU3may/cx6w
GuDVACpV4CWgBomjEf9lSIAsgX016yOUhBCUQ9V1jN/X+V5pCDYJp92AMByj/jXpcY1MyRgoggwQ
8WboOlEe/8SbBhtAWRW0lZng2T2jV9bqjF1pu5ApJX1ZdOheh/amh3d7jtQbUqsiVLDo4dHe1Mrw
jLxZ+KFXF2UzwGtppfU0ljyfrUYKocqgOno2seGj57fhC1Q3SFazGJC6eiKHVbJIx7U5rAqUeZox
beIsW1Zy2o3AK/2ypI0ZvAVi+4l1p/ZSKlc7ZM+5qL+4mAE1BGuO06BpjP8amsK8OCpjwTOWpv4b
MGgekASqAwqLKW84zMqvUSo87ij34WwvV8jadDtkZTvIK1RQ+xkeMPCfQMz6tinG9lFv9M0duIMY
eOwrFp10KU10Zzx+dBgCA1vdhKNqnmqU+CIN4Wa4d5GuhLqK+mEIwLG2GLX6tUJQBaJ1uavORftQ
5/PSnYDCgScVQ6tPBXvnc0xy8SsucbMf5WaPG/NVslQ3dheP1HIO3Ye8UL247wHm9eqIY4/OnLq+
reAJta+dzxF3XgNL3majHxBuYPi912PODaVsfEaBuBaLLIWfqWB+6NzKdgN55MeRNvGNoBeFPtyp
WOA5vrdAd42PaqW1VXZXYTU6n+iPWfs3Kgs6BFpvQQOtF5/NBCmj5sfZ6fXQFbrJTypaYIS5tCz5
NNCIrE1J0Gy/PR7svNsw7NXpbPKt4NQUka3Mg6X+mcmtMsWYuDnvQFqEr3YvLLoXLJc8jJMN+T3K
Qf7teCsn0rC3OFQtkKVozotIhNoZgCXIfZyGd1sNCOm8MJAtU1bgEjgAINB8l3GJOuQB6OnE8YwP
YdLEzaXCXYjX2B+s8gD/EffqRkiIEXJu+rsOlNHveBpt+9hUvkMWsoCjj19flSycUdOeOYhgAhHR
BMCsbyfOqm1d4ASxSvhWoxqExNvnZX8Q4K0Ay1YOEWusxYfbzf4T8k2WlEwfVkKrneHiOlp+nawW
gB/GCsP8g++lf4xIObzmCBGAFlt6z1nELFAKpTbtlxq3UiXdQpsElomFcVaAXPxaCsNaSlLEDxNb
I8ubnS7zAipitE5bxm1MVNdmm/r3zBeFPkZD1WCzgaFGzGOVwGBokf1FARzd52PmEZoEOdKXj0w2
JEVi1O8MV82chfLg2NZCl1cMhXTp+DvuPVEsv0zgiz/+uMClyryFfXea/QtJsY63lIz59tKhuRDm
mbFQ0WkbyRQOKQqlT0rhu2Zxgga+esvLsnmrc23ZNDcl0qMbl91Jiexngsq2oMYO/raLVy/A5AJg
7Goci0tOhgkJiOTGLexdW5mATY//GLsevU56jxeqcrnf6emddS5fE4/+oQdk/aEDf9CSeu3QRtOp
pG0i2To/Bl0pgPZIrspPE3Xbj8oeY8wqQoq/G66M8OhtU/E1AhDBpNp69odTFvyOBl0LDHdOWTXp
IrftuyR5KNOlHQMKQ0DpzjdBFbLSgmSvYIrIvuz3reXlADu1s7WIYgXnIGSXFvJCw4+f8NDwu7UB
0OyKCgYlAlMFBbJe3PYhN/QQJTS38IvDxOHc5qhnj0WgFN01ZAuttHKX5tbDkPIOl5UC3DIe1y1p
1y1fbi2amF+hz3RP+GC45MM4ffA6p/rMu7r/EqYvH5oLxO6wyhlh5HLNhUsFVHxKuMrHcrf2uXkP
8Xbz/XGjLJOB75onofj3qswwuNh5ibegJn96F5Y9OwTh+sfIGy2PHmVPDTQE+UhVVVfM701Th9kp
rHLnV70t6kVmnhZkcwMaR+AoMBhwIRdxjeFn+zY3kzvc6HH1X23Kqj7ob7l8itjtf6jstL8ljlPO
x5srX7XVxZ89zwGzYzjYO8uiHCVxLALK7M1FPfDYQUXQDVSWH0Qf8PYGKsqfZ2nJn61TzF9FG0G7
aGpPPGjgao+FmX0/ARKD5hZW1YbRZIk4e8ncbd5ZnrmfBtS2owU5gfvldApdO4hmBsy1i7Fu53QF
2tpUW+7z0uI8cx07/I5Hsf4wpeBeyDDdyhNNEpp7GpCM7liG3GlSUu/aHCO/IAkPe2ADIF1gMTrM
nqvktSVxfhaW9tVROnJg/qKkuI/oX3pvTN8e+b+GY4e5ymPaLGX2KBfYDIsmF7yPSNn+BPUWbklP
yhNXWr1G2Px81QAmgUoMBTUq9QebThQcuYDU9w029L+bAzYrKaWZONfQ7Tkklkc4lkNA16DyxbiO
KAm1p+Oa04rJCkVb9orOVO02OMFPfViAbQF2GDyCbONPGrIedEo9Bq8V2ztnm6jEweO2SFzJLNz5
d2k5PCviwNEjUY3oZ6ZKu6N8cRi3lOkRHqbGWTj8xZOYn8IAMSYtjB+8GMzovwixowiQUYwg7MyQ
zA59ObKUOjjSorSilf0V+2X+slb1hKQxTf7KZWnS3cHVaE80KpKC3BkC/qwokez2s+8upEJrUFOQ
cAuH0Vs3xtNeB2HwKSOc2QlhdmivFEnWmPkvfZV1rkoGh5GdhuuyfUDmEHxcjzwyVr+weQB+Sxda
jys42i0mmMNbay1awZ7BtRUsbj3NqW0YZDxFIiwcjNDuovdRSASL9X7p7yQlR2ESeTTBHpvV9PeD
wvS5N4gSf7ItwEW9eXoLz6NrIXPjop9n6jNLWLzSG4oNMzQ+yJ2vZf3b4nlgqJvj/nUEIodnccn4
hwUqIvgFKo5TlcXFcHQgKU074GLw14Fd9/ZeE+b4tIhxdIll190LfWeV+7aEQv+NGYE9j46fP3eK
1GMqlzz6G1dtfU9v43xdcw8pD8Xk4p4q7Mj6TQOe/VHGIaY3BjrZQ+VzQXB1NdWp6NbtUUgmcWQd
qu4LGV88MVgXdVoZTH7A9IgKU33XrdF9m3ki3fCVVvthcqX1QKRwy7Gjett64q7h/oHM0W9X0BjH
cb+uXvlDdtr9XlY1YvonJUMaOpb+L344nJcqWXMXtAUQj9Rrg+rLn9t+Tk3mom23Ltc3aJGifKkm
AY10CjNOH+sysD9ZfhTcVQUwK2Tiar2LNzB53HZy6iYnbKKaK4KN+bSO6SyyONrAcgrWpUlls8iz
Rw72M5JByQZhX9AGlCNc5Fl71DJZxg3hrS2wEtJciQ1vh58Xp8gsAeosWnTosdMEfgJuDt7TqoHT
dmyNH9ZJGWZQFjYn8+BeGpvdtZq8j7qdpw39pUeapLkMiFDhV0RpPdfo7oHBKiEHbgbt33z0IJFM
fR5ecRQOHhlnrdQxqwwT+gXix1fgZiQQikDCFZaw0M5rAPtl7zZ9KPd0CLW34zh2zwRCc27a+GEZ
n8rJ8fjz5/knZAngGK+i7dlyUGl3jb+tXGT8Wn82IrZnvoEcUBE/81+UUEb5tT1f2j2XIOhuxo2Y
+LWObRtK7mwIuqhuRDqKt3y8xektowOQPtvdj9rB6N27Wf4dbwbRf4Mz+8eVsn9dCiypdEvlntw7
viFUxFSaggubtOmJidCwHKxmbVg3Gp8jmYhUse4LkmOM8XMkNV5pQ+qBnWR5JUHPouCBj3HJckoW
Pk/00fMIPTZmW2WctgMbvEKsJCVKwN+pl8eIJeOjt+fyN0curNEEVZvnIGL2Rnx2DiIsQICHdou7
okouq4M4B0TPeu9sB08RGe/lMETZZXeLPNSBjlfWQUopW3OwxsB5HeIuuCbByRbpqSz4Nfkc6I4w
5NT9JJb6pQQtPe5828TI9sXErBHM60xC25pTxZuDo7q/0L5KlPZbaEBgwcViWZyDusrF6cDicBVJ
BKjEN2YUid429W1cY26KvJ3qfe6Z6c03m1ukxmT6Gzk3eKCZEZJ3USzlPUtHfNculIYdUHWa3zoi
pXDlKW9GPuPU9QiFSH9NDl4TjLVu9mk1mnO7qLHW7kK/W++yOYgJrdmV9eSOZuhvJKormwlN4FfK
GPSh2VPyo94K/zbsRPfggqP3EyCPl/cgXB6kP6737KVwlUgmtM/BZYZIpS/jdG4aSv5pa4piD5NV
1vdAXgiWTPWAADGqcugOYSMCGBMsNOEtHFkBwrbSY3CyGyorduGg1l9Ma4cXcsNNdkZ68oJUEUf8
yLmUeYlk5X7oOp4JqDOue70/mWvKdi+rCCRitMXK7X+vYlbEBTpV4Ub/T/bOZDluJduyv5KWY/k1
wB3tM8tJBBDsG1EiRWkCozq0jr7/+lrQzaxHhlRiqWZVVpNr+TLfJSIQgLufc/ZeG/n0uz7z8pht
A/XBWW7iPQ/nJcrxRy/aNMmOll+pojKxbyGr3FrUvNjqlMOviyZptQNkbKsJqTctJvI4E/BQnPzm
rxZzgDbEB51lB41N6tFpF301OY5KyS/MXZxSyuUYmAtvKq/o9A13/L7M7xZwPWXoEUJ5OwuJ8Mib
5MgDNCTJRykXB6gISRdvkcnW9Xlja7byAhoTzNq4WD+kWkhsJahYu70cynUJqqYTcRj7I+E3HTXz
faPjGgJBZcyc5OMBqpAGnXPV9UhXdpIQhq9JPlDrrZ4Xd7zInA1KMJnvGQMnNWCZSE4BAoFy2UuM
zqi3TaCr1LsIHU5AkWbvBFz5xxRzwXvPWyDEiZHVc5d7PPE7nqTigSUTEoNEG/a9ZxZ8uXAEGHfU
jKiqo3g7l5KAWoutGTlfm1VMOwZ8Cb5nKmODU0wd9eIqNX1Fj3NyVXRgHWaihXasDhZjyT+QpUNQ
MitGfT5ozNFBAu9x2LPyV1gijBbrlUFKAcciv9bJzUjC5J0T9Y3iCvh8dqjQ9VUaCxT6tCoy+9pQ
0WycGi2cEgL0lLj3aRfBRLAaXEgJsL4LNvz2CXJZPQXd1G8VnpHVTtgaHvIHZ7A4saSGg25Yd6Wu
Tl0EfMstijSRYSaqsFq6NsU25Wvifi3hmzQ7RybxF4EVFj984n2Pa3t6mBCpAjws8RPzh9jswzVC
1XbWAlUgo9SZ4/cJ2ONPyCDUY2rX8Yd4olmw83REa1khirlxvLX/kDU2GBq6WzZwV5iyNPPtBF3U
EoEO3kqK/qlsJ2qppncmNs26pHVc2EWLBKCqhygsya3mkIwHFqgR8xm2ci37d465bZfjBOLhwGSP
wdKCLo/WlG8BNQGWN+4mKrUswN0Daz41+y6mGFzXbeThtecJ8PmnuVXz1ZhhUzltkjG9566RtGbk
w3VkDQRj12PW1yFJeugs2D7T90XatbeePwo+4yzMkEcj++BFHGhphJE2jdptzI0rx5qm6ox2ACwj
SftI7mEEp6dI5wZMlkZUPpKi7H3PC7RUoM1WsqHGqO4/ChD2/A3XNUs2J47MJ/aQYysAVpqrEL1d
/ujaDW7aoVDDeg4UEeqO66XZ13YQ6qpFsfIVzKJ6ZNCEQLA3qvlTX6KnAUKVtI89DqA73MQJigsj
3ZhMI3AI1dObzJRlfazw372t7d5KDnlR+vxI1JnvItOA+52b9I13c4LLhH08bh7KJEpuacCVH5Vt
CkZXFFnOQRr+9D2KkrYINXhYznsEZJAUhYvC4rA6im8dcrJrghk1HXNNf9caIpALC32FoC1MDtQL
qWtfplgQZYFk5/3iLH6CzgLQN0kz+Ls5YSIbEB73yKl95yllavOx8Bc6DHbLtxy6gs8Iaqq49Mot
29Ww+7pEBKY5iOXMEvLd1lnrAnOmkziQc1tiXe1bvp2YnUdrakkDZePJNpzgFF0SoUJV0DBqOk8X
Qo3Jg46rACc+061VZhv8Ug4F65VyI8Xa4m4Hm8FOPoyKzSqeDT891EWJjER4moc19/OvRQR3kwOT
rS7dcs7pJzcuZezKp3ZQeor14ziQzyK9avnk+N1MKqhlO59bxhb6LJ3YHjRAYidwUcBOe8QXDRqO
rkmMcKlnfkOzd5sz3U+JuPJFXDzU05DfpLkjCH4YJd2Opje7iMN4QQN0SesFMvk8p2/nQTAZmzFs
0KjW6ehytJuGL01kYL9NncFrQmMqDC8Ao89xYsmA8QXDHM33Q9QvGlel7X7vjHVmu4E8haxqooDI
nKJ6WG3AyuEwm8OHNvVYF0FcM1jItN0Pe7It4y8jvvybZHVAi/lWzp/A6j5Z+womLyMPLNByzxgc
4qeskmygZ51lNzkQQfeQcwYqcfL6AisRZ+23why2skjUHA1Nixb5XvYcX0M8Y2A4Za7h9zFKSjkI
0NA7nfFbX3VI36p9oyHAXqRLy9RwnhfjMhnScQwNFKXd4xCP9pesk+qD8gDMkCU6Z19TdGr3fSQo
jmdr8ccAMKSmmV5KptgT2HPkjCneDlrbxRjQ694e1KFEOS5qp6sA+E0+YFaGSTh0W/yMPE9pBhYU
zdNE6kSW1Rje8v47G9P8ZRnAotKY7utHHkD4ZZnfzmR4ptP8nhKV7j5o7uSyxmp0U/nIBIPSMrHO
jkbKCUywsNJ8SzgR7xLhep9GmIUTgsqYWeg62MZH0yZsZETmbkF/bfBA8LrnCNn244D/D+ZO5FwS
BMDnazjZ31iTNzO1XxQY/M7QxaFhZDxeDG6PTVZZA2ZTydp/DXRk+aqdMTtJ+jl/slKhP3QQXXxa
lyBF2XWZwh/MZW7JIq8m84tD+xixgliJJWD1Kz73NvZyzMxW9lZAnNVhb6QMnyovdeljSKJbjdxb
pzOYXo1x6thJ9gj1jXkqkwL0arUrGzfsaokIr15ruwpQF3U/5v6QbOlW7aEXcOqIVxayIOo4ulwb
yPiuYnx6/CSrZY8hSs88CTm5IYVBvw1SiW7I/BgXZBCfKT3L6nwtFHHnCY9LQqlmD5DQqMuWPdUs
92LIRgZptpjcYq+RKX0iJxX0bZcxLQIAjiJkb9a5dQN/oCA71eBxOOWdWh/xBBikDVII3EFLyL9l
q9U8tuuIrqW38rUG7AvA4NBWGWuV5QzlO+VCjAIyP/dMZqeRHDSX3l/QoNt7yEBdJbjIG/eD2TJk
K6Kcksylj7qjjkKuUSAiwryaWToNO52h2Wky+qgXRgdjmpYyyL6dGsEIcV8BjuyTqVfiZAHKsbBV
U9XtDJlwaEppzXxOZdzAbNJDBRa45V2j9tYmKDamm+hGc2JUwVcmyykSYrPa1WVK1BnYO7alaOLt
Ze0VHmnVSkowp85Krsoy648cietPKaLmEgFDZk5ve+406a0eMgtchH7KaCcpieHNu9r6FsWObV2S
1+F8gnBhjjuapf73JuPgyG7KgP9eWABZ6SrM2f1q1cPbeITcRoXGkZQhZux+z3HImju4D+rJqpWX
kGmI5hZxYun4GBQEj30img950xefs4gWfTA0lbb26UgMNPJBOlvYCGvzaoIHuJ6uTD5yfvQIHEI9
CmfzaWNt3LtGJT/LodoEiUAt490UgYYPYPVM84ABoOR1wYJMY5MS2n1o+8H4VjvW6AQTbYIbfC0T
JE6wc5fQz4i5KFu9IECpEI3uC/Dijy4ni+WQD358w55FzE4vl+7C8iTty4XWN81No7JlaEoXlOWi
lgQvbEG/dw8Oamx2o9PRrKrZKH1uD1zHsB/ZnQ8zlIRqjxZ3Gc5xwgxXWQEc9C7jz9+iP1kFcvm5
4aDvo54NbJQDxUm0spzuOW3x4NSRV9B5E96cNyFzkWgIhnYk42Nm5FeELgjuhXy2ernLp1jdw/tD
zQ/ujb0EbXkRH9B2GCH7THyWo9wC5GimjHNYQ2gbWMLjGEreETcPqilU6rVleq+mQSdhOjLnC5ut
zmOWD9twz3NOpV4ZosVIH+c96IiR/LrzcTAgj3P3rbMS9W60x4il7hpWq2pvYopwg8EYHRbysmmq
U4zAKBeMtJ3uGZY1X2z83e0uq/tNxtr4mdjNhEM/bK2KLToB7i56xqQOcOhyMPTdnu54y95on6xR
ZsUAZGOPvtnYEi2TtsWM7ikZxVMtHbY/RtKs8FnsuOeZqnJ53RjCLU87aMGfgILRj2ixJMCY5pSB
yk8b3q1TSWE80a7Ei1W06OJHOS6MFJSb8b7RJSCDxLRUcmm7KDr2umGZ3vkgbzju4hghUUqVOCkU
ep/k1l/W5KHl4N+d0ApzP9PJMazAWZ2RU146kDXh2TEaJzeXsz5NAc7ysIxSfaZ1QS1TmS3IfFAo
3ZfKGFC28O6WnLOoRmPEDjC0cIbTcjnfKBSQNrdRS6BtG/5FB/aNpyQGNIOcNl9B7S0r/eI8o3gO
0s4zcbxIu/ket8KyruZ49qD+LGTeoyJhuIXNIUkaxFIqJ9aKQKlz1cFbRRdBfOZunPnnW8Z0wxN5
sBXT/NHlJsVWvbJ71RhJ08kxt36fIv+KkFbMOzn8wiQsm7ls97NqYvRIZiuTC3C/+BdwigJuiDo7
us5as711uwnZTpYafnIomINRulUriYS102Bhd1YXeWSW5Yq/tZgqCexxicEMaeoiQpKAE2c5jBuG
yVPa7m0C1P3L0ivMmHwNwVKKESLWZ4u1iC8LuWgmuhhJCzHq2PECx7WhOio43eyl/rqZZRgwc1al
hCKaZXbQR3YjuaLvKtfub/rB3xonszQ/Vu08fzcbO/u2itj4xIjGH3b03vRFIRCp7LxqVje0DvQD
E1dAxFi1waUtYGdYPPrKIcGEf28NyTzl8CFm9Dd7krmtbybV73LgAMP7MfRwrelsNx78df57HdLe
S3mRppSGE3PgDJF/xGQ4K11p3i26tVWIsxhlA55bF/tR7KeExfDFCfNMY2nRkMlhYmB/xzPPtj49
0IqhZeOpqJGfc2ZDBBCnvkVIUa988wOkw0ifxmbEYA9Qy7pRYmkV3/VNE+lvGoHStEfZhPZXrAqq
ozX27negQR2usdaHcdjSFjwHssReNxWF9Z4oChczcllvIwokZjEHcBu87VCNcJY8agKB6gVjz/7N
mM6g19oMNMRkUrNjN3XioFvwZ4dvMDUwo51XgigYRFAuWzPKi9Kr3Wb/htE21uqhprKLh+ij1zpe
s6cLvFyNtEfejmNeiN0bDiPORGOAEA3dTJ9jTrWfHaWdDxBckos3AsWONOttwy3aEnZ4JBm/xLTK
cBdC6HrjZp4v0I8pcCkE7oa+KFgmhJsh50+nunikJknXQ197tHnfkPFIWJlbs1k2hdhs/RZFV58q
+YVuCR0qNMw1ZXszmitrxWgSp2NKmYXgturrvmhMBt1FslL+Jm2ngjfYzFf8QDKjN9fTEDbyooUD
0yCFZd2J/beakXsRRLkFaFzEw2QGkS2WOKjsWjOQ1Zb5mVO63x0WlMhPkRVV3kURddAj3iyyI6Wy
6NHjxdOanZq5RBujpxbtIvitTgTt5PoXb5KoI0SzR2EtNa8GalR2Ig44BU2wWnve/Zs2wq9gtwM2
c+HndNqXr8SdSCSWaD3q8M0IUCiOhjEPS5qHPQYJppmcQJeMv1aN+jBNZDDv31RGx1y54xnBveB/
IpzGZaU3rOzz4PftU1JaSJ0aVvD9G7ozKZWSlYepu+XG2jNAWrQcBZogUQxkPxAnTOmb+6G5RPOl
4TfxkzcCQw1kO3SfCgjSjw6zG3PnlEpAPygVLKVymnlaE4IBD2iKKUq7BD3khh3okNcmaXw+Fcr/
LHw6m0il9U2rsgr/YCn1E1J2JuE0+ikoVLaUF4S2zpq4N0I8Tx36w/ZeY484LUkJ+06XrPiopUis
g0Q+ejb6s/J5gGrTBKPWlQiyxMJRDETYR9wd/rmR2xRmjWcPh3RImYmAjSAGpxhhtr9BQdoJm/lR
qKpYFTtjbIpbGC3DY9lEybsaLUC6JcCJR1I+rMcCOO0t4+T83oP3/f0NMeEJB7BuCd0FXf2enhnH
ByIs3DF4E6OayJtF+eEol/lqiVIaq0YUmTykhgLwK5p+Ux+Q4EZqvAFaJe+7C1vQagQl4KK9trcJ
X+xUmyCYQiXbvWmQLwyeqpHClwQ+gXOrp3ZPOHj17Y1SlQEsI40PCm4cs2FrKCiLFzcuNq8YYKO5
0/a7gcYgXMu6rN5XU9+Wr7iRf3A1X3h/UXfTQHZN0zEdXO1HucBuvrAAxPOCIJJUsH0OmYMNWwsi
OIbBgCdkaVNHwQQc5GJEtHEXS7ymmyFpVXsdG/kXDZhBhwbq2EuiLBCTFI0REwISb0rmNDeaR05N
9nsocv47c6I43pF/YL17xQS+fc6X3wO7vUc8rmNDD/1hyX+eQ1tXfS/1RJu59/31h/JOGqDrO+9b
is+k3il+3QX/kvKiHV2Y9hZyk+PTrLP8m1c+yoYqPfoopsO9dHDHYy/yj/zolKpDzdIFxsFBGxhA
02FyPCRoThglW2CDyDWN/DAZV0Rc2ZzN/kE43URPHZp3vHcAgeb7Vz7TZio//kyuqQjB3UJAnOPg
8VFWvjdNMdHGDrpuZp6abbjW7vSWdVh+G1xLvxs98AJh2051cjoOm3mTQ5p1RbscqWhByeSFv/9U
8mWWBMZzz4VZagFYMJTBUODICp800arEKKaAIe04fyW5VL4TdES/8qAN36bepc4aqC2HoIdyxPAU
kQupn5Qr9m5xl/YzlC0RuIm3+QksaWzJ3ujTdOF27DhWbnBPLZv+u59MW4XRp8XtQn/VRX5mFh61
5bosN2xt2d0S6eKSZARQcemat5eRNLEzpJ7ZPvz+S/9IUj/6KTwDMoRtG67aBjb8VM+wmjrttbSq
2ArM2CvXS4KKVjp3eh6rvW613qyQObxEhwIi38fYQvHvdS5CpYZuCtZjhccbrMHXRIjqwyuf7ReP
CXZy5dkk8JBVbx1ReI1VoB0QRLyoVhfNIW0HNLMOEb1vk9xwee0XgDk7wy0y+lmlNUlKxdZYApgU
2XdRC/c9rUGtd698rJ/fKBJsOE2ZNuc02Anbc/TslikahpqUciBP84znUxKqAC0hEfMWVmeuNJ2U
zQwAyE++Z07eao4BCMnQyHWcozjCLX9/oj+Cqfzfhqql1fvstgdP/dM/vpV92i/XT/rbv/75fmjz
7h9P5dd/7J/SL1X3j7Ou4P/qnoNTfvyJv8EpAgiKKR0HhxicWGlJk78+fev6f/1TuPIvegyONCCh
SFAoG9akrNo++dc/pfmXj6yMrrPFrgPYhH/r3/ha/ifJailxxkIWcmyp/gSdssXQ/PdbxvEZGQfB
3Kh1yDXzkLy+fGQWgfaT3goJvARGPCyaJrI5VfQKC0rLDl31yPnvQZnV07Obdvv3FZ7TUaDC/Hxd
2L2GJR3L/+ntNofGVCsh8PhDVHuXbQ1/hL8VJ36URq+sn9YvrmWbBqs5L4fL13z5HbmVwzhSQR4K
j7qSsw+wI0e+FqG+vVzHdxJCCBnqYF8goB7dSexgriZ4GYejhwqz7/R0AFyEETOzy/MpwUsvqiiU
1knbTfrs93dzI48cXZtuqG0BdfGxx9sb+uXZi29PyFM9BJuH2aYadBPrshUAEg1iimWbmmG7mZ5+
f8lf/ICciFzp2r5EIuhtN/3ZJZGPZD2WecKnoibdE4mmuL3ZSqVjJ6+cFH5xZx3OnB6vg3Qd8xik
4zMbRyEtRChIfbyVjIsBC5bpWWS7+QXIkU92blxgcS4ISqAx+fvveRQJ9uMN4Q3khZOmBYXmOMjJ
EVAuhYAih/MdljjreGgsjLM1k+NTPZltoOSKX4QQpgNNQObcBE/ifaSTSkF3mnkV6EsjtV+5Kb+6
/8wFOYnyYMMY2m7as/u/mnaCwUVtcLvCPzgNQHd7Awph5GgOf34LNvQNu4PFIcSTR+Ab1P+gOK00
OYyxXxHcFNmfE7KAPpVgEu6b0RgD35n2ZOOVZ0N+KRoNCHmIIJk1c3NYx359m5swvF7Z7o5g8D9+
GZg8ZHV75CpKjm0vbwFmZSu2LZs26FS1WHkLF32ksXh0wOqtr95gRXlfxIt5rVBowMCgJ4iTKFqu
kWJOGJ4n8WFwZv6tBfN80FkIUGPGVM2lHORhKRlvBsROBl3r0UiPxWedz3T+k4RJszEl8myUUfnB
AchXvfLVzJ9faFLjXZQKPlxzUr6O3q7crRLm/fy6EDjzgz2uw4WLSpE5K9oSaJhVYnyHjuugricY
iLlTj1rXZ9K5Gyix3R1KNASTs7DplYy1/0FDlVqCJo4TpjlqqV5ZYdVLttT2U3g2Sx/IJsj8npRH
S2wET09FqB1C+nr2RckRg+lkiUtQY4i+yBIKoi3iiWmjtOJ7AkqLAAO1d17Gq4vPuDGGB3Aiih7s
EtEowVND29RSzKGGWSJom+ACwz8u+C96SaLFfpZiNIBVxe/qap1u+QvJ2zaK4UCLanYv0iS3b1Ps
FndpYe/jApZCang9tKXeOmmSTm5hbPYdskOCgwhH+vfB58v8X/G36hfb289bjm+A1UAmCm7LsNXR
G6NGVMWxsqIwUul4XwCJOim9xg5+/2L++ipUTz9Iav5xtQJHm6G0b0QhMyzE1HL5tnEjXlkAfz4h
8FVcvotpUelx4n35lmEOT9fGnqLQnJw+sLPVfWwlcJ84JlqBgTnq161aR4otX9nV5M9rnL8dfWi4
S28LZjy6NKOvVCQQt8IclD2udTtxmTGuoLJR4Obkj7WkrGoMIYc8nTRo98VYT5E91IzD3NG9hc2g
33MiX74S6H3ZTICJZRThDyRyqH0fyUxcgF5T72nn1vTEyzK5I41If3EKYd2o2kcmNuTRye9/tF/c
T9NUWGIB5rGZHR/SUd35QGxgdY7k/mCgX2AoEDe0W9qO1D/3forb5IH4WveV3/HnXZTiwKakUkyZ
Dcs72jDo2zfLRrQNk9ofwYx7/ju883dd3rOku/Nw8HzrelNnnviCps/vv/SvfkrT5JUiKcFQrmtt
P/Wz7SpfLUvg+PZDMr+Hk76FKB4JZgWlABuQ5c14U2wBwvUyRRAoKjZV08YgXRjqVtMRC5vSe0AV
gVQjiYhBkFgiaHSUp3VlORDBpoaicJIBdtlvsbJxTOn2qUjr6LqXQLt//2WO0HTbaufzNmw6Muo/
2kJHR714ns0xGV03JJnevVuxZqCC9dMLTOkmhoHJrU8X15WAtCMrICnHP0tR0NzCMRD3/wcfRVE5
uJyl+YGOz7YwgpVK84qnqc1hkBtD+4RmOt45aujOvNUUN0wRGV5ZjNcalEgg6N1LU7X93SsfRPID
vjyCbkBHmvW+7XhQIo8eL59fk3Z3wgdp2stykGfrahtnpnLSSw5lPbIaKM5klV3SSYYyVHf+iUmY
aFCn0n7lYfvFk66Uwc9EaojJEeloM0oU3HHBgQH/fKXuIYp5Vw4LxEWHGQaDQeyeuLH55FPyXQi3
ay5+fyd+sSjTGTBZLVm7ABcePelVE/VuRnxSSOZwdBV1vncgPKz9+xn8o8r6/9GoGIc7+r/GlN7o
p/J5rU2f4z+QUtv/y8OMJenH0DOTpscP/3epvXXM/lNZO3/RbyTwGqsOZ2fOjv+zsjadvxyb/hpL
M6UNfbY/qqx/vHr//UYwBrd5Jb0Niuq7BnvY0YOQ9og0dOYhYyZGDViUw9zxIDiH4DtnrHk7pqug
0z8yhrgS5eyXmH6IrkCCX3llIOoWq5SYVf29FgB96JWzmqGyhs7V6MHln0kHYR6VF29XWUf2F6/r
QeILcgfXAMxuUl6A72YAQmfCfifKcXygcIGFs9E6iV5rkWsFFlmHAxTQxnjb9yJ5LHltQd8kiKR3
HWv5jIQgrhf4YbXMT02ztYsLEm4Swv66dv6oSfXYAhBbBcfAd5vtLNe05sG2hVOEfW9Ww0FucHpy
4LPoRDfUsPtpwJx43qrWJHyWgLQ89OsV1CPJj0RobFY49d6vCDGY+zxxGRmqjP9MyA0+JKh3Cz3z
xiYquBvQlOjKtHYgIhtxjnhD5kEOWuMd2bI1w/YlXyMgAu35syfuF6e7I94sPy1tFyLhAPwZ5tZC
OVphMGoWBiE0ZFxFfl3SBRY2nP1J6+nUiQrnbYZ5dZu86QAngnttYI9y9k6RInkxJ9c75Q+Xt7//
TC9P4PTjTQeIxtbLQXWxnddebrAmc0idQGcLsDOoa1M4M/L0yTvNIFqcyybyXikKf3E9QuNdzhHe
djg7PptNkTEWcm243twRltu36cfIq/pA91X3BWZm+8qxafv8z98majyDNoPvGdvuq9S2/zw7QAzM
JYixt7ygiPlqQO6nc6tiwhylUfHKV3u5gm+3kkuxjAA2oKShqHl5qa7yO0aBygvEknlhKWagC9tE
6+8l/H+zRuAyW1fBtvindOnbGNsdfvaNQD1W2YohP4gFI4OYFIhDQjn0ylXkj1rx2Z2jObA1F32f
MpLL8YS8vE4+zVCDVnSlfRR1ox86KONnuuqTWs5HhQXxHtCUYX8sSPYlUdiV6fcY10xN5mFTeRER
Qa2NAbZAD8gqlKCNvJknijmQjZMVfWSWi5o7llU+I+lwaglHixFTtMuIsC1Pc7sCD5sh7LjyY6YY
p8O8Oh+sSfRLuPYDD1DOIglUpmTuwcS17TTeiR7Y0X5CaqU/JqYF1Gyf+JhGDo4N3p2J8ShcNKFM
Qt9NSrBGYLDIsRwUsoazRqqo9bYUDURVzVDGQNypabcH2A/j9sKJBjVFe1sMAo5/R2fQs4Ge2C7V
qaETeznPIzFTNJImUpyK0qatVpo4ZUFkOqO+xihdmkHvDMAMdwOW6+hioObgSdQ6N8LYIGT0MLop
Cmgkd9MSXeqRaRK4qXEtrqPJqJ174n/Hce+ViGY+024ui7CRXQ25yuu68sKoQAxp2QJO8deKqe0M
ZurLmhnFW5vMlJnw3sZM+9u1JH/lQfuAm9+qpRnG94BL6uwUWn2VXq0EBaMLKkq9yQrryUmbAPqM
Mg9WR47fab/WI2ixfM7yhzhdrOyukT15Jnt8mOn1OjBEvlizeVhAT0ZoIcBPNv7NiJeQRoIGmXvg
ih7J7nNNuMuaWvbnJQcLhr5jc8qPWIZ2rci6+ivBaHnGCI98YBLIxbIJfh2zc4gM1i1HYtlaznwG
oa5fT82ePeoA1dQdT6xW6f6+S4bKejeuxMfSIyBBNexib55PJvAEWKk9AYCkaNYSgORIKlT0aI2u
grXibloLR8Rm+YnfAlHNlvvpmnHQuPYon6A8uKLHrAy34MtKlhKycn6Pbdzt+SkZ5XggBPrTKk/3
Bnb0aqdSo94vHTskP/s4+MB/M9FfUOerLFQ1DIpAJ3rS561P7kPMuN+lpkriBZTBxqDim0PYYDYN
85FKAAJZz6fPUM6tSXlo2nWQpzX8wI8L3lgZrAOiP+RAfjkHxlT1zBa7OIrCNB9sXrQJ4jketzbq
z0kWJQ+gqO3VB8UkYJnQ1ljuvSWKQXnAhAxnZacrakvR+2GPOZ80m8lqCW1yocHg1+z8QETgPPYI
RbHAYSCd85O5XDbXjI/DlTlggu/GqbE5XiqrmUGieea4nIKLsC8yxB3lSZk3/qe0Imb9gD0La5pA
yVIfmiZ1nTNHNwmOonVwjHPETzR6eleIcee5Xnklc8yMN2M/tPb7JKGzc8rwzhj3Zm6U191ouzWr
Uk3GRauj+L018n33KCHYYjx2G+p+c8iUXq8Wi0AnEXR4AFGRIXznJ+aTFy7XGTT671Sv5fUsMr2S
xtKm0j+d2T1Yh6w1hngbD6ODcve8UbKRGH6HEh80XW0i2gOBHlBbJ+lUopt4pV452tq2CQiHxK1m
YMehOj4qJ0EaxknaZkmQTKV1AzJcBw4ekZ2ifHtlazsqXWmTbpMouvY/NlIOuUebAae1mhfPTQKj
HcuDKlbN8HaaqKgr+2HBonhXqxreAvrf68gTRojHINq3eVKf/dF5ZfsgpkFP3QOkzoH7WFDhN0an
eizBgbQW1zllKY8/416aCXqKGKFeem1kOa/c6KON3VLI6zmwGVSoePSloV7uhGSYmHQhLJK8mmkJ
CIndkourPPz9N/v5KhzClKMYN7nUoP7RSWWEiJzUo4k9EI44QRhxdjL6kKn++CqkYXLnNmEAve+j
00NDwphRaHKiyqQ33radJc8m0blffn+Vo+kHLdZNm8cM3mY2CPmerMwXhxT2uL4cwe4BMsjA7uw8
JyeTsG1Vk4cDUvj6YUYEs55Jp6zTE4Ow8k+98ir0mFUz9pfQZw0Qr+VsgG/rMTZd49r2x/vff8qt
D/j8hKMkt4CCjQYTrxB35eWHVJ2c5qYoYKg0BVxHv7H2dl0QfQIG/WTy0Ismwkr/fpj+fwX+T5qS
z+7/TxPw22/t8KIC3/7f/z3tdjxKaEZENtXIVoWQ6/Gfabdn/kUbV5HlShQG/8PWGPl3TS6Mvyi7
IXIwzkF+bylnK1/+Pe8WpvcX01Sm3dTsP+p6/08G3i/fTt5K5CQ/HhUG35T/7tF7k9hRLOI2i8MG
ZeuuBiV94ph5dPXsjvyiQtxei/9+Iv99FUaGDG8YW9Kee/lEtvUkqyaP43Bp6zuReSdYr56S2b2y
qsQP0ny8JePq+++v+fIt+PuauM1sRvmMBGDXvLwmOtiybBN0mhuILTQQqNxx4Iou7W59msdRXc2w
wl5ZUflZfvqeHsmjW8vP3EbsL6859Tng9I55Zy3SDyZBceccUiAkASx9Zef61R2lu+MgGGAp8n4s
VM+qJbOyUXZ6kGAXaCoPVWnAhI1JZ5ziEXsNu/KpMqb+sGjYL7+/rz99R64nKT5clGoUoMcrrb8S
TIDcvAnHzIPLX1m9+U5XyJbAkcpkeOWO/vR88u4gzWObYgvBZ61e3lG7a9q4M602dJnz7+u0Gw/a
dJPT33+nX16FK5GZY9KoOv5OpCsurJdOS7zeHF2BHk0CwVku/LOr4LmlGefyptlMb5zjpr8qa9VZ
6HLDoi9xZI9SHGi9la/csePfZ7sKHQjUMJS6DMKPnvvaTCwqKPz0Q8/0vdLm9K5SkXNeN+Zrs5vj
28alSCi2TEZ6DN2c485yrmCdCV12WK99QP+xIrZC4xn949vmkQa7CTmYQnre0SPQLjMI5rTuwnoy
XaICCQuagGb9+Y9Dw8SQTIMo+liXXz5oRdthmalxJwGfc3Z43pA0DGQc/Nl3YWFgrbf48yzsJk2q
l1fBw2o1us3msMH9QxRsPZsnIAYa65XlYfs7zxdc5EvKw14j2Vu2OeXRgsuP0FKSNUaIGRkGjTF3
pzh98o+x5TET9nLrtX7b0UkaZhJKH5v+FzsT7WKoAC+/WaKrElmRZ4RpR3xw0RDkOJiCHA5pZOeW
Uz/FlvZP1j4xwyWxuwtcoemlizPylW9O52l7IJ5/eRKSeF7YHZEAcQuOR4ooj1a02RCfJ+we7h72
99iChljd8qzOdF3ngV2z1ARWCr7oMOWtrx+iGsYTDkJIOSeimOJvCyrg4lwWzdxdNfMEHcqWrHW3
JBd6+tzv8IpSA+uW5X2YJjfdZ5Ns7xgVZpzhWweet66stT1F81jf0tSF3VZOdXtpoOjvdjORgXBm
ZZ2/V7xf+jRxOleepHE/pJh8Ui8JRu3IPsz6wXEDAzdbFzZj6pswH6blK8l1GZBi/GHWY2w2INM3
pG96YcQQNu+wdHTLRZfHQEkye/KRXvZ6RMyRTG2QLPW6XJvIR3NxIVXee5euteQ2aloxXFLZr0CP
fcbz+842qnta+mm3T42uDoHSREOYWVl6AcSpJbIuzvP3gIgI/i0Ho7sqaVPVb1fMyhY+FK2RAQ3b
i8u46X+wdx7LkSNptn6Va71HGoRDmV27i0BEMIJaM8kNjBJaucOhnv5+KDGTmd1TNb3vTVuXSjIE
3H9xznf8HDF+LM1o0Vaj9i4p3hiTSkStm37yDHuHEc9/Ur4U7da2ewl9l7xmmNZQYYKNK+DPFKLE
MeZj4ToT3HcBDaEuMH24YJUbQ6UJFDj2tURldkCLHBZpeqMEwYJbXCSYFG01+bdm5dewuab1TzGL
KZA7g1f/ZSwypAkUWQ3SWMXqnWiQcYmyKtXJzjWn5CW1FMxzp3VejHRE8WLl8wB+SxSlhu0zmuOJ
WeCVgRdnjcSmtu34rJJ2+lpEzf2MG/27hsv8mplmg78yG8npiZtEq0jFK3QgnwOIyXHIIrgVivh4
GQK0s43AuFqnWO+4D530kKMQZmbiyZl48Nbzu52d5+qUFXnSMULw+ErGeFssPHaYjRG2ZKD+bbfZ
GIlvXkpCqB4JxXLcE2fwEnjsMmvNaMrj8GRoUzB4pt3CEYu5LwDoTQMpoQAXqhMD1sBLz1zzu1HN
3tPotFNZXQdYM4PmBsGFWi40CiPcXb3P6CODH7uG09rhLR+ZLbaOS07RrqA4AsAdTuEjaVXtCGtR
kbGDcR3EbWD0Q3kifSCt+0IW2iO+IujqyC5cghtiuG/orhPXvxI0XBDvJQ5ygu1mezlP0iS3LgZp
EQ79jAVcXiXAGDWfTeJ9LHbZ3rf9tJqsgbKgkQkxsTBd7YYXEqXQseHD8m9mZs/5hjjFTGxi0LB3
6dgQlpnGcXvVNHZPadxbJophclhIfrTS4d5n40HMOnOx+yIdS/c4OUR3pLISA7NP4XT7sqy74sIZ
A/FsLEPH6qWfLPMsNGgeI0MiMNvFRr+q/BfsANu0Tt0Lu6qsT6alS7DVOGBPRxZ8JZHD/jzvXUv2
RjSGDQG7RiGBlVx0uWUZUZAteiH3yvKJMWBGDZ/GhryEgoMgjD41oJihuHPO/IJTa0f+OgkYYWrg
5AajMbtgmMgGjRhx9l+YyIIsmjlq8p1Zu+Fwmrr+cD7AoCEZLGQPxULfkBNcLpl8zGHQjXKHh1xc
gDFM32BW4cWr+yCdyAKf3E8Nie3RkUIlJ1Lb4pkMpvSFLjh7XKzeeS6XieEgMWGuFc1J5eXbNk2m
uzIc8Id3uVEeTbT51kkwgxnkRTS40plAg3JFUSCeS4b2b+PcNbfAI/N8Ratg82tGQCMIvRc3izo1
lALfjx3fm06Y2eeNgS4sIuUUhyLvMFm0QnXdTmPk4driqRgBA7ku+pdMeV+0aQimaolj6BDDyoNY
SPRtd3QH7RwGRmkcF1XaPZVYUGFW+yMBrzPq0k+ZaYPYh5KkAUB41rO7+PAFJawpDO8wzDaFYZdF
pBMogZwfM0+jD1AgPQbtgCbWKnwRkak7vS7mqABc230NMHcGJH+mHXO+xZUOqA8YruBAphaIypT9
6TYZyvbN5Qz4wPhpqM1q1L+xux5+Km4w3IlJGAJ+G7iJdrZjK73L4CFfwy+Dvkp8D7zTpgADsyEk
I33TPfDhSEBHwB+FqH/ckYZC5m+DkPcu5jsP1DdHeXaCFxmzjHYaXZ21liiuisHGtIyCDU79nJYa
c1Iquy9owM6wdcmn2Pvsg2Om5VlnX7OWdm+QqYyXZW1W76R7tddkLRHa62POmjfLLOXrWBMGvRl1
bsC5WObvU6pJ8e1inGwg/lrnIxkzfz6WqJ6YB8NYG5DPQA3Zz6K1UNY4Jiw2S/ecl0WyoEDwiWy4
Hsq6MCMiICx42m0KbB7rZbdH1NePEe9Ee9uA0gTeb6YuMGXg+19ht7B0xfsvakhqxnyu4OH7+CLn
5gaxa0FoZUyk1CYdvdk9eKRjPAXZBEp0khaD2M7os8eyqe0iIicYOleKw/5LKAliTNdQdM8FDjMb
GAJ0IFAVmBu2njQx/XiNX3RgGjzzNihTHm3s/f6pNRmQunzgnVdWX/Q1jK2qvAkd7XpRBYXDu+hK
B8RAvJg5eT29NZxVmlhlPpc0vgGfxCQ6gyFwIX2f3XFXxOqBM6dw4LwXITFYmHAi0x+8z860x5Oy
lerTc5YQJPFcknmRNLG+G3BigojELllcANSZyDoDV4nzQ43GixTV8l2bjIyjWWjio51MXDE1L9wd
9BFuliAtj/MycE/VngXXu+Kke4H7Y+qtN6Hl5A3txZNnN/b7YsbNQZfwAuDt2/ZjM9deFi0yM67a
ZvbUBhN3+iko5K8oA8w34RQgqSv+bLz+Nl8HYkaE+WYpYV23Wd99UuGByUgSt38w2JeQQRhTydhJ
qyS7gQB1FYM7xsLdIpwbC8wLbAWrso6hPbbnWvoIjfWYDm9LFYzdVtsjD5ly5uIYdz3UVtZzlH9F
IJAmrAR1KmNLH+sErSy3bVzc0mayQfHyVtwZ5eTJKI6XZtmN0iwonzxjhuGPc63etmAjwfUzjGeh
ATHmqGRqglZWTDk2wZTzffXjILhmrRGCtCDutWWSHxb3ueXyS8JvKt8q24JlDNHPugYZtBhRsZDy
tUnlyDo3yEF84ImZa3O7jEo99Oy1LqQo5+4Eo2Vc7kQFkvEefrUNVJjgFn0wqBuyHR+VQhPBFg9y
SgEehzvUKFPK2baedmJYUZXg91NzkwDlq7Yu2a74voWh3Z3UXkuYSt2kaEIQwnUUHqAaoilV02Pi
+G1vY4GPO3BRBdwe4G3hSG4G4AH3uQ9686pfWFCDrsspxEDK8QDw7htvptl2ZPlMY/WgiRK7KTG+
o4fuQCvjZrOHa7/C070jUYUyboCyvJeQuSX5cVmZw1EnyRygDNQ60ExFa9B3Fpa5IRS9uQjYz9lb
FhjyvZMpshTPJpaccnkmJSwf/QVDJlnh9FnUxh+s7qB2Dq0QH02WLF7UdegSCcShjNopb8QL7vmk
T23EZBdsI3uWPdt5UaQvOEneAuroOv+Wek4jdO7q7IHNUNbBvVHOUTRVDIsZI2bNgqeo36Ua5LnB
VKBhuelLUMdek35641RfDY1U303cmg+8a9Vnl7WdDVc0XtbU3bR9W1QqbxNEWh48qZQ6OAMB9gIC
2QZniBrT3dTYXC/pgcw+Cr2mTkHx57iNCYBCtAwUGj1p7PSmtc1NVT9gManuTZ/p24ZoOf8xroLy
AyJr5a1k0u4IMZhDuHDApR8Td8YsaJcjryPjbLqwtVxT+sgiv2shClmb1gAuCTgnwwkN1bh+saQA
IoKXmdhRIVlxbJRVhm8lnkEdheVA/ECT6+mB5wtCV46i6CstB0rf1d716jnlGEQOPRxHbDGQd9l1
Y37uSB8nXUwSbEr6VT6/tnoMcKQvuX5G3CG/+6kE3QE2cv5IyJnso5TAwAsyvM0zzPLzvZu3EApB
8djNGQKi3N/VQxJ8BFjzTh2xLDjNha1fIBjWGNIQaJ/jpyivEqJy71ft0VXqedrDcJp312nSc8E5
tuFQV9ONHlLhVl9hAikhMgD/EEAlm+kphfLkAE2HZLCRTk24S4uJ6J2drKQbyTBPIQ21k1diDYwr
qAfDh0wpAlaQDAXtUOV8YCpZ02r6DL5KPcrxHmypfz/k65NZ5Ub6BZukuoPcVaanak4gG+EJFbQu
YdBn25mlo72dIeCjSTbm+iYXZhXvfPgPCVCOddcLNT88Yrau34pgBpKJ+Qo6ce6iSNqgRyavxGob
CzVmHQN7BExVv7sgDYjn8mRAxeT15hSRPEUd4io5vxIHneeAYpKQyJyMvNiVPyl2eKlxL3AvkIpA
cm54SmAERURO5tgZMK2BCJI4Dt7HEpLEpistSdeOdOnUbSWAFz+em+9uCbj1LG+RsW+4JQn1Yxs7
kFQ3WHwRvLavgVcEgfXQLquwCeVYyesglmzbSMd4bv1RfYadQz6U3xT6ihtlavcc1NVV2sn5eVFh
9eBDJCSeoZqyr1h2st2R0tG/OyTnfephKojDqheidoIEAhY6ubH7mnlL080weH6zxmRxZUpb3I0W
bQ378gYEc+VYAJ38eXjxvTB90qT6wOqXCbN2UJwAfJD7e4QvAuYAeqZJeNpCFXLOe0J8ssij3LZw
kXfLzOXlhOMp8eHtFAVp4nM9ZC41Qlh7DC5k34h253G5E0TloSNhm98QYW+X2kf5purJ38pZDXdM
O1dGGMqrLBpJzLC2Ttcqck7AnvAg82UoDuA8EmxhkyqXRyRMidouZE1h2B1XimvDwu/Tp8O5Mf1s
+jSMFu5EScQNyYOFtWCzrROATXYJqHYzZISWE5foCZQFcslf4s70X0WusCYJT4OyVHaQe1sEOwCP
0LcP5W6lq6eRpoPh1wJYVm0dENVze56FyrnwqjZ+gC0y1s59jwPDsx/8pAcKOpIrI0mwRJ2YBvdo
czJ5wwwiRceYI5nY+fzTJx9KzTEtyJrl5pDd21KIydrivVPAbDLFhRhglUV8WGb9wWzGdtpO2FNT
0FYBA85WNmI6FXA9s53n9aDl6iSFFFz5U/7u2QDZuYA90FXZktch+KOa/w0HH81RSN4aeQJz92gg
Y+RCb+fm0ZwWcZerCm1PT/STxC0cZ09TkSJBB/Y0nw+5nL6wktgfpOFy0dlzSQ9EepACEK1o9dfE
g7KgngFdBwZ2zAcC9TpkH5VXjNe9k173hiWouQFeX5czjHWgjxpyY8Xy4jtcQbcALA06kS8MM+Mo
4bohIYm8bbHjGAAd42S6rI+JTyzZdyvXgXmOrQ3YTCMq0A29Qli6m32LT2pjyxJCyXq/LpwdwjYz
ExmPP3K0lJ6RO/SEcZCfVzjmB7ldgmoIjoOZDlIDrKpicQJVCLgfV/aI6IlI9+CrLrn1IixkcIq6
PA1Ox3YM5T2wU91c5rWDbc0tp5LZJltd1Z/GBDzpe5mCLq0Z501E2RHcCEi4DXuhbxCwLvFZO/lp
fy5nkiPJQvFgW1wxNoKCslk55g2RtzMhotey9xd140CpHF8C5Xkkm7djP8T70YaTfiJSjKNbS/P2
7RBCSAabPLQ91UxdJIHBc5CGcLy9sl6ym1b1gXlilb0f7rXv4F7d9HMYspPq43TimjREa3YkGbfL
ANvK9EhtHbaD1/mrkrSWUKjIss8mXigZV8jLKDnp2j4mzV+ae9ZOkreMrELl7AOxgEem74OgDDDf
WEVQy9qCkBzokZ1iygtnABb6qbu6XnaWJif3PYXWupzMuqFwnBrCgbgdHKaTbiZ8mm9eBcYWdLPZ
TDLm0NAlPHAcQpSBryPmvjjpC1hQTiTtxqI4niq0KZ/BOGQ+08+5ZljYu031aQ9x4MgVPe/5Z1bt
h8Dr7C7nXVMJJLxDju6+fc98Bb2uhlhg2Xy3IYmeT4SfjPfu0LgeDEbiEZxrXQvTZ2ZG7grpeJaV
OMhtm9xYoTuGqLM77i1VPOKa9iC9QqhLt6IGT/lAgqbdnMSkNXZnhXTd7BZuA+ASy5uckOZcx8EZ
uMUFw1WptUK7g9+rE9u6hgEHrwvHvwcfnnKuRuDc9ZZ/cBrPcI4FuxY7csHq29+rWMa37Hwax95N
yoHZfAJ/Ky/IBLUUAQnQ2eDBBCeZtkhGTdYgGofhMTgpHTNUpmECRuiYqicAeB49DluoVm0pz0df
OlzKA2peDyY4T4LC1u9XrKV/31n9RzzwD3zpP2yI/kk8cNug389ef9QP/PZf/K4fsMNvkC4QCaDo
CF3L8tHO/K7gt81vOOXZMwfs01GkCFZzf6gHRMA/Eji7QwQECIp8FoR/aAeE8w2LlQeBX/xpo/9/
//cnga765a9/8qz/4jhFEMzvwBoYbIrNgp19y887n7IkgT1PTYCi6DDbZ3soq57JIBsEUN9Gh/rw
ivLTIj9xycAubABQ+CQ0oOI3q/ugNoR3KYE0+G/mXPWAMj0Rg1FLckKySmkaXAyBcsPXaS6zGb04
i44rf3HI2Zi5z4xDn1ccyBtNmZPeF2WsjQsioARTE6eiKjmvPSc3bxu4E+71QJXiH7vR7u8CPfpn
Bd6hawi0ajlmuhBPcAiMdrt65ZI9ed7VlQ9Enhls4k+o+LsamtGb25NAAMPIqaECx34hR3ObOtZk
PpizU8aXXWDO7YkIS7KqnSSc1aZ157CPeIss8hPMtH4WJI4CSS6HYYJ0xKe+6fOwjOmge5qJRTtE
czESlQsdy4L5oUZki0efNUCyh3qfGPskgTW+rZUak4sSas0F2VLVHdmDy7CXnRrPTYi29qbIBjoB
XkL20vcLAZzeetPNZFZR54E43LO/8YJdxSxX7EVeAA5yGFbOG9NJBoobz7SG8gIZ3Pi9pQ+A9pkx
HN+VCf556LWGo9brXXxySs+PJG5tkziE/yszJfixiXdTrlB/yjlfUDN60I66zCJBqRJFfrJqMSo0
1uCDhFKvcRkz4ib7KcJAIs7TXixP89q2dKRQuSgoT20GYkxG8rQ/yw1KOsSUssQ3WwzHtg3Ki4mh
WkfUme2cWmQVAzIDR08hVEYDnKF3060ttivw2UEVEcV7RRABKJB4BvKwtSztnpkAdaBeyURGfg7O
GMjN0vJyxgkceqZhxHDrTx2FxzrXcA1fq62z2OquGvAe7yTZ6icugM6c+ZnDpDbhG3qxQBoBUrWk
9FnYlTW0zBz9155kTbpd14YKShmUILjsWhwkpmARDPGs6A+SRZpm6EviFVBNYtisLGiepJZdT3Ig
vz0C87a6Qk4gYvivQwHhxffqyyYz1l8V28yyDyh37usuyz4CZrE9/Kh8eBpTctG2fevM9xrGFxsO
GXvkCHC3GAdy3qn5WC0SuBGm6YO0AF9jEQVrexIzbmWahcz2q1NJic+BDSSq8pWMz6zMuOlql243
n0TM2Ep5pcnbO5TPxIXQ0IR5wwdgG411RqQILEDkydlHzGJlPmdkSPRAmDnejQX++mEVu8iI3VJ8
koIZpowkAO27PWczEzN6IljMRpdflaVBien2lftVpUiYNqSLoaBVpU+Ec0slcZ4g57tnmNPcSu1T
Uwtf2ceiDuMxcgehnihXrf7c7/R8GMi7Jk4QKfIFMW/QoomryNEZV4whdgQxrLEWlWdeBZiOwn0O
vnOgQh5bjZVETIyptaE+2tEYPxtHLuWx7oswuXZbYNKbxTJnLMkQlrs3Z1ZKRZXy4+fGJ2KQOdmS
1BxwhrQiNPnFe5BUYtpLq21ZC2WG/8AwnMAh26599ozMcCrWwFbxYDEZXO34unqaQmewInqe4F3W
c30djKWVw6jD3r5jQ+40+0qnMdk/Vme8JO5v2TchWzGfIBQYqQQdlHsS79Ivm/ah2xUsQr57xKSo
0z4Y+irqnCk+r5NmCvasaZYlar1YpTs1x2bALpLJ1EYpSpwoyCm7GaBPwQNTizDcJPBf2fVa2ATW
ZzXcp0jND/GUM5xJrCm/JhSLGCxSFuObGMOrjIRTd9dd3yXfWX6TtGeKMEwO/NCBvYop4vio8DPO
kcsH1m8HB+8wXgGnoeBiQEk22+j4kJ441bYdj7Bg0RPk5d4fwXJEntkS4eoknbrxFgsw/AAyQNJ3
IeGLBCQ9nzFEaZyyv6H35TFe3v04CR4aW/efzHeXi9K3x4qxR1K8qHwQGQmUHohc3nB+d280iNMl
O7S4U6EV6C3lW0v3EdKybJyine+AsLv5Cdt5dgT57NeUp2aVp0wLh4xxUFjH1Z5GA5JhkYb1I58a
SaEuA/aPYMhdPCekkicRYtMMSjC/5UPT1fKMBEaumoqdSLXpidMClq8K8zZZQLPuggqeaNTmgiTy
0bch2djzcLtgEZbMgXO1Gq2H5An/VnIFGmssYUqB8thUa950hNJ/uRJqpP3As4etvSYN76NMcBux
0TdY+eBXgxgwzTDcAZL2N4bh2W3EjerDfp+cZ8vrEydy+5ABcToGEIODJRRPupytW8Mkc3FjE9NC
JsXQ+ofRqhmctLkLXtu0iS/ap2xBOlaeq17VZIXzavqCFDslRpY5QV151/W6CNwsLNfVOREg8N6d
WszXZPcuVSShp+htk9jqUYvUvln4G8Z+7SyyDZlS1gMXU1Ocss0D7OzKYdll9DqwTWRB7nBdMXPd
KO7bdo/hfk63Vmhp/kXyn78vwaCrXesJ4zKsQhYEYxXwrak6sBpb0DcB0bEYHVb+FoIKpAqsMZBl
6Hf+DEbpLFVs1Dhpdt1qM3N2pEnZPF/pYp1WtOVdRGAZvI04cLO7ENUMDp0G8MaO9Bm40vZSqzPI
HazsExW26w6p5HnTllm8Le6UX3Yg/AmmbthtcD/wKW5bZhM3Vi2a+bQqrOEkJzqii+bJY0pOyJHH
dQsBAAxqbgP0S5O4+G4RRbJGeLrdealnrq/YX/qMpRKYP7a7oU/6iQa2W2TKeWiK0FpO0NovDIpB
Luu9GicG0AyD6PDFko0zbQU/iQYpp8fWYq6hE0DnAFrGQ8PsGNravZeRYYuXk/cfYUIaXjOkyoYd
ZWMmzifbS6Ydik9b7wAjsRkcPUpfVluD/aaNqSZEJ4iDV5QvyUs/aas7LVxf+dzmKE3IhVHGbWk1
DOtYRrBEyPsZ5LJV5AJseDfomzQ1ZHK6dJXhHyuhyX6VS7A+SrPVblsug/zcmgXuL50NrhkR6ztD
55sH65akTecWH2PxMvrVOqFoVH7ial3leyigxJxiwOTbCtOWAWeiXWeNLbHciWT1phiNSy7StDvr
qjnr9sxbXGLbF20w42A17IU3jF4ZJW7o7YV7xlOq68dhYFK7YyhjMsx0vcpeHk0J4+RtwjhUXDQs
trr7iWBWl/veDuqPaSi8dOc6VeM866bq7ecfOpfr3wVWP/YDP6sBV3sgsivee5duBbSCt/7zHySp
6ybYa3NJBhn/+ELIItuGjV+9//VPsdam4r/VXb/9mGBVamI55UT+J9FhKNtaUe0V21asa48wK6c7
y+85HqkZUe2Vlt2eo4TJc9Dl1HqmZC8X+5m8/+0X+U/PSs/KR/c/W85vRwBvv7Ss/Ae/t6yO+Q1h
Otey76IBtHCV/1fLGnwLkLQgxsa3inPih5bVsBC88zcQvCO9XLFKqC//6FkNGxc7fxq+WvgFNEqe
/W/p3X9T//3394dFkI/yNrACKm3EnkiZf/6aIneAKBv6d5ip4admdGtEo8bhkYNbPtp2L3YqZAKX
emib2CoEFyOP6ZtZ90ip8tiBG0nKU6IddSn7YXq2gUHfzbZp37uN0+71qOaji5j4kTPj3rCS5cEa
yVpgnZlQ4+jljP2Zu0vhFJGSNyB/9Dr+us6L/uho1Io+mNNzLDPBadXHMH166MrJHjUEW8HWdklu
IV/jexF0xBPladr6WzRr7otbWZPeJoJAs6j0HHVlS1jGhC9J8mRIszj19EigDxKw3l/HO0tAP7kO
fswyLDhlRoTy6GqyA0L6lq2Dy46C6lq0N5VTe+mxN7V+xAdMElAnZnFTMaKHHNSrC8apbtQhCbkW
7exz21iw3Ge3PXpThk6nqHuG7505ZSAVE44i61QRBMFQLLsUXmqe5cLaVmY7XY/+d1QL1z1L6Dln
WuB13VfnvLipMd6wRTodVIA7dD6nMNvFxGA12ek49A8+eC2WRXKH6mfDWXhnpvGHEaNc6iTNaxNX
R90OJEeIIBLo4liSAY63c+/NplE6V313ylt1FaTijhRl0p4GvQceOu/mOE3e8tyFzdQG7y4e7ggt
1PRqVv2H56kVhIqwZ3LVcwbSZLSNU9SgEGySuLwdrZnjn6yNj9r07rxafonFeqCzuYtd88CFAcNH
7lUMTrU2+H/4XQXZtw4DdJHxRy8x0XpsoSCn0PruUCveem11LyurO8/t8dV1ZjIdsvjQDTi3Wq23
oyyWkwHdmX3maEA6eDTviRVBcYd6IFmN9kQqMjw2v5qRzwuVhfD8HGg5m26bqatT07o2tLYVFCN9
7Jw+f8TPPJ/SWHJlo/YYvg+MdfWHkek7meDTrp87t9dsFAYlUEyzM23mQNk7utkgmgwhU+50FBIb
15WoDFzDsVjvYrY9BWprI9Bzumo4B6emXg3gNddqSLxd4Ojk6KY2OyXZWuwH+4lMiCwnPT1V1aOR
dHThzPld6DKbLtGXwNP5Kz+8ZmeKbmlWB1aTT7bNOtCpbh2qsSqx7/IFPRmpJhAI2hudsPB1J2Vu
3LBYBVVwzAC6PZtzjl55BT40KVGyXniqSl4PFPXzWqXpgSLkHJFftQn6ZY4qEZwX3E8bNYzdHknq
PlWuuqwKgqIW4uHRK5AThXXfXQ3ahPb6NHwTEREbUUD5qWx11VmoJRAl0F8RIxspYLIG05oNGxra
DAMJs09iMmwwDeC+Se4q8MPHep5sRChucmO6mBFZd7I7YRe0D3186Igo9EeZJYRMy6NRfvVzYd2X
wdLtqs4zHmtPqKPVhYe07Z7aGv1zWXkcT451KCrCK7xAn4wT74eZj+5O5ZS0gydHcOQBPmuDEN2l
N1VHqiNr6sURBzHBUrDA058wjfDfrDjx9zodScBoF/t5nsLbpKgPMbX+xsWMndbTW1IVN006CoZM
3jYl2Tht+js1zCG9B431TJe/cYFsn6CajQKVv6/CtK2qfMXykwXCAESd+79M00dGD+9i1sUbBOpD
vqpHJAjqqcPiXYlsS2/OAt29yoQmgci9NUAmRoRkOpEt9GEKzO+m5HFkvn7AR8zGkc8APSpZH6CV
alkeMKMSD+uX7TUvh/gFYhkuK5eFfG7l8cEQSOKawDlN+jnZefF4gKTjH6jqH01v2Ta9bT+jORz5
xP00vu/rJTnFz5/uq4y4hokY7g0S7uSB+ddT3omT3mSJ6HjPfhDQT1iBAOhkZ86KkfPFU8r9ee2g
QH5oR/SxxMm8WZnNs4tmGKEb8TFd3pHusVrFswScejmI93Hothw9AbmGeDWObcgCzplS48wxB1O/
lkVfnQlUcW/NhEqE5C846rVtgELxYzE6WytDLoxhgHS2akGqmVnZwJhJAhGyGak+6IK0gUnkhnFS
me5lyZjrshpWSRI7YucayRsNiJTWlpM73CfGLI8jM98z34p1sOkckN/Id8pLWY/pngD7CmXryPDI
VeY2hw5DejXUZsvNssNCeujJFAj/qWWyIarqUsSMynRy0lZgzobyAGejPjhLOejNwBGIQHY4Ds14
cErvywib7syZTHObTIS9IAEPAFR2wjgE/ZjvG7OI9z6vRRFfeSarzrpWxhQlHu7YjNcwTN5jjw2A
XyhrbxflMrtRr8OSZ6Rftf6Doed4DztRbZHH9LScajzkkAV2cdB5jwDPm1c8vcs9+S2sveKhukBW
lD/iTk+Pc1EbJ4IEtNMxb9LTgjXspcFmlBzuoH0mcy7BeU8pwu05B/GxEIjmxdh7t7006nPC5OtH
yDL1W2p5y102OTECJ9LEaxGb+4DIl2soIuXWq02mJ6zMfi/I/1MH/wMTyV/VwXev1Yr5/Z2GfPyA
Urz++384P/Egf8OFS0Vrk6DyO8z4D84xa5xvAWXUKqcMoPixn/nT+Gk537C8c2xD6vqNZUxx+mcd
bIlv5lq8rgwWoGIAvf6tOpg6/Ic2it/IhTJsmVyM/BIYM39xMiedNoiwX6x7u864ZSX0hhIB4dJ+
tFmc7tLeJZMlsZIJY0tL7nFgLcwQ58wu/GM9mN24z5q2JhHDD9WO8gyIgCo971q46eKzUXWoYpJi
tv1tbs8N9y86UDbfBN3ZY/NmOkSYb1hZqnG30txvgQrhP41FOqCMKYe53WnTTUmMa8mLGFkJMzFL
acb3SFrbawqlat/1HG7RaA+T3rVZ1xnPRuqGV9mU9HKzFs/Hohx8jwxTgKTdPC3XP3zaf9vvru8g
wgKMnjh1hUNH8cv2S/LJgoIsuV3NLI4UkrWoQvy//euf8rOT6/efAj0NYwfwRxYYv9jnS1lChWkz
674ipXRXp9SFk6P03rBhlzpD9XdIBMHX75cvBi8FBxe+4zXya905/tjGa7siQFS68z3j0vksqZvh
eXICw4FsHHYeaeEFUx3dF9mFlokTn9S4DtgaQPzgkGzQ2rd9TJR95oxn4Ryv0ZrKuQw6ciQRPQT+
gZKroU3wRyYySKbFncgY0UZ2K+YH7c9s2CdnRbJmLUCZmpR2nIxV6BFR47pFs10Wi6uu0CO5N3Q/
tYfuVORXCnsON53TzixS4ph5yqKtrSfa9syO/e7WS+PpBeoJiWsM4ZxXN/OoyQnR7KJcMIPaiCHW
f0eg/6fPjtUo5UXAYEQ46/v581s5Tsrq9eRN931SfyHrPUsM3qUF0IZRIMP67Yvyn3P4H+Awfnhm
/mmHfpd9Iv//P+efTf3503G8/md/Hsfsy32b41gweedbvXb9fx7HzjdmraYdeiYUDBNywn+dx+E3
zm9IkjwHuNZ/3KR731itM+FgErUm5HEm/zuH8a+PHAZuk1N/9ayDd2VC8vP3RM49iv8lOOoytF6B
ztN6Fz01mSXS5vjDW/O/OLRWrzjNO8cWkzQQe+uv8sOQTllW3nXddJQu+k2gp3i+3D74txy7uEB/
+yEoA7itmLOYv7wemxyTfsmmY0tBsnXtbPWNsEX/61fyL940BA6uybtmrQyDX37IpB2ammo88svQ
j7uleWhsh2ASFkGXf/2T1sf0h4kRYAQwAtg6GRfhtwfn8PN7RuE0pjF5zjn25NVKVxLi3haN+puT
/l//GMy6NgMyzt9fXlCPqL9l2X3M4t651yxmI5Op09843dc/5OfX4jECMFfshOC1+L8Yg3OOxWke
xYHUoflEk3DGFEp5fbnFvGgeZ07xv4ED/vOrItDABv3wG94X0uTPb56tQsn61Tl4ZH9H+N5NUm/Z
Y/z1J/SvXhWPtr966+lQfg0b8HsirlWFI2vNeyToj03xyH0jDDPbBhDF/uaT+pc/zjNBkhN2glng
l4eopClkp0vHDNz3Iuva1ezYyktUv8wPvKK+/etX9wuyji+fyadFIYnLmlPo/7N3Xs1xI9me/yob
9x0TsJlAxO5LoSxdg0aUeUGIkgjvPT79/kD1zrCKvKxVP9+Yno7uFqVE+pPn/A2x4fEYzqIRaKrl
+3Qa8m9FpUZPJaK2AF1HaJE8q/NawRTdTrxRwOukYl874G9A7H1SAzuY1xNadYuXeyq/lhnXJzXQ
EXNdUO4+UuEmb+JwGuavTVaB8C0bDLnQ+VL770kaWcptTS2JthtU1s5M2+kWtqjWWRYZECGALGmn
AkStQ+4wqrp9ODXWTjpDfZ2hdrGfDD+6+ngI386Y5LTjjHeAP4k3Mie+sGuVQGSfB626UYxAul09
9b/QFiWr287l+IeH09Izmlm48FRkjNNVn1ZA78qg3ucRSYt56KedbWOWm6pj8vBxz97uL1pyJLla
JDks0tvHa2OMmxhhr2ovZirzgAAVLLmi3v3jRpZjnBuQa4NLYXlMvLo1uiQXUwzxyhglL1Wp4Gg9
ZNr240beWQ1g3BCiQkia6tHp0aQbEa7dMtv3bYFP+1jaeJkGw4ocdnVGk/jdlmiAEoCK1NhppcoK
wNwhY7lHaDG6ikFFbgsKkdRgQ+OMLcU7s0OdCo80TbDQOXWPB66aVH3UlGyPhh2QB7JbboSP6Jk7
/b3u6Iu6lqGir4/e6XEjkZVUaiOT/ZDb+WqwRIPHtsY9knfmHz55WNaWTnyCwYYu0To96c6QBVPl
T8hAOtG0KwYjWtcm6JSP18GxcM9y2i090UlZcm/Aszi5ooQ6FybZ530hne/oVk3XpezK6yHTxV2O
Pe1PiAnlt3/QpMn1DlXWQspUPx5BAFqWPkzxPpkhBMQB+oPqgFkJPPscD98Wuq6CHPuZfuovXgHH
lzEBKSI+BKVcWzzujpuVoJICzAZ31FUCe9OLQf3RFJGAQMhmI+cKi3apUbfAo7qy/WqodfwEexy9
w8kADbAhnFVvyiIf/gLJBnXDF0V9IUZRf1FtO87BEAQ1puF8f7wiKe5v+1Sb7U2YNDAEEyhqtVuV
li1vm1A3b6xE1p0HxqiPthq02OZORNjIrtpKVeU6naF+rBz4W20F1rsPv1uxlqt3emQq0BBYNKYr
Kh3EZ63Fz5HlVM3FAlCA4ecrxYMyKqAoer1BzS9Khr06t6StMZwwJ3dCGdVYY3Vo7pqKIXGllg0X
i41MtQJHkwWbBmrhBkvGMTr04BZuCrKvX4Ux8dDMtF4/5GPiP1em1Zi7MWmnLymVtBb908Tu+ag4
+KXkFBB84BzYvAFhT4BRan1CSUGdrpDpLbSVLv0eUYV8xAMzyMaq2jslwK9VWdVODSJeglpjk9ka
WosTR3kV99OwTmABWNQOJP7DscQkD0yANYQbkBLmFxgH1MKSps+ew2ZKbmB/l6kLRc6/ryrQU9i0
+eWWQk5SufDTtJ9m0JPqw3yz/6oGAPQ3mqmP103awh7NnXz6qUwl6Bc/a2A/dUBJcX2L0+qynQB+
MIwFsg1QBFuxD8DX5+vCgcwBJ8sK0/Wc5tNdBxXmqwPq8clnmzWINwWqgNpa9w/gkYq7sPSHEJJ0
TCi9BzLqRNRLBtQOVlVk2Ve9hCG6n8Cp384mVInrORyUjQg1rdjV9ohB+CykvavL6kHANPP3kL2m
XVm1pbrFM0MMCzWt2/EUlz0lqAEaO2D62jXa3ABsliRILtrztzTItGs0TQMktJwx2Zhw2RtAkpkF
JL7Ls4cARoyxsshHf8nwt+nWkns9crup5VFTohACtiKmSs2ybJsndD9x6oRdk0YQfET0nTDN+omZ
1wRcxMcT1zXLosSWJUvY6Di0NCg1DBC9KS5wuDVpuiSx2iz8Po9BoR360vKjT6XSMNqzJSZ7NbSk
Q9ZmWsf31pAZrQv4DRXypDVkATt4igGEqvDXFz6VAprYUufrQOqk4gF88EwKMIped76GdY1j1sqO
qChQ1l0fKo/GQlNF/0ICAy5Q9dMhdbUT6E7FL7+FvQObNlK7aRdysjWbUGpqurLTSNVuZ19TwCfb
ov4stKoo9mKEk72eptR+TKsMxZg8xCV765hzF25EnziPExSTEp4WSb5VEahm6VpqAEQ2NNLsUyn5
XavW0Zp4FcvORMMoDLMfcCWj+zSaLVSgBrb7TSlllq6lyMzndCrwvJmbnIrynJVQdRAWqYo1fDT6
LkhNw3dCgaZaRVbu/xAwEwS09Biuu4qNbrotxUImTvU0xv9GhH27Ngt9/BHbRjtuy0iieFtPQENd
vG5gO6Lmng6PY1+alrOG4lVY1PX6NgatPRngJyc4VGJVA1sIr4XetL/v4f/JwJCBIeb47xEh9zDt
vpdF/es4/cLv+Z1+0VRy1wh4cQk4FERftL1/Z1+I+f9FyoMHjmNxWZEn/3fyhfw5bpKASXjzkCgn
Y/7vXDgegryF2PzL34WOXtefZF+ME+0qPgvHoKVxjEUFL60XfftX4W2WRFYVUUtBQNebEvnYQwh0
mpCjq1c2iC5Aj1Fi5aqLYjjwE7KfWRN80tXM9YkXfga12IsifUYZnfounD7IUSj5j2Iby7ikfJpe
FdLczxqmyNEAB77IEVWGtIrREMZgFHq5QuxA5byWKXW/WR4UJd0M3GbrEekN+LDWPsxyDy22m0lB
nsWwg8uAB5qbWBk41WBGFQl1PFK6SO2jRCE7CF3plYgzL/WVzWy11z1iFcDK3MrKQDeib6wJDyBE
uRVpcZ+/eN8G3RqJkJXflR7SjFvI+a5s0m88cJbS8IHYE0Mev78W0xPKABusnT3FRibYuIOfuI7i
0ht1fowSXhFa+9G8owgGTJrCpwomfocPQrpSejM91KM4YPKaQ+rOvTzquMSHwNmhNmVuqQU7u6Z7
KtSnhK4oWnqlJj0n0J3qABTMBG6ud2qSXWtS2aNeu7f4jCBVb7jEdqR7V8tPY/q6o2Qxz8FOldqF
pk33cwq0ERIYJ37zZShQLkEv5T5RMhz62uswJ68TwyTPGFAkJjagIFetYjekED6rTAZfZA3ao6UJ
pLDu0u4uL+5UJhQP2cdKu/XVAGNnfN8QPRG1dalb5V3aFms5/6zC/lsaZsBSfX1FXp2kAW2qYgsk
9kudZ+4w1feKnrvwLTbwIzfLqmg1ZrrlKOei22SJtc/CUICf6a+rLv8GXjGlVp1dcE0f4Ocj19Ou
HeDVsOjdpAq2BSBlPIweKxtV2iZ+kpPzELbq48u6SU3+NH4GT7XVVCgX3Oy3uSW2nVaqrLcUKfTE
2lkAEJbexrn62NbOQ1qMu8QvFrD1DuOGXdUom0nvr3M5XEJN0KNy5/j1RT9ieMOT2gY/GYU7VCMu
G5iwlJeqXTxBvi9S166Rt3BQqrLz+x4UtkWAN9TldYhFBnphP808cFaFqWwGLf5Z6mKbdHfG1K2x
2bjM40Z369o+oKO39afIvIwWTjTKHwPxjzOvu6RiOSFXlYXmdGdaaXIQTnaVdZW8n/NKXsEk/ObU
AGKSqZCXYB/y9Yw40jotOvy2+zyErS11zOOInxARMNZNV/nbSoRfy4AfKzWoTS+/WJtopkV54oVm
Eu5UZyE/StiXq1kdQ6Ziyt2s7L4Eo/Or7Y0KhrHp5WwcdArGBqJEMN21McWN5YMmVfiHQiyrIEMQ
cujzZ/ycOWdUQ1wqDnvXsLN8LbUhd2PLQncGBsml3bb5zsyc6NBmOfc7Nnhb0PHKLsqVfdK1VDWU
0V9DfOflHkeWF5AQvI9sQP48wNc2DtIlZEMks3ZqWbppHaF4UXwTTnOZGWCQkN1HFW+DSM1FOjob
rnU3qPtLRT8n3vz+AayTTMf1iNqmfvL+UngumIE5QDNR2PP2Xe/o6Nk9ySJzbWdkGJK7FKynqsyP
iqOdydVQTeOd9Z932O/zH9QhNDsKNSqlvON3mJGJXqYd6CfNMXeZU14QBvduV9rbMFwU1Xx4Mvgo
GJvldB0buQWmHe3ruUWIoQSuPI3VBbqPEnWdDk0NNXlOEtgy8PAeepDKSvVA+IZ01Cxvos4Eei23
sR67kOAUP72wguEWrNyXUtUX9nIOLSHdzFOKhxVk41zHsL7M76VabPNguliO5Ta1Dy1BUhqka9MU
B4t7SenF9yxtriRvRpPNu2ycuaVWqwWXZR9c+v20UdG4iyKxbypUO7rwxyA/8UAKoiVkLOCUWm48
3rHGVr1AG6xeeFTmTpvzFbpOnkCoDPjXeub5KUEgRJoGhMzadei0lENx79jJsxWbN9hm3gSjuCHJ
duX4/YVTz9HKmZGKrSJ0yzKE+wZ1MzvGvsXbPtbHTxxbh76yHYJEgO7PpbAPI8e1EmUb6CobOySr
kT5NWXm/dMjiYpXmRT3aI6Cz7Kpt8q+yyKkrborZutGb+qI0bl+FM+9UTY7Th78XCCkcldQrO4OV
crxAmjSznM6ail3cIX3Wc2o7oV27hXCAb2tPHzf2Em6cLkcJNJWGyOaQDzluTW0A4GFgW+wQfLqB
osiphxRGOIS3jRqwB3GMqyqxVUx1A4HCRTwUg8kzPX7p0tuPQG0VkXxAsqc1KacJzNyORLEbKIsi
O7M3oJirINVEjHcjwhlW8TKhy3VWjY9AA2HOwWPg3beilPGEw8a2tLgsFB309ZKLj1dwx1c1/w05
2t2w6EKavLQmziuhHEJFRWF/9kKAM0uAULUWrJCh+K4bX/rRd0mkuEKx13qfD6vIwK7wQqktVxuv
zZZMXvjTNJ+cSPVUa9hJ/CIAD50RsX7R4D8dEocsK/GqJABdyouvs6CoSOphrxbFrlO0VUG5BMVl
dxQdNxsCP2m9wVV1G6SXTfi50eotgjiuPnswnNZIDm6m6HLEEXTZPmNs7iUc/EYLkRRK893CfbSH
nxAr7gwPa49LcySxM/d3U3sOT3BK2n0Jdp0FYWJAa6IqfZIwHmDxJ+DW6AViEVjaXI2TudPNDPSE
2DRpv8+N/kkb7MvUehis6UYVyl6tiWFb/XsODJGYYEx3WF7ty0be63V7My7qZ1p/0Ct5vcSe+dCt
keM8k7TVlg97M/xoTi9FXMqX2kle0EBTOx+ssdgVnfGE1NIlNEw3Bpaog7AGYjkgiMbJ2U7mPlz0
Eob2rwo8LyWnGQQJeZt0fjncygaAJ0HGmWvkBTHz9vuWmiqpf4pDS5r21SvCQPNWIFZd7EZwfUtI
rJkc5k7MO32EgiWTK/CvnMHyJjfNQ6xoOzh2rjaDpgDViVjzjTMYn0SjbkvScCYSo80dYNONqXeE
YdWtgnmXjxmmhvFGoqYbLrPDouI5iXoXkuHIDahOhXFrag3qpP56aJIfqPjtgdH8gwMKp2FSsyY3
tq2f3JepmP1koVjvrNi4XaIxXe33un/Vp+oW/Zb1FAtKccP1cqMg0bnHTuT+zCe8dyJT9QA/BaPA
omZ+PNhWWbY1NsXFrhyFW6r2gdPUrcenJcrWovBSa+BYiexno1hrEMUrfUTbJ7a2nZk9L1G2CNLN
mU9aen08/0C3QHUJLMcMldrC8SfN+pD3/sz6tNQrUpd3fmx6shZbskueLKKfVcdUJ+2NxJQhMc8U
Gt65NGid2TAcahrU9k9CqIHUK+BKi9VH4CmVr0XzycqJIKWyUWPzlneqrdf7mW8RVXCpDOJMkfwF
iPSm+68+4OR0rFAhAzXJhZEAlJ2zBt1Ia1fydmFWTF15iWZyoYOtJqKPm0PSN5ta/5oJnl/ztO+g
Zubir5n9zJbZ1fWP5dQPcNZd1rWdAE8vm13VgnVt5I0PD7YgXrJjnroDWFcn+ieaFA9Fxl//e8kA
/SjKqY6CsH1RSPjPv/23rpNHvwldhb/TSAt85ehfNjm6INNt96ue7n41Xfq7AXyVl5/8//3Fv1GI
D1P56//814+iw3edPy2IiiNzyOVG+yCLU6QFKt3/69CkEHya17mc5Tf+ncqR6r8gzVAq+c3F4ZD7
O5NjWf9aShgmBQ2Vq8Vix/4/WKP1L0rl4Ndg70D9MpbK3r9RjTroGwql/BJ3KsL48k9SOSe7gCQR
VSn5UnHVidVBhxzvQZ1UeY3veeQV41TtSSHlFHHwnlGdNL4vVK6DzCFN3eHFvYHcb7oY2RVePubx
lzn2f70avneiRm0JC/+zJX5/DUwjiFAOQD6uruOvIXU7tqbTx17SlvKLbxaaSX55TB8MkuO/hilt
hnUfZ9eWOaIcaCF1cJtR7fmJ3ZExrBs/icnn2536qS6NDL4EqsYjxOE0R5OJwnnAw4N8iZun+fDj
409/KT2dfjoXrbaU5o2lcnn86UZSdSIhs+qlastlyu1aPtR9UUFkRGDSs6eQ+iwOysi6RVl/N05W
gVVaIJ4oDek36qjpn/rSHh+s0YAQyqjVv9Kw8HcKMdDtpDvJs+730Q/LDOdPU5OU94k+3qHQpDx+
3JHjp93vKUBsnzclfFSgWieXsha2tWqGdeQJfYgPdoA8GFX0Pytdv7QC541EpAoDkr+Wr3h19UPm
xRWrHSMPAzc0s6FAuSUlpMs6jsIzYcbxxfd3U2TyBOsbXMGCVnvdVJ/gQEZOP/Kg4TynvYWypq9f
NwpOy7Vjffp49JbROVkFkPhMAzd70qPY1Rw3ZsNXN2yktr3FZOwyKDqY9xR+vNEQ2Zn7452JAvgE
lmFBCznEFsdNIYWCHdlcx16ch9F2MI2BN3A1rD/u0LutEC6AfSN+p8h83MqUoTw9CjX2qDHFW36i
3oxgW8/M0dtWOMzASgD/IYEtTu1uAIUM/ojCgMcBRY2nq7otcmT6mb6cMGGXpUDOXPJO5I8hEXSK
1G1HM0L6K2EpzEJd53oW7pW4hdNIHloGGQNYQQ+REzIAhCUUX0jinXkTHcfkvz+BOBPuJjJEgKFO
oo7YIntF6Sj2hlB/7mD/7gy9b3dhGOChNkedi3A4NcRCnttxb7eBZRuMMqgKAAlcO8cTqSWZZfoo
+nE+qY/jqJpunshPc9t/13y1OjOf7zUGNAUhAbxowI2crJpCS7tIwkv0sqn8rFYICCbhIseu/FKx
mHA/XqLvDSnXJ3A76NTQYU8iW1x1gEOZZey1dapt6r5FJRm7g1WFIsAapTVMKk1ogtC2inML6hh5
8TKbRI+cLAuLmxDy5IWFYpCNtFGTevb4jbL1tTkZmyEKiLLUQ5cpD3GKID9SPmPurzF53mTzfTjF
3+tFWHdCDCKR66T7+fFwvD2CiKcXQKlO3EDkcTL2oq9CDAzm0HNSJXqciq5f1ygfbGPLP+epe5KG
XPoPZourGrQnUE6qVseLisq8TjUZVXCut2QNzy4gJI3m7eBokQsBUO4ldolf1cHHEDPLEPOr/WaL
EMf4x2uAOjkoKMmiY4cvvJLXh/ygmbXt93HsIX2b7MvSaDcJEqgbTEFD11dzEx2+ObrTZR2eafnt
UqflBYFDZc6hIHYy3JkBWgl8TeyNaAoizBiZa5JA/QaNC+uvPIrV3cfT+84hhlfNCwxmGfc37j6B
jbRdq/qRV/uh9nOwU3FXOIp9JfDKWYRjDQumqm7gupBMVQajMdoijR3GZ7b4e3O/+AfaXN/sce6H
4yEvp8iYzDaLPVlqzqXRNoszsKbDd6DigIhRfuj8ur2PEQlcgbEaMRFFgCdPYN1+PCInD6llFdqq
w6VL3LWcqNbJO7IrNbI+CKJ5UdRyfYRFuYihYnXebboeof5NrCwetpRQeMcpoICm3q5WkJ2BzS1a
mY2LfkXvmT44VaT6M/SX8g51G0r6aLPs7QaUKMLsBg4ROGbYV0hm61+Rcw7XwQQybpWhRvtF9uZ4
hyy+3bmjVedXFTC2OzlqNcJdwseBqWsmsbKDsn4u0QYRZ6bj7TIkbl62I/9j858iyCPkkswMnJJX
KL0OBIMQtNF8HwL2jKh8FRn3Hw/6srOPAx1CAlyLJDB/fLNOMxq+ynEsirHxKtSe9jOk+C25pHOX
1tuzjFY4w2AZUC1lgo/XmNaVFVU9jV512jPcd5wU0DrakMyJziwifQmX3nQIkhgHCPQEcjXHTU1R
ioxlqDQeMfx+lMlOjE8TYo4B7wUQmOs4178kveqiRbPX7K9kHjeoHkGk17YgdbehyG8ttdo5Wfez
gTya8Gj6eMTfHQuSJc5LKZ/4/PgDQ+yoRY/YqieyLNp0NS8b9jZm2c4crT9u6p3JxW3NgaO1XOAk
R46bYkJi7o2m9ZJyyDfpmOcbu4DT/OetkArjHUtOCibHyb1tTy1qCGXUeZkfiuukwE+mzM+eDm+j
A9sgpOSZS0zOs+YkTG4X67JWTp2HOo2zijPqASrL+WKOh/kSJHCwmWeDGvYgzt1J743i8oS3Tcgj
2LEtE/rqjSNkBaNwQqChzpHsGSxU4BG2OXcOv7MsoNVR9GAnwq053SJ4ideWM9a1h4Dh5DpYwKwV
RmE1UvU8M2EnZb+XgxaqACgTHlOGwVI87pGRoWts4EDhxcWkuKhvBUDDW3U3szI3iVaiOKi3zpVu
hqOrxFblFhG2h0NQGfdpVcRgpuT4SYdDcYYy8c4YUGpCfY6QB5vZU74JapeoQQ55SwRojRtDQz8q
BAeLlAZ4io8X7YLjOT0neKrA+DO4+QDSnFx7bWkCnqgt9kYRB49kEBEDWUo/mJ/Uwy4ED0m8Meec
Dr2qAfzEfAzYC3LxANF6pDrXom9aVO3t/DOON0gdVE6R5ZuPv/KdpUdoQF59ye0smqfHE5VNAfog
dcHWkpa/chK7pAoYdWeG/aV+c3JmHjVzsh6kLPWMJEXnaXVoU8E3gr9MBKG2AkTn2lf09hAMUvNK
y1H+kqofrMxgUHZxkyjIyEOUlXMoz/T85eI5+SYHORx8/MggLW/w467nLRyNSbMGryyU8irOmgoQ
CYBoXE374Qd6LBZG3qiBYShVYVwImi+vPXJO+Ho1fdsCQrSREnaHAjmEfYTITr/zUxP4Swvwx9lU
SMGjyqfoA5LsqZa4ZGBKTxQEZGfO+xeOwGlPCCsFZDrJE+PULNLOQU8GhdPBOAGpiKJIvO0nQ3Pz
AVFqmcGswv7pV4wqHsz6pr/AyX1A7LlDayxOseacMLXczh18irq025Ux6aSlwGaSwNX7n0Oe2eu6
yC03bBBhjizrOWzBv9t4wW8LfCqucn/MD0M8ODsbtPIawlBzUHCEBHQTT2sk3Yftx6v27dbiuFzI
wZALud9OX42lKjue5+rgqUqjuGHrAMQUlPQT1YhvP27q7QZxVI0xdeSiiEV0cbxKqrHrTTHLwVPq
ydiFTfoL6LK2/weNSIhpL/+nKH7ciGJUbR3m7eiRw0PiRwmlS+5QP3MivY38yKQBw+M8IhtMvvi4
FQS+CxQTxeiFIv4iUesT5XTRYs+20lWc1T7u0ntTBG2MZtCXMo1Fq/n1neYPppVkhT8SJUFqruZ+
2maJSnZVqc6Wh97rGLcNGdWlNQCHx23BmIgxIk4mrw6sErNUOzpUUaJvdUC96z5XqgtnSprvWiR0
bK2SXlzag02J1mpwywEhl6EkHMU1blDmHGT6rpXJ8BwbtlqfGZR3FtOiC4A9KXEMsMuTK2FowCYg
UTB6BgqnroqGPwJ9FKg/Hvp3TltyDTy3oW8umaPTnGmV6QpS4oxHVQsYDtiJDcD9ExMjsiau2x+y
jqmjRyDWV3Hp9JdGWjZ/tdS0nirsAX03ynX1GvxSfy57985EkfgDc0pOiwv4NBNpBYFRGzjwecMc
ad8xjZArhYTMX7kEs0n0eC679M7T0zlq8GTJhzYuPHDvZo+UOBzM2cEI0dQjF7Wl4GKKKA3oUZfv
FdlYd/S63LZpamyFmovtx3Py3szDV4cdDeTDId91vEQx+xANmtqzV1hdu5faZGy7qDs3vu88+ekv
G0AstRFDWCfNpJENI3CwZtJMtrHrSTuvQX8Fl0lS23sl7M2NLgd1VxeJdhFbSvngQyk5s/yWu/z4
NuIbbEIfcsEwek+phwsHNZ+SbvYmduzKGbLpusCVC+WxMtlTKJpcPMemDf34Ude9cibUeG+gl9I5
MAzM0N9EXRp59RZVcGZ8Tr8YgPO3IjGNc7GD8U4fX7dyMs5TjDwsZo2al4kpvfZVvPu2mt6U8drR
2vavGfk1dIIRpatWg4ElWB/UCGt2ZSZ2cws6cGWQY3sI2hR5zAk9xh6HkRqkaZQ5xVbJ9fqHHfVq
t4cYoFHyVtCeW0Ftjq/yqjAct8LKsVp/vEJf4tGjeYO/yaDzOFB5J0DWOl6ilgRLoaEk5uEOCAI0
KpWdA/UXEGagKWt7KCcHXDWVXFSOdMxJm1L9PCWFuhB5bD/Zmh0O9zJy5LOf1Arqm+2gAAPutceP
P/R0hnV70WpZmNYUNR3gAMffGUW2mOa4aDxYGMDqNGPeDU4Tnbks37aCDqYGRh6inICbeXJyDCJL
sA2CtWXU8V1foa+7aqcUlbWPO3N6IpIV48lHGQgVBM5r56SZrG4zu6rrwcOdVF4FPDBX5Zg4nwDk
gFUXU3f/cXsvZYPXs7yoEywBDQGApLJxCsgsUw1DmSZVPb8y5I82SRPsLzQJOarLeiSQ01hW5aog
4sU3hFQ2GuSpAV4M893gZ2MklAPqJqj9Vd+H0WdZdY22NjHKGYBtYRMGbacD9JgRzWQuNpDiLy2L
Uq79SkTf0E42Ef8ycGbFQbVrnupaC66brpSXsJ1AsYFuV7uVANEYuCLHNWYdaXUTuRAkLDQZm6il
4KknSCsD9+69rCvrcY3cGUQhi0xo5LZWCHgutIzyOlKgp6/ieCx/fDyE9ukBx/VtWoCQbIq4wAhP
D7iugxKW503nORGumyuervPeQev7xqx+KKGhfLJgDH6dzVgc7DyqULvr0mJNXSIuULaLnQu1QAsI
/wF+czIjFrTO4shAQTIplM9TLwEZISitXoQI/JZXmjQwUvAXPNvcmu1TGNpltZOydfZMLzOTDU7o
qbWoH8LUpoyAhPzie1sn6iru2tK47mIDCVe/zdqLrMNiAUk7UNEre0oiFrWD7t+mM3rzseuCAi57
EyM4lliBjd8ONrsbgSoiOJLKKNywmJrHco612S1qshYuKXZkX5q868rVYHfWLRW/0tlYQgsvJjQu
ERTEdHEzDwi0IQg6oSxjtrKeQcnEqX6h92b7SU9yUi1913Q2IGgMgi5tkfnXSjD3t0VhI+qXBuo3
VhhoSTXskLzEUEhV3UlWIehhifY1CvxJ0e1gmvJ0LKugOEBnLR7wzqjw/MZpACccp0zGTRbkFoL+
ZrnDsWAK9xSf0FOrc79+RLYuwqKyCCdce2fjC+L9mF9xONf2mQzi6dGyrJ8FTAQTGwIzqOzjA6yZ
0KjrSr3z1E60Gy036k1JFfIPIw5aIY1FIVaCj6DssnzFq6RSCbBWL/KcoNjEqC2nMwfwwuc0KN5E
HL+bWdi9mKPCNzp5RfsFQvk+Em0eKgblXhUt9jcKdI82jPSd30gPFzjYqE4xbe0G840GWcgzr6fl
sj0+0tiL3H6UKqmrkIo87qlfVXDeep6/s1NmkEjKz0VB/jXm5MW1V+l2QhRnWM0viMg3bZpcEOTR
JIHdSZtF20tDsavek1GHfyMc8oydyBiQv4ei+Jy3ZY+hoGB3xHIWNzWU2g3EQv9zg56e60/lje5b
FBs7o+s3kzbVLUabAcjzttXTM/jO5fn45mMXRZ2XNDxoiuMBahAVw2bR7L2x7yFJmWW0y7TBwaKU
h2aiBbizYK3Fc0iWZ2LB01fgsjoQNXi5sin6vcB4Xi3CLiDZOvqi91KHm2RUmnmtlA2+cdnZfNs7
nSSxp1LVgGtGcmG5aV811bTYIIwFOYHayUNjERvE2AD77t5cSawPvsL7xKMEN+7wuY2w+fzznrLL
FqSV8SJAZxw3b/RTU6jAcrwmVKtDMOnRrZX3h8EQHLIfX0DvnB+Q/ZArMSk+QO04SaYVeFs2U6tN
nqMnoctNhPW7n/wtenXkSfRac/zNK5K5oxnq5AikvdSIj3vUVnXLURrMnj+248GGx35pctq4nLjt
xQj5jMNxSjZ+i7Rnbk0SzBLWx8PifJXlurZw5s7F3e99E69HFtJy2vCSPOl6WluRVuAx7WERgOlR
gX+mQkKjiqNin5Ttc0zmqkd0xRhqYOF9kHw3bbU9wLkxt6ETj2feAe+cPCxui9LTAtmFhnI8RHiX
lfZg5HwOtZWVOubdX2kyIlya6ZT8jGJcz92krj+e/pc/9WQ7L6EiQTA5djS/T052BJniEjU2njjg
enZwlH8lYhrXokya3TAr/gEOln4Ngw9yGF4Em4lk/NoMW/uWB5PcgdDTKLkn1ZUZQ/tWoqC9BB2k
bOsOfiRK9u2PyYmGgxEC+B17O4UYoJkXvWo+TlhEbeCk8xDQS4j9faFc6i0l+34ehk2U5xm5xJrt
rcpNZrfJphqbdK3hbnttRn1+RnnmnR1P5Wkp2DAYYMNPHixZpXYJkzJ7QW3NG52sx9rGb3bllHW2
DjMHRyK9CvaJYpybgtOona3hoGlhIj6ySNAtgMzXZ02FNU6QdP7slW01XGvgIEGbYheMhINcxBSL
3cdT/s6OJ9Ykw6uqVILe0CNkiAKNrsaqF2DEs1Yb2ILgC4Y/P8IccsiUhFEgEUi5H/dKwlWJZr2n
lUyiQQ10DYiKDiYlVu0zTb1JzCwjKKh2LVhX+Fsvv/7qtEYHkci8CTXPT7lLXRGElQHIsRougnHs
P1uYJGEEOcwhVNdRgweTWrLaKompVm5a1Mo/OFMZMUIlSnAo/dgnewqrKWWCP6V69cyZOszQ34tK
P1eCe/PGBhZLnY8ohRSYw3lxcmAUlh0bkcx1L7HmeDMyC+VCrTKv1YbU48ooSMyRMIWSqeNns9hc
m+FXBUn6wPW7inoCWL5mLeywuTHGVOLJLobFYcdUAvuP40c+1aEwtDxRTepDx6sh7h3yVZNF7kKd
qM+1OGJEfmecWQhvdxLpdQB22qLPh+zNyZrjBW/PKHDpnkTj2e2MMLyBseNcRnobHsw0QZz04630
boOkYJdbGgDIyw3zauFx4wXz1My6J3w7XNuR36yGWNM2PsvdhR7on9m6b+ACy5RTuf53gycri7e/
lledoXs5fkyBjGL8fuaLyJRXcRkhBzMU9r7LjGgnNRis8Yt1HLnZHemYZN11RXVHtiNfB4OlXZDZ
/jomdrxwhZFmEbOyHa0zM/I2ZON7bTJ41LYdQ54G9I0uGqOb+V6t4Z1d24q5HVrEvscSS71/MBev
mjKOl5hDcDOPJOU9x8zaNckF2LLpbK3FMIVbBfvsM117e4yy5yzgqWxw6gWncfDUBB2euJnulYYo
Dq0C12wcu+nMxlk2xvH1/LKzmQEEveA1nixpH1PgcUh0VphVQaDxK+nhNBjzTzm8Zb02XYBgzueP
h/LtXQh5nS2kGmwm6pknjeaq1jvI1BkeZCfhDm36jCOX/dCxwR80A6kQCpfzdx/bszO9fW8/SYmk
lLNACIEmHs+hIfSJbYaT62iV0Z5TG+fBsJhvzAz7WmfSuzPtvTe6yANTQAHJRQ3lpKPYF2DgNfYG
lVT7Xk/sAtmVYjjgAGT/X+bOY8ltbW3Pt+LyHKeAhTzwPwBjZ7IVe09QigAWcg5X/z/oc8oWQZos
eeSJtlRS7wVgpS+8gbAjaDeRbTbH6x/3wpaYxdNcolsH+d4lhKmcEm4GJMYP0Viqa2FVxgYvQXaz
5fR/Wb7mtACXCOwYujYDLuuBftRhwo3L9kHqpbrLQvsJMGtxIx+88D4ge9EAQ5h1xhYv5izTBwPf
S206tG1SItIeh+tJ0AvBGeMWtfDSULNO94y3pR241Fh23VSrlEKZDkrjiBen1trPdiSgFuNH+Pez
BLpdh4wgCGDs5VuhbY83lcjUQ9rXzz4Gb1+LGvfRONIP15fDhZoHLEnaqGA54RSeFXDGvNYKVI7V
g1Wo067GzPqoh3illD6y8OzTcBs4peYVidNtzabK7us+Vu6uP8SFD8szwEaDZqqDq1zk9Bnyx2PK
DX5wqNRvow6vrt6SEICpnv79sUm4ppJw6Ai5qEtNv6gIGssCLnvoiAYfgO5K6nSVeuMEO8MMsfTn
9hhpoTuL7S3Zs3mJPV83Bxyj7RQ/dKXFpkxXxAb9InFfq0n4oDa44wn0v1ZtL+t91Ej1OZWBeFEK
XdtjoJltsxhAyfUvfcY1en8wTnKdwHgWspun4o+QwamkM9Zqqh5Gt5X7wO7DRxOT9n1UcxvDxtqB
torukyT9IoIse7THAnbeQFk3w2/vi4J92abhHgUAArC77HFrV7KqWjdZTLHoxpV6aVkwWdgH08mh
AbhIkBGgiEfK9urBbpxqpxRt+trZmH5mpn+L/3PhyplbjZTewM7QdV8MJSbDtxIz0A4JagMrk1bC
E6502XNjyXoF70mbCVgqV4Jofl6fkUsvyRWAZquJxr5uLeIGkpI6lN2kwc7A+g+1mX9qszf3idS6
zfWRLuQppJiz7K0Df07T1MU2c3wM35h9cZic4jmnsL/TgrT5bnVD9iHB/MJDRb5GJzbR/tGGXHwy
62Tc63Z041q4cOtxsJHqqih2c5Au3ngIoyifqk4cAlGh2zkZz1nvWOuWWskad1JwPYH24fqrv5+X
iziGZjXXA7x2k3tvfqY/lj1Gr0o8+KZ+KDQUnCBJhMkj0kv0/+hGJrHHoXafRrgIwDuFmeY5UWXa
COQgkko3ZowPWWn+pl2IV5GgR7JxMYP5YrmK9V1R2kjZhnaQx/xUQc2mtePst5T90K9Spy7ild8h
hedViq3LjWMrUFed0hVftTYdn0dz6HfT2CjWk2HW4b1dUqSYRWDKFZIJ6YMf9wA49UmWDYVns6jX
Ue4bmKsqffcAr6ij+zTVI0QyNUzS9YiTGDZHmkJnGik760X36YShgjRqIU0NeAsYBCkOHSkTQY5V
MvoDBtkslR2WfdmDqmTZD5heloW/b6S8EEBXCOWXRb6bBjfKV2WDio+u9KpYZ0iRT6s2LLovxYTf
F66G8qdvVnlx17SB2XjhULkI5QUFHZbGzeXO9n0Eda7P7KVFDSIHLba5cmK56ryz/5jZib4SwN1a
PwB/wfa70B7ryJ4+TSg0/jZGtb9vYB+i/Nekbzib4BeGpF39rE15sr/+JBcCctIfYFzc1xo48MXu
6o1YUYTf64euz4I72oJQCG0n2P31KPMWFqgFk3yLpS1dZtfClwqWOUkZOVtH7eTGwH/sLwcRlGa0
WTD9XTttmVsInG7sXG+sQ2PgWh3m4YSAa3WrbnJ28jEKimpA32xTwCJZtIvHVmIB0Wv2oXP93zZX
33Nc2Nq+bCkCXH+fs9Od1hQbf2YXE2YTLJ6ukb4HNdFEsXLI0R7x2qR4jdWxoTkt1Psukya833BY
OwY6Qn89MIGVS0LByQu1dBGcJnRXtbjXlcNYhRoGqE29t6uiXyGRSHA/pT8VJ0e/2MSp+frA/879
T048MOYzZAXOn5jhBYsTrwTWOSl6FB+d2iYppYqDblU+JU9trUTTWuqTQrtXqxBqM4Tcm7VZoDs3
AejFSe4Jwc+eLZ0q7ovRuO6PNJf25wj73JdOjWNjlkfL849UU6LJK+Ix87da0Fv1lqAH8a9sSjEc
88MS6r4uYvTh6iG/LxF0Kj0bg1M8j2n3vcSa3bRo1lo5wqZJDVy8isMOwaQiKHAunwaIkW4QrTsE
xo+W4nbHJGX/rca8yw4UGNznCrHyb5iGY87o1GjRQHeL2kOM5fcXGb7zGNK+/2VVUzuhkVaLX5pN
ZdMc+1misncfQvyh6ycOUantaq0cvzRmjw+xC3Qh2NYI7iE/Kevh59Ca+k9s+3DFg7prPdayFmjI
Adh0N2h6wlcOSebuRjNC7AumaP0rTpM7hYOJ0z/A28nT0amZ8POI+8dRusaHxpzwRUZTydqX/UTJ
0LNGe9q0boySVgrkwKtDEyvhqtHbn10IuWYV9V2wCTqhd+hvubO7odVFe01JRIDoWUvxxCnpwtvI
S2zxTEecOFD+afUk/pIaIDKYGxhT728l76nmGYe4GuUXwylrrKX90JQrpETrr41Rl+XGJdw64A8v
t4ZbBHelG8dvSdXqqtcVrf4cmlBUkAxO0NAfAJwHNzbO+dnA6qXqQEOIOaYOcLpjIdpnVmbr0ZFJ
iLDWqvO1jMp0N8Zojt7YKvPBfLpT4GrCGORYNTjwlnRGVSmNzGqd+AgYI+J0cINv0PvGVakoxb52
+2hr+Z15F+NW6YVyEnsdHv00xdqDXVvRjXT2rAQBg5n0hHIL7Vi42/OH+eM6a5VyclrKH0fd6nqP
VN33hIGdqBx6w1PrJr2V/82n7OnbA5FSITRSFYVxvGw1Sq0nJ7Pr/Ij5oObptjLtZAxDPM4hLk6d
Mz6osaVu1KaN14rif8L4fnxFjUP+uj4NZ9enoCoxK+IwF9zl7uL6VB0ldJxMiqON1/aDMybdgyXS
W24gF0aZVSkIE2baNX2I088bhF1VWjhNHyIKqsQ86NuBjYpvrN6Lo3ChUSpF1xkz29NRisqZCPxG
41CldOxB2IRegP/h5voXO7/VLKqKhAIAn95n73QUMxy6Sa1i4zDV8CtCuoZjhp1optKq7LvcprBK
ibvwLfcv2dzALlmYFrUduoVQqxe3WjaGUdpHNa8n0Ly2AJx+CwbkxdzeHe9jq+/hxNLVsadJuRH9
vFcCTlcrRe0ZLk5dF7eQ2RTtz+1RC5SfUxSeD346fh7jxvpot5Zcd7oZ3mvoKzZ5OSIaaoZ4OuXu
86BJFH+SXaOEN0Kk833Kg1Cc4WqHE3TWr7MKy0rQejMPtd+1L+ZEtoxqdSX2MoX2skJaOPh0fbrn
IGX56hQnZ1YgpRqwMKevzk0oizTSzQMQ/gldvih9jOwhuEvHpH/JK1x8iwTqrwwDFtutdtp5mM2c
kxrDvJ2hiqD8Tkfv0tAe0oiQEAZEcVCzqNjjSly/dEXmt940pgFJS435ZI0IOc9WHoHXoFQq5K3S
2KXN9eeTLJYAaTh+h7FiHjKTuIFOLIzV3pB317/2+6l/+rlRm8EEZxYDIbpaoj0G4Pd9i1LJoVJT
BVgYKvFfdaRyv5ncAa9mAa501ahOEqyaotG/EiBoeNM3cQX8XoxhsyowAwpWAc6syRa7Z2Q6LUCl
X4kQgLRFyWjhSwvMtPAkTr574lET5WkyHAgGTaR8BdyO+W5Na3afaFpfr2IgqD+GiiDm+ptemFrC
Ynq/8AQZGjDl6dSWWHoqbuVYh3Gg3Z3XinLn1pX7zEput4B6hdePQ+gZovsR5M2nsahxEME0+2/h
o/QYWNqczBQFVOjsiyVWi7zv+ry0UMMKq2OWub/YzP0eI23noRfDLde1eZ0sJxhgOU0GWoOAnvTT
185dKcew661DmRbQJ1S7foyVpvPAmaWbG5/4/KiGMw70GQkMurLQxk/HMmcMNaeVfTBKxfwOWJ1E
fQyP+LK6LyJH5DxQGuWrPir1xy4Zhyd9kA+NdJWfUKwIkUUamJtAYAO9VkWKUafvBms10eNolWnd
eAOKcOnDCLAYM3eU42YZD9n4FBatM1qH3g4m8IqB2NTgCSHU1eJvGyDEOaw5kD/v+J/lJoutorei
QrcPcZ9Pu8B1tZ1CVfWhbLRwI0rUjRLZ9TdCrAuTAXeBYAOTH7glyzZtlujNJO0wOJphGe0BlTBy
kFqbxFXa9RgiXhioMt3QuM5uxAXnxXYkULgygdwiyQIkaRF+1JYfc45a4bGvwyPK4OYm7crynjSu
WEelMLxh6ickh333qHfyDQde98ZSPL+35icwwfDN0S4V99OVmBuNKdTcDI94fEDzhje/Kqqo9bRJ
S7ctsN4bH/vieITWYEw4XuhonI4Xq6kdYCUQHiUt/53u1Ok+KFNj1VUO+kATjfjrW21Oa0939Qyg
gZGEbiWY9+XkhuB7E5Lt6KjOoup5qqBEIu+KAVHyEWCll4S4LFwf8hw/SZpCLRMa8ow2gcZ3+o4t
CORaabXoKPxh+IAgRV7jMZAmxlOA/iQe01lSfIR4CAQ3Fo3NpdDlODSEeOQgWxcEkm6f6Hos2I1o
ODaTpf9Kwz5Q1xYeGi9Sr7JbwIELtxuPPDvv0XahbbYEeznaSC9LL+QxHG1lnUUofQdxKr5OSajs
1EwJ1kXjaPtCq3haxy/uYr20AcvrygfyZGeD5hhebU7s7CPMmDZji/6I5hft0a6z6L7Bdn4D6/mg
BnXsArfX63u7duo9BjbFPbgiDWEBM/Qyktu/X2/0j1CD4GABkLM8aYWv2VWsxPKo699BriOzHab2
yh2GaDuF5o3FdmFx0w4BrasL5EC4vE4nXgRWR1EgkkeqI81GVwe8Rkf3O9LV425Mw0/X19m8VRZL
m9HA6aITN6fEi2WWUDRP8eWJjsDSHA/zFfmYqzitB3Fd3/iK5zEW+RHfD/MTYPdcBqcvFkaQnkRU
ySPOrSOQuc5CrVTV1tdf6OLn+2OURVmu6Vso/KKWx1a60Z47OvKyCWP0LAGAGRbZ9/+H4aj9zzEs
plHLbaoOfWc7nSqPuMcaH8q2QI13HO2VHSrufduHtwrCF44iiuaWjYsmMQ0tt9OPmCBCm5E6yGPK
gbuBk4nfd2GFu14QHZoDsjBQPW8xny4tkrlfDIb9nTi3GNQmEG+hKchjBVnwwam0rwhRWBvbkbc4
55dmj4YBCkizCg38m9PXowKVdYLS6tHxR5fyW/qPKLXvTtLcRZr4en3qLqxHejak6wKqNGiCRcYZ
1l1ragmnuqlhD4VYn7Up0vGW5vFCOhiSIdhujnHq9wjqgBlaLsjMr/1QNTjITQnZAsx98yWD5IL6
csxZ5YGdMO9UQrI1XWRqmW2vNIHnd2EBxkvXUYrrDfVXO8Azm6Y+n32ya3Pj9HLaNh2Wmh4KCfEt
D8EL8wABgz0KeXzW1FwcQlhamZOvUOjtKsD7aWS020mEiifcdtiOEChvXHeX5gKmEHQP2pWz0+Tp
vIfI/FQ4RsScsFZxR0CDaZjfy+1fzziYcBjcMwSIUHR+6z/qYLHPNJWVmR5RIzJohRGLjSRaf3+A
O3PLd5YqoUxjzrvpj1GsdNSMHK3fo6vK+j5Scrao5cZoxk7lxqmcm1p8F86EeTDCBNjrrJ/Fx0sH
7CSVNsiOvUY/JbKLOegaAgxPBnXngA7YVWHeH9PBcPdGjlCaTFzzWyGmbE3ab8Jzokxbj8mwlZ2u
PVatUz4bk+/urn/9C6fIbMIz97IowELoO/0ufeukQWCNGT4xbfzgqJP7MFZltm6a9NbyvbCcmGUq
frScZuX8xVCNY6RyahgqraS9rjKFZqxVBPvrL/QuCLO4PGE/giPg7H8PEE7fSIb+zHSL86OqFjqw
b92891leX6cStyh287RO0ry+75D13xDr5NsCvPUToqDUOUyz3BZ4CmxtpfhVFTn+F8LNMKxjGrop
ju6sLnkT0mwQVyymHwHct5WhTOGNvOzSlwJpQI8T0TfCjkXyYLYBcoaAxI4TVlmeEY/TuqYDcWN7
n0mJ8IlmMRnSVcBH0CUWOy+Alwc2zy2OWWPELEfZRbsiLdBXU4B2JutWL6LvYQyBd12KRv88jUFh
4xto+N/oMGjHbsCrwRdB8SGbLOu7n411vXWh6R9zU/g/4LnhX2IRLyPyLxutQHrEv5VwX/pUc1l7
riW/qxSezvbklriT5XFx1A2cZDT0y0L8xVL37fqqujQM/b1ZyxjmIonH6TAafnRh4rsRyVpVeEab
kNdH4a2scf6/LJfuTAmjEEXNDPmK01H0ZEyZrUwerbxAiTgvBiym9W6lS7feuVP/e8zsbes31Sd9
yJIbYI1zlsqMQ3uv+6H3NXsLn46uxaUqIcFlx0rvbFib2vBZDxGtmh2Id1LX6McUuorJsJqHTz1K
n5vC6pwdNFG5ssLK3GSGnt8Qgb1wUXM2oQpmQFICteMu7rw2aIIw1Cky2voQfKtq9oKng696G61O
wc6mFLRV1dHBIWg0ogdZVvre0KGweWwifJsi/tX3xNZIc4ZIwgBpyuF3j21f5cnMV2nGIeF+q/fw
Lop4OpGzRTy4F8S3BPnwYmdJPx0S+JykeLVRveplaH1KgrkwGNBKQDQJ/cZ87YjW9fHIsMs70JvF
DvXnSFn1EeScVWn6bbwtMWz9nvuq9tTwcluRDSy+eMDZZd1arYSBh5OmsqpBjYf4MLQCTP0o4kOn
GBBobBwJ37Qo5e8g5zm9F+edj9D8IF+cMRqddaGXfbHRYCLH68aV45PZhoG5zkILP6IxcFoMMon9
wJcXirXVy1FArXDw5MMrGfENbJJKfDxCAEV3StCG6j0nYb2j7iFSL0EA6mhplQF1tpqqnw4s3YKn
Q76LVG7VSPsZYR+oKD04ismcrB85Qiml5xtK9bFtRIttN7Zp39TKxsEbMKaOelodZz98v8vfmmSy
+g1qEtm+cRAkWcV4Lwo4s4GecCB3PmifYVDU+6iPkQupGbtaaRzeCOL6NtCQMs3MI7ZWJe48lC1+
xlCEytXo1nQ5JUpCuEElIdiYtq6d36OBBfbq+oHinp0o81ajuj2L9VrUphYLW1cMM5K5OR2tMgbl
w3mA/GKZF3h8aZGTwPmdbLwP28nNdoqb9OonaarJthMZcniAObT4gQ4epo11Xum/xDD4H82u8VG/
12WwqqbcYneMjdpSOE/EP0U3+c0Kqlv/ANNdzVYJU/AatdVkbuA7ijecMcPUG6cKbrahVwgCjtrw
IIZmwlUnrEqGTgTORmDrvqE5Mn3O1YSNU3Zloa/9RE0OGvJStIaaMU42rR8l/irPI1yUMTlNvxvI
l4p1LpxGrHt2vAm0e+zhTiQO2ZndFfrbEGX1XQOIovaQtkxHzCS6sfMqw6DuMCSNqLARQ/LJrkeg
VrneuebWaYtO8xSoDA1U8RF1HDvMcMHJx3SNoxL2bnqJ+kEZ4HnhF0EegWkMwmSVJpoV3kPAU4jq
pR7+Vqcm+IJWpvyghe1AXbKyqr1SUOZfGboyqh7tFnfTpxMQMiC7Iww0PZ0eYmjK2Ybbz3hDJhb3
Wa0Ngm9+GUB77yEleVUPDcobld5UVgruZ08hN3v+HDSx6O8ltvHdzhmBhm2nKs8/XF9jc4h5cgrR
vptBIZweMwBn6T9hppah2GNTE1kn/cosCvveENXRr6N8a6B4sPWn8YeaF9qNruGFpY1hs02XmWbK
LMZ8epEgwlxW0uqroxVO3TY31WKt5aD9rr/dpVGgiM9lZXRB4X6cjoKRRiPRwqF/4Hf6PQuIPmQx
3UKdnY+CG8EM1gTSQyFhGSPVU8ruUNPu2CYmrsa6+JHkerG+/ipnQfisq0QeT0HRAR26ZAf4Dfov
gWjbY46s0JpkAAYjfYJtXFbpjWxrvnlO1wTVUiBKzA51f+pnp1+t1+oiJS4bjhnquSu247SBc+g8
2GOCW9kMDL/+aueFcCrBfw64yIOknoPpaYcBg+BB27iw57DSC5qVHguUHriIdhpwzs+myY1YhLLy
KKnnN5K/C9/XRPCCRAfQgYvAz+lLG3Yg6wrfuKOrZ79z14yfsnHSuIBV58aiPG+x8bqCpJlYlPVC
un46lFXJuDQrZTgOAg9kBSO5hwqO3qYy+vFBuI6zKoNe4hbpV/uAh16B3WrXSmneepILC3fmdaP2
OjMYQN2dPkjoasoYIWp6xIKGjBrDsP1cIL2xci+NMmPtsA+nNS6W+MGsk2NndtlwVCcluI8V8ZWu
tH0jHbowfXxMcH20C6kRLINvBKciZ6KCeHQtjKasKU9xFKsxzc4xXXq9vl4vjcWuIHfE54Ca12Kp
IP7W2ki/jceZW+hFitBf0iD8EZKI38DjnFfmKZvgVwQVAnjBLGN5OkNW7KdKGBjaESNonxRJtTN1
axDBYLfnum20jnpZIEM6pASO6SyR90lVNOUxqocmX0m+mPAm28wPJddP742tjyMDUamc5TjB8Td+
ikGh1Kzvk++bL0nEFbaqhv73MOXxD87udnxIe2W6g9TKBWcPkxE9TX6f3aojzWfK4sxB34BCrENJ
jwth/uZ/1F6MIe/0YLSwvAmSaourWLDuKcB5foFdmF3lT2pVWDfKAJfmkQbsvzFGVPoWy1/p2k4Z
Y2U8ujiOr/GFDjwa/dbGd7pb1MPza5baLsgc2O0kTUBlTl+PZqI5EEiOxxrDTOo7mkq8ESBfqUz8
Fh3xt0TNcV0XU3oLPHfhNLdBydBvhlUGT2lxmtNQmsywTaajSYyOPAXttspCNS/ODQYe/laieb6m
QPKzZGdUChiy0zctraTqbHtUjy5kEghR5Scdc/O7oYfqfH0bXjhHAaPNjBoiCVIpfXG7tyk0ziJJ
zOMEXuGT79I5l67DAi5LCERehyLrXa7Q8vcyK0EPxJ3cQayDIgYwU9b25+uPc37MUdYnL+eOBq3A
Nzh9caMMOg4FuzvG+JdDXq3clduLv4ZFIEg9024pysxFBntxIGTCjcpSlOaxMsJ423cV7yzAu2iN
gyZ412g3kusLb+WQ6JtzcIP03LIn74ggKduoMo40D8d97qifkwQFtOuf7nyJztUl4FPw8GkhvOdB
f2z+tqgrNZe1dcwqM7uPoV7s20APdza+QDsbGZAbvmfn4xETUm8Fgz1P1FIr2a/LZBqN0TpS+ddW
qeYAtVV7ueqCxN035XgLAXi++6GagB+iSo0ON/89XRpDFKCb24X20W5RwJIxHeHeaZS7UhPf0Qkc
sAt2o12Y5L+uf9dzfhdnDtMHQA79UANY6+nAVtigWVHxYfFT6n8bRmkfAwXPSbNVPvGF69eClvQ6
qh3xFI4+FUSdZJeeo4F/aj0+a6GJ97XUv9cEXIjEhdnRQZx26ze2gS+nmd04kM/LSzwvmFsEFDiw
6Nsujsk6xhBqaHX7WCZKtrHgpqxsvKjf/BzJL7WnueD6fbTG6sp9NsfYWdt1EG20plDgnFViHfeA
YK5/Q2fuJp3eTLCOOSSQ4WATGMtGK+ikHodaI3xVKHwd3bJUSPSGFgiBVjT9t3zwjaNdkp2uJmry
zlYGqMqsIpxuc7Tcqj72CNbzl0RMFlycMHK+4ybUinsHv5t9JvEwD6UE7eX4VTR6QxEFPYUVDLDX
o+k2x7E0MYayMvI4TzVlZWD5ZaafkXCeHiwrq1KE1kIXQHwJLmDuV00bO5TxXrpul75h4j2Vs8BC
GXuJjVc2NYH8i9tC3+6qMH6l9Jv+tIPIaPaq0mefyspw5SYrIvHqT7a9JWpPv6llHlZYzPtDurZ4
mV90pLHHRAVmehN6jPNS3Yz6uzRNdT8UbeVveq3U7gA9yJ9RoUmVywYK68pJjapEk8wqHuq2kr9L
YjU0pEUwfSlzYb3Isk3jdT7F+nMqUJLb2TaOJaguD13gteioDavKL0J82nFNXCVhgnN5X8623H0+
NBuRFOajEvghEKXC6FtgelZ8y/j5rP5K0kooy2oAMkR9Rj/dUigltqWdNNFrKMxqoyiO+aSndvO1
NhRUPPSuua9sRd/kJa2SKdeGGxXYi8O/l4XojtAPW9zmCN7YSGmo0as1ik8hYFuWVGyt7B6bZK4b
bR+CR18ZfZCu3bq5ZYpwFqUhn0nwAs4YTDoyt4uXtyIcRlp6za/0BaqnIcdAtAotBFcpvWxNXwZP
kIKVGzvw7JVN4lZuVbYfjWxSs9MvriTsTfaUeE2rMPhoOXziCNeoTVDhHGrmsb8tMJPysrjIf0LY
LG9cFu9hxMkBwPikLzr9uZkjv0zvm0poPU9gvCLxDx5raB1T2Uhh9i+DM2rPmgwpKPpIZOmeZQQt
MJfOfNNrw6mhD5YdYuVVXj90QTr22y7LjOfK7dHyydJJ7dcFYQv6gSjVU7ly/Wzby6AGShqFg6fh
iRtszMEy5NrIDfcuJtonSJxQNl9rWlbABqDsirt7BQobnG2JAHtgN1V9YwbO7ks+PYcgv2DxRFKz
CJQpolR9RdDxisyeCV7JBWYCFwEdGRVuCBWyGxnj2X05l2veiza05+jCz8/zRzwQKOg842Skv9ZW
RR4O4nWWbu+bj6Waf4wrVbyVeW++YWZX/21Zah4ZR5e5z8mFuexvJHZQwTMZ9VcTeau1qFVzlfj9
7+tXynngyigA75Be5VtS2118z9RNh14Upf4ajUF+r7pN/1nRe3ijATKCyZQ4qzwx9UeNuf2Ha+6r
0xjRHdrDt+KuswRofg6gSqSXRCb0906/c1IYrYyCVn/tJqF9zYwu2roFbaSwUYLP19/5LI5cDLUI
gQi0UsOQjf6aOng+DoWSrohXbuH9zo8KclfiYopWqKICSTh9ocjWVIR2Wus1HHVtG6tRegdkWj+M
2US3ImvKXSB0qLOF373kWdFsr7/keSEL/AvVVNrXgMXPsX+R0XPfW77xWhiDs5FOuotCmXhGUz4A
5XzrMvW5nrq73KheOvuWfc+lZYVmGF16WM0WXdnFN+56W1GbLDRfp2mYntpY049IpYZPXdxMazQI
+oc4KbLnWFfTf6ok+ZTl0axOWsm/DuMAVc3YR5ANwFBo5Z9OQ+229mTDdnlVK6J6T7P7vvFQ5Ghe
Kv4O8x7UBLGHHwp95dSG/bsP2n3DGQuxsK/H1dQUkbYuJ1d+vzE/8xf48yg35robjB/uEgFMaQn6
quMA+DGwoqNox2A3qOajE4z63jZyPceaJB3v0WetD2YM9KKUqbLRlTj7Vgd6dGs7LLcejBl4VmTk
1KsIL5fgInCJUWhRVD1mhSjDdT0qRbwRISG1G5dxtsoI5jn70cGYHt1CCaF0p2U1rgLDbb46/Ky/
HhDdHkE+tZq+nnQnmVssvRFtqglNHk81aovggHQ9XGGjkT36dtLbHvroyr7CzONHCQz9kfp8X0EN
jOo3h1u09Rq9L3oPJeruu9FOxhdXLaLHMueM8nQkSNxVnkEFW6XVXE6SQTx8dvSxAdQq0wcs38w1
HatMeIRthVhXJBbKLreKaaCGmWSSogcNRU+DPPLXAmRzekOcMAsWsvao4p4uOjVoMq0vyvhDYMSV
uBsmIBteEwZI/UWdUwuP4z7+1cUi+YgtS00xa4qbD6Jp9T2Bd/I90qQBJDfCx8ZLpRuEK9XCPcTT
8Di5dQEsT0OeFTsHetUwnoG7LHMKlKDyOpU8aztQGQXzkDSrriu1nZ5Fr2k0RCtdSaeN3mhyQ9sy
2fhB5T6Os5Qhff5urfVxvKI2eEtj4ywBwzqDLgMYhpmcwD24iLWQUo2A9ijig4J3A5LYe1oBG836
B7sBRKqt7azukVvfUk0+mxOfMO/2xnCLg7m8/nkIIPl4ZiKXAu1gOZNESori0lH50NMhXw05loYd
Yfd9WmPSmdeV9SF2hsETsXajiHyGdiGypRzozsQqrmaO0dM11LSN6dtWan+YxCFKnmrtJaf55+Al
bvjKWqWkaiC6KuWr1bh4Zn0dYwOYdrEKzKfUvisrZ2NkmueKLzKTOzWtNu/n139Mvg//Pqlw/f7T
OXzxx//6v1qH//lD//VS/Mo+NNWvX83Tt2JpRf7/ock4BcM/jvLZxPw/5uTP31LMyT/kbRP+j4e8
+vXtT4fx95/6j8W4rv4L2CNNPpIz5ANmUej/eIwL419UPxGEmKtzc/nlf3uM686/sFKAtEcncs7v
52IlqjZN+L/+p67/C3QpSlxzbZEGCT5f7/OCxfrJPP2fP58ozp4uaRBaPBqVSoICnZI7IcLpwjJj
DXE+RQkOUqnHQ4id96oz08ozAY0+++2U74egw4zZAVdKAaCQnlI0yT6lO/9o1QlOUsZsqID9QP9U
hKJcG3GTuJ7v2uFOESxM74/P+58XOHng06rH+wM7EEIMsj3owNArTx+4KkLLdumDH5CAV456gHHb
IGIYYJVALqRNv5aDoX80MhejFyWw8h1puHIDd36abc7PQIuMPJOiNXU6IKanz9BQdmgMO0kOirSM
F+oRAkyZVt4ZUezmXq3G9doom/DLjVc/vZrnYZkgiuW8+fybpbx4GA11GYg6P4SwF6yXprezN/rk
4nlE7GVnENo8TkURoMGeYtStgnLDC6SYHAfF9lmsGCtM9Gib3k8ACgfZhvbFrars+XKaKa/EuoSZ
CKot63qpr9djW2TJoXHH7LE3Ovy83LquPEt0WNiDudHukDY0n3XEAm7RRRa02/cPhGIWfBEkQWZY
7jK8I6qDJ1lnhzCqnqVahB+NOJbPrappTwpQ6XvYsDSIpnLAe9PQqru6xIDITSJ5H4/hLd7AQl2L
x5m77ySKlHQpdapLkjzsLbegMxwdDJThKxQJdAj5Rqs9q3SS022oBOa3CRWGT7lLdTPOXb33hFmM
j4GCe8tTPHtgr9tubD6pt2dqkRLMT0dDUsfMA0Y7ILgleNbEA5ByX+O8lIWa31kDAoJOLwBdaSAp
M6cCLN+6qAhMRvOQSKnc58hAr68vaY6xP8Le+RnmVswMa4bkNjMcTzdSKlJOHdOvX4I+KN5GTJET
r5gfJ2rb4s3IavPGzl2kIu8jzu/LcUeFDLPERYbb2FoK/pESCYcZmwRhw+o+yYDkRBrOuLmSWQSK
0YSkvY1QPKoT60Ebt4rENPH6q19YHQAW2cRQWEjIOFBO390vBydQyDdeQjUMHhuEQbZFW6oA1oJQ
9yqs3Z8SWVOxBHPz2GR9NBD9utZ6pswnUum8aZIdEXdwo6x0toWx+9RQMeNYm0mnS2e7tAcoywmn
vqBzC75h6CqAN2hQizi33rS8cD3ATxqcvCna3/gkZwccQ1smAHdGRf58uSQ1sMMO1D8D0cLC/lR0
XeLlTUb7sZJu/6MTpfZs1J190DO9WQU4/3mTYsboT9Q9ovohUJ0x6/v9EI753qHedAsEfprFvy+e
OYj/b+bObLltZEvXT4R9MA+34CSSEqnZlm8QtmxjHhJTJvD05wO9+3RJdlvdfXUiduyoUtkiCCQy
1/rXP8BqXqYA0BPePjKhd0Ei0T+edUv2T+R6eCt8ZocvyEDb68RJe5ydsIYhbsVw1hNo2Edt4nK4
/WebeLmA5d4sczwug7rh7QXoeIC5k5Fy5uCR8olUC5TlftetDTNW27rt050njPQmbjUcVkQ2xc9j
DEOMKIpAPgV1+5Ep99t24ffredfYQ+svR9z/7HNZup/jJEUimn3UkvxhUWAFx8rgsGdvf78ofGPM
Wh9qwNlrp1Rf+XMP9ytS5I20UXrNVD6+znJP21aQwXDqbZyreB7F3hurfJ8kGtnSmIr33+sq7TZG
MAQfLNo/XR5LFWdyRncoA5bX6R+QYIdDUTDiAnnmJemfgCPFbrKLsQzLVnkfmvH/YQUSHYq7J3xS
jtn3R4rm9Mqs/NE+T87IXpk23fg8BBb5LWWnXkvmMiu389M8tLQ4v+LsGDe2143X7PFPNOf+EDox
MoHY76p14nZdHhqg1fsJBeRuLssCgX9C3/fBe/2HbZ7ylw6OnvIPR83sBHgFmjQtqNkk/dqgtYz6
Y3FdK8UlVVBjIMi2Vn/0snR4pAv8HjQULwMIws9eujhQ1oO+Dsocd4JOKx5Ho+ufPrjIpTh4925R
AC8xQ8Af8I7erWVc4nBdyrnITmBXtpJWZpwqPPK2tlEMu7hogv0UBNFjgST5NBuDfKzydF3WBc6L
Y/oDMHP8ULL7pxtnY1eNBz2MN+M9Z4HPnJneGOa5mx3n2HVG/6QMr1lHae09ZOzARxxM1L4wM2io
WlF/GfuRU02D2e7rmfWgASJcZ3XfPznSl682XsH/m9t26WIu6njyId6uf0fh7seEz6AclcZJNHNx
62TRp0A26ggBWa1KDD+uvK6sj3DO7ht8xV7H2fX3RjP3Zy1OPgDKf6vNISaxR1MjI/tCG/euP4hd
STBaII1z0EjnaOMA8gK9hPKrSPQ8nDyzfbBibuYHq+e3tmT5WB98gIIPRdL72jwYjKFoSZE7x1UQ
f4MB7tJCjUuctdFtNHOWd9lcOUesBr07y5zrPVRantT/4ip8MESs3HhJmK2/fRhBjjhAU5lxzuHk
F2GHkH01aG6yyZA0h8VQf9PFHH21KmWvsuXn1dB3u//xRdCXwlqyl942+C2pwRvaAb2DOZ8Bw5Jj
Xc/1DXpg+zVPbePkRbK+blRxmhk1rSUj468zE6kPruFSpLx9mbkGdGE4o3AhDOfe3ghPMgL3yAo5
K0oKa6NcvXkplxc3rpZ9M8Ij5mko8hzgaJqTk50I44EszPpHPaTYCKLoaF6iOO/FqpNt/5RbA/G6
o20yUG+co7MUpgQH1fvWcLunspL1nkhrgEdniot0uwxqTUoXEopDUKR6f2m3vFmyp31wsyk9ftu3
cJ6l10GcBmUTVPvtVy2qUeTxIP+9RxQ1kz/bI24omR3vbkJEekSt5qzrWHzNBq+4r5YuENalcxy0
gZI3dmwCTczpuq3Mhzh17Y2C6x3WzII2hePM67iz5Y+2k9ap7p3PrTU6xwQDiP3Qld5tqnXdMwcj
eRJ57a1+dTpKWdZZzNJfkoiXyaCbipEgctvmVVDT/cSWse4Ts0AeDjchNJamSOUOjalWW84xmNL8
NJrjRmC3fxz7TByGDne6IO+Rvemy+izK2Ltt/KTaTEZd7+ugze8cW8UsfIO1lbvl9x6B+j3nXo2+
Ix33rpcah6CZxOMUNMPPuRfmpplrPSxHM75JOHd2AVSIbae0+hkfVu1bU/ZIbJKlL7D4d2pRs2Uf
aWpnXHtpZe2yxBM3UeGrHdUYS4V6y7/DVrPeMxeDKhJ0ybFspi35FtHBjr1Peqrd4fpg72J98WHF
uy59rd3Mv56roNyMMySpzGj8A8K+jGl9l+4WjYcqs2Sbe713mMxEgaKbYscUUjG5MYt9RV2Ca8Uo
kzAQ04/KS/JTuojhSiKi1/j7ySMqs26vUlv75FfyRzXnwUlOZtYgsYiSfRv55gqV0tcyH4ID1Za2
Hfp8DP3MSM5+MGjXZTT3THeHdELs6ZAulo0k38zXWFUGEIYGo947y8lSCmu8L7OefQ1Q6dkzCnEs
8B+HHJF4/PDyh2y9qK4bFFcPrZEfomqAXuxlLkpBmcbHVgXFr7PKbZS50rqePbOfjZNW8QYnmXD2
ZebWt3mc6jvLyXnlhOOpu8TJiaoLlrIwTcx6Xw62cxSD4DZcHpoFN20VAbR9y/CFvKHP8nZVpybI
GwFTAZ6cuJqksZpld+yRWnyxovGmGA3vyDNFBo/kdcUB527tzikRXRRk55KZvnPsqX9kiqBWiXCc
69Tp/EObF0wVmiUb2xRIIGO7zI+X0ygmkZGwSTHPYaVV1mNh282NQXDrfsYd/tAUdbHxpG2fUhMT
28lW4zechurbKtDqfeyQQ5OqCqPJypi3UyobqKFxvzO92vMIFRyZCpVdcCOq4H4c/fm6CoS6aiUC
qVRTkKNYyaFu4uqB71divASjD+WTpJFuPZTN3Kz7YchWJAgnT8xk6RqWsN61AadpZTat/akTqfrp
SW2vNXa0x9vRPyZuE21tgfQ5keWzgYUnWykCy7jI73vleV/lkHyOutjY+JVd7rDB9HCEhR3TtJW8
uuyKCa/ZE8fQFjSEC0srwuBVUa54Gb/ObM4ngUgk7Lrxi9UmUI1UVY+vrd/le/b+ep/1oNkhMbut
te5H66t0ZPdE2ds/2XCS7zJZ8uIqUbAI4ffO2JDVyde8ZffTsnxa8T3BXDBc2BkiyVdzJKrtNLXx
dRQJe+dCP38SRVlhpBxPW1WO0aob9O42k8m0new+PmtlH+9Hr2pOo1OVRw0nVWyZK22qQ9+eOXQ9
e16Cd8tsG7e++ORnenSK8FegHfPYXtLMURuvn+4jMxAHqbvNS4PjChxxFbOlNKxrohxdcDTL4ZTp
2ky8JMLiO196oMvdw6TLvZ2H9oDlV/kaISltwxL/r11Z4LKs+0l+oxlj8cpwxflsOZ38XsaqvlEY
lJ3dstYezEFMh06azrZVnbXHY0ruDXtGjxT13QbX5GYLs9wN8YnJwzLCsWbsW7Fys6J/8vyJLLRi
pmSeEzqwy1Y2KbN/apoAW2o7LcyrpOxAHrPKowNQzoEjx3x2S3b1wKofzVS/mRWn7EwmJPZ0Wk+4
X1oYBEPm15ZmzIdyEvUuh/543aHoX6fxxKdNk9E829oAQsMQXfI9axO+Yt9euyr4XPZ28wPjXiA1
r0HShwuE/lK76X0lzWmnyXIbZcl49GMrvnLzwt62xezf9Jhk7JcZ/pWfj3JljlDbEB+u6rTpHyZT
kjXcEtFkGqV/UyblrevK7DgynLnzl2qT8TJP7oJddVlsNCsqQm9nst3KcnwwdWzLojlgFJPOPwjt
nW+YHtW/wIRsKY5QdNl4tGbeKuVR7YpxYQhbsSYJgMtxtooxP3e1RL+muUXhnMOIGHU0lKbIYs42
Lfns+821qznZVsaxPOrMr8kqrfXHErh158Mgfa2o+9a2KmJE+3OL8nT2++5JyxYEeQhECvHH+G7r
qvtk1w0zpjbTp6MVGeYq0ARNd5dNB1SjwyppvXIHs9gMp0jkN22qbcp5VGEb2PnJgCwZRlUu9oOK
5U6MuraWpfxRu0rdQEb3MWC0nI0Fh/BUeHZKrIjuHmoUg9vJxBgWUVh0X2iqP5peD0cRdfbGsCOB
tcDy1pds/09uahdn1c4xGDMmul8Mt+geLyDIpdwTbp3eCSsvf8wRQ/SuqrDkZ9AedprrrmvHjkI/
p8cjldHyQzNTbWhPwjt7nU7cqV0YuIHL6bmYNO0wN/jYVo7ZnnBVT3eLT/De0yt7ZenC5/9rd9j3
jardtWl19T7gBf8UDRFW68xvbsbLCSmyed8pW+wby6pasEUT2/FuyHjL0YdwmtWziUarkecM6sMh
MSnaYqKn7wfGgndVoIPDIS6qM3eM13nBnRp8H/ArowUk/i31g4fJku5xaEiRpgwyEFy4e8IZnJll
5/gAh6nHEGfMmO3H9VIVL0MAGbvuF71QGl8/T/w7BYdehkEBl6mhrKCJaGEEIO6UvHM9fVzLZGHm
J1IKOsqljqzmsXnBb5H/pKIZWknq+sN91vHTOdKplL2p+xx3MSsw8OsmDNzZPjA9SA4kHLuvATpN
qGf5wO3q/Hlf9Fp3xErXHBAhdOIb7GA+roiAtAp9lo89k7LHuPG1s1+n7lZYM+meRKtU+zqa2H1N
zRua9WiZXI8xuvib2vnokk0olDacskguJNhc3csqPeeRJfDXGfm4MHW88QHouPuuD9r4ucfo57pO
ifhZu4JqwtcVWX0XlKeAYvK96iLts07VW4e6sLo7a2jEj7o15eKJnBT7zG7ox01PDmEywngkcM1M
91VvbtPKma9bLueFnYcQ0tF1gKosv77BVRcNWdvoX1Lc2a1VhcHWUc3mU0cq2f1cNLdT5jx5hRs8
TZby9+yjxJgPkos3dI2qq+ItQ1New7cNIXLNm8lFtMxa76oV9UqsrVwctQh3JrgP38QCJ93m3on0
fA8iO21E1zphobnOS+I18trIfTIcrVFuLS9yYY0mB/ILK4qINP3se8lXxjBUbkkEij1hxb4yTeGv
Y8VMLu8nsbOTcQqLlHzlTWZb7avym0qFduzOE7Rorf3WdAQGrJKij06VQ6rjuleW/Z21FwV7xfVl
N3WS+5i31pO68kor/gxF1zmhqm9+VkHjyi06seQTHtt29qmY9OUE8BWacUNZ7Wcfn2jtOpczhtQq
M0txjTmo9iVJR2/dGF2AqkZNu6KD1oYUHXdDLz6XvnWYZDkcTF+qk3SNbGtmhbjJIv2HSDvaoSxL
i7ui8jm8OQfyr+yIpIzlqYJ86KZsZhsXg7rryS+NIJRN4H3tRmr5VYGhb3cgxdp+LuLeQiGF8815
7BbiUTQSxhegvy1EvoMrpD8bU1Hx+3zVPzE7pgJyrDndSa+uNoWguRinPFqJMbKZAxR0ALNuVc7K
CUbj9Kt+KFzR+SRLu9G5Sa3hXLb8J4iz9V5oGFlAWuafXPpYc1JU0WWk8X6b5cirY5bYh4eXP5bp
Rjqta9HXex1dFuslMZgnXmqPZsGbs5Iu5fJHu4h6q5gG3vdRuv6agLFxa7fmAjRa/W0+szQwKTVO
HJrMFVxAqbJMxQuOU/KV/RwR2NLKcQzzidHSNcdlQ1Hg18Enve4jfS1dGzS3Qr3/MuQTCecBSWY/
h1Ti0XapJYtqaQiqeMiOpI050NBxgy6EYmpdlWn93C8Nb1xKcNkyceRrlPrsdfaEECMMUi+Bqqp8
vvqwYH99brPtqMbtG14qwno31ChY3Xi+urOjojtrttc/WU5kb90Ay75gye68XEbddPxCLW4uu6TN
XUMggNC6mdBVxUHuH+ZyNnBHb9KTmEUdhWAV4KKGliwIGt88ibHRTnwhtl0wqytM2n4Oo08mgFD4
BnveLc7w2godUbUvkyC6YnfwnmI4fqsEVfyp5ivCs7JjnNyj4qCRK3hdJNRWGhL0h46o1BveWU+u
oOKrVWb3xn0NxeSJx879o9rMN61K4k2fz3GExX15V9oRbr7WbOmHJtG2cnDETdl3xUlUGv8QF18v
SIghHZrxTh9DU8+jdTDTRfhGHn8PiBO5mXyB9CCI9eRblUIkXsI7Ij8cl5vj+csSq7rxFizYOirN
KrbFlKaMvzikMCnrngxlAB16uXtVcqLTnRRErJLQdp835dXl0c6ZjsWHnesQkyqb3l7iRP4N6qz/
MFZIrFNZftKISts7I1aaK0IIy41tZO5jqefGnv7PDNsZo3VsKuJNDbvhlCV6HM5UCA9airqf7TJi
fcRRam5VTtdQyiSl3WYFZzmgXowDVOhNacYut4wDfp2oFr5TK8FMbU+gS7VJlKf2IOXTQckaqnz6
Dd6og8Zg7hNOQHta42dmruRoDteyizw8TCzrbpja9jWwI/++S0RusTVww2wRaD86LCSLVSFny8ZS
2fDupJ03p3iK+o3mzskUzkTdvzqpqV/5qutDLdBTxqylUN8Mb8jBtchwWxSYxVb4WYoAc5yv7KTQ
977mFZhmqPxMWC2CLl1Lv1wAmrjQeFlI1HbFZhbe9MzhzPNER1kSI1NYTxAdP9k4wqRhLpz8i9Yh
iel6K5nWBmHvxyL2q++FiqLby3IXcRDd1dQWMeUub3de5AFkS2iivSoe8wW/1l0ymNemIdCNRmgT
T24MWiKkxm5kpYBwwtXIktesQLv5tR2hzA4db26AuJqux/qnT+caEnP/5C648U7P8GRQ0OO3vZE3
ICBVe5faEwW8o8nWCHv0ZO1qpu0u11bfu2HbxrXD3xAUOzq68G2faMtKJ4H2i4q6cUVdm5wvu5vN
nPQKL8aHtE39E+nIlrW9oISXFgmkQ6TIlAqiWK3GeWqXcvLS3nEeARb2krfQZCJ+R8qP1WAdkkV4
KOb+nWTG+DRfNuJW50tXUXLM+lpPV4nCnmtgznewNUXkjt03J2Xa/VqpnB8RQi+g/H9zWjfaWKnQ
b3W9TbZ1oeUvDsy6farsTQt39wQ4pt1XA4HOF6SvsWb52htVRtZ0oJU30mnal8Ju3ZXRYLpJ1oK6
vyDbQeT0R7eUNDWq3Erh2PveRSBXLefOsEBbF0ASukP9qbATdXAxNqERm7RV20TxRqsXiKgb6+4+
77LqVDAxvxuDMd7pahhPA3Pgne8tG2vjOV8xaS6O+nLwJXEynMiZFuGsZ/InoxsdWARfDb1V9hZl
JGXjGLEZ4UKCCKjUy1tdFPVViWqMGYQVvHrzBGYDRWSsvOHbVOrD3pnqk2GhsveGvlwxt4ioigx/
i4+Vd+dlsIxDR1CVkzvQdKFtO8nJSWcYC2STOas+rs1VR9AOXXxfpBs8E5xpDUJmxWEeFMN3w85i
+zCQsIFBpsrkK47bzjG/YBWXc96LybrHmX4BAjyhs9ZcSLKv/TIAqoOU1JIM9IcD+M6JYnlq2MZ3
IEgeAIY+3V/WE0QgY1sHNsABOSQHawjaXQUOux+qxr/yhdPsRVTiOy/kBnN0/drQx+RxzJuvUzok
RIcwYidsI7/W+/kqt0fzG9Kl/gk1cAMj17P3ehSY26AtkxuDDiE0CjU95magHiNbz09BQHGAOMzH
CKW3D6Q7mdva9k8ejfV1UGvmd9ZU+jLCkDleVv0HuPjvY1mmZjjmIUpdUrzeo+Kiz/x6qntGjl5f
PAKgf/fntD50klzOEebsoa11fyfLtrxPk/HTOI6MQk3Nt1ZpUEU/fpFxBCyMXeHK6PbvV7fMxN5N
J+B96FD77EV6+X5MMyhivwvUvmedNUuSjfs5TwnBYSElZrka6zw7DkOVVGu9EVHwAZf093kBhD8f
rAc6KZ6C70lSKSKfcYg0/9x41EBh2TAr0Jc2TfdA4nKbDfPv3/Z3WhakKx8uMUmpUIsxxHo7oaDE
HckEiLXzpHFeFOB4eYhPa/DdMCf9PDW1fa/VatxxKgQ3SWooGgwuLpSibw9u6gbPf7+gy8N/e/+5
ICZ1y0gVmuVv7rupzTmMd8V5tsGlvCgJXtsZTFVvI7ntu+5nMY7BLrb8ae+hWKD8iO+m3m9+Bras
F44WxkST24h1pelESndtdNSrhCoTevqTzQt2NcjhQxXFMrl8e9W4wOs2xah7sWp9N9mMCqdypSfs
84iXL0ZxgWpeLqcpCKO+MdJc3OiJ/iyrAqfmum+sW6upkx+5XtQ3hVem27/fxXca3oX8gSWCoXsQ
syFDEs7+9rHqY2AWPer3c18N+Wbumv5KEwnYUV7payGjLzBP+9u4yqIptN1y3BDGq117WVSshpq5
b0V+Ebz2eiB2BFEqCQZ9eyVjLz9ezgy/LPy7Dy75d74KlwzjCjd1bPBIk3p7ybWdV0lC6X/2cq+4
9vTO2o4J9oEp7MQtoLJz7CUVNtoL50URYrDNY/mCew+d8dLsgCv5W+yTPrJMvBCH3j9am1PD8CC1
cnXvHi1808alH7bPMumy57r2ol1mp8NT5+XFOi1iE6vNbJ21kMvryA0OHqMegatTr90Yw+we/KUY
In1vXEeW270O0DDXBGtXmw/u38KBeH+ddJ8ELBPqjEHLsrf8g+yyUOdkrKXmOb9MeS44WDrlzUtK
qR9yZSNgJE2c1RZfqzTL19KcQVuXmd7fr+T3TeyXQSb0ZZsd9D0RirqLQ0dn6HkZ6urJOH8PHEF3
ZcXlKVqmRn//vN95N3weEiq8Ddg2rfd+TdIUsI3xEDtbdYRquKteGclUu7rJ7NtW+s5RFkG7l20z
MoihMPj7pxu/n2bo4fhsyF9EP+Es/Pa+p2IaUanwqqnI6E+yd0G1J9c/DUEBkN2PB6YM+TUq5nSl
VN+sckcIcgOCkpiIkjiOunn0ZRnfwUj66M784UkY0FMWBwG4e+5728e2TvDIkp17Tgs4cRcWZaoy
yCq2bF46K+qe/n4v/vAk2HM8iB3L+QXF4+2tmCh+7ZJZ8Tng7LxyLLq80Ujrh7KoGeWUlsZsabA3
BSKSg4PCKfz7x78Tolx2PQ4NGGnLLrJsgW8/X2uxw3Mb3zmT7TLs3VqhlfeL6hWX/C40COkzpoUg
yJj3eZz96sac/McuEMMqy6V7Fbfj+IERxp8WBxcE0IpeJzAJy317RTiwovBtXPcMbuc+tVkdQ/vG
R2/bQCoCzHA9DBaYKeCDV9OzaVeDyPudkSRVGSrTxUSxT9JvUo/lK9ok4Oi/37E/PLAlMxxdmb6E
l70/bBvbKrUY7frZNvIF925txlhDSce8DGpzI1evl4L5sl8pNTOe+PsF/IHpzGEP13fxiveARN/t
+r1Copwmg3P2cXy67+LJBu7HhG+a8mPt9P2xjMt5a1gqukoVJk25C3T7wbr5Q80BM91gB0HJQ/LD
e54UfObandnUCQscDhBGK2Zyqt/hbMhIVEOy4yvphwIl+TKQtNXWTO9yNx+OVp3E2bpoc7HpzO4r
zqAVCrsq/Z7BOTq7GpCKiGakcTlqvg+u+ncy1SJMWfglvC7waN4trcKRdJNNn912yx4HauXdDYgU
jnbjLp3JMvobnA+P6cuvfXfMLE4bQM4Llx+m49sVnWR0wHNnJreKHnPnOkPzZAhG4FKj/eoqg0YR
pqN/F+cJy5XzHAuHbgTypuCob6ckMbCPzAo8CPK4eJ5s+yHiRQ0bJ+lEeKEGXIgFVd2BAUoQE8Yy
+Huy8W6nXD0KNQDiW7Vnr1BjDFdRJo5Sh6+2HoxST0MZV+VzBbLG6MsAnNd1QAUxT/MRZKIPmdsO
98kc1C+/UJFfM+gGS8o1LszmVVun0zmISef7+zr/w4sWUFK5S3IwdeL7nbgcXQwdFQ/LTqV77VR6
fpVAIficoKnDMzIfT0SkGtt5asrQ7rqPPFL+9PHUBJC6FsMcx3lXG8TYBVi2lOltpyXaQRdG/gvr
QbvQXjWS3L4Q80qxhZv/2uSW+UFP9aePxzIHK7KFmP1bWzM6Hf4SrZPfakiTyCKiO7xtDCveM8Yx
CP2Yp2+V7qecEFOy0abY/oAHfDFye7toiX5nA4aYDR0Yv763i3Yao2CsZVzcsvezKi+opiC0i83Y
AUPhypuXC9qlJt04tVh9/jRaH3/NShTgAPXC42kgxe7qyHfkui8gyYTN0Bmn0Z0BHSdzAlCwowSg
x+5qsddSBUot9HQXk+2M82oNqL+y4MDMWLEE7QMxwtOnGSgHDxesSvEMdAIQuNRRXJRWVgyc64SP
RlrAplPNfZujn13gmjbS1aoaKnijy0RBgz7+mi/QfiLi8nOij+KpD+bo4ILfHH8xGd2FblGbHTy7
dOHu/n1t/94x07MuuiLk29D5LqfyPwrPWNbIzOyiviWg0Ly2c+AtQshL0qInhBIFg8HAn8gUtf0D
xYH1QfX3e40DHLsYEpgQvAn4MN8+WrcvBJkKmaDUc8E9MddlKlP4+snrGCh4vYUO7u/f950RPGUG
oBGUUpSeiKjYC9+tpiQ3zaL0h+zOSYt2hbWxbYVdVltbv2YEdCmzkJg1OOgYPd1d3xLW6/S3bTVo
G+z6/83DMFtP3+YdGmkm/twxDy7mpT5l41RHGcEkjtP5+SIEoxHTH//+LS7meP98J+AuL4mdiz8X
W/lvG7lnRl7jDNNwjru0uQ5aUxwdW7SwqOyHCYA1BKTKr+uSEOBQlXP+OuTiqTVA0iBkka4LzdvZ
M+fP1rhLA5DUkUrWTJdu5RSUN3VWfc7ylhU8Gvn8BZyw3qmFokfnLh79xJI/8sCYbi/Ll7k5g3k3
ne8Vm/j3oIjEttRdAUdOOepLOZvmp3zwRgJUI0baaaqudL/lCn1hXZmT0K6MHEcXIfGvJq23IqfW
C86RQX6GU0t33RP5uGHM3BgszKDc1RIqkQ+T8SsDIxv68VT09gouTrq71MdVpstb38tydDzNs4aW
5Jp2rt2MzjA8kIQbBrNzNm2SbSEhBSGsTe1r6XAAd/DJNm4JYOj3eK/usB1J3LXHHKIx+/xnEmjV
02XOF/eNmd/EaqyfzKrRjxh7ozOCcfnqJ6bxkpaRt4cOL7ZBxE5Dcrz5kV3K+/eGlpbYbCb5FiZs
OMO9q5WdQJL0abT6WVTwPDQ1cNI6y7ZjO+UmGDP16wT8H8mQH+uS/71XFr/RIP/3lMq7H/Wi8e3e
/6r/D0XK5gIo/J//kAH/LlJuMLX+pzz58ud/yZPtfwEuGPAuOLI8WpclBPaXPBk8+1/kHC6+l46F
qR9/7P/pk23rX9jULeAPPRg82kUs8W99sukhaoaJzM6FM/hFuvwfF3b7a2v4JRz/L/TJ/EU21//c
Q/ANwQMGLjcLaTEQoYd4u/k2k96leTH+HNhjxrvEszE0I+6419eqD+B9ecxSl1jqad5ohhiPObSd
K5SM9g8A6iJ+iUj+tHZuW1rDqvbnKf8UewJovzNhV6yx5M9XBkSr4euAteEQtsJw8Wy3ptrFddpr
1WosnMHdGumMdKDRoiDM7MKqbzUvNqwdhhHuuBmU7SCgoYUhZ3pGPxJiB68XKxLGmYgha/QcKPgl
/M1y9tFsGY241UzO3hU0H+pCXWTtGCZ6pkgCy6LBXgv8k54SdxIVA+s0anc9sSs/rapLrB4xbSZO
qcHw3Ddz1zj2agp2vMSqW7kSKnEI5k2gxAhTj5H2QCD6JoWbWawbXCfNDb/kOmrxTd8UlZzupd6U
UWipZnrRzFqP16obB+1hJgMg32bOGLiHSUk5bYo8Sx9Tg44xdotU7pIKj5IQc2zuY4sfCW4hvRLq
C3+b0PahUaN8TILa1TCnw31t2+IYnq70pNbvs1IYzs2Y4j21tfpO5utxDmCbiS4SLz0cymGljV0V
wewa2++iTCLvIakqq8RqzmnmK3/Ql8m1VPLFqdKi2CY4XsWrRsXJfDtYhsi3vtAY2DrCiJngpkaQ
rphzJwdHjpSHQ+V5p1i3sDpiyjKm6yhL+RZ9ZjYv9SASLK1kZN5Jw4eUCljZH5p+nuONPUKk207B
1Np4IY9KnPrEapowkpe5bRyIcmM5oy72hevCDMLRZj54pkitsIRJ+HnoaE/X4wiBYG2RWPApqTwm
vIXd5PbGwb4WmUHcKRmOWVWKF5mW2c8aY7kYIMeOje+106pbryfZghT0WlNpaFb2V0PQTh18nL+I
VGfk7a/6JSRh00EvE5AuFvkm4V5x8gSfVH4z62xAnoA6nzepmPV5neZRA8s5igaTUa/BL2OQzC+z
07pD69lOVdxtBH7l5RBi2Mu68NHwRMdaiU5fCVv6xhbFvYKpLMhfI1lh1B4Ku/dtZsgGL1uPlSWZ
pWXJLx0mMrLWBmDmrYImMNmrX69i37eLeCnLRn5Fg8ZCfVGcxfZVok1zloV1Yiksmnoa4vK7nVsF
TW8Ph0aD/5undY2EDMgreFYJLEN7nbqKD76g5LCFe/Nc5PB3t7+WKxz6yPlMA81DJzeXreHXooPF
mca7ofX6HpOtuaquk1xavB0oL/tV1vlfPRsXtbWdAnWv2zF2PptERMKzs2VmQpD1iLJ2su6Oe0K9
kiaT/aL1UX7tUKOdXUNCLsDJ2P6mNGn3YRXV37O80K8YUmRHLGE4/zvTQVpR8yrjA1WsUT6OV3FZ
/YwZG63nynTjrauV+cmDhXYhO6TJNqvbYWLM2VsdY1BHbgDd9U9qNND7Fbm5yeZselGN750gHVdP
ML9zTvwYnrv8v9Sd13LdSBZlf2V+AB1AwiVeAVxDT5GyfEFQooSEdwn79bOg6ugRWRXS9DxMzDxV
KSTyGgCZJ8/Ze20q56tdaGGTr1BD8xkLStqxTqoYpn/50UzwvXVIj8nXWDnuV2mb39uzbpmA5NI+
p7sTP1xWX30oF/dRqoXReYMaII0cc9L6nRTzOMYBv4EJeurngu9n8FdeYsysyHMRtRMtS1DskAh8
10WQZhyr6V8i0fLXh6LByxoLQN33nlU115ZsuQa2Mb4flwB3TjK4l6u/5BExWGMTAr5ENen22cPa
qmLhO5Tr3VaP3TVHiOJAi2hlOWbM5escbML6g5lx/0kiPHIPm5sYhMGwzhoXU9Ukn5YifxzRyF5w
oO+v+fRlPMlx/LKAyUNHmSUXGM2KqMVXdWoLbt2JocuANySvLzfOKOS3KI07eZEWGoQAqBSzHZ7c
3JoYuuIULlnNSqQ9BD48smIjf4C6h6Aub4fuZAYpYtXWr9TdHHSkfc0dlbObkg/EeuFBz1TsCSLK
uyq/3gIHLhBs1JHiDp4BbO0M9miAQuy52QL7bFW1eBor2rUhuQrd1ywzPPOQMC5+7ObOO5lZ2hlh
Cau5iIld0DJCUicOxJp5t1tZFhfmUMkTK8l4Xc0FvufBSS9hWnXnsva3pwmGWZSOYqyOnWo9e8+m
bb6yNcLELwiKPhMDqc8VSSZxuimLwTiGAHGZOcD+z2WVG02I8myfC+piemEa6Hz31PQjMbf+Ji2b
NNaUIh9WJ0i+SLPwnwy6ZVnsDO1XnPE14dQrQ/HeTGSFim+y4oz7gpcqAv8qz9s8QCswdQ8O8o6Y
Y+aSxUxB2++rqYcfMh+6e1b4rkN8I9xb8r/0N8vS/uOopjHuZ4uzNbpt/3qsHVwSfSkI5kiEfNeK
1X+uEHK+Q1OdPbBgVgcCZrZPBTqoKy1ptjSyTW5kWWzfBnOzPo1bWhzFMDC3950galdNZW+uTVyR
JTZ90Qm2oqj1g36AM6q291tFdEzUEj3VH/TAdOFc0HkJvjRUZGkoOJNi7SssZtpW1tPrNQkduVGM
iL4UxcbDLrYJgbft1vPBQNbeR0E6lj8k7TVgQXM7fJQ9XLGQ5UCWiGK3jf0kQSWjMmSqtUINGAnt
sBnnMzcRtGqSIo8z8qblyG5QfCo8PXlHZGLTlePWu6zSDMrToAcJ69rHEQGJsdHmu7UhVZVUNvd7
lQMW3BSLO4pGe/EiskzK7aRwFKpoE2vGwYBizBnDhWsgP0wc4MBVYhMyc0CxDctciv7is+h40xGg
NDrulQuJ8pwIJy1jgz7gcKAIAtfq8HD9xFEGcZPUxnfhk/NznGWaJXFarsEUuQZGtClY9HFeknSL
VDsRZNOvLWu3ZfjBFJqjqECiI9K8bl3MgXGR9MMYD53wjIcZT9kQN1PgpwfJvjmElWeV1lODmP8J
WvC63I/BakYVLcj25GaUQuwBJskq9Tx1CivX1I73HpVSdm0li0VGVbIKjT+CwACuhLaL64D4rM8Z
KT7v2JHldElzr5ng6ZKKGxolys5o7dv2ZSSYvTyZDSyyU7E4Y3P0F5vto4T0drZpQaanfNJm6KjA
x76BH5P5+ux6ZLfbJlWrk+Se9Q5pKb6LLJime3f2K4RwympPo10EGNnGQB4EBR52oXo2zytEUlgQ
RuZhQm5dM0JTnZ9t8P0PgmxJFTut4/6gOLr1qpzcqG4QnX9p2cOSIBTbahSTIB0XbsnMqI5GQpb4
XDT2FVaR1jmZIxlSEblThXPVVAv3v2FKNBoB2qwsVNQZX/w2RT3obHN3W7CHutG0NCgzVZXH5mgG
KrRJBJnCZbIXHScGpRiuK2cF7Ud6CNsw5x6Cinax4kYZ8NzXqX4s841teRuge/bW6H1PLX84gqJe
o8Sl2kJG7Bm3RVm1T4GVBsRwIZPjanSjB13LaecqzPTEmb5YkVCRbtSuyNW2zFtDNZAfea5rmnTh
PGVYDtwKMQo9iK3Dz+fDfwzHzTWuzTqXXbyNrmFdcvDRmKXsMfvIcXkAcRrU8jOqlZQunrPCPgbb
/LFD5FTxpvdwK+0F7UU+KftStJhBoqDyeXx7r+ZtKrsRH2Wb19cB7YQpXG3tFpE/5v61N9EwPKTm
6HywddF8ccp2OnGSyp+czKaYt8pmeRHa6t7JrilWPrFKnAusxfYFY0nsQuQp1UVE78J8wu9V7rbA
/RCgMF6hhS6KjzlNmeTQQ33eSCOcG0n41dxiXDAchZQ1SUgAna3kBzq47MrMzOWC/R+XuC31NUif
BgUlLIc2rhQq1HgMDLPeq78hUpuwt0/K6rePo7Uy+rO8cXv0d831gQmofVW6RfYi7KTRYQdv4J4U
MNliWYKwjuRpOLhETCMSxL5/hiHVP1J+TyFZFT4xlnN2xg/DgVA1KQGiFfcFlHAGWIpWTev76kK1
6sX1aEeaW7Zc8NDhIiwlemD6MhUXWRveWWVJcTRkq945mZt/70GOoud1jYcqyPqngPj0R+Sa6YEB
jh0L30Db69abhJXY1/69x+P7PZkXQ9EuM+3PmmBOMsPVpuy4zuayO8Ff9L9YPalSsTeQa2XsX72c
LY8/N7Jb7yYBDUuoRh9lQZMUewcWsXKZjCKCpTKdJ+HUl6vOlhObJUJszpSy9H3wibiP2tAzycim
8jjlQf8p8/30g2UI70r0DosF/v/zVi1nqrf1DlqB+Oy2c7uFVTerK6sZNvtAcdKf4ELX98Kw+z7k
bi+gXDrLeLGs5XDc7TsfltLyT35KAd+Z9rGp3Olu0AJxSDLYwfVW+i/NYhkIRvA28IgGW3Ul0Ric
Nb5ZD9HqWORRkAl5mTWLuGD3+U44efoCf3w6A3eyD+CMljpGe+Zdm7mPX5AYHGyW2s0DvD6lVg+s
kuUNXdfqMLdZwBLRcney1wd1Gtpom47zmnuf8YQQIjcwlLNbi9KWWUBUcfCLunzq76ssQ+Jrz9PN
vJXfXc1PQXAyLnrPLq+c3BDnKfEibI6Vc+gso/ouc5I+M3/o7oJy8DYqvKZ3j3lfTe5Jked76zTD
QE5UUpz81jIueyNNy8MAb56kS19BzpxS0w2ZObRY/NHUHEujor5O0C9HqODyS1Mn0zsx1M9b2i6X
lBf6XKxef12OvglDUDp3ohrKj1Olpu6wYAplb2aj/zTn2CMUeKZdGqd1RApRhhWkzLiXuD8vkrbP
7PNSz8FXp86ah3owNRcf6ywwD0wdV9ZcJgbjhc4MDlrk04+y7zi4WFQ1rJNBocK+zYrTbHjrV3/G
zTW0bTteup473Q++wUOkxLbHkmx5/2IuinasCTKWYlbbn3rNmdDpR6s+Fb6/fE2KWlphTtXB0wu+
2Agr5HxnbuONmrx3SDWbl2x8dGRlXFCMD3mkTDeJbOy+Mzui6R5au1bOYRid6dgl4ovTddZVjTMu
YlYCRrybc++IOZ5OM/ZhXKN1ZOX5cqUSI71YOH+EhTbaAzUKeyuhoXioCyu56FbF2YAUzvXc+7b1
YdE+eFvWBbc4eJr3vCBT+9TKmow7vQQL7aigYNDRdE9uSkAIp/Oheb+SkdcPqb4rF8/fpSYGD45f
AEp+39dT5TL7HPHdjF4+32fOZCQ7IkYC05+Cj7VJtIL0zPm0DmmxHRn3OB6nFXONuyUvH/Zx69Ga
ceWHjLD7r4Vb98+kevV0zLrp2zLroo9HGzcRc6bTVJW4FHNlADcIZudymbr2MFSTccsG2H0dLaMA
JJh2IPGnhiPYNosbwdEfte/aJxdzWc4XiH0JHJ+mo++XcotJMSy/bplu14itN7iwVHVVIL8LrT5R
Z8upWCjGTZ39hh7KTLGODcQb5fd+NlfwKz6Htlj7DKgiOvC9BqDrbe/8bRo/d+5KOsgoBn2/9sV6
hNz3xHZcPeayXg4Sf/x9hRB45NOe4CHwoEuG7t8doDPu5ZbrzbxMfTnMh65ajCcCBrvPstK3bS6q
Q+NaXrTYfvY5S2vzoe/zKnKhu9JAM7MvQTG0Z6Il6Rf6xmOTOAuJYX21nqmZg5U2hkG1zTmZqJ3Z
q66ncSsuOE7WJ7tPvCejgjRckDVyg/8y1g2IoVh7uP5DZNT1Bb0eHc+DWC9G5RgPQ85ORM3j8ijY
D6j6x0uafmkE/6g/9obh3CSOXnGz+QYgL9z8sBQG22f2gLaNEsAds1uzD6wvyUhlN5PKmBzGwmiu
gmZa6M219ZOvbGq4cv1hwQg/dqLMPooS/mhiJBkBnG5+uQSqvynSzbtFnP0BMhew4Kl+8clmee/u
7JrjUA31XRlguZmX4aN2apVdG7LWHwfHNS67WuovsMTJv3TtohH3OXXE8lS7MqUJ649mSSrUmI8x
5yGPdhe8AGvDx0Do5pFWX93dZxtJ2bFfsvPEyuyG937lUQHaPceXcN31komTmd0JSxuNyw6tmCJT
tcE5l5Ed82HtnDHuiEkvmVRPzhXMAf4BB3vvfnXm6j07bj8dPbwrtLJmwBlhU6a0ByYOI1WMHr5r
r7TGexc3iqIKA08xo/5erKW9pjIJSCLWPcvM4vgcurimkuaTqmAt/NLd/3cT/VdG5j91zNHbMIJ3
TFr93hu9bdc4ySzs4Lv0/PVSVqPpnteNVJ5obciuI0k8aWKR9OutXxjt59+/9usx/N6t9+Q+A0cp
56G/fqsQlN40YPLZnmUz1DdZYENOWq083mi6xpnVjefGLscHIymcKsrHPwb2vBGl8voesy3UWSDW
0dv45ptpwSxHIjI7nCAuDK69x2XM29kH62dHY1t5Jw7gdCwx9lp9COVjGePFm7aRVsG6n7ExwVDU
M4oc+Yb2ktgpOSIcxiqT/SFzmT4gGyLqI25QS7cQqWb1pxC3v38ENDek8QgHszmjU+fN5VO+q4zF
oxm+mYi0DpVZ+/RAgyxbvyWV407vW+mQvafMgLuInFjza57nznDsfRq0hxlteR5xbOlyclqypbhI
RmMtr5DcJuLkIjA3YqcYuuW+2SwJA33NbeMPEnNr1wW9mtlQOjlkFaAacvnP2zgOUtIs+vFOiUMy
KbyT6hWtfKOuBXhDYN4CZ5lllVR7BddI1ZIvNy2t/as3lvmjMxRVddoIIgQo/fMqGJ3hlX8QjPzT
m9wTq9yfonSL9/l6sGTb7Bd+0pWh1/b5dEpsw2uuKqKWTj61xzut5uw7xBnGTXi7+JJ/3hVBE3Cf
CDis3kHlKaS1xe/xWC2ry5T298+S/Vr26RLLhpOePBeoPuCs4DG+fodt7m5lgNsrFA6+0rON6VE+
lWnXTihYeMKfK8AWZTwbaJhvUiFSCzm1UDnmL69RV0C+U/dclm3CQEuorDwyCxvIr3MHgOJuj/ak
zfexEC0B5UazXsVH1008jJV9SSaQHPLCOXYU0EtMjF+7t3Q6eTJkUzX8wsr4wdEpfyBvjaZrhuUC
Vg080+dWARt7Nw/Kex8stotpVOu2+dM99lqbtn852Cc4bOHwEACe5BttGoML1QIeyEI9lsH08Nei
ikIuX05WSw/yln3BHY5exjwm9pt+9S7SZdjK26DGLFWG3aotuh9LQXlYdjXP0oD5eDgC5rTWK5yp
NpZMjdZW/oFQJl6Pxfd37oCDlo4ZoJr3PffNA74xW6l85lLhxDtRt2A4OJ2N2NOSKKPsayANNI59
M/SaM2GfZWK92gIvLS5ds+b/Hc6ddwwwMN4GNSPaqLZcpz2zMuIbMb0Vz3blma4RMtkVQ9wVI9Mn
WaX8qFiwzFPk1WYwx7Ifc/ncelWxXdA4yj8zozDXP0hAXu8HgE1R8bGMkLqHbpxl6c1VUrO1rk5B
tnAl53o/BKQRVunyAh9Wi7ejp6VhNh7lkKPFYTWC6k8MvZ/60v+1FvEO+JIJa0GxDg/NC94qaTa1
uGudD7TEFS7/o5daDnXwJmmL/DWV4mv2HZgNjvqcGQ3QUKyy+8pqpeKbq9yWuOnWzZxY0F8GhVPS
bj1W9jw+YYqrOD9wNMNDOSfdAbK+c3JHwizwP4BXCTH6G9UUEhpjHFxMc9Xp9yvET+nqrx+OCbuN
4Rr9r4eEFuXZ6xXCJY7STDz9wuGqu6FZVJeRGEvePU2O4IaD8JiABvDty8Qv1HNr1nREfb8vkgMC
58Q+zEGtrbBB9XS30tyNpzXPHwUa8pWxmOU+BpjUrryRZJ9bM3FrGC+1qPvYNGfrJlukH9HVpvMv
Vxuxf1vXY0s70h0OVdD2D1AH2jb6/SfeRQe/bC1Ed3CcNlkQfWJMLCwTb9bEEp9g6Tbli7b30aDN
4IZjEJZjSn9UCXUk6Z5NR+4xTC9TuoDQamgdc6zgZKY7G4DW79/QG33C/oakQMaHiwg/hMDN9foS
kB6TUQet+1rBdn7RjK3xmOdB7YfpaCXQaWxv/TARt8QwWpcJjmZ3lcl1ABwno2Gmh5EEs47ukpW6
wY9ayVwfcpRJt75dkBUztkX1o89cpq1u21U344Re8NHElcsRcZ/R/hQWinZw37sjI4dwxQPNgX2X
GxqT2zJvMCecgWs6ZVOcGrIoj5AruEUa3WHpnQZOoO6A0TR024p6d62IWY5mJvFplGx2BkKrWQbu
6Kmm4VhyrlD8ytlZo4pVRH8OyN3Y7ZH7EFVUDjwdbJTd2fYc6yhRLnAWdmGhHBrJoZxJLcDKgw1S
oYlrH27DBRIhnpTREMX1WrbWhyFY+U1uw/EtLPLeL8OpCm5Ks/UIrBJWGRxsXVGBu2XpMfDj2zWQ
4Y5MzH5e2P9rYqL/B3VCDsvDb2RCffY/rp/r4vlXqdD+I38phaT1Lypq3ASw3XcR/c5U/Esp5Af/
okZhkfcdoo7tvZCq4ewQVhD8CxolqlKyofkpTABsdf/WCbl7KoLNeszKHKCLJ2H4v9AJva6UkBhi
5MWdzLkPOjIS0f3vf9GHYmD1QOKNy8HqJ3ePWu6utGfhdxjyaj7+8q38w/Hq9fb979fi7ITcl8we
zKWvX4vdq6gzn+4B5iwyKm2jvgG7X52TqU3vixyx9e9f758+G1WC3EVQnOjeJkj7ixcUtd8uB0QB
aTzNDmzhqqhiQjPnP7zU65PjXx8NWCOAKxR7u+7/9UdjJTMG4Yn5wKA1uLeMof86Juv43p9Rh3H6
T5KbfjfWoq7vB//w+8/5Ty/OAJ5VlCGVjTv+9YuzXwYDOsvlQPupPts+LCBEyWZ9l0PDu8GCNNyb
IpcXeZnk337/0q/PK3997oDqxOVj4LDab/pfbx8KZ9tA2r4cUABUN4KS6GwDZ4x//ypv9679LiWe
G7u463HvOOLNJ/TRgOIs13A1LVz5DWfiazk3+QkWg3hse0ceCi3BnXvlWtx7w8jAApv6Pb4+hka/
fy//8ImhVnM/BQ5HNPnTM/PLA5NQb3GgMZcD5X0RG0wmo1k1zR9K3TfV388PjNUFcjcf3CMS+fX3
mopmyXLJJV2BJ31UaJIctL82er3eTdo53OahVke9eT1gM1um7y1Z6j/lMOzl9C810s834fAWWG/Y
qZE6vn4TzB6CKdO8CaZF3llOVfqRox/F8JzmP7J5UmxEInj477/fnRWPFYCmxN+qTim72YCFvB7M
JF8OaZB+t9Yg/UP5908XkUtHQgwHob+/SKBbn8G9O+3jiiQsvJ1g2Lb/B7eKoLZk3aeYZwl6cxFx
03GgK/ZbxQ7U1VilcMASr/xDfug/fBbB3sExIeAZxPnz+ioJXPbeZHULVDJgDQgIAFCIKvjD2v0P
9wJwD5Y36ZPegjT59atQTUyuYyUzagoAaJYFqmgHmzYfViw1sbto40SDSf/hwd9/65s7ECCF71rO
LrY13x747AKLZgaV4dDNa3V0yrohq5LVxqwAufz+vnvrT9zvdu4EB6+EhyHTfOudKrvWqSuy/A54
Qhw/pMq0n6VskNCjUDDt0Nqcrj4t1oQQ3SjhCEaNv+bfqfmGO2XlFKxQ+9LlQjZWof5wv/7D9xCg
CibBxvG4of52FMtXO9tzDg+9q63LisPHEdNKcDk7Qv3hQv9cwF5/51zI/ZyN7NxlBXpzpfVEZdss
qFaZe0SG3Z7YWd5nxnRpmem1C5c0dHP/ULXqqjCS7r9dXT1emsMeBwOf9sdbLxB8BWu1QJ0cZt9N
kbUgDGqkk/7http341cf0SOOjK2E1wAQRD/h9c08LQE6RciUh81AJdS03Rr2pkUI9AZy0ZbG4fe3
lnjTMWOb9Ni3sM7jytsdXm+NlCl4fFuDijwgaFFVVC5EDkeIdZm4DQrWZqRwFry0RkMYNEY6AN9W
6WfZ2URHnYfebBJskg7cjUfhmSv6MXMEvrt03nhdVpZoz4Gemm+D3lBwpWNXZ8eSbD6G6GJEx0T4
lDUeCEIbUWMwu0aDlzGFJestsbIjONzJu/bdYXpJ2iJfos3KvHfbopL1etsCRHOeSrPnrOegAe9W
qvSoS0mxNlj2aB3QFA3iQ0/PMQhJF5d57JNCacfeJHJ1XxPhSxOmbjx53y0eB2ckwHzq2cnVN6sl
uAatwLYwRxiJHiGv1M6ieglGtARWTihcsqSRwO6pwxlVUfVYT3lGVmFpiapFi+y4adzJiWUBtwkS
V5S+GoncAM8vGt25vGMmWzDzbor2vjbRY0Ry9LrnEgciJ/Amq01EY7xQAzlWoVTx82fAreUUkpCx
fh/SKm+i3CyH74llCiLlWWhNRlPEAVwkID+v8zHYkHbOIypIAzp9vHaTWwTE/xVOExXj1jm3Au1a
c9W58C2vXb8lhTb05BrQWkI4aJe3Tdo7ZoyqobfRZUxiihAwtNwkI5tF7LutZaPvaOBNMZsczAta
IvWTZ2sos3RRU2SUdR98TZvB2rE8ovAPzQazorcTU18SWStuhb34n+gkThnVg5/kB0ATuXyYEDnm
l74WxjtpoIZH60WSGnp2cjJiOVSoqoqeOiMqLE0CwCKHcTrqvstGpOtpQAMsGMtTv2g6nkYpe7TX
ns6My6noHJ+3v446okmS3Dj1tCZXwAzNINr9YJcdXzJCjDl38mPg6KS5sicD/bxgqWGusCYOnOrU
7i9RmbltaPNtvl/LbWku0bPp9WBvRa+vsJmOd/T1lROnlZUhv/eN9hN38CoicG3KPNTpIu6yibQT
YgdJezHUWP9g318/scCp+sRcYviSrjBLw65NfMIlxWh7R1UkXXrqK5lXYPua7JvGbjSHRb3qZ/Q9
LrTrvZRGn1T1P0qe+iAeyrZ8zLyF37G0HfpPlSM1P/uoI4/uYHbe42Ibhh11UuYrul0u7aF3tL/c
g0nZKgfqWWMho0fAdwzctsWMj9pXc0eYaNEjUw5ATc3JqapIEKxOqic4cHnRSMAmkclCMEeLKDvj
ljTzdvzmp52qPgxLEBhAQ3EBtx7S7s8qrYd3y0TWbahZ+WSIJijbSTbJlhyB3+7Gi0WpIEpWVKhR
Ac3iwh5hLKFuVIm+Jqk0+WQPNkpbiplSHjvTWR5/Lpb/Vffgf89n9P9bIiLZd7/sG383G40vz2/M
Rvz7v1oIxBpyjKXhTevb26vi/7QQBM0FGAZ7k5aT525h/k8PQYh/CSzzAnAQ2Ls9mfo/PYTgX/jS
mTERuAGVliO5+K96CD9rgl82VFtgNeKkzUmQF/z7cQU1M+oS7X0e+m303qtu6nwZpV2em/21rIkc
+J6aCDu4wSFOt/2To2dDrIc0qRnrU9swleu3JjmilwoKOmZVJVG1lk6AG/zEzKUErtfatha39tKt
tTgCoKQQyeFsOWVUuZ4YzkXVjRvAaWITYiPR3pDfjA3IVPTxiy1uc5CX/OoR2N1MnElD4744dkBd
1YnphvS+ponKV/wZzVoPyFrpzxT+2S+AucXdUPoyLD1beQcj7QKHx2RjHJAhxDShqzUeQhiweEuW
Hkd3ZbYN/m4h0ZWuXe5DbEbNUB40EtU+7tOOAURc7tfy0iAUw33JmdSbNzhU3BGG+orJCZkqwqCj
Lwb0KWSA9Chp4Z2xZtY9FmH8mxxWSMRjnMSAxtJxyx2Cjly2+oZ9cOsQ1RFJ/b0x5/mxYhrV/qDh
WzWxvbmVgrtrY+X6mqMM6eABopti7Auqv442tB5u2C0lJGXCr5ATIEeTiNJ84q/lhR5yWfxYG4dm
dpiJNBivkLcDMTI4A6c4rTHLI4yymk/gVhagjL0xXagEh3S4pObShoRUd/cjEmR49LCwH7lk7vhh
8DNtX3UGoYNrmNejfbMgJsuYwGwILgSpg1f5mA5e1I21oWELbTNvT8BO90mPRep+KhmRvrjaD0oq
gb4vaYWAworLUaGV0ujI6svKhJt3UBb/ME3s2o868M8yoobPmrAu7HTXT83mJ4nMGHVsLvjJzCUO
xT4ij8CirRJFnuccVGVIPVPATjaRqvOzkI/qMNCUTKHVrXxKKONb8MkqK8dHV639Fr2MPQEI3gzh
LnGdWmpsKMU6xRJcJnC4kR6gsw9VK0Z55+GJcGHKSsPegyia7GVObDWffAYNtnkBhW2xn9O56OzP
ZtukjR9OndFyugw2cHMX0Bk2Oz+RL5bMWP36RoQjlp8mWtLWFvGYZvZdHSwdotJNUjRZecqbAvIG
DBPpdx0AkWeaH63MItZTIQ2XUpP97H603OHFGXtMVVsuV4ANgYRJtSIXphW/epmmFT+l9zy1y0fu
XL7G2RxQBmXAl93IkDNx4QpyM4pKWg5hPiV9cGimlQS/YLTbL4FN9xwZmEiQtk0V+3re66eaodyj
n2zO02bO/se2253K02LX1yVgSess/TKdr0elRj8cWpHJcKBzOsdqxM3EU5Jzs7E9g4Z0eyAMYYAI
jvR0uEEZ1Y8J2kDOWJwRvYO60OYyPcgq6D+XbquGsF2ZxFEkQs2NarJAm9BX3vQFlxLpLEz9yvnc
ms7aXPebsR39GajH04LOsoH/7YAUuNPE0ulItKnCBCTmqsMGTylVX2oAbSPVN2e7OG+Eqx8bzqbl
DWpq+oTAl5sqiNK2xuiDKZJSCZVcU+Uzsi1sn9snXQSGejB0oAmXNroZHfiOOtgWrJiL0zk3qc1j
aoWD6Dmb4rvoMsR6rZueBPkqvsVdWpgmJNjZJNBz4euo4nlq7OwAHqDzrozUcDSmbrcbbtZRSeOK
51b5nDmbGp011pqljwyfEVhEXm0vN7xzU23z8bypSb/BkVDT08LQvwmx1zHfGoLGMj5RXOZiVXGJ
BpKUAAFqYR5CRfKO9ZX4NomYC9I+6FxSE+weUhE5OF76YTMHl+jJqh9CnfrOh9mcAJHBRnfsk/Cm
vj/hJkK9Vu0GBxYygFq1vVaRsrZVmY9eyl4hnSsxZgleqbHQn/KhKAzUY6IdH0iFtVpC74aE4pwH
Rj0i6bTJWgMeVTGIypadBhmMGVdfj8GxTG2BHkwjYX1ICbH2IxkkWLaswc2iHgU+Ao7KYKAerG2S
xB02gttk6oSMiVYSz9JkUnoE073U8H5VdTvAOwSx6m3EvKcAHdC3zcU8RklvM4LjZcbqdldRGlho
PQ8S7Y7nJ7ixJO3HtjY21MHV1OXkIos7DjDJyqm9rObTsKrkPmkylYR50MzrBbuC2USmp7vvg+e1
n71629ZjEOT+zdStLQmIabffGqZ5CdwHCcKcmUF+JohnQ3AyD5t5ATSWHbRh7xVxYrGoHH3aoOlR
jaVXplHeTqsClqKnZ6Op2pc0WCQ5GiAMvGMO4q8jBSbwhmifelscGWYCeLArACYWADAv57XJ+zhr
2ADIgamwtYYDk4Ii7LoGYIEOKi8LU6g6WSwxEl9ldreS8OC78xM9cm8Jlz5Qu2CjJYiVLVyzqk5l
iuxHIpmNVpGAdfVTRIXrtnUV0zBvOtM7nskUUIiH98iKBqeq4k/n1FjNK2fAcXVofNhs0dIY/XY2
h1JvD3DClRdhurFP05h5zSX3FseXLli8LeohXjxKs2uzQ76Y6gXsTycjg9PLpSiTWsIgRQ5/tOk6
9re4BvvL1Ca4odtwTyOOQmyB13ANpbHWzxUkkvezMXjysEwe0g18zFlt33REEmYoH2prpQ2nDBW3
Q5YY52QQ4o4O9oKRosut/K5UO2M51yubALWIeseiYn+xOVNmZ3AaZPBxwfluq9wWnyctnPFDLYNg
PBle3tRRbwRKXMrJmcxTjZKlO9fa31iOgooV0nc61zpoUklaA0pBa+uXrGbgO0ee9gV5gGaw3SR9
Jr6qbkkfO9sBswKw2/wGkyKpoqwcRzaepqvGw1oW/oOY7LbAGEy6EXug6t97s2W+9M5ILx/Kk88l
Nu3tW7lw5x99t6rwMA6l0FA6av+5WGwpQso6euXgpOwrE68GF3tYMW4YFDTzgUmDuHCBa+F+r52s
CskQmW5Uag2K69aaH3qOrfjjm4D6Is01ZaOxtRb8oi5d00M9DRkrMyNplHjW1n3FVeLrMDGVfg6s
Rl96va0+GXQlHv4ne+exXLuRZt136Tkq4M0UwLH0npcTBHlNwiPhEgk8/b+OqqNbul1R+nveMw0k
kTwHyPzM3mtbGNHtXUCoPCAq2ambovOQjvNUUnG5kfAhkkxTP6Utl+1pLM3ml/K8/HoMpuzXqJX5
PlMJysOqHO/g1ybOnqHAt3NpwAf7NEGg/rnMCg+N9vrs1SyW8VfuRVgwexKdKy45SRhZpKrc/qZr
IPXPne9jZEhg/14CVgqgbKlR0zr83Tj1txEbHUHg0LEwv2cZBnPut8VQpHqvMPij4rxHwsw3Iet6
11nm+FAE1dTwYKrh7/Z9/+NnopyjCWEFxm6GNZHz17EehDeE22MRxIFVNVeuI8PDVl12KBkoUkgI
49/M9X5b0lyEC3RkFwXD5QeSmvTXn4evqeR+sPy4W8WDz9Wb8BnPO6skqkYYEygipsWpPbds3ikX
/yZu+Le5/+Wns0llnMhTTEn9+yJqq9Bh5RZxibrDkBr5+AyIOP3xpxb0X6xsfxs880OANrJ6IzH3
QnH8Hd9YThKlFed6TIYffqrV712OY1AIolId+/D/Wpr/f/8s1iVgMNDg/a4HyaxyFANWv3im/kon
YTRv/RKZ1/NQYgn79z/rDzntXzpW/jCm/ExmL0JBJt1//e4AXuAy0dKnveH08degpYTFUnYceoI1
mqkG7kwBniLz789B44RfRhigXHT6Sx654FxYQvdN6376lITsnDdDDuvf/JL/8xvmd2SrDMSIr4A3
6q+/I6h9p6sWPvyyC7vdrIr66Bpl9s+B//8NXP4Dvuyfnop/MXAZCi7Pn39Wbfzxn/xz5sJd8A8Y
LtBdLsJsyt+LUPI/CS9e+A8TfovHzIX14T8lHf+p3PD/wabgwhpGR86K8c/KDUY1l3cpiiKH1YPt
Wf+boQusVr7+/36EWQcBh0K4xtYPSRAn7OV4+tMmGtnq4BMDFMabLCzo7vYWYFOzQRrEKHzCfE+i
o7zzOzPrkmbWy1vjt/rKE2jc47Eqy+zolpZ4JSemhR9fjC0WMRfoQWIhs9w3SCX4R3AsLTP+qdjj
jWQYkS81idGwXvD2eEv5UULIlzSxAaiYkOBFFaPRN3WKK7G5WoPQ/sSsxs3rRSsIDGcLcuoGe+gC
xjKZTUDkWnUqicost+O2mOVdtIYUqCveIndXdhr2+oxzNe7+2FiUWDAIwPQDxZTcaALGzOHgfoVK
4VRdOgzy+5kLTp7EGMxGrOjP+mRqSW7E31qgM56Etza7kHohoqAvcVSgitmoZus8+L6EYf7aGsty
AVpPDX6iXEcPLuS0XxQf4iW7ROQNTsefE5F/9jbMIn+0ta1ReEx432bHbqZEhYYClFdl6C/acLgY
c9TQxOHU5GgMNcEdJ84P/TlEZfnWsTb+wPgGFUKVOa5uA0Zqn3YWsZoMdWzVpRW2zcRajeGGXYPN
OSuyx8Vmot8xVKriHAzGMzT2vEnh/czPrTlmQ8r9HN72uRiMxJnC6L3AbftQT3Y/pESuNAcpTas4
0lmLvWCuxC6FofJ5UDXVkB21hpVmFROnHUp6v7+BkE97VziDfenihGvE2nWGJ9odutmeSuczK0N7
vLYBcfk4xAX/Q7FE7q+yvKgEejYKTsqIA51GCXB3YqBm9GsajAQi4t0FvrhfcWw9OFbWHRVfZpNc
goo7JgQL3QhezqBKQkcWP03RFe91KUR5YFDWyGTzuWnRluYAAcDN0SRDb+YOAZ0uWeo7+CpJomt9
kCysuJjZ407OUgx3pHJs0+YFV/nQzSHjKavMP1uL+eBZYIT81YSuNk4SWBHi+nBrmweSrKWxV34d
Paz9gNyVQsRKZ9TS77qeanFGt2+WJz8bsqeJlKBsJC7O1PYLC0yv/6L99curFbLAkyUXFb6xvWK+
ExS+zwzGM6Q+9oORPc1Nhdlkpn3FtId8nYgqkh/lI5EkTYCV1qD7poGjDDzmni1uVdbDygjgGgCr
Y1CZH1qrdMrrxV6WG6vDu58upgkhAg9cM1KOsJ/eRVJs031mGtJPpYdHMS7NURlb4rLDoAfuEMYn
xViW7X4if60/XHhk8xlsi9MdTdq9id6spYkqLE+IRFVCXY+EYsgEEIzXJ4Yl5hbAO+l0fEWjM8aK
td/DCijnqSQEJN/l/DUTbjyi50apwQ1PzRT9aBfKrLSMKuOzxuR9FxVmOcVdw3fBh1k6n25Qqo9F
5jlNIG6828BWjMo0cEfSRKOCzImeIUlsZsFm4PotlZHmUJz5Z7uX3wZahp6mYvS/oabMsUYTMPEJ
lyJ7x0EsfvaW2/3CJ0gG38VDAMbUl2ux66ZuMQ+9Xzs6HqMgB0ojh+EqdLLqB5P5lk+v3JY7yy5n
8AvCb/zb3i0ug9p2w+kWGFv45bW1YyXMXcMVBkhdlycROvNDH/nVdogI1DETxyugVpFuPeVoTOkP
E6OT8lnqrc52CEQhdC3WBgQpqKD+odz2DuNW1O5uKkRQxGsejKdoIydj13eSgYENNeSr7ht6jVXk
truLREijkgdk8ex6t2KWU0Hs2eU5jNEdh1tScATibNmG4WNxFv7d0B16I0GEZBS71VtuKoJqIGCM
wjzqGati3IZZjqlXZ/KjCskanbtWm7G/DVrFNZ35V6YiMDZm6QFm6JY6vxhlGwXbC/u7jNcSHvuB
ie1axUNX9m/22HU/FVOJH+1qmHdO41zOnHLw13StbZcnX49GGc+iJiSQkmgc4wiMTRtXlhQtKtvR
+uUt3owvoOFJTDO+roeJnfNHwVRkhwjyXActkJa+GoBklWC0llX77OHJPn12p4Jhwjz6LrmKFtQQ
E8ThxFCwm7+K2bfzpGqM6KtYqItjdO+0txHwD2R9IbvjeIMJgqa26MMTWYyWG8N6ql7VFHjgRbcC
HYMMwuAma3KAGwtMqCds3XbAQMQV84FxYfPuZ/x9pzHyomNlUeAfSGgtvGQ0iLUj7UqV7AN88kaM
VZlveDZ5O5qWMiApNp8QQqaEJoTSVT6C2sUxl3lWTriRwjIbswDAJor/mwX1H3XT/5WQ/2Hb/76E
XH7++PnXpd3lP/hnAWm7YABZ49Ck4TSgP2T/9s/60TL/QeWIfcr9o3lj//ZfSzs/+oeJ28EPLp4P
zAkXqePI2h1NsOf94yLvYnzhkYBiu/TU/wvh7x/94X+Xj2jSKAH4/ahh2R1CGL10038qH/vGrdGh
tOTyRUCj6DF4/GJtS2Z+ksU4sxG8od9tkFT0RzKqqoRgherV9HNm+X+qu/9F5/e71YTfha2mR0Ft
Mb5E1fxbJz30XHGZkPmONO7lrt6yTaSO0eR5Ypll7t+2m2ah2G3dYsPVEe5XY8waKh95oXeamv4S
akvkA0y3IiwSgsokdJl10ag3ptK3T6rW1pgoDeU8tqslEPt2FJe4MtXVEk4BSamFPbQqqUtr+LtR
yG9jAhNxLJo5xEwcLnzUvzsrB92oNnPWMi3yzUQ6VhbljqlI9IONqMGOAxYWdbAPjzgpAouKTUck
gvz7T/h3BS3te2CzPEaii9Yb9fhvzcKAMVCPUzchLCKi9NTb8E520GegLLb9EHq3DkNDd68zrtfN
GuGAB1vvPC+9LR1SKbpx+pvmNrT/0r5cNJEhumxGS+ic6G1/R6RrL+u6jLIZWw2ipqfemEGV6HL2
mv0kJ4Wl3zMGf+8jArPPRlGuLy3Oa/M8Fd4Ewmlhs3AjC0JsIQKMbpcSHLA5N20b+q8cgGu0I2MF
k1uwCvOrHVbvCVSfGtKMHDqe8z4v/WSRC0jDVrlgTcTsTUQH5qH1UjDzZiZsUi5TdTqb8byY1OUx
7ji4duOGfhCYFVfD2UDW9azEJj7rGbpQulSuCHGeQXOLt6arL0SQoFhSDIievzdXCicGxgR4nRYH
dtuOPkBg2SCZm4DnPJCIRdRgPGnuA2NnmZNuwNX4y3zlNchvMWIZfvRkZKKCVQFtCzxgqOv6+8Lc
tHmzLwXQUbTIUlJ8xqwFLYIXN1bBI4VykRvtN1+5rZuiWISoGUV1K9L6chfFnrustIfonWMfkBP1
kz3YG63cVnkJrUKzpFkLbA2tsWC/FMxCrEc0UaLdoyLa/GMNj5vSJysxbS194RP4B1TnbwMJOJx+
e2roZy++TgZELsJS63cXkwGZVDcLlVSmYBO+eaaXq+NIbqyf+JHW4pFLX64nOliDsJVstqdrCYq+
Sh2nX8K9M25G+ypVqOcj4QnRFhc8K/1xWSxSQDGDBeVRk03CiL2P2vHsFbNa0soYAHrRkuHYygkb
C2LXmRdj7yu+oXcIGbaHp8eGF9jM5LzT1JYUF3bVN6w54KlZHFquO+9YO2z9buoEWqRmNqbqYDVF
Q4oOAeffQm+Zt11mO8X4uDKtJA+W+YWb0F934ohQOZ921cj/+bbKFjG8GBvsCZ40nNU5nk4CBYau
yXHVuTafvk2GOK0cM4K3llEE9aLrbeHVNrpkXWoyFDFRjhZVtdBug3htXGZABGu5VUffLXQIAc8R
j6Q3G/VeYlJpD0uRLWZCuPLlZUFE5V03ZT6utL6b9UWSa8DnB0R1eoD3b047zvyVZxXVIVQAOXme
k2rDIgOaZXyx7ZlWZAqBVoWFUQh//pJhMU+fCI+gfwxzUJePQ855eUuYoDpTjEKSYN8wMkcvNe+V
nTda3gDBKT5zY808xgmqQYcQ6Ww91YUPLElXiwDYb5sboLY1yJCtmfU28qYHfZCCIQeCNWkyH4HU
dWPzrDUs313juD0Ew0VBxakhuW689hgfEzFYbCUWGfVyj3w1V7t+nV0qZNsbZOo0sgb+IrdSp0Yx
sEyiTrSMVLvt9CUrJcaU9LCxToxM8RnYYVTyCi+qfrcIVsTkuTSNd857XA0sush/jNceP+0+GES7
xu0U1i8aC9pwMZlJHdMj5+C4275/tNqhAZ6FKID6swyK73lHB5lMhWovpehc5eksbdSNa2ipXdez
1iETIyJtL3QnhpnWhgDyoOoIsZnvQmRPzLwnpbCvormPh2qeAYhagurTKtfW3LsMSHrsFlAlkovB
xrgmW6L7FZXISGMR5JG3M1GD1Md6itDkOX2zbrCDIv8er2ltkixZSTgCGrA2En+3YDef1caXiAw7
S62g6j9wgIBOLay1q3cFtMKZuFMS1+M+XM2FZdRCY7Q0l22/hWRBPjF2Ckkklq7103ZaA8RPqEIV
k58u7Z1Tj5ILTYvyyYgYxNBTa4uZ8uYYgPW6oWjSGfU2UhV6zGo/sXuWKfBaIVLfHJiv0FCsH02h
DTaDNhCVwM/bPJnAeHxhWfIfIqScwW4xpwqCKJ4pQXhDDkSvjgr9tmYmg5MquEQcK/YTeTJWQfaW
CXu4meBsOHtiUuW48+tFYvINtTUlZIeErL9cmIGJZq0bsO+f7HuW3AzKhFNEjw69ITqXXNtG4vI8
IEFZ68xNpRjZRZbsiXEIE87IFISzx9tBHzPs+42ds0gR1A5QlyZ7w8Ouh/byS5OqkHcbocdrxWY2
GcylLpPGIfeWudOyGfucGU+9LxsmUxbQmvcoQuWSqi6wc350S92kQA82ZxSLhk/GsZWZcUR1u6Fx
sXv7jn7/WG024lKvgH1xTcqSuJ/yZrAPuhn7iNBroh6QRnEfH+tKF+3bYisYQnbo+ciK8kARKKzW
DX4S2h11b3YgQK7XqBzNWM/gJpPSkbSrgF0HIj3zqjv0K2OHWA1AYJEbGEtKAuV6aeuJH0IgUU1f
plwGnTI+oA8NR8/gXMSNfANyjNhI1zFVyxHZcKtLqxqDGAkLGdx6RZyTTotfTinXJSKtbuibR6Qs
43efPuvnnGcOVv9I9Nd+bkXRlT3lA5jbBXhM0nQgNGNJ24mqtUBUFztla4qDy4aVtSCjSGiAbb30
Sefb7UcdrgHhH1uHMEUrGvgNGYydNMSJzTGZVdsvtUDmg+RtcWcbZGs/atUW1qFTlxerQQT+vJq5
5nv0LFTmMGBczLxC6h8g//kPt2L15wMrYYTQnd5GQGn+ingbbETxq9kmmnja/BXBAHxnhNRoYsj/
CVSQMT1Ts5MljGJledBTB+2sCSLxNqB6Qjqm7fDRMYXjxYSku/xtRckCFQl47ZxMf7BBDxPJWqYV
L6y4kVpGzLm6UpzQIonohbJzHc6VyrvvXjOGMyKywqtPTEqn6r7DnFsk4wIAHB2rdr4MS4bToeDr
PNpYdD9H35RmjESwv9saU/6wprIZDhnrfv9Kk9Rpk/O1Rh69MIqsk1ER3stD1pn3tqTOiqc2mr8B
8XE+EF1GPzRSQQbNcjSYUQz9dtHiKZr7bpwB5W4C4te5GRykQaHIy2UvCXtDYu+X8CBqqwyC3TZs
7o3BAOHMoLsyd4PqxYhCJKKqZnSo8sQlRZht/6A5yfquvgjQlN2+O8XUnBxXD8vOlJl+VpbifwqO
O7p1CiMgnQate71DR+WIvS6RLtWFMlsOMJm/ZA2y0BguSFbuQ7NV1s65OARgJzOPSt1h1V/5qEDC
Mf1xPnVBJGnsBGuI6KmhC43H0NTOcdWBDwa0Av9z3U6DN+1ZRq/+LuzmOktMCIvv1egt3h7xXfm9
6DKnuioCKAE7l8v1+eIu63ZM1AYjnuymrSm9PatJDCCQEtrj2m2HTJaDOiC2Bz05gZjAphkU5ndD
+f109Ddc27IjMB6/kbMCEKIvhJ89+HKvtCtxPQxNdZob6NYkbvvuVyW19wNft/o+rCYKj6KAMIJE
YA51gshavzuO8ouEOxXvHhDb8rWBIs8ItZdVlFK7uO55WgR6MT0L+2WktAcJMRlc88SA4Dqf7EqS
4Ns57efS+utBOxzfCSCkoLhBFLOqJLTt8Y2eB4VBI3FF7oBtez7C/jDkP6Q0ZW7PoUSoDmICBtTR
NqxHMcvswR0C/e7zr6xIQVFk70zm0yejtKwQcpddfI4AE5q0LX3pxRQmuAAI9tbmrvHHZrs2sC3e
sUfBdt70lYziNSuXBVN7vcD7cOvRSAI09eesEtQYxDWGTWLxHvGkzsRVxQMd4fNqoK6LHVFXv+xB
BzJGToe5srd64SY0Cc57ZWIaRm1U6A/uJkTmbEICnUiW0EUa2CR2J1kVlMHBUy0lIqh+87oj6GdL
3cm1XlybfcYBwC1gVIUsHpFprUuGa/ghVrbmU2TTfvqSA8e9AIX4aWvKYkP/GlXrK4xXphyTHlnm
17o62wTCLeSqJkjKeAF1L285QfFXuFsxfMoQtDlAUd/B5AMU7cxYD8UI9dL6DC8oeCHMwOBfUMEI
+0+LjlcPsuevRVQTU2rjAtdZic5Cw5BHEqA5nypAvEwND8s2Vva+QnFHguBo7bY8t6+ZOOOe7ryc
8BPi9Q6mNU4w+m0zFoRqn9oqkteKCXisPJKIjTlq77YMAj9NLE6LDo2ROTF8saG575HqyzsUI2Tr
qvLFmRncDbUzPi9BD9xYmdVdu2VHZMv5viKRAHKsEVrf4U3grmaWfBLNtByw0MEDAD54sufxJlrb
Z8OWF/5E+9pEBssBALYnmG4ABeacgWfYQXIuy2N7UfQKV8iEt9s42O0qd3VBlvjitnhFGhRjPKUG
wNUKmkC0jgeXqfitxAX3QD7BelraoUwHsJZ54UMpvxQfxaJ3avNIj4MgdpXP82HsObRR2BAJqYPl
0NiG2pFl/Z1ITJ2wk+nPK1lUTzKUN8ES3uRKGAfWdOOn0qTDoNutNTyWkImKiFgnOHK9q3wJa2+u
9wjfWS1O4oftciwj+CEsatE53iSnuLLghB6szFpYPQ03jBMuQ4HtRLV3F2p4DWURuughW+MDWSF3
fRk8ROOFHd2Z/RlJ+o2HNLxPZhvyf9ezQuzbSTGpdsR91zYHL+pb7DhFcHKp9LsoEo9sh+q7jQrr
GPammeZ+fzvOIwaosO2A0FIeyLCDK2kRIB2u48vYNuHVPCztI+8gLFSgFHiz2F9kQ53/bGv7yXYB
lq9lVx9lX58ZQzopMYnOaXIu1OUxqq4yKKsgIoZyP5Z+weP2h3nF3SHdhsnb50e/NKMqLu0QtrBj
VgdXufRuyMz2DiT2vTVWLH3aiFK5sKcdSpQGDVrg7S0ZoMDW6EvpWR6Rbfa36AV3FRHYsb3ONXnX
AXuBubyu5jHfOZrM8wwXzhW+MP3geUa0G0tj6EFq5dOVN4xLui5Vee4GSj3QCO4rsELnHlXEi1tK
kYaUNDoepnFFjjnnVGwT15/Hx58spLwj1Q5BbnK1xwWPzmEGWSpjFNnjru6LR7Kz8wftw/+bEIee
HaHG/dKG+U2GWi92OxsznMHucJspY/hdvzVVSxPNDEKkZoSCk6HddlP1tA+DqI5UMfvBGDCB4Rv7
5vd2mtc2ri8nfPDpia/8zfi54SO8nbweNEyWXSNnvseids7W6kVPrXnl4K3ehcjCQDytbEqgFHo9
QJGuNburFcH+NeyfZOAqS7KSnfkIRzzJAypDEy0u01qGtdxdHuK1caafApm0q/nuksGrl0MNQHSP
sB+GIdsvai3cOz0DXU6uFQXfoRp1uHO1czdmpniZQ0ffNtS+ObF/Fk2XZXxr6+icseSGRGgO+3Jl
GcvuCQQf5xWS8CtiAKx7Wmu9y30vS/1gzF5ZEAWHaUVTD6sApg9Vkz1YrExxqLyjBLcwBeaQRiUB
YLUuDgGxEjvXVcwTeEFuKF8bttHeeghaL25l9UMigcZnb330S31gtxkJJlW+9976wbFSXn/OR2s5
DJLXkkPJQatOm+3U3wUmaNb7rpNs03pbgFaJyWB4WZYpYgbj58cLaS+G+BnEJiVGcJkh9TgDQV/U
L+2MfCsogvVGRGt+1JkRHVSpun3PtA9DWx5c5JeoCFEaMHWozcRspuZrWC8U8z76TmaNk1SZUDsc
m2NSF5M4IhdnX1xBzY39kdGLEam3YvHm13nxX1cc0Iempewp1HBC6gpb1xys4goqqK/RR4avwMpU
Mvfz7MdyWbeTgOSYFuYoopTnSO56mBLFmj+v7LPxGPKjIt4dFtZ83d3ymg28c3lVXZNAvMRR6ean
1em+KhVgTHAhMY31l1E0xfXkzreVysSx8ns6nu3yCvuGDXdeHFfmgsxq5y7tCj3fIIlaEyg1beKT
y5F6ba92nP3wuqNLS7HYzm1vN08+ZKiDA8c1hRqgD9OyGslQLXfExpRon61vdubwMnmmwTsn+Q0D
9ygqwwB6JxcECcXtNE0VWKS6fANSFV6JKOhoS5ufWRF8KOQkR2tpwuNULq66hCuMqS6mfTnaDzDg
PifWMkSnwhyPxzV4AlOtX+yldj1cDxXaeG9mfuEP/WH0OMGinjNmYgQV9yAdDvUkq7OxqfHOy1CT
jgxukzVbuqMrmvDa3WhuJHEJe/YNy41dk6aQFYaR0IzYjNkBJczsHeJqDlKrMl3W5ohmyrm3Er1M
jyWzD9heUX6c3fYFc63au/k4t3HeLONb45C6FpuB9zis44lXpMeD4AJTnuwPx+6c3eYZeP4qxSB3
jaq3jIYGlwfk0HrEhV9Nwj40bs8atC2hJIMLZMPpMNooQoTrq9yyzyaKhlsshgQGlVMOa8tcg3uk
sUNKq0erhnL0YC8Ov/a03rR+N5+8gcF7Yw/PwzaYx4HYkfcCEmlCS5Xtc3/Ap7C1wwkhrEKNP26p
XRrzOXeqsIlzT7s70xXRPcaJY4g/11OEi6BSz24hNt8rZEVlFbWpuxZj7GKi3NVm9RbQHsaRNRRP
VjFeIfsA/OlzU3I0o6OdcEqebEve02qxR6Acu8qLQcdzddlxQkr8ZrjLEYfRkDICPlV++D5QcV2x
nICqODALLHFtCORH/j3/RwxUVJGeRsjXTLMB1zs4G4juE249z4zZhLOLDpA+oPOuY0gg1XGZJeNh
dxZnpg0Uik2xk4EzpboO+uMWIufvOta3isj2fdsbp9kd7efAKwFN6chrH3Fc31ST/GVsTs8+q3Lu
NzNDCSVCe98vY5Ca+nMuGPJgi5LHRWSpE5TQbhEgE2rvvQATfRjHyNnT75ybYP6o5IwjLiBLgBt+
+lB1O16Pi8Nnv+VPZpHrK1maX9n03pmz+5EJ46V3A15J4gBT6fRMufJiap+t3KS58Y1dX5kYE7jw
7kjStpmTj8tdRO7mjWdMqeGg/+5npv05q8x91kzAH+cyQWhj5qyhM0TOaK3S1kPOvNWdcWWZC0CB
NTivfqk/kZdj+m3hZiU+E1DEC6C0efOF82mwjUyXwpjiVa0/J/2hMwZh3vxDDOPr3C1vhY36oY1e
tLnNiQRUd1OwrGCAa4IrN7Fr9Mvq7RXIK+OWONm5PnfG7K43Etib/CnzYchvtQiXDGovAQywsgeW
dJI//zLHXztG8Gi6w64ytpu5QMC0JojP234PLbngVpr7fjtQREuBKSNzzPEuYrDopBIkg/GELroy
DqVl5Ntd4eHo+MKZ7ZTgBPsW+3bFpgIMP+lTmswQNMa0JXPpuG9IESPvQioP63RbRmE/u24m29sw
67AztEy9Uaf7DnA6Aw6aexxNlkm39mL51rlnnltf44PP340VYPIJgX/UHgZsfGDOAR8V3ZXkoR8T
URGtePQtRU4T0gVcYD8D6jsEO3yNwe3I2ageJ4J3Qjq7ziBYACUDNqGjpyt7uemZHZQPNoZygtUM
pbYucS7NGNo/9tl86W3Qq+Vxy11SErJo4z7M3HKsr0ZeAestK8t6ODbj0g9HAoSs5dYMSV7BW0Er
9co+Bmom1GZXHS7JvAqJRdC7KFuWJuh2zJk80wdvoLqeDZRCZ87BtoXbD0Mz3o/XIBjRcZkkQB+C
YLXn1wWvt/8i+rCS6DSYN5bvi5VzAWPtdqx76xIgwWExZhNUS1LCNsDYTm1fNHu+5eYyrQYAo/y+
c+AdlUeJ+GRrs/Wo6SprOM6L9II3tg/DGu4EQ10bCnPB1f/l9zh2v2aehGA6BFlG+NcWFE6TItzr
KY1AlHZjzJo0bN4lDvPuR7QZVEQ0NvQnuijq6c5be4uefSIOwj7SYmfBlR7wtR0KR6nm2qxk7x5a
Wq53mbkzu4ocYAJRUswM9FAFv1qsXu1DnzvMs6cqhwYVLjm5biGwyx/GmLG0w+YVgjwtu9k7LqYk
ZydjuouPXYs1OlJxVyPTSKuKDjhFZnWyJgJ7gejajLBMwgbM1CkWqsvVmFV21fcCxRo2uH5NvLBp
Pphp2j/BKxJ7R6DGWN4afZj3e59b74zxvvsAhWEExKn6k59GhtyTrIcXiPG1cy/L+TNHBrQb3Uy9
erzXu40h/J3lqvqr4rwGYOBceTpyrtrh0h9kGbeM8DWXX2td66J/oyGx74MMaIr0Pxn0f5u0n+98
lvXP/qyvc7vCqDyjaQL1zl8eEZbTVTCPB+UzIR+KPjiJ3DXuRCOM+7mRUuw0oQi09FE4/6i6Mbux
RF7Bsi4d74sBBi90W2zBY8MVfJdVsn7FwGFcM5G4m5lCfstRke6J1Aq/Gn0JVkEWSIge2zFbEUQT
Kzx+HzCVJUsXt/jm+av6YqFLtnoVlYcCqvgjAYSc1XirAQ92G8SBwm3LPQhHdbXNNn+pJ36SebTu
qs0H/Ifoyf9SiJL3Y6jj3l4/UKUkfRSeF7cfD0giRBJg9z8zyTSPsqMRhC/O12/dOcN3X0dnVEZ8
7WVUXg/oAXGTMUdnDdwfAzlUOyzDh5CDYV9Q3SN2RWM4VXRlPaOpfll+oF++QoNyNHxsWWsOW8Ix
ovucJK6Lj2qXI/Xr0H4kwVAz2Lej+WFzNnG9dj3R4sjyq/3gW2sN1Nl1/W+kuTob1tQaNgMwsG04
Lo0OxAFRmDHErDWjn40VZC9oDvIzBBKXdQCxfw/ZH2yVJnPQWlwOhOZYDrK54hhn/e0HHToqzHMU
G46lzOUsfBl0R+FQd2Izk8JJ17G2fliNMv00XwRIYK9j7LorM1gjsWLP+SD62lkOJNKzSZiJmc0I
yC2jt5pPCpQjQy0rpWYT7lk6Ulc7vTTeIwid6PuKCbThg6BV2LX5RXjcRG39unhVX8QONa13peqe
NlHjrC2J1GOmfAjqcWJqTS34RUruMhwEJ3FHHgbVaJzJnO1Pnw3uu4dG9xcbEdbMCNUyMxFGjerX
DgzvmaKX1nIW8D2SjGdAp/4UGCYu5gKKlE+CMkg13GDf87VEX8y+yCpPOfm9hATyPkF793s0CyaK
b0QbJEFcgskaaR4ZB0ZERSHeebVJ9GGmFTosTxoLPcJ+8hrFthrZ9YfKSZNKFFvqAnlq0AHRhLxL
nIUTFvpMMAtP8sDCkGFrXbHyMtqyTn3RySw1m2xQSYGT9oZwKwHAeayH9WpQFLNJuxTW2RIlvpFq
K7wWo4YyxBEzGXWhR4V0OzcZFI1t3ihU+sIe2Z5lZFWcQ1y14Wvr2Szw2c8yiPQWn+BdBLcNL6fg
yS51sEG3j/yy/X/snVlv40i6pv/LXBcL3IME5syF9tWybHnJvCGctpP7ElyD8evnUXfPdJ/uM8Dp
+wEKCRQyS+WUqIjve1fiTAb5krIwp2uBcLNFKkqisGeQ3QvsEhmfRunAe4A4z+YeMUI4vLL93F2m
gQthRquH/xtjp0uSHEUD3ZrLOn0VKJWT1aSZnd7iPvPEKe9z+3USs6RS649AZRXprViLamFhTnZi
I20gQgz4kSjzCKF2/ek9kKX18kcCNTpNpd2x6CV4nEtHQcrNc/RoQEVhtvdV/f5HjCLUzsqgX0ei
7C4ThTxLTGsdGkenG77+IGc8pqR+7NcAPU6/qRx7/Oxrx74I7QreQL4zeqPpVGr2/19Z2M/7r/9A
WYi05f/ao/7VnDKlvf5ui4+7Y+u76tN/+K/+Ki9EROhSIOzTPIya/+5m+j/yQhJC7760EFUfKnlk
W/zO39wprviTXD3HxLOCVQ6dAsrDv8kLXe9PtAqs0AHKYWRq/r8lLwz+C6WOQ+gVPwXS84CX+6eQ
LWQsOIlT217QxZ28526YL0mhjJFRkf3EbivNbhnmuuXrz1qJsxxymZCnR6LZo32ipbluEvAqdO3d
A0RZ85w46mfTDfWeMgvrUqo6JIGsiE9A2uM5DrDc0zya1ecqBcRDDuueR3oIPJw4GC5Cn0zMsRsP
KtXBPsjpJqBynNveJl/46NGLuR0iPz8QONCDetb6hxKZtVIj8Vb7OiTEKsaDebQy9VxxY5/pGWi2
jmgZHatxuqdzxe17H3lqDUXZsY41VyQyxEIoUp8Jz6NRBt4q3op5ytYFPP19a0yBE+cQg0OSeltJ
RSSIQFqoa0akAFVvPi7TsLbhbRjyHGBQ4goA9AsYx01pi/Fz4m7ZtI773XYpi0+dwuJid1vazAoH
SKQZt0DRr6mOGs9WFxPhVkAKLSqiavfTaAvqmriPaYt3cByookveTVTXv2wDi4aF5HNBYw3yNCud
D6orEbsIFEM/NBEkv0p6OnZ978Cc1kilfnCH5Ic2nZvnbnBijvGx2KHQKn6r2AZOqiAzInDtLhnm
3VhX1Z6yxUisaCbe9q0JIsBo9TK1nV4OrReTXaDFsUs8pns6F8ZdnXSdJpei8Ih9qq3lwCKzLzir
4UHNFOsHJTlhbdLcUIM5LJiyEaxoKvbIXoUXrGcEoYPn/a5jkg3GdpgWOqr1VY+ud7UrRnYf5pcI
aifcBtJot2HYdceRq2MxOLl/YA0pNsWoqp0AbGL4qdoXSiRRxXUWILlt2VtZEWnFQgmOGyBHko5h
3SxCmuyVS1OCXabxwvdQIjVKbJEqEp/m6OphKptt1+fi10SfD9xC7fHWFeZK4O8J7VJupt4niElE
zNoZLYBuPLnnqou8pWkCSRESB+4REViWl57Yl4EuuZ+BNMmDuefGhaxQo/nqkAF0c/2IWBumMQO0
OErWmPWDdT9Qwp3Umftek5XCtE+8zcKL7epId1eCDrCbh7tqgRXP7TLrPSkSvZ2zcfyMR4KsI3IQ
aP+cbBtRobL2yCjYBMwqJVSnaCN+8Xo6JUVKdw6Cx0Uq6I0iE4Exi3V4PZD5zcrGZ0mnnm/jImcy
uzfvqp92ixSigw3+xdLr3Vg/f+aG1dJ6WTgPVjseC2xMjCiWtSWB1rqELs07XQGtyGyHzqmhsBJg
AUIZd/RZSnD0qiqbHfMs7BoPmoeVA5WzIOGjGF4xmkLhRLYZIJkf3g2/1y+sgM0qGt1p09XlxlSK
gDoDENs2WnPJQvRON6e5nlwEPXxVh1OWBcW1TNSrwHSwG7DYr+kb52nUqAMuys0g58GXZvI6Nkaa
54/RgBXJJbkWIfKkhgdJtcmwDuuMusaqlvmrT6D8zgmm4dI7o/iWKrGOczC4y9ICblpmdp+yeUcT
Mmk4qlPp4tNYT7Fhn9HasI6X8dSRo+6H1UOSS3qSk9KLaAJrtzTdtIto0L/w1lF82tT6S9IRlS7c
EkK7aXDCK6xArAwG7DGb6reFSgsNG2nhRj73h4p0iaOdI5ktrHnTFPlLbrge+OJE8vjCM3BfHIjw
GcNLWkPRElAy5G+Sr/q9SJlMi8yo9LUmATog/m7lBLG95yojpsImmKaA06l5QllEbqr23WZvIjXd
JsQoNitiltbcNzA+pXGgEI+Mm5nkGabKO48yNpRyj3axDlLjlQg9/6jzMrsB1m/KcApoM0aIIIj4
WPU2j25eJ6hX/GgVsYN0qxHdDnqLZDjFDPqLuHHdrd307irMx09H9txYLHFkos3hhjBWFK9okxYU
JdC4KTowOXw9y7TN9Dn1s3E9puW2Lrt0E7rVp5+3P4qu3FOO+i6K4sE1k2ef6Ga6HhlUaUfyCbYg
BRUnYKyaOyf6MYJInQ3Kh06edX9IHKfdmWlBrY7TO80SA5S1azQnZaa7hzkcnHcDKplGGLc8JAEJ
kQ6+nFsOl/EzlSXmuxk+gVqLgiClEe2Jq+sfdoGea5wf8im8BD0HVEtvPCl/7aa3ByI4KK3ntJgA
Z4V60Ibrsi6n477wuiPxDsgK3eDqFBYbhTH9qiYjeuu7JkHxXKWrmHARru2wQqyTon8PQmKP8mRw
98ypIE+U+TxRrhNfigBJ9TDmwbUo7vk9Q36iVwzvpscFjK7GmMqdm4bmc4P36aPUNQ12dEWKJShJ
tEcEBYCfeorTbigQ3eXq0AaW3gb+DF9GJsYyCkT9PjR0wa8ya7AXbHf+3kLb/iuymmZj0U0FXdg7
0Cdz533V8Hm0CpbmtW0SjD1oFIKLy1qOFaI72EE2HzARRK+s4152TGtZPKoo+rSmqTi0EZeYX6tr
LCzn+e7v2U5K15u460nWEo3YhzmS8KD3kh8YpLwQqN0x0BvFzb7yIlWtAZf2QnK7cC4H/ILPiwfT
JCXIw79rK/+Sz+aMJLWwmmustPio7OJxpFdq3DBWaQsOgbWIj5jwlF7M1eOk5+HVyc23ruYbRfxQ
jKKgQOqgVbwgWqtAxQayYZWD80K+JJuvHD3WKEZPgSnYlCvZMkRA8xvFCvOb/96kAfdg47THyJTR
2beL5iFpsxF0olN7aGO5Sgx539QDQNXaybi9Q2V88jMW7sJCZsC9MtKrHsvIOsbEC23CmEgp2As6
EluEm3EZnXTiO9ukMBxrMZEtdue1kDgPMtIERuGN6ppqV4/leQoyFkABQXgYXfghHLgmkPmsfegX
N1+DAKDyHe/1HUQRuT/7wENjib9fLarMwltq+eKrQuyyC6pwfqjZnym8CvSBjbe9ZWMwcIVYVNKO
FiKiyTLl4ygNXBrEuHkQTn7mIcPw0QPgMrN+BnaAWC4OrAm9NO3fdRrHGxEFxnNObw06t4j6YDSE
zatuM4kr0Q/MUwEW/V04crCeSUxTWK0boTfYfVHZabiuNh11gaQ/dWmYjlNj2QnyiD0/C14ouvzd
OsbvuvedZ4wRwSpADgQoD3Gx8Pqm/AidpjdXZpHJbU615kOLxoUJpAxeNWR1tuJ3jYOwra1FCzoT
SVI/u27XbjFwexs55vrJy3hUZJBqfnDklkPf4mdoyZBMGR5xaNrk6uOV2/R84BfIqTeXWXKjPDPa
kP+XrLVS2XdQapTXge3sh5mbVPh5voPPJh/NUHKnRq1fSNbr12P5U5ICvxAR3biIOr9RK2WnKmQS
KynpUoWHcv6HgCpdEJN7Qtr+HLcQMw2JKB9Z7z1ked8+dgW4HHPKtXXlhl6mBzD/b7sO18FcPVGt
iYZCP6XK/XRye2tQTLbDQm6fPIalKZj2RSEeI4o1APysvdIU7AhI6UUnISXcxN+3sc/do2K15iAk
mAUML5/MVeEmW5u00l8KWQLHJsnVK5pDs2wTJX73NCtphbsorSfqhoe6NK616D1xNfL0kzAtcHUD
T4mwcBgskt7PAP1JFzHiToLSFRPaJ3qntHLK5wiSkDpXpVeD7IMD+Ee8nvSkLyHVjXgwkTsz5iKH
OAbaR5eLljxeebExXSdziAl9KkzMsT5FVPHAH6EWNWyt+QxDY+y6MEt35P6xLSTAUpCDcMZGXBiP
SOB8rFhDrx+IrMOR7bYxK1ddL1OvrR8SiO8lzY7eo2u37Vo0wCaVsjA+3W1J6DIepKIttyg6wftZ
kPScDBLSZxxaVCIoiJiWGtTCU1StyVglspa2lxNiJmxZXHDymPUkC1lBrM5l7y7pGX73IfqzRVdh
177roJm1/W1LttYSSTKeMLgK65HkkvSucnlCbV+tquGdUEoUVGJ4LlNtrsWgy53vRO0mCOpFjFLr
UKGdgrt0+u0EMHnFsHUqXPnok1i4Jl9YvplG6zxJGrEXg53Bcc12csZ2kKzdCRevyIpy22Yi3nu2
EW1rJH7rmRH8ImBgz4ml4PdKn9Ij4G8kPEJes5LHW2Pa3g9difZwVufRS6/CG62T20/Gnm7g4hyB
AS1MswqztZ/MJYr1dCyfUOp+DRlZeNNgIqSxDLumpDpOmLgxkp88vnYTdcD0YMMApi/CnvjKxnH4
hL47f8NKB+VF123srid0GreWaDzWB0pm7i9QilOcuvySp/E1jexKIfyvmvVMJ/UqsTgRjLvLOUbP
vUzc6j0mdP/BMlyeNtRa48nDlNet4sZ4b2uEWiXYLYr+wjxA/uiDHok3oBBzlwdN9UgqkGCNzOJH
PUXIMKgXe/I83W+S1tRLCSpLpayvfrUjRmjSBnjsZrORX01T1m8eAPqEpYNziB7KGl1PWidLSnSc
V4W2Zltnfv5Mypm5moSHYFW3xR4sLz+nmXvjYWD4IZ/LPGijk+W6bWharJUh95QbAu+Zc839nPH5
JhIRKPuHe/+7wFdGSl3KuQ+eEbAzE9ppF7yXPBjHbgr6u22sOQ8415ZOO8+3QHvA2uhBgfVnwiGq
Lv1t9TDTvjFn+xyR4+2P2iulRhyJmAn/7v3bRVt3Ezk7LwTvS4X5YQXZdPxjEJnOADo8Aj1DzMpY
lnB6h4qWVf8Bu1IEWx3GTAvplbUze7AoaHv89wG6W13yz/+824U/KWZvU6RZf3Gm/v3f/nuJvtvv
+oFAlu6fX+o/vXL3v/7y2/F3fQfN/tO/rP+Ck12H73Z++u6G4q8/xd/+5H/3N/+Gtt3m5vs//sdn
jafr/mpkPvyTzxc37/8bvrt9ZGmedv3Hv/5Hf0XvhPenBcpGQTGzBf1ad5/vX83BvvjTcZgKXcoo
HTMgVPfv6J31p+l6RNFwE/+lG+Pvib6O/6cvLMuCWMZWDLDg/zvmYJsX+odsGUBAChdESD2G6zsO
Jou7efMfzMFOmVDMBXy4rUqXNj/Byrd35VicZMXMjL6X4DmToMp1Rk7lIs8hJyjuEJx9UbjyE99+
qQfqqmLRZetQlc2+M8vYPzV9zm5bNKl6nzk13/gz04XOSL3T+F9/oEW0f8XkPYJIcWuGM3aYkY2N
YZDm7n/4PP4rz7El/uUvydPvgKDigrMwFQU4t//xL0kipikwbFnIXES+Q2DSvPDmiuGoYGutTQS7
DxogvHnlR34/buiDPFL2Bk2u5+Kza4NqVQ+mcx0CPW0DFYpX+Jn42QzRmqPsnhCEJF4SYBfj4Ezq
EPmE7YxXKIayWoBGtdYq6d3E3WBvHh+ZLP1fUTRlq6xIG6w+Kjo1ADqLIap4Q+xuQW5A+8t3Vb9T
ZewAO7nBhypsyQHcT5a1YSQtFy1tT/1qwCSZHUJCyhEKofn0rbL6Vm6Q/u5rwgv3PYnp7XbGR1iv
Onsory5eqEUrwuLUTFF8tgxiOxG03pO+c7u5OJlivEIjLj/DSTfPOXpqNjZLJp91XoXvMourNTU9
PcHxFi3vLkE7yPo8lDFrFeXUEjSuJ14MPHDvbjHZGYJljYabPKuuXMSRaS+xeOMtgQkrXzliyN6c
WRhwAkyM72wR56BW1R6ZYbYefTNELU9eOvtJvyR4y9jldZ49zgHGn4iA200JxvA7aCZjjag5Qj6R
ka6PT3M4eYMAHukdYyVMS50tLOQ3YDRjM2mz3eURuMwEELICdaw2sh4ZLaZJ/eghwxBPqrH8UhQ0
vOuI7MkZDc15HONxQxesfIXRsTaON8YvfZQZq7s52V7MZiCoRMzMTYo1+x6pz3UV+pN3idy2X/HA
jPBacZPi7q3x4yJSIffGbA+GI+yHZujqLUMNImfYo03apN0HeT6rZmgfQrNdW66rl1WJJq1yVLdn
j5DXvrEJ+LUk3aNEs7CtxV+cRAa5F3UOYcWqnlRmf6yM0t0krJ77rCqsV6wJHXwy806dWgz4hVn+
hGIX107M8+8ydYgBcLlJnhudVHrZpQCDeYrWrLHm8aRZqIZDVZvzD+L97p5jtvNFSlW9hZq312sH
Pc8GUJaTQM977dqfQFrRiRuzXvFN+IXpBVKsnDOkXVzy7oiDGmPCo+cbwbcT9GeyOamdDOu1N6qN
9O69kBAMl3jM143mLYvkkD1OgZWvfFV5R6mstRX77TZJokMfW09N52KCLvUX4+KevJJ1UzdgdmFX
ghMSfI2MJ8wJkbSocHiboNGj0P5sCzJOsTF9G9Yz8ZYPWgTrsiD7Y77riWnyrvv51vrtIUqdG3mS
z3laPtmJ3GFjX4RIPbimt/6Qnh0fdJFoDxJH7p6Qni8T1WSca+2tojLeyKZXjB8SZzXymcj37kLc
bRG94FJaefn4K3HcW5LbP+dk7s8M8/XFaENaTz000p2dfc1UdJAPorj6e+OUz/5hhATBx79zUfXq
9htbK5CJa0A+E1jYj/Rm6K5Fu9ndzLBacyIRg1DxEN7JarcJTj2b7L2t7ObOxQlWYeFQZEQALHY0
j0ljQhthLXhT0f+1KLXXNB5+Fr6fLY3G75l3qMgoaurAqqC60WOKqIls0F2fZPLTwYq+ykqUJuiN
VmR+X6y+fjeyJPg2QsfY+a13wLVym7wU3ZrX188WVU12VcRvoIMMj2O4dCCWZJEcxhKbevY21X2/
9Wk5YTnBcMmBWdyTh5qfGFCc+yiM5in7rmz5lJUgZ3DxGyLiH+apaNeaWOGFV74IL7glwQNa1RtS
LKiYvPqKcl5fSZDCxo7OvRju5iuD9Xd6EqShVX65Tc1haUk3WBJJeyhGArYT86euzYtS5hmFxGIO
xtPUF8Z59KdxPafNlQ93pdpgR8ZwA7DMdkzU9FOv1SozoVO7ukOzkaB16jucJnpvuOlZtt7ag/nw
UuKfRAiMMEj9gA11NWX11dbBsKDhE39CxMnmp+9x6r/DQp3dkM8qbZ23rA/WaVhdh6S85K11te69
6maQHVicccUa4SkzgH3LaMSCjFQqpwMU0iG9ZI5x4Uv9DNoCgM+rxT5C2DTcWznjdo3YaxFgMey0
Xa770buQwcna0DSXaRxPjTH8aKbqIQo8yq/ij56Cl2lWahklIUSImR510BkLGXZb2/TO1oyLU7c+
K+lwLKKG5I8A26Lx6hH3DT1I5L+rgbfGa85l4VtwfqaY15To4K+pnf0UT/j3CHozGzS4UCpFhKYC
FL33XuzeQB5riHaJfjlce61UiywOo11vtSdVemfiILOt23zz/UpWKk6Rj9OcciSkArVqnOWsqqV1
CrF1niRysi3DOohVbZvVY1X36qYD3zhUvvtUeDomZhzbY1/xP9G442k8L2Ke9YmHxkDVbnrQn2hY
OXj6YJdpE31u7UdLxUBxSIFOtiNoP0jovO6dD4TgUFvuGJGjZxAhQeQR9qcIp11gnEU8GzwvAFxd
ij6H+pX42QCVabsl0VEfLLlPUV2+smRcNHlKr0oQQH6ao+CFrvklPWibcQKy98UhcHmDCm/N9r8p
fRwNZabOgXPq5Wtw1wSDrYHQGekjpkq+yuTK1/ODe88yqqxXgZfKBW/VwLjL0M1+2GXC0hkl+cYr
GwwWqiov/Z2Nm5zup/DbR01sF/7he/Otf4hxYmba2gmrfw1khCIvzj6GFgSvt4MNmPKXtBLMbiIf
FymAL1U2BOaLxv0aK/FSz6CKjdeMq64pfomywPeDQDUtMwmLpPbawH8yZJKxKi6esfWR7ObvKpk+
djnMcpa8FF16jAwQBQHtlVSPSnjFQ9U+D2a3w5y2UmTZxpGi4xhPLbIhzOdhzQMSbpMpOeRegr+i
lIcMsp48Ae+Fn/jHPTB8jOq93ZqbfEKXokfzXSWE+qf1Yc7731nUnMNeHlq33IZt+ENl6VOD+F00
ATGy4L5R3D9BnCFLnSQ5D036MwmKblFj08HOIQ6xmI/WQHR1OXFE9TzwM7Jb4AZzJxM0la0mvN5M
AIwUJTkpRvzSWypBiokiJVAYhKE3PKgLd9qnimwumclTFkCPjhxc8Lpoo5jwF1Cij7Zb/WrNnk+L
aopt3LTDysgkhoRZORB3AHAV4TxTRAQcAs1gaGDncTMPvv0KnmIDM6fYpPsRGmBqdiaSL554ezmy
JJPmMu5wicA3ppKiwxK3Icochn8MOFvCEF+UJ6uVX7SbgcopjBNrqzMLijfuEcw2xgsDqwpkJSLJ
FEP8Evw1pGsree+tBvy4OOCNvroJk9jEQcKWL37idsXuqJKVPxO0FzchIfpMFShPU1JYHMZtUNtf
ZMZ4tEpyQEL3rEMpzaUIzFd2z2uk9dlyPVB6gYM9pNjvntnwrRpvRf7MlSKSdtG0wtgWRrYBHeIN
VhyF8MMcSclcvUMMpSRbMHfzbB3xI3avJRPbLo6DfZTC5Y8tGGsTkEoDzEFXx29c3skyrtrX3Bge
G2G/um6wo0QFHrbl5ACE7O8PpU/6sUwmrEGhuKgCtK5O8v1sQM3annnGiUoQStn8tBUjrWnTymS2
5K/V5MEsssIvQXPdYYkTMuZJbq+6T18RVe0Qe5xZk5eeD8yNL3mKxZsE/edoG0HpbUXoQW3uKIZ/
EZowI4fmVXwHoP1z/0oz59nFfCJ9DWg+vvmxxsfuPdpDuEulepkUvsvM2Na99zX7KP27bDN2qKjG
SR/1qMh5N78lyQ6rOEnvI9nRjvofTsd0E+ryqB0qXTuP3AUpx53Ted1HQ3WywEC1JnffR1Uw/6xk
My2mTH/ws34EU/zuduYDUjcEbzXdsLZjoPmqxl9BWVydOTndSWI07iWBhD6W84XykElYLY6JWNgp
zhBSMoN4j6P1lJomTAIsVKlOhEtWS1fGN7zByZYGdGgLAvOTtpWLCQV6FiO5IJRmHTvc5whUEb9z
uMYE8zhP0KGHVvgri4DHDX79xF37OceO2foc9NnNIXljmeXZSnvOb8ukc60cT5lC0mrPN8P057VE
bezU6SuEzVORS8Z5jtyhp7utkyi06U+ZCKPeAhcmt8JBhk55lYdlAQ673k3UjxPQmgzsiWXwHiIH
21NWkm+LoJ829WiHYGCjf5VM22u8wdhVo9pSe3OOqr2ZiHJjp2m87TvtfBP6Yr8F9b33wpqE3lXE
2IikXXCGaLp7EJjCZpjRJevcXDK8SAzhqoOHSCjR/fSo23k3PQpI79MFvvGmidJHFim8spWSLK8d
ZtAl2cuiWZaB59z8sWSLG+FYUd1YzjeVKxjTitQqqMPO299IC+5rRIJah7XcogrBkBSANpbaeLI1
Lor40696oo1srFNjZ9AEvkZ+Pu2nXg87ADnjQQy+Wy1UlXdkHaniCfDE2URCMS3WsvLfUzsYl969
7wet41SDhJjBBg222BCFK788zvoTGD/2NoKMoheMR+MnQTjzIYDufffRc62mQiO8MYsZ/aNtjjny
VQgtQT7RjtD/6Dnr62CThoazG8w4+bKhS/Bh0UxvLBxo0mCXmmiIaJGgbkBSQP4b2bdxKWm8Ix0j
OijqNtY12UDb2ZVzy3HX+l9QYuqRcWIIly3Jnw+xoVP2FdV5B5UjSk18ZuL+LouWlt/vcHy7rxNS
/o/a4c1Xafmtq1A8a3p+1nZHN9tCqvihd5w9zQOvQWo2pASl5lZ1Hc1mMqih92rE6EY4qW0rh4DF
qh63WYcMc7CMcIfhGGB1qH3juY8zQSGZzP+C+pNNihsV/3oz2Mk2opPhJQ2D5HvS4/gTMaOzb71y
3LTlzKTsSuOsh9I4m9HAVRhN/SEhoH8ThxSahez2WzUmyQfdTvhFIn9mXtNjIXbQkvkjkR/Z3qqh
ucMhJp92Srx9O3k9FCBJrVMQRQu+N/WbjMvpw+/6t07x3NfTMWaF2latczdkxX76yyTiI2ZTCpOc
JWmAD3FNBPRzTqYlqR6QNsodsk8XFc7RrV3c+vhw+MJDAaF1ENjwnCx69E3KrcAbmgMiNnmWrp+v
4NEu/NjqliEe2LYWXXMiDtpl53sP0mGFq4lHQfypHvpqQFeTG5PYIQOjOs+f6o1GUvXLcGF0LddK
3uvRUltumOIqxzj6kSES3PsonQCiKvupi6zyjGqAzni6QpKXkONj1949gYvel5m5nKEjFi4pfKxc
wnsgfAk9hhO55ca3AcoSj2CWGnf3ohap/V1ScPSDzSH4GuKGqINoik5141KERE/OWz7b8S2ahCJ3
whMX2I9gnQQm3ioHjaw75sRY2m1BKoOyJHNNnB+iqkwvpsg5tZXXbdpWZW/U1VWPuW2WFxEjck/d
zLy4tZiueTeNp0Ro/TO3uOn8ZPCuiRXMW0I/56NLYukFxZ+mVcV0mYyDyl/lNdKcKcl7Glu8Ij03
CANtck7r6ouwBUZIZlaSxmT16IUN/WCdY79Ii1EuwSdztOZ2vpmi45ZhwcOBE1axQRsPebl3leYG
lg6ThdmNpMUY6T7E731hz2hWiMz0qvTcZBlo076Rxl/skqjONtL0UDAqqlkGFEGrMZNIK3rTaj6M
cc5XXKW4Joh/XMVoxxgL+mhZYEReBsIs3+Yg0sfSwkZI7nB0JLDh0kx4NaVIt2E0Iv4NGCrsFPCm
xRvxrEU3wsonAKEhbAyNAzH/i1j374nGQRKOYXps66p/aZTpHqxoQGoyVsmzHuB7OhvppURET0qD
7sAN/Nm6RYYZygWxUCTT2bhWHw3TkNe2qouTg8P6HU/cOGyqrBbnge/lhoLOmGkeV94D9oMk2dmS
/Q99T8K3W9TE/gZ2fCzztjM3k2qN/kx6FNhpL2coRC/PZLcy26onKbvOX6i36ihaJQHvIr0ZYXqU
3ldAhy+kTXupWhMPpVjcXRbRoA38W9lob4HsXawSfElHNPbepWA6IYyVH3HZOtY9hzZkYQ7aWq7a
Lmf+8dUs1yKqi0Njy+bT0o21d5KCbhhU+xc/tLkUjHZpjXb+UMHKP5WzsN6Cvh+oTW05oiKW2HNb
Fx6h5tmPlKZXOnddHT3nGLe2SIa7d7s0nE8jNf0tUVbz3jJk/0vlZfQ52Y39a0hN6tFRQh3omkLj
z8EHJRgYYcVwDyzbbGSRolcLy3TEgcOJDNRBWjB+suA8uAM7ZSpR7iDOC42fdGrWH12WFGhmQDGx
PmDjGsO4nskZ66GPo4n8QWwM4Y38EnT+ijx4aldR3BGpEfv2qhWS426cBzY34p2jvUuiGyNo3DUM
9Wk8rNmBnefAVtN2MmbvMYGyvUE+MARIZxhONE7bm0kwOC6SPCzk3VGQ7doxDl99SfNpT8byRoOL
0/I1QDSvG/p1DtqriEir4e3oEiKX216P4DTHiV69HeUWalnM1bS1OwdDJEL7H64xDlve7erg6syz
4YmjDIDRn8uv2Bq6vaqs6EKprvtqMKBcPGIhyCvj9VFKpsG+qzMOeVg/56WjBaXYkJCY3prC8rco
5IlGQcLgkzRKDhVxo5CaRFpYlUX+BlZMgRzSa58lBrc1zBEC5SqZ50urG+Ocwnx+xk5iA1fp+jlV
TR2sCgS2D0NTTY/xXNqrahJdvozLnErcomjtpQoNGt2QWyY3aYQGSrpieLHn3tjPihOJ5KtYvgcZ
xspxJoNpqENA4zlb42v1iXajAiCjDXasHqM4bui+NTUKRUq6ZqvptnLYxYrcNAZoIwd5j8wH0jfE
0VVkrgOupO1JtpZ9jIbO5BO1iH3imcDeLpVLJjTADyfYF8E3ING15ZwdzLe3rpHNSx2bIEaJMcEQ
96BwS2GkRGIillwHMNIEPw2uvkwiEmBryYgkBu3GtrWxKiK2A2RpPQZbTfrdCCb8wlIXHUci1I4s
mO3GrvoGoYxhHYikIMNipCPkCmpWH5wGo+eYu+rYhh0LDXYO9rmkmpcWRYfbwgGSTBopnmMEg8z8
pDrdmtrx39raQN7A3+nVm7xq10+4eIp5cFYOiO9HRHSnca4nT5RnLymFXk5V9o5hpVonIaH8SQHz
tHDRuN0HjEAuRs4QjyTRwd46AN3qdRikf2HFsKrzbHu2s4I+1riviIXalBOnzsVN2/oSmA3BeKjv
EEsFeJ5+dLWXfQJXFazyVZIc06brX5GlBtehoAOaeLzqU2dN9RuTSLP53+ydyZLbSLZtf+XamyPN
HQ5HMyXBLshg9BGSJjBJIaHve3z9XVRWvauIzJJeDp/ZnWSaZZUEEgTc/Zyz99ocRfonRMm8E5ln
fRxatH5M/8rsgayrco/sxDnUoaQBi0fUuC7MELMOAU7nwCrBVuukB3hgRUBranWqe4BijRjMVZqJ
6oYuE08WbJ/PsZuYBfb6mUOeaSERBh8/PNEWa9MVLPN2E5LHCAOFCAjqQ6AQRh8dQBfIY8qZ54nn
47WFAXFj0V3akSbW3RvE4D0u7UDzZbKM6i5nqYl8uSgeBRCnxZ3rMW0QNCx9WXBgHspm2ND7L14Z
HtS7kfyliVGJnDdGb/DutDVmwxW+qvxEeABGYKe/g0rJeIBU6ccuAl5oFZ55xTQQvlHnqmzjtEX5
FOH237LYNTvLIyQvtnDR+LoLwy9Q/VClmmgFfTnUG0zT0VWJIPYrv6uiJKu6bw4aN7/rDHEL/GY5
d8IxtzJCW+1AabsuRlBQLKQtmCaRIXaUF86QMza3QZAat4lYHr3Ye2ySYLrPnSrfIMICOsFH1dAR
eam2YakXuCzSti8kkRGZvM4bztaj5cJyGVzjgJY03aNxhsRYutV9w+a3Lhun8RFbFlAQ3fYTi8x4
sux5uRbYno8Rdc0pLqzlCRstLiTHBgQfNeYHbRIMODL6+5IhTHksgvY1J3pi1ZGjucU71p1Mi9HZ
StQKtgW/BMp/aAZHaQX5zZCQcDn34R6KynRlNnzWLC37ZgW4pT7QiJ5u7QJ+JbQDOoBr+nhpRoGd
5Cc4J6fFnrLbRGOwTqy8OubCqUAlFAX2JQymXw0QUk+sQjQ7KFF3lFacrszlSPB86ZOMCoKhUK9p
NmfuasjNiKFIqgiGa9AZ7xV70dZeYgz8HFbKZ6MBO2k7NBLNkgHdFGSooZdovG6WZUBwi8ya1IUC
IaF5zKAT8pjYL8pqnL2hBrWdUxncxiMuOlxoVrDDNkCchaNFfu5bpg5maZyzuLa/hrb4nLpR9OyV
9L2aAK5eLrqdxgWH6yVltJ56nJXa6KUEuFNc0F7WujQmRk42PzYt75l+0MKhy62U8EHUPyMUSaBP
L6houwSoX39QomzW6Vhcj5n0afsb90PbqCOe1GJF+YvNP7jU7728qdpqfikSxigTB6+V4/K1HWal
for2KS16lIOXALzJDA8VZAXEaGqhEiWfN0p808mfwqB5qjOsOImFM45DxtWMvccYustnzzrjLkzc
myypzuAiNvRsT6oUn4KiOMJOWk0mwh3p3SdTcZeMzTUiGIhLucr2xDDehWQaPEu1ZOuoGAJCcVF5
QpI+XEIE7JUYJ/HCsRMqCADErOjuR5sEm0EbYtsYExEA4IxUVu7skRM1+s7860K7+WpJZjhlpn0R
1YEJtr6AJnVHZsqeszYmQF/YNEmGRbxfVFt6YVhm8N2gh2+rl5Glb7dECH+W2FUvHpn0yKUW8Hn4
PGk1VeN9xytNomOvGX4q5dDMblOwNe2cPLazS05NngTJabLHi6UIVEJHXPAG7Hz+idk2NXXWNtta
aWY/vc3gfbLOQJyyXZfN1d6jbutXmPa+J9XElxBlQG7uguVpVIQGyjbK7tBlWGdKUpq9DYaqnbSD
5TywFu4mJ4cssQwvqBWXFbK9wF9IcLvpqMwP5hQRO1fbcovZhIEh7DyKhlTQdlmZPa8YdrNxKxHn
bQEMtciVy6Ec9wCBwhUa85SbVDJTG3O5S9xk2UxA83vfvoxl1zLE/LKqRNc8uS4WAgym6XFW7Xyi
WrQ21UxXtKBUzsAbjf0Hj7EhhuyI/thch90nAbPoPgvUxKgIUb1a8vlIK7gQvtalPuRLBpiDpndx
LQxDQhHX7YmtenxClNicWlxzn22jR6VKIUq9rmXXvtZVN11NiR29IBdqj9PslMx5EXEfwIzJXSGs
Qa1aJBhEosSV4ggmQhSMaGHgv44u+y15HViqBKcOGizzKB/ovQ1PJCQhkPaS3Fab1vKK0zxJowQn
MJnBVR0qg0SVxWryLeP7IuFgteiHjCDVK3dxrGvHHVNm/Skoyxl/quVM8p6RYU07oVh2nEmDI4oc
FKAj4JqrQMQE/c5KdtjTNar8fDbjTZpa7rOOEIuDJ21L3hj4b8/ZYqfbAXvtntTH4g79mNSrsSP8
2Vw8ec2B0TrQuDZAdoVE2FLQCQ5oEcJgb5tno72he1siCgJJYmUe6dd25zpXonIes8ylQaWxPpwb
6tJjrOt4GxiSORTVbTx3FhusEDsbjuB3s0lj+LV6ZLTbVOpG9byA60HhrWkdOzs6uGaZF3X1TYJz
5YWh27CNDfwqdhqba3Zsvh/zRKb+fL14tIa7ISgYIEdhbWxcZ5wfC92XT3YA+WhGTLEiDKzbLoCt
zkIG1T6I7iKz/KSK+EXXNl0JFwQXidvDQy4X8nA4u37AS2HeZjhiQJqmw6c2MsxdlybGCYb2kK3B
qJCfV3nZ7dJF8cPc9tXd4C5fzJiu3YZ2H8BS+CX4/gRmd7UCeM+0y7ALQiQ5at7DeLBvL5ktBAbl
0CNC5XhfxwsTNZlL/E62JRkysIYZtTC+Q6pv1wKx4nNOFQpUy1IHfDZinYZwfVeZQqaKKte+9vDZ
oDzwhquqxwDXVo38UhkY8xjk6hPA+u6qHIbiPOdkmjAqJC7KKb5EQfWQBaLMVxX1It1VrlFfnqWe
+Es/7S9gpNaFatqAi2uk971Nl+UxIfV53bvxN1XV7dHAA7OhAp+v3TxObugauzgThLiP3L6/m5nq
XOOWov0ZLHgTCT/HJyNS70EZTo232km8zxT4lE811S/p27l9R/whPaeF9Jq1iSRXsC3NxT4aU3ej
Z1d/4/FH6IGd57mFZ72nyI9oNRnelnp0j+B52fc6B+zqlrazJQwp2mJdYbiGBjxY1RHjIN01WJTc
OY/Ohddh8Cdj+g5QMDNMCrtlhwfcWceAXkasSLon16k3af5hj9EHmljyNi/c8rYH6HaG2V9eJ2Ok
xjU2VaDZjisP1PhMGMaUZlVWt99zgD0vvaHJpOEOAqn2RsPdlFn+tND5eqEbR+uMXK1TSEm5Khag
SQQVNZsspK3CsNM5xQqISDIawxZUQ7XGdNJ/DWqr8skoIEHeTIsT+JbgQCgEE0lMd0gjnO6+13gT
Fcnofg3Rcy2gaWAxbNk+FTo+yzc5yI0L0Vxu7d2pyJr92MvUfVml+JUqstXHyq2fnZEgIs78QdXd
2sEIlwmRgqjAf+O5C8j5dixzTfyuR0vN45ZxPAmOBY5yvydxCM4qOvJjhpMUaGA3+70iOIOGI795
2PG3wsXFQN8WL/QWUcaECZO4Mj0WXtTcSITnOyrb9GnBsH4DmQ7XwCzyj5IqbxeWS/0haCP3BTyZ
/WrlFyEwMyBMJsm0dict/SKS2VNTlU9jSwA0dcQNSMb6SuSDc+7FYnCPa+vatLpp28d9fZzbEqIp
6mhQpkN5S8+f7yrVJHufthGh7ZkTPDuJmAB5CPxRnMKMXVta7eekGMyF+b0XvEZQVPcSnxmgL7u/
UFDS5EEMISNL9IfjNVOMce91MieCwW3Gkxma4F5KFoxmFXuxehUI7rAkzNce6en0W6wQk66mV1OZ
l7k5zj191Q8cLrt2ZNoy6orMaMZcjxIEU2UZxWYAg/QlzafLgiriCSeUUdz2lO8uSDP8IysI0PWm
wF+A/PEbicHGOlrmx0HAZWzkgCEvJaeK/tomiDoTFYld1p9aNCu7AJknjU/wSPdp2609iuaNZFx8
PZFY4PpNXupXHcMFobmRLGd6asl5QOy1IRGi3pC7eagzBwdMyKGHCbllXUKfQotpPdBTiBuGNn6b
Evo2YhEZrEOXXSgb07QAlmy+y8jpSDKEIt3He2J4w/VoNEV5iBOMDRxGTCyA/JeNhb5gg3nEPLlu
H0EabFDhHX8tVn2bBPrDk28pKZRAkwjJUbzz0gOYCKdSjPZORxNwwYgoiFi1ye6fa7n/34TaN9W3
4qFrvn3rrj9X/1+otZFX/0KtTZBG/Pr59b+gLfzXY/nlc1i+hS7wp/8VCmpfqAvEbbpSON6PhKZ/
67YNW5LqxECAR8Zk7oeG+v8Kt6X8Ayn1JQ6Z4hougyR+51/YBTAOwqJtfnnWBIOWf6TbfvucaLKP
HZvoKFtqC06Y6/C5f1Y0C8cJpzoE7xNR3u+GoVWbcSIa86eb8zfSafdtCIu2hVKoqW3BCIj3wnPf
vRYgXGn7t2mwBkHuXVMbTDNMgwH0iDs20cc0shh8zLFR276YEVhvliFOmbKjT2QpLuJ5uwQkAazs
ShDKzBDFbrdEVbDBEWoD2R241HSqlNXf5Ng1sg3c7OmLlQfd1WgoSpJwyrvnBe2hQyePrFWfET9b
MISe9iP2iua2mXGfHFt7odAJ9KzuMhppGHWyvoGta3vwfbU08nzdijDRh4CooP6ACWe4TRTZfHhg
q+k8sLnZaD6gDGARnutmXZPKcELEyrg6KYqeam/B00XDka+3FljIv48QWkNyZMLyJjWi+DnmJyfF
vLX759rMiBFpEM/QxTGK+dTTD1CHuW2sg5mkyxVeJmdBRGQOC5JWqDDgRDPk8sxPaYWWacRgRqcl
df3At6FNiDs6h3xm+KW27HMEFQ4a36ijO1ZyBAcpsYFbVRR1yCjXClxE2ZlL4E2NKAPhdWqejSE1
v6TkEML0n1OEqb9+Tt49jTbvAigRnAo2wSnC8t6lerGLdKYzXyJIl9ZDF7KYaGKjfvvrq7wLMuNp
vFzGBltic0QyATu9fejnInDh6kBJA9M9HnA737eDNP2ys1oiGhGZxwEFBoMaikBFMCYpRfFvPsPl
gf+fLLU/PwIhalpLl0gAy32X1BwmdGHpKQBX11F7nU2N2scgOVYL/LhNHzP6+PV3vrzH76/HIsMX
5128rB1vv3JnqQlXLnsvkM5qbS0o/jNAbSAOHPnnpoBXB1/M37zsFyPK+2s5trzwYH7cYnX5lX+y
gtQV0QutmwSMQVL5mvUeUUtA7logg4ONvj0yum6laLQuvoFXmeQk3d7SvhffxjKP063KEnWa6MS7
64mgq5t64MMTxuCR2GqpARD/2OmO41xYc9yc0RBwtIjqFw9twX0jtTxFiAuu4aE25x938X9jC/8P
j8ZPD9Rf4EKPfcHj9/nNHnf5E/8CC8k/oPaQbAHeGjIIG9q/tzjnD83WBUxfuK5wlMML/S+ukOJ/
snj5hHQsnklt8Wf+tcEp8QfZ1IK9SRJtJpT+R1yhd2F6psSOBIhccBIyTcfz3p2EkslaJjHjn1kq
K3jNTGzIC1MTPwr64QHaTUYO3DLdOoUYj9Jo2t+8DW9fBofL4y0RBLtgwNJa6HcvHr21udAA/fAW
RgLQ+0IuaBtMD16jqn/0jnMpC4QTuzk1P91Rss7evnc5QLCpHZ0CAlySPdKitdcwWgK/JsHvN9/q
LzfVwjUGFgozmlDwod4dG1RTTAgmEHsiKiAmApqZsUopIZiyLhqhCJdEXeXibiFH1vvWju2s/gR9
/cdlRv7lzvItWcvwYznAHmz97usSXR1SuqaE3AVDchGijbQwCM3tte8SncoIszfEQ+vM2UcdEuq1
GkhieCZbtvbhP8zJiiqpf9YWBueVPdatuSkocfJ/tKVdfhTn8iTTgAWxxUnrcid/Wgzj2c0kwRQ0
/6ENX1eAEa+MvM6vfnobf7/m/riM5kJSWILCjyD5t5dBXIeURMIsSI0iDlY2qDa9UlTq3JLGFB+J
DYxv8t5gybc9EMY7M4xHBnyhtL6OjASiu9oU0W3s9G1Mh2QoDchy8Ep9srbEY0e2FhpGeAS0KSsy
ZhmlF+ecwl+tGhpLw67zBk1rIVJDsqqTyvr66+/3drt0TEY/pPhpjqkmiwwb2duv55oWPUepkFz2
abq1U0Ry6FkQ59J82wAfGP80qf7nh+tvLoiZ0QG0ywWVKd5dMPQwbLglehC4xjtLQ+ExlQ2Yn2yR
IKWD3jyUriY5CxFHaX0chX0lXFLCCRUihesaj9G6bo3hN488S+JPG+uPuwCEDfcnUBch3R/2xJ+e
JYeJg0asAxu70diqpMg3eTB/g2LtHidroDVSExj36zt/2az/5+DANTmMcVji/eA9551/95YtQ1RM
oYVoy0vd8hCZIt0WnNyv//lVHA6lPLvU81Sub3/fPgaalpiYD6fczdcjh+5NYLf2b+7f330X9gKL
HxafH+3Wt1eZARQFJKvyhCKiow0NP7b0nOzPQ8J/fHb+5irsdC67mwt+iV3v7VWwVOfGhGiIBKv6
c26p8ZOsG+v1NzfsRyfhzQ9D1cZl4DQLVnyqgreXoRfblnLQXxuvZ8kXEfDPPRJgDzeKzACIVyJ8
QQaQiX1oWYbpZ8zt9IZJfGj49Vhl47nvVGmedYzMbdWL1CnPKtddu2/tZA7XyERLnOz4Ml0Alg1V
ljnRllnFrZPpu3yY6uxoQgRTJ3ht/Fmrr+fqClgtZjc1C7kg1A+Sft+iZkz9AssXeq6osG6WOmSK
u2SVyP2gjxLo/Y3ngUOLgQcN/CDgDaAEp6S7JdOXTku0y003Ap4Gi5WEvFjVGN5UNLn2xK5M2Yuh
yZJEseYY7SmL8n65B/uwiKegjIDaw4nATQjGrPkKTsYIUfpRA60FpIx878SZSjFXNNEAj0GMFrwd
IGp+V5qVQTRKOzNBqbQbIn5dmhdRGQPxf1gRum2O0P+GJFzSueaGRs5VsFTDQi8fz5XfZW2AfL0C
peqP5lTOPs40p/UtYgEeXXvpLyh6pKVbY8afvZIWesZ1jXap3pmYh6Abl41F61PVmHdK2Wo8DAQE
hGsKFQD7eBmabQgfXR1caXF/CNRaYBQ6zDfIeBCfSF4tsTnGFtzvKtVGvZUT8XkwFS53UGc5kL+Z
odMdBTZbXszOfWaoAwk/5Jb+mHNj7hzKmQQzemvDx0uK3bdmVFTfiMrxSpR8+ifITzwEmWXdyw6G
BAa2qiGUKZAEWDVEDZAHQFDbvInTYHlJzXgW11OZ0IuSUyG8LaGAxXa2cnRdJvJHcWW6czeiiFNp
dsvwD6SUTE3S85hLUEF3sjc+yAah5cao6hz7StbkH1015F+COBpAxFmwXa5npMQYYmVH6jQrt0n4
pdPMQNVgcH8zKhKCMJ/E2THGyjysaWvj2MRsXr+aRkiFTsaytY9xqs0+6D8wdmObAXTEw5rwS5Do
B0BtmeUmsAxkACh/c2c9oL5CgaNy/LlzQw9kXcST+qLL0sV1yg5BiiWntm4LkFtmR+IBmQk7CYZr
4h5Rmk1DH81bGuXMlSen7tBjlaTJrYOiZcOOaYl/nvGMWHu7zqxmk8+G+cVOKtoRYzLn7MH5dMmF
Fnl3zuupcA6wP8ttJ4soRwGVqlMSIGu81ZnHnLEW48V3k5KSvA7rBjyRSDKCgJzBc4LtMKPd3hhl
xV/LNlN/J6jJO5uoyTpSnlxr2hVzvzi3/dCaH22jrqrbgIAS+Mldi50RUWl8tYh6gINYDXG9znFF
X0IsJywV8RhdRs2tMX1MxtbASjZMQ0nCpCOHbeu1xafZi0fGA1mERMAMHPiy7lgjoaZ1pJMtjVPb
3lRDBTykhre/XPJ7LNx56dJlOzNKdenHoSQfDQ2Ro0Az9dSGHFOjB6Oe8Rk5TkFHZdFg0VegSCUh
byRDWSvmlcpeTYvn9BtVNO6xrlpESGYGVpnEvLi+x3ZOv6jhEE8e3Zhby63p9pizXbO2XkWiArmz
UHtEW7GY4cvk1oNcc8asX2PVOdcwl+NyoyrBPt0jYNtI2v0GSRtudbRlbT/ykYLrIGlhyRRlYcJU
S0F+EgpR1/s4axjGi6TB0jCQ4fAQKxpAhtt4CO5EZl2nlUP2UB04QGDArKToXrNkWNaMbb0rM8rK
5poeI6elJFKNOpgEAz5YzsI3HnIVvnoY48+GtTj1IXfJQF9bGMaEb1pev+zQZi6E1epqrG+HoFvs
g7YrC0OFHgn+tG3GMivIUfXnRrvzUeTEE6+tMiVpaQDV/CwxKpWbitVst8QoFpFPRKrGjQDwYK1x
7jOWDDDsOYu8WUCzhZvK0O3IhIB9j3A+nfvA3+SVG7e5OiHGMY5FPRI0PSCavstyhuLbqmjseoWo
fszWC6wjon6xfMQ+8gDUAA2Zp995P9oPM63Uz2VVQv1mEsXE0ckj8lWHqevoNEI0vKhSAhwvIxx7
xoipQdFY2aFHXo+X9xg4Kkd/8pArmASG4lndls6AtErjJS2IJ8yN23kwcMyL0cDHtnDNr1YxtsG2
hisjYd4wqMQGnzcwIJNqBKCjVPgBq6eDbjQ0IXxqPC1kjeJiuAkD4lbIfJ7Lh8COiU0lDTPiwcn6
+DHtJvfJm6rge44ltwWVyOH9RM2FJYrg8LhAOlKF3/E+RdZBpwo+Aic8hmZhq3ufdE+KHzsOlINN
j+EIlsumuQYt2Z4MXm3w8KlT3dqVDfk8CwbzKWMyA/Re5O7HpaurO7wWxVOZthZmJEa0xDgLswK9
RxTVgFnNnueNJSyyrZwqyaa97CcrBR1BY293uSFnVTglqKS29gY/cps+JaejHr/mAwP8FRLWOmV3
NSqSRVJUdSSw6kVdgg9R1HbwJfAPMeGdcVACoAgKWLCX9HPCq3seX7UKDAdNQ2deXivvItpyhqLO
zxZCiNgnfxhzwqqPG+D/qCkN9EgVwWO3KrSK6cGg+ZqhsLYdklxK/ht+zFkSekj7FqUDTgvWxwjW
bVGwRG1LE0hBd55b9R3flWTuV4dukW/aNLbt3P9x5Pvf5hPNJ8rVXwxbeqr4bzSg3sNxLn/szw6U
DczG9Wg42oy7GAJfxiV/wnG0+QcAHEc6sK0v4weP0uLfaGvzD/pBNEyUphoAYMNf9+8WFLAdWlAw
qjWd8MtY5Aee6H8aoDCF/mNB8K6WVJQbNCgujQqLf8nLZX5uAZCOpYpMc2Yyq6bdjhYGEnJ+JSiy
Ue/GGnboT3fnb5oB7wqQH9dzteCb2dJylf3ueqbdeoWXa8ATac3R3uhI0aRyZ9L86+u866Nz2/hi
rkuZI9COwKN61wUyE4xZBuhCgpcQC+4T5LvZrrZi59yFsSOvk9LAJGs7MKlXMrUDeQWAGZgC5hX4
G7/+MO+6QYpyy6bHxu21sO5J612fBSE0TQJtB2iJSKR3axk+AjosjoSJEwT762tdbuBPpdflWi4/
pOPZTOCU+b4OnxqnrzHReIS0TsaK1UXcdmQTH7rBy18kio9jES3xrWEO7ddfX1leisf3l74M7PiG
SoP8f3fLE8EhR9qDt6kcOZ7g3UZ3nbTZ4McLcUMS5YuKW9rT1RCQQhZxnzFiBkgCwY7mvqjs4JgQ
kvf0m49l/t3HosPrcLaVgqbX20dcVkUyQPOFkVCSdk9ygANehlw/dzZznM6TWE9q8rY4dYiUrHpi
3RajOCLrsYEUoKz6zQ/0lzeOH8gVFq03gLA8C+9K8CLXIcY7fqASYlq3StKa6LM4aUhEHDknHCDZ
oQv49T34y1t3uSavBCwt3gt6GW9vQZfns20uBtec6u6UQeH0bQAkf24C/3Et+cujRx8MYQ9LHfoA
5smXFtFPLSBOUwCW40lvnKhq1LmXQ8f0TqTEwDWRkX+djDz1DiRBO9W+TIlK/42ugH7Mu5+aReXS
6+fxQ+PgqB9t2Z8+QQLvm6gL2W6xbtnA7NtU4msDPQSRqUnb/vNguuITozv9iZSH+MlKBVYpigi8
NEFblZ8L7PPfsjBgakq1rotNJeJ+2UbQzTwCX1u8qAGdD7nKYyMybwqaDDdjUo8RoXTW/IhUSdRP
M5y8O3OccdvlnJ2+o62fuhsDxwVDYhsZy1PSUI3SUJpqUW+oBGb9JAaKMwCgXdYseyNK2+YwNDj/
fea4LfQ/jCeQZ6XyTnHl5GDw+7SnN0wsINpUCDy3SRrH3GJAZ5vavnjsCtpm4640W6YJF0Oyk+9x
8Nj2TQ2Y8lnhXDw5MwcMrOAtUY9f8tJG278SZaFIN2gqwymItS+8xi9FOkLvaElWAZBkDvRRKw7M
3wPBl34YmkF3+4X4m/Y2quXyPZ8rs/QNnUdfaxFOxlZF2sLA52ZEgrojIuJLOdpx6rRYzQCoEAM4
Ws7cEuYdLZ+IZsVKo5femLYsJNBxm7HqPqaIBDpWjTwCVD2J5OO4GPhuqF9jMjtM58Lpl5eIE6Qv
hnu0Y4zrq7FCXUXPmMWQ+bOKvaOgQumOJMbCZcsMZufbZDGhqCyGwK/bUgHkyDQHy9hXsC63eW72
M6icEXlU3poYt7EgIIsJHN1jwq0y/P8EY62CBfcBOsEOCIhSNWrHADducJjLFu9MUNrD96b0InHf
sizSkM01CcG4hbOLYJHs3Y+c1iAm6QUnxW2kRSk2ig6Cvse+QEwgpqBIfFmgahjgxHEnPsxVDGpY
OwDKrqGoerGz4+eZLizyPh1feu7etAt1lw07IUb0i6uxZG0wAEHQBTwuY6hauVpIpprbzUxfkjzk
toMCqcu8o98zBTx1dNgGFOyJQwhEifIU0QEJm1+dAeL7FWHF2BiXwYi0j4iDPkJneAkA4XZwM8oV
2itrbD1weZhBJMmmbC/d+QUrPDNR1A3BscWB460TqfOW8jWJH6UDgiwnRn30e4+8Nb/WCi52GXuE
pOUuQJugnlzpuzgu0g0iVEGB7U0ppt8uq88ltLJiTYpjf2ApNfgu8IIKf6Yx0UFXI0ETnRFEeFQQ
ZAgvU5aJm0ZGJQWlTMyLwsLlDRXd/C3hH5/TQEmqVieU5gceV7s7zVFRyGNXGEuJMBTb62qBBZDt
WDDa4VOsCtxX7uCM4ZepgFZPFTkFer/I0i52A7rmj55D82bDKWgydrhiKJrwdNig2GjHgSIKS7LP
FzUirCu7cJwu69h4GtNkIH0gVGrxRU6gGH2YcDL31OH2VusMlljqULv6cIwrG04Z1rtVUaODXbVR
MgCI6rUhAdByZ9dFCh4YpAwdHIZgMWVWBkGBWVlJYypDnPFhCeP4nKF3J6WzigXiz8idAZ2gPykZ
adeMzQPLPIzxAiUmSeFF0IBqPkUJRPcdJgiSBLXqjO9GOYCissGEjuc6xNcEbKcJx3MYSrIMx0QN
pyzlfPBBh04t9kuN/wn9dggEmqTbUKcuqpvcBUGv0ByjqqzThwJ74ec2t90bNFAoSKBWDDC9y/KS
nIyasvOb0oqfXcJ90eyZ7mUhwxlaPiC8TBpuRxBkx3lxO6IUpEzmE2TbLr/yxrF8RJLd6JO5qMpa
haCXGZnQ14zXFQpzAniDqsq2yD74bdwCU/WJtA132hm2E2MaBs/gbdoiy16KITNnP5+bAShniFUi
m5XxjWWZYHmHiMpqW0WmevWQqOMKI/6v3cq4k8sqFGr4wOEbaQ6tIFVsWIZld4wLVQT7hnAwY79Y
WLEPC82B8gqUewN5wUS9BTmIeMIUT6JuUOzGRYMPuTcNrGp2hRXJs0oVnRRtsm+hkEV1j4p0xOhB
cuJdY3sVYTKQrPoTvRL7unJHl16IhUaQCjYKH9wq64mg0zVJsp5ZJN8NXWVIHBCk3uDt1u4xDrzG
vRZ0kRdja9qYJKsVabFYxSecv+0WaMhwxBRWp6u8q3S7aodZfc0RntKJy3p3XsWsfkDkssCGYuVW
UAvGCmLV7LWkmQAE4CuSIA2uYxHARbqiNE+kKZceWxc5MbDko3a+cRzUuMc5wKb60hlZU55qKzey
MwbPCJlV5hmNj69jWFzQgGFbmDeZMY2Lb1Wsk2jNYwnhzerUSHMjajraVED9L461Lsfi1JL4PYKn
XHswHFzyrbtefmCngAFkEWhkH8umqRjKoSvFVtGMcdR/QD5AmIKVDoAI42oyXfSyMj+ASm5AB491
N3+dndYpbqQdQgzs4IvVmOLqcoTm0xciv5pIXe9vaFWIwIe/G700Ffveuh5VkR9iRgQmfp1kfGia
JZyfuoge8DXMrMC4JQemvXVIX4C6VksVX0Hn1tcIYmkec1SAN1BH5Lg80LcK6dUseX2iueN1vslA
JdwuQ5UlVylYjvZrYI41+JlsitoPTYX9ZT1hSx3BR1vtbeBgSfzYyzh4icEvJPushozhB0bRY3nF
Dpj6KuKVf8Fmr/WnKsVEsnWJfudoGNv3nQSUvpr6JnC2IpUhjqC0cG/wXLgmFLaKLL2u8kKcxHVn
JjeymbMP0IMRYmvZsqaghoqrta5DBOGgXZCSMa4NQKstAkBPOWAXWs9O5X0lXX54mtKhsDet4bm3
vPnmF2LiomMNIjlaEws7v5qMSe68KkltQMiqeUjqKFmoCZf6TDaeUx3DKZmyb9ZQhvekMQNG6/os
rE4jsij4crA8G8wkkfEFfjZnvj51Mk4hfHP5cSw6O90QvNY1D2S1CDRADMLXnWG15VE2JpyRuOly
IOZmZns+sx/cdtCu8rtYDFBgBk03DZJk+zzQL7Zxh7v0eB2VatiBDPgxobuiqQ96Zm/fDLND1AQU
bkHOPAI7g0ZcE+m19gJ6eU4oqsSnF2W4/sBSN/qcWNBlE8MEhrxwgzjbpwnMez+kEzGshJmT7MAC
Hz1nKX1/fNrx+Gj0qpkge0XpdxDmslzXTHZeR4wgH5Le9mi6seVhP+kiafO+hHygUCQC+7LTfC5p
h5Fc0ZnyAwEYEYzxaIm+UKpV3XW4cDojnyEfnebO02VX7RiNMkqya8CtLzwPrfuaWo2uPgpRm/2B
s6OH27UB+s1BFba/mfh5ayGGBAzgAdGzwQPPdKt1VH7maFSecfvh7wP1FJFzbmXKexii1I6Oqk9d
OL16Zvjug5kNgt3iDgEamT4jycHA6Z7GHntkEYpv2qzgzYU5WIRV0mWCeD0A3KeoH8ZPxgILaRuP
OJANsAP5GWXDRC652fTbOlcoBaJ5yoXf4HJ6gtA7Kd9r1eSuFZFJeIk4v5YbmxZGtHFkRhMZJnd/
kwiJSs0OaPlutY3Xj/97XhH7Y1x865RdwTeMMjDs0qn1TggQHOCB9SR6AHMO0FhRBPl+hiCR7mIr
T1l+81x9GDCPOf7SWOrTf7N3JstxK9mW/ZcaF66hB3waiAbsRYqUSE1gEiWhbx2tf30tKJtLRSoY
9XL8Rml200QEAIc35+y9Npw97YXFxl5BgxGEfjPhGBLkTTp+8ewMRhGKEuSYvkwFLvJFkvJZxjOr
iUXOZkZz0ev6vefCM9pWdQZisvWt+TvWpBJiA0knzl74mnlf9XaRwYLN1g6HtYxd4KBbTZDpS8PY
LSYOtG2jt96rzjihigwuqTmkbS8tkjeKmQUqVp67MVnN0NnX4tqOPBCiGOWtaWPVCvhP1qRms5WN
9O490pSbcBG9n24mz+g/i4rIj32PN5CDn5V2bkB7uXmpJ2IpdvFQGz960lWgiFU6vsma5MssRJ2l
FhxdvdIve02zX6j2WXYY8R3fJn3i/XRMwGIbA9wkyei4ST/gf9TNnZ+njA9lN+71AHhw3pM/n5FZ
X43LT5qlTDXSSmcuG7ciPeADMT9jW5nXUBVtwE3ljLLY0vSTkBW9vDQuHWHhxHcnY3JvUsJ0icrq
iVEkqNSWxAlBXrFc0ChWTmaP3TYcl3o1AvGakoW5Tm/XthPdC9x7OmbW0fG0hBII3TPDQyy1N9sJ
0nC64uE2sZEnn6mCJP5Omx3OrwVaSN4p8R02fWAZf7UyCCnw7czcOwDmGV/GLNfpMU6j+lbN2Si2
jFJyKhek0+SwS9ieW12pxDosvU7xD7nWIEMTmGnxvXSIH33VC38uLlyn04khae1EW8NIzAiPChvr
feXg0LljanJhU/EfXDzm+VgHvwom/1vP/j+oPt7Ujv5DTPkU4xr4+puWcv0H/6hkW85faBVNCkhU
WHQHmvu/Ktmm+MthsFu+a9u2LgxKQ/8qZP9lWghNhG95q8DRW+VR/yxka8ZfNoQDSjZowxyPArTx
PyllU2b8rfyDiQGshK1jF7CodqGdPlLqTMWSwecRD23rqeqiS3tf2+jLALgzoQxxs8SgSPAcN4FW
F+viygn/Bkg0G3Psa8mLxnJDmcCd4JR0IOvSA6FRyFWShVht3AEC9huMEwjysoxBeWpOLWsYOmp6
1ovaWS4I7lk8zOoEr216kUaPY99j+TFbn2QZg6X86+IyWXLOs1XL5lSHanmwEr0Hk5UbaozuhVIu
033gTZWEvm0mVdMEuWt2NnlhTWMaqCb7dvk4IV0srmKH3LR2dEv6RQ4WPAenWlq6BDJk6UfqTACj
9c6kXzhOa81mkiY5ZDO55PEhTvs2CfSRrNsNkMnyeRo0j+DHkQkviE1D84MEzdNPfTDt59ZN29t8
LiuL/ytayDdJYxgivRxMpmBV+G6g13VHdq5tznzqnQvzmQI1DmFTXy3vpWz0UCB0HQ+Rm+WvmQfV
aMt2GT/xFPUFtPdJt75Ymdk+AQkn9NuPa+JLVNR6uzo2OVZPdpMdCt3mebS+bMRVlhqeeeioKaUv
A8K3VyfKimRbKFDQn9NpmsSLqWvNC/u1PN9mscVGfkGJcQFNzZ52c186nytiS796uKI0XNdQLYOi
RE0Y6DY+E9acosm3E0bQaDL7bOtBdYiIJrTy684zcMfndYc9vPVaFYNcaIniaZUgcJbNWLdFNuSQ
q6txQGGDsahrBAOmjbqpnPPQsuDM4PMw+ggiDoKTjSslCxfAM7auNIWYKoVR4W9gdBnDnrzj2gm0
SiPbrRGjhULAseECW8R/AOqcHXriJIkIf5PP9SRo4dP7IzFKJj/Yw2Bf6WJVcYY1jJbyUTRywvYn
bcX6csyeNnKa/NvOJJByA0aGgh9gwj65qaws/0b53PgwJwMBMMWspd992U/YNUSVpLtRuuNjWnrm
w9R70QQdJi87s9nhU9Z9GfiY/pDGJHAboxccGaL4GWMCcTSQTMiMLoB8Mzo2iT/DKFEDLYWg5gvP
b7Qi919jwK0e2q/ZloeE4YbVxRiXO9y+WO1icro5zPRMB0FSD+NzR6/pRrnpUDykhZL+g/BG7DJm
5Eh/M+V59ar5ldHtOzuay+vYSzPjwOEVABmFTMO5UItcDlaT9d8ilvJHWiRTHyi5sjP5SxPe5aKn
fO4jUr3qkTKlu4UKWwiXCm5ON6wJM8qZb33Ss2gQ500W2gX+xkPpx+pxmiS1YKqi4ucaSX8rIlQ6
N57mw/HqLNP92Jvp9KKPScd81QooyZ0JHGNC9xZxHPBKO/BsKCuyhWhhJGw1Aw4GzXUNQad9qKGu
rhZLsJ47ukrNi+PEJOZIrAkvSeVmn9lusiKXxQytOs+JB9/4ke5+mFhUqbO2ncd2vnHirRRO/gRC
2o5uM3yRVO1FRwIcFKjmoBbG7L7wvc6GOp3CrMOVXeYHo++XnyCDqlmuYQTD6O7ZeNTsl6NqKh+A
aKYUDZt8+hoNRX2HPM/lUMFeH1GcSpaUTc5Q3mSDjV+H4yXznFW1y13cA2Ug0lGfwNeKyrLZHnaS
5DvHz3T+dIrfs8ItKe8JHnTRA8OmQUXlI/dBjOAbcqthdc1CNMn8HYrw2VOlTFG+UH4dMUHbUTp9
E36G7MkllvO1ZW7ntC68bzo5mw+whYDKSo7yO0EJAweI09gVLEKaRCHqJ3hyMCHEq4NcycGoq/Lp
EqRoPRBYI2FFJUVGP96KRjZfWKdVaADsoQEVNTwNosO6mOSEEb1Qlg/qS484BqK0SEyoMXFRV1sg
c5QDsd6h+ZkpH5FHiD8s3kbkK4Fd5RBHToKh9VdqyA3CV3FTfmoEygvqeNK/tNYngKqrA3GBm4k6
7//ujvpfOdYeO5rTzf79V3LZV1flhVz/R77dJq3/8p+uSsf7i56+pa9dPttae1H/2iatrkqEfjo9
Kp2O0T+sk//cKBFc8peOZ4GkHBtT7NpG/XunhFJA0D/WV4E5eyYbW9hRk/+9pj82zLedWm0V/mNK
IJHn9w4dhQA0M2XO4X527uZErZTtPCV4IbX2c99ZX3SZa0+eVczPad7kFN7VtC8bJG1LRK1CI9/+
oKuGmV+PjE8M4fZMC3HVQrzpIf/9y9Ym7pvOXaJlFDl8Ow8LKymvTHtprvO5a4MMeMWNWeHO1Dvh
7NrYQ4UzLsXH3lJPtB6MvanHRBIvkYMNUNHTBAln7iMzbbdWLY2DV/vzrgAx9vDmzf9ByHAkMPj7
lx5tMvV6cJNeEPU3RAan9Q6OU4EeCHhVnnB2sZMrQm3q3ahgB26cyE63fSvrMzKKk1c/kolbvowE
6wRBgy1ZhlSkpq2Wxs7Ob0H7oWOmx1cDRMEx29Cqm8Yrt43SfxyO/j/7vP++82O7CH3BVNnCzENV
xdkqPxvTe1oW8gJZHJWlSegPBKssAskcQJz3H/fvEoq/r3mkFxlhsJiQ9rKwyYdyP5WDu6n9qrip
I/37+1dYzyh/Gnr6Udvat11qE2rKw9GIkyuwE+seuaofSzedwgxP7C6jgkvZdwGX3pRVWKqx37Ou
364ANuFo85Zq6Hwjcvmtal17X6d0IwzNiM689F/nl78FFn8/hPVzfvNxaBprgnQnShDASaCxQo5w
STtgObZEaCm9upxwgVzGQkAWjNzk0TXtDDl9y46FAi4fbyzZlRfewcrn5FKfDLJ41DBfWdQqLnQp
CL9poSeW89KfMRycem9HioNSTikFStCBiv1WkFGe3LLujYeq8T6+/96sE1OGvp4G3zyVISFT184I
CypGvbhMPHoESeVrIRlB89WI1nhjdpCsNCnqraqW7mLo8DaNJfAPeBzGvd+lyy6hKHpX523JAWDM
ge3Edhg3yRB6GTvOkfoSPcy4PVhOoe0IzR4PwLZJqJaQ+5FhBy0nHowukbkfe1VB2x3ai7mhGNMg
G9x20piv7BgSsMzrZosp7IdEl3BjxoO/J67Kunv/WZx62kfzerYAmXCRVYdVRNB43aTednEVcLNm
8fbvX+LUzKMfzdBsE10TUTyP28vkHqKLvqV6WgYUfW6buPw8Rd2LjV5gO1nINP3SWs68aGO9wp+G
/9GMC8EHtgry5hDl4jBz9MlsYHy2YX+CGT7+KNG5r01q6GZbH+e3HQyNIQ40B2I4dO7s0FvsyeQ5
MyOd/DlHU3Az+wSM1w4PGx369aRympMC6Wy4LOiYKRteVj4Bb7SuqVUO9bTTkLkHhWzncLTL/tzP
WO/+P58KJLHfh/9YYXstdYN0YxGnYYVLf5OjIQk69O6txWEsrcp2t+g91Oap9XeKjsrB99VwZjX4
814CjeLv18f2A1k206DUTaMXGDqthLgu2qtK9wtg3m68e3/g/Xlsc9r6/ToRgUOUL/0iBKNYHqD2
uCz2ot3qRvv4/hV+t7D9a3olxvD3K3SFECpqRB7m/cBh3yTGCRwop3nHGC5aCpy7zFyMz+9fzDox
frB6/X65cs6GCvFiFSIYXb57jo2MoPW85RIxD/gm6cyV3OTSLTj9dkVxVcTkGm2J7QQi1NiC1iv6
IsIo3AYMIOdRGkkTTwdoMRze0c9v5qKDdUx3W391zD762pYR4B49sbKXHFTXSwKEZ1smfb13hlVB
wRyYJxwXmEw3HOQpiS9VInJkMKn3QfeHDnOJiIDK+b43rrFx5o0cCFm3wPAPO4WJ/qJYJO06QrQ0
tStKzBF0GvJm3rps0Q5uZRIukVrWgOywaZG4e5V3Fzv+ylSfEiLHxVAYxLCWK+pWmhoV5y7/SZ+g
JI1YAMS+Xn0zLw77iivAGrN/S/3B2DkuJLAgc8oYHbbVkfAzYFshUCjxWheubRXvLeDePe6L2n20
yIhAMF3V6qcGZPB1ylJUr5HmOyE+feu+9RUKCDLB7esuc8UjLSWcTQA804aLwmXYxmNp0niA3PnM
CWyCHZ9wexy0hcL34luoBxZKQZZGF2AttYWDVVwWdLmLTTXTXN70buuNgWEO2ddMt+ZHKy3zO6L5
mou2KsBfxiZhzH3n8OaL0WoAdhYNHHr08VMaykWm2rYyRQd3Ix2dg8orGtD6CKRvanKftEHDze9c
AgYInYD/9wM9V/ETNb+46lqPk6iidbtjk1CDWqSpEGj0G9ugrcjK5WA9lHlgdLP/WPqKt2zkU/FA
lhzSdacx8X7QuXSfiVLAPNiRcYGpA30CtrlxLR6WhDlsFpzNxs5uckpNKNC1MiTYy3rOFpcQEz/v
nrIqy74itnVfSzwrkkSBeqme2l53X4UDP37PqQW+SzYCgrp3kdO0VBk0Um9z/BJ0J3OzfrBLIhWp
b1RxoADU6SEy/LYJAADqeywTlHLoIYoLAui1tf3WMR67vH1OvQa/NW09i2CJMYcwRUeLQA3Se+iP
JPpwbyObIUB90NspwNJhfhxwJmJXoWpHLslSkQvVOO62FImBqEWIK47XA1xRFe0MgzQGrGElyqSM
w9MmijP1IhanbYNEKBf6PPIGMvccjIKOvRChow9NHyC0SLDmTEMb2Ino72ODYR0MxLC8OEUf/3Qo
/5LO7UyzE8QkKO1wbsZ4QwbVhpowyv0s2ya7m9AmfaSKMTx3FDyRBro1w5CRQ0D2bLFYwzHI7mWS
UN9DOyO+1XxqaEaKzvsYAdv+qaGKevXj0SDBcRmdH+1iuWlgtAOdvxHc5hNZasQZoTgW3/oRS3NA
4bn6Ucd29kSaLxytWF+sgbDwmc4cKuiFsqgxVF+R/w3oQC3z8zIPw97UuuHR7YA2E5kcWxc9kUcN
oaRaZJCgZt760t/F5JYlmwZM1c85RpSWkYay8aGNXqKQmB/BhcVEDGVl+9VjNNHzLGl6h2ZdEsIJ
f64gtce3VtQzKTJVXF9OpZ5ctH3UGUGf0ZsLaS7VQNppR4X0ID0ziAZDfctF1/ThIrMFelkM6DCS
Cp0ic0L5ELXFzKTZ0202vKWE+BjpN+lgqYt2SHpvYzVe/cmW2Ek2g1j8a6MFKbrLqYfbvjaBZo2j
9NZo+Xp5kW3otNMMvdKpycoRgPA2BiSw7ULOCfNED5V3XNaiVTcL8cOp9TQipHHSX8u4wIHHedLJ
LxCUDt9adqzV3m+YOzcoruMycNFfrBhLIisLklBoKvSoTLvKgyvdxH6/mbTGftHBC34dIdYDk5Ym
vnVRtmmzIb2e8SxH+JVM4UyZQABFl+DeTZxrMeMuO7NxOLGg+0cbB8yYNeV/az0aZOSGx/maS5uP
23wy9DObo/UI8Ie9kX+0Z2gWQW4bR1POAjP6X1rpW5n3xhmwwYmdzzEwyo+mRJWeW4Vt66DVEuKx
7si8ksW0bGjMTGee05/PN+QW/75PqECsVq1BUk4yN2qn9/p0W8TaDQkj6hopD1vgxSDzcoC0645n
DRTWqbs7OlZVM7i8BPp3WJKG9Sn3U27I1TKma62w1XMKU4Qmt55R9yZxNx03XRHVK9yvVB3JNlp+
jYSZMiy6nPwngMj6U02Qir+hV4DHKqtRJzHM112GtrBGqqpAHGY5LcmwCD4+wACimi9mh82zSXFh
GyGYjail8v0d9FyyVnkaClZS0Zbu3sibhnQiu+sJguvlSKL7kH+SHmTDjWppT515F6fGrPX7u0Bu
NThD07Hn7xeUF5UVX6BVW0BmWdH2/Y3hqTG7nn7eHGfnoUSFXdZ16OZLd5j6xQrjbFnC9//6EQDp
35tc/+gQlSqzFjgQK9KW64IGUQ46gmyXzeDECwq1WsLuLaY1bqKmlyjsYI4s9xL8H0SwGu9objjR
1ncG5DU2mGBIn8meQIn0UzNCadLMHoMZqYNh5niE6DQZG8MJDFhr+/JWx7Z85ss+MTrX0urbp9TN
aIfo/2Xs2UiDyLTyAM2TLSydqRmz4pmrnHjdxx6N2FMpVoImD9PRsq9jOY8QHdl4E1x5bkQZp85v
R++7qpSrFdZchJYDm7WbEhorqUVJdqkNuLisPAG+mOVDhQKf9bAWtJdVdtDpwP54f0wcGXf+PSZW
+9nbh+khCBUjxZNQG/r6oomW5WDS2PtAMEV6j3C+R8WZdE+VUQHWdCznJmtL5161eQudjKHZRHQF
3/8tp85gR4fqCvNN5Mw9vH42zDDT9TwodQcBX1FrgVHW2Y72+/hflUuw4fx+3xRqQJH2LA+DD7DW
daFI1BZUGauL6of37+fU6/WPbghN5hjRXS5CYC3ZtY4eeeNkGs5f0wbnvJr0JS1udjJCXrQcQclH
budroxnN3fu/4MTysfYnfnu5cGTL3G/T0FlIispGO7qZiXl51lpNMXOXEju6FfPqq+SQIR7dv39Z
89R1j5b3BabRiC86RRiFxTyz4KHtUSTjYvam5nqwSrQBTjxEMAnacnrqHaixPaUKehHDMsLIbtBS
b2ikI13z1FzuZmNKwSiW8A6YdvSJFZCkqVRVZCHDtRqX3SyL+FErSji+CZufG9uajB9JRZZ7oPWs
LsXkIWZvbStim2bj1X3/Vk/d6dEuo0KRULOFTcJkmJEpL8laLkYajfVukg5By4zojWs2MWp8Paq+
JzIjE/39a5+Yobx1fnyzWigsIL1rqTgUpDa/kGy27BatI3K5yZoz/JsTFT+AQ79fY8BHjCqYa1CQ
WMMd3Py+AONBiZz6KMp9uTV9KyHPufk5DDY49DmrPr5/e+Y6Wv6wg/OO5nnKIf6C4lc7pGlSXcpG
Az+PLOCGU8/yNGc+NT3XGw70IBBDRHThZwpCI6Z4oxhh6E96zJzVUyOKtxbGgNtqiSJr2znLEKbO
VO41qi6hhdqDxD/WwW85rItnO02agxj0pA80SCvFpuVISOqBvYAdsaZmuWt7FNL/3ZTnHe0pRD/R
0iryLIxq/jwIHJwBslfXVoF2Ikvz7LlNivjMnvXU8zxabVxjsshXatIwN9UPy+rvlVohyUl2W2ij
cZD+VHyBr3zOjXpq+vOOlhYdTE9W+/SpqiG5NqAO3wNYB5Wd+NHGM9NmT7iH2BciJ0zI055RHuhE
WPTzh/fHz6nP42j2JYekaNScIeeXQgUATL1dSlNxb5ZFeqYrc+IS7tH82tF38Wf4ISH9uIGIW1MP
+jKtr4icVWc+8hOL4rFZWvlVXjaDFoc9sa2beGrHHUeO/LrBYHExt5A3WsPWXv+rR+Yez2ZC+JRH
/JjA+hTtDtiwC6iKmFJn3du9f4kTmzf3aNJKvGpG30brFDpb/YEIOTIPKyI8UHCqQ9RDh33/OvaJ
0e4ezVwEkzqzhiMiNCK3wlS8WIF06zUHyLb3FdTdm8GX+aXUhzuDw8QHclFKZNZ182nAwvW1nlB3
6YnxA2s8Z/LaWEXs+mOMlC1ES64RolAk4NWSOP+s0tTdq76I10pEBVWbfBayfvK91vWHpAag0zel
sxsxKFNcGvO7xXBeM2Y3yghpz3aZgFDcBEizPexUQ81Wc3YR/ZP6MOwifGo7WDz5FTE4yE9QN26V
G33xemKdPQ76Zwbaqc/VPZpu+6KpkTOYbAdQKCM6Q7q9WXpk0W5Ru9u2oHWQdKYedtoEhqcttJdY
YqywShBe77+zU2P9aDasUTEKZRlxKEsv/mIi4Pyo0ATjY9LhtWg5tQ+sXeOP96/2C873h/XFPZoP
MdVqdY8mLSx6T7/x4JXtrKhSYSO77mKaiWPtXUmmhiXNre2NiCRn6q7QjG3iFUm2p8X/JBJNsC/J
u2BArLxHNGjvZGmrLy79lrVPiPPRLMwt50bsGwS8nPmMTj2qo7mVgEqpYTqLQ49ApJ1lAiZhIlpu
FYrGPs3Te1VQRXr/QZ0cGUcz6bLEeVbiog3NksOjbS3ygMFp+eaNy3iVjul4Obq5JIsmST5OeYmQ
D1XWtk1hCr3/C9Yh+Ic3tWqO3+504Hmlqab33G2v4chP8WBgW9KD9//6qU3Of8ApZSdGcw3QiI2Y
ErlppGGtJpKtFKuwmGfvqtFmc2eSSXHROa23wejqntlhrdPRn27taMqFQ5cCjKIqomOK3dTDXG31
nJgKGFjdmfs7MeU6R1Mulb3MVkTahN6ymM9WZM43uoxepa+qMeCwf66o98vk/6d7We/xzYaUbBI0
Ra6XhLmHAqQV83JvTWSZT12PpYyYyoPvFMSZFrGxVVgB7itzwGWAypoZtcloFdE/2eCLXXZj7FmX
i2MSeei50X/5rI9mOAv7bL/4LNdFV2X3kUnN3VAk1KWWY3x6fyydep1HUxg41RquGPkKPXGeB8wb
Y5DAYrizB6JV37/EiYXNOZq25ATNxLNSLiEzeelNBmIcLRd77BziYGN4IRPHGHb05ZozVzx1U0eT
jVZClGv8Pg15fT0psGZ+yZDFieY25Zmd1AkFDtaC38eONffxSKISR1WsKI/UucsDKTIEEOGoDJZY
s7Bw1+NHrtte0GlPQoK6cJfFPmgAryIjxDbyHeA0O1BiLrZ25Q7IXRl3XTefq8ae+JCOGS6DaPuJ
BhyRsDPWGQHRklxRb9nj7JcB/qL28P4bPnWd9c2/+Y4it9WIE2P+7ozFoaNOzpeqgTEmnKuDpFyK
M0v+ife6Iq7fXkeUFUIxnLKUGwd1waEJGE8kUNJORXlm7jkxc9tHc09NxxVfMwqFcZyinUKsfdO3
1bJ7/0GduoH1v795UIBm5opRX4UdccAbG9w7hm9WCJ8MpP/yEkdzRt7WvYUBBIZXhS/VMX3vVjbq
jsiF6czyeuomjqaMWCyDj6OVm0iEf9fkQB9F3akP4wh+7v3ndGpAHU0Z5DYoXDOiDOM26j9FxDDv
mjk3LlxdrqbGqL94/zondiV4eX57H/z0bh4IiwoRW350ZXMbZ9Jdo3SL7dhEuHJt/8wdnXpoR9OF
cllYpoVjhF1RwDarVG0yrzVoSiTizCVOiTR+ic7ejK4+Nqveb8YszLIVLaDN0SXpOVpAIKJ5QM8P
VGTti5l0KyCIGhAtDNu87Erf2xU4Pc58pCcEu9Dif3+ofuJQFqg4Riewi2bcGX4vA8MxjC9RWzfN
xlwyODFmhN0x6YavpayNL84AySYYB9t67RdtuhS5U20AsQKKS8AjdwFeXfox77/1X7/kD+u+dTSP
1FrqcLxHuGthXc9xXX9c7AF9RDbvCbrrwJlS2EZ/iLLXrX0U9Atpu70+7EE7EjhZOOSd+N5ymxa8
xqmwK1rqXvt5iA3/0DuwBccymncIMEmOjzA2ZzHp1UOeXHWTvG7HUm5qqWi82pBraMlej0vsfnYT
fzyUsZXvh7i74g22B2zOYmunsXk763ILqfXMHHFiRf7VRnszUIoGMm5jMFDQWJgXmTFzThEZ4lsC
2sNRmT811XB27zpxZkycGP3W+t/fXBDBvybmyI5DB2kEdrBEbGAM93tjmM/VHX6FjfzppR5NfAOy
28RKYJV1JANt63mNgcUpFABai1+jjg5PjesNxWurdnUVxS+DS88qg8pD004tl4UZAUryu/igJvKk
SikgiMZDuidEGqVkLD7UdkFMZ1+/do74n+WX/LudYR1Npn6MbVkJfnUEQeJeuPCRfGaHwBQKWVfn
2Wcm7RMznXU0o+axXuaxa3qHRCwfQIbXIOclIWYkLG54SgeF3eTM5wWCktf6p1dxNK2izU1yf4ZE
PSmc+IE91PA22lIH1sKOW23xdscHxwcZEDSRVt4YaT3C8NPoDe8s+NlbagVovHxEGLBy2FYZG29u
2D5NmcLhAzPsktbgGJiOth+7OKb0iAXQAg5STF94XYA4x1qLDn3uywsz5RC4Kenff0/GqMNXyRbt
g9Nq4x3lYesjgfXzhwH81PekxdcGungsJD7B1L2ZEHZgasMzmASZZUZ3pcA/uR01MT1gVHRH+M9u
Pey1+HUFFJErv0TmbdVDFkW0ktPaM1V56Vkm4AIB6TNm1FP09RYdT0JKcxMSQbqm/iy+V5CGONOz
1DxNFVuxGLm3iyQmKELE/fKHS9VuO3uO5m0hIcuXbtTTr37vI50FkiBo8+kOCXBkJkZfdT6rT7Ve
PvRuMl06wJL20hB3TTwSD6UWUMB2lwxNMC4u+QOzJDitnoj6BAOS2EBBhUThwv2l34eiMK6jLI6c
wCXcaNiiOuv2blsnX+FP4RLEv4g400nLIgH0axvPTt+al0VStbsk8WV7ILiQupQB6irb5NPUGYHf
RG1oEW5KMu9Qe4HPPiX5UDL1Q/iNhswK0FnMP2q96ccHtLLtQ+ZlI+ITf423RTUmXttIFhbYYVGE
MVzUelsRljtsUBmUGkXvuJtue6BT36umc56LhZIDXjh8aYGn7OyTn6U6Fk7wxp8BnjiEL0/+HG0H
NflPfd2DoxpV3HzLBkBjJIIWIKu7eBkvjDmz4AajTwlQ+bTmHs0bhPVC4XyikTKCE2ZATs+LYdTx
ZWqM/lNjRulPIkTN9FDJsgSMVsoonPsqcwLZVQhd7AVh08aeLKK3Gh+ewMaN+8E+FPkyPXK8hPyR
DGmb7Tl+ku+jKnyzh3yyU4hdZK3vmgwaPSmuXnozQas3OJZP+v1EtjEIKrcHL2+K5CkmTSy98Y0K
Q4wOn8m6GJXSiQle4qLaQaVBDkm+QvUt7W34DPPQiy+TJ/aRj2YiaADcfvDFsoDgL4R3GInJw1Wb
gn7OXAkJJTUKeT0VzZLvKWG2Lwte269SV+leGwGyULJMiOBypS4uR7rUQDd8j58+gVK+nFLgbIFF
Wet+8OLGD9nL01D2O+JJdwNEt3jDUm1/E0R2PmmRLGfQA7p3mZkGflcyxXUJLE/P7tzaGZ6joR2v
aC910cb0OycDrhCLj3EqtRyFNb0vGpqiyx5oK9SHKtOc19Fdmi1jQQN3G5WKwm7epsQBR973enDw
yhpZOfNIhJTxDkxVjS6+RWUCiAErMEt01NxAvVpjlrRC3sdOpS8EWM64S1QuIqYrvxto62BuiTc1
aS6ok4Ypf9TaGXUlpbryCRE8Qdgz+UzffKOmrJC7NsweZ1oVb9KxnTvlr7aNOh/dYpt5fXRAfdol
O01Ejtq3VI5vCyy6Iza9lLD0XCiDqaYZNfxEhUSfORSLBjANWPvKaKlqOI7E69p61DxikkLgP+re
dW6R07pPRNl/H0cDdooyPEUqnNCRCBkTAhrblgVQCJNYdjNjNIh+pCkCl+lmtCWYCv6eT6oBGb5d
JDPzchhUY++4dXS4TdIV34UYp2FbTtiDJRXmF2F3OlNX3mOE7Ntx9C8s4A/OppQOd8DwHa/IrYr9
DXI3504nFAn7L9kFF6W1xtH6InXu+epbNLmJaLOgZCQv2yX2p6BWawZ6TMvmm+OMN37Zfop1N+22
UCfFFRDr+EfJv2ckII/buLCM7+zSs16hR2GOGbOm6YA4mc5FjKHCAwfIPLUTKkXYUAEGuG9moMR7
uBWUuGe4oRu3ZfcEzmQg8RwSE00iWeXLVogMw/hSYmPGt+rpz2ROm0XYl9Fdm1reXWmNxmNa08RX
OTHGUAEbl6GYFQLLRyu7CDVjZV8XKLUY6M0UfZgJKrc3dt8YL14thnrnSMR7qBPbOxmZ/c2cLk8o
gNdmuciqRy1XGtGrbiK/gwuql0AilaxR+eflF0Jn+XE11lgjyCK7u6ScXKrAYMhuF8je0wafua5t
zT4fHtB4Tg9JJuYvMampy8HvLc3cublDol/RptPCQaMQy4YlXUffBHQjrHgE+K6L6tucwhZTdVXe
NgTiAivTY4UdtpqIHJu1SBsDl4ET6jXBRps6ryegLR4WbshgQ2odGiyIrwnf7gsbg46IV/q2DcJV
GSHhHeNOrW1PWue6iOArGa4XXdhDRWUXoQTUM54Y1DtpHWiVaBskoNfp2JGrMTumfPi/YmRgsGvw
IfZk5WfURPw0Ulebz++fN45YD//e5JlHRQUdmbCrUWI8jMb0GAOWCJYR7gwOYyvAiz1uzdEhIyDm
XZjMIhdFO+lXUzv5u8bOqy2mXm2f6+PX93/Oid3/L7XVm804JNGmbEaiTPWpZpqMsT93qpK3Ik3q
A9LVIiCgfNjHLKpnrnjiOG8ebc2Z5nt4EDlWDi3LP5k4mbZWObNG8oFd0K2fzxTlThwzjlONjBog
g2mCr3N6u9olhVncsBcat42Z5vfvP7xTlzjaRxPo2BCA7vkHpRZKQ8K9K0iGguKkzomsTl3hePOc
lYal0dk6uL721GeW9YE0CWALzqKfqXqceh1HtYi2rAoaepzG8Lmbu8mX5VU918Ye32p9MAZ/PnMQ
OHHm+OWbfTPQou7/MXcmy3Ej2bb9lbIaP6QBjsaBQV2zF4FoGCRFSlSbE5i6RN83DuDr34KUdYsE
Ixk3dSevBmlWlkp5wOFw93POPmubVltFUCPDNMItoL/SDIXaPI++1XE5XaVOJy+Io35kAM9EHD+y
tI+Gcpqs0enKiI5BT09pXWbhvfSa4Y4ymLOZu9Y5mk6PPrlNilu65Mxt2YTGDmDB6GMmpB25nRPy
qYZDNu7SmyEYjfdJrrDsUKbyBVf5nRui17RKDRuTvst3yOKdnchi597sxmofSyrBDllz5DT4hSgN
wGU3WfluGGS0r4269g1PZHfhbMBLklV6G0iHCm8/qZtBq8ZdhP7zKofnvVVZzDFQWDP+aUm+S2lW
8GVPDzGhU4fsqZ0uJYyWJXVu1lZ5kDrMEvQ9GbbZTtFeGVyMdsTNkU+f5WKtYyUYcIE76NJUO7Vx
hzO8YXCDcKNLPqV/peb7kUN69N6gn9icl0VwsAN8Dvwc/OYrapgmRgT00xyk4dQC3EIG3b222vYz
zPMIZMKovinXmE60QyQToILCu1Bx+avk1ZrGTLEp7WVOPWS0QmwlEBBu8yFV+5+9ynMn7xvT+Yof
iXmTTZZ99GJKFyLWLb/iOnFvGt74Ci0ZLz+wvIcMotqnlzeev4ipf5wtj2YKHGHbYSobHZusNg5F
rFWvkcFdsjX9iy3BXG0JuTv0RlOK4KA343CDm3mL1a6u9sLFdjyk7+MC9vqvzp51YRTwWNvrjndA
DdVujNj4aqmsvfO4xl/lYWAh6iHoGuDU/uKRsPyQR9NGFDEW0TIgoVn1OqXJ7A/y+86VzOKvL7+Y
v6rGitVXpHSrjSycoQ9yoBpYmKbul3mEq15stF860CU+jOKM9dE2eNLmwL+ycvzyY/C/xf560RKc
RvmvZTU1cRh1//WXFuPLeP/9x6Az/Dn+Qtx68n92RRd30+v+ezO9+d72WfdvsMPyJ/+n//If33/8
LW+n6vu//vm17Itu+dvCuCweMyrEclv4a7zFO3BH37/94/82n7/8Y5fHzefue/vsP//JuLCd37Dc
MyWxJRguTOvYBgltun/9E4oFH7KwJHKRhQi2qAb/JFwI5zdWB2USW3rSAGfBr/kTBSbEb7izOtAv
PE/aP8hi/56G+5+760t8i6fftWRM8kAGZiwUnEnVrD0QjECfJY0zwlcZV4k+Bb0inLK4fzQ5f476
j6LP78u46Np//XP5vv6z0/8cBWYZpHlPmi679dPPAelwbFZNL3yh0waigeH5Xev78hh1enxjSAlg
dXAaf+4i832mkvLC8E/vND+GJ43D/4B7QztbK+yyOc5LWhAs+q11fQfCoNxWBhBos6Fx8OUnXX2O
/x6LD49xBCbpq0c1M0yvxEJbz2pvb+XzWy/RALU2AL4DEu0JgfwsMVsdgL5ugBn9rX36z+Et25K8
TWZ8ndjFyU2zsxwXMa4lWDpRptxXy8AvP+XT/frnKLbL68Te27Hh4jx9n6kw4X8H1CN0amY305gV
v2uMy86aWzd6mvaXNrnlL1wtID4cHV0dZhmSCuXTAb2qLg0YV4A/ocRR1enyKy0hWN/OgSgbtjYa
37dOmst9L4TzB2qK32Po/JhKGdW7l599dWn48fCLMwnuNI6Nc8d6NbXxJKURhRZI1IGykgNAYIzv
AnbYMCAIN7mib8ugvaVPx7hyTQOXotL5PUxU6Gs6WoqXf86Ztf3k16wiAzdv9dizqPvb6HB9tPOf
sTXUT0S09B69PNSZvcIGPOjpHtgdzH5Wb72z0o7UdLN8Rq2HqDJ9yKpWXDiizz4Ps2IZBnsjHilP
33QmJ7ohC8Gb5pM9kfEzt6Pkhp3Sd35hFV8aarWorAAUqJNYpo+eMNpC2kJF31e3HRW43S/M3AIk
wmzZ8fDoevpQJlkH1LWu6ZO+aXal1Otr2qT+XpF3WZguvCNskyR2zoa9lnKCvu8sYsQS7y5Tvyry
eboa0iy/Cvq+/durzl3oS7gTLY7ItKk+fSBAqlNQWLIiqZZ37/MkBLju5uJ92AbNhTvx81WHHoEV
xxGFA7i93mu6vkyoNOiVPylZIRNtEEFlwJRffkPLsnq6wSw+2B54xOWM4JB4+kCT45GeLg2SO5g0
f3dwO71pZwpFMOf1gxKO8SURQ3B8edDnC/DpoObTQXs8IgEigx8ivnDfu1pNOirRJZmkzHMuLPbn
07i8KuJrlqEtflxvHt9Iy7oeLbuhESFXQbbtRq+m4ay7xN15fjAgdLZ/rD6PY+HH6fjo3gtNDaTB
YLeURjTjaLbg6XXOEToCcqbR0OwLzJwzr83G4QvLKDyLhLdeHPSsSswQQTbMbQ3Ir5hLtQ0o2l2P
XjGd6sTpd14Aq+BvvzfgrcskYtxLame1cUgMaU0PcxUfGyxKVEWTn3Bn7EgMGs2FBzwzoZg6gj8T
Lhsvcc/TJRJF9TCG+Ir6s94Pd6Xd9A8UOFy/rEZ6plHCXMqarNSryy7CKWtz5eT+IthGVg/Xhmk7
ipqMdYof5ka01B445OoFmq6ocAYkb+hvLxv7cyWtNN82Xd+99gxVv4aD7A4XNppltNV3yQV4ubO5
mMNY69YsKh8pDhxd49uZGbjgmUlK7SApphMKjbB+Qxd6Di9ydDAqThLjYvPkmQXGvsye7XjLhW6t
IhxgbFCDYPze64K9WWiVT0a887PW+NwnHv3yPfTLv7m8HOIBaYhl38MGfi3jVa7CGJHqL1YrRbJr
h7iAn+pq26ksvr880vOXzVDs5A5hgGBrWOfKqs4MXQe3JXS0RpP58EmDg6sH3lXjdASUJIOtw1QG
yQ7opyVhM0TyylVWf5LZkkJ/+dc82w6BK+i8Zg8vOp5+nWtQRTZ34Pdbv8uJaKUm6zd2htFybZfJ
hUPl2WfFUHAHBRHUsszXKduZBFOA61KH9gTObxMnkp6pcHwXRMG4D1GafXz50Z7tvoxHh5ewELxx
Y5arz9gB/yNxCOl9xGveVzJqxt7rGu3q5VFWmX6+XYbBBdGF7Gywy69fJ943QTzbiseq0uAa0wcc
QKhqZH4HTd84kdtqdunYt3D/zWg/YTWzk+kYnxSy1ftcS0OQm31o3VCmiy8csOdmAOsqj7UmiGnd
1VnniGygIm3yIbMIToMJInVGkXPh9vgs0HQASYrlCsQQDqjsp9tl3AeIMey59ac0rqJtNOAxANA+
hAVMi/vB1PTkFtrruMiswZ/FnqddWMTPw4PlJ5hS8h6Wbdtb3STC2kiNEtc+P4xSsTOQZft1gEhD
lcK+7rMa74q2SpKNngfRR9aod9+qPgd936a+mBvjWGFLcCENdXZabFCWnlzu7usdBQaMkCnweL8L
yriCO4NLBfcpvZNbDjMIibEebNXChpsKfT7C3iitC5vas42UaXE4qolLkS9a62IM8Gnof3JZmqBF
7ipmA4zGlF71ru79MWvuyBqdjQuf+Upiv3wQOH+CXyeYMI0lJH+6HhyYyBqoLQUawfxgNa+KsruF
G+0XVL4dk3Zpy7kyHdQo8P6TeT8U6ZUpvw2t57dUnm0M0cCXX6gWPJ8JE5NTki0uOSFJQujpb8Jw
HYhO4+Al35j9TapagVTWqO9n0Ay+lszNncSF5cvLW8PzDY8liachdwkDncL6yjLVhepdB/uuopXJ
9fRH2u6sscp3HG35hdvRmefjyLQxSDUdSHr2as5zZRW9O6czdu9x89rM4RuYRVE8pFljH4Msdm9m
EwHoy8935iTj3ID8ARt/OUDW4kID8kVRu8xq7DKNEeZLp3Bu22OXKZjhehpERxO0DY5S+IhmWB9S
he6nV52o5gu78PNjjB9gcXXiiDHJV6wuUGiz7ARULAZkTU9Nnpj5OpBl+0k1mbgw1PNNlbZC7iaC
l8pcr/NqNDAvN7N5gidhB9+wYInfF7356eWpfT6IhZMBVkC6B4fPXVPlYB3A6u9QeU2zYXyHMWV+
jQvjUgPi8wXKKIQCsPBIwnHVe/pVqClqgKkkk29AcrtyWqvC9BCnJL9aRFcRrFT3b59IyzGJPTz6
QwtB+npENGkgP7vJD7BLOJpNrd0KNdgX9r1zs8fus8Rc0Iy5Wa+eSw+b3qwwkrK1lKpfYtfbOcnT
/d9/R1zYDQ/zQIGbw2rNzf0QIwZqJx+vwHGft4lz3SfheGG5nXlHuOUCXEapSWZm3Umf9vpAis3l
tihGcVWWtXOVa0H9xrKiyDd0w7wwd8+/JAvTUWbPENaSKF/dmsa0T/LYZrzcjbWTmWiat2msrMAs
FELqhTPy3MPhTSqXt8Sdew1CajGLGJxW630NrL2fRPoh0cM/dD25Z/UUF/bIM6uC4IpwYtmtlgPq
6aowQrdxasxP/bqpPQInrKS6qO6PL6+KM/O3fEuGDsSWyoO+mj9g/+QpNbziMVb/ngexxY3H/NSx
Gx1+ZSDqEQSpZGnXi1zrm8Y0KrBmMF2LN7WCOAdWYL4J5v7CZnTukQxhmjBUhMREd5WDRJM6xCD5
YTR6RnVv4tO5Q7paPQCSNS+8I7FMz5PY01kS3P8ZSzx9SbMFmQ+MI/LTSoY3Q1NhKW/CuxnxzTSC
19iJOclOFREVZMTCM75cROXdoS4ktz+6P0sPxLCJ7L6zy2HGJ1x0HSz6wUUxVzRj8VYh9vne2IMQ
mynNJ+nnc5lK/+V387wiwWPAPeTzEdyFpL6esgaBAi28g29P1JajyGxv+7HrPk5Uxna2l3s7PLW0
BDTUrN2INg6Ok7SqX1iKy2QufjOk0NYEB/QGrppEM2BCa9SHUHDZrXSnP5BDsi8MdeZDXi57XHfc
ZWdft8hNXVXaDjs5vdh1ijOHaQVLZ1x104hcYUpr1pc0M2dHpK5A+wau2eY6eWgX0rGGdHE3JHdy
BfarPzZeaGUb2C3GrZlW0f3L7/TM9oHsXafIw02J6t16+8C1gxc+KT/yytJHI4tdnHCSCyvnzGNZ
nFi8sh/n/xr22mFsOQ3KwvEuqTCOVFl/qtOkOc563ODRPPcXxju3UtnwXZscLHERrTlPP7g8ESiz
kEL74aSGTTjV/Z4GgWI/JEn5Fmta7XNuqkTzyd+q1zFgyS9uz/3nwne/EmEsQQMx5JKo5yQg92Qv
s/8oiakPEkvpZhzxNO8De2NaUX8zWll0ZxYoQ7ErFGicS2fT0cVBv9NsbXRNNLedFvZ+aMj6yrXC
/DYsRpvEbhftCdj7CzHEmW1wqT/pRBG6a9g/tq5HP3EiXtFThJJ+hVJG3xQOBiseAlcQWEp9/fuL
jcXN14sVA8ZRq23QU6Gm63kONSZqgl1EK+SmHu1w/wuj8N1SVnBpcFufiAqfSRSCxUjmuAqOGfyf
E/Y90YUltnwYqy2djdDxuO5RO5fe6kREqZ6pyvSUD5OruM/02pRbavSE44lU48FphvxNPY6BgqM6
eBeSE88DI9YVt3TuF5bAYn753h69NJT0FkBNJpIsxXyFK3V+k4UQg8MZ60SVCSivRmV9eXlez64U
bDRczAaxll6TiWrs64bSK0c/79IPTe+KrQ62dRN6c757eaTls3g2t49GWj1eS4oywduKNzgUjV9M
SXYbzZm6cE07/zwWkazt4KG2Ps3AChcke8E35TYkzibsF1cuqNcbKTP94y88kevynbEeKXmuVkuS
ouvXFPtRqlJjP9EbgpRPry480bl5W/Ke5CqWdPv64lnTjM347ehbSvU7Y8K0HR70JbXduc388Sir
IyM19LY2TDjTOSHYQ1/awFPAFm4AgMqrKjTy/tI2uuzW6/UA4ZKjeKkYUxR6utyVYU20cXSKpdAr
P7RcfNW0olWnIczdD6rxjNNous3HsdKzdyK1Acl2fXxt5ZPrXPjsz2QHlpycxTewOM04a5zO4HAN
xz1W+ZPAMo4e1XgH7PbDaMjmEDnFH4MZ+0Ufow3uWoyAxjjcT+4lM5CzL5qMj8fdxEXVskqMJH0Q
6eOMW2XjAde1YQhvyrrNLwRpqz7cn8cXxSnDWS5bpLZX8y4ryy1lyZS3TSiv5zxMX9PVAzK4d1rX
F4HTneI2lDtaKYovmtvl28CQ7kdBXu4zSGPj0j363Bf7+PesTnUg11JBbsakM8ClrYcz4FOUqHal
AL3+9z9YHIEAwXP1Q6mwmmEco4kZHF6zMZkgfAMLd/EqvYTXP3eIcCgsiUWiRSxEny7splfuYKtI
LYBCvd/Ec55aG7UUkLDYSvOCaCCrbvSppYvODJIyvRAWn1tHFGsEqdzF+khffcoUXqFuhjaiYbpm
TjVu7dsKN7k3L8/ludfGFqsvaTwbuZm3esrUrQo7oG/Q6wvjitQN7ZC0Cbv3E6TB4cLZcXYwZHCE
+zAtnlVUsVwMW0Xlwp9J3O1nt8SaI6JJOHLFJSrF2e/DQQzGHY//4X3x9MFEHaV955KMacwp+oxV
cUjn59xrb6fBI0OvhP0F+GM1be0UKDs+j4h2rrDF0D4orMVojepD7xIZ7dzVgAWyaBwkafp18zqY
UJ1GKl2RWdHNYw4jfKPjL3A/u25+pMWs3FhWbr99+Q2fOxKWSy7mVhahy7q2GdJlLNKcDXoqs3gX
R+09ds/JtnfsT0anvX95sHOLVjLdFEa44gP+Wc06XlCjPvHtU8IWJ7MGsa0ndn/hLD33SEwgu5/g
nwS+T0fBjEHpJJM4c8qo+5BjKf82KLtw64RRjUG8PvzKU5kWjq3sBej9lnX96Eo3GKkt85j3Zo44
LcLmvJ+7oXl4eerOnl7SEUv5EMWB94Pd9miU2ML8eQSh54duGj54Ruds84qOu8TItZ1woexjRNCe
Cjhqvwea5e2SwGw3nq6MX5ledB0YknpUjtdJWkqWw8LxHH0zpIU3ipvoVFeaEe1yJ0Uhj0Nq+u7l
Zz+7bChrOuRn0Z7Zq8OjLkU/SMQ5Pialnm+bqeVrQ5zsXx7l3PbDE6EttMn9kRN++hpjgG0uHaGj
HwS58cpsR+9Ecaq70rt0vLB5nzs8XJRgbHbky9DePh0qa/DQsg069NzQVK9ST1jvAtnBmm5CbQcq
XVyFWqw+FiIwf2EqyT/rS46YO8iaMVPpsiVLTZchXYzx+7isMLrMC+tCZHruhZHgITlHrCiJxJ8+
35wlTjwAa/abNiqxgFDgGBU9579yCLoSYTR29Ly2Nd264kZTONU0+nCMjJ2nvOlAS23tv7wwzj/N
f0ZZfd9w8Z3MDBlFdzpj5+o5PPDZa34hMKRYTACAcopXs9ob65B132AI4dtWoG77OKCtXfUGyW7d
axy/ob/cD/RMXdAWnc23eNwgGBrt4DMT6KroQrivxASqt3S1sYta3gdQ299xBDjHYBiHqxbp7WEu
k+FOeRER81z//vIMn93csIfhokFkLMhpPV0wFnDV0hj59jKFNViG/edhcPTqM02W8WGaC+ubLmbz
E24u7RZsehdvwqSz72kimn/h9vj4l6zuVUnhAFSOZgIxp+qvjSISe7q26wsv+8ySQrTPCUjuhmrK
+vZmV50VxnZJRITxAsyW0JyzzZhVxoW3e2YcwgwCHu5UhDzrgnuVGzRctp3h21Gb34y4CRwaCmoX
5my5Ba6CPIrrgjIkdwgKkcuveHQ0JQJ6Bf7ahq/qSLzuU7rOsPKkQx6beuxZpuYEwa7e6kE00Zhe
VZdsK85cnJ6Mv/pAC72oAXPAz8A/pOFocKavAA+KQ4Mu65hNIX3vAp3L4eVFe+a8QJ5EopeugkWq
tRq1+WEDFYLn84xev8+JXXeyaKYHqbQ/fmEk8pDc8im6sWCezq/rGXOYgdvwVetO17XV17s5rbUH
nfa/CyfTmQWDQsnlAOSodVGLPh0qxv5IBbFrkPZM880oHbUVZXTJs2HZy9YLhmAbYQvSDAS3q48M
OkLQNPit+mEtUZB5Tht9wP7Hng6DbQ7eTVgUNFS/PIlndFFc0R4NuoploG5GDi7zArRN3fyh531/
N1ii29FXj0lGmVvFwexVvrM02dKf4Y44XgeO9V7E2rUbdDt8nettaIXt15d/2Nkp9/RF4Mi9noD1
6ZSrYpiTkmS4P5qMi6NuuGsSVfgvjyJ++KQ9nXRCCmQ/xIuoEghZn46jyx6z8pb0dKHNUh3lNNcf
Z1NsLGP+ZE7FNs3gTx/swaUOWYx19LaUVZn6rRF5SK77oHgVahSutl0ZmNqxmY3OftuDFw3v2IKK
27GfQ0VkP1gOpPrQ1U813k8dfJnRda5CUyR0qjaNDH2HZvNqj4mk93sA5KbZ5PgI2JtOm+xrJBrj
dJznfiL50rUivMmjaELn6XHMb1QxaTF/XJvSA5grM4JnE9JMFDcjah09Ie3hGyJsERS1hrMZG7fF
3J2m1nljFFbm7jysPW8mu5rfqXLGvi0sZsanpdJLNu5gwctyVRN0p1RN+E3F9LPg2wqgA88qVXZA
ViDjcw/oUxVCLQ5y4ddeWn5qmrkXx8I242LfGqRAt1GV2HIHZyXwNpY2dfMebsuQ4H4ThTxNNAVy
P6hEHrII9fxJVLWrfCs0zWTXRGbYX/dmPXiACeQMrQ0hxFbvHXpzs17DgLgh0aBtMH+P1XZ2nDHd
Ck2z6vdL449xwEeAqcI3TPhAiObXwlYTfgLZOJsbYkyt3oN1wXuHPyvHTRyL+IMgS0RPljnUt2Wt
VR9tDKvCDZydE2CVGfSNEcNIyzCMeqA130zpLphq7aQN3Jowc+wBAVuBjddJOEFhQH/gklIPzQQv
AdGHchMPbfumtWOrg4GRUjwIOyr5h6x3UsgZQSBvEkc2TFUwi/HQxqP+QYR5MlE1Tc1XcThFCe5x
nDNXZOzA9MhOtAK6ZpTVNzWdXWKf01SR+wFUtWvPDFA3plE2R+Qt6GzbGsEg6yNM6aq/E7LQ3gfV
gGvOlPbpFiho1l+7feF8mVjCnx23UHeNUVTXbj7n1P11JTZEVbqzT4dEvdWt3CsxdWnUCa9k+mtQ
OBnd1gjLrvMQIecjyA03dF/pXetpR2D64fipd93O3iSTMIG2dd2g8c8sT3ysWM0/xsLCFk/DdOww
aI32RxmTK9vQ2JSovaoLlrBO1/wbtszM281QMj7YtNFrmyIky7UlnRv9niQV/JI4zr+XbRPfK2Mc
krsglNaHFIBPt8lQhYmNiqJI9118HRoWT45OOvc6E7QVJuztVS6nFm9me4o/FIPepEhUVFDejwJi
qu/2lN7AhcbNN1tGZQmNp8C2LpDV8HsXR6o61p2bp8C3Q/tDpGVqOBjCCcSW+p15l0YjZtQyGKN9
hIZJ29FVPcMDtya+0qHI8x5inVfpO9nILGQxz94dbrWaC2OTHxLb0ob4z0vLNhp4qm94F2JR4JnD
lxALN20rFOSuje2m1oeYXgqwPbKasfOKsAWA+GU4zQ6lmuFeeVra6bBJXK51hactXfDtHN8LPu5w
W4dogbZYQzmQooKx0ODvZMWVZ8WWhf9dYRq7pulB6TSOwLIwG2s4KZifgd7pNUHlfozi3vJrHUM/
X2EZmNw6QlM23huN58DSAjnI74catqlbM2p8wqTio1AYCm/6Ac+Ww+Q1fJ1Cj9wc0f0QAJRTTt8A
ZsGJ3KeiQg8PzoEdsjrPLF6Po2s/aLiVYguWzU2OusBRxgYn7Vj5ed/WxSZAAT1t2kX/vaFHQntt
2GWqDqPTTOGmqANnPuVDW4Dezmvlobju7VYijtMAo9BCjEixGLXXuqZmQFOdbsZa9q4cU9eJef5A
tNH2/xQ13Y4uyjR/aOPiFUlL78Euu+StLRqNPGjttTuQo9kpqRfnO9xJ2Fi0ersAAN9NUL/5117b
vJNBAaExwMCmuHBTeybHdRHZUOhDfUUuE+XSKh4NkZYOxehZfuKED0wX7sVGMG3SRs/8cgi4HhYN
vKIg/cYxBa0p0SBYIYfeeBabTdW3734cxn+rZfovG6Ef90H/14uN1f8/tkxb4tG9ZGnJ/rPV+tXn
nFbrP1umr+Mi/FbmT5qll//wZ7O08RvJHIIWVERo85A1crP+2Sytub/RNyf0JUwm/yS4+f53t7Sj
/4bYWxDtcMkjMb/wOf7slrY8/hXZOcp3ztKsZv/z15ull6QNSXwElxRVHAQKq7WUY/akW51jbLLG
L3Ud+4fw+GhK7n9eyR43Sq8uhD9HQB6MrMOmYrXOarRtWjd9ygg1KIqZ5qkw+V+OsApdvKpXZl4x
Ql5vY55Bdu2vjIDYSC55fEFnydPLJgFL64A4o+9V+pptHWskIy/P0kqZhSSQTgJ4WSStedt84Kt8
XVjpEWbDgdpkXWmNt1AF9Ye5paoYh5ZmXOtNXRU8GfJt8D/FbWHhDCkqmd0adojXuGsikNzX+Mh9
GGsyTNuWhPv8sTEGPT/WaLOMQ2DH+nij0y+Q+0aWVuJCSPI0DOIJWD3Up7iKL4oHWpyeTlJdpmPt
1NLYAE270btvrpeerFLfleqS8H55of+5+/8cSSx9huTe+QrWLRGaZbSRnmkGcXD1FtBocj3I+XUR
XbReOT8QntCoN8hVr5UGc4a9UkzSZGP1IFVitHKqfB976uPLL//5zNGqtIQyaBloEF5/hCM2G+5k
TAJMcuabA738WeF+GgvnqKn0wljLUn06dwuugCIb/1jEz6sPPpZpZ+kx5lnQiTDL3deQ/HCY3Apc
HC66xS+vfDUYD6UTpiLVRy27PPijVEoKDMcCXwqSLze3mfNeN33qt54Glcf9LIc3TXhy8xuzvaRF
NeBKPB+aXKqN8EnQn/SspV1ZVRPCTja5bdj9Wwmj19kUck4pigvZ3xTKG2EXTZn8JjItO1HomN+Y
aih3XTvWlg/XM8bs3priu6QkFbXFcLug+6YMQPY4dq99rLCJIcCv9HwLHQGfGaOv3k0eUqqNDfr8
bTDFxqdgbgkLXQfEXgs4j956uw5i33AyeMla3ofFDm2dmgiWcILYJqQ2b5Jq7q5K3D+rTe2o4UtW
qcLZy1Cod07ljpKrhuHsMrt132DbrNo3YSetYhvW1jyecj3QzeuwUvoXSq3ebSgyYhrNDPBrUY42
4ztDzhxTVIB9Zh9+H/qZCnbdBq3chKMHPCJEbTj7FKONhzrDhWtjq8J1D72LMP/kjWH9UM+qKa/G
ym72U6W13+Ip7O7tIiqvMI4tjrkMs53V5WD6EL+TMW+xtWsOQ++Yt6al2mFLKF3p24i+bp04FWSj
D9xF6nvQWdBCuZTFmxngIbbnaEjHu2quW78KRJ3f5s00fA7cvryuw9r0jWDW7qspw06oEaVf4iB9
485BtCVrFlvbMO+TxKc6W94Jrxzy/TB0ev8QQhmk0lTX7dKw05bjbUsmQV0TgAzUgIygHZ1t0kLq
O7Qi6oEoplJOvpmU6qEqZBht29hNP3mzxyWwTI92OQb7yG3M18AbvQfks7V5MMJgn+WRJNLVNiw+
U77XHCO40VBK0IIT9OFNFaeFOvFKxb5FMuOPbjCc+jKEoqg3Ia5gWMyhqOXb2Wl16oz7QrCJ3PRe
OtC/KiJp33Shyg6z62jvKzGDbvDoi98NTtJbrG2nie7TSZfbuk1qd497JZjULi6b274b5l2rwZDb
dGYTX4kqiMo3fTfp1X4MJq+/zpnKOy9y6ysVeBwhRTGp6W3KCjIPir/OwfHIyKk6b7KarrG3nRUD
GRXhfN10heOPbaWmo92WrGjAqaVLB2LpxbhOx2rfdrrMTrWC3Hew6wGZGOBEpOV3Kg3b5CtBpGPs
gjHotOMEmVY9UGNOPrel5pXX5hjIq6yYCyIhr8yc7ZR79lsnLZr4pjNxNdh48ZTbfu00ye/13CVV
51s9BGp/4Gw/WBIveayguwznY6OR2lVBKNz7ZWk0HwpsoK19LBBbmIHZ7Qtr8h4ii84Ge7KGdkP5
sPssMgvrU41UrDapBoSk53yKLEzwaKoFWaYTvMeJ5h4TgqvPbq2rHcV4DHHHMXMH37AyD0u5mFTu
hs6+AV932HQtVshE5TSUS3IOfQQv1XPfyCBWN2QdPAyeAbAcF1rooTFNlW1klc2fvSgR5dYO9GIv
1WCfWvp+ws0SH+6HNug+OpA2P/MBg7yTY28eNKfr7oc+4RdpNjkk0dT5KXYIoz7LNjJBYeFwsetD
zUv9wgqw0qhwYtd2jqVHahux6Q2HdIZPi6XMh7Koos95kxc3NPTOXxNckdyDghpa7rjU1pjK5pFO
ZKaJJNo2VRC/w7snNOGRas3BzgMy2wuTI97pmZ7/obra9dPKVN6bAZwQQEWvyuxrvS9GcQeRtzWI
eKt48hdE5nxjW7EuNrUWTvo2t+n7P2JmP+sbJyjG11SLVX3bEOz27/PeVkFBDJtZJGa7mISaXlDi
3fRs2fuAjgiE76MY3/K7Cz+CEh7CuBts82Mnc2/b5wTL28JRkbPvhmTSrs1EFtYx0ridbZo8GQ54
NKuDCOCyHqRMym8OaPNpIxPRnHJweGrbT9q8k9ibWJtBb7U3kS7zcK97RfxuDnL7XdGP9m5Kiurk
AfAJ/bIPQx8pwfTerUDS3BhtrN9qCFT6t3WjpwKMZ1Hcd1oSHXrTlF8oqsGL7T2WyN7BLsDc0f7r
mu8y+l1JfIbVddaEjTyWneUaV3Vg4G6UltNMCI8PaaUeiiZJ5lOm49m0lx2mQPeys9r8YxfUin78
WPTxa4rZ+Y4cs36ifQWTgayPjMJ3Y7u27hUXypsa48XXZHhm62jUSgRHATjZB/gavjKswnlTVL3A
n4Xqpti65K+CBIWjxulX0+dOlqrhxb6SVj/R16aUmeGAOAfZnUfZDIKojMfipnHUeC2bITyWbeWF
t9NgmHQ5BkNzNQmtfIDE6cFBVV2cXYd2jxjQ1UvvPguV8HajmPLqRDqLfAzH4oTtehf2OeWcpsXK
DVh2p28gnvJTNXvO0k1SlcGbweMbOQ6kHp0jZ0NztMe2zF81XtkeYp3UUB6KKAduiwhkHxhDd5yV
kX8IyS98nNkA5D60lhyq5k6Jz247XNWZY/BtOHYbbVIRGYeQjrr7bo4HeYP+YTS2FhYGxh7RfVNv
yskz31gY1jKdozpUMCA/h13c6JtgCuIHM211AoPA3DmJwGKld/NpQw4qO0iSjTH5npFLyaaxSW/Y
kc0OJvFjOUQz/R7AtqV51ej/j7LzWK5U2drtC10i8KbL8tKSd1XVIVQuIfEkJObp72B3/iqpQorT
OS72US4gzcz5OW1Z5zzyxx4PuTqp7t3aDZpdPmjzoUw9ehcq4mPHirDK4JqkAXFvcFWp9mOzuE9L
mt6zTdNu8cspUUdPBJX/YhZzaV+VRkF/WFXtNXQKNzxnQpnVtsZecrjs3alKdo1BB3HTVw6/ejG7
mcMUmnFcNhJfAE0WrKUgntULBdaU01/8ZkxFwWLTqPXjWY15saucrMGiKSd6zWmxRftuGK2F++Ri
4lzkNObR9YohPxMdIb1jFjq0/qxO0vyOWxEZDe2rdu5uU8tTI4nlrxW4Gu1ed5TPI9bz/jZya3s6
Dn5V9vfdFJI7vvQt5vtm6KQwUkz+RKcX7wvm/CMtd9HXGNOaNnFERpdbR6GqDNvjZcgJMc1zuQ3b
scfevVS5uKd2wVCVqHXylMOl7LalUYk9SPpCBdXMj6GqlH4wPW9jZZm8CEULA1nNYjsK59iaXnqd
ukt+SACx96IvWiiPvsBrdhJl3A6myxeepuOENnGHULlbtrXww3NuFab6jWU/jvpatdvFiF48IS1u
NuV0sKRpGvvZIx85DhJV6jtdjm2+S7SdR8fBC/rrNKrMr2U7NTnbyNDsjEUD4tlLeqwDbQ97GhfT
vB9ROxZf4JwFadzWJTxwVc/W2e5VRw2cuRouYV/bZEi4NtbIQ1R8lxyyFAhGJE4VYbOETOSjfzlh
r3srE1rX00yD+nXMtRDPkUlP0lZLJDnQ/OBrIpDBpk6z7Ip6HCkqDPMrhmUhHtphpO4mUvLyuCyV
f2mXVkgLIpT1Lql6EAuM0O0nWyMDjFFRI8ucgctPXHbD7tD0Y1Se0BAl30s7pzIk/8D4ys1qWDZu
1szGQ1ClIcmOqxtbnHSD/N6X1Tht2zQo0yt680n7HTdIK9sPQYkOzyyyrnzw8pRdpW/BIIYuSim/
pjLAkzzEnhQGOHZ1To2Nt9JTupls5TwOc8kFomzM+WKejQT314xMwdBNjPDMyaE3xIAIGQdu2/6u
XLJUwyoEgJf5iZycywG71mquHHdXRXhXo3nFpSGf23y/ur4cZSSTmykzi8dG7Xuqe0XLKM4izZow
J6cvbxavV5pVFs3wiOWwLFuihxPuIfkS3I22bKHDIN+5DltZ7bh+eNeDuRrDuuXwu8i84olVGB5w
ag0v4V7YeyNUxm9LsNg2bNHzacRrerwQOOuMp8WAwEz+gMSDndNA/PDdZji0y9IYT4OTO1NMsCyN
+FpalbUWr+aeHD3YLDM6VP3cgAxwSYtkiMdrX+w6z1Ay5hbWbTvPax5BJRoMIkD4rE0PE+uQdFOy
nDIMzsSpMFI327DrmIdyJIET/1hArZPhj9A2O9mK6kzSRu3EHrP4S0b4WLEZiqkZd/0y1NWZKK3x
sk5tZz6xX6Yn7lz4EhWY7Gc7S47zD44JCTK5lE4W04u2L0S7XsuwsmTUClmNX+jguBLMNxDzfXUk
kyAd78PJDeid+ba8RYHQfm8Dpa9wZ/QOSZBH2wTr8im22zypz8NKtDI1hL04qKYRe8Jq8HuDCJ5+
CnYjVKb2XJNjEFzgti/Lx74iVR7bGUqN7aD52BijEziEB12p7ydIT3dkH6lv4I8mxrqTv1yK1Owv
tVe4r1Npiw4ImeDTq2UczZyF3XfpPbkjrIksT50qdgZjvjQ04qdd65rTdb7ywlwxehPgEOlJsWgJ
BCcHsfvRVNlwM9gLl19vGMKvrnAxltDJtveqqNmTmZ7kGNCly1dUVl2wtfuOJAxa+FwWZyVfSBtb
4w84kIuN7tKU/GYNdhD3euDvsMqjreF35FTXfksb357vXXwZ831rWvAOzVlU6iAjiv1eeVQTERDF
XOT8V6z291mu+/08yeK+sSaxQ28S7AZoxhUgLgbTqHrEN0kj7lG4Hft5jabiubO4zVaLmd94NKt2
WMYrM6arkHy1uyagg2e1l6GdddfpUjPY1IgWH4t01C+R32S/CzweKNKnaDpEbjpf+xq/mrj3u+kA
66ibt5Wf9Tdz7doHVJuWeqpdb75IVZptF/gzy56l54lNAZFmU47+D8yAjatctwOySGFWd5So9ddB
W66iFFNcchdFQQSaJga2C9HMse49LqGNAYEPRZl38PWkznmWF3joO9Bjahdecz20d45dW4+jWzwk
VXWPiVpPeVXBT90mErbQVk/e/IUNx7qQkNrcfUKYymmmoMcEiBz3FwUMlR74a+41kybHga0LQDx1
7fwIzSDfjV1bn8YlsMZN1SggIdlxOUlQJXwN29I41tMaR2FMa7iMowxOEYyVlmkXuCkQjNXXJJKy
Izwb/2Ulcsn84qe9W5/II84eALmcR7Nt9SHNSjPbaEHQuZGF01ejE+W93+LI6OGjc1kYc3EGTicb
17EC67oO/fKoZye/B2IPdmYbepsqKOqbXmURuXqRJlaBa32M8G4ot37vj9+GwSu3fWDjoi0nPteW
OeChCMydrNtzSFEbcLoApxIWwM2krZKn1p+wSLdsY0sUh/U7yWfKcfyqLtNMLUeRTgSTTtGQxHXk
9NtxGaJjP4z+c+TN8i61LLA3Vlvi74BTG8gJnrFsNX36h6HAuH7RaqqINCA7fdNmc37EuZheRu22
uBYPao0ltca9hQk3RzOuSVnM/6zzbZkWw8btzDnYjHMkucAryfNWhTXdGdB3uUC33dkdNA5iTTfH
cKWyAy4+48az5gYNgb3+n1RUls/FLO2cIBYT/yvLK8TeQb+DHyOq2w3cUX2usNNWG9133i9sDGvg
46b6BrC36bNQ3ifKcvQVPtvedi2rn8I5Dx7KoUb8Y9XBkP9Ywqh5mTvD1XtjCc3iltfB6pkaTaqQ
NdXNph/Cgn9dSuMGQ2Nfbsa1d7hp5RSaBwKegvmYcT+YzxWsxtc6cy12Y/qm287hnrEnoJYsJCpb
e2fOuRnBoGoDOBNdwuaSas4jZPg/dLIat7n+rWtJ0W4UaZ38QmPU54H0y4fAMO2NZkndqsoLf/kz
PSvKaGINejtdvkRV4n5J1Dze0x7jahlJr7oMC0tZmzpUQwj4mXOlTgcMv7cLgM5uzJjcCdlX+87J
gl1k4aSxb0CcJMw8JsGum9VAJBK5097GyKzg7OnAKDah04k78NTCjRtgKOpiZl7MvWzSD8nSxc2z
cabOl+UBmqV5UjUI1z7Pq3hQZ7Nosl1UGj9JIUkWlGyz+SsZfMPaGZCQ0YmPKEeTbiEWNqiruMfz
MT2OVadeA7d0D2ZQgzcPdTYf595i6FE5yIANU3d3NokrN1PBh4tyc9jlKEO3ZpmBvpZWn1y7NU5t
cdvCN9uYlVq8qyZTj3UzvAZhp6+WcN3uNRqHZcYN3gWmjbsL75De5Uy/45z0pJt2LpX6Iei84cuS
VUFwYfZ4Mhzcuq2v6NnPuyjCsTWebJGeUE27a35W6z/7ZjhejNAsdnY+TvooMHn+CVURvBUmY7nV
DVMjtkYE/iF9q+2SWG5POyXXzz2V8XcitvkOaKhspjZs83q74K4MWBsN43RVhXUVHbtOZlzkSG6E
kwTT6JyOIZtv4+NxRM/V3NhmT8qiXObqKSotuIMQXIqbKSXKLe4Ghy0EZ8RaxDJqdXDtOEW9D3Uf
qE2tuH/EVeON3+1hzLJDoYLhZKeFig4J14BXDCv8Q9ro/NVANNBsgxHXrQQGpLnngjGPB/K6blig
d3lKSyHFMTn2sslLTlE3uN6ewNaiiivK52gfUBpdNXlPbJZImmgrG9F9aTLtbjqlSIMpojJ5If+B
OEN7CMcprvl4zz6N2gBMSSrn3qmDYJto6Z58jNb7vTkaZbLtJMELG0fbmIVkaTLiTlC4NA+d0e8I
npvDnzQ9f9V2eZfAJVhjhkP7ZvYyghqWFOvInQiS4sHp3eGQdXb22yEyCuheJU6xC43SBTeom6KM
5zkqz7PMpceiSMXaNvcqEA2iYF5FE5bmhhvR9OwmQdWSf5fLS8updEovYbUsLexImIdhMQgGDkfo
PTu39Ic8Htyhz3eFKDuiqYx0znedVYJk9qahk0fowXj/BBnM2n3q2cD8QIfJVSiigKCarMnVIa8K
52xkve3EUSnm6JhiezBdpxgnzUQPehP6HiTVPywa6HpDPFN2lm7VeltiBOfg6Mwz3CWQa/91XOAz
xA01FFdfUQyHpq6W/E5YbfjY+CUBdANz/DwEsGDpQQozP0VjDmOl8+i+kFSTNr68xTCLbDX6+gPw
AK8s5iLbjq9lqkYCJZy2fdU08JafPZew4lZTAp8qdsPpWAU2CUuqse07+Ed+vk3yyno01sL3KFzH
UseodpJN31cVtEajvOkSXz0Mq2Dl2aCM+7VkWMBNlTUZceRVJX36yWkGDE9TeS547/vJ6Xy61Ja5
97whu3LJnFoOhSG6OyXs4TjWnuRe1UXLTU9yyy1V3XhdOUqnm2CNdkT+FvBP+VPyEwEouXoYNufO
BlRXqJhgaapas8Ys6tLxKmOb+ip5ruDHb7vctbKrgB9Wx2FPp/5+QD4AI49J/FySxV3GYkkNigRL
lM/dMOfzLm8HKPOLJqggHgSd1XgwhHzGxFJx7aDjX8VFkWwX31Vn0Sds0QGJtZzAIVhRPb1qp86T
nWmE7YOxGN1TUTYeGBxn1y+3lPIWvla4rdgrerjpYbgrfL/njhyqlAwT+ogP/bwQS1bUuWOfM2+I
fhc9V1mSqUiQolWq1HhwzGXO9lFADFCcLg0mIKInSW6qMH7b1PiY4tibuwavRpOSKPL2a+nN3lUy
GM3JjPoRyq8pOWcLmFDJr6hpjLvSUB0U9Z8ZDpiR11moFAq32ExUogW2pGZtANlY5i9ljVG70ZMM
U7KPEulc5mmZvsgkbbod9CJuaWbHfAZ9jp5oF97otHhMLI/t1fHTpI1hiTV8xXrZ9f00nEqrkZdl
OvdHVfvBlRuoebicK5olZ5P8CbHnVG4kHUR6Z6dBVhWwAp/62iXTWO+qQUPdj5Jc23EHw0xcmoEL
llhWS392cTCs9nzxjB4bN4rixqxCM24qwKPtIGSa8CNTQet+BtmKsQNujibo4n27Hr8CbVIT+xFh
OUS3ztE3IEFLbhQh8VnMTHV3WWdB0uNssR9VKasbHVTUhDm9SV4V97j9RNM0P8ig4FzAUIyL2ph1
s7ywLB18sXI7uzTGUs03Xd0PVuxNTmtvyG+8EJEcM8x169aOczCL77nVVtkeemgxvjQNuAZJ72Oa
HbrG4djtsqDeERWzps2Vbv3attyBU6Jg87sKCI8nC3tR3EK0De+gafbVRSHn2tiWVWA8Laoxb0wh
CKwzSzpKXk7K5Q7nPgIGF9u3KXkif7oqmyV4cQi9FFth9L6NDVvhn5lLyZ6KytxHcz9UF1Nvud+p
PXlD2MI23RE87KmG1wnmUzh9EKtSBcvBLuExbqUQ0n5sKcqszUqOrzfJvAyMNxjTBnBJ+OAHfjjH
pAixXRe+Np7rZGqPMuBIjUvyrr7z4ayrLFAy/5Y3+HzYZWYbD6NCaXMwkESQXmsEzsPYh0RUCydR
29xS9AY82Y1yxaf0qS8jQZy7aBqy1pS3PEoP0REKkml66me03M0snPNMH/sOvF1+q/q2O5IAUXan
oOwbMoK7yvluTZ69I1qQPmaZzEG3c7GdgOQ6t2FM4GO9rOGMgFpysilzfWFa28adMv0ADToQGyKr
Fu7KmkSYPZSHptiTXxLRcqxEYe7yPvB/G5BkilM/4rNKR41dcuNE0C3TgUriewPIMz9himml9yop
qVYQ9tLNn2eXjr8XduMTutgy2yZTVj2pcYqomVVIvx003oADmtFg3y86MtK7PukbQLIsV18dIcpT
Y9JjdNOaxDVXFstzphz396Sm/CFrwsE+2fTqrnHxJ0iSvofZxrLNpm5De6YxzzjWWdk1oobUvIeu
zDSXTLDg0uPcPpXlbGUXEjiaG2rKJ4Dxag+vrh/211Y+EiCIObx/l9lsxpux7cvbUATqweHqj+Wi
oZvsIun95g71xDScRxt7lyKvxVefakjFekpoRkozc+JsdKyfcMotdCRCZXojOk4YCKJZP10ai8gG
3BvFpMjcHbJbRxQO2eweWc8vLezVayKS0GZXIi9eKhPCQmxaqn/sPb97nP0AhrPrNwaoQFZfhAuL
Dx0ZBvpx5Ay5F88LV4pN2eaoj6mLyzNtvuKO324gNHGt3v2Rz0N3qSuvu7V8qhOb5MTnpp3Tq5pQ
j+1/TuLWUugLny4KUb8eEIMfe7DXxWH2PdiZswPnvorhRQbTvZQ9EGlgdvadrAb7p2s2UbpNM0fv
80KF9teMQpCO6AyNIgaZDI6KRXMiaXI4A8kF36xmCC8ddHLXvtWZ7TaC35kfxs7MSu6FmbO3XWne
6drWBzvz24KVOCM8VAXbrB7YlYK+HdLjwBUZULNU1tEeXO5cWRX1KE5GEe08UIzfnFvWtl+aLtwm
nixe1dB1V0UJdg4z1JNI7g3son36gaSjGniqxJXXN8N9a7f2rSJTb5+Vero2I9P+YnW9dfYny9u1
DX+qBeZPNlWmvHKXtSCMhT02e1y0ZmaJW5WxHk1f7xxtyPACjGh6oW9U7SmfzSUu4exfdqQVXQVe
EzxDmJfbqbOH62bkjp+JHDi0AKzm+mIJOv3FPFUUpjAEfrKUkp1uVHQru4FuVZHwg4Tv7EVpmTdO
ho9e3BR9uC3ZU14GkwrfjNRM9pqH+XafpHb5OxEUgOdsDJP6QoRQY7dJwaZ8pFIv8k06SvOEuq18
kJYavzlVJiqSYUdFaS+izrlNs6RRR2h/1YXsXf84RRS7MebmNTPaNMr7GSIEYKds5S/TTpavtvKA
UMwIg80j7cv5qV3M3rxKwQd5F27ZJKfRGdxkN0aZ88thGR4S0026rdPLrofSnhf3QoQ0Ifqmse7H
ntdVRspY4BYYabVPDUBREjkLm7xVJ3wqF1QaO18PQbtTMoMTpyFub0vpLNUpiYSRwjkOGmNPWdF0
mwIE8VgVYike54zEcbqX49mmuIMkn7PJ7WvOtUtogoN1KJayuvVCKp05gahNJ9ZSgjuOmVC8rB9u
n5DRXt3Q9gzFN720Ngul81YUDIRhK0otUEwSIrvF69V1nu1JG/tIzGqKk9bwqD/sxaULHbbM3sho
uVPiM7sN2CUNGOC+HacAvkvR6x36UTLjivw2mYI8u8hFn9+nhFGc6bRMl9gJLU+A8UJdZ6aVSLqJ
jjiCjorHxshYV+Mgr4Xl07SG14eJ8kCxLvdIDrjRcsdnXSy8sGFjUEJvp4UkViQDafejI+ir3Ph1
r7950mPTStq0vFV1j+o5BwjDr0SSnRqCVVT3A6Peu3NVXiZsY9iXOv7N0E/dnZXNGZHiJg62M1Hv
+wh/a5wt+1xvlqGJ1sK+cPeyxsZ7l9peeSxTN0KA4Xn1PQgbfeCWv4WPGBrU08xZoy963x9uxlZD
hyzazhH7zoPnH080GvDcSfzchqIx1LeOdO0rOPOpcwkVr55w1M3oeIWdWd8aGLgD/GiWCjyAjAtH
292IjggzauLqIClyLq0kXV4h+48PXQ/vMh4wgjh30bCoXUM6V7TxAqqsfYOWMoytptDIHQz72af8
fjHsbKZj7znAEG6LJ3udIKdk2a3yBVoAO9fLdUidNrsXY5510Usxmd258pYpj0UauuOBsFBgj643
0KYEgwQWM4v8RuohTPbUClZIq6lSPtGuoQ/xfpTp/ADPoOjIVF06BTOtTY9el+a/FWZdxqFEnJDe
dk1l2sewDMV3U+NZgnEluovdivR6ceuHE+16mDr3bAA55Caz5uSYm/LQLb39FBClDY441jvetfkV
DmDD/udx8tlbLjLU+5zZI3fYxaMbAaxasCGXWiKgNRSwb0SQ486ZesPftD0nf07H7ywz2z1j6r8G
1sKge3Ia4T5jxhps88BOf4Y2P+WIDLkh8JXodMll0aJFxS+e0ss5VNMLgfGZv88iv1sz6tpEbHIo
2c1zFHbhTzEvdn6qEFd5V9AYO2z6ixx5ktfU1hXqBmoaCw/AL33lyu9wFJxX0gKUAV+sCr+lkJ/6
jdM2ZQfgL8KfKThGxOYOEkMvdQzazSrfYNMyOgCjVJY3sp9FvbPga4xxFMzNcsxlGN3Ry4QegnFj
9qDLzmyu8wSSBAtQepQq7tjom9JNl4vU0tMPkxP1l1O3iFN1brPj1JG9znAZTl/sxnIfUDpZ6AS6
bHVFpC4LQA/pMe1pbPvEE9uoJ5AvOZUdJ2VoIS+xo/5Lx2XyUk5p3p1qlBwBYFGHjk1q8ObtWK65
3aXQNA/KXtDxb9xWoOLCATXfLQvpFXEuDPXsDJP7Pa2o7zdOkSYcIxyqWPckfe2fgNenuz43hvrw
//qJzOGKQokWR04qedBbxqOr8K4jTVZm9/lQhQfLHyRBTWJ8tWXf0ow1za8f83Lf039R++OHE1lY
w0I2fsNorkdLq3QgRpds2zmD08CSjYLPzJX/wcgFlTRDgNFVRO2+YX6bjUyQ1CFfKux0Yxr3WZTG
UX0Nttu4tx8/0N9c/JU4HUSrkTxkfFwTyCP4m48LcaspVElrd6FnaJrJY14ndx8P8Y93hv8K9s2B
w/Pgtfj3EKwdYxpyhnCauyZ4rJYd3fyPh3hPl8bxyjQxVEZvHrr2GwpzntbQZdIWFROud61BXZ0f
TPi0S/qZz1P4jkQcmgh3OcdXH1hvlW78yV/GPMCJkqyGbrJ2V+nqjTgTzuHRn36U4UUWfcpbXr/1
34RpXpm9xvWEqxns2/CXullQ8YjZjVWxbDS9Q9O6qDpCyq9kdiXETgP8+vuPX+f7L7byo7GLtjFM
8M23JHdbAGniJAaEoe/tejjqqt87w+7jQd7PvNWqj9s2dOzAd99OiyYsENf6FM9WdDMNz334iY3L
G1EUU3vNrUE64VhIWpjmb6a2on0aTJ3vx64aNi3B0Lp+kZ6/6WbQXduFEtwYsaNfbfWsuBfTWjwR
kfGJOf+7+YIcAe0Gm4Xth5b91pvfqkv439FC78rxbuq0oYDr72eSOvFns27tVm7BFD4xRXjj7fnf
k/PxTPITTaz26Or+PUl9xIeFSi165DK67tqXZqQOUO54p4z6PFf2DjjwGmSOFqVH0hlyn9spRCro
5OeqXY5KiKtGTPcff+9/fQ9+leOxGfAyEBr8/as63ChLG71PnPTf68a9NKm+POm2sa6vQn/YiAk5
ZDU8rVG+qy65Kp3v+J99onb45weJiGkIccnDCeCNcCewge3EBK22LaFiegYh8kU8tmJLi+OY04GB
GPTj4yd/t52vc+CPIdef9Ifmwe5mgPyKIbtk33i0OhDVjqBuQzce6/STtftuWb0Z7M23x7MUEvTI
YBqeDAc2iGbAReLjJ3q3QTAIKyvwMGtyVk/gv58IouQsh8oJIEl4OzCDQ5PDvi2c/3VbR8mIlVbg
sUFEIZY+fw8jAqPvjd5JqNfD27kyf/uhR1ekVE8LgZ7P/+szRVjlw9NjIGSU7ptnakqnNXovSGIj
g2hIsSQc/cws/uTAfT//GCZyCM3Ecxt5z3qU/TEZ0OHaul+iJA6s517uS0DzCqoAtOXhS9B8Zsz/
fupRSFiobVZtDzKfNw81Gjrto1bQR2PU2M2Gk0406TjlXR4tO10tm49f4vrr/zqtqCawHmNKWCb/
/nZ1ZdiWl7llJ7Fbf9e+dV1M/X01F7FbiU8cZt6NxDbHnOChsNkguurNojJWkKpCVB+nKrjjn6yP
QncAcNIJtySufjIT11Xz13NxBNtOsBYYqC/Rsv391Uhu7gaYeSzhYaPcB8v7PSIVqUzAv2BX6i+V
Hncfv8n1y7wb0Q2YIjjNu97bJTa0OLwIkxFr6W68rNsN3q9k/sxL8h+jUF5ik7UmDyBqe/NcNJhm
G4qzE3fT9dR89bqE2/gnR+A/vhRjhHwrlyrGfGtXB47VhK4IKMqMc8j13e0I1nqZh+ePX9gby0Om
A+WK6wMQQfNBj+29qZp178yhVdjUmcqwzlgxETwQtNOpmBzCYAbvd+KMPTRfukyNro75jC6rG/tm
Z8tk+mR2vlt3IaW0T5eUDByWw1sPuVG1RTQFFpYINpfvAKbwISxd59FxdYHNIil+wh2qTyqe9y/a
wS6dAhslONeUt6JBd6CPA9AB5o5RQ979sM1ln+TnxH/8+E2/fzjHxcWA9Bs0WCEGoX8vBjF77dL1
NlQgXrZuNAoi77KEeNFkmyb6/fFg/3oo5qaLXXbgMu6bqqF0NJ51Ec2AvGhuEXme0EZCABzP2jaO
Hw/1bmvmEsROYps8GF6gzvrcf2zN+ernsYg1eKPIt3XyrNp2y50dPoXaVf0PMMGPx3u/+NbkHASJ
OJBCu3qrhUyt3GkcmQbxot3u0kxKLBDkUl9MxqfWo+/3L4aKCOFAFul7FCN/P1qmfIH7co6YSIf5
yaLzh2XJXG6n2a+hI5iZfyGCWV8CjD8H4OKf1AvvihLKPmbKugsEtvtuxkx6zuEoDAHldgQ+gpqt
/Swa6d096c0Q6zz64+M1VjgEFlAjTX+rOtbaIIxmrocTJijI3WagV8eqfuaGxg6kKm6cwfwspPgf
M/U/D4b1vsbhZ7/5BWWRJKmr+QUWDeJNqa0zBvqc7vOXIvjMsu9fY0EiwEuVHgG3ijeVEXzhmSYe
VV5BjItlXJjRVVlyyqpPzr3Pxlk1tX+81c7QSBmxQGRPhYFnXSWA2pkKN23xySHxrxlCGidmWRTK
a+/j74HapMjFYAHEkid91zbihww+C637x3JDj8cxR1QMSZvvaqE0h/BWcCvCFaOJlaM3nj1h0uK1
n8z2N25/60nEh/ljpDczYUL5GqY1b21wEeZktwsTL/3VE8dmeeXG6OhTDK8KDqpvfDb0P/YwhvY4
AGhO8R/e7M1yQKwLq4b7pvWYiRuAP9c8tup2tA/4OlIBnmt9YU6HBv1ad592Z7D+Idp7ebzUrx9v
b//1Qv4uYdbX8H+/5c1rcGWfJdk6efgtc30Q/XVtfkswNHC8M+pE3ztk00ORXCZSA4/u/Hw/z58c
if+YVlQEPpEs7OvYWb85PSw80Wu/43U0nWnR8W04sKBQfPyg/1gkuI1yYmDPQbfh7R1/gC2KcJoe
LsqY33bt7SHy/kJQt2v9z9LJ/zHUavKxZjivgcCrp8if67EVY4vVOI72wEMvOpvvGoWnWFX8SPLm
M2/79+uFypDQYRqQHq2nt71OY7TbFgMQZrFjHNo2/OHkNmLk6Ov/+vYYhouQbdKHtGCV/f1Is4Yn
NBPpEwe9PqdTCfYMNbmed9w+P2mM/PeT/56R69aC9YgJQM1VZZ0uf2xnRMirttFpyIk3m69j1o/P
CDONrayK8sLt8CFFg1ZMJ2E7xvhS9E0r944EUdnRMQ9fXPwIJfDfwglmZPk4b+jMZafAEO5NwYdJ
rpOuGX8VZMsuZ3QJcOUDv1bltibHAaH1AsiwB1srfs8EYqORWzLvuXDG8K4LneyCaTQRHalH/dik
HSKXyfEr2ldNVRxcR05wVXAjfgr8RTyqrJcIIpr+JKtp+JUEsj8haJg+i8d5v5/81+zED4Zyj5P7
zRr2CHVz2gyuSNl+z4DSZPizzdRmaa+lPAX2J6fA+8pyvT0SeEF4EvP7Py/XP77P6rQLg6KnDxQu
R8dJ7kDyYmvQVy6nm7Mk/+ttdY1Cw4/do83JvTV8Mx3IsAWdV1HIHdKK02HnOeM+WJD7f+bN+H4b
4q+TgYahB6mUXAn+nne212nlyTyKq/qr415Kf/vxGvrX3+cmTGuNRUGF92abayIkiqJG4jQv9fce
xHsZg+ePh3i/86xRA/83xJt3ZUgDXy8YgrGJAAekMpYjuaoDMcaf7Tv/eBhYVfTmnPWQduw3R9gC
nV0GBK2w7yhQXCxWnM+G+MfD/DXEm1lNkso4IugKEWgaBELnk9jI2hyPC/r+narN6fHjl/ePoxCM
kYmGEz1TG4zi7wlQV7Bmh7CK4HD7se80F02ex/TpsKWASYKbD3yWR1wQ7l05bcIUiUhdXdboZQLE
B5Yt7z7+Pe/XmQ/cg7wb3jh9obeG4+S4ySILjGR1jbx3XYGMtEMlro5ySb+Ei/XJRef9F+W50VoA
KQQeDIg3X1TkjW/Yg2kACWfJWarg97j0yyeb+/vjavWV4TpKh2Htfb+5vYFRJP+ftPPqjVtZtvAv
IsAcXocTlINly7JeCG/bmzln/vr7UQdne6aHdwjv82DAhmAVu7u6u7pq1Vq5D05so3ffw1wGfW7t
JS1fWcnzmcPKrJxIQgjdrI8k99EJFcOSFw5h4LtFrfxoiuzg0Zg7SJaz6ao+o2nPPlxeqqVhIZcA
I74jy3OIceo5U5uNnaTQamrln7OCbtvQchVz7YA63xAONQodJiuQvRp6H6dW6M+J/cp3qIlYkHiG
bRYekKiCucGPP1nGKsX++XN0NmdzUMGmfP7STjzJauwSVpbA9lAPeQOHuYtr9l87XGkckyaS6Bsz
MLaX5/J88U7NCrsQFBaUHAAx3KgdbgCm7Wnau7HhhhiGZs+BsJIEOl86TnzI71EksnniiyzAEBxk
dDAGoQuc+KYuZZrbxv62UKWVlPKCHa5KYsJZcwddDcFFICatS6jVGZYdbwzafVr5Lk7eLs/deSAw
38e/jQhXGJ1i45gQ0LpD2MewgRbXbZ24ek8sQHiYeH8HQ/Vy2eTCOwqF0vnMwDPR7xCj9y4seiCI
Q8hDLXwOenWv00U1VPIPRfGfkRIBKCx/BZ9LUq/chvoa+/6Zuzg842X4+dgPCpWr2YuP9npLD3rS
zQ3AvdyVm6a3fjiZZXwvtVZxFSpU26TMxi+Xx3y2lrNNgAW8m+b7VlQWGHp6PyIzhwI3UsudCZnl
FedyuPN7tsVlU+pZygRbhHRYs03OZVHXI4gQKexqJUQ4cj8p0Pdk4KunVy+BhCZ+bZMBJPQdLWC3
QTJPtZuCdEM+LqXNKJavpfah8n5Z1rXRr1wXH3zqJ2H6/GE2Clakc9HVEg/ZqRr7uNTN0J0ykr4k
xSIiMierAfqCPUvv4zEPTRfUKQj4UDLb5ipHd/4pSFRph2xj612loe0HNxWH0LghjtS2ABXV5x5U
ZLeturGgRxwG0Fsb3jPdVeKEhmhoAojXy7TU3loLUts9pcloTf3x7Jx1UCJgwuFppK51Vn1MPLUb
JBk5vIIUzh2PqmkLHznkx1MnXymhb15dXuNFe6Td2Lhk/iiVnLpwXE2dUpuAoZwguVGbb36oQgix
l/WVwH3BbSmzU60gxGXDiE/gMKHPAVIjxjWWD+zMH3DFHHzJXrl9l4YzJ9a5DVU2iCXsSNZ7CriN
IjeJ3hXjZ9ftTe1nEawcdctWDMSTKAXOeOLTSQtD+r9RDUKzUL5upp8TbAn+8BR2Py+vzdKc6bwI
qAYSs3B4n5qJkoZr0HNCN+KWOEihkUIQpMPz64RRvhIcfSiuCFvqI3bnJuK5c7bXI3L2uRVCRq0i
HvQKuwTUvlkQKc/DKAPaHMGMQjYoqfJfddZb+wws55eEHrO7FFyv9UR7dZG63UTkc6DqB5bekmvv
Zw1Zwucp8JMfllUbV5AoAGsdO9v6pke58v3P54vMB/IZpFfJmgs57LJlP/ayF7otimdeALjdya9g
6FkJEpZW/9iMsGXQpIlJZmMGEBwN/ld+I7tGHNOl+Xp5PIuGEOo0TCrwVGnn6+foenH0EnouXWI8
qQUiIBt0/Svk4eUnHrraj8kMOAAvW1y40LBDyEVeB9+WhWdi7UQaCzlELq8RWpTkTrpn8f4asrqh
+0HOdj35pZUM3MIo//Po5fHD2+fjjj8apeTZUsmTHzhmD5Fh2bsp74ARwS+vT1fioDVTQohiT+RI
ypgkRZy/FnSBgb0FcfwW6CsesrBxT4YkTCOEso2hZdgBzLr163pnNeFVO/0xpymZcGhTCcod1ETO
7go5lCu9AoPNzNnbVqkePDrT4SrbX3YKHTcTTgYYq6n9gjSEYE2UptG6Ko+idm7Pi772ZkUAuRLG
LUzXXHeyCUzJvVEGOvXzwkNvxsxhoofk4e+wSfc5LB2geFeuoAXnnsu/EEJxuvGqFfatDPtlIJmA
TGFcuCOxRp0CcrLsJ2UveobWlEbPY1MgcnMpQZFha54j49NRofABPUEWxy7EvxHcF0oAmdm1nHFI
7i0VhrkW7sVqF6zpXCzNJrcGSVAiCAg7hWFOZZB5UkHDBR33Lurs27yWoFBVdpe9YunCABCqkIMh
b4FqkrBqJvJgRlplsdslRF1FQMLz2bG/6HDFwRRAvaAJd6V3o/mHLn+FJWCwXyoYPLvvRXGrz0D+
3dA+ks29/FkLzkqyDhWROToGPyPMOi3ypRHStsYWP9CESRN97V62sORGeBFLSg8hjBLCIeJM5VAm
ORZsrv2R5q36saHMDWNIvQaMWFpKJGhkhZN4vpaFaMa3TNOHpABuHb+4ou9468fG9awKeXlEy2bm
hM/8tDDE2Gzy9VqzORhdP59ck9quEUPWr61Ioi1Z4ZzicgFNzLtFGIzqBQ5gCqDwfX1nzJReUwyJ
xMpQFpafSgtxs0JtC+ZwwflRkCxkLeP9abXtlUF7IOu3EjEvjIMhQKM/Z5LQURU8DIWMVksqxjF5
3StyEvsaGJOcWH+aGwD8OiMoWH9K4qaYgSuHJmsjzQLw3jhbpb2ZGmoF9riyXRZuxBMrgjOP8G5P
XYSVDoGUOUPQQnU6ovtgrUlULU0brMpgXihLAe4Ulh/OY2W0izChES++lmjq0eEZ8ZrwcNmXz7IQ
87TNEqLcVFRyxVNXq1RPb5ogcT290hAppW1GVW9Gp4Vjgoksymbbtn//G5uAVgFfk8URT9zGq7zR
t7AJj+wu7IiIrwvlucrJXKVPUKtdtrZw/sCMP2daqO/PRcvTe4XMt2HmWpy46ILfyryz087ami0X
J0BZq1u5/JeWjXwfCQ6bFC2KBKfWSs+mVcOgL8qf7BvZICFsGzu1Xnl9LLnhnMCBm12ZE1TCmFoD
SghHgqRAzs3DnHuL0mLTQ/8AOedKFLA4oCNT86cchZuhTl+tY2JKq5zPCW3oyaYwpnFbmWO1Iuq3
dBhRG+WsI9hgxYRRhR2CWbqCKcgFr+3ReoTAasUZ1kwIoxmNoPMLDxMQvTifJr+KSCH6/qfLLre8
PL8HMrvk0ZwFI8j1ycGK3UubiTeBThXskyb9i6uVkvWM2wTyRMFcOCOg+JGnjH4TaKz0lxko0zne
1aQGUL7G95pkr+Xvlg6LI3uW8GAcoeRMfC9n4xY0StZVkLt5h1iTr5bfPA8C6tA/BHm8vzybi1Zn
9Q5y2yR6xBClT3yj9sNZTChPbqgtFskvVRk2dO6kmuK29oo5Qd9yns35mvptb/aho9VT+8yqpRJ7
cOu6I8xaEtRtii67/vjSG48pGXYDpqJod3mY53BLwa7g/roC2wsKFQnl0ukAy4pePo8anG+HhtEC
98hrxBBnmov6GvLuy8YXD8mjMQv7wvRmovwU21RN8BwIA+VBehoTH+2Lnn7B9M+Dm5M5FnaIPjic
Vvk8VvXOV2BTrWFmpDn58qgW9+HRqGbPOlpJ6O39tpo9Z3TgJzaa975uacHxI4CV00pk8AEuFJ59
pk1mne4eImpwo6fGkibxu1onhd8YcNYGLTxepfUjm3O8ofc5usrbjQ6/GYQZmnwtQ4wVffdMEzK8
ty5fOX9mTzn7FJQfZ4ABOEjxgdip4L7aouENEda/UhvihZau8cT2V+6Gxfk9siN4jQb3Hjl9hiwh
RthPqis10JpM7xBG/os4FdcjG0qSF9ylEET6JSmPYmjxT2l0NloOExl84itGlqZtTicDA6S2elYd
Ic08IBbXwzgKuxEEwvfwnd62jf36515J4ONQ+gHEgHT9qaNYRScFQDASN0bN67Mpj8l1BSPkXaA6
2quRxl8vm1t6WJsOLy+gQERAiKCc2gu6mZUwHKFJhZu5a67Jw+bdN5OQb7xpJTg8rfuk39be/rLd
+deKTshbbI69WDOaFU/N5ihqdK0vczlJ4R2UTPohrkd5I+dG/WQ3N0HyOrQ5HKqrKLn5F58aBjCq
kERAwWvOIwiGS2cam1BDU8KHChdWs8a6k4LhTao1eFsoaWzS1v4KU/j0temLcdtEo+7WcfjJ17T3
XvFfNbuKHyRznA5xBwmHT9fMylvlPArh+5gZIAxcp7L4gEwkuZbm/qZNqX1uiq999nZ56s9vzNPf
L5x7WVojqRAgSpIrh1h6tVQ4zp6T9GDY28Jv/3jXnBoT3EuPMn0qyMcjxLaVfVTuaPnXYRO6PKSF
2xEH5jTjJYTSly6iEdS66agskjgA2r7RrVcjfte0L1I2bErjLla/lP1t3e3hbVP/VAh2jghmJ2ad
yE991GNOXTmzujwpNfQYVeWbEm8Tbya+hfv0b8twQTlViCoaRo+c+Bcvrveec7+aDNDPd9P8CeAW
5r4PCv2CU0tQ6tpDh1PTs75Tim0Mv1YZ3jQ6gB6aBKTHFh7eLmIbmy7qVG6W7wd1N7WQh297/Ukt
3Dq4Kgl5Rw9W/B59jkNH6/Dw0kPvIc9N0bFbGsG+t3V39KA6jV706mrMYFG2q01Wf6fhaBtL903x
nuq/6urFsR915xCN8sEHSkGFI0lfWusmy9aynQvx2OnQBW8OEWicsoSh0/AO4xus2+QifTRRddpc
t0BQt2P0yYAF5rLHLWyikxkX/DoaBglVSsx2477tqZIzjy+81HE2/46H+EqssrLAmhBbw+6M9KqP
uRwi0IbGfzm5iQeoYjpXVdBDGn/KUENeHuL5hXcysyLOISyaDpK7zoDownT9AipkcJghCieXzajq
+Yk8XwK8UEj/zI0gp/vHG0doP1rsoLHhQkFJ3+ZLlvxyjBulfbYsaQPF9hRDv/W1r2IY+vaq9pP8
Pay6Jjxf/UYiMVlo9/1wqGFWk6RiJfr9uHKFK+PkA4WQ30tp5oB4lImAY6exbyJYWDM9xRx7Hp6X
9lcyKpuZftbyn6bwPS/ACKebBrkFVCLdMYQoynkGXkcfxqMNTWNlPai1+f3yPJ6D3uZzCHAvEGLN
Iv0oHAJkK+RxrJlHf1K3KE468ZcwuC4DVwVjFEEiplufbFLklPKc8iv58nb4CX/Iymwtes3RVwj7
US1nohuPr5DpLtC9nyVYzwxe65XBLjrNkRlh/8k2zEWJ1xubvnK0T9mkyDPax7gdjKmiK8ppNm0+
EUR5KtlLmCh3beu1m2gW36m10F55sCyE98y9qXAVAHamc0qce9mZCtgljU1SPiNAFFTXmp7ANZ5u
LGfbOm9W/k1m/XkZ8+e7McA063zrK3BDny9PzMdRf+asR18izD89MJqm1XxJ3aH0XF61QHqzeCY6
v3Gg7YejWIEPTlIf5fqTLO/96WEYv+iSt0UVsiVrHaGSrLY3FeWO2t6lRoMSjLYZ9IY2rTdov3hr
FofL37wQg86zN3cBmwY0oiImHeao3nL60QAY/Oap6Ph8k7RgU9X6AS1j1+smtwFHAjJeaVYOn0Vv
Zclmwgz4JcSLE7oqM+/CCZ3aBE2StqlziAK7n5DXJisee/4amsf425KwLr7tebpWYQkEBO8U+lKC
fQOVlNmaK2NasyRsDTVl0bwYS74mbz1u7ikjd5o86e1KDP+BqDv3tX/GJN5KcNja1hhwCoalt7Uh
NVH5a3JTtNAthogYRzuVo9JX3El6UOSDqt344a3uEBW9Js4bJD+WPfGP9368pxxOs+9j5qRuVO5y
9ZXId3SeVxxtcbnnDCLNcZRgP7bx0ZPf1BIP5AQfbErewxDA61tZsOtaPMsHbR+r+n6QJzI5Fsxl
znvs/ajQo3cRzzpMTreFTWvlsFz2/KMPEs6NKdDLAWoJY5OZ0z4fC1eRG8Tp7+pAddHHIaNzW8tP
fWMiwfTn1zslqrnXhPmAL19wk1RNpT5MOSjQvSBfJd17XYKQdrECSFgaInYs6hRzGekMwivVMUhl
iwthMBCyl9DTQLgcZo50hO4WJk5pz//1Dh79mNAxcsOm8QhYprOTlQEr8z0tuOvMfzJnX8i/22Jv
K5oEYxSkHDMRhOeDr21zR3nVGnOrDrnr5MaL5/fXsLPeORAtQ+j0bPbKY6jre6OLV1L0y7Ny9C3z
tx55Yhs7sPAZzH47J0WMAyJasnmfQ9cBVa7Wu5Wc3iAv2KYrW2BhB5zMwfzzI7teSWdhBjwJyYno
OrH6fThlu7z588KxbdAawQA58igdC36dAEFQwnl4cXQDp7LrNCvVgOUJPLIgnKdKhzKonDGQ1Hnw
ra+Ddl2nV3H/VRue0/wG1KKu3vX5mgvNcfaZCx1ZFTYNWCU/QFCVUND6okxfPck7JPKNlD1V6IU0
oMrA+q1ltxaXTJthWCZ95tSNTpfMaHhEmyMj1U32hadfpZB055mz8oaeJ+xsaEdmhAmtEMwZrdkM
+lVu0R8CVKcyCN8+5fS/wcW8chTPUf0lc8JMEvSrsONxS8Voh6Z7KboHIB76v1BSIvEBcTM3o5tn
PxUdWel+JeK4PKWWLDynkihNlCbh2NXqAD5L+RGy7vsusf/NZvtnSi1ZOV05ZOxIuSWMsTA+1c1j
ZL5N3qfL87h4ph2ZmOPko/2ch3IgtwOrFk/SRu5h5JZWLKzNlfA8i/NGhqcCC20QHLSBt+7g3yDA
t7s8kNmLRX8AYwMOhGbBGYN+OhC/pA3fllmSutLgakUzyr5XygYczK1krmE0lqJkYoC5PErORoPJ
QrCGkIJRR6wMmjjd+LcRqFdZc1Xmg2tGUKk7j/IEidVATGIlNH8eZKs+2MOL06LB9tPRH2TtZ279
lLStrj45Tbat83yr97eS9d02Kzdu1JWYbum4O/ngOeg7XmfUthI0R7m7YrV+VKORhEze/NAc+lD5
QQwoPw1fYdLOboNxCl2plx/toE1WvmNhlU4+Q1glEl28MmFj3AQliQjVRLQxKtvuOob9C36WroAu
PVrrip+PAsE1TowKJ5OfqjZalRhNp11GIqvPxk0VZjtgom4LbZ+sfbGtVSa4eXOeWSVE/MipqfD5
nM64ng9aZg44pNFXm/omSuDslAB2b+2HxHrMxupv3Uw/VaZ0fXkjLOUyOeb/MWwLh5PfaUnCLM9v
yc9t/01R//5gdLQ/59V1EwHzmeD1uy2RHGuNlTvgA+p/PmjCwjkXI5/lEKw2VzzEWYxNMxTpLrCd
cougjXynePBWdJBdbZKs711YXl+CJIVhtp8CF0kPlUgOAJdirZ1vC6cPk/H7g4S1D9S2JrHJZJi0
8qfdtx6cU5etHHEL6Dv7xIq41qZZdt6IlYi7rkPSIxxf6Sjn2ttq9vcKhtgg25A7tXKIjmV3iqH2
zhBIHF+KqNnCJ5w3b6pDBjXZTNPbij8sO+JcWZ9bqR0xD1dnWZEWI2uSt1+G8TbRrrVk39F3NCA/
NQIKv011Fza9y2aX0nLMyW+z6qn/xxONRg6C15veIck4i00GPO7CXQMOrKq3Nhy2ufe9iyDvquit
pEpkucDaN7CRJ9InaJRVy4XfLSI92di39dr3zQt/5qn0eRETyfO9IZ5EoLnKQGJWTL3fzmKrcdOh
vv2EOnUdfxunFRdR1uwJjijlfoJ+BNMRhcMVyRQl7DeBsi8KVAtvwuJLZ78Yxj2U68HQkpK8Rw0E
Kelf0bANlWezWCW9mKf/0vgFlzUnM1W6aF4e4y1rp+sqmfZIq27a8IsquXH7OuoqWY3P5cgXrdzV
S0n3mfHov5MvQj0gJDMGhVZisq0Nwc1d4hV707v3KIilPJeKn04Ao8hKuuH/serIJNlm7NTHHXl0
B0pcz5XVaMZmSr45ibwxsjeotTdW+cW0r8uhdi3rRdKllcGKC09DIRQ+9A0QKqgEJ0L808k9LYuS
DY5FvoZy3+3BJBh3mvJadZ/yfOUAFnM3GPhg8AC/rcpwnwlxiVahA96hSeh2LRDCFj5g1Wk3Tmzs
tGQNhyTe5fNgZjOUYcH4npHHGTCEZ+QFoAnOZK9y8zHOoeVHMakm8oE96DBZU3jtV1myEhYvDNKk
vRCmC5p9IBwUBonKazlL28TuAEfABi9rtyRr31CmiW7QkVc2l0+yRXMQTcGrAUBM/zj8j9ymanNE
q6Hm5vp+10uQ1flOl0tXWct8f2SPjrckE0pvCVXb+eJ0SCeenpg+3LSz7CHtmhWQIBOtJiQEs2Az
URHS4L9/870vdQZd+VfVOlBTyQlth51tHi6P9yzPIX7HPCFHA27iwZFbj+8wI29jq94+QforfeKc
1It7uCW87M4K3VTZoZyzscM7R1rJbpxtGWEihLO5nkDMjyofoCOo7va2vwErjWpDiDySHO/gX99V
qrGyTxfc+WT2hQPaQ2jKiGBeJZWHNHRxU0HgkQR7qbuShm+XZ3jRFHcjxWR6u85Yf2rPadXSYedA
ok5G61Cou6QKt2q39byVA2H2mTOfogkLbBtQWFN0XjvOLd2vKGIMziPCrGn3dVpLpSybAG4L2yLA
A/GVGsl6l6EfDTYaPeAPId+/E//t8oydBbUfPgmS+L9GhGgiqAK0C01eLXJNKxuFIbneSZrfvqWd
k+xMO9Kv/HiSX7IhifZJUfR3ijOm+c7q6+wmRkl1Lf8gPpzFDxKO9TJQpyLUZUatbi3ZrQIgCvbW
8G4tZBaDZye8LuGKb50tYlSh4VbK2geICZD/fIDFNUm1DgC/kBxQm1ifrJQPsCKUNBU3lXYasnry
PcKaOYoFCDM5FbVzCvY/dGMluju7S0XrwnpIoz4aCMLShiQfguZhgohVDf8CEd/3X2V7n1T7uloZ
8bKf/R6wMOMI1ZVdVjFgzXtP4k9jcZ/qf192s8WN6fw2IWRV81KeUJvCBFVYufoBti21H7sJMMMa
bnxtMPPPj85YPUUNIcmZPy0aH/L2XXLkvbrafbR4kB6NRzjJnVjTYkj4sdLw8kQiVT/0iLLyFIJB
23JWju05ZDw/a37PnnBs504WG8Y8e8P0hLyB7jyY5t2QHUIAJc0NZZzLi7U0hbTi0u5kAN6jGe50
Ck2tTBDzdWK3KJ7D/rsfUYVYy5us2PjYBkfLhFqikvYdNhDnpiKNQjbygWS8L49kKcI4GokYmKrU
8XqzxEqaaJ/VXtu1zVbu+nijaCt7aMkhyPaB8NFR6KVj6nTOAEBAmxVQ0wNj4Ff7lPrE+NYiTdoa
t713uDysxck7MibsJiUxzKFTMNZ7/c70nyMagavur8tGFufuyMj8EUcr5HEQEZxhxOL2Ubv71Nyj
mI3K4dqJtzgaissgN425kU9wN7vJfGTKuUkLcCP5j6HrNyNi0Iayq0p1ZwcvCeVSBYnWKXPbajtq
j8HwvVojIV0c7u+v+CCJOBouIKoulAq+IovobPk+GDcaqt1r3ItLVmBPJqyHcoEHjOAmjsNVasZA
8aH90eOtYz9Iw9Zey6IuzShR7vz6pm5vOMKMmlC71egWJm7to8fkfKuBi/bRCrTiIxUrnkqw/8A+
wKNhVhg4dZAR/gHZma0oMvXDNilnaYskt69itaRmzzEcUw6Zkmrnx3Z7b9tTsZOjfszvB9OqobOy
E7v81Ut06wGBy31HdacoQAvYT9Rfcp2gMAbAFjhcbmRyuYc2P0cF3k6b5q7rtEE+JKkxECBUeqFv
dS3z18iuF6cR0kSaBWfAp9iYXgYoXI81eGypdB76UHUVWrcbP979+UYjgfSPGSE+ThBvyRuTeRw9
rdtoPdqKVr6BeeMxapOr/82W4Bl6TMpd6rDVZd/s5DaL75PioV0Dsi4GMURO8EORHNPOUrQ+gnO1
xhK6phH9aqHDKOV2g8omD2cdLdzqCarGbQ6TXvWnBE5z+ARZ2kxPbuH9ImdFkqmK1IasWamo28zb
pQoQGSjU/pRQ8z92qFXPfIA8koQruSgUaPItRlhWfrsvIuvvpDD0lQfyUigMU7hNSgVLgOhPd5jX
6oEEFp33Yl7fhoB0/SxYubeWDqRZAWLmDIN9Qcxhml3QltNEvyIqyfF2GN4rpdqYAw39Q7nWhbk0
HGS7AHnQ0Ue+RpgzpJnychy5UWIkxez8uUueLnv3ooGZQVqHbgpeByFyt53OkJKEwRgz6Le9jpof
/8YA9XM0Czm/xRZIx48G39FpgYRX8CeZLmTPgjVNibOK0uxaCBWQ6GftIbwXVj2v1LSsIpTghto7
KOHOUUkGpFv0UTXj1Y9mYZ+7WSYXird/M7rfhoWwoit82mMTWi6tMvtOX5qr++oK6GTJ3Y7HJtwZ
Sp0gBh4wNl/9Bk/PVht2km3sR2MlQprPMfFuAm1OGRGKY97ogidQKrHsaAK4UlmKh5jWj6Ei39F/
rbroyRl8Ezrq5E6GNeDyDC4ODwAT1HgQSjliN3NqOnrjdZgdOxjClFLbxpGFjr32mkk/L5tadhPu
djpRTTrsxLosNOlpZs69WF2huaZ3Z+WPowkt3rWq/crLK8N4ltTPVrdygcx79GxiZ2YJ0q4QVIu4
PB1CWgI5RmgiA6qCzsl+luB77fig9/vLI1zczciLcVSQHAStcnr65XoXWKWKqbLhlVUr1ZXnR2t1
0zUjwnMbTp+MSx4jsLm99p782YId+vI4FqeMcw85rjm+FKXFpNFyEIDkVBql9lfph9cFhLlgo6/s
/r2s1jqZlx4iUCT+Y00YkCbz1u5zdhhi5ATScrsj87lBCg5WkK9e5zwoxtfL41tMa9LkBVAcGAxd
JfMEHIXOCDZKaShhEl2n535KXZQEv6AZ/JrJyObRX2Jk6MhmBTI82pvmjFu11betXewsVNMvf8vy
XP/+FCGW8rpoTJKSI8wxereUiKIekLRtjWaXDCumFiYa4AitejNYgZey4J41auao2OI56DVtixoV
8W1gXJlWuvXtd+SQLw9szZqwrGFrNx3iqew73svm9KX03wZfpQDBk8m5MbOry+YWDjI6Ik0GBlkR
l5AQJ9ZFZUxqT+MeeJAD6bdW+mk0n9BOXjkwF85phDpoLiD+pSFe5DHQh0oKq3RuqqNYVn02e9gs
bjL9SknQ5FJ5PRcraduleVRI2apzLxIEtMLA7LQFEe5xaibT01C6QTbcqjtk63ddU6+0WS74IsSo
JKLRG4IQRGTvkyWz8uW5nbNGrnngjtog/4ePpP7Gi60n84/xaAQOGJz1jTQwAvAmnO7Dyc8HL0YS
1I1guW8le9NQWejZZ3/uG0dmRA2NqlYLo5nNeITYUX1f1K5XqPQtrZz/Szcc0jAO1TD6x4GTCTus
dIy2KSYaO6eiAnULRTFsO5la3o6J/iwNdfhsh6P2wyvNZj9mNLAHkdkGGz1Aknpl+y35KTNLUY6l
ZE8In4Iss4Iwqco1MbyH8jsUnMk046JvDPrLnXoTruXgFv30yKCw36faK8PcxGAOTUmbIHP+BTXi
jZojTp++K8HKfl96sYE1/j1AIeiUAltNG2SDeILfFXYNtqaB+WWOc+GN3EsyBzZlG6f8ftmX1oY5
X89HVwc4qHToAoZJ29ZzmXPQBOZrHtgHyZmeSrTh+mwVKjoPRQhhToYqxKCGN3hanWmJW6i/hmI3
oOasX/vOneVcW/qj03xp031pJMi4X/feynNr8UywoW4BMjJrjQpXZds3U+7nTHMj+xAUXDWWtu9s
V6b3qF9jGznDDH2cB7xPUQyiw53m2tPJjf3B66SQydXMQiZFHda7vh8BiqR6SsuG90P3o4Le2l69
gWnwRUKSe9tbjemSAHa4xIP0+vJqL42e6jmiSdSWeaYJB5TToyNgZDoz79nIGkCQFR2iem9L8aFM
p8NlY2c4mXn4R9bEjF4eaX5ThAb5qeyxVRBhL6sSVPczh5cb5Pq2T6NtVqn3ZbAvlK3qWtdm+LmI
7jikUWFHiCF6GrbSVolWPmwh5OS75nL0LCoBCeXpskjIcpFSYxYGypNxWTxyNaxM9NL1DVaTvlre
qjYsI6cmnNgLKqmZd3McWvF27GKgQKPVX6M7WYYoLTvNy+XZXjxAjk3On3S0k/W2iVVCT+LOmRCw
/N61X8xp1yuU178OCAQjJCh9u2xzcSLZQ0wW/qSLxKEQKPpxVDHKpHdQeKzvem8Nd7c4kWiykk/i
Ne6IYCbFU+IJKAaq7PWdnNxawydJPTj98+WBLO4L3vwGZWQFGT9huexcq0ozn/eFnz3FmnRTBuXL
aMN23LYPAQLyl80tzhuqHyb8QBovK8Gc3Ph9k4J/drW2rG9rM3fuzGmNLmH+JeIpiwf+Y0TwhyIi
MRh0GDGMYevE5UaK4m2prtwfy24HMyTVcXY7jnDqdglxVxbFsCJ0evpc9Qr9lMV12AdXEmzCU6xf
tYVz2xu/LGctJPh/TM9CBjMDoia2x5qoGyGB7BAjt9q2Cb8pEopzlbrvAs8d2vSQGu99Phx8Za38
s+SUMzMW0Ei4qgyxQN2VFIntDAjfFFbRY+vX5DflKb4vOwVRVb+pV146S0tJEhf8E7AgegGFA4uc
rSGBtCKZAsWi115P3A7Br8s+uRjsHRuZnfb4/BimWu4DjHSS42yGAoJzX9olBlMbzQLMw2EiA5ZF
zvNgOQh7hD//xw8QdkVOdU9KUj7Al9K9nh2s6ZvvPejjoan9XVs9q/JnW/ubavJlu0ub8Xjcwj6p
q0azU43FNKIcnYaDbQ7byxaWYqyZyoMjEkgmL5/Tma18xdfqemS7wwOrKTul+xJJB126aqFBTugh
vWxuyTtJDiFUO2MByd2cmjMmD5rbgCNTUYCK9G7UwNMRvedSuLtsaGnmjg0JIXJdGJkPZgXy/SJ7
aafss5ZNK2NZ8nwqkjMGmbv6jGYv1L1EszsiqKB5s8knl0/Zv3nYH5uYR3nk94bcJGX68bLov3Bb
WvSk86Z0W99tyqdyjTt6cXGOBiQ4uRM7chl6LM4Y3yhVh8wFBHR2tBnWgpw1Q4JbD1Kktl3MzEXe
jWJ/6ZL7qv5kBStxztL6kCamBkJjyjl50xBN9mR6Nns2sfNNJ30rivKq97OV+3nJ00zgmAjs0m9A
D/fpGnmBbEy6xdFgxxF63Z7S0k2hRF8u+/NSHu1DtHrmWodAVCyoyk1kZS2ijOiOSO9tqR1USaPN
RnZHaGb7IYCD9S8NDuRyrPZO6+98tpRd+G7S2it+v3gaIzwAWz4s8wYazacj1gqzp7iXcuRPDW3q
YTds4oF6rJ6Drc/RbHcASZa0zIcbunXcfFrrlZ4PJTF8OP4AYVuYTpmkVjbnuwgbsnYfW7cZ6ngg
BPxU3rV5znvJvTz/Sy57bFLYG4bXR37hU5t3qmEfNn/V4SHvte3U/HXZzhLkjnX+PbnC3jAyZwyt
mTBxNIYQvvNsU/RwW1rVjd9AckZr1NZq/tKm+ND32S5SQ8h5/riLZn4dHX+EEDjpCBXY/TzBdept
EpX0PbqZ9q/J+FGaf43BPVotbqwf6vZfJOCQ7ptVSjlPqTmeepatjUFMsZ4jVYmufAslqNy7U6OX
xt5G5l9Rt7082Uuh9bE5Ya7LnKhMotjj+sH0NRvLXaeb9MGTXZzzcMqfqvR+zOqsEsgxgaaa+LYL
mzBy7BpqR1SutmO5zYuHSYZuZ40CZnFYPOw0as+zQoqwP4Nwyls9xE6ZvsyboisPg+Jv7fLeXksj
LJqClG4mmwYTJt7nRZUGZhWVHAWygs7flSZtUwQBvO/hn0rCz5M3l7NoUDbJPov14XC0hwZ0PZFD
s2sMCGWeu/hRNnvXUu7qZmW3L10dx8bmqOno3lXCuPADC2NZV2eHLlJkxPZ0aNZa9LIv++CaKSEA
i+Op1FMFU1r/YI0/EumJaH3FxtLhBXMaEZ4KMTRgFWE4NXXVPMIhirbcxG3ugjfZILG0cf7VaI4s
CWEXXTbO5ORY8huaQDV6y7yHrvt2ecqWjv/j4Qj+HZWdLucZRgw9pOv4U12GG8U4KMrndCw39fBY
lrvLFhcnEPFD1HbINZ8xdXHZ+EiMka0fggc93xfydZh8hnPvf7MieN0IqLodSqwUGSJ4ii+9T8l0
EyrqYxJ4a5f4vBLCHTqT1vNiYzwcSMJRG4CRUCKb/DkkobuKtrgeYj2zTDYtFGiJdK0jZMr1Y9z4
NIp6quIadrXyDQtvDz4Blgn4LEhjiVt6KAB8FPMnwLqmWruu2hbGdQd/oGz96FbRdQtH1Vx+BPpP
Yg16Y2GjqfWQ19P8IkiNDnYnaY983WfdHK5oB7hNfXOtgWUOQsQJZmLplpkrriA/TzfdpFRDq2ms
JqC+XW/aOzL0l/1l4eiYIXazaDnU+LDonlrI6joZK436WCC9F/5DOg6bKFnJSa/ZEHxST0LZSkts
TD30WfZ7bEl3ij3sL49kYX+djERYmz6MDc0v8IQqyunud5PyOtReFLio/o+0L1uWVEe2/CLMAAkB
r8Qcex4z936R5YgQ8yjB1/ci226fCIIbWGaXldXDqartIaHB5b6G/5840K4/n7EB6r8WxN6hsU27
IDcfAIhoZbFaBknPfXzUBFBdx3+MSv/ngWx0GUtS4Vk9VABWBW3VFzHE7Sx/zS04IwLbmYt8k7al
v+GoiR+E0uqgAWOA1g7J9hQUBgChmIsU17MFuKpGvRuEkFtEa3+BjmNGQSXKDKqbPoctYCVRgIz0
AOHmtI8B/G2w69x9i04GcEh5TTZxUtiBYwz6C1eD+SHDOrz1o6L/1GHi8qdM+SgNUSmHZ2W64c5L
LPaTR/Hw6CY2aKGG12W7oigyBQBYqORq0LAQ21W8cbtbv4qNckvq2BK7qnW9dx+cyy9GVRIC0cJc
fBS9Z0WBEXIYpHmN3e3RE8y2SlbSX7jq5s4UoKKA8sOjHFCvyVU3FLgBUwvVUp4168bZVchcC7rX
5W1BN6n3fH09ze2O02j2+WcOZRv10kY0t1RoR4Ol1ojAQ13jepi57XEaZrKa6njAyukRxoKGXvoU
8+eu/VEu9r7GuZmeWFD1ATgO6SkUOSdXQsUd4ROIMa7q8kdB1na6I/QhFnBQKW4MuQOGyC8fGXu6
Pri55yS44v+FHUd/kmypBtZYeAqguEd+dlAcytPnBHY0rNs4TheY9KE2Ng20EZZA3RfSe0gpR81e
Gycnuk5Ahp4H9sqhMYDJSlewsvtB88+h01sgo8LurY3rIwv7jYe3wOg3osG1iZ0n3KKHQeTHnri7
65Mwczmd/ZTJHDSVl6Alg59ClcWgheysDacAbrkJV20eH+x8SepnJofCwHE5jehR053qJHDGs4im
Kl0lOXvJE3jReEW8clJ+3xr5b7QW9nVfvxTU+3l9oHPA8NPAU50EJ7ViZVgdfNLy4cDNBHmOl7qr
xqDNnck6KJUUWSxv5FC7+TEWBr8x3SQCtbaoxW/eE9NYNTGzUFdPu0fT7uVeph7cLSn06GxQ/3nz
IWJHv3chWvKBpKI8CtU5x940k0dT4i7OwnwBWjq3hJGQotcDDJcDH8zJSpLhUDei0wA3GV234gC0
m17t4FSgHzBoiTdVFb+iGPPoJLuhjElg6SX/jZmTCDASAO9G2BHgHZMjApDGwSCRmSIXSL8QInZ+
7b4zawmuNnMSwUF1rPug0IBseHq8KqmZU+Lr9WoIGNoZoL21YpcCWXF9nVww98fNiT6GZQOKY474
sfPNWVsKzTCvT1el/aHxtqSQVF9X1jodjp35BlU8CEMKsSelDhIQGUzykEQHEe5NsrLxz67/msvZ
HWvVeLhDhQt3C5tkQWYiBwPrB7cxSFy52Ld9tkr0X5/y0CN24FQAwDhW01TdphWdSzSwBbAZQZk3
Wmvn07bf9RJx9DI1OQ8zOWqQr5CyzhEmheSBove9Hy/M1uVhNkZAos2g0gNt40le6iR9ZKUOIuSk
3fTmWzasAenfJQOkqQ7XP8zcYMhoGk4hJwE39EniyNjA8WUgVApHu+axySL0eZs0XRjQzGJEM5QA
jIYggLxN/Y7c0HFh9YUwrH9z4IsqrPTdVxmYKcmLXwN6D5ZOYnRwtq4gOjLaYIZB40Qvjf1CW3nH
rVftFiuDLBJCL6/skRnF0MGBzw+k5ycHDxp9hFZmma7CzIcvK4EsXeQOD6jZBtB+2RQDlH7677pL
t0kNLJTzcn36Z9qc5/Eni0mGhtOxpkrRj/C3XdkFZW/ATNYS9wP/XdXRtjcouFnI7PVSNW1ulaGT
hNtrtIXEvjk/IPIciJQhq/FN8HiNujs7XY+5Ctc3Q7zU6rk89jDM/2JN0SKRAhlYRIhFhgbYWWio
6BsS3XhLwK7ZMYHphrbFqEk+rRBCfw9VZoY0ADymwDJz0GK2bX+fNJ+ZsVv4dLNL5yTWuLVO0i7d
0bqNXcTCMxIp8i/TQoq8ZzxfUff7gFJzRLc5AEj69XrgmTHiUQQwGc4HKI5MGxm270W1S/MMULXf
YWYEdoaLEtRBeXQX/VdmY+HBj+WB4iH+dT5GQ1VpJtsCvsh2jc7ZzrZ3ZgF997oNmr9vbQLiDDgn
ojgAkE6zyaLpSzvsS8Sqd8y6G2BFXWsrGNqF+ZvpBJ0Hmuy5gvQVSzQCtelNLO6GYqfJT9vbaJQr
3Tbosht0P0z7Pc8PXr1p46fr3+8yc0R4iq4abmdoG06rNpnjJyFyw2zFHQUsFFjwsJlWY2fSfcnq
YgWd73iJsTGz/85iTu5fgmPeTiliDjTZ+nJrpXzvkqPTLPW2lgY3OVRgjebIQoN4RmC/CVVHDKoP
2viH5fB1Q7tVZG4j7+P6hF4+Wc8mlE6KEsg5ejiKYHCZi+rXsanXA/0caoo390rL6vD30XCRwToN
aQwo3OOWOdn2vTY78FwsvMPzaEPA3o2rWwM1t7jU27JVAFe0C7fn3CY8jTj5eI7TRnBLhumnYRW7
Wn8zUnCTPbaNRBoYi1nUbDQbD0o0PkY1tsmWB+BNirjC+Bqdr/vMhVINkP59vrZD8GyW3swQ+sF8
nT+aUVX3kPmjygMrCzIZ3RA3YrBaGJsakBJXuy4p+NchrFu9ZXnlelvVJzUEQAt4u+36OPFvoE0M
veq4Eta7lQJv5xkFPSQmd6P7QYXe7yy37O9tZfCjEbHw0Ce9u4UVdfTqhQqA1DpPqpdhGPTOzcri
0TTggMd6m37NVFntcr+gMVz+Cs5XMN41PyPdRJ/MkpCOUYXBvqAgmY2qz5ltBrbWZbcukxh+WGXk
dWTHlEFfVCxb/yH2s1yum0E2WTC4WkNqnHRFd/DDFGL+aSy9r3brGRn0le2u2rRJP7RQk0r9X0XO
AdVvQifMN5wblGz83rT0ropN6a76GpVACHPAd3iTdWVRbsMSesYHw6Wd92z7oo4CHllaHyhPXXcV
dXUaH0002DF9bVgCmUn0TgrqNw88SsLmwJIy3Dc+6xHC1+mHAK34AYpzBV1Fee0628xL6tVgez1f
F56BjimE2UBZdzzYBqshhE1skiba3aWE8g23KyFWmQrdW5mXbr7CIkMZDmhZPHccXJrQj0lo/7MZ
RifApGCgpxUdxIoeheJWc+il2UCyJ3P9KoiMPnnJlc8ebLvQ0UYDh35n9wbXgSMSDU+E0je6gEU0
++iIE0H+xi+Us+qHwdoClUO+oyTAvKcEMuvVthESP9ip62ZDB0B5tjIxkYM2sSge3IFm7euQ67xd
pX6RlRvfTf360BSN+d202n5ncgHjD6eXIWpylXTVTSUr70PQEM6XEhrKO3Ooe3TwwMN4Q/E6Klcy
zZunThUQrWtzwF/9xoXMk2sb2Q9VOOpnJ1j5Ne+VeUfxRN+XTujetEacApMedq67hgSdlwbCZMPB
TwrjNfbr9NnXXdmugTR21yQV5Q1tQxlCos61X4okrba8tPth0/Q5GN61CuP33KrKxyonCQu4r+q9
JzvwG2twHaFdOXT8m5NG+kdeGrW3Qnt12KH/b0I63QV1ZC21z0DxkVCdQzcUbD94TWXf0kHGeyYN
8l5are+sE4/nv1D+qukKZF3o9Yo8HUAeV+63UDj2AGAUz5+iyil2lefY5cYSrvtQQmcPlh6xOcig
i3zUIFozdMMN7MEUyjaEy2+eYdktSqJYmljduK1i1mZqqxwx4iWsKLtL0oYr2N0kqgkGM0QDhOFt
dmfouDe3Gbbsd9ZbcRjEaWcVCw/Oi4sH8jXE8QiQkXjJ42V7fhVwZauubS0DqI0VfAxHtUTB7JU0
7zz5hOrP9Yvn4qk2RoOlIXCCOCUvclsROVmdcEQz/G91CsIl/bwe4OLuRgCQL6CFBFtavAnHk/rk
Zuuw1+ELB+eRDPB59F265r7O32UPO0h4rqT1vlBLejJLISczmKQKtSUbF0zYfyZALEAOP8eqTIAZ
/9Z5zspf0sO4KERMxjhJ2u12aLoMPZhA63vP3hI7R6Vgd30eL5KtSYzJm5IP4ZC6AjEEkjoebn0F
aUS9LulCJjK3IFBGQukVTQssiUkmAnQ+9PIjxKmK14Skq6pYWBDzk/VfgMnVzOKmH9J8DKBfUGK0
rKdFTcWlMYwL5GTNNU5PZNwghCfCLfyKgoEurbGFEFNGVW5JlGnHaaoFC2j4bvoL32F+msACsccC
CkjR52Pg2mYd3NsxBlkH0JavqmebPV9fU5ewpnFReQAfgNkC/vP0Y9MG6qvAUSIIDJ/CEtJc1Xrw
b7p2JakbMPdBGFVQthAErddmubCiZ6cQ5FNgTiEiAx3K8xFaYcxieEYYgcvvyvTBqxeapLM75uTv
TxZa2HWdbFP8faMHeZx0m94LzOEuWWKQL41jstpKRkKnH3d/XiVBau25uQR8uSzo4DuNYG535I2D
1TDZ/ODF60FpfCcNcWrmgLsahPK+IivSHwpnLfl9+ddN2TEk4AYU4EkcBmSy/lhdNmWHBA+OUfeN
GfTWKwWksXT215fg3OSdhpksgjRCGhfZCGPaHy5Unlj363qAmVUAHgg6uxTtFGBEJgFsXQjYGIGR
V9ZvFhoq5bqnB+2/X48ys1sRBat4hDJAwWfyviFyJGdUgxEkdJOhwyGqGO1lsZAazEwWShkM7gUo
4gIlMllpUBZ1SZvBMlP6b777ZIoF0bKLUaBeCzcPcFocKHWjlXC+I8UoDQ4wq1hR4z5WNzHbEP63
3xshMD+jShkEOfw/7nsnR3MXgk1TqUwgpQM755mShb8/fs6zh9/491F3hfeZw1xAMM6HYHRmGKUq
F6uG/LaqF9UclUDGthbRQqCLdTUJNJmr0OdYc2EBR7B8AGP+GLmfNNmY1d9+chisQNcNoEFg+fBu
nixfkmZmWmUKyhT27yZat90SIGZmHGcBvPMJSxtpsR7sm5XjPgx8CwJhAQDkUq985rOgBYbP7aAp
APrSZOXGHFm+04xRyruEwzzd3jddvoIvjV46jmcW8WkoNi3caD8nlkYoKO/RfNfWx85buFnmRoOs
maDaNlLgp8dxkguq2obgo9AftAi87IbXYEuh0xAvrLKLHY/Pfxpp/Hon2yWzGR60DJFyuCPKDJ3T
JcGimelCzRAfBUgvdN2n/a1GqS6mtSNWKZ4b8RtlG1ktNGJnlhhCgIwBfddR2myyhoGV4V7Doa6S
kF8eDfCcCkr5nMMo+fohPBsHxP0RP4Bby53sfc9Tfu4WPoo+xlqSlQzXzHsYlqhVM58EzTPgDVFX
sgk4OuefpI2IHbGhjVawc7OM1yh9uz6Kpb8/+eSd3WYitfD3i3hbp49N8fv637+cJfTDUWqkf95j
FydwJJRP6ioECErazd7nzf1YsNl2vIDAsdEsmbzPhhshP4D3QZ5i+vFxVOvBl5BSKfsNq3OIbW4j
7PrQWDgoL/ckmoGgE2Jo2JCo/Z1/ljoZYErY8hh0/wdL1EDLbFXx2Nr1tlDfrs/geFid3zEIBcsz
htY+QE3TvmNcOgAwUISCcaL/FGemflJJfTP0cbXPuzpa2b36Tupe38SogVyPfbk6LCilYRqhHgQD
gylAVIVEG5WH6YRs1oq72aZe4huNB/50dBR3F1IBgEDRYD2fyFCWLMnYKA3jtBvXcALfbW7iIvrS
uP2qQ6fNRcXqHwaFtyZ6azggMLTzkJK0kYDqBlg05aP0iqBZAvLMfTHcntCkQA8flYhJgM61U/mH
vuGUsH6ScD5Za/8RUCJTolKqUMJaXx/R5amKGs6IYsIpBAoyneSDXSor3ysBhubZ44BGe/nULr1A
Lx9vYysSZx1kCSg0Xabvp8LO28LrQ+iXRl9cvjKhstztdQjv6RCCx48dSPElLDYY3Dzr3fXhXW7q
89CTpKFotAXjb4S2XX3QFjjjDKIMz8NfA9fPh+hOikdW0ijdWAIaxF4SsPiLyIpts9RzvVwcZ4OZ
XhsVj5Qca5qrwQK2GtgyqKU8174O4Nb0Hlow66wUip7+woF1uUQQdkyJoBsHKPL0HilUjRolxdh4
ApEQuavyd/7XHbpx/lA9wJ0LSa5LdHUZdkY3xih91u2V4/8CN/6hMfpij7xje31RzA7ov2BTI4vO
JzFyFQQT5NeQHgw0kunCurt8CJ8PaIo/coWDFzJBDGrccrru2K10O9R2ybayj7W1GYoftvH1+rhm
F/vJuCaLUMjB7y2OmH5kZ+sqkXdO11O8i3NjAwryEv1paRon529q8ky7ObyJTPIk+GPZAWu4QOha
CjFeMidZpfClGNwwwpfyviMhA2AjcMOFzPXSwWH8VKMKPlBiI7J6/BEnQUC/dKhyMA7HvzNgW1re
5TRo2kCTPU8OTvTqwg40NAOY2JfOA03AJQvsZuFFe4kBnPyK8eOe/Ao/IwVENPArNEwhSWALHdiQ
+46/Cf2QwoZa8TWDZWe3dDrPLpqT0U/SEVHBlaqoEbeXLzaD588eEvlrtGuur83ZDYEwPsApY2d1
ig6uhxbyLBxxDIoyHcU4LAbVPY7OKgfzQIxQPdNaGzU5QsP1evBxDOeZAjhFQJIBged5uIUmjzqw
kp3eshE7Lr0jyLbrBJUvpckny91D2C4tqPHO/N/D0SlNQLtemfc2fMoSpHfur0Jb65AHtH4uwIau
smot8m2aqYMSC5f53Lf8b5yY7fM1xCKz7u0QgTPYsZWEHcKo2ro28N7Qd70+pbOXOoU3Dh6XSC8v
LvWkrXWbRYjloRsTdGQIvHaA3Uey7tEBcwq9Gf95VZP72Er2+K3rwVsQQZvdM6e/YXK7A2/QZInC
bzBcyV9RoVU3KcvwphrybpWZUN5RRjjsIKLXH4vIrh5SXe0aPL8WlEf/l8kAkeb/9qimb1MLtmio
i+CHmAwQsmbdtXvp/jCabexsQxrk0F1QmCTU2vTS8TUegReLDeiBURJ0xBhOvnlJZATBthxHZNjf
E6MEU4MvJACzywpsFwfPSTrqxp4vK7v3/RRS95jm6BNinDH56Y/qGQtR5s56ELlgTIQOPuAXk+tE
GpoYeVGNaYZzbFm+Fy1YZf33hXU7/pnpfIEthkPIBfjowvjETYrI8uSYEXY4YjX33jPXSEfMgwkl
hpa99zbzgMFW33WRf61r96mkHIpVKXnjDSULJ9PssQjlVtDXUDJD4WFy/HaJgUupAqQlrtMNJ/wZ
+Mt9M5TwcoTHHI+eaJtuHJ1uwmQhW/hTkbuYCTRsKEqcQJ5cfNYYJgkEuneruHismN5FFf2e9HGQ
Ns+D1aytUPyCE81Ywu3QwuuKj0biBlKVfaidGDmaHTD/4/rXGTfs9Cfhm3go6TL8e0q/6d26LNG7
H9/GcIXqnlLS7yDTEnCu73Nw9Hm8pLQzt7ZPI05ypgJGNH0/IGIhhxJ+hnRdm8lHhJKJs4j2mVvh
p7EmK9wymkHbCrFiJNK+igK3eC/Uwu0zd9edBpmkTJVjiNryEaTH8StlGUQhBO+OXODds7n+tebe
I6ehJudCnjStgCxrvKqBG66zDYwQ3eiTx+Hahg9eH7ZB0S4c+fMhYYMBdD9OIjK5yaUqorhjGJ3J
S0SSqyq2D71vBi3z7zmDtmD6EBvDgh3B3Bnr0j/ccejLQHXz/AA00srphYUDkFBQBVzvPgqX8qO5
zzaOB9Spsfw0BVPkhRlBiL3B1c3cvnhM+04BkIwDw1lHSQGlm7CBnXANoNDCRT63KOFpBdcIFO/x
SJ8cQFWR4hY1O9iY9A8x2TawLlP/coFAkBDXh08pukKTr2Y2WmWRo2Dc2n4zhvtQvEX+G1sq4M2O
BFJZNhqCHhrFk5sQKLM+wS2CteFFL23bvcsKbDo1LKz62cseIBQXklUoQ19QS8CY5KGpe6R3/p0j
Niy+Udm2r4DTeTSdTW5tCN4H7NbqXq9vt9nxncSdHFVCW61QYhiPj2zrx/JAyuc8NbbXo8wdwaej
m6x1GUZDmI6OasKlxaoi7q8x6N4HyGxlF5m7jYrWWpdZtoC2mI8LfA/6elDBme5sR2UlqdHmh/BY
uopS76Zz2bofjAduZEFmGVvGfl8f6dyuxmb+n4hT4Cxv0qgj4MKuSB6uPHnvt0uY7tnb/TTEZEni
YUNLFiKE53GoJ2BnbUT4GKovBVuhs2TDdZE3Cxt67oj8QwKy0EmGssZks3GncOpBOlgmHbrIzgdU
Tlc6VmsCQFNU6WND01tT9Yfrk7kQdTqZAGjoGOxLjFQ/DAXcRR5t8V4ZjzXdV+WqXAJrze2Fk0FO
y5Y+8dsYfBgggSXohzeCgCQt/mEnnMaY7Df4juYstBGDxjXMXQOHQv83kqAkH/sGnpkL4ZaGNNl4
ferFfWkinCu+JeCkZHqzaET05xqZJFgMC35s/I9QnWlHgMRhU9a4Q1cttMyjrWV34QdAy+xHBMLB
1s+t7EXnXnzv6qYaVn0VGg9o7KIjpuJQ3YoySW4ax4PG/PXVMzP2UaPbhiEpBJlRKD6/YL0MVPIG
L1cUXw48PNauDrxuUbNibKhOBz8WAvBYhQqMP6X8wCwXONAO9TGlSufW8Er7MUydm7i09D4222Pf
2WqN9OVOQ+o9EDIfFoY5c+KMqjogsEIdA8T9yXEAaCZYQi6S/YGAawrFPFwW1ydy7sRBCHguQhnD
AS5ucp2HQ8kbJ0ROlrMbv9nreuPlq8T9oMIE+3CnFR7CC03muY+H9iKkUkfl8wvJz4SRtKH5mHEa
twnbGcg7QZ6/Pq6Z44WdxmDnC6SyTICVmgxndbmGmo4O10N6x6M3KOlCZ6T9h1QCPhToPoISN2aa
k1kEdjpkLcFbNLKOVBwL/elFCznl7KwB0IqnH1Y+6LDnI0pLGgkxIIRnYcn/UOld3yw8LqEhN7Pi
xzx51G1HC3iq3NNIXfUQf4AUoxGVb6OH7XfHjLt3OF0VUC/l9mdSZ/6BR9K4dzPZHGVqpRsJMtue
56Y4hLJqPqjm5rdS5nxvWuGwlYYT4lXBcrLLu5BvYRXQHgHS7iiA/tnwEfcQZWShTqKg09QsoI3s
Veu0l+1dEyXmuq9ZsYrq1r6re9d4qEquGxh69cOutMrwmy2t5I6lbfHEi1rfUhk1j4lRtXhtigLi
nHHqQ0GtrcN1aNrfvSGGvn5Ga27DyrJoXts2ija06aL7vBuQQmtYdzWrAs1R6I8IF3KmA3y33hsG
/TFMnHruiiE8WE5pbXyORCdoW4/uRaHzAuXmsrqNCBl/GZeHDtZDa7tsM9idUwF9Zz9X25I51daE
/EWK/1Gqtx7w7LfgMUThyhwEeQuTwTsqVmvI0uiMRBtOk74IaGrSW7sw+T5UPsDcRW3WddBiErcK
foJrBxAt8JZZauy7NokgMeB0/layLtqlg8++po1Ij6g8Gq8S0O7PgXv8oS4U3RiWIC14RpQkQYRG
KF3DQ5oCUmjG1hcy2P46cdr+6ML35GubVPYvmkfmo3ITucmBKEfCDKpUsjayPPmSxkyVkKDPk58Z
d/RRwovjXVpdd8gzawC+vU/v8H9v74TngTCTuOSOG731C0mJOHjalnd25JTrKh+iIihR6v3ilzZ7
UlnoS7i2V6QAcdBL1JanYZjsIIBhH3K7bp5iScot2LR+s5KE9EdgvdSn2wlzg2hgOjkRz3YKpN4K
F7KTPHqglN0nvJQFDCvGMxw2PC9hnGbPeTawfC0LURzavCw/QsqEH1QNFx8yF0wHVgtGzE1kFf6b
BDRyK4ekOPLWJK9ZWxB+gGN1BDFTe3iyFMlAXOmdlcEN98lxS35orNoxdx3lJNyUbcmtgGWoua6o
jPtul9S1fkqKru8Cnfj8VjlGCoak0e55VBigQugy/95kEgA5HkEeiQnuvISWU2frzO2S11xS/WJD
DfLTLyB8HSa+2QSykNlrRrrym5OgogD+IwMxQMSi/NKpsn5xWifyQRgiBDYNNL3xlA43QwttiiSv
1atd9nYVhEaV/9ad0hsLvcRXm0Ug4iUeGkVBaucQrk8jX7yQmMOvMHKECkIk5692bxvbnLdEBGZu
JoD7c63eSRWqAwf3AlEVYzeqsPl9SBps4Nx0NHYRcIwiLbobpWLzowfoKbDjkuKng0KTQkA8d+/T
Cg9sqH05+lDyyMDRwaq4hwnpUB1pZcSPvRzaPIA/VnmIXYClM6e1N9wZRIXqg6PBQZPxT0C61Fvh
+u0h9RIfPW0UAB8yvNEyMCvFuqjy6lvocXGP07BdG1Xaf3dTu9wOFMJzpMu0CGq3gIbQ0PfhTdRF
SF39nvFdSWX6onFcb01Z212AQOEBZKlyC4xHfEeLXD4bvBd7JoiD7RBDy8VjotmEBCYg4DZ1W8hY
xh/g1BgB7UW7gcyOu4dUTqcDFjrduqp6F0U/ywYcBJrP4Zb2Llxsaak2kczoJu9iR+0Kxip/5aXU
GQLIH9R+oCCV2axtUScCj7IKjWGngKp00EEHcQNhkoasXFB0NsyKk1dPEpRIslobA44wp+pX4AkO
xco36/g3nC3AAdd52byXuc83PamKD5fyZt+JJN5CP6b+IKHRgKgDXlVltM2mcqtiTcZJh+xZ8eyZ
g51CEyD2AteN8yeAAtzbsPHrG1j7DAcLKxH+B4ZYMuaZ6wNA1/S/a26SPgoQpWA+CHZTR56HaGui
EWG5H7b/xUQveWDg1gVxv6VLdkiz6dwIFRw1UFBJnoStgH/KrbGPDHWlEg4WSbUEqpxNe04ijL/g
pCkYtoUdQlMHHd22/yysn6MxiA92EiOoCEU//CR5pM2SWsVsDklNKEj4KJQ78Lw7j1rWrmy1gawh
HmGP0cHptm0aBfBSi8ReR184/SnLhcf4XKaCsp4LlCKKKsi5zmNGtYDc+ti7zvl9FAWKbZtip+o7
vvSqm8u7TgNNphQudL3fjS1lo3ptq68kPLRLFqlz6+I0xPgTTr6aLHklovGrDe5Bpw5U2snf98UZ
Klx4ygHfNUq1n0fIAWKj9th889WN6neuv/GdhYb0mFFPH0vw9QD7HWot7ALCbdVpbVrd2K8dvFvl
JccmiuGUG8H72l5fT+7nPslJqCkeo3LdukgTjIZ7Lx59hMurtQTrvZTggOrxaYzJ0wvc0yHzBWJA
RXUF1UzkiHkAi/kgpv2eQ6XAhlqc6BjcdsBpJpBPSyEelVlBLPW+h6OoxpOtMT9dIASuj35hoqfQ
Ic+NS16PMIoq3PjkXbUoLRzDJSDU3JqELQqoeoABW3gbnq8Y1iU1FGrw9LSr33H1Kqq3fxjFWHqF
uglsM6befUiDat7XeM6k/qYsgwYME0jUetkSenJ2reCIAPLfg1LC1NRL2RLVixjvW8KPtvGr7CA1
t9BjWAoxOSFMpy+l0gjRei9+F4EesTaXLF6XYoz//ckRkcdV51EPb2Yv/13Gmzh/0MXzv3yR/2bq
4skM9bFCYRgF8rXS+eLlnzxdqWqpgTC7sk6+yOStHFm2CJmDOBkcq8ib7BYKw0tTNbmNjBIvJE4x
VWW6KWGPWjvv1l8bioynw8kYJuepjG3oYBYYQ1MfZful8l9i/nT9cyxM059L9+SL+zwDErxCCHDt
RQKzoOof7gSoeI6oVBTskIOdL6nebMH5TdGkSq1jBOtT3NjmX1tMjfOEtA0UPGhQ+9MevQn6e+k3
2OV9CiSLevSMp9a5CwFeZwun4lw+cBppsglLJM4iAzlp1Zs7KvZh5QWUPUG2PP97BOw4Jga/UWhQ
jzWf83mzrYKXmUSkzoKwwf1At536l28PPhQw+Ci+AmN+HqLSMFuzODrtTXHn+HnQpP+y1/8L4EzG
kGRNzjwxnu7dGwjiTNzkfMeWKEuzOxHwKZCjgbvGdJ0PwzWjrKzbsQjn7lS4Nco4kEsX9dxtCJVk
cDDQB4Iy+CQPzIsBVFiF5poAnTwNtzHrA8gLWnJzfTvOdfHYaaDJAoOtfEXTZgxUN8UtqkrxMUNV
Y+M2df0ItidfVR3krjvGPrVp1Ws2ONuERWQFbfSljHtuseNe/rMO0T62J8lJ0pAhH2xsXTfemrYG
lf45NG8a2CBqa6HsOHcMnYaaNDWywi5RWEGoEcwbkScFQ6HrMzsfAap7IxMM7LbJOUQSmCvIsXba
1LsivyfdwmaaXSEo4f/P35/cB34GecFK4++X2U/ZynWYoVziuxsSLQnh/9HlmubAeNqBcITUEXj/
yWLEQkRTC+KLK69jMNd08Pgxtk4ISVgUrZrBBc7LDewQXlpxfguw8n3vqcNQtyiNdYGEfDmBgFqk
/H1r3bfcR+VrYS7m3oenP3CyiMFMa4d2nIvW+OKxR8GOqdiIHK7Gx7LYkyX0xezUn8zH5ABA0dHx
oWOG1iI6YnXUBKzoQSvch6gQXV9Ec0fN6cAmyUvmS9BGegxMAi1J3hrj3jQXToDZdTpaRQCYgMbF
dJ0qI3OgBgHEhbRvRWwh/V5q/85u6/8iTKn3UZb4OUAdAArAZyWpX2t3myVfk/rWgLTI9flaGIw/
2dbcZ5UqbQxGRMU+l9EtPAD310PMf5L/N1/TF3pN7F5LPurXsHaXE4XCWhYkbrLwWZYmbbKkyy6u
qMXx5XvQhyGI4WZQBYzXtHtRMlmYtaUhjf/9SU7WFxCAhf4grs2Grln+ljLwur2FeZvfo//N2+Q8
5KYVuX6NeQvl3gQCtKrvenVXMiRQ8Byzdj7ZXv9Q81ebDyI5LBugvDB96xWyjxWlLa6T6DZKj1w/
JAAe29YX6Cq1UCCjAbVWaAUHeCn+y74doVkovhNQ9yYzmukhRoEaoUV9zFqxMlHpF0v+T7Of7STI
ZEY7mvUGG3eu7+2ku6vSGnj8hd7Z7IY6iTG5ZcosGpzBQQwNrZlsFDRoFxbfUoRJUgg1riIyDETA
XAbcyFfdEqJ2duWh8wdql/vHMuZ8eedwtWJ5CthV5slXiSM1SFN4TUKCmq1caLdB5aZ/RuvkG+Bf
h39Yg6MTLpi0Ngh6F5D7WNXSazQ6qP+HtCvrrVRntr8ICTDjK7CnzHPS/YLS3SeAmefh19/llr4T
tmNhnVwpb5F2UXa5XK5hLTO6zx2CwZ6nsa2RzK6uhtb2i0m9b6ZfS/eCpvidofxnpGG8VACshkCV
TQzbX/IECnjPGg2651RLgXtvz+rRGBTzD6Ck0ivHKbXnbY1FRomlBvE3phtUNGOfL/aUjBrDcIZR
xp6WggujuF2iWXK8RM5xLYS7FiF7SioDQmLyO7FR0TlmZoWn5FPbv2yrw36JD33WkrgzBmi3ORp6
hMfVBMhS4IRhusjXUSUi3Y9tSbKF404abhIrQyUG8aL7HkVHO3207d22CNFBYNPvALkFPgheMOd7
o+t13SaAdPOL8N1OwPeFAnSFkqTqje47UfZ19GtboFinfwXy3VBO1qOduIVAvSQ7a0LDAmjEc1RB
t8WIN+lTjH6uV1WaWqMXbJPSvVXsDCMoskdifMNRrVaPf/SbBeDj+xpSSPOW08NQSTLNIke4/n32
/9UtbGNIfQLxGp4kEwgdQVZNZbeScP/ZbQhcCoy78s/jgbYZsCw1NCrbj003+3R6aVQD1UQUQk/J
jDKRbFBYeFDR8Ip5BozfY7r2XKeoK23krCDR1a6SEMModF9Eozf2GuLm/bYVCNdvJYuzAh3Y/6bZ
YP1ijH8qFprmJb7gK2Qsc6YrCdw7qHDmwmgmSKjRkkkvquaxjB4awy/qQ48KMWJneqFFewDzY6jL
LwrJi1IY0NjmX44HNLF8CWjCEZiRfQgLVGINsH25PczPRqKg4txQp8RgdFig9DfVD5lt5bcWJqBK
nzUhXGsY7gOkthE1kjUXHnDMa2BUASA3XxD7bT1CrT0k+KLhkeq7drzoXInTkolgh391LEjuznWS
GWhnpvZN2gNLraA3RSMDJxeejZUmnKOH9x2cZIGYdsi6S9MeSwQj2gWdEitoTXrhuBnaHml0adSl
7JUnPCUr2ZxfHrs+MQcgjvotKYGrtG/SxzI+ABMH8y/fOCOfkngEbkrbwYkaSIo702sM1ev0/59F
8CfeJqVtNyUkZAbC0Wqvo+PHyCWlCeFRX6nBHXV30ir0r8DsBu0F4LD69Li9TMINcQgQmzAchfZB
ZpMrmysoBWVXjVoUgDY81QTGf0CBJhneoQi2LelvcZwPMBDZ4p0Ax4K5A06VNNNoRtgkB6ABvJBc
DsNHFgL+8EYBmV1X7kZytPMfc3hdmXcoyW1LF+mJ2BCjTwaovDBvca5naCkFBYk31pG2702M5vLp
J7rLbifziaSt5CCLThhGTzHUhOEEA7mkc2GAE8X0Bev00w0VWD+XOf01EcczSz8uLoc0aLt/trUT
CgTsCyY6gM1p8qg/CsiL9SrskKZxysu5/dECqcKZbmJn9JcwelryOQC5vWRJmRZf9hMTgio2Fa2g
fEnaxrPPLjTMkaQG0OvAOTNczlIMKKEQwH6h3QJNzMBLP19K15l6pBbxlm6Mdt+Gy6mO1UMbWbvt
BRQ2lAD1HRRumMpDHpO7vptRZ5B/7PWQZNdzc7sA6Dpu2hsgqu3Q7LqP6/gOxMsPM20B5/u+LV10
yDGrDOwpTAM5SAqfK2m5S2HVLoL8GuytynQ1lH+2BQhXEdDdKEagEow86rmAVDfqSSW4Tu1wObDK
XaWo+yhyJBbBLqgvFrESw11gKgFvss3iEt3GfJaONt1839NH4xtTz0Aa/FSHO8xaqQGHFo2gfoiY
LkEfTpq/1xoG+GQ1KeG5WgniXiqJE1p9BfAcv9TBi+G+G+jjzB4747a3g6JMjq3zjZKegz4uC84D
ZXUeRq8ae1dtaiTro/RiXt5U66g136iugkkdJXsEWKbOX1sKAYoOVZCwcSn17QkIFbgiZYlQkUWv
hXC+3koX4BAVEAI06jvV6u/d4mHbpGUSOMdASJGXIMDEmQHnlzbdmplkK4QxKGp3YBYGeQF8Dxer
pOqcRGODU9k6r2qJYaHLWX9U+mca3wMtPr5WrpFMW77zwltJ5V8uMWLPzGQP/jFd0B7z0jW2VzmB
lM6DmS5/VtdyOIcXNeo4AR4q9bXaKg6JPt8P02uzuHfW8jvHQJ9np7+2d0zkhNYSeZsoUlKmJQ5T
amIygXGj9A/pfyZexcNlLYQzi1xv9agJodbgHoAg64FKHPijRAZHKfJ0azHMOldhU2m3I5lsiKnw
Asum2cutX914rFTJpIWwM28tiPPcxqwB6JwN54Fg2o/m9yXEhl2H1QPIQsE0B/YMU0dA9Y2SHuZ8
Ab6HpDJGxfkMgEsj2ursOswG9aIr7JtBykrCtpszQIhwGdgmYKi+kD6FZjlOaMCHCLu+qdkzuVq8
JO69nBKMytRI1lzYpAhG822K3vRKBqMg2EJUFC3HwggLZlR5BAdr6LU80XGJqAANG8sDRZeG+tOU
gWMLrP5MDHcnYvo3MlIbYroOXeDddNsZ9UdXqMH24RIc5zMx3JXY9Us9JGyYMmvpNSikMJftpfeT
7V43ZeihF0Vy1QtuRhvvYFTRMHr7tZZGNUWtaYurnlr1i6GXu7j/iEMMno+PMCk0Ff9yk/HwDR1X
MrnbWDGU0aw7nbmsoFkem/Te80iVeLSTlMyFe4Z3AuJaC4iEPDBg1TZ5lDBB4wyUTifeD0t+US+R
BEREJobTh0xNZI8qxEzdobbuaLvP4uP2krFt/3LIQMyJpw+IahExnfupLqxBjuhYcIcjmvWTndsg
i4MpndzrvlGjAe8eekQAycxQKLkLxQUwMIIyiJriMeitI5l6P5PlD4RLhkYR/BrIyYHfdK5PmxPM
SZgOsjCYpcv05xk9mmYkuflFZ0lT0WqLUBzLxs8mRtGkKxF4KTDUoR3CGKlwagCwzpgDd3Ax9TIh
kZiUkp0SaaZhRhDAiQj9vszU0dGKMTQD7Mu4Azec2+R1YLvDuE/IIlFP5PjWkjiPtCy2hckEqBe7
oK/ojaticE8RcAdx05y2zU+klI56Oxo3ATfy5SEMrJMwc1MkRasJlNYqkOSotZsbV5JPFlm5buEd
ygj38IrjrLy2ezcrE2Ri3LQAdc8BxLexc2nZ3kz32wqJ1m4tibv3wZW5YMQbChXKHtAenmX/Gtzd
QB63xQiCW+CFfirE1nUVXmiKrkb4L8SYy609uoeylHF5iDVhQJ04SuYXfH0Q2IC3kCCxlBcfM2bE
3Ve7340yvkGhAQAr6n9SOBeXpBqpY5Y17au7sj/NwCSZJLeCSASgbJDYwXgzgzg/X6skz91+ZNPv
3XwzmS8K4GnVVnLbyWRwbqeZxgZ3HWQ4xt6I3kYN8GUyEkyR10Ht1AWYPsgBMch/rseU6SlwxHAb
JHT5VeXx1UBA10boPgP6qFk7ngPsWG/bzkS3OJsnYHkxNIPzMZBZNnQE7xJkDhWmbG8oHHadlx5A
eH2r2mEEE8Td2yJFZ3UtktuuodKzqFJxVuvcvkHfh6+P+e+h0na56+wHO5e4VZmG3M4ZDTrTQgur
OpdV6XfG9B5WSnvKhvatHNQfqss4pxL3Jkc/mGRxxRv6ubic7YNlNJ2yCou72CCzUiskroDJMgTg
fXifyvCHWmrXIACQtDGIzjVyjoA0Rh4QNyV3DYOKRZ8rhfnC8RLPBjKl3pL4TfixvY2ihBn6qECf
g7EUTILzfR8GJhknjLfDf+jWtZpa/pxZAaiAD7VCL/P0R+fkJxODiGY0HyOz/70tXmhFLJGFDCow
DXgkYGsYhgYwyAjey99dmsNwkr0eDbjS3nOFSjZSuKQrYZzTJ6aahIAFQ1IGwHqV9ZIu6cltQd+i
fCeqxs/9qxbnA0yM4lGrgVpzjIlq1bm0CxtxoX3sp/KWdmrQxJ3nLNLWWJmG7P+r+6bAJwEjD3Jj
Wh31rPGp2XsmpjoAlnU9zbOPdrm7aAAeDFWPYd895pV1ayegoFK67FCnvadJYSqFW2ypQA9iY+zA
Yjr/JozTZs3Ys+ODzHUW711gphsBsA48GUKc8KCuJHHaj3YDGIwY2hvTT4N4eXbMUAzRaBBGBVg/
JKYrvEtW0jiPVM6AICBMrwQQJur8FiJPqoE9dfuAyKRwziceU1MxM2ZJJvpRdxj99BCNSYQInetK
Ffb/ldmQzuxjbWZb1HdvxO2u4t4KhvAF03A7w0p2SfxeoFd3WzNRbZoxjfzPMHgWBTrEtK6Y1MnM
9iRJToCr9LWh2A12d0T0jPIKDYCK8TAMZB8r1c6J3lUlusvi0/aXSNaY5zbvasUKMe3H0tB6YMQ6
gDGTQ6XIKHZEwSAYHfAwAGIg0JI5j25nbWW6Kd48EagJR2odMbF++I4mnyL0841Ex3MC2Ht4uHaI
Lqgdo5k0fgmXRSJG6GZWmpBzMSXpSqeboYkxR6emra614UErgL04WRLLFBUb0QMH3mADIxjoAuIW
DWSPrUJiF1EhQOnA5raYDxmw4siLbbxNy74Pb83RK4wB6A+7VjZxKpXOrWeMULU1GiiqI7dUGvdW
fBE7/lhdAuA3639hJBvnERDsg442q3G3vZlCd7ZSnVvl1h7rvmFv5DIBRBn1F+sQJX0Q5c+F6xmy
8TxRhvJspbnbMYriKs7xyvPj5cYcdhXaXM3hsCQN4qoHojxkejBRSVVcaEisw5EdCPJltlFxs1F1
S8iswvhUNGDERA23cJRDDxW3V1N4DTFEL0z4G8hWcoY0zGY+hzpey2YMNl/EqUpvHDK8MBbjDdeW
xKWIFGP96S6odQDow5ch5zIyTMUoEfATu/WaNPvT1e7g65GVeItuPm/rJipxoOapYrTCtE0dlArn
BzIqwX+pmhCHTjXj0KbVVdfWZWB20XQCIpJ16C3yu0vq1pucvgzIBPz+Klwec6uS4cGLnCmcOtoD
DHzNFzBYPe/IhCgr82nmXhh97Ru1fZ1JX1kCc0Xliz1HQUsAalIembCj0aA7ZEASMXlwivdquC8B
1TuDIMdCdX7XKqDjsiU29HVXIROpMbTHEtCz8OVXxdHjpAwhk+a+1j4y5I/SOpWjDO9KJof9f3Uf
23pPwSiJlPps+13/OBd7e7ltjNdtq5FJYSdmJaWiI6D0HWhjZiA+dTC0pT0aKirjT9tyvloEWzWY
J5pcVdfmjbNOYrAcdEyb7HEc7gv1tpaB9n893OciON8Vm9XiukzEZP+K7JPWBFGJdoaPRVYF+HqH
Y+ZE1cHz9pfFjG8/6YBYosysV3iq7qPGfVCdXpKzFkoAu4yBPBvjRuFjMY3GYRIiId83fkdfDfKf
XS6D8wQVIgDyGBEKt+t9XM3t9Df5bj+3ZE9CDNOHtwVGgrZ3XWRdazlc4KpPBXrwRqS+rDyIssyL
bCAqoRhkSPQRrRdKTyj+IHEE2DTOr/cdArfKQmaqcW/18p9s1P1tRQRQXHjKYaUY7jRLgjL7Xp2T
BpMQxVwgPOzNymunJxVsn7GdM/QXrymvXffDsOh9R/p9Su/VoT2iwPHU6yRQtQZwWiV8RC17FggM
3kRHNAMtR/kG0BvcN/VgOMMoP0JWK7sMl/6ySbQDqc39DNufF1n1UiQOPCIwfeQAYTbcEpQlMB5G
G5vZtEv1Y7ZDAMXkC4hF/TLL2syjs2YA16QHd2MBlvfIM4zB9pbJHi8iEITs3H7JGAfyXIK2uncY
pBYd2ucQSaQ7sxwMGUGb6HtRJ7FAMGugNYLvhgvBDo08MpZnxnvCC1M1UJbpwknKq0np/hRJL7MR
NqZ7Xp8hoJ0D+7BuwBRRcD3fjxm0uVPksEBRacCR0KrBSPorzHYF9jIHTe0ijZNj7nY8oJVRtjvs
x78Ihy0YwPxgEIWccEzutEq/ILSZBjdoRvWoqO7eVtFJa5p7pQerdzIi5EE7rf40VJEkUSU4gCZO
H4jKGJsn2pLOVS/ga5Y8RAxnRr/G2PH0VvYIELgSNHL9LTwABgNDoucSsiGaajKEyNqGOyM+1drl
BISk4m37nAuuqTMp3JGailgD/iJWcbBPzYQR2/rWdXbbMgQPCgIhDCoH5wjpLm6x2mZJlqZFdagw
p32KYQMvilzNtzttPnRumoKGYUyDrAQS90S76QadZkjeaKN50eb9/dAts+SLRCcFpmsCGJAlrPka
GUnC0UADYOY3+gcqCV7u3ISqcte7I2oVUyBRX2SpMFEAeeJFp8NkzneSDC3K2uxJU2khmFLy9soF
0tcursv6x5BYdI9I4baLFvsGiNfX1FFsMEKkEoP9u8j8ecEGgOJUw3lFj9b5V4SmE09DCECKqbLG
DiPCOVH9yMqNp16b6SHpp/YdXXxFfIkWLthcQlNUKTXMmJ9smzZPE0mBU9UptvHuDBEJgGe79LjZ
8vRCreci3qWLgum5trPapybWAOTppMAja4tu3kWLlT/rVmcyGBvtSe0M5SNsSvuY9ab6bIZhfcy6
OQ9obCxXcWLkKISEYexFwEW766NmkvUpfX1lYusRlyFaR1hj8TQG6YR3tz4Ume/oGPfS7bvC/N2h
ipBqDdA5yX6S9TAKMs6QCHwAdpewsjy3/HSwjLG38Vjp553r3JMoKPrXwn6Kh3dw3SVIwVjXhpS5
UXS8cRegMAuIdsBlcidvzPTZBIVE5o8xwFU1xuqS3lqNIekFEPkqEFACyQO6sQfKuW2NGfDykgmN
0FnvAsrtlFQ/qfNm2fvtkyQ6tuh1AaW1xRwKn7Iay4b0GO3JfMMZd/qUnSw3DeLW8DLyI5oMyfUm
XLuVNC4Nsgz6QGkDad0CAHFd32X2XT1JVk4sBLD4GOhh7SjcBulxOkW2C9rBKR9/j5M13Tn28FzS
rpRUmcUGCOoMVOdQnMVk0fkeUXTwNCN7nJfhiJbTX+2MxprLxfWiCYXBnW5fDBhMrWQw0Wzrebdj
uASHDTxGGODkTMMxOju0cqyi1T0v/eNUXUQU2ANeqjyrzVGTPVUESQEMAqBLH4hLwPZFPf1czR7c
fTma6GAj3TPG1ifiq2kQJrsu9Wz6RjI/glTrxqkO27YpCgjWcrnIn+pxoYwO9HTa7pDY03GcZWNh
IvNnTyQsJspWX1KpTTd2egagUzaZXbWnejzOdc7ahktrkbxjRGa5FsXZflpGaHpDAOw7EZinIuvo
mJmn5tk3DvRaDHczRnSulyaGmBAzxdV0N6Vvbl764fwnBnrm9gaJXD5aiUDY48LnG3ybOkv2t8XY
4aRhUsN9cKnrueZ9Ez724Ja2ZHl+XWQPFpw9mI4IUMx4f6/VylA3hMU8aOPsNM+tHvUFO7dT6vs2
fMEouGJc99H7XPq5cyTpR1vdxHaFws3BGS5V40+j1F5ePWbLsbCCpJBB8IiMaf19nL1adUtSM0I4
AMhoqnrDvG/se9L+6hJJ4PG3JZv3ALjxAF6DxypuIc7xkMZptdjESjR6jC6uQzajmOHVceN16X1t
zUGsES/til1W4vLNflYEaEB+Vv82yUU6vRQOIEcnX7Xup0ji4YWB6frTODPv9YqgyotFqPNLgFFh
8XfIDDU0IO4TzfcWDYb0WIJ/LcqD4r9PYBGMW0I82qUAtcQ/IeoaOQ8kosAXDKxzpE690PBHGV2e
yP2uhbCbe/WMT9vKLTBfiABA+9F1ntkd7HxP4qfRPObhrS7rjxAFAmtxnPet69mMkhniLJP6juUZ
5GbCrJwrexyJrBcvfRXMAEj8osB7rlY/K6allfC2JB0wcHhqlocYuHSG9p7JQDcEfgPX5d82YjS3
IaV3LgpzsTRPDIhK6KMVNZjmBB5xeRsBapH4mAfb9lKC/TqTxu3XSPUoUyZIA1/KUpcY+I7RVmx4
lu7lxk/g7KLjReIYBb7+TCS3ZxRzyIU5QKTekJ3a9cFYXqsywxBs2JkQzt0sI6Vhw4KpaMy9OrtA
vRHL6gFpfaglIZUu3DGcJ4zMItOHGsv5juUFNTJjZmuYPSbTaUxuuoJgRi8wo51RPCXU8OPhT1v8
SayrcDnapAlGw/KIuncARZ6cumjfhFmg9TsMVvlT1gNoc4+IIgUzXnw7uv/9EkSx5PNzuaWBf+wL
PcHvN2hRcNG7pDUHu/41Ks7O/rNtXQJYUca08CmLi8YaByM6C4tSwvpXaQat8pogG+p2Xhqf1HnX
JPuKXLnaTi/vOoAzzYVf6w+u+Zbl8aGSXUEi97v6GvBHn28UmMvCUVXxNS6WGXXVCASwvpmqXjuc
AEzuheNb30wH07wr8mCcvlFwgHhMzVkELzOMvZ+LB3g1aScWmob13eQ+6Qs6RMqLKZZcgMLz9SmG
n+VVllBx2wRiivYtacYgqo5FXXznEK+EcA7RNJR4QlcTllL52QIXu092lgwnWOSbWFsWG6uwAUDF
nSutn8YsZVXp2PqVhaclA0nkqbGBNZteluXr9LJtrKJ1w1gv6P6QM0InM7c9aqeivTeace7mneIc
Tedx+cYVzCaH/yeC35pKH8HUXkFEU19n0Y/a2imF5HSLtQBhOcZbkWviU02Aj186ooy4PpbjbLyq
9KqRDZMJRaBwYqnIEmLQlNuXeNC1ZrGhxTA9ogl6Tq9QdN3eC1HhETB8nzI4JzWb4LoAzQjsq3lb
fhpIube+Yv6jJz/74T7DtWj2uUSmWC28czAShRcknzWsq643SvRR+WZziqKPBMkj8r6tluimQLXp
XxHcbRtqqpMjEw+Q1nA3KkcE4WZAi5vF3emt5P0t04bbJHeOstjoIcoF43qkHcfkJ7qjt9Vhv8FF
2tikT3W4TUr7eWw1FTLqZPaSzDPsl9nJPVe7JLL6EFuZLVHc4dTsugm1CqLG8remXGTtRzXhoXjY
Vkj0mke+TNNZezSCZP7RttARTCjgfvJnRHdomQRli+aF/XBp15Yf6g1ectWN7ZDDbIbXsR3dx7Vk
4FTk9NZfwJlIhSZYYDHgC4hzGuZ/rOFJJ6hQXwCDp3T2iSrTmDlqbmExWGbqwCTDNDfAS88vpcFd
4mnUTOQJG9CoxF6WPNvlLgsvJmPxJveVIIPc4e343+8PjB+gaR4j+GD44edq06arQ6CI/nVTjhPk
3WGYdtubKVhJzNUwHikwWrnAUDjXrMrtaqoTBW+DOvE7Z2+ph5h4KL55ZhIg0KKylJfARtcC//q0
1dvH0sEvUU0hts6gXkYrtBKflv6KEkkpSnC0z+Rwd++gYhbdyF0kS0C87thIYE9e+40L/kwI91S1
q94sCoSlfoxZKDf0ifs6yiCZBf4D6AFIQ7LuElgC+/9qwVJLWXKSWpmPquhVW/Zgr6KX3ZjsSja+
OVDJugm875k4zl0BEAf8HCpsLtP/pHXiJbrmZcoOnOcO1lI2FCqTxplfY/aIBApI062goe9oxPSM
5jilganfp/3Htq1/NQkDtTs4HoSWeIRYnGqqGlpFb4OSwm5rZC9AYjh4RbnfFvLVviEEZXAQUKMk
DuiH8+0ylxwF0ClC+RXFaKMPaiXB6/TBVk7bcr4eXMgh6CJDrRfhEv+eoktUqlUCOZr2kQK4FmRm
9asOyr8B4E326MemJGL+aofnArmtytSx1EAHDMXCXVMcB/ei7X6AzEpK0yZIiq8lASj8fAnRLlKN
RQdJZtMZJwvcgUcUnpK93YXRtUYo3ScuGDGqvCn/GLEVPcSaEx+s3k2fttdYqDK4dBl7BbIafKEm
bNyG5GqCjs/6ukXXcabfO/aPyQzqRnLqhLu5ksSsanXIc5OqTWFDUjpWgYsorrZA9TWh0fMYj6+D
cW90ktBHaKcriZxbcYwQg+AEEoHDXY67RbfR03obVt8otGI3UWNDeRMvOlye56oZU1yAUxeCVNtP
LN/UWm8YANCmek3/ERoPavI0uTdojf/O3v0r1uCMCOy6NLIKpp8G+CGAfCl3lrsr3J06SlIbQrfy
qSDf86BFDZAHSkhSjJ2ZXY/LnTa/bSsjiPTPFtHgLhpNUSq7j2N0UzNoinKXoyrULS3o5hK0xj4P
1FPm0yCDCpBpxoU9amKrw6xBs0FfAgW9hdP0M1xkMHcyKSxpv7L90C1ys2IGkpDLmD724DRPZdyg
QmuHqwROk4PcpMFZe9XkZbi4kFGbXrFQz0HXKfABYmS8tndK6DJWgrg7JnWLLtTYQZ6QVzeU31F9
7ZLd0ni1jDhK4DIsDWgrxNY19LbyfVdK2GfuYkcIDsedWdwOSdDZj0N5g9aFtAzs/L9bOQh80EVr
omqAogG3gjQm0eCkCRIm9MrW7jLzLf/vkQ5KMisR3NolgN2k44zEf1rcdfpdMzzXpb/Mt3r/368y
1H7gkHBLo3TNz3fWPWof9oBOEye8y9RHWvuO4xsEVPfzcdscRAf3TBS3bOg9c+zKwrI52UenvFkg
wvbLavba/lqrXzR6HYW95NUgsPUzkdwyZophAKsX2iFLPWpvi3po3KtCVkJmv3L+JGL1s8815Nz6
MKftMjtQzNX+zMM7uO9C96GOH7LkGOoS2xNqBPQzlq5hpRneD/VjG4P3D+Vj5B8H9GMkLYgMr0gv
2S2BJwLXwKcczhOl46CTtIOcaLnVzSCsngZZ2xX7CX7ZsGg4Q6iFoP+Is4eic+JSD9GTHuroxlQ/
iCx7JhYAbDNAtyFHxz/oiIO3sb1gvheEYaCV1x8Xs5RM+wtFIGnGCt7oauQ7DNNYM0cozc7pn7J6
sDAOs31qRPvNsnL/E8DddnGn6dNS5Egy5fcqPLWe3trZQyzjAxZt91oMZ1YNrQfc29Ajbk9L8WLX
Hg0lFiW4DhjJ1L+acBYVR20UTyk0ccoXJfnhgkwddJvpnHqZDI5QuCug5HYcwtg/eFZuJzVGrVVR
tjeTK6Or/DavJdsik8ApkyJ0K0vWrAKCI4IsSCWjixNuyEoF9v9VJNB0FUoDLhrAlPg5MZ7IDCzf
UbIjQhno62FTXKgl8MmrKFyKOp3QfFVOt4oSOOUVyT+2zVd0M6N8/K8IZt4rNbImalOjgohqvgGt
au8GBjonq+taAV1yDVpW2UCRyBfrDtptURJFbpxPyqKvDXRBBHWGeN7XVhvo4B3O5kCxruCfa4Dd
busnNOqVOE6/DvwdAJmBOKe5GrVjYr/YJJibYyVrJxbv1adenLMcBwcIRAsE9dNPix5qZGcNyTNI
qAvq/WwWizWgcNeYU7s5pkVQ5yPV01g9J/HJiND0+kjpN2IO/VMQz09Y92Of5zUcvzofh/wJMXxW
+QO6MC3JFIJw0VaCuAREpDto4UV3q2/Fr0pWehjEBCWgxASEHtpFCQAwLBg/4S1ORbc8BcADTJx4
BipbjROoPYZ0JdG00OOsxHCWpnWUanEEMbp6ryhvtRJsW7IwPEPvM7aYAaAjtD0/qiW1aBGy/qN6
ATGcEl86NA1Ioh+1eLxUx5upKNCiphe1V7itpDAgWkOCIICBkLI/TnYHcGayFDC9ybkt08wz6XFU
0Pt62tZRZA9odmJ3EDKEDo85GHcDWVoH9lBqBz38Z5hvZ1uWBxWlbBCd/yuEhxgE9H4P8A0I6Ssf
fWqB7lyH9g/DPrimr6Fponig7qGVkSyKzGMtlTf1maAzgklti8sEVJzVf59LM9CGDLOApQNTjs9d
NPqwVEsF8+gmxep9w6btgWB2s/ZrO7WADtqrbi6xSeF+fcrkExdokmhTh8msy/fcPtXOj77fb5uE
2OxXMriFq8cBKF4LZGjWKW41b2xMNFjdZd3dgqxlGwalslP13bZU0bVI8PoG9h8GMdAtfH7WJrJo
qEFAaNiBfMVDuzAdgNCn1KCY6ZyDOep6ULVVcq10IZKLc64dtj9A5OsZgQND9cFTgu8vzzLFIX2G
DzAQWGRkV+PQhW7mKdmLXkjCDOHhZtUipJqRblbZLq9iADUn/eC6PV7nTRIstNiB9Lr2wE+MqMmU
DYMKTWYljHOTS1lk4VSj7qdWd7MRdONz6khMRrh2LqMeRNMwgxQ710eJYjsrshEWUxdA51A823nH
MxONrhjai03J9SI0lU9pPOlVbdUdGs2g0JwYj7HzY2neIne5Ryb4Ui0c3JyYTjFknbxCb7ISqp+r
mEW1okcaVMzRHcpCqOEbOUkMymEuGtMtiNX4TGGeV+BOj6GWQT/IonjL6BHTc4tnUzZKId6uT0mc
LijhTHHLLKJXMa7Tepbrk+R+GFDj+/GNQ4UZdhQ7TFyi/HsTbG4R6awJeQC0CNndDaZLBucJXeRD
KCOJFZn53x5ylNM1Bsp2vkFW6swJybFBC0AB0mrc1T3ehvrLtkKikwsEIIw04nHL0mvnUkrVLICw
OeMdZb9T8jGhF7gOb1tL8ogW7RAm1TBkgFkn4AJyLrhv+zFqYqxbpFz10UnVb7LxUi/ve0tSKxfe
zWtJnC2oaKbo447tkFYdlsa9pB16y0hBgK1U9YE2YFSjrA86xjamtv1TmW/fWFBoiE4bZCW+sDr3
jbMsncsWFMC2rmIEUb3r4Dmij205QvNYyWGvpJXLdRQlQ01ZxYo6l9S8NOheaSV3s8gvGZ8iCFdU
SCcLPMgJVJmG19lFUnc6UiD1RuRjRn1Kn29UGV2q0BrRZmOih8hCqY8zE9uZ9VELoVSOWpcx+5b2
EQN5X08kkbbQHJHYddCciU4Hk5OTz0mvUxNGki5HFGKr5EkZd211a8ryhkKF2CMV+iCo4n1g1kdt
GVEd1pgpJ6v5cNzht5sBYK+pJSdMJomz+yYLkzlsIGnU7wEEZ+SvhHGGRelu2+7+9rzxOT3Q/v6r
EhfY4CWMrtdQg0q1c70MpUesxh8K+ly1xkOT9leJWgHC9EmvXookvsMMnKcky250fhh4n81Vs1us
xLdrejIGGaCQbBHYpbc6FH1m1pZR49sAcNu6u8q4VuOgUR62l0CUgEA6GGx9iOxwE3DWE9XuqGsD
+mOc6WfWfwyDv9CTWl/MlT/+2RYluqWBEQckeIRWpsOXPYyZaqMDFDw/nW5L7RYoCN62AOGKrQRw
K5YSpZrTGgJqKwsouZq7IKvJfvhO9nGtCHeb2Xo55FYPOWbyM8kXz9TutfTXti7CU73Shem62n1M
/6NVk8mY+9yj6dtURX6qxRiPf3BkJWzhumGg0QCxhgMebO7eHKMBL8AZspoKSJZvU+upYCqRlSSF
lraSwjl58GeMSHrDA8c4OhbddaGHTqxevXPCveE8bS+f0N2vhLH/r5ZPjbKRaKzRLVGvQzR+t+g9
37vaUxz5bXOsE0koJVlB/hFd2Aoao+e/F+VbXx6mCq1YT5EM1lt4TSJeY417f5FxzpXSqhI8UOWC
R7PiHBYNKMRWdx129ml77YTndCWGcwlmgjpECFgxPwYBdgIebv11W4DwEQsk+X8V4fx7TUieGkBz
8Bf9w+hVr26Oo/tiGA96/RqjawkEVE4p8/XCE7USyvn6KR5Aa59CqFnBtyMvhPgwSJPYQ3AcEPsP
yKj2cfHQW4hQ3R9TEvtK/1qqxdOAcemalsB9Hp+3F0JoNqtP4hyW0quRWUX4pIGOeJY9VhXmIh4a
5bAtRrShmJpDDxoDQAC4xLnd5FWXD2VnIReiBwnAjfJlkcQgIkVWEkxuQ90otZo8cSBheJ3UYLLv
NfsNmGrbesikcDsYUiwWqW34xOyfCRgRUep108/O/dgWIzpmqI2ZbLADA758Ytkay5ZONZTJkd9A
KcY09gtYCLaFsDXnI4+VED6p7OiVGusNhNQY28mjR7cOXHoPLKiWXrYlDf6PtO/alRvXtv0iAcrh
VaVKK2cv+4Vw6CVSOVES9fV30AfnuIqLKMG+vbs3GmjAs0iRkzOMOUYzrtEW6/zvqUXlWpt2GmF+
HRb9FrTFG27jBtixqG6mX3m11tJa2cNAORBhxEdbTDBm1C85T+bx1VlxuZb2NEQS3oWGBrCcymkY
BsPtBEdNyOv6lwADmIdZ2LugXd5B4JnH+RRO+7nvRMJA8nUV+sX7VLco/2XbiP0EvcSNV047Z16G
FUCYzs9IGQnISUi5jEDZ58jmLjUlCD4cDdQ6GEghCApV3zM/HtaUTXXbfGpL2eYOSEKjhHLfpmmn
GD3/zdL9dNdQUrqNPjWibDSe7TQUEmpfCcASUiupi/GuNEAl/E8tcFSjbTTCkFyDAOHcUyE0CWmf
zngYrMQDWTGtvl++dtqPc2JArvU0LsjCNApKGEgtDAMCeu5wFpPxrXa3VrWmrajzu+AoCSCAAJo3
R2V646ErTDa7smH5rZl+ttPu8mJ0X//0z1cW01LuBilxkL0sdJM6fUKDl2FemxvRbdmpFfnfT7as
QhOGlBgB3NTZcfT2xMRY6LgpQmRDz/+wHlB6YPAAbxXK9ueWiqmsocyMd0q42abtdw4nOztY8Rva
j/LHyO/Y5HQ5Hhnt3oQRgqGxMNjTcW02U3dfAmBOHRtHGTMAyjIqiCnVc4ZnymkPCwTiqrian7J/
QYucWAmVgkYVeKh42liHne5K62MGvcvlr6Gh1kWSI1XoQuSHQJYr6+Dcg38RsOCjs1C5R+ShPr9n
8x5MWCE5Nt0X3NB82DcpJHNwX5EJXf4F+o38vx/widvXMLIOMGpZ/qKbLoyJ/1r37/N4vGxGe43+
rFOlQUlNBg25Huu0LBqHeBuK52gtdNFeokgysUs6T2iwnB9tIpwe9CdI5iv7zeuePXY0q2Pdb7M1
lJLulQcB+/8ZUn2CXYs0oyidoOJkT7fT9CqMgzu8d+XBXeuUaK/SiS0lo5vqrCpEAFsZWjELiCYa
tvKWrqxG/TS1Pbu9CLFtdknjPkf74ibkN+2QuPm3wl/p8+uMQXcRiiuodaIqpLxzSxq5BZeeYc7r
HbPtDQ+8I1+6Q29FoHWY46FrVhrJ2jsmBVcBAJFjWeo4ozMQxkiBOKlmG+KYMdojjsNAC3VP2qMX
xoz8h8Atztq73L4J8mRYE8zQ5mKnv0B+5BN/aITdaLERvyCt7+w5WdLEm3ZNcUvT267dp9kTQW5y
+cLpbaLQIKvnkAtQK0FAoQwDg0zLpsRAwuSibfPAmgeju6Z+DzJCTLTXeYzJ7RWz8gOqMfdvAlGA
HyRVhPKSFWFYlZUPs1HlGL+afOlRA4YyAp+N8lj1EkwK/N2+xWDVJsgyB9GxPS0fZriY+GVodI58
+hegDEj3UA4DEQ1GWxQn26JGUUULprgMcJkJcteGH80q0aPuop4YUd+8GXVvd4ow7BT2HNqpJrpY
K3ur82+yIQJ6fsw6RWqK6eUg2UkHViI1o3Gd/uRgW8mjX1XzsDpwoXPXJ6bUWovlinBiLC03c1ok
kEe5YTNN7HlaqUGvmVHCeJ4tdd7ZMEO6p975UnQOLuMaiY7uhTtdixK/29UihpLQcuMa25Be+eE9
gqpsWvk42s//5+OocJVCLMFomFgKspE4aJ04WANLrq1DcSLEtEqzsmDByx+nEvUv2HCjmP5LGzYC
6x/4qaXHVEOSPDTrtulAnGyk3VsWRA+dZUCVd77GVOu+t4fDZY+h3bg/5tQAJC9Z5i0Ep3r0+H62
5scFL8JlE9pjJtkSpCAbmJSUY+ZbxBvTEib65qeDMdScbqf062Ubmq8TSGVDSB8AN4l85NzFc79P
vdZoSkghCQLukyZvHmltOD9sZM08nmZvWp0dkidX8bWh5Ul9bVT5JLPnuU2o/xJndMGn5ZZZnBlw
qN4NQXeeB+j/bpolj0NOD1bx4HTDDmImK0+M5i0/M69cLHO0M0g4d9hWd2egvgxOtjGJgNx1zHvT
WIlSdO/ZmTX58Jy8oT2GiPKcwZrjPA3Ix5ZhC37OOKBv3MFjgwrFDRn+4VafGVXunCdAtTvY2GHa
3DfphABsLf621z6iErWmTliXRoF1GcYj8XZ9uHVomrjmrUfec2PLKiPufjmlscvolrIvNOMSF4m0
dxMAFMeuJ/+nmX4V7Us4ku3lM63fc9+DGsxvzVCVpQHzb2ULjsQSuLW3EkwD43dv2U1NuC+7F3dJ
cPiAEF471prbioQDoEMwt6M6qNZ2TOGS1pJqtWSOM+fNr2+zYXd5YZqX9Pd0PvDAqIEE6sB6YZjO
7ARgf+htZx/MP+1iJ9J+M1f7eU2kUeMXzkwpJ6gFpin0a5iiVlIYgIEeomov1lgmNU70zIpyiDCk
PkRwM+UmzPezfd+DI/7yjmk/CgL2/90xucyT2we5t9puGAxkNpiyX9m4o2wFa6xDYgBIiLY3EKf2
5+EPSjtQMo8YOAiYucUEDfTXtmX+IycJs24cDAblu4JBIM1cqxPrzvmZZcV5G04BUjVHjjq0j1By
rcvEzH6gmgBGaNYkXRqv5sNakxhQA+UjWsKoxihxshVlpHBGVFYHHhf9S43RXQ6GySEeBI+zkmNi
EaFE8tdfEdDnP0bVdZphJnIJnqyWh9p/MK0Pf/552cTvgXvlUTq1oRbd+3HwJsuEDaeZXjzeXmVE
xBlQ9j3muvLBSQbnoyvefevZrOPWvylnurVC9HjD2MwxeujRIxv9nSghDeC/2sSE3tlPhvlbgFfi
0ase5sm7zzA2fvl3a+7p2c9W31I2Usvr8bNHpIJ2vZust4glRrXiUjVvJt5qYBhNBCIoqysXNXUp
aXoBTK7wF/eNRVH5LcXpAEWb69Br3ApEEEPldzU2g4Ka+PIiP7sJ8OODhxZRChjiP7FHTUVbYnKc
AR1QPNfmdVWsrO6zl/gf/n1pwsM8mrK6cmxYRzL8+T0aLlGbbjIz30Xm++VVaBAlMAPAFOplqLfD
1rkzkm1ND0J4IGFgTx24PvOd6exnqJWlKdC5996StGMcRDfDpn3x3HjYbKBZ2+yWNY+lWy70agEc
hzYWKCiUMzPQxsqEjeW29X917t8MwtgLbq8g1DQRAjiKoTUNSgZAkNCHOV/uYprcaEx4J5TpwDpG
y6F7ELU95rFZDIAUDu0CoZza6SGsUmAEcCmtzkksxuoHC2n1PRr1PcNYZdT7iTMRezv13ThDQJ2X
VWxAHbKOhzanLyTg/cu01Ng8x8zDg02ytXdKfplz54ClAOQGTgbUYgLV67W8LHw365CJuynSlwYK
qEVUgFbdCMO4tcsb0RUI5QpMmmXGP2BXYB1hMhhVATEFZux8Iw1rjqARgctXFx+pf03YfiRfvHJ/
+XhqT8WJFeVUQORizDw5YRL2T3meWB2ILqzXyzY+BzAAVGGKzfUhJCoh2+cr4T2g9o0zSjBu82Bz
75ZGzt4nC16OOg4NsvJu6PyGHC+FqDXEmUO1Ddi3jpFaHEvqgGmOOju26ffLC9JaQKkKj7/Ugvjk
OUgNtlEqX6bA30UuAYfEyuCPdstOLCgRjGjRKW1yWJjrxxEk0tOzmV1HeR9Ha1rCn308Pk4kyU3A
jW3h/5SPQ0YIStoA4mbLHSCQZnsgdFtNsRdC1XF7ed80fIRnxj5hwTuSdpWEZXdtUtq3k9iX7TbM
t1Z68N3d7CR1f1+ypCaH0FkT0NWd9JOFRjK1OQkKIT8CqIBcqNnedCiFR4d0TdhN5zBOTShZX0Mj
QqwFJniR8PkI1gB4d0gBZNHOCDf9mia4plYstxOPCpJ5fD01pZ6rPHcrgHM2abPrhwdzebezQ9jf
Cwrph/9C51i43xpjQksfam/m995bqYjp7gG8E15PwPcQGMotP9lS0vppxh2stwTNCWZ34tFecU9a
C4GEN9kgxgGY9dyCuTRNbvsSeeT0sVXemmyNl0vDgAZXgV0EKZfkUFcvQNcaZgspF0BLPfSTrkvx
ZEUHI79Nh23tJ2mUx20PhAT+Xin1627eiWH1MuTBmA7jCMNApUfG3nJ+ZMOdJV775sr6e4Di2SJV
mbpM4O43cpFNWu968b1Z7CuDsuTy/V5bkXrF2qrwhURtU5Co+ct9UV0j9CX+D3M4AD+2Yk13oU/3
T7ltHHiPPjflmtC0D771w1U2fb28IJ0bxqiYKeewA0DsFOfYNB4odQdM/oTERa+zY/+x0TbiqYZg
Cp3TZQu6mDXWEd0mokQmWduB6QtD5cjPBnVYJBEcZf48DOAu3xjma23FIrqa1kiRNFtoSa7236Of
GDhW1ge6RKs2fNgaIhTEbNd/aQZ/2RUB6A0v76TGNVrgF0BpW+oJYoT5/CKnJpR5J/AZbBgkLy3B
7tL6AYjpO8NqrhrnjprOLvQQDl62qqHjReD0x+yn1sDMESJ48B9sjg4YrYqjOUhS9uYI+2AY/lXf
vHQpvR5pn+AdB5GDG20E9C6yBYpSwaub0YPL3Y1rrSSejuYr44fhWGHGHxGEigTp0mysgwqHN6wx
2WDwNL+iXm3amyJi2RsSyeVrGBXRkTl8OmSuyJOOD9MUN/YApddhIXG75PRL1TXmQ0XsjCTmNHjF
gfQ5B4vyNA9X1ezMkBcVvpMENm1+8WxMp8Q2yvlXAQbn/ygBG3HvzmKOJ+bbP4Kx847VJPJrkYZ8
3uCtXp541Fk4FGb+lfQtO2LMpd8BoNaXN0bFo9vcHOuVpuvn3BafDENpwEkgW4I22vlJKbLBcmmD
Hr/VXyFVMJxfor4tyNpU1W99ACW6x6Q4+mty2AmD1Erki5x3HFrqovc3dpW5oZSOt9jT6YNxoz+Y
LgdZhZ8384+wcvldNU9oYZhj3mwJJ8ZVjZb+Q5HXKOoOIPV77ZibP7SFwX80kbGsbInusIAXyANS
XvICq4cl5aYL6RD0oQNhsL3hL/bWb6Nj03Td0XFQABJhSGJRu+PfP/DQxwIeVb6PUOZVvgXyVhTy
f/dH+0dQFcaBv718QXUf+9SA4sMHNx1CAwd9A4ITVExqo4kJMzfZ39eSMPiLYF0SL+JfVEdutGPL
mWxHhX675Ty/qxwe87FbedI14QoIGuDlkC1KAgcl06nKsc2mfEIJOpwSZuDSzpvLG6Z5kZAQgiYQ
E20u1KaU12GiUMQbOyzEFpsONOKQteY2yDDHuLOcFVuaj4MutOcD6iNVbdQu4Wi6TTESdKJpHY/V
t26+H+pttqabpdkzWEFRApsmVXqUM5Z7EbNDIa1UX/3wNlvrWaz9+UoqRcW4jIXsDodzFZvGNp2r
lX1as6B89czM/KG0sYLKzo/+mB3q5nD5q+u/xJ89kg7iJNBuG1q0i8Aa2irdRQ4IYeYvPqqvfz/Q
BQGXEBU3qWcsuW7O7Xij1dCxhJ3Sely8OU7D74NzF2V0Zcc0cceZHbmjJ+uBqlQvAOEqMTD5IMbb
fvpi8K+Xt0xToD9fi3JTcp/Y/TzCxpI+ZQTA8HJbBVmcTodhubW7R1Ydzei7+AePdrY05bj5oBI1
WCiPswtlzx6NTVTcyK2z9qnWtlA9dLQWQ8SxPBI+e819l86xkyeX93DNhnLsRL2Q0h5go0uflvBQ
TxsgmddCNO3tQZ0Q04pIYsG1c34WeGiz1O2xYW0EDLqXRCAdE7GsrAXmqwC3AHvriueeQHATCF1e
vGDq9PIyNe0NHBUZc0MIHgUdlZOs7ltApmsce97unOBxLHeALuzmdkPKKDYB/TPnm+LvyWU9qGrK
6BsXDlV2JSIO/HwRnRUgNC0PGOUD30rYJ924vbw2TehwakUFLHRRGYKCC1a87r1qEne5Dccmznt4
kB0p3y8b050XibyXY2OSxlY5k0tj5XVoAlVUdEnXQX4oQK306R9sgITBwsvkyqz9/LhMiHKiNsJx
YdVHld4MIFpZe8W1y3Dw4EG7EtG5Ctetpy6b2IzjIJEKVKL/UKlfI/zXHfvojxEVrTuHNMiWBUaG
5oWgbc7+peDlnVpQdwohishK3F6jbWI0JX1+RdY4n3XhCFAFADaDRV52ac6/RikC3OkJ8JvBujHn
hI9fx2Dn5Ecxvf3DZ3eRhKMUBEjZbzWwkxcDlLYlOGnx2X3zsJAk7Y7Efr1sQvdiSC4RoC5/y36r
N5LXw2gOC5A3VvG1Ma6Q/yT1uBX+Ewl2YbTP7Y/A3NXBSqlX87bDKpSqsIsWZOCVLfQoJz66uXDk
EJWwIZjNyKFFIlavYVLk91YSHhjCRDh419BXU2+OVfCit8scOAKfb2unjUmIaTbMwMyAf1lbIDKA
qDWAmpogrb3kPy7vrua8n1lXwrwxz00jBEQDuNY5rsI7q11Zn3YfMWCDWQ60TXy1v1UEYz+gao7l
wWHnxsc8Pxn0lq49FhrnAAN/zCjrGKgzsC6CGSe9gdDiSA8e2f3DVp2YUKKwxTbCNs1L4BlB1Tv1
wACnL5ctrC1CfqyT22R04Dl25F6hBBHX0QcdoVzWrLQCddV+DO4g4ULKhTKxmraCqSo3QC4GGAa0
1xqG1I5ibMCJq+oOCTfsgX0bvMdN/TrzV7IG+NJUnM6sy/Nyskao546ZYeLAlWO276Pg2Rzba0mX
lTo+wFiYB59LHMR+f3lrNR7xzKzyBrIiS5FMYdGL89STm8K7na2vTvfNWZuw/PwNkQcG4FBxoQ2O
3poSP5T9BHpAM8jQTDVpnPP2rvSNuDDpin/6vI+yuQBKPQgWIAf8lBMMvB0q4efo3vWxy2+b+Xlq
xWZyjiY0LCDs+/c4WwkygS2oB+MWqAX5uSn9ommCfIMmsmG95vTJ6L9e/ki6vTsxoZbePe5XEalh
ogGMs3PfHe4nvUguG/ns8X6DZfBYhXiGIftxfgAFaL6naYYqdRtMWz/rk2kthvjs8mAhxEghcmf0
OdVSWekafmUyKJgHY9wYR8/ejg5ouMa3ywvRmIECuyybYCxAHu7zheCUlWPEgRwo+asXXTszVOBf
uLWSE+qsAPMObjs0slDfkN/s5L56hvCtnKSwUhAMj7TkqTD53bQY/dEyiXG4vKbP1zRExvHHmvw1
J9bywMsWw4Ese8XaPHab73NVvNjp13CxD2L4uGxMc9zA4goiBdwjsG47ikPPsoaStsVxjuoUNArf
Z6Cm/Ob5shHNcQvlJ8KQKVC9oIs6XxHAyEMdSJayGaweXoxQJnjESxn+umxG4w5+82yHUmgbiETF
7QgalVYroWAB2eXLOwUPUMYw+pXU1g64XxSK1oYm0YTDTz+PXEKcclS8gCmxQVeuRLJ0McqIpuCS
dZqwX2LTJQKDIiZ5AC4SXy+gSLljiin+TRCOPIkmOsWtFSKqRo6MuQMD1Zl+407GBLrppZ+O02S4
byXpEYowc2wOWePkSzI68KZm6Q90z6cCWgMjPOtN3038BhXk7q61RMqvm4C5D/7i474tYtnZg6DX
vl2a32xRh9czC/sjx/FiGB4r4ZjdxbXQPMxzAxRDaeR/lGY97xY3FD+YIbzHuiflM0Un60uTh/za
jfJ558HGYxMC9dFUlU2Tco7GK7fw/fexpWB3ygW14tJj1ZL0Y2vc1gxY5sUs+nQjOnP8Lhk9+x0I
0Ooj9xe47W4Kyoep6oblGl3WiTxEAJXeY9QlHDcTqBKHeK5ofQw8Kt4a3tFdwEYwgdYW+AFQ0PT3
lDnQCiAh6M6TlAsMAC02Ne4LuzLf83Yhj/XQM/RPAq89lqORJW7ZWWivZBWPUbei1XXV5PUVPqOT
bp0oF//ZrV2XYE3LyxfQFTXIs0EYvqv6nn30Q1vYOyPoKuTEQcBz5OUpf0+zrP1hB0vzMdIw+wGt
BmfbpdyFskZVODcu7VF9G3xixJdP/OcUGiUxUxLlBUBJAO9xfrEY3ilqtKBKtstl44L6wTaG/ZKZ
ewZmZjKW/2XGWt9Kd5dRkZBy1xH42NSaiEfSwK1KXDIn3/nAHvH578F1WNSJBcWnN1UR1IMkS02h
HmsUIp6q4+VtW1uD3NYTDzsIi7vit6PA8erZ3Ww/XjagiS/BUOTgsYDkFToUqisagFStq0GgtlHb
xrdgDIKvFU2nbtOGFaqjEfgvdyWJUlzC0h+XeKCE2cmQ2+WvLnUyfD/WXzdsGtvk8i/TLR1cowjP
wG6HSr3i74uUzFPqAhcx8VfDGmOfrvQZNG8lVv7HgPwBJ3sbdkNe2795jSb7LbfB4ggAhieaq8pe
sbS2FOXweywss0CqK3boZgB80azKRukexwApKfJuMHijCXC+FhYxuGcJTYCjSuzgLQLFIfVWvojW
CPqKCCdhC+3ucyNuULBmgsT6xggfx35X8MRzVkzovgloWP/PhJIYRgCr+iRDk66fv+Wen2QcYOxq
QgNzjdxybTHK8TJrXjeTgcX04mB1Vz0C8jUQgiY8ClHQQYAE2AMAPsp+sVHYI/yeBCFUO5AO7sq9
/0zBq+ySv2dyBRvCiSll3+baLHNhoEJJGnaA3mlVpDtvSAbzltK/D/rOTCkbN1tBOuYEk631TJLB
ZwkIVov6zTVB5G74m8tOQPdsgEQTnMbQqQGOXTHWpvXI+whbODUb1rO4oZDJO0CFKvYgmZytHQrt
8Tsxp7iE3spdURkwJ0oSszER5gcZ47F4u7wq3dlDmIn6iu3anxupIDnjXuEBMUKhfQA8QgjMhrWs
UTOtWFFlY0WVmj4TiGUzkE2F9MF3n/w14mTdhp2sRJ2zK5duafPf6qeN5+8nJ+9Q9bduFzDioVdE
sufLG7dmTjnmTEDhvC+wcY7zswh+VohmG8wM0ezLZTuaZgaI+xAzoGWP9jDA++eursN16gjHhPyI
d7f0NpH3xO1nS6DwwRJa7wax3jfUnXWJ2ADCHSJ2IEI9txlRUKynNbAUTl3JWT7nuub8mU9NubW6
uxEtHCNawUToPFQEEn4s0YwC9KjPTSJ8nJxgAtWAMbl8azgPXs4JyBoq89iE7Ttw3WudKq3F31QA
oAWTmtbnFn0+uH2bw+3WogjQbbMgOJxPzPpm58Sgm9ZtSbEvZ16u1NE0TzAwU44fhKiFgHJYybjw
iavcn9BVqah3rPltQNr95TOjuW7/w8HoA5iFhpSyMqOAFLrLUfg287zcegtoJf2unwHFCP77B0tI
gzGFEMkhUGUtSxP5qAPDS2U16iH2Iw/2jd1uLxvRbRgGzyVlDKZRPlXUrSWkXd6h7+r5Ip4xgOWs
CY9ojkJ0akE5fMECJRjTEYiK0JLPHjJzZzmHsrypxT/E6RLYi/YokBHgtJKf7iTSy6u5EqGQkEoL
46M82jT05+Xd0jgmtB/RiQJmHegiFUScT1nQOI2DgQ3ryp6uKncrwo/aW8vibflpz5N42V0F9Aak
8QH+p3x6ryi5YDKk6EVd71oOctpqjLolDirPT5MgouEtM0t6l0aU10lXl+3dNBXFM1scdlWUdlnv
Caa7s7htubu1fVI8y0r5jZ3N4O21Ic5+mNM5aG/qpon2FubC+7ifpp7EWY0RrK3PmLBRQmDecxGB
SGaDdoh/zPq+7ZABWUa1EhBqFwxkNNiSUf4O1a4yEXlKOrQKkMR55lZMFdm4fW8cp0EabAexte3J
3XuCT/tubMPN5e/6+VJjpzG9Ao5jtEs/iYpCN3RieYMGI4hL2t0Q5Ol7KAAdqUj39xLsMCVxnYDx
AIquesY5yqysytBpLPgo4sCq2JE2fhhjcGeNKeTzaQUKBmOw4P2KHBvJ8fl9QKHGqKcC87ZUNP01
yHnZY5RH4c/OqcWVmOY1ChitPYTAAAgAjAu6/HN7CHUivx8xSto0962DxhKUjkexdxtj5XNpDQXA
dkH9z3dslfYjtf02qPIRTWdAHQWzkL6yO2jzbHu3fbp8Mj77R+zhH1PqZBFp3NpcBpgSPhj/+upe
8ObrZRO6w+eCyQVtzdCJPvn51i1x7xqYmMY0KYnzkEORj+Zi5eHSlACwFAC00fUDiharOv88nEWo
6RUC3ZZpx5cnVlwb2VtqHz3MejMIabbXC1TTs7umADjz5fIaddsIOgOptY2XBiXXc9umYQQjyz20
iyHeXPJqU7LdZQu6XQwlDBwRFaCLn8pA3KuJD1e8Yc0blN8W+3H1PmlMSKcfguZIUhOq3R2R5nW3
dJjjnPKDWULGYDkwBFWX16HZKUSFaOfgK7l4YZzznQq9umVNaIEMRFgbnm8xTbJiQXN7gJhH8UDi
DUz8fW6hbDFESAmtNlV1S+gda2+D6GOyV/JHzTrkvBckAzAPiGFOxRlAMrMa8iqvNhPkHt13f00D
R/Mx4DwhOY3HHi0Q1Y9WPR8EJnqqTQOe3SlP7Ore4Sv6i5pXyQfUAJ9CFqdwds93yi6I66PiVW1a
a2+VL1O4r4Mvrn80vSfiQT8F072XP752UcBsSLkAQN5tmTucRDBWDtx6OsHgmN143hsNvuYYL/v/
s6EsSuRmyusQNpbqnvB7FLAz9nzZhPbb/1mGKhfQzUsPoDdMuIvYWVZxEJgZ+HsTGJDADcE/mOyS
O3myU8HkVi3oJKqNgVFW5geo2Of/sIpTE4q/7FlAUe2BiWLp4ghzz+NKsvI5E0TEjcoAzliEKE91
Wb43gsir7aqNX7PYrV6yd7RZUfFIfPRt5h+XN0x3lhG7gjJMAsKgLXa+YThyUcG7oYIc1r0YIaaM
sWoTHTYfbIR7Qfy9uSZipjvMWCCEhzAxAMJ6xZPxjNZRU4/wMz7Deq7K7Dtfo+XV+bJTG/IknhyD
zukMJGmwYVQx+xj7L2aaZHTlIGi2LkAxVKqhoziF7v65ETrZZO6MCY+Wd234WVzSZx9TkTSKLf8a
ClLtsuJ35MlSwn8APBEJgKkJDevf6cHJqqbehtykEPhW0fNiXLtQE/A3zgAIhlijHtN8JExvIGOO
XDwHn6R5QnesEI+b1abjAoTiSDbdl3Ze69F8siLZA3xMzkpmRTydylUyTczoIEYDEHHIMdGUNFYV
B2x/+YSvGVGcZ9tY0UBmGPEI4N5gG3Oqf5BekwQFko8WBxpgEjXGNS2EzfMMhoLMRundSaa02Vxe
xqcj/dsCbKCDKwfBlYdz4E2DwTk0wOc2Sqo2CaMnq4g25oo/0OwWAgwMfkO0W5b55X8/OWOk7hqE
0Q1SzHaAKCvmmsSX9K+DMozlQ/QXBRN8dYR/ylqMvqZeJ/WsKuo8Qhks8SqI8aUrflS3lFMr9vlS
RDERnhFpBWhK3zT3FuP3TrCGVtKacbBfqAC4yBSVh3OckTf6C8byxsK7GWbnNgCUxC753x9jaCQj
QpM4IjmPp6xmMWy/82THAuXvALCz1onRT7p8yD49PfgwIKhBTIMKloX46dyIXbcVkk4fEFHP200R
22JKcz+lQPYU2dNsTAmla1w8n7yoYlLxAVnYtME8oHdRMhcT1lvWfE/JkOSYu3OLndvtQXl1eZHy
Tzxzo4gLkGPLSiAwHuCFOF9ksNR+4w3o24Zhj5g9AFlNswWLw95fwqeRlIfL5j5jYqU92VawwF2M
OpRy2ikB5TKXOl0Tqo682DY+mvj7OtvUwWuev1nWI6XvUXp12axulRiMdKEphBAC+MHzVSJGnhgA
BCiddFcpRbtGdpCv+zmK63GFyEnjmlCLQt8R/QzMVUXqqanyYmlrmPJt81g65IYXOfiM2g8eDY+X
V6UzJXsmJrBaeDLUZNWt6n7yRpwWzx/NuLcafhtSMdw0fWvEQyr+wVNhhDJC/QkNKFmdOd/FyQ57
i0hC6M72t2i/gtwaxbO/hoDjhAA1LZHyCFk/ZZARwBw4PShzgWM/SPIgDeKlqB6ZVWAOtap3oqre
L++j7nQAMS3XJl93NU1qg24sOinHEI7ef4WY9zY0mZe06+MszHe9v0YntmZPiZX6uQeyisJeU7IP
kw6QKJ2vZhTke6N99Lu/Dl9+b+if5SlXXFR10BY5NjSswLtrvEC0d1ez7eU91Dj+ADBmBPtooiBO
VgLZqhYRyPCwhjm3j63zOIzeFvi7v3/3z6woO5eWvMszWe6fqb0zO/LOh/bWWX6mrFtpB+nWg3qg
BA8imEF58PysO4vIsiUT8MTjUzFFGCwzYrrmfDUvDIpzqMLjLxR11affxRx2R8BBBKYoK6HmF5N9
IX0WV6R/bBkEXlf8hdZcgEMO4Btw+6p6oZgpwAZyErpfmqsgvymcX93Ubv3/GrTJxzUiGPkt1JcF
LAcIAhDYYBcVnwuOem72IyKOPIp+GgWYHSu2AiXWOUCEZw6SJ4RpIMQ6/0i4RFBy7+FrUSU6mrxK
+CS+IRPBjJW38k7qzgPipwBJmqxKq6khswDWqwL0TbLgAGQhcNGH3i5Wyg6fCVhwVU+tKI+H77Ky
iqQi21C45S9j8fwrMjvdA/iuxKtlLAHmyP1mjx5Lgdpk0F9nDaohcdVl0b0dTeOzX27taY2+/nML
WPlZymWImPAI9bF4A2w+xbTHvIe/bFKPQmUrqVtn49J9v/YO6E4rekh4akD75dq/I4mT4NsCAW+w
gJdw03TDkfnOcWH8hhTzQeAqko5f5W739xGfbFv9n0klSB5rX5AqhUmwdMSD68dz+HMgCfBXWzQW
K7ZyH3U3RGJ4UaR3wRugTurwolmqQjIGWBF5cMBPPrevl72y9oJgCBpqpTJ3VTEjdupVkeikBaCS
2dVolla2nx2rpXHWeOT7QMfmX/YQ5SaQgMjOnJqXj0KMbirBREPF9jww3yuzuaoblBwC+3YQYBUs
1zRqtKuUdU6wc4FCU/U0tF1mL8OMxCZAU8BdTNAnVtduHWEaw1upOmjjV3ws6dRg8BMUzw6yHJKp
eLvJUGBAdopdvHlBusvyn3MQG85dS54De+cGK65B639wDXARXAnhVDIeijb3kruyq9oHMYRkHgDZ
2xFIy1w+MLrQBPXC/zWjAmX6UKQ2l5fO7NJtOrwZaBa09Y6KBYrHKy5V99lQvsX3QtkIPC7KklLP
sKD1KQO9GciinoS/onYKNsYwU5DT5PvLK9M6MYzFuUhy0DZA7nH+WKTRGKLRh6/lc+eOdU91GECe
up72hZfu7KX4Oi8eRCzuM39t4kW70BPLilshA/Rteg9nhhXl+2R+WXLnsUFxdoOG1u7yKnXHBLVE
NDwQOKM+poRhQTtWJM1gKm+9PG489yMayis01tbkt3S+C21TuJQANXhL5TJkgwOdwBnzk+jCf63b
iMbOKq+vdt9AF4EkCk8uvt35F8v4XE7VABtVADwx5NHrDHh61wZ540p+qD0cyPVR4oHHkjOh56ZA
miOWaUHH2R+G0LqCJs0EYMzQ2mbsQtgAgPUx68PYn+z8zh08+mRTm1+HgLb/fZ0GlUYQ5yErx8iz
eik81vAwMvBD8m54RTyNITc7SyrQya74ae2Sga6SFTTZdFS7A5ln0SJs4TURBl85YZbGOcSXSU+/
kXH6tUT2Gy2djV1XDxbSocvH9POXRdIKV439RqHoEwGN50ze1CDW2aD7tp18yFLUSQrGy6p6umzo
sz/7f6Rd2Y7duo79IgOeh1fbe6x5TurFSFUSz/Mk+et7Kd2d8lYJW0gd4F6chwDFTZqiKHJxEYIA
X0PXk70m+QzRmGZrNDz0J6L+srJfSRn7RbXHgxydEYlOn4/eqSim8ypfAdlXYxATojSKHXvexquR
LMoudJkQLhObLKtvNdbSwV6TuH/zlMnP/3lhAEDH6H3gmkFVCJNzXAzB7Eenkhil/BxTOHYx7Uun
2BqKrBQkUAXwI6QImNBCwOIbh1RDUtloqKpXvfMDXfmdEyEgx00suWYkcnhKZqzsrbGqdYGvldRP
GmXbK2QTWTLYsVAMuJ/Y7Yw8hEeEK95Elb61YTUaTYHq1q7v2TVYv8bo34OVhi4LZq5RQgKlAP+O
i9sOkaoA639qN37pblwnyLMrt05Dt3u1m2TrYkJo+eexFRaUgMBA7UUDCM7lXM9O+ySLUkh1i+IR
TFHPeoO0R1Wwrw0TQRZG38rY25w/voI4wQbQbMZJCbIl3kcmI86KcUlrDAKp28l4K+i8W5CRU2wQ
Oi/pc+UVjvghifeSKK3jnhBIGtwnzLkgJ9kokbVZyKulI9fbtLLevEwgl44UQx0BzgWBSd/6zoyM
8TqbMfH2kjruple+OTL8uNCWYEDDtB7DgPA3y+iYo0X6vA40oBhpckd0GqqRPzmSFPnzuw2W/CsH
rYTTONjVjdpENhTLNAOV6xfTW4IoCxTrW+m9uIpswc3nRESDSqAYglNCL4Ozo7MkcxJ3CCOtfaHT
xjdAg33eNQQnG4RSjNAWXQCWVp0qRNoChQZM+AaNi3SAqnO2yQcQuWCLk4wgXaQMasc2EMjsnPEv
QnTUCqXQHbTT48a3rFtpSvUngT+tymDNHpuCRgQBipBPdMYOkNwuwikmVl/5TWRdOKU1bBWa3SSq
clP2pnWM9PlSU5Sj63YHRa+f2na5avQ4BiE8TmGf3KKHZCJtno41FuJECjKyWDUmyYn8TKSK6xoY
cNb/R54Cm5zafe4mQJjypMaokL1ttHKvJow5Xg2bCdvSCBDSWRSo5D1erDDTYsa7Jyk3Cr48qAYw
b41aGQpmfNugbyJ0IKnC8ADHeHL8uLsHzdXun90LQjBCi8U5ANDw57IsyrZsaIxAgDws6tWdDQ5+
6SY9QbqHtgcex3jaOYDN8Mn0mLWVZuQQU5N8U41PDmVQ2YHsl5aR64whxRoqrcESRKuX5ZpCO+JZ
yaQjp+AnHpEGtkZqQbaZgSGLDAFptIsikUECBKeHAc7/imERcJ2BVR04mUaISWv0dwr7ekhka9gF
UZu1BE0gKpG7gv3kVITbYq9QqSC42d29GV1P1TfQ7Azk3u2/meZ+jCS5i6DcgJVKK3ks2K5UGujg
RjTN6mBpw7q7zqmfovithfNyNJVXz/CH+UmZ9v/ukSjiG3iGAGKFdOZUKCZz67IBkA/9CfWGGvVR
j8mV5vwzkAuNODSvMAymwvl1vmwDxkmgLQssdbQKuukGemi7PgTWV3IfibzCwIpRYK0AsvtUh54z
N2mREMErMLJi9L+Q/P+7uUxECF0HQAitOC5f1jMMCEx2D+9WHzXraGDFQCHRQXSAgLFjo1/ACMH7
Tr9IhAHtGp1TuB0Wg1SdzThHfOnlIHJuNO0BFQT6FNcdd5XGtlt7KIjAUvbFiNETcJpo812ehFX0
q5vDspYksoJMAQARNssGMggUzZnWK+cupq7DeDqGng1QdDoj8fX5bqhvUzf1iyz1W9kWLYEVMYDI
urIqMGvIoE/lKXSyWjxt6iCv2PSu+z7FuF0MXYYeFHgca1wCNsJuchTrTuVUhtZESaqyXLJTjsus
g3V5smTMnSIp6MKiCAn74Y7krOfmLaxX0BrrRi4I9kvLRjYF3oCBYLwxwJ4L/DhfL9NHB+RrCf6+
0m0aFbXUHO3QR62/BI2/Hu+oDKYmlMe6lEhQQezAd9wAULHmQYXVnJocR4/sUIr3be+34bwhaQFZ
n7ND4/hfx5ER4mzs+QMxm6figueMOE9VO+fIcXAzDXsnnrF1XEbw9OdvcCkXox7WGJEUqrd8FmGO
RlKD+bYOYlQfwBNRpIdUvRqQEmNV5vSkU99dbrHiJ05/FONuWm4SWUAXucr6F+inDplbZCJtZdaB
Hi3KEbu/9Buztd7/OQyeqMnFqM7INRgSama5ulHwXyxDOjjgHzsvRvCM+dODAzofqBUMZJ3qQj2V
gnubHS7kEUPjBhrBmpH0psUQ0HlJonDBun3/J+lPRrUKT1a3pGlSanVQGMu+NEFP4mWbZbbvz4sR
KYTZNfSd0DJBoZOzW5FrbTaiABbEKD47XvxGuvRKRcoL8iRZOiGQhU4pWFYY/Tz8njMewI1lYcSQ
pWfNxTjGtwu1d05XYjuHu83zYa8atxrwtUWrg9n8WtcebLu7jHvLb423Ls8lqovSm/Xv4U08tHh3
9yN+z2JFL/WkbcxOO1pNdczy5LZHaaMAENJBwop2UwJOEYnLCi4gUAxiiRHoVgDx4kPOPOk0nweg
E6ve80vtQLQACwYLPQ1KBWnd9/MfWuBPLuI1Q8ABIYSR2lPPXey4oyVoy7B/DJuerR0tfiyTJJ7J
ZHAn3YrqvPCipAm6tPKXaFfROGylQ4RCN1ppwrls3DZE1XpoYuY7d/iuYLCoCJNsc95eMiksqq3O
X9J4mJAdoYuNZXAx0AoHvPt09/G8FLHFbEasgR3J4OM/leJqS+bADZugwG52DQP1RYru0/a8ELEq
f4XwawMSMs7q0rFPr1xV5k3p7DMakFEChxC6MwoHmFzCiN6njVxt5UQZcWAwpTeQdgyHxmgvR5Bu
Y2xfD2Yt2umzrNojMh+rvGDGBLkOkNin5isyJwcnLIa0XTdD6dO7VMtq5w3a03kDCm4wsLKgBIiQ
D0E8bLDN20yjTQtfsPUrbBve1dHbeQns5cbd0uDRYyvGQFTNSKFOFUnmftQ7A8mh46YlqNVAFJAn
c7mpi+VB09LmHmQPpST+fZYJvl7M/YITH+vwDL7SvpSKNXgmUqwhDSfvu2lgF8BxNl9HNfhX5SAI
TNFsSAcBj4/7aaQZY18jzWnGb8T+HnWHeHzu9OMim9z8/J1OBPEBva/BVFXMuDO17puTI2TLtsmz
43j6mbAB3Ea/GG85EMTyFbLenJZ6GGxkGeRiGW7taqckL128b+eLRr+IewmaU/SF1uLYwV7FoDqu
srEbIa5oaEDVAyiWd1H6qpD9kMnQP0JZGP0DDBFYJjSrTmVNC1bK46ThMlSfBzfbm9ZyVxvdRulG
H60lSS7w+eCyiXaG1AOJHP7L+bulDFlcs5tinkvfcbaz+xQ1m/Nu9znsMRngoQW7AXa18UwDdTa5
tJ6xjXmsf1n0vs0uEwociORxLPI5QLQx6IrEEF0Rzm6ahr2OhsOkaHd2lKIkcndejc9xFfvAEVTx
PPgTGThTjWrbVE2bNUFdhXaDrZzvsXljZIcSW1pzGVpT5AVrYezHrDyubOtkHMEuFLiL6af5wXLu
LKvxHfXQy15cIhcAnBKgNgD0APHirj6w286VlcBwLVZxFN2O7YOzEhnjgFAK2y6BO4nRCXLWS7ra
Qt24aLCT6o56YDvz7hVHRs4q8jRc4X+FcFZz21lBpIWQBYezPvTp+6IdVU228034cdBkQL6IWgz2
9J5+nKppeidPIcbNrYsSE7t7PE3BYhqTV2e0r/Q4KiVHSCgRa6DRJ0UrBeDrU4mJlVSWGuF+jcqf
7IrtnaBVDsrchEO9O+/mQhv+FQVMwKmoyayGPqtruAPdg/qunRvfs5DWScQI/WElhjuudmS14zhD
TFRs7On7mNw36fN5TYRGs7HNBOVF7EnlMWjYL2F2wNo0ga7fTdl2sI6qFwE9EtgyCJ9QGQQfFZhn
RAe+CJNguH42Sigz9+m2oUaQAeJDsJ78vELCT7MSw/59FRSKcnZtLLdsgnwsURsLSLqhmu0P9RdC
KRt3+X91mGFXcjAjWujg3MfzAYuIjdF9rpb4K59/JYI7qaiNxdiVAxFTfG+lN6l3sxBJXVH8+T+0
4M5Mb3pjazFHBonVNokvxnzXgrciMbF2RvqkZu7KJyQrk/GpPfg45r41IWysEgymzmxoYNkp1qs9
uuHglJtpMcPWHjNQ1Ez7fPH+mz35rMF2MNUFbrA/4XXUHydzF/WygqbEy/mVOnoBXgK3gYyi80In
uVEHz3dk+BmJj/NY1dausTlbhxAtDr1hM7lbSz86sqKO0DcwgQTgE6og2MR76uGGSpNEI5AyN+9Y
AdLSzVTcFVEcOLksnxNaDXhisHxgTg1p3amoxHR68Dg3CHTqo9FuivKXI4ulwsxkJYKlRqvzmsXF
YLgRtLGrZ7d6I9qP3Asm98GddR+ImvNBSGy6D324IORMSlHPJt5gnQIKpHQME0IwEuvP1lttPZ+X
JVOMixJ9HE9qC96dIOmsPXo3E3mxgP3QjO96czXpX8iFManw90txAQOt8ryLTUjTK/OtcGjqo2W5
xTaVw3mtBPUuZJIfgvihf+CTGzTfYcIh3nTRo1WFDvqHS7YnY1jb+zpFdE/2kSpDDzMFPgWplVzu
zl00AjZjTLIGUZc/T1528MijFTGZGE3zskBDNbrtvpI2r4Rytag6WvokziF0nLttqd817YzFrju9
/z5jT3M5v583ruS48W04wKPbXGXHrRqBH8ZQaDc094XiSLSSmZI7cuDqtZaphBi1freyoBmODnji
qLdP5oB6fi/LbGVqsX9fHfG4aBKFGJAXUQBSr+v6UW8fzltO9IBaeyV3sKe2aFqPiVjmB0LfDCq5
jwXYg1O354IucaPYziYIcMnwvFDlXvMyv9GSO1DtYB+KdZFWN02BEYHSlp04lrSe83wukHSu3qpZ
CtG2WT8b5XiZFfGF49BjYabHzlODpanAS21vLKJK4qU4hiH/xIoUTFz9CQarL1dhznU0BgTnTDGD
Qn1Xs2SXlMtWw76ZssuuMHorqVYIfQVXGwCveM59grgbmBAgRcZOnIUNAe28qTQTvC8y9K7wIliJ
4Q42Nll2XkZh0yGdtqXrBt2c3kygQi6NX4knGykXmhHDoCjNAnKBVuTpAbC7wZgwJIm8YGBEmnng
jbsBfG7q4uv1Sz755w+DWLkPcdytbYLHvwe7O85b/awADOO+9HW49FtD9i6W6cUFEtT+opj0EDTm
D2qFSarjQC4G80ZRj6b5678pxQURzIspdck67XT84Zi7ChR25FJLr7wsPC9IphQXShgwdTRrCBpA
0+VeZ9GTF4Ev676uLon+lbCC/g0DwSKRskz2Y1YHzFMjs8wxpB8kqXuokxfVsIKspIHtJKA6QoOF
vKtx8RB5spYu04IPKqwOjZlD8IWCPOVUsGX31rjMEJym6oEo3gXC513W2VdTksgOm+i+WcvilASN
YFWrFaII0fNdEodzfTcue1RsNp7ix4kJwjX3C0dgLZL9pJVdzTJu2iKFen3xu3QvlPE3GbA2JQJH
r4zkWuQv7OEMQkpggNAXOxXVjdNACrB5BEu+dSJM2L7q7mVE662uh24sY+0WXkRrcVwsKWvHaMYe
4lrklI55KBLdB4O3G6NZ5l269aYpf422LTkUQndZKcmHlKQYnMZgn1C5csluqlE2BKLBltGJicL/
Wjsuohg1htMG1KiCen7N1UBNbnMqyZTZn/jk+ai9Y60immWgFTv9XmiNjLHd4oap3fp6aqJ7ZFyS
K1smggshFXb2uvXQIcFqokuc/k3byx6BQkOxiRDsgGAT65yDo2DUptjUBOARhqS05HuvEj+TUcgJ
D+5fIZ9w0ChyYXUHQSh0KH1dhsfUSw4pirnkrVceslS7c0H8dj76Ck0HlBhamYytmQf3VgASuFir
jTIRfe28W1M22yl05NXf5z4NUSs6KSzFTm1773rpTZKjTx7XyiaisrqGWBbwv7j02c4D7hvZyZSC
Cxm6oN9Z+I7e39J53HdmumsTWXtM7A9/ZZlc5XN0SKHnFmSpDd5lzcv/ju5IoqpEIR5PpSL5dNIC
QqwC046F72LQf3xKE8kJFUZUC6VwrAdyMKnKhbhK6QfqGhBDGZY3LpIgKbEqzSJpsHjEb/JiP+PV
d97xBEkTGIwwKwRWU2AsP2FYKitLgGmvMRuyAVe8OYGuw+/qUPGezwsSvaAZuximx8C4hfFbLgDl
YP+wS9sDYMsaNyYtd0qxbCMs1Cy6ZT+Yv9CQvrZQosqofZlZsg67SE9AdQBWZFOr+O9p+LMXda7m
DHgVc2zH0MC6mo02554/5vWA1TJ6FaoJaKLO6yw41QChA2GK7jcmEHiMml6NFY00tJ+KaCxA4/o2
U4xbnpchYB7QgVxldd8/nLt8IXtarN4uR/SCbGrelhMgQZA2XLjYenRUKPZLKUS5Rb3JudCQBQT6
kv3A8C7AQ/aU+2kMeufs30l72E8C7BWT6xgV5Fu9DdXVkhjQe7LerfYhj/MQ/MOwOvUj25OETkEI
OBHGhbYRjVa1sSEMlM+AzSgWDXRQTPlKQt/Om1pwL0ASepV4oeERxZ+VqkXRxeuRXXV0wk66JJ78
Ik2VUKPKoaWpte0KT/NBEvNrIPXjedmCGHQim7naKrPD3r0R3EfoXymLHWBmxtHDZjA2pmzfguic
rHXkTinNUCLsGzRgYtpfO8h32mpnNB22pYAYtt6fV0pkUKwlwDwLiNSApeCEJcPS6QWBUmOPrbqt
oYMsS7XJM3b5WKiCVj/TAkTBdTdlT2o3lpI3t8ikQJ+5oI3E8BHYCDmTEpC4jkQBfG9pOj9buuHW
Gvo2TK2qD5aFjBJ5ItNiNMhilA4G4wo+lYfptyk2c2jbYpxxGp+9/jhGey2+SgfJkRBly5gZ+SuK
n4lb6tK0UhMxwSRW5GvWFNA6+WYNdpDr0Us+dgfAFN9pox+o+oXX8Yls7mFQ9RYqwCh+4UGX3U5Y
1B1b2o1Sd0E+FX6zOI4/WcrteUcSfUrG/gkWCQ1FFP4x4mat28ysUz3if7YaKNGTluYhjSURQHBF
A+H8IUc//YRogPZTZkCOG83hVRXWFYaX2lsl37r65rxKQlGGwaCloD8DCPlUlKOM+WhYCDY1WAzj
tNyBTavFMpxO21vmhSubUxCKY/QYsCFCHI8ziqymtP50V0Y1TvftYmugjAFQhpY1vfZKTwuLNLpq
CuzNO68nO2XcuwS0VSgOgTkbnBI8yMBodcxSUmQ9TXnD6HnAp6vKtloIlVvJYP++Cp5ZXhmROkMG
yZy3YcovojQNkHA/IDM6OEnnG4oTnldLJNIBHS3bZYWN7jxAbCrn1l0YBHLWHhUl8OLvznLo58cS
/R3pW1wUR9fCuMuhHvUIO8SBPHEAakmmn2YGGleAIlXjR6EkfjRfpNY/w1WxxhKPMDTqUXHDLMOp
SZskndSMiVS0ZUu04bgM6Xac7e15MwpGCSFHZyMfKgwJ3tBTOcvY0r5lt7s+Y1Om8RCn6JKB1QQY
61CP39GDwcNfcUOrlE1piIwKRleGucNxsHjOvEzNgC9vcNZVNMuwsHpTpk+q8zzax9i5r4wUqIQv
3PF/6FQwE8Ko2LkLAgNwcdYrsKmW6A8jJhfHUt8kGD/psL9SYldBdR1HHQ/o/5XFN79dkgA1ksOu
Zv4zARdvGUVVACDVUxenm7SqD/pAWl9tvBtXjZ/PCxddhIz1EOgycHN+aq+iyzP1o4rbySsmRNJ7
D/c+cEa+p8RB1UiAETJh3NlYFszvZBqETca7F+/0oQiL7KVtNwR7z8/rxf4UH8rWenEJRbf0mNBl
cLZJe9aLH+Dk+MLfR68TIEoU1DFwcHoWYnWI3cbD3++98kFLpje9VMKviPCAwMA+AzAqciIatTO8
Gl0lEIqGBegTVewqOy9BFO8ZHJItsnEwy8wf6GiY5gy1rsBRh8CqfNqDB1g2NiOKvmsh3D0NVkjD
7ViZ1/CeWudQFqG+uJgXM4KS3JTv5zUSfvaVRsbpZwEHEm2tCsJ0ovgauENMTfLhhTZzMGEMehvA
nHmoNgrJqaN3qN7QGNghDE+nQVw8aVn/JTkYh8SpBDkf/22wqQOnhSF8XDeZdyry4E0OOHWoab2s
7iD8Qh7oaxHpkLXxybCiZnnRW4g/ntptBvuYpaE1/LKa3FerRyO6//dPxMgTANUGJODTpLa3gPC3
cvCqaejLgAqOIisviL7QhwAMN536AG0XtyxcCLDnHw6UaJ1jIovZMhncyUnQB+2rDDKovfWyO8O6
RqZ73k6iPHqtBnduGnVUUWWHiHm6TDIwlh2aMTR7SZyUKcIdGAuc7PpoQEpn9NuyzbfYzeyXQyfx
ZlHkBxEDcmhAPvHMZD9jlfU5iu4NMwsCbOmR6yfeUw5gZG6/V97v82YTKrSSxMy6kpR5I0VuC0kN
uNlt8OqW9q7oJRmXsNCz1ofpu5LSYuSJNjPMNqXLneUq/tzi3ky00Dbzp0kbwsQb8OEoelt2aC7D
5Fd1ui2K7LpriezHiPKH9Y/hLgpqWr1OM6hMXO95xvxbutTbAvRGTp0ciWn6CCE7DNCGSfkF6BQj
2Pj/7+pyZy3BU280GdwsTq8IeWvBgzVvQCpBsflae/hPX5YfrK6SyB0waozSr5Mcqhg0lhXQU6OM
CkXiQC537mytokvtwJqYZe300jfH2Mf24vO6iELu2m5cJlRNdmunDO9o0VtND/Tpbujv9fwy6Q6V
DI4qk8WdvWJqtYX07BuR+bIabb/LsHZ96jdTltxmk4ddf5NEPWHRg7EbgRYNb1hE+dPz0bVDTVsG
qcO4TnQoqFFuYcdvThkfMmxIxmsoMzGuOD/XnndUW9ps/9m+eO7hvYekBo1t/gk9uVFi1IAuBXGd
IJy9z7WL4xhY886cjpnsNhCpC3GmjT42qssoq5+qW7Rz5tlYLRy4iXJtasjkrQGlpDQYsC0kBxEc
TewNVXtfpcX+vKYCdz0RzcW7wuyGviugaaldZc2maJ+rSCJCELwhAgBM48++Nb6qXdlNlBIG5sja
u2wMFXOTedtouhgMCRZBqAtWdmGQAkVArIE9NeNEc81KHZhxsvc6PSb1czY/njeXUJeVCO7gFYod
51EKEVW6ycarFqR8IDJbyN6T8f0yw3MvEExxfSjD+cTSzR7JG3wYUIyW6ZE2ryQGjv7tvD6ChBf1
fTSL2BYXoCi4g+bkVZcsDjzOs7ACDx2cQbZVU/RRPiR86sDmeuoRbYQEVbmdyKXbH8oo/HclQF0C
UgkcIkbDcPrdwZ+iTwvrtllGF6Eki7FO5L+lJNURfZCVFL4Q6zSjoTYzMvfR/DaYQalfVNnLsOzO
6yKItljZ+VcXvvxpRuWoJCl0yTyQJIJsn1wU2VbJXjzjulruzgsTfRs29I76MiN/5Uc03BFT52Cw
AHaHdjqqTXbvz0uTbBxMwUmsJ3I0xHI0+yEJWDwu41VGPHUQ1llrZw77ZbigqqxZLTIdGjp4UTvg
/4NPn7qB5SZTqYOsM0hAho01zFjpW+90FJOy2rszkzfXKA/n7SeKBqAkYyh2TN2CQvNU4oDUd8aO
MrQBCDgGp9bXlXuriH2LKn5qSQaLZcK4xKI1AGYoNJYDVxssYg4oOfZLtqUaaLEl1x+zFB971npx
gZSBP9yczTtN5FoFnRvWPPlRtinLsI8GoMFvFSTh500pcsW1SC6wdnM+0WlARgyk1TGvvG8DZowN
M5H1WEVOAh9BXRxs+ICDck4yLXicxApOMQGQUc+fW+fZAzzTOWjpPkokqbXYjn+F8UTO9VDS2tEh
rImT/VxUmLwc99j9dEjNylec5Zduk9F3FVU2KyKKVSst+UntRM1mO2Oo79py/bF9IrHuL+kVaIkl
n02T2FPnvHKMMII7MRVnvfmRaGbnq70V1Dm9dBqyKVUjzNTkhrjfVTsKa/dJUZtd1uv+YM83evMY
ExNdHmxdw8qlLzgUo5MEgRYqE59gOIZSGI2Ds0nseN/3CNjp8LtdOkm8Fp5KlD7/EOmyBVKnIUDr
gYo1FIRQW33so4fBuOmq3fIzpi9fUEcHsZ3GaCM/zdfOXjsp7YL4mSPzpXgQeg7mEGVtcaE2yAKw
yZmRE/KtACyzL5PWhBTVzu/wW4IcW5YicLuURX0cNNmlIAKSAMT2IY/znqVeFoQypFN41up+p/5c
kteaYGX5aG7RiLlaNPoYqU9O3wV2IWPPFh6SlXAuyuVEmYo8nhBQ1eLCtR5KNXrIk2XrwLJf+Hgr
SVxwawxtwfIgmLXO94Br0Ox1lE1ECJXx2JwlmBkMjKif+mFD5snsKyiTJj87I3SrbdpjKl9G/CMM
0x9i+PSkydPS6nKIUXuMzDR1QNg4yVeO7koI5xXe4E162rEke35o533R32fx4QtfZCWC+/ZKXcRY
JQw9NAsKYJ+RngCxLAmOImOBMxlvOsRirAvnvklc5mNk1BBSt5fYt9C1l4ls64Lw6YjGDwIQY/ED
xd7pd08btcgdoiLpcd9H+hgnjo89DBizvB4RJ0jm69mDW36hPQKG9g+pLI6s6ld4uFAPe19wsWFx
wKAGNmDQ5z+QwJ+hEJ7+wIFiJSOPJ2nRSMfZRFw1if6UG3idpEb8NhIL6I5BVrMRhD1gukwNVXkN
uTefx83UXuyhx/lUtJ8YZg5tmh+Uioau1ftG9n5eM4FXnAjjvNshsaYnM4SVxXEkHXIPf54lnTKh
9VYKce6NnSaLoU14ci/AxCz6k17c5xhITZSf53URJDgnunCBbe4VtW/wP6yjJ0+Y9906A92XXht2
rndFR+MJDOYbO5O5n8yE7N9X7mcvujfNJfteaDfagDaUNSgyJSGC/XYuCT7RjTtZrjvGYGKFbjG4
DEoXu5sHGYxIpgd3jEaU8EgRQ4+MGBcA4WOMwIMisk3dghztRBP27ytzJVg/U2OjIbzB2dnDpTts
Saez8+RbQxnUEp8Q2w2shaCwxLOIv4mGUistr0f0bmgdGv1Fm8qWEonSBij0VwR/C1l95zKYNaoW
iT/OvqddEisAZ4sDMmWS+6MWoD1oy8SKo8SHVO7gJt6kDFoNqUVr+b1xV5bfG3I5JcSPieT8Smzo
cOfXIGnet6ySZYNcfqY7V5Fd5OKT+6EM+wUrn6iVqW56j0nA286dfRJv5mxX5oz8H0TOu7nanw8V
MutxZzZFK40sJQSCRBezd8tym855MKbhbLyelyQ+VR+qcQd3rryyK1VIAo0zHVFx0vxKkwC8Rffu
iQtyR7c1q34YU5YIUeA4Qzt96arXAZN+k/paZSHV/UnGuiRzCu4YYxQK+GQTehna8xi9SstoMrtx
6YrWTmAqJ/j7g5f8UOi8B4vYy9BY2/OfR2Y6vukzYDnCtDDnbmITgz9bsCz1MfgdQW+aXNlVWOlH
S0aJJbwQQaIKklsL8NDPdU5c/pGOEOjOcZiW6sFAicZR3h1A88+rJ/xKfyV9qnd2WqqW4whJtMN0
UVf7Tf8V/15J4J6cteOMo8rCeQc2WGd6x+akWMZKJLwyVjL4WOe2fdYZ7BuV31vs9o6v0aYmxYBR
eWBOJSYThgZGSu4AFw22eS40aMrstBiUxVnS7wyt8DU3JP3lmN40yu78xxG6+EoSFxpULxvH3GSn
tr9XrdBSN14jiwxiB/jQhosMRqyn9TJDm1lBzjBtFGPYVPpGawa/1YK6m7EtBNTRwL495+X3egrm
UXLCZL+ACxSg6EN6OUDLvv5pG+9oc563ovDuWFmRCxRL4S1RSZiG1XM833saVmXcRuMjscKyx16G
RgaCljiIx7WJraWKzApb8oIYhGyOGkRLMMfg/0qCSdaukIniDpc9d/oyaswXUTJT2Pf6ltJvU360
ZEykMkncETMwrTI7PZM0K0CtXqRKEmi9b5N34koOmDD6gfsY4FVwRKL0eXrZtwsFySsmPAPVfVEG
LIqw3wbrtpdhc4WnayWGP116WvQxq1Etzg/MhkzzpR1JKqpC116J4A7X4E7a6LDH0+w+JMNvah7O
u7ZMBe7oWFlrg5oXltKrzFfzOFTHnRH9/m9CuPNDzdadJ2YnfbKxVazECP/OiL/9JyH8LVt2XTbg
qYynGe6hTN8siuU7qYyLTWIv/uXcTWjE96yApzlPifmaxrviC0RS+OB/ndflcuHWBRLTZWkPZrwD
a3pOpzbo6ss8vdQwSnfeaCKM8okw5n+rtFhJ9SR3WgiLmx8RdvNEwxwuze+IPOZJt1UzA9tt1c3g
eWHbllvLLr+f/wHCe3elLHeEhkGzi4U9nuL51WyeFJBeT529LTQNDSbb9as8l22blAQHnoOyTqZo
dtlVPzRg+098L9qAacpXZKAOmatwR8uxq04jTDWdHlwSlvOLlOVdJoI7WEO3mCpuPriKt3XIfVW8
SdHWEhF8vb+tXIWO8R9rPRbjrdffm6kkxolFADXO+opIWfkYVxhzq7IzRZfRT7J9Hj0BR3Tez4SX
j/Ehg/sYo61HRHMhIy3oU1oOfkrMbU4iv2nq75UpwyIL3RqteXBwgT8YlYHTY9V2FqBQBu46B6MM
IBnzvXE7dWnYNsckO6iyArLQpdFoNgEQxdyHyV2tXbTkHnUgLlW/m/TotoekDkr3K3fFSgoXK6y8
QC2+ojg4xiWgMyp5SRSJCOawn2pQGKnBclboAXDtqd3mrtDtMkadtcCAmbrX8k0P7kGdhH28Mx3i
L/nLeb8Q+t5KIBd/ulFXckOBToVL9UsbKUoQjRZaFiqVcbzIRHFuvrhNnpFlAZ7Cy++WKgnS2Lko
iGRST+gKK4U4R9fh0308Qopd7FwDvM63pXptyUDqgvUSDCv28aH4yGOD8514EDMvcYiZw0LtfDu5
bpsNqZ8njGSnF5g5SaOLqb+nGSgPtt6X3jYOG1ACHwrj3OR8xQTh5myzmjyK5Qa5tOirLQsbQn9c
yeCsaaBpblooi7L3U2KEZfnmDD+GZaNFP1tz08qGSoUfbyWOs2qvxIPaRVDJNL9Z9F3TH23vQlqQ
EOaUDvjMQYiJLgDPRujSwqor9u16SoKpfUsiiQ8KPX0lgLPabCZm2jgQ0A27vDyCoAlUJ+fPrSjA
4rkOLkUW09EjPv34mB9VEjdGxDNoXd03yXD0LCBDljGzjgNmTK5jFWsCdLOXLRAVfSIgyFzAiADj
/bTbVScVsbyKIGDY945zB6AS0S9y2YtWZEEDnOMGhtB1jBpxjoDlPUrTJgY7XnoYge8nthYswjN2
560o8AS28A/0CRjpddF1OrViD8ZhJXWxNl3FaCioWyLVByubjLiIHUQuqJ9I4e6NyWsdMtqQgvn2
26YBJ2pbbEF4/9CjhG2jhn1eKYHtsPHGABEFY4wBzfSpUslQFKZL2GL2MdnUXf9uDCSwFVVSshaK
MVCAxNpr7ObkXwIOyJPBFICl11PWfKsmQNq17taTEWuIkPMoczKScTgbfI79jFWC7qR2aZkJ1lFH
bmVt3DbP7kmRf5uHedykxnhZRs11ntkvNfCA/rTYV1FcGr46LK1PotY75L0l45gRfU8de5QZBgwL
RXgugWnSMUrcYls0w1DOXr341WBrvoN8N8A6pcTPbBkdm1AkY//BtD3szbPaJcSJsUmwLANCtt54
jKwO/3+l2JLayCD6onIttt99yOKSKTO1p8w2IYuCoLVM9tWU+X0aqMv1sISGcUfBLNApm/NOqwvi
yolUzmttLFCve1KAqaDM/4ezb+uRU2e6/kVIGGzAt9DHmek5TzLJDcoRDJiTMadf/y7y6Xt2N4Ma
JYq0L3akVNuUy+WqVWtNVC29m5wsUqivYegNJ68R9gMJHfYr7Hqv3EWNhpBm5pjhMTJJ+9QNWY4W
g0Uq9Dx788hJW7eBqhXaeKWtCbQ9DU5+xCpytp2IEFgaQLB7P7Ps8hCmInqLczpkm8po4p0IW7ZS
wl0I1xjLwokEahATt3MsqU2KzjAmOuSRQWLNftH8CHrCmO4795S3K8DBpZN5bmyWfHcRPNfQMIbh
WMvyO6M2fxHMND9rQ2Rfrn+3NVuzzzYIIy2qFLbs6Lmhx5LswzT4FxMTZBWgZerOfd8qbUxGaBy3
jP3u80cowK/KWy2uAuncJMuOYez5ILvmRSK6GkHGZMM+7UwfXQWUNdcASEvVBmCsIPENcVMg1eal
DSvTqaX/7JYo/GGg36P8h9TZnYUZPT1kP2viBoQmAZPpYYSCTJSKx+ubSaYPMr+M7EnyFDcDc9g8
nqaZ2ZDanj4YlAi20JH5bHKj2zGOcYcqSyAszeiLWXuYuTDFbc+E8cVNsmdJtLMFWYqx8nGXAtv5
z5nCwll4l6wkYpxiaWvHfgcZhHS8Z01A0hvJX68vfSnCYN0EI2W4nCBMcGkqx8R7rNJEBphBwuyD
jsIgzPHeIUMa4tWjjGat57poEXxFEEcFYhDX8aVF08u71J4sJvavhmw7NOCr8eCstVPWzMwCdgiV
2Y6UMJMW92GyKcOTTuBea7QBy94LATh0BR3cQnz6lmffSndZKlSVyiBK3WTXloWf8OQuGYZXrj/H
eXaqMx1UpvisHWOXZ+ORWe/XP+GitwDEOxFruBPu7fIXtJGSLWW4mhoKXYZP8GW/L/a1+CnXADVr
lmY5G+QpobQ1XYJ1wzY8fTdxMpVb3AjdHcuwW6kALeWh8Ewo60AEALfDbF1GNLS1PV1+SIZ7X6b9
sKk1XcMzLEU5OqUsQI2BAumDOw6CQuoxx+5VmyR96zFMa46b619oMXug1JwGgKAxas5huICsurQy
kOSaEUiHbvrhk/Z29Xjnge0PWhDE3bhrE8JLmGQI3fxncxZEIhFC7YTDpgXxowLChIhi5bfWvrfD
XWVtRuchroIBQc54r6wgAxtFYW4aeXSKIy/W0u8FsW/MrKIrhdnoiY1pfkx4rqYHO35NV9xG3Gf0
V9g/lYlvhH5nvTihP0ZbAk2b+oGlt3axCTHfWt1ovS27L5nYFsnu+idZci6Ae/+fgArk9mZvKRJK
o7aJkoFu+9Y3p+S0KQu1Mou1FIQogI9QhYdvgWLr8mjyvkCCnmkZMPPXqN5LxwUXnod5+n8AWeKi
Bv0sp6grouB3aUinSvWMdhIA7CPH9x7Fo7c2S710UhDogA6EfCgYfGaBWwmv0JjJkUE+sIPLqpNb
kINB1EqiNu38/C4G/ypeSuBHmZhYLpfSpVkRZRyQrE7lXPhjR8yHFlR3N7VZyY1dN+ZTqy19I4fG
dIJBxvnn666xuE57+lroEtr4c/kDoOAkRkfjBxjVMWq/mOFern2upcwXA3r/MzH9/dmlUZX2gFcd
TFQyxhG4G52tGDdRawID54GtcPsPKwI7CZ702FX8uTRnV6mtvHoy11oBlfwU92w7iPH5upnFVZ2Z
mV25ugJ+oang7WDkA1O1W9d+bnx21Cs3juUq5nf61z74yZm1mZ9YkbBG2sEaHvVN9j6CTiqWb7h3
4/Jz422LwvS9X2Z1BA2jf32dfzLfa6Zn96A5qrAuBuxnGe8t86attzE/5UYgq32Ubbwq29fmjVPW
vqI/Qm8b0y8YSQ71o1hj5F+KL3hzT7zuLsOI7uzDsgoAV+ZhD4xkAnEfymIjok98XHmoLZ0IJGtg
jYTOPN4csxPBu6waCBQhoPlN9nVPdp6Kt0Nor7jp4jUJITgMG1vQmEKH5NJPI+a0qqunS2IAk85W
djH7bbS1Tv0htJJwx4UOt2CVbZ4zpKsu7hJDUMDaXHuNXnZpxS7YNaZpXYwjzwd6SNJoN0xbuHK3
4/bXXPqmsYa3Xjou5zZmDpwCnFfF43Q5RJvR9VPrYGXgrix2IB1w/gHHi7lqVL6grjZ9xNnWajCF
4jLEguoR14O2Ej/RyT8EznMb84xDGj0SUdgIPUwYQQWSHC0Vf3el+pfKz7mlmUOizeAaUY7rLntV
xb3TPPTjyUwexMv1g774hc42bRampddVAHbjC4XpS6Son0FJmm4gtTbSPTLulbCy6HN4zeMxhlz+
gzJmzRqnycg098NuvWSfWU/OGmPCUrwAqer/N/HnAJ7dO9Zg11VXTfvWfR67n5bakDqQa9NgS7nV
uZVZVLKEldq6w0IaaGNbWvkgsrj+YZa2CkBPzDpDh9UEp+BloGBpiXIjI0hF7DuGqVMJ7OlaGXwp
D/lTBccrBu+PuWYS7zGEptB4REMENcX9iKlMGWvfKiO/L/dNnm6Sbnt9WYsB8Nzm7GJx8pQ4iIKI
59Ho0/yuiWpM1N6actcNgYruQaEB5Nx1o9NezS4zb5LLNZltQthvfocYTZTUAMfjnQAMdDuxlslf
yYCuav3dXiNB+FNOuDTGQKE71frQycW44CwMsSjTudtiJFMz9KUxDOl4rT+k29Z1oI330wPPX8fe
SzL4PIqRJ+/SQfop/20n40miPKTVgfZ33H1pzKPjPUc6hyZptnFBu7MG/vy4L9NP5dDJxvdnkES/
9DFT8KEcJX5qpraieybyCx5vrYk3Sv/r+hf4cF7AvztpkyIum2C/mD9BFQcFroqdDNqkUI6vRtr4
aTauKaB+ODOTFc6mcisizIfvjLn30skFWhMYdx9vVKHeem5BHi533v5+ORCltMBpb6N7NK/ntXYT
pnxEtmDG0TeJUtloRcF1Ex8CM9Yy0Xmh5o8OFZmDQ/LGsDNUPFDMLb8M9kszgvG690kU+bn4xJzt
dWtLO4dqKp5xGOaw3DlBgJ2XQzqyGi0qUX9iJLrz4voTj9aI/RbcAAn6NKRrYgSLzzuwBBpjQkYF
sh/T/uwO6kkhs72+kiUTFiMYx5uC5odnotl3uuc4UkFcaicAVWmDSLPGhvXh4GDOj+Jo4z0KuvwP
pelaYN4YVAEyIBlS8O7VzpsgYs8GtYPRXmkqf7jQYIvBFUARQich1NkhFaFs+ZBR7JmHIsJvg2zk
+Kj7T9e3bcmKAxIccGgwlC355CBn1+bAOhS+CjaVb/qnxP6OgaVTmXvQUhxXgvHHSjQWBIJx1KOm
I4ryxKWpikaOzF2YqkHc3Oub1kYn5sCLg0FvCQv6ceugWJJ0XxL3FoClv18nHvZo3zE0ZMAdc2mc
a9CVlq3MwcddBLG7d70j3pM+2hkrhpb8EDpKcEAAqDHCPMsQPBvCtXyAIYC7giHR931En66vZdkE
0l30Ii2Qnc7WYhVmHVOwGEJCNjqWqsPoZFv+uG5jyS8mMDHeXngnYJD2cr+iGLoakF3N0cD67qGc
5X6pIV9s/rWcHHwCn8SE58HT8dibmdFJ2nGnxm7R26LiJ0ndDUbuV77JQpS7sDJLdtHq6GwiYKUu
MbsvamgW0J8ylyu9lsU9wzsE+4ZiNdo+l4tpBEt40cJM5LwL6ERmoV+pzeoM/8fpuGnT/mcHl9Gl
ndJpCpZ0sJPlamNU+7H/ahc3Y2z5sQNxVH5foDpRBdkaY9HC1XRhd+baVsWzqA0nu7TZYmItyFvu
J5m3bXvqU/vZRJ3gr70QXMKEAd8Ajh9UzS5XmvehaPoGCi6IXaAnK3zRdH5ofwrX5vEWPt2FoenI
nYVBB9h8Yg8wpOxMvrjCto5o7Ra3Q11+TcE6vbKuhZ3kaEkBRsFczI/PEQXawOQ4sREkVJl+Ar3Z
pom09jGO5SdmfrJRlAuptWJzaYmQR8L7GLmF96GgkroExMiJzgO7d8B11vptvOE5VB6qlcrwwmlD
hP9DAT1dK/Mqp2i7uvJchA7U6G88mce+Q9ALsN01qpelFSF5dS0T2C7UVWbewQezbLsUKxrw7hdQ
5eVPNpRRantl5xYXdGZn5hyxaVCnFS1iYejuBYkCy5WbVI27686+dEHy8/XM7uI+jFGpklhPOOab
NB3BlbhT7tYZgtK5gcp6D4LfytgozHDq8VbYfwvwmd5KmHmEhyCRZvO+QQ4y4WmoPA84pgmIkW6t
gW6JVTxfX+ZCDnVuZj63EFJNMiODmSjGMyj82tnVCzWLTWORQ1GuOeOitekinkqIaCDOYrLoq97o
vBGLgluYZXFr0u9C/IpatYnx+rm+tIWLGWTP6AKhH8QonTskMZQJpBCWZov80ZD2nVt9u25h0RXP
LMxcsTKHOpIcFtykDfKo9UfSPEOoYsUVFxfCGKgSIMKDxH22a43IB9lChSdQXvRkuv2LLdam6KbD
efFc/vMyhxqUgxcoh1rAZcQtBP63LBicvQ+fwwlTVby6KHbQ0vde8nwLykuXntxfJnj5c9nsr+/j
UuiAEA/YhacUx5pT1edUVSEbwKWeeA8JalF590PobWiOK6FjKdDbk4YblumBHX92pGsmO2IJwJES
2z0BEb3pC8cPh9TnPNu3HvGFXLvKyOLaUIDg+IDchdrQ5c5m0EzMO0pzkEzan2nUHx3oyX11M/u2
bNgp18oJRhq/OrX7LLq+81kak2NNO/MmlNWR0drelU0l/YjYb9d3/WN3AR8dSBSkxVMHCqzllz8N
/S/UHaGUEVSV8lls+51DfadFN6Xrk6NVhDvWgWHKqLTPkjQgQMuw/JRi2qMFZL2tOr9iv1m1Ntc2
7cjcF3Gd4/nLcGiteekG/h92SYyEOm/cDXqlWPrvtFT7grzlY2AUp1Juru/E0jl2GTCbuPw5VNJn
3l+6RoPOeZYHBGyGh8rMaJDacX8q7Mz5F1PYd2RPHPSJ87NMPaHCnGNxRT2e+ICmdG++Om73cn1F
H4GbsOHCClC86HB8ABqh4elIc8pKR4iCumn81jbipNpfQ/jT7rqjFzexz7QZoJf7QkS/ZWBJ3xiW
CYkZTVYS/qUPCqJy7Cv64IzN0dJ1yUgnhhBPzY74tgrAexhVO6hPhIDjDfxVxysBc+nMgYgd+qi4
OsHJPn/HZJoJp47gQVbkh/q76+7ycgzEGjZucWFndmYvGa9yY8MrDJTt27emf2zzo8kwaoX2GD+R
cld2/5DLgc8RBF5TmEZ/5fLACkRJI+xiHFgPFOOorhtG56uarITJpeNwbmba3rP0mzZNogj0QcEz
9Ni5hd9gyMJbw4MtxWKEHnymKTBa8+Y3zoGUXAucuf4+jE+yBvG1e+Dmrsm38Zoa9+KKzozNPlRs
1oWSWYLrjZp+Vd1aYq/AXHn9zC0lN+crmkX6VEUKKDasaKh3hquDHEOEcXHXiDer/RcH/289c/HG
FoN3XRbBVES+lN6hT59q67VaUyVdPEZnVmb3g8O7tFcMVrh35OXnoXwAzrztVi7/xUOEkgb8AG8w
jF3NvC3K2kRIPPYiO9pw/cu0BKqtn10FLgdD7IhtBt6wloguOcTEqMWhT4Nn0Tzii6SwZO3CIZDF
b3lW+Ukdbb01ljhvycnPzcwSxIaANsfgMGOgXP6mU9YC76xEk2xb5g4vFFOB4Q4c1TnzARHRclMS
3n7DldxtBk4iDPB5bWYESAlI8exZRvOp10RMYCbFXcCla7jaEAPpxOvC/S6HkT+3Tp2VKDgQ7yUJ
E/7UOyDnaWWovlT4V9CNBXLjPaugydvERZTuIoO2DZpNoNHwCUZy4qecZw02ZQgVuFyTClzclm2m
OwqSq3KrnSpLD6p2y8cyrEbpiySrM1+XjRu4PSt3FdAKMmow2apokWd+H+uS+wO6gfe8bsjoO06f
/zSgC/o+mGkjfOECtOiDnARvqZ6OSKRVFemAJqXl3KSta28sNzJfuqrtk5Omg/NIYsn7LRgXumjr
9lb2ANZjvQFSOXL8mGLyjGZALmG61gw/0dZL9Y3VKBltk852H0gt62Mc1e6uT1qE6tCLkOhUypPm
hg+J+9YlVdT4WrfZntRNsZPUK/NdwhuFHqOg3S1wkP230IwTHXS9UUJnyCqzlTRh6eidO84s0tdj
N0K7D4dColemwnsdPruoKHnp6/WY9bERiDwBraeJkRjFAehSXZ4+lZg0JlP1cugf8uIAxrzE3A3V
Gxhp/TK5Dd2jbRyu21w8e2cmZ9dL77XKzQ2UW2oAj0urilH7KJ+icvxy3c7iHqLbiC40wGo46ZdL
46oa2zyDnaavDx3Q/kWVvCW281zqbuVzLW/jf7bm/e5+yCHcO9WZR+dAvO/m8NRQEQzeN1pux3Gr
UkilrwnBLDwtJiA1ukUOquiYGJnFZ+A6ohqQYFQA+SmqHovuVPc/ovjbUAQJ2w1q54pXnG4fc6xW
2fiFtRHpe5N9v77NH+P35a+wLrcZc0de2MT4FW0KfGP4Ug/pJjf7IIw3Xfk5FoFQK6/Vjw4Eizab
cMgTq/B83TnDJKuImzxIMVxUVsaOCu/YhWtmFiq7sINnCHrIDnqZ83Zc2LVOmY0F7r/OeaEcAr9t
XB+amN84NlrE0kq7ILbxtGtEfRQFlLFAyO39vWtNv8KZ6JPxRMPQ4eX+hgTIZJIik5fVJ8F/pfHg
2zV21fhiyG/tcI/B4WFca9AsbvGZUXpp1JRhFtUUH7Vn4yEhznsT611R05W7f+HcYHFTrwFFdEyZ
zesOJjqDYQEmVfCvg1ZQ3tf8VeK+lw8eRC/qrVQnGa5BhD/Ghckm+oXTluL2mx0byOZormu4j5K/
apWCr/w+DAcgCH9dPxiLe3hmZ3YwQs6LIXOxtlrdFNn3Rm5J93TdxPQZLp/Kl0uZ+UYN/RyAU7CU
pn4azcLvwR5+3cLaZs0cwbOUy+Ici0iBoUbUPqbCe3JB4ItJmhVTi4HkbL+m/Tx7dsjSS9BLwWJy
78FwfxrK8ccezGGhH5K7joS+ApfO368OJ2rC5EMHBKIMlya5Xem+81DjtRoKvZ2HQdznrdjZa6Qq
S65wZmc+gNbFyh7MGHZikt9Cs2bbONlmzKKVWLFmZu7ZfdZSbcKMBp0Ix4BRLOtNKdfA5gulcSSJ
GHl3IBg7se3O7ADYVQrTQ92zFN2IbkkX0l3VRpl9ZNojoEuoE7HFrBVKV15l3AtTtFu7HvKvXifb
W0tNGpBdDejP9a+5uPyzn2Vdfk3XrilyaPwsL2xfipD8VC7duMXLdStLbnq++NmZI7kayyHEJrvd
Z96U0K3D3Gn1BMRBbI7I0N7ROr9ucXFdHh7JqIZNOcbMYlSKtIwt1H+F8MJdUpnsprDbFP3FbI0i
fCmgYFhqgtMANomc8HILofDWRMVkSmv7rg6LR5E7wfXVLMZ8dKQmF4LMK8TOL23EYZo0o4kmQAU2
/qjGDP3BMg9NuwNzG+GPlhP7jV4Z8VkKY9g+4OBR8kSmNLNpGBzCCj0qv6yPfJc0QTYOR0np1smb
la/18c0H3hXUsCeUG6zN4Vxuyqt6FFaOrp70R2MztpFPnC+1dcq7m7x+u76biws7szarbLiya0Yp
YS1GqcuD4rjZoOig/GKNJufj/BkkhXBZIuHkSIYwxHr52YyxzlQ+rWtgJqiam53N5UYAdNkoI0hc
sumGzwBwB0PVn8LM3YXQhfn7teIHoPQFRNbkPZe/QMqihCgW7qKYql0of2gv3kgA700uVr7hx1IO
ojVKp+hkQkL3AyRv9FJeiqm3LpQ6oToe70Pp6U0zgBiWjwP66yy2Xq+vbumUA/9HcBnBIlLby9WV
LS+5MIH8jRxIbtUyU0FUdeFWl+TXdUtLEWxC5oGgYJLEnPPTGTm0CLghC7QW7fbdHMauhtIxcSF4
paj3rXAG9cBE1AGzhc4k3oRITlc2eDG3dh1ssAkClUk9+3K1TLRO1Kcu6uB56Nt2h07uS8X9Pv/K
hgeRPpT0wXH2Y9Xsrq99cZcdFHwgBYvS0RyeTjxX06hzkDEZ3wwKUSE85fNo5YGyUH0nSCeAGkbZ
28Ws5izcOHUoLQYYaeBasV8P+6J47JMnR6Lss+/UvXJuLWs3Chp0SDbIF5Qerq9y6Qt7ABZQ+BPQ
cfNwh7EiLwcgcsIkPbRet5vAts0j8+7s5Nj1wnfdeuXuXYp6aKyBBIri6GDdl9/Tw9ckKsOKe+/b
SPA6eZTAsSvwT7n9JlJrtK8LBxSBAG+/KSChMToLBVZVlBjLqibUt1fdVgP1oBNXxyBWpkg9bFSa
9k3jqXBllUuZDyIPhYYTB68toFiXyywSS2dSwm4+7Hr60DG/5RpjxS1ev1BVOXEWaO+3hxYaehMb
wv6ain2arAI8FKOqGCrE8b20H4KExegaMBxJ66YTP2j1FEc/r/vOUqA/s2HPAU2Dy0Lm1LChOH2y
LO1LaBv05o+EpXcAIxzQTv/aRMMXlDZ9S5Njma4RkC4408UvmAUH1HKQH3v4BQU0gTlo0pS6B8nO
rdP0GwaA3SCStXg0ncjZSwp9sj/yEZgF/IBtqjI71SOhRWCU0ejsDdbV73qMwkkEsGueY1RunyrT
YHJnMQi9+iFzo+iORDQ9uGXR2judUfMm4V7XrJxluvDLbNtGP5QBuo038uUnd/q26IupysAStjdG
b1eKNQDUogmcJcwegCXjg3hP68h0cAcEY9BpHSsLBV8AMq571UKeQjBjPUlMTs+GDw99PVR81AxP
BikPVhVBx++uFpbP43DlUy5ZQrlvoqJDbPiALXWKJEutCBFeJF2QgH+64DeseIqsf7GDHA+MFTaZ
uq2X38XLPKpwB+C7SPOWmD/MqjqoHpE2YWv0LItHkqIdjl4jWARRKrm0ZRl2SWM3nVj17sPuDUUZ
34wPJEshpvJgFG+OvtXsRrZvsbOCe146iueWZ/llm1u1iGtkJeZwcqsTyY8WMaD8d+/Gb2Q8XHeS
pawAGPsJIOTiqfNBdimhcSQHsyiCktM7WljPQ/vK23IbRcWuTBq/sbuTaaZ3nuHdKBJ+uW5+aa0A
8EJEwZ1qxn++wlkBQuiGaUjLTbc2/zSw2LcKG3rRHiTYzHc4620TrZFTLa8YmYgzFd8xaDQ73UY/
2HEYYcV9yl57zHgaA9n0pEmD1InuHNJhaAWaq6UdsPCnpGsTB0uZCoSn8KxEmxzgm/mFYocxcdsG
p6VQd16JXP7odQr95QHQ74PHtx7f83CXgXwuQS1wl65xzi29BokDLdaJpAOJ73wqqOYiVBqC6UGX
HAl6UA0wAdT4HSM2OMYhG440PEH16O+/NDC7YGL4g0mYo/kBOo6qeLpgMH6e3KVNLSHj05QnLkG+
rsW9m4Tf2pQ3K/37pdCEwRjQE2BqAaX7+b1m13kmrKYIaGVDqTj3XQfJLkA/JmY9rq9wIUECCQS6
qmDyBQR6PuEalrQ23QJjcS37AXmQPajsNg3ehbypjy5o8q9bW/qKeE8A0wJTqOP+aVWcHR2dhWB6
53hSIPV5+SNibUHqxEy3xKuQ8T623AxaHe4idCCvm17Y0wvLs9BoFNC76abHjAofuzAJmhyIpSza
2e4azelSFIYpXF6T3iXcdZbjGsOIiReJ+NCM9g1FGxY3/11sRBu7rLeppL4s413hPY9OfDt2zl6Z
ayXSxcW6FsITKpY4tLNokY+isuIcix2Nr0CPKUP5ZfOs0GC+vqkLkRBTIWg4gPzPRud5tlLtoV+M
M4k0l+ib2mu3CNWBU5EfRt4cDNkfs3BNbmMBjTaJQeFCRUMLj6f5m4WWrgu2X9hMxZEVB8FuSLSv
swPenrl3iMeNdD8z4y7nOyt5g1yUD+1c5j7ovybPRV6NBwX4U3B7U2ibXt612uZ9bAz4HQmqC+me
2q8uO3lQuk3jW56tyXMsftH/rLHZ9EDbD5VAjx07DWmCxvyMWsOm76lfroW8pYCAYgb2FxW3iTry
cllhZg2d1iMe/WYTAFiBjot+zkl5G9vpc8/rp+setHhYEHwsTIFhhA7dlkt7yuxNgbdiERA+AMFX
Qphjl2rTp+UJHDgg8A3Fc5h/Eh647cTrdeML+SwqVf/Zti5tQ8KbmDU654AsRoCJJ3ckXoOsTidg
9l4AYhJwQdQ+QGI6r19A7KuMvRAMkpnhbT1AAZg5IAsUx+srWbqfAfSaYHyYYp3gKpdLYRpz7rRB
R1fVvNiLKKb+SGX0JL2Ib1rWZ/tYF6fEdWAc+Bk10MSPowGJYcTewK/eHNtCDivJ/J+Lar56QEb/
yLtgxG+OGpADkoZE4+PWqOS3GfE7aFlX7CdGMm+pOY2xIwDTb1w4fsnqPdV1AEr1g5CPteccUtb4
IRqoiSNuQ8/Zx5YBNP1am29565jtgroDFSo6H1dplU6igcML8hZy8smNTt+T0AeeBBTFbwktj1S8
E2X7ltO9WjLbJUnt1+baoMeSo8A9QI6N5wiS21koxQchIkVvLhA2ZnQEJf0BOGSA0lW9kqovW8K7
x/szqfgn1Ty7g1G/qzI9PWETah08Eh9Um22dzN1fd8mliIV2LdrvDJVgTKxfemRv2kaCGVVo+wCQ
UqqDSH8KTBPTNZaCxQgy4abxHABt0ocyZT5ggqtJMBddVGFobWMo/eyYWTdIJIz2rfUG9zPRhBxk
7JZ3ylXkznNqckvzElx6hEdrEW0KxXOn51P5BRhWDIHOC7SQabZsNolVqNpvxV1Y/NTGb6vZumBL
tvZVvs/WztnSVp9bnOU2Q1zWik+ymUn+pTKDzEJdeHjo7LVu/9LdcG5n9sgLZWgWSsOOYWU7owLg
jPeB0asjxLahlRKvhI+l7OLc3MyDOjsWveiwkVnzPtYgAChfOvFsGpsiLPyC7677K2FTuP/w4dA0
QLN/Iq2aZxZjIhM3t3HHogQCXKas+77eK0C+1BZHxrmpG6uytxHw1LsBetWfzLK2Hg3GB/umcWWL
XmVJ+p2T2pD20CiURMDCDcOTNRSmG9ijbWePiD7Vvuxy6h5EmPbfUoLRgoANkb2NxwhhMPKi9FZV
HAIXFuZFa9Dyt0W87ZlR32RmYWzF5LZ2boVg99Em+ckbUx0s1aXDxpTcEJs2TnKw4PWhd8+MKgFi
kHjlox1R87WySPbOTAkmLoN4I7J8ZUZmQAUJMYVYNMlRy85G3jpw0LNhgA6/wdP3rRvazM9MI/pG
alFuUPWsX+zK7srNoKtuq5PG/IqxBZx1agoHQ0Eyip0diyvrJuogHOw3ZddkgVQdi/dKAh0A/OJE
KEEyOo1kmQdeWeDzbDJtjT4ve4A8kj6vEJpAcH/TpTEHZWGUeD8LCHEEg3b57zQqyVHaXOxRJRg2
PMMc1g3w9KB5asDT51cFNtmPVDIkG2j26QAgQmgPapPKX1U56JMz8kKBwjIJNbhkNZg0oM3Cfkse
Nt+IaAYvSCNV/9CK5C8FtKNCn1WDt2k8g//OGLb32S3c6B7qGWYSRENWYC6CjncUnMbbtk6hn0Bw
7ecd9/ZtHlo9Rtybo2x0cjN2XX5Eocs6mg3K4FVfdsK38hiCt7WChxl1b+c3jA22POWs8LaW0Ypo
A97GHEx0bXgyrdKoDwN4hqJNapnGSWr4rj8UVvFu1QOQMCFAgzSoh7GqNh2E14qnsk/iW6cebBpU
5VhhcqevqkmorFBs26dxtEtitBwMNpIXWvdiBP4Zsuy+ZRcWeSxZmwPU2REdnYymtu/6zlJbG0nw
d8y7V3twawCbWsIz5MoTYzG8T0Me6LMhotrzYeO6buA9EprGCdjVQmsfVyer+5KKezv18+RgF7/r
cTPYd463Ovu+EBDwqkGNBxOfE337LK4WbcMrlSIzwJDwHUbE7ln0M4XoB+he9hbMDV27Qxf8tpLC
VxkA8LRYCUoLIRCEWYDxA1YGEu95HyE3zFHGji6A1CC+FezZne4oTqUJ6oc1Mb6F6I5UGP1M/Aep
+Dz8ZaWicnCRFxSpAhkDStYhiCVSTDVyK0Ml1q3t9BaDBckat9WSYQw8YYARs2vsAz8HMTKmSGOg
tqWB+r0vpYN+6mEIX0NbrHjT0n6iqgJiQguyHYjyl0lJOXSI1xUA06GiqKNVtLghZq8zH/S24E9C
+NKbMSJp7o/a6daYbRYyL3QyPaBhUNsBKfvMemMPSowdrFNoQStT4yILj5lYU8FcSAfAEogBfYon
AcAMczMoRXplXCIdIM22ZgcoUODGfnXXnopL6T2gEshXsZOoAMy9c3D60i4jgVE/7NV7hT4tinED
JomCBnB0SKQ6EX5FnKQD4NwdDR1/wCX3NWx1W/lZFKV3eUTc21i1/BBHDsDkuA1vrbqzt4RmLYoW
yknDTdp06ItmDljCrbqN16ZzlopS2C0g/K0J/wsQ8KVT8FbkzNQQtS4dVAvi0Y+zfJuNX2M790n8
FfMzVraRlKykN0vecG529plSlUurTmBWs25byld7GPbZmijg9NtnOQ2oVagD9NUEpZkno01mq6E1
kRy3qFNHdvyQRnqFQGHNxOSO5++JosbBjmBCyhRfOIyfrEb8/Ztl6lGjKQTq0qkCfWmjrky3zRQk
pDyzfM6V8S0Ksx1EBVZy9ymj/LBbZ2ZmBQEtstppPJiBgHqZPRSYUYjFKeF+xrd2+1k6++s550Lk
w7KwJAy0OqD6nbmArFA9lEyB536IN0XRPCSju216ikGEcOPKYeU2WTQHjotprnXqrs3MJaNTOZog
fw9RbSVjtmWVg3kIUHrZ8alcU0laiLUUPej/WZv5BeYweiMZYK02HsZO+Zb1U6Wnhu1idGjytWC0
9OkwrYHpQZxgkDzNPISmYN+Mu0nNxflF3S139333O0teeRduKv2zp2st9qXNBA8EAE4cSDiUqC5d
kto96uZRWgFth7HIIiz9MaO9r9MkGGJ3CLSjv1/3loWAgeoAcljMxU/50OzzybgveDFRNBQFoGK9
8xBFbG8hO/av21la2f+Rdh47ciNNu74iAvRmy2K59kbdLWlDaFoSvfe8+vNQ5/9GVWyiCGkWWjWg
qEymiYx4DemhwrsdCeQP6kLmMBgBew2AbbVtx2u0RW14NH5JcrhG+VwORS+N0xc9iDmwVnERNhhj
AFRG+TkTReBoLwO4vtw9DGv12qUFosMf+79Qc2ytHkTkURJQdRhccnnX6YUjj/rGYPfF5rekcuo1
5ZWl1JUP9jvkbIkETYqITU9IA2e9In+xyNvEPtmqQvQACtXOJnYt3a7J4ULcx5a16Vx5BWO0kAxM
sCnk9C2SDlpK58uUVmVbhiMzHGOYGqBcbQnlbS2IRxPc9OV1sxZqOhBOLoJYaGVFmGSBir44mIXm
CCSudR/B2Fu5cpaOFnD5MC4wYOOLznaC0g9WaQ7AT8M23brYEziykD0LfbcNjWRrxsK277OVK2jp
mjuNOTvODC/U/TYkZoy3fVoqVAifL8/f0v42kBtQqUOCrphvBhdcn1oN4BZzzUVsMbajHsCduaKd
uzh3v6PM90EKH60dO3DJY2NRrBBeg8i6m+C7goHfkafuW2/NA21p650MbF7jz+pc0scIwLXuv+nx
g+n+lPtjUG3H+MFPnvX2x+V5XFyHJyOc3eJhHchiMIXz3VuzR6tsO5avqzr9i+vhJIpyvtoDjW6i
Ms1jadC56EIK6pGvrOzepfPxdOamH3GypTL6PlJnEQSytS33B6n5XqqPWvCua9u/mLRJtg6wnMm5
PxtOEza1IWVMWktTIBRrRwkO2CVZ7uvlOIvL7yTObERhZTU0oxmRMi23Jno3c3HTSeEuiq0vmqte
5VH0N6fFScjZaWGknRaOIyGTmsKo6/j+UzUgnUkLUXv327Um9+Lyg6UM3w6gBl2t8282eJUZy8Z0
OHmCHbd3OUi0NnjUorWWweLiAAox8frQLZtvq9FtB1lMCFTFb1pyK8Q7qMqb1NoW1JP+4qudhJpt
qZSSnNErhBqEGzGSbTlptnF85VEbiaIbba2vvLi3TsLNFqMSKL5oldMUisUu8t1rr1tzFP9oR4HI
BAWHf2dvthCTwEoCtSFGb30rlMcBU3G/t83hqkbZf9zB2UPXMM4PdXjAEW6jBy+d9aTXDwNqbZXw
6fL8LqYKp79mtkbBi6IPr/JrMMRqymu6ebYBYrStPDvXry1SMFmEfXztp9tVGYxfHZ/5swcICHaB
SGFAYpzlKYKON5RZDcgemPKXSKHSVHR3QkNuIkX7wcrsMS2dvvwK4xsGtrtmVrgcn6IMkh/kKQDb
z3dMS0+0CwSYHo2kHxWlxbgsttPmRdRbW00UpCbh/ibuN1UvP6viyumw1P8DIwu7nz7+pFc3G32m
NC0oUkbfdm9dqjuuXDqDOamgF6+uJR8p827zPmJp9FtPw9SuI+fQ65syWXUlWTo6Tn/KbJsBqMVf
pmYiUgumu78VrR+8zMTCO6wst2lM8y9+Gmg24zUs9omTRapmkP5Gr4qJb0BuV9knvW2wcNwXVF9C
2gb+Wg9pqdoy+ZxMLFXYGYhUnn9sYAVRW1hMt6dkNkoBmv5dER8TaRviARGF9/5wl/wFBvMs5nQp
nVyjo8rOagpiFhTyi60cDErs6GHSARwJ+i9QKrqnyzO8dM2djnJKiU4i+mOQJ61ERDQrQ+E6ytFi
yGy/3yjibRivVaqn0+Hj5/zfnEKWOI/mSsUQyjmf00gxP8qqQw6k3bB+XB7T0n3ze0wfsQxjCXh5
GtPQN5vMLchG8MULnhOLYY5rTc3FIxH3NYhsFLBMaw6wiWVJzxqckDaaj/fOuBHFR02N7dz4ZOr/
gNmNs8EO1M+Ze9+kK/tjeR/+G3qOtql6QYvMgdB10e86eZc0jZPgCxb8ha7C5Cf1C8vE6fOhu2GU
PYQpmUhJ9uq7u3LYyN6tLHa2pFzFoWOMm3HVFXlx85/EnO0GYxzjVMqIqVM6iIxdLFIfptYf7gTt
WkeZ1N3qghNI3y4vnyVSxNlYZ3siaE2hiSXipkm7Ka1jWd9pOoc7Lo83IDpFoXao6vnZrpFtV1/b
I4vfFEA5mKbJ70mZ3bASnUCQh+Dj46x8abrwMei6Tee/xsKarNTibjyJNP2Sk71f922MsDWRMjd2
ct93FLjCuZBuL8/n0oCoH7N6FOCnCNieh8mktge4A1cxFqA/GGEIsc/jHE1V9WskNSvP38VoIDex
geCfOm/DmUWZSIIIVUiQSZlcBYSov0mE4hFpyM3lgS3NH9zBf0PN1qeSyzEaP4TyBXjJkVLTfIbz
7eS6tr8c6VeBdX5wnoaazaGhpX7bJoTK0utK/ipbD3p+1xQ3fv4eYaM6fhWlV8k9yO1bFj2hQGWt
+bgunaknP+CXTdnJWqEJq1e0lEl9su9JciWaN5OzpCk/JMFa92npSjoNNctz2sJVKwuE/KYajZ+R
/xqlgZ3prZMLLBwQqa0ar0zv4oekUAk8EuzXB+F1IdSFqGpdPmSqHUEXvzS57xTtXzA5QNr+DjPL
mhTTp4emEoYs8rrO1N1IiKDXDmD7VrzAFuYQXjUyiDpAaHiRsznEmfX/PpcqaKRnQ5FtOzHBBMMz
HkKqao5W9lDZ2qpcyScWXkTouEETNOnQUlScpvp0nSCP7yeJn220LBCeAOpbTiNzrFzeD9Nyn20H
moZ0YidLPPSkZtthLBQ3SxQexmiI6I0jBkiGICv01aTCEeMFJJUrfGt5aVyI8lO5x60St9PZuIqs
pWJYTLA3WAUKFOi4adHJxZau0ZAm0A5YQmwDWbUjTTgqSA4ahrfV6mBfj6Fdeh2Vq85x9W476sYn
MZNs04yppEYIMUVOnlqbSI6cy5O0cBJqeKVxCE6qMlRMzj/F0OM+1eeAGtOqwsaTbCS04/B7Uj9e
jrO01jSor/yD6/LBodBoU4EqFv34vt5rGE66/tEDgYh6jlofDPbxfws3O3UzqRxFY5zCeS+Z5duS
dRe29777knatvarsv/QMQNUaWCAut2DH5wTbJC+CvhJ1aMydE2MxZ9V2GElOJQP1tSvtOGa32Rot
c+nLTcrdgDo4kj50ET250Xo/7iA7lE6txJs0/pEOnzpxjSe3cKj/Ugj/X5zZgYTWL90FiW2kmYcW
FSDd1gTVlsZNnK+iH6eX2nzLcrJO/hmKzAtgvhq9vizVgFiG9NCrD0KPCltro43X1C2q8jsI91m+
Q3sJMdu9uVZqXfyMBqi1ieg6tTGnqTg5lxLdCPVk6H8t0lp8j4qvhraTW5QtcY1C16DZx/3Kvlg6
Mk5DzhaqX7t9Wul8Rb0qN+NoPSeKsHLaLn7Ak1HNzkFfV4ZOawkhFP5NoaHTiBBpWwa3WhS/tauy
k0sFELb4v7Nozd5vsh5XuVkzi0bRfS/9ewOjktj37qmBXeVK8yx45s6iUFmrn6u/gjmdRZ9dalZm
1UNuMVq/OkbFtgh7kIxPQvPd9V5N/ybLnyVzWyqfcnUlp1x6EZxFnm2UQJDldDCJjE2FI5QI+dT+
jaaH96WevVR5vBu6J4hve8FrnSh8HpRXqV2T0Fud/FktJFL0IetyJj8qvsfuI4hGp7Y2SXjf/nJj
SEfeYm/Vms3v4lmEfDHuJgDjpflVOwye2KcqUX3JSetno3pwu12YrizkpTsEbdv/RZkLgE7gxkzQ
iKKp3OkNt+tulA6y9lWu7LL7dPkGWcgeKAqI0IOhZOJ9M9s1gTGkkP45iiwT4k201/PXwRKeSzG1
oV9h3yHbseavdEhWgs6f6iqMo//PdG8zJ2tfNPc65EHpa9RLbwwvsPV05fqfDtTZgTvB8aA1IPlB
JjjbLcjMWR4APHIk6TFHaUouj0O71oJfWB1nQWYbQ0v0xK0Vgoz9Q80rPbaQaCAH01Yu/bXBzNZ+
IJgSiIIpjvmPX3abChUt88/9lwAwAvCb3qi/2JTnd0RaYJ6JkQWLMN6o8Sv9OHPcDhoao/nax1mc
N4hLXO8UUz4IWlgyqOpMJFTu3o/tj6J7Nrxnrf7zVwAD+h1luqFOLr0xoqMUC0QRDAqlsV2YW93d
Fs0XTylo4a8suKU7Fh1nCVq/zh0hzvcVnW6vkqdwRnJfev90SoFF9auuPRrjQeq2XYMMwcq6WLgA
KdAaBuR48DRUTM5HCOjYVOMpGYy1GgdX1GyMbQbY2bwp1GBlfEs72OAUBGBLSgaU8DwW1q2Z7JoT
7hTv4Sw6WtKLn302+97W6vdR2ZacwJcPqqVVwvJAtoqECfjO7KAaCj32wo6IGoBFoXY3gopGw+g6
MhSl/xRq/r6n5xBpRTSFErpN1EcHQX5ToOWPmbnWx1geFU8oC3t6eoKzVKzyZDfvPS3bDHUZf09h
i/9j5pLwGaR2/lwZsovFchZ714Dw45t4HI0bfZDxaJAkyz8C8jFQJrHQ0X1s00Rq8H/2i9YRlaRd
yd8W7iTgDbJkTVBf2k2z2c+1vq+gR4Bpph1LcVWvHrSstWOoYUrmI/j25fInWFrLk+0WTFhyftWa
naWe3uRtXhHPrws7ylB9+dKTjuvigxn8BWUFxBT8EextkB6dNzcEtcwaZRrbWJTSWy/7w1Y28tsS
1VoHcNodXgrBgcGvYDqWntEGuhmTMgdPxQ/71Y8V6KEhyGKt1N1XMxWHJ6Ac0vMY9LK0Udq4/tLp
SnSQ1UT7WWiN9Q32arut2kYJ7Z6ez1FNK+0zO94bbL1OzCczjLRoL2Rq1zl60fr+tmz16E3zBZTr
daVy0NGRfnqjQr1Dkjxp7WGzcDNh/UK9mH4kNYm5lVnr+TjVD7hIIxl7l3nZTZwqgGGMPz/oUBsB
fEnfD42gOegd0qKJ2HSUUwu3YzgeovxM7duK/lG6lWW/cMxxmnJ+G5NghfyBZpimfqYGEx+usCG0
5gPGbNVV2VNE7fdJ5h/5HpcX/lJmS0gocdDt4bHPAUWmUJZ5gY0jpNOfYrTnpLWlJrDjZNP20S6y
vmTZq6e8humKqMASR/s08Bxj1OdNJNYKgVUEJgsg9ZXghNaD5n6T49YuOgg3V1axRzM2sHAwfiiN
z4H3ZczuqjVuwVJ39+ynzG6XvsYTp9H5KYJQbjRktjqJ/nbiaOK30Kg2SnmQkxtvdCCKewiWgI1N
/0JvEs1sfDSB/IPqmlOqDcWFfaUAkHYRygi1e9/XbTFbOeWWsgRuUbYMNNZJb3N2rMpGLSeuPiG9
KZJ1u1j+5iZ7c1rI5S4crkqsh3RjVVt6epnOsuFJAhIbSmhk4FKnbXySCrk5P6WLJsR09kVWb2Ur
djT9MZcfZbl3/P6qUrcABy6v64UL5CzmdBGexFQNNM9VE9ymAOdmjGH8D9+mToEWx1DIgPADurkc
cXEVnQ5zdrf2Q+f1hjqFLLditsvUfTLuJ6SEZBxyqbaD/Gh5t6rl1AUWIo+59Xr5BywPeRJZYAXx
ZJ59XB4YedzGUCFF8TbPnKp+Mmu65+MWxEjKkX052tK7nBn+N9z8URUFRZS7El81FP2NIh8y625o
j02xERJMgSH0ufprLh5oOCf6975U1+Ivr6rf8WebNkN3AeI6w/XGI45CavCWw7ETN0Pw4iuHHkNm
L1yJuXTfnA55liV0AXeDPM2wLD/67Q9xvFObn5endekGOA0xS6rzto3HXmRWfdj5GSgqUdppgCCs
5ICFVjl92ZUbYCH1wY0YcjQkIJQc5wgxoZOsblQAxY/WFdxFsTVtq/wncPfG6jdbCkVtFYUiQMbK
B/Mxq0xUd/C6fNMLX7PU0UawVNFWgS3Xj2vAt4VMF/r6JGkNbwcFjtnyUGvNRHC6hzaR0JdPb3iP
b8PwvS0Olz/Y0pmK3Dj1E842HifzJERqRd1FtoB7rNHwPk4NFaqYGqtI1lc17mdDJXKj9JaY3uiC
CWc3CZsudgqvT1YaJYvTe/JLpgPi5MxDb1cVW0XEo9zvH6vxPQs+1yADhoje6Lh2aS7Or4WCGDps
Ksr2s/k1NcUrkW0AGTTiruIaguogRv05s4zPQgxg6PIsL0QjLUL5A0oeskBzaSsxQMjGzMICScjk
zczr9iAHZrk1Ol64pe+K+8vhFjY6SHgDCiCHqfbB9Mn32sAsLHgbYjiadlNEoLkkGZ/GWl1Tn1wa
Gc067OU1ZBBwDT3/aAHGqxaeQsVGUvK9X6bbtG2PfWAc6qZaSbmmksPsHgbSANmAVzsWefN2StN1
NB0rQplhfUiMfu8ba9J8SxMHJYTGJxtP+qDU4vqCWOgKFrVhzTMZd5Pv2FrhpzIaPy5/oaVth2IE
lqccKFAX5qlMQdEtz8uuAPsC8llsrgFUbK3WPeaisRfr8i6SC6w1853kmt9XYk9rez6RBlKzJP74
G1N3Of9mdG2a0DfGYiO7w7Z2x21WxwiOtTu9KG873eeer+xEQOgs0fbp4Icr1ZCFjT59RIpXwEFR
8Zvd9GWT1lDrxYJrnQ6nnxe9rXTtHW0ef6uGQmKLRiNtLw966cuexJxf98hksChbqeBiwlnJ+Cry
GEpjhKIvh1naDpPKrTypdcAump1hCRQ+wXDliTFl7cWufy8k7aCN5UFXpN3lUEtPH+xquIxMzi8y
mfnWK61YHTXKcVknb1LglGqrOh7oTqj9TiQCbW0KJ2lfI7KKtvVWzpiFm/4s+mykZg9YzCuIXjW9
sUWQGj5H0O26XAVaEgjDhrP8fkB8bTPWkriygha3D/RtnCRBRVCRnx3fkBhHg9Y5S8gPH3RMp6mp
9DvLLb5Jg3wVusq+AbTd+JZnc2ysJOdLHxkCwSR8AnYPVu35/knNcjBLyyg2vIduu6p/Qif1SfDE
z8Vofbn8kZeW7UmoX/NwcicOQ26CYTEJVedwqYc0uQ9b3d/opbpWg106Xk3amzT+mVc0z85HJQ+1
qYDr59KgEMpT7kunau+XR/OrADA/eSxwEAZQ1cnJd/bZEhQNxyGS88lGrVAdsbgeh+9NdIhjxU6r
z36tX+vey5Af3f65kL6HVr4p4lsh3yXjwUj36gAIc5t7e8y1OuV4+cd9/KoywjokXagGoTo+l3+s
es1TsxamtwRrDnOuJvE2g/weWk9/EQcbSozf6SJxQ5/Pc2+1SksvEC0fbNg1mhFhR9MKFb1Ve4HF
ETEkOGS/TH9n57wv5KXbBZj7wVfHufAJdZ7Bve+Tb5cH9HHhQBH6VdmeAAcI/5wPyOoxzjRd6kt1
F+v4QNdoWLjuGoV9aTDsBIrov8Rs53lq1QhaVfq8LNq8j69JR4XbrJTh9oJv9IauWul/fNx4U/WW
1hrk0KmqOvtKkotuyehSaigNl7yp2WuNsdGzNQWppblDPXvS+1Tgo87pyuilKFGc8ujujUPifpfj
z5e/zXQKn284hgGhnLHA0iGrPf82uJ22g55AUE40pBltN0EAwr9GzswO1aPa/LgcbXk0v6NNfz85
rSTJDZQ4IlrQadtRRLQ1NpzLIT5eOwwIWQtLUjX6KfNdWljK4I0Z7yKxUe6E2NxK2RerfzLkV3ls
kC1pePoVa/ppl4N+wJ4rsVnoWs3DrxMOVbPztf2AvFCf7AMdEArlxnyNHbSw/CZXXO42lKKps0+/
6GQmzd4PrbZXqDlVBTYLO2EUnWjVcmohCiAvaCG6OrEVrNkid/suG7yGdDfWEkfPeki8AvWIcCMP
4dsQ6p/a7FUTYidyH2G2vGNrfw1JpLQUp0B/6/KHlabqw2ypnv2Y6e8nQ646quHulHtb1qOAUVxe
o3UcOBFXoF2bb2mTXbdAN6xR2Mbdbd8PK8fYwmTwEKSOzOUHQ3DO0JF7JJfDrC+QCzQ/8V7zENRv
q01UxWuZ28f8V1bpcdK+RTAbWe7ZtGe5FAS048pNNuCM12KUauej+FAY3rumN/dRERkrCIKFjQm0
EsUAoM30beYtAK3GR1Mu65IFPN6AWLuu02J7+fstTB+6BIC04VexL+cPmi7QAjOUZdQNs0/58BSn
++HP8SSTzCK7AqkiFFnne3/UzKhwI63cIELg9AiXIKyLJLL355ayxKH7PWHb0Jqcz1bQxK3XxcQp
UBFHxdxVDkVwNIXd5RlbuNGm55/O9TJJCM67JWXKQxR6Y7nxhBs9fZKLw4hP4hrPY+m7sLMxRRRJ
ulDKPd9WFsp5fWGoJXu7gdhnHpra2gWd+scVDuaMpTyB5KCFGrOLJvLUhE4gc5aM2Go8Gm5hw981
qY39xaSdxJldMUOCHnfmE8dNlJ0/uQ8Y+gvSYKmdDSv1hoVT/2xI08yeHEhBpCmh2RBqQE5Ax522
0ywnK1DKltrXUn+PS3yt14SNFurS5xM5rZqTqEKdKmNbEnUE7YPKniX/GCSEyjiIMttQjyjl8Tiu
axkE/RGBssvTu3BQABjAAQ5w59RWmx1NpVWVaZi6JX2UcAM+B2T0n39ACJgGfUjuHOmDx3FCPUPv
p0ZViiHKABzO+BLGz8G4kicsDYSUBx6MYvJInmtCtHLU5FkaVJugqCEAbTrSuMtTtbCxSNx+R5g9
gPGFGBEBJEJuHbUqtoUKkNvfjIIjlaNosjcVZ4uhUHKlQyG12sSt4lS0t6Q1T82Fu4jz+neE2fEg
9I3YFzkROushiLdCihoeKGXXTpWVBtNSJBgvFCaRfQc5N32xk4Wt9D3LGnHNzZBclzV1J5KI71ng
1O7h8odZCzT7MHWT+EGZEchihXUSXpo8Z+kngU5Ya3sukGtgV8sGJQh1uvu0WSwa94gRd0WFz16H
gdvnIrvTBVQK37XBQdu57t5V9X2s7nitK1ppA/1uzJV1uLTST36CPgPWFknZiMPATxjBl7f6o5qt
1OUX7im0Eujp66QOEwr6/MMJYpZGOEVXm1qS7Y60pXRtWSptWPiXP9zCgXsaaN5SN4WhaiKTkYgD
UG9U7K/V4Gp6HfMy1tSd4q+UI9biyecDyzJBaj2deE14SHOnVEnBdom2kQQ7T34aa4tl6cA4mcf5
FWlq4KS0mnkcsXYQIZv/49UrAKm1ENPfT/ZYVSuVitM6nwoV7v41ke7iNcTF8mqYgNxUtyTeYOch
uiKMgjRgFBPGoLhpvK2v7Ps1E6LFRa3S/4KgA4RqbqJA58kQxoaB9KEIYjqxrbUG7EIENMLQriAr
BrEyR61FUenGhTwUG50E3Aac4yAhXq1kRdP2n71paKlBskXHh0tv/qZQjWisQ0stsK8rHUHfl9Fn
2gkjboh5c++vIUOXhkRViUeFSVfhA56oiFV9LH0qeHosjs96XbwMvlX+eWGEMszvILMTD8pFihUV
xc8uKG1cE65qXeXC0A+Xz4KFmZugFtLUiZlaJLNDpwhdKUzxmN5AcPNxVDUA2eBEaKdpdl+Ulvnk
qkXxKYgLbSXwwqFAUQ7fGx5nvNC02RaqW99tTKAWm0A8eua2sR5KfS+Ft0X0tapRAnm8PM6Fy+os
3OyGVz2Gb6gTvW7Qt424jYR8GxYl2Z6DX8jKclxYILh1QELTgb1SWJiNzVOtvEmsltyyOLZJtIlB
k1wezsLpcBZhNhwjjjXcyXqGkwMcSaNNFT6pyW1W9c7lQEvzdjqU6e8nJ53fIXyK9zmJqvhYdZmd
erjLF9dShhIzLL7LwdZGNVvzuY5BbyZ25aYZheI+8aN+2wiF95iP1qOY1vLK2BZOcTbY1D3C6Gw6
Ac/HNmAylw8a4VrrMU2OZfDdaldWwtL0TUJ7Km1ixAfmIM62iPpkkMdyU+Frq9ldc+giMEbP7Z+z
M2BmnASajcWVXcCcEYHM8IAtTCg+GK2jNs7gP/ntSqKytLx/xyJjPp83s2lDAIjEqvvnoLsy/6LE
QcMJ+ShuvYnVN8sXBs/ve71ROBq8kh7lWwj3XRRWSjULbT24JTjrsEWp1XyQSOtqvxhJ2dlCnuP2
Tlwljqfblfgq15/reGv2N6CvRuvn5SW+tOZOos5zrwTtMrmaxmZm3/NYe5NLeWtW6ef/FmX2vOyy
2MqTjrGRRu4jqBFJnF0p5poO4tLlAY14ajTRZqLLfr4QXCtFVEhlMIb4M4sPXfI0ZpHdlvbYMZH/
XB7TAnBuIgP9jjY782RfxaMsIBptYf2rH3WDYfdyGn/vWfcPteRpGy2tshsDoOaRdn+1FYU42OBQ
Xh39MNGdrqzNbR3l3y//sMVPCkjyVxF58p05nwUliNW6s3R+V/LQRXcx5GHx6S9CIGaEm4dGaWke
ojVjz4wShq6N2BC3EWz7KrcT111JOn5lY7NEir4hCKVJ5Bca9WzhBJmSDok+cHNF8rat3xpeBY0v
O2Fo7briXTYsu2ibTZ8DRBHb21oZVLsrxl3VfBnNh9gvj4KkXlFyuNdE18mtNc/XpaPn9Pcp53Pd
+YZcuCEs2yx6q9XbZA2mtbSiT///Kf7JdZepoRqpKkebzNGjJMexbh3DvwrDB7cFXLdS+VpaOafR
ZvsH+wUhlEEtQMj6OpRTSeBVW4N7Lt2ppzFmu0ZvzLErcmYMTbcw+qTwvosceVhZoAtAAZn2J2D0
SWyStvPsw3jo6vdJzFBG+bXzDFiYxxIwa2YcUdrQqyuVSmix9gxbGttp0NnXqiylMF2N1dq1L3H0
SYt5I93+BUuPoZGoTqrRJPtzCFtgNG2CRD9R8mgbFAmstvZ1TP/c9vI8zOzWMxPTFaOCD4Vx1Jg5
1oDlyziiqjXY+E/aqrJyiy9/spNxzT4ZHNmqE3+tjKHGCxJcixbe8Ba4SZTQ6SajkRiR7wxgtFW0
+z8/0E7ndPblZB8cuyIyp674GDRfomZf9leXQyylXqchZptLkI1sFCOJLKKPn1pTtge86iuj/FTC
jqAfsFJ2WzqZADpPPT7kPD6g5opR0ILKJZweCz+GsPsnxZDk8oiWjgueE/QXUPynZTI7nDvPbfFU
4VYPCvMtQDtPyvRb09dWwiyVxiHq/Y4zW4kSlL2ijInjJ8FLVbwEjXXUhxhBhWGjDG/9KOzltnmu
gm7rdZMdYLAxh/jl8mCX3oenP2K2OlUjkYJOnK68QblvXB8fq2obxuqNoHtXtEa2Gu4VGeEvh12b
49nCbCNZQ9+bsFGp2NR57FwCdaUfL0dZG9xsbSpBVoPnJEoZb0yG0b8ouLIrwEa+xdG1S/P3crzF
g/Lki84uATHTo8I3pnjq1ncdgE2p9Qax6y+iQLBiaU7CMnPD5TT2RRzSeSumyo3Y7zXP6ZpbRVrJ
bRcTd9ikoCpp5lErneVbgWfAQJwGE2SvpSrbwVX509AdQ75H1sCInb79Nqx5xi4eJicxp7zhJC/w
6koxhpyYuDJF4c9ea+xueLPCu3pV1XApBcHbGUwxDEMQGLPhIeRtUARm92nmbZneNv5tqd7X+asy
PoI7/PMvdhprNqxGFsahyYilxr7t69vcdVT8t4RuZb2vjWnaDyfTh6RSkOlYUG38Jt5mvYml0vdA
lxEpqGHVKxuylO1/Gtkch4o1SlOU3jSL+X3m/TDalwAMrLUGkFxaF1O3H/QXIvpcpucDw1xX7ASD
LqIG5dWM7/TuakRv1a2v5Xx/eURLJ9NpqNm36tW4zxqdUPhBudk30Thq3o//FmL2mdIMUClvZjId
Ce2X4EHI34v+z6G7ExTj3ymbv4CtSo0SV5rWXNCo21BED1aqcAMIaFjeS5Yrbi4PanHtAS+gXgZ1
l7rF+SfS69wEvzY9z3r5dYTZuhn13im74VqMU2gXyhuMzpWYS+ctWhykizTgprr6eUxL9SWv7Gjv
Jhmqc9OJXuPk4MTq8+WxLccBrK/Q8QOwNRubh9KSCh2i3Fhpd8SaPcS10xK8TT6sLL7pP5q/C4Fs
kgFDy5kwYecDAscQVtXIJBbttyoHFqhAsN730Rb5IyXdSmvWvIv76iTe7MJK8tTr5J548njIOluR
Ha/+Yki3af7HGGN6EhLyDpNRrYG7zPnA5ESQ4joIq00mkRxuu/rWxQJMPv7pdyIKKgEyqSE14TkS
KVEjTR7GGJfzEMrZDdjbsneEtafex0kD7UQhf7Kyp5g/N/WQVSuEba/SxS4dzIux+UpyNDAf8jXW
5Mej6DzQ7Ot0pueDg1HoGinvCJMnvJGrfy7P2FIIwNEqdVmqmh9YipIJsF5ozYolfVNJP/X2PVtT
61kJMefS9lYT1fJICHk4htpREff46l4exZQtnm+b6UNM2HmKKeCwpy92cu/lQjGItWRSIAsw5ahp
yHvZSslmaRSnIWbXgqeEYj+CkwdyhlRW7h0QYtkWTfrHrylGoogihSHkLqQPAFclruus5kQLleQH
TH2Ey6EG3QIRevIVEV9BmabR5cn7eOYQUlXAOtM/VGHOnU+eOiAhjtAkSQP4gti7Gy1937aYWx59
X7Hr0k7WmkQfj9OziMqssO0WqIc37XTFQmbPim1fBF8xXLwZ9XaNz/XxViIUon+oa1A5pDZ/Pji5
MaPAnW4ltFquI69+0hOqekKhf+o796kRWyfTh5fLE7rApT8POlsrlVggvSpyXRje+NDmqDEk5rsZ
jhvL+DoYBi6VwW4ozRiMl/CoZ9Udfil70XgRY9ex1PYq1YxdHnkrz4bFFXwyFbPvXIAect2EXyXV
485tyrseBHDmFyujX5xxDkcqyArX8pxBp5pB05g9GyXpv+q1aqv4NmC3iXbH2B8qQ1hZvUuHMa+U
qSoOof2DwnUtooEYmowqTr7USrozpeIxGX+mrXIN0X0l31gc20kw+Xw1FZbuGfRuKadUeNak0SGq
jqKFR8p1VR8lc02aZPGLnYRTzsOVXhloZclUjq5rdy1WOZq46YO1Fs3aqGZv8UbQRaF12SN9bdmC
8s0PHEH8JoVvrXltCN8vb47FvX8ypmnMJ0d1ix+9FVAegi4i230gO0X93evTY0zB779Fmt2elZCW
gTjlUnr6M4vocMp2VH1KzT/HwbDbOVnApEKAwYTrfERwIVUjlCxyNkW1Kd7e1X1s+1V0uDycxTvu
JMzsK8HjJK3KuRnyOhIdNwukAxIHyvZylOW18Hsws8+TBqpYmQ2D0asbeHo7xfjcdse83uvCpjC/
XA62vBbQpwcrhEGzOEvftT4dLVdgfSOnvBEa0hu9spXCsP30z1WA+UhIVZlTx2VKDs8/UqH3kuLq
zJ4cIEKrPynFm9ELaDo9Ram0kdbu1KVTiQc/REaoNqDp5tOojDTzfNLdtNTsqLwrcebI8seh/Vyu
KTIuTSJAaAXmHmyiD6btqdoMZpiS82Ye3My29OR7WQ6DfZprD2hm1Z8uf7OlZTj1IdGsQuYf2Pr5
RE5oGTWpvUmGJdwmsnc3eP3ucoiFyQPGxGBADuOsNf9WmeaV5hiCRLWEx6C9DRVbMnJHp3xhBivL
faHINVHKeTVAGaFFPX9wlRk3WZbzofwQudXx3coFB7tFOw+GXUAZw1AQKBa7gSLY+JRqa7gwHifM
1yx1hXEJKwuyBsLB865HmJnJoEURiEuZHr8Whv4XwxuirVR34ojJXBR9Sl2h24qKlx2FQEne68zU
Ny2yz8/ocomfcK0Y77yBNmyUCvXODAONt48p3HRK2d41tdTBLNAyVkSuRMU7jP3qcxT3ykarpPwz
UH7T3/RSLiB1k/X/iIKgPVWFadyVseUiQJn4B1CF/Y+g0RMFMXUg2yY2RtgkjaL+U+/rrHKU2JeP
+dgL284b4+Mo+kaCIGeEsqMa+eFN4Vb0LyWrKURba2t5cIZ+0A3ABmra2ZGeWfIeGXQVQteYqP42
lPL/R9p3NUmKA93+IiLw5hUo2zXtzcy8ENtjMBJCOAn49fcw9347VWpuEdvfPmzERm9UIimVmUpz
DnhcW91r0V0rM7mhoJXZeEkifot+CNow84osj4KiD6woASfKYTSs4aYwtPLU0lI++2Tir61Wv2Bc
+x6ixH6omIf+bH2aRNh5AaAgM7OcqaVMa5sLSb/3XudHk8HpY49s9z5tAwPTCyZgItmA/D/6CPKG
b2yXSIGOX93d2Q61Nm6hFweDMnNDDTxrXTBMHnFpNMAGNO1Ba0R9dITwDyO6LwQSV0O26YTWdz9I
0hvpEYB9FO2ZJffBVO/m1aa2G886ymwwo45UZRBaA4CJo5I2oCNBFZg/2U1eIG4l8NGgT38teQP0
HC0ItoNI0BRQe24f+narfx/GAthBPSg33NgOUvQCGkVSbDHtjVnNmov0qZ/azn+idOjHSGCg5o3J
rtxzG0jZkTuVZAvcpfGn7qVopWkw3r8pNSJeQC4UmLHBErfaTbUNmWbjZG8gSKz9o53WwTOC7nI/
AjDBTMLUAQsTHxwuQ+CGYVyDGX13GkzusSPKOLYN3h5T37Baz6qwClBmDC0GNviwYoGHodWcc9xB
WYltz5j9mpcpSUCexdhRK3V9zxPS7AcMpUd+M3FYdspt1BOI6bGQpMmzIywjFkBw+dJb3bBFWds8
thmr94nWBSdL0tyE7JSAtkPv0n1HZfEI4OXpgD51pLynITc2VQLscnuY0rDhgQDmlOPINObUEweQ
xoMHYMgHI64ny/ht5QIoN63IEUQJc0hCNx2Sk6Vp9En3KvkrmPp8MwYTeRhl1e3TtBmeDUoL3MDC
n24IK5K4TB3roW4NLcpL4EeEFta8dWpB0Diqpc13QFXnZuiVPP1mFgVyoTznvrxPGCuP6AHVkB/V
O/pgyzZ46sw6vS/Ra/BNju3obXViBbtJmgnbT57WnjKDenDzTp5uyo64D4JTUFxLX6PGqdMpf3Qw
v3Fjam7xu3IQIoZyCpBGtu1WbvyU9UHoEl/Ip04yGhVF3R3dyRtjpyyLDcGM0LhmrhecHWifgLUw
Q6OBHlmJtWTglY7fljALPdNjbQKI9VBGXpVFyMds4dtfnPqXDXbSMIPh7ENyfB/TKmbVF0cf3q+7
qYUJP7zQzz5GichaXedtSmbPS1OAFTyXrIwL7/swWPHUp7+r+kedOqcsQdDZAW+qXXvbLjqv8w9Q
ogwKGnafDXO6SxbHgvVxX7OYtSaaTG2QFxl72+42Ls3iEuUAAPO8rWzAku/C+pGpmNGKgZ14GQto
Wl2gUwW+y23eSWbHWZttLdZ+58bPKZ3yMECdo3OrNKY8w38MK6HIojIgX+Eh8MXrT83DodkM1Fse
mqrRGnznJP07rspRsCNDxWNlpXNGQvXSaL36V9T8KWevlkoDv0HXo0tc43WcBxu9qDcVRnDADjuK
VzffDdmxN1ci/oVYHLOy8xsaWDvgeFC2l+jUTpAORhAJF+hM8hXUePtp0oEIxbyIN+RRWxsaXQq9
MNACKBUMbwP8TonuslTTJtpDZN7mkQQBc2pmgOE7JDTq1nhUFiJJAyxRyD4aeLtYKg69YFlrc2tE
6GX96FIZemvTRkv6cS5g3t+zQ4MZNOvKh4C+q3NMJdrlLZPJVwpye7wJaR1fV5L5tqk6YmHCDlCR
fzLcynGhqwPeG41jERNPjXzNirfUXckOLm7ZXxHqbEw2aiPXJEQM1hC7Qxu3ze5/tQg1vGfJZEvX
hIS+effFvvdePlHjAHvETMeBegDKHCrOi4UOjpEQAy+IPEOTD8hDqroNNcP4ykx+Eln3MGXgk67l
WkVs6T5ZM84YWAMxs6WO9BKLYuJbN9tItAagA971coNwTcumTUufB32l8XVJ+zDhFoAgDFBk0PBL
7QN5Xd9as6sixjM4Z+j0rnk3w5plWpICehsDOFy4r8g0XErpMzwzdQvnVbC7FqOdyRDWFlz6f+9s
sNAo/FeOcpccHnQyJzpWA8RnvfL27URPFQJHyvSVUtGSkoMT3sf02XyT1ELioDUgf81wTHD/J+pP
JyCs7P+7lgOTEX5jfqTjGXu5a6PQbbhuVHC03ksxZMa8uB7yJGImCkefEDWrOrLQwNdRjbgMGkKp
F8xBQhvmw5GxX6Cpui5jcccwoj4z7mFo3Zn/fmboRoP2dVBoWM5wT3QnTMyVHrYl0+aeCVD2K83S
XHRj0kYpqsiYogrtWoZ0jYxgofMYlwXDoWgsxr9Qur5ch5vndVYRdx5g0+t9ywjyNU43jrGWFdoh
q2R3KqYauVBuOaURpb5dPE213r5UEpwpSWkM+8qa2BfeAB9/JfRc2uPzb1MuQDf5DbAEoTINE+ha
HQ6VJrfXj3GhU3BePziVZrgiVO8VD1LrRW5JHxC3ZLLxNrSejPqbNLM9AfkeZyg7lb841x+Ek62E
ssuL+1ewSmaCVmi/zUdsfFIYW+llW2asEYvN3656x7O1qZDe3VRlBncdTAsy/bXj5j5N2t3kZRH3
7DQkdQqQZfe+5fa365u6pLrncpUXA7UacKjpWFqp3df0vdaOHn+5LmLJBqNrdeahBUEreLgu1RZk
CYPvJTg2jD15eGQ6dy6aRvSv16UsntGZFEUBe0BskGqEFJn/9PmhX+t7Wfx9eGWY3rm38s9j48yI
TC6Dpaxwx4X5qskT0Ve0e/EgXOB/omKOYSY1Td6gfccbTJSB+wZ8dtoQjvWDmPSVpP+yFM8D3Czc
Ll4fl2chZQb7ILGKsX2s5KYe7xuy4tgXRSBTCNeBYA8o3ZciUsPvRCdhbevxT/hyi0Z5gF61n9Gq
MzHKeftTid/1sJK6ODg2wRTC3nZf9XKlrr2ovGdilA0LqI5sRpmib2bcl/xEvEOvgbgnuq6888d+
uP1/pdhKxVcGOZtoCimmF03FSW++A0kpMA7+sDHWoJAXV4SWPvwD7hq00VyeD8An3cFq8y4qjFM+
YVilIIei+YlJxJVW5MUEADj3/keSuioHiSIfRhurGqOeb333xuFvxviWsQNhFcKkQ1c8lOBoTtcq
g4v7eSbZvFyjQKoh7RjBAGcGuMTHsjtZ/evQ35bFaaj/e/Md3BIAt2aATzTfqTeXYqTTZeiXRDPr
XQNiZP2+kaEG1u01H7t4s+Y4dkYgQDph/vuZCUJQUZRFgpPLgUne2kYog3eRHa6r4qKdOxMyq8+Z
EOI2XR8UODTNSUJjeETO6LqA+f6ruj5XmoAdo8+NcMobmnBRAgkbZzPh7dyNWTSl9Es1BFHK2x3z
mpU34ZK6n4tTVCHtLDTecYjriySkdrrtmz8Ig2tdx2vLUg5H95vO6kvICfx/yuyI8auRIim774vt
9f1b0oLzBSkHFPTSkV0HQQ6Kw8A+q7KdKdewwxeQLizACM2j33Pe+WN3c1v2QH+ezSvbpFqF3PxN
St8a+wAUw7640bNHzQ6By5bbp8J8JixKspWgemlDz79AMfB6gikr2eELuvKOjk/IbIbIsSMZFAZF
/gm3iBIDLhaGMJFzUaIgTyfl5A+wv/l4Z2o/63JrraVzlo7tXMR8787ulda0wtRmEWNlPLACVLxu
su0AnnddOxaTnudyFD0koLrhPYOcLtgF9J9e22C0M61+Ww7G5FicjVEZ3A1rDNwLBhdqYpmgEQOs
5gdCiAkMoggIINVo6tAw3kUPSGGADxpPQ4LiYL9yBxYu9YU45VKLKkdVwECMAVhvVHHrGB2He4Em
UERQKxu6YA8vRCmqMSEk86U7hzOi3DQdOaatu7l+ZmurUVSjEZpnjR1EiPJuMt5G48mfntgn4jIs
BMjdPgg7cFSK36+lHbjVBDc1yCcUB5z8wLqVY1l6oZ3LUDvXDDBPsY7DQ40+jdEBHAdpGQKL/lvn
VaGZ1psOyE9g8AHA2vhwfROXXscXshW/MoKeI3AkZOv214JvJDlSvq/y16netNlL6uw762msD5LH
tv5guSsWZMFaXUhXNJJYmW3XA3a3TO0o03824JslWRomlf5a8TVUljVpqlIGNKNkjuGAV2FYv2wB
gm0mQr28QZF5ZV/nL1f8NZ7bCGLmkUobbcOXhssquCn8BCtzxvrWqbWTjhSX7NL7GnU59NB/qxhq
4J3xKEly59s5SBK+Xv+EBdN58QWKJ6hKXwsMgtUWgwDTni8NFN4aA6BB9drQ2eLGni1WuSTA8yl7
nWGxfe7cZFq65bZztAIREpNiDu3nZxaGpDg8LCDu1chRT6eMMsB3R059AMbhVKGYursuYnlBf0Uo
toXmIEnXBogwUK8evJCTCSmGExG7grxeF7XoA+ZODcxrz9jrilLqKIfnjQNRI92DeFG3bsBDZ5ub
nD1yt165b8vXHVBv6IKZCf1UMFMoQS1NncKcgYy4RfNf5c51+yksRvGFOm3ooHHUdNONm6cRNcyw
Am127/xAT81KxLy4xWdfolz9LDOGdhJzhImOTgnKHIZhOgwUNbHMVgzsmijlNHVTBp2bYdGaBwJD
F51ZHYmbpg8L8QsYKWt7vFDWM0Ea8O8eK7EEL4BF7nCIG7W3AQSkPaapZ+DiFEhAz4F7j4GFMF+D
3Vj0hj5gmsCfjjyL2nKkTabbVw2EJj0JR+QpfJc/YHzAqNZwfhftypmk+UvOQjLHqTHfZkNSivxX
jhkFtO3o3sr7Y1kIkF1A0u2jgUmxKLnfdsTRyy6SHcITn2+L1t9m+hqVxfKu/StG9bykHbSJeBAz
YL5ei1lyD0ghGazkdtakKD7Wx1BqNlCGHSN7Z/zdBfcFi9Pgv7NZIpKc0XD+755Zyo3y0f0yGhiI
ieB6uoPe5j80weo3RopfhrCyzXW7tbYoxW6VtPMDkmDrEvLbHTdB/gygAJpur0uZr+YHNxqg4DWP
76MnQLlLjtf6QTbiXU3TzNrY3E1je8w/FUqeSZnXeqbS+RBkaFKBLcpBjoQn3M4EoVUCFji0K11f
z6K1D2y84udKOIZKLiVVtMwtY7Z6rgcyIROlImC0/tNBNYI7DS3S/ztpSggw2X2GTBM0Ymi6m1bU
v6iHzlEuDHT0WToIHqWbh2UQVCsmcFE3zlap3N6e2GjumJMVzfjES0wHoqeHTTtqWtH1Bc4/pKoH
IIxAyADHiUkMZTttT/Qdy3GzmI+2qA7ctFUejqa2IUgA6lMbl34QSYvur4tdOkWg7mGQH/2VQD9W
dL/O7RTYBND9brgNyihrnlLjkJbvGR/Dplijplx8H5yLU/xXBfAsoQuI8zJgnzm3HivCSt8n1r0j
X/J8W/YRI59QnXOZysUTHECXlEJm2oFv2D6whoaDc4vIQPce/LUGgaX3tzlj73sz0qALG3Z5L4YB
E+m+UyEPlL9gHMHqdq2GdGcaFtZpRrAGsuHgx166Vr3/QzL7UYP+ClavvqwTV+MQLBI2Z5AL/5+K
v9R4VmogFPRr3A9LO4wdCXuXo5+0iSun34nS2oGuOAyCfpvwItaZtXW1NbjoedHXvk3R7q5uU2Zp
0O4JqVEzeWTu12JYuUFLsRE6JsAUhe4JlHkVGU0DnthmhAwtw1DWGDAtbDMpUL6m/Qb9cLdgmpUr
yDnG4v05E6rYJVF6kz6kHBGSV70Ug9x5WR9zdO3mebXFcGIkbPRN19+4nt8Uzm+LTF9s44XqWmgB
GI0BNta2plOTsN31e72shmcfphgu3U37QQCsLrIG4NBqb2aP/MiOjj9sJw8ZEDP4Fw/dYP3hutzF
gwZh1wwYCro1td+CFXgDoz0Z+zGwveN1e9NPUaleK8YtGxKUE2Gz0HXxIWGHRtESjXe41KIZIxDa
RRh333SYHXMwowOYymc7q2LhoZF0yla2dsmRz5XM/xGt2DBbIv0VzDasd8Uxr+sDuD5WVHl5F/+K
UGwIkzOcNcHhBWjKBRklTAgJORL+nzmsv2KUG8MZ2sooEjZRToa4DYoNdduNBF7zdTGLru1sw5Q7
ghpd77Wza/PzgzNt/eoxgPEnp6IHQ+S+X5ueXNs8VfM7AJpUI86HGnErv7juyR1+Xl/RigqofWZF
kciAz/GpVj0P1t1qFLf4+8CCdDA8jV4sFZQUqL6IFqd5Ceyua57qYH/9+xetFshuABCEwRggD176
KDDEVB5tcUs7nZwkcUPLKJ4c/uzafN+49EYMa3PU8y9+cABnEhUdqEtXrwMTEt3x4ILPHc0G2t6p
fgKh4vrSFk//TJBy+jLQU7QBQFDm3/WtA5pLdBWtofMsrgYNtRgqmkv1qqshctIK0B/DBEg4mJIO
B30EPlWmf9WBMNxN+sp5LUWhho+WH/CPoUVAHZey+ypJqrKZF7Vv7TffiN0AtYMV272oFcA1RPAJ
WhQ05V1qhVYloEJxsXWpS+Omk2FBa3hPDEake5Y1oVatPCEWt/GvQLWtJusqnpcSAutq55u3TbPp
ql+6/2ys4RytCVKeranmg7+0nlemgaeii4FpRsi7aUTBtFK0Wrq5lgesbBD1zbgR89/P3l9pS4Pa
8wU6hUyM9oqNGayV75ckoG6PlucZYBr391ICB5ZkEDCMq6ACEk0ccwWf6JlEBwq+H8NNoL11lUDS
bg1rMhJICIiIUommtjhDJKvJFfez6MTR1QKIeaCD+B8G2YpOFEktgd8QGK8eRd74l+udBHkm5mvh
xBk5irWM1qzCihlyECwAsglvVjhwRRGSpi2zoQZj/eC+VMAoKe+4vcMjy/czJLfu/DVDsWCN8NJH
+RR44OCaU5OUpgmwN9cAvrNel2I3BIAqRs+6gF+ia2XhBb0AQIGFTC9eHmgfnu/AmebRnOcCw6mY
4Az0rc/HfyZbX1HuxdWciVCMOMsFLJ8DEUZbhyALjjt5J9YgXhZsnQ8QI1CGwNhhOFg5IrfuCyvn
EDJZeBumGEzGcsgWdYbrjmJJ+yAILwUAYyONoTrZ1CitFqNmM8rQcQARBgo2wt5ZmMnSQobWG/qF
Z0/XZS6dEfKNUHcM5KPnWVkbQDJ4QUQPGGa/3LKEH5DFWLGpS4E/lvVXhpI7m5wMvfsEMggHxgBI
Zi3MkrN5Om7bdPGE+awpzrptlv73PCcaigBeE6CpCP5DtUsB43ngywbQfLdJ8isfnqo1tvFF1UBj
GTqtcak+JCv0AYSYI6q8Ucef68AIU+uHRwuY2dfrx7Sk5yCb+1eOYsQzlmNCq4OcikfEAmv6rdGt
RPhLvVHo4DZd5AnQzIum5Mvrqnk5HUA6CO0rq4epSPg+AdpHM1lgctDtdA/au2nX6JydKiM7gIPt
WyCBfcimtHy8vlp7cVsxlTGTYKJuo+aADJtZiUEG4I/TIaVhG3jtq6yy9N6jA/8x2gzTloXkHlgZ
XIfEomX+bUYyN7J6DDWCkqtge/x4tWPEw2h/Ded0GvxWeqCOc9MqzKfpPp05hnONDztgDtYnnqXd
iwP4ygZt0lzqoZ46+T1GGtqHTHPJkx9MoIwZTSR/h9F7zQNp8DgDUtdDnhADWtwAcnkogFFqFndV
Pz8jEj76YKgQ+bYiY/VbZtqYhhh20DcpsLHuDVYjmqmN3jyaAOD4RAMJjhOgZDP7ZgB+ncvjBIJQ
leo+VAYV+BM1mp2usVOSpp+wwCjfA74J1Jj4bMXIO0NauryYZgA7744DnWVEJTh0wPF4XSeWjCPY
oJC9Qi3UB/qNsp6pNqTwSqxnKES6RaE12YJZso5rT9RPTdqO4ZRWZmRSQ4YugMM3JnpOnq9/xELU
FiBVPrNlw4WipHi5p1kycApUIaBFVgiyraeCkxD4z0K+DOm4YjYX7sCFLMVq2kkm7HGELC04Bs3O
ybov4LOknrYSYy/KQV4E8Q6C7A88o4VA0WtKsa95ZvoPo4k6oaMBWCpwgYAwuQ57ub6HCx4HMGlI
ikHTcZ9UCgg2kByTylhXAHpbaaEVUq497xes5YWIeclngYfoANY3AiY4kuBKK8B7HRhj3Ik1Ovhl
McgsIZiCA1XjgjT3jWqcVd9u3psSU8XJU6H9ur5bC5CzM6rcXyGKGpRp5rTFrAa19ydbgTmhgXxl
+sEwXiy6cwCOwgUqebc9mqvWdGPh/QXhCE0Bl4JONHW4cMo0ysgf7Gq3BfXbXrYlgPNviXt0s7jF
pP31xS7EwgFw3HVMRYJOHLt6eW6lAHXv2Mwqz+UhKeydMQzfUQu4qVJxsm0W6ZN9cCz5el3sH8QG
JQaH3Lk5F3E/ZjkUuVLrZpww6AsDZopfvcAjAYuz3E7BtG99I7RGTPgX+Xvq/Nbr7skfzTAzizeY
3rh0gByD7hPWfCfgcrdbuecAzKOmWMnrLikbsviIP2fAPIwrXu4NRa+vXjvYG7PLbyQK61U1HAfv
7fpWLJ3AuRTl5uSTz3rMXeNytlze2gAmBfqpT6w21N18OuisJY9ED3apl5QRH+T9dfFLtgHcoCBn
AzqUASN/uUiepBqGiXCjiqHddWZ1azmfeDFgtuuvCCWSoqIoLXe+tI6ePwi9fCwyGc09YNdXsnRc
uDfzbCkCGEcFyrHHlkxez/AwaQJ00Uxbk0+HoBxXxHhLN3SmbsZjDqOLlrpjtZeIxrQrEMNkRl2F
NMDVAUaGI2O9JI2zFZnjbn1RD09+z8Utp5TEFOBx+J80fGSY63k3hp6etWZYDB2QfABTXMW602hj
1GQFuQf9rvUFMBLIw4Iv/M7simwIE10fTonwpqNdJCWAr80iDesgqd+6JADQVmaUXdi5XX6SbTM9
BLbkz20RTEeBYnksOj75YV66APiowE+VhhbnRREhvkZLLRBwxA/LoanYVGZV7TVmBHE6ZMm9L80a
Ht705BYErAwItrbYWfUQFKHZ+g1SQtl9IwAYrSM6OGgsOZBKMw+eBi5oz6jQQesn8SR5gDp3MN4B
aXja2Y5mn5waz5Mwo31Vgtuy9qewlcz/UQ62tR+ndnodG9coQ+kV/N6akGEPgQvSJeEIGJ8N5jnF
80AHY9fXJfmmpbkBsIPcRdVSA6Hwio1cjIN8sE8bcDlguVVfbGagtYx6eEmhPc47gWua3/bg7zjY
yAG9ojaeAFOD9UPMtcG/Nfy+YOGABqSVsG/ppp5/heKWKJKQXDr4ChlMp4F4AGXqd9ev0JIt8l0A
g2K+EET1KjO5RDjd2qKBVfYNMNZleHvzFNaIbzVavVd6hdk3/8DdtdTmUpDnA6cVTL8muofVglEQ
AC/SapEhYcbJzKNKS9EnypB63HN9LeG0FHydy1LyF2VfDKUnsI3cqwH90tNyC2y3547WzWMbaJ9g
NrAwpPh3bYqny3HPtb6CvGyiQ5jTDn2To3by8/wXyeiX0ct4DBQPttEZEFNqTza/rx/qkl3ED7jo
kIP6Ijd0aeGrEUAytMMHGLXAY8gKqk0yyvdEa9caUpcsI+C8kFpD5nie5r2UZA91VSAQhCuzkzdG
hYiCGk24nYVqtwPWCB1t4Y0D7JPrC1zSnnOxyokWFa8Sa86v1Y03p1tzL7YJYgSGLM4aTfTSJTyX
pZwma5rWKTRsJuD5QspwoHx/fTXLx/XvJqochRjL1doCcqLcv3UB6C7lTUPer8tYugNnq1DxtPxe
D6akw46l7HfeaCHeIejASO+6WqyMf61JUowWkA0Aqj3vV4f5v2oUkS2fLH8ztithzIoOqLzasPrW
OJRYkd+kG2/aVgGJpymu5ROQpVb8wdqaZh05e+sw9FaJjuCE9DIP+2AIMw5gzU3drry/F+UA9wwd
15g3tdWnQJ8GnWXOVtHqsrhiceN84bYfesaKxi3LQSIceVY8A1RtqMUIUCI+Z6GQDRf97wZwVbaz
GZLfn9C6uWL+/+QoutBUGEqxPOybYdJt4NYn3UleC+of4dDWYH/W1qSEtWlZjy31kEB2guTdRfIn
TNEP0jbUD2XlPf7vFqYoxIghqrqVWJgGrSsBgeWSDTefk2zNdy35Z7AE/ruDqik3R0J7G4LIwEKv
HzaAWQ314HWyxqjNyX3ZcIDI1ytJ3TWp816f6TueIZmD+XDY1+IoqR5z9wRC2HA0gLBSIo7cZl25
vb6ji9f5bKGKJ9Ez6emgSsM7X5gxXndhbvRPhNWIkrWoq9bm7te0RfEged8IDMFBHHXG0EoOrgC4
GPhl1ogRF+UA3h2cVOgC/kCnIceKGeOItLxP6Zcgy2IH40QaMlouW6P9XNzBM1HKkkqXBAIwgnOZ
BtHcP+6wR38HaAdY1LifaEgPkIlEqROA74CsUZxib/qSlwyGyrHAdD1W/3gZPdamCUwtuMfGHlYM
1lJ541yg2ufseFrPhA6vgof1Qef20c3bmzbVD6z/CirFO9dxQyNzkTVnEfosV5Rz0UPjGWyA5dcI
UOe4vA/1QCvQCOMUqcbjorYAyPieOMlKVLOoK2dSlAOsSrPquwJSJIocSLie9KzY9gQPTqdaueCL
Dxz0gADTCo9a5JwUu+Ij89CkJWRp3cYUNCZmjuA7NoHg19ihn8ZDaoX2JyaZAyTL8YQGbOWcyb7c
R7N365JKFIvqMdkOruShAbIvV+tW8jiL9uuvHJV+Zcw0mZTaXMkhAWjEviNRLVkfCn9XJCJymh9O
YG+u26/5cNT01tnSPsD5+yZzNAsiKQ4swD0HE2UZtfX3wmDI66yc35o0xbFOPp9Rb7GR9txX+ZRq
j27wJbOfMkzt2itQCGubqThW6TLXZjpkuaLeTFo8sm03IbR/BeJLDYhHsjqFvCZR8a6Ea3NbGSQa
Y7HtHBEXQbqRkxGnPT0kQ/lC8+HO7deYNOefvXaEyp0wMJIl/ApiU/BilTVF5clZCSSXGkcDxHYA
BsQIPOorymaazIN1yZEFzbVTJl6b+mvX3lhpbJj7okJOAey522miYVI8+HoWugA2d268/mBxEMXm
0XWdXTRrZx+j7HOTl60YKRYs3MeyHzec3CBHvSJkcVfPhCi7Si1ZOLLGigk5Ws0A7JFPANqhgmli
ZshGy/4H7jsPR0U7gWyjhi00xM/WTkKdhQDOWTm9xf06EzQb8LOwiNgWWqVrCELzUlhh+DK1Xg13
xXZ9FGIDwVNHAtpEshzsMJdCGsysARhrNiS2jDSR76rexuPG+M/HcilGsSAoRKcWsXD2vmmKDfP1
ZDPmHY2va9hHl3YpRVF3DV1AQIXBYvzJjMvitaF5WCfv0vn+GTmA354bkFHHUeT4A3cK6iL2sTuw
dCTOcUIWJrRktwNs3xqr9kfzhEUB7wPtI8BoBL3C5QmZM4zyYCN/30MNsvHJwhSuF2cARgAQNl7y
uLUrivfxDl1KVA6rzCyXpFSHP3OnW7xxwi5IH67v4KLa/QHkc0F74wSKbgtvqDzwn+MSWfSdMWm/
YQYm2SUkWAO9+RingprKRlPj3MCNUpASTFGuTYMx2qg/kOoIGC/RodcCmfH6G2o71xf10U1CFEij
fAf4U65pKgZu0uu27wcH1tY4Ns2b4T4bxQE8yaMFa7SygQsh1aUwxdDluplW2gRhJo0N+4vlAEAj
D3V/KxqMWDw1yWZao49a3Mqz9SmHNkpQoee5izCcitDq83AC2DbiD5HsV2FDl/bScjHiEqAQ4rpq
gIM2h0RUmodjq8JBs8IhQGpe1IBxEXHf3JRv149uIeKfmyn/ylN0nuWezQsP8hh56eyQ6rcl/44X
RhRUX7QxHIat30dtsGKwlu42srfo3kN0ikqlopwDH7SMUADsIcJICiDLB+D+2RhZEBK+N/UX3z5c
X+fSvQN8GSCTgUOC5rf5g858Ckg/JjLWENhhULv57lWvQ/LzuoiF8ratn8lQE4y1Y3Kza7S5ht48
TWyK+/4fsHh/t+fMxWjcG9y+4Q5Y7n25qzEgRaY3NBuuOJyF1qfLr1DMZkHzDJ+BlUrJI+681wl7
KIdqayQsysGNJ1OEyydNy3eN6IExTleqKUuX5XwXFIUileGUmA6a49hgU3MeTvbbZJyc4t4bVnKT
S1p0LkpxRxUShrXXYqk68tMNb8LUi63+p9VuEdCRdu+Jzxifc4mKpascq/DaCRLJ+FzUO6B/p1UZ
aiCI6MRL66WbTI8a/b/nxi+PVDF5QwOnN81SB++lQsbNXvPraxupGDi/NJy2ndldWjZlIaBJQQ4q
wpblJ2FVG8tKXhlaOCfmPF6/MkvG7nw7FTOgtQnn6OuFsXNBMeSCr6ELvQ7o0tmvojjk//3lP+8j
3uGegY5htAldGoGpq4sWw2F4eZS/ZSfw4A9ZEJfGy/VVLduav2IUJUFFWhjefAO6qdiDfOKL3dkb
3axXItiloO98NYpWAAoi1VsLYvT2kcnZKVlbxiOvcPfX1/P/MSl/F6Soh1UnYwFsbrSKISE/0G7j
5G/uFJvezpIYDdvOz0QnmrIYRd6V0GLRPwEPHPMZaFGbaWYuz8wfWqOa7BTAk9SRv0piDzuXTMWB
cc9HlbFMxKPG7fZtEnYdi6avjjaquZumKLXt9W1YNGwoOgO4CzBYYO69/BIt44T4BF+i6b9AGSWb
LdduqnLurlxZ9JokRYHmBq0iKyHJD9Ko8jaMP1f617TONhUnK/5i8eqfrUrRohRJALvnGXKZdIth
KMyZ1/aI5iEelk6OsfM3I3+9vo+LERz6Dv/dSEWd4J01b3KhTo63AyWj1m90EAYUbpQ0segfghFv
9H5lS5ed85lQxdQEdZL3nYc9tfiDh25A3bmh7RudjE1rpFvWdJhQQNrlAW2uTXAkax2Qa0c6W8Kz
+MOibp97Dba5BL1zVjzPQDF4xtj2xstXKoN/ZqAvEywwc2dLVWKdZHBETlos1Wv6OJcTZELYVLzU
xI2a4FtpgSSDy5vOIbvadL954EfQAa4tBnnSxW8N3fOwnQeq/wiMLEINZmcN2q7Ik8e6KW66topo
sMaduoCIN3/0jFmI4Ay0P4oe1tYIDNsOtEuOcYLDi6Tbh3a2n4pbXHNwm/rocBbDIyiLXfksg6Or
v3n9Gh7Boj86+whFSYx6Eg0OCgj3aJMOTfkdj9MclDBj3Os1cFDbeOgdb0U1F93FmVDluHKzJBXN
IJQ0oVVj5ahJ8jWaOGDcQ8M+asW/G6w+p3vQ3PvCgRjeEw/4PbQeMa/vTuiMz9CTwu0RebDMJPdG
JpmMPJl1x7bPszYsyrz/ZRuFbYckGYN3HRS0N0CxD77oXel3YcoCe3yYhqT79n84+67luJFs2y9C
BLx5zYQplDd04guCRoT3Hl9/V7Lj3Gah6hBnRiJL0rRGO+3ObdfKu7jcCl3tobVNU+oz0IVaewQV
WWCLfWxgYmmsE7/kJ40GAMsF84uelGs/UpoVikekTa6ViCqVnHAagKR6yas2RLAJ1FkrLyj057Tu
vXVc+Sg+z3uvNce2QMRO6qd9phmJE1Wa4ujlFFolB8K9Xm+zbRrVmongWGWO6PF7rDgFXoZq+OE6
QVHQAbzo2hsQ//Rd2k5FS2pNFyNzClIEsxtUsjxLwRDbiqfxZoYqT5AGon2/L2rpT9jE7TGvhTA1
DTSpI3s2ZebUpMEDF3UqSYJUPzZJN2okRhlLQ6bRkxzwVCsZ6h5H9YPHim2C0metu1rLo4DYKMC4
XBrBsNINJMtQraYB6pQR27SGUT3pUzc+gGGgPOrDEBxq9GKu9S4W3BJNOFbSd/xXWIrdKc8r/g+I
rgwXLBf4Fz29Su1i1LDh0yg0boUQ+tqPgdMGFEhfMhFT1x8BHNHsgnJUC8Be8tmnB4oeGxxPrUd9
1FSsBD0tUjx1SSWv22gUVCIGjZHZsT6iCbTyPAVQdF7cDgRBbHEkeiQK53Go/ZPsiQFr9ki8fQ2e
rSNcPzC7qqWevmqV79Ukj/wixMJXnA4obs1Y8XImH3kvbtYBQBV2htowsBpejyyAEIxfUiEblIvH
XnJ+f5nuvoWg8ZRVAESjU2P2wo8JDjIQO8AV3OQyacZyp8qTbnlt/5ZG+kdctVstw6iVfHR/l3zf
zDEQQPkuRAOExfX7EJYSOJWGFH2HQm17Uh3TXDfe4qCU7UrqfDSNclDFSIMTPgHWBCfAN8/zbMF3
Yy/vjY74MYr5y9xUuc4jXE0RSt4D2MyROXdKnTLqzd/ne/c5/CFopmg7YP1yiIkDjrtsW9QkJ2/F
EH8pPPenDXXSTUuMiHdtDhRjS6xUS9cRULxeXy6JDaArRYA77TeS8I3fU2kXQbOaxoexaHbDLtKs
/3ySjEmCsfvhe95hIaPDpk1GyOSrd8b/1ivPKmB19PZZWcp/358fYhtgiNcBGTR3bfwADGIowgAb
Ef/gD4Cl2CjJbuBaU0fBlibbIYiDBGFhgveeFAAzowIZhAnCDfF1Z4R+0TUZ2CWmjCjArQ2a0Crg
8Py+jnfFoF4WwBI8BM1LkPx2TMvOgz2TT6sqhvLmdmLz9bsMZlLPT77yQ8bM5IY3IRmSCBm+VpS2
UKH9uwSF28KC3btfP6Wwmf6wAr1xlNpSgJSur4AVWIJWN6a9aFaDv2DW3z8QEtxcJLoQsJ93wIVq
VkQcB1FKX1lTr5AeOhRPIy3r3FXKRiUZIhdBpZugQVq6bt+a8udyCgDiQis9at9hHoL4embTDBqX
92WI16swe1pbSBaYg8kRjqDgxMppYIJqmqr4hs9GG2ugvSlQj0SEJwXlzJ54lmYqZruwKt/QZjfj
EhUkW9CAL9zkFLjE53tON3pSWmxcndmZKMKmNcY1kX/HpdGQwtajo92b/4wqNjPqmx7VTJ0WC8rw
BlsIni2PriU0GAPV6LZ6RejxNiIGMxB9dMOECL5ZGQR6Q73UtrD3Vly6UUmLFXoMyOVzaVHE+amc
i5/5Jh0fdTmoNwbCBQQMPuJJ12jmvh5yCttOAvQpCV3PLlYfHU1IRgqyH8kX8AvoUsoCQG2zawg4
bFYmLcKiQOgTfu71BSnTqe6kMlKJaZob09yZmx1+Z7Mv2ya26xKCX3a2beN3xCVOQ1zHIWcHH//z
A65r9k7OxMF/dvHrGX8Pf9di/x0flH1R/DDZB6XEpKeTucLXZgVZJvvAN8UX+yvsr7I/mJ+bp9PT
5nNTmAX+tNng63PD/i8Y52bhRHx3Gl6dU/T68jzKfnAaJFEw5luiBBk/JKlOFJKT138Op3RoTI2M
VkhCp7NRPW6m9G9vl1SXLO8yrROn3/SkJU+FyZOvT52is9Ac19zC2ISb44KbwwhHQLrHA59NnSmx
RByqNOeSgG5eUhITny31xzO16GmhTPMGhBR3FLAFMo6DiqZryLo+DQHwEzwlMwIqOpWJTXecbW0m
BPvxu/L/BsW/Xu5rQTPt30viEI+hB8Bdkn6rLICL4nSrloQ/SZgk+07xc/PyYu4Ma3ewiTuwiTvH
D5lsZVKailVYivVBjrAcCRIp5NmxLnR1+vzcLNFh3Sh35iED8FtCXRG4l7FE1wvTDujPFmvEgoqP
SKZoJoOT1K3Hl/59+JMsvL43u4Djh7NooJ4Cm46NmO030GCEbuJAcvliv9vu3+OHtb/4i6r5tmSD
ldKAcwvJIJAiazeJL66Q2mBKQ/qkEOw1IVusLqHWauFUfadYf242mw9sFjBwge+YAepeL57oiUku
wuOgUC87+2X3zw8bWmUH5cK+/lEUTFkwjeEw/eHif2ff3z8si1gZ2W4p1MZp9XVamZsTlMPn0+r3
c3nzMGCo4CVXGYMQa2nlZ89oWjaK7OUtyBBpTaH0wm+NRVdLzYrfqanZmgDpC92ZwCxCiGD+XvN9
nsbpiMVn2gy6FpO2yMItu7fDgI8TEOcBzw9sgpnRX0lGmpYhyBBjstk8bczdq+084/o8WwtbLDBr
/mY6PyTN1Cef+YJnBJC02e2wbdBN/8XGoO1XgLUNymIwkl+foTA38qgOJybANF929l/i4DjQ1YKu
/UbjnU/kp5zZRIQuzYM4h5zd6+v7w8ODDzPlAYqHGSsTfo8/QbS1tejq8lXQy9elJ+zn10hGErBf
FjJg3yWntyMCsAegNNFHOwdgrNAlCOpMASeFXRf3gCcZbyQeytUKD+Xvy3wbycT5R0nB/xfGnqIf
9nKv4RVUSiYMzz8e/jNeeUx1xR7o30XdPAHsqgFVWwcC+/djM3MQeUQqxsYA7yizOpi14bJrz+4/
MwG+zYElmffX8odM8Xp6vhEPbV02kIlqb4IPwNDh8wmzjWGB/nWeneP2uN1aC5t4G2ydTXb2sLZl
JwZ8DMHQgDmx7QfnD90vKZW79/3nks4UreYLYlGFbHrmTiMGtOfRwUl9XDomt/mp2XRmL5QaJpWA
3k8IejFt1yH7JQk3/sz36VBhoqNUAuU08z46KcozBJz+2amNRl5ACG6ZNh7/wvr4VpV0xe7AQvnp
/ev/Q+zs+seSl6aTALHsfMTkpaUvT+hdxXMw0sZk/gssQvtM8FIyq6OB1UGcZwCwfvtUCYGTh59Y
/4WH6Rs77EYL/BjY7GHSwQk8AV3hn9uCQ2Tuvj9wcdjlYS8qnkp2WdkHPvFji1+/L9O38Y3VwjVe
uMPsvvwyqnk9Mld6ZctfjYqNDAP65/Vmo2BjYU6A9f2SLo1AYkd6PgK0+6MYCuATsGNm65LnRqLI
FTotmeBvP4W5KswLecbs93TN1KR5speMmu9Y0pVgdHcqQLww4NuiqlGaacomyrgo0CU8SDk5+MQn
KU1pR/7idxMZ8Okza8rCGAiG4myP9OyeHdeyMKSvr9MnLC7Xhu6Bk7OBL3R6etqcVi358uGLfy7a
rzfhPxF2ANBwgAkL8x6FQNeKr+RUJWo5PganF5levK+aSKvpPXn33dyNzgWpnPhhNPv3Jf6J2wcF
fQsG6LpRAICOdgTlrgVzCdrWB/SLstfrgPf04YE9KViDy0hgVa2W9uU7NnW9L2j80hGEAdkrGAPm
dHCg0ctlPUxTakeXdAfXma42p435ZZirpR6mWyMO9hvMWkwNkCQAJJlNzgvkBn2iIkdUZ/oIV4lr
T6u/ksOti6eQvoNkg6oEWQwKeKolH4E9GFfTZKYjDAJYdsBQhEF0va69Gqic2mkQ/Sg6L50ZPyVu
3zuCE7uZU6/KBf1z44OKM3mz415mSsuLBeR1tnARXroXkZ5j6tWmeNz2W3GrmbyjLaiX/0UoSuLR
XMGiNYzP4Yc1UsktF/U+hCYJ1XzzNTxN2271UYO65CvbQNvaSLM8lkvG7Nzf/meu/4qdWSahZ4Qg
gIJYQ6Tj+ZR+8RRg0zTkN/2f59FM3UfUsCxW0DNNdbOj2FQEyQDTgZ7j68m2PO7nxCY7GaRcKx+i
Mzr6rvxqzIdjlJDxEGCNEagi0SO/Ua3fNfmNg/s95x/SZ5ZRadRTKQNwm4wKmVD28ITHDaBUnsU5
4vMS5PB3X9HtXJEegF8t4qbOTm+ehqgxARoRibblV/kkQnUmG9UVnOGcvwxroGjREsSDZEkd3RUM
IxoXB84Kos8zwXXsdW3BQXAKrAaLt9A8UzrZRjknpN+Otm4bp341OJG1GGljZ3U+5Z+SZxqY0zxP
9GS2vZgbEdeFLR8bQvxt7Zsq0cljvcqck+Qqx6W9/e6uvRINcA+Qaytgc0SACzBb1yerA60QINFT
xI8GBFP9lXGQCDqGTM8G7KEdbmKr2aQnmfoICwPS/OnYO8CTh/bKSHqsDzgDG8+S9/vJyWjuisQ3
H5MF/05k05+P8fuWwydGsftN8fRU14mUt2BQNNWngWgWuEktaf9awN5CzZ/TbMN1R1M3INFeOSVn
w01NqAGHe8gtxV24DDdmDcgDoNhRx82K7uFxXi+Yga4BPi/kgA62JpKwJqLlmYVV+84oEg5rOH0u
SLxR5zOJs9PhG6i6SkBGQivODp84VBzSkmYbf1viOsgfyv8hBs4ep9mKX01yZjk1IKZBBTZEtuuM
2xUpBP416ED5lzAFNxYRUhM9Uc7vE731wGRQAsMQMCQsrYIdv15aiVOnLhvUgHZmufeJRvS1dkjP
QB+gvR19qSbqDBAFj7fZ/kuyerJPKE/0fUreeuK//z6Y22jPbDCzRw1Z+lppcpBSj4g9Kqy7TR4J
QCW3oDx7byzPBvpJSXNkIUSi5sT7j+uGZvJnu44+AbGsJyzGiLhnSup9ZYtW8pDT9NyshNXkPAJl
wE4I+FXMZg+IrnW7yqixUNZ4qxQxDB1AQ0iGI75y001Q+TBwwwZBr+ajVkiHynA33PiW7gbv054/
KI5P08CyDFdYumhst2dn8EryzWlA+UTZQXJt5QnpXuSv1pkONUF9jLLjXsttHeKWLynEW7sN5pog
AAYHAXWQ2c4PIT92asSBq4xGW8mM3NTqLcPC1nMw2iUn+vIftF2nU0AbmcNHS9uG/H7w7tyC6wHM
Dl5oqKnkobWYuZk2t5pCImz1r2b78qnb43ow/c2wkb9ESyaouMo28YMMgCXKr/cN0okeAVD30ohu
nicsCTNi0b+He6nxsxElyVTEbQc7K5Bob6EZnkugivu3iehmA6JIMtoReYofYIn49JMHVerCCG7M
HzYABpMLuDocwW/P/IetJ+sDF2sKBtCFuIJMB8gH/9iTRdvjVu9dC5rNtJSjJBHBt0mVS7LVwLRA
yoQUm9BN6bP4Idq6QbyF1+02/DOb3OxBidMMOMMqZCLZ8cCveSr/abGef/VDSCtED9P3bEnkvfUE
fA0aWmDlMCPrWtFqTckVHQ9TWX0dDmhtKZHCwnvfrXxHM5BrnSyrN0ecqtRcOkx39Cqq4eCdwP1i
m6nOnhZdrQYh1JuExquoJcMlsw2KMjurBsAp5ZCCNv5OKp12vj0ALGuzlF+9u9w/5M/9Bj4KC0ke
IB8cTifNVSs8p7o50dzpLXdi9X4Cvfx+pe8o0as5z2tPwqGL2kBmrklOUElP4rX2Ap7h95iWHwMm
bwbWYHnPxW7JsrwttMWdBU4RjBU0nSlQZ9c73YQiOk0mH7mprfRZ2dNLupZdaVfhSbNQh5KRdvX7
XO/ozyuJ8/WNmhqXCMVwlB+p/JqvBjM6jDv/3K0Sku4GCu1NsxNvh48ge9LWi2wpN9GM6xnP1zqL
BI8PVcgPXO5gXHz4vuVTZMZb/WH0rWmlxSSj5YO4n7gFLXXrks5EM+3yQ00NQhDHnsSm7nRbPlrB
V6Ph39EgLRrWD705rMUNvAhTevh9zb+BIK6fSoDXwjHUkKoH08X8Pideq3JiUsVUdsJnGW8T5rjN
dxJcpQ1ngTTGNbaDKUNpI+phTsR7eAGWsTuswwfvpfyUF87AnTuG8TBwYEYzDZt9ptKAgDMpSoKy
Oe8knwU7X/tWZ6CCQ7RhL9ixWfSELnkJt5lRWYRVjgQsYm/IUXwHwH+sfgU8QqEzsphKF0BJjI6C
MhL5T+4Y+wmq7KneApxvwUi7DaozmSKgixAQQNnI9/X7ITPyAk2ohzKGMulM/nEISUdkFNHoBAd8
qx94aFFu09ioBlg6bLdeAUQDv46xcjBmk5l9mGexDBhirDFiKyRc+Zb4x9u2tuGgcPiM3vqF7q6b
uhRUGIDMC3ityAhjV3Xx+nBLcjJUfcwxWxi6xK5eGvcAaiWdqk50VE1UEMNNfmnWKjGc4iujBTUe
weKDwFq4VOl2G5DAWNBsgxgrg/m9QWCro1qqheh7LCJFF6jik2yFynSQXhzC998v120+YyZspkLz
CjD2eQphAYrPV9Vnuo6pRuUP3oyswVkCMb57pGBzw/BE6APZzNndkfmy9D0OSkQ8VbBAE/c9pP4O
nVgp3CDx6Nm1m+VU3/uHpZaaW6uAreq/kmcnyqimwPfUIKZVYgOu/8vf8h/VU+RoCz7Fdzf/TF1d
CZqtaGbEoVcFEASoCeOSP9mTgxga7GuZqJ/pTjnDt6DVHtCI6r56XCI5v/MaY54oO2NNZyDdnONc
1hpXiXKBDd3l5+agH+UCEY+SSh41qE+j1/w4bnpXRRzveeEosRW8mfgPybM7pBhBbgTsKDUvukIO
3EQERzUljeQfIOUY7YqEZr0J3yOny+iiQ8X+9d+kM43yQ1mFHFjpAmQmaPmEgkd/dRCA7ffUm8Wa
c0J70dC6p6BQuwB/ASYmgvyz49RJCdCtGuhG9ZS+wZ/fTysOVYatjWbGlhZvS+iadx+AnwJnxypO
FN0XUwjsqQDmyuO0OnYbdEkcJQdBWX67qIJv/SLMC3DtMrwiZHn4mcAoSRW1S/HseqfogKJ/qKFu
DYYx0ZI+vfPC2WGux3z3VADysgoHsBfM9f2o5vIgRtD3LQURQZDSdp/ZAAG0SlM9tC5ocL/Ch/ai
Lz1xty6RiOftX7mzSXaTFnBFCLkZSt32zREZjWEdkU9+KyIGJEDPLyak7l2THyLnzTFe7zVxYGBd
E3faShvJLKmxN2hhhW79wX+IRNuOKwW39jwtvHL3LJefs50jQkR1L9dgaohp/GRs5dNgGrYHe7n/
02w8O1l355EsyWQLeLux4B4wWPGWOFf4QquGg5K0MZ1e+n1J4218nNYSDZeUD3s4buQwQwE1P4zM
a+bbdpEWK0EEOTWi29MFoXw7XBfPWWH5aETbjG55iR5BfASLzf397N7m3fCEfleSaRIKOm6At1LP
EKesGWCr0N4Jz4mp2MBQWKlPNniJaLdTX0I7wKHS7Xr7OJJ6RX8fwD3L/GoAs7kPSqjnqo8BDOYO
xc4f4aZy/8Zb1Y32EoK2akbWS7BfizJn+k8Sw6FRyx76bxd0BCkq4xDZqhOesmdlh7gi56B5XLBC
1IUuzJZlg+Y7rTGUYVAhMI7d2ZWVVV+pOTbbUmPxSks10y33V1n3D+1mMWRy71VBGByKFyjh8Otn
qal4gIs5lhPslXXVUWBxm+JnpdMOFq/fECEyK3thevc0oaaB2gnWKGi75oZ+XxXCKGpSTM+JQZQD
4u9/atJkK34jnVKzssQzhK+Wrulds0FHxho0HdCG6nxVMzkOpjBnz8vJsGUnP08rhiDqNtZ2NDVY
xWQLdBw0JC+ZS3fmq0koA2QZXRU24SxaUwxdGvOREiNA1NLks9iG53H9wCErNqwUu0J0SlvDvT2I
JNv7Nrc5Ma9jyXa57VjErFEEjppQkIoB23RmPaiAVeCHTmWRBBxj91VEgN4sLe+1dkYLvWjkaSeu
JVuxoC8n8pziGHRr32yQvuIiAri0N8/yabAbnSVYyzvuAACf2WkHzZkKBJOZWQU+EQ44AhzUy1Mh
Wv6j9M7/GU1R3ck+/MCF03errlEMryNRAS5WhCLnyXUt5cbKy1UWrquf2rfUkt4lM/jM0YaIyvwK
JdifwJ5/bnb6ZokO704iDGxaDC8UYIIYhcpU/A8LDiFQo0SLVEw32ATE7JAOcMZ15daIx6MJ7zGk
iItugSi+514rkluFE20RI0cfpeUvKJmb5g3MHdWAAFNE8wbo8+ZVI0LNIi0exiIdXkMqvdTWBaEt
p7UePlgZSXj+SGsLwXsWsy0QsDXDbUGSdX7x7cmSLO2YObq1sDe3N+XnmFARer0+/Cj4fc9iPz14
dEhvATfHat4TnhxHs0BVeIiV2HCrJYUr3tpICGcypFNALqGEec4mOZToccuNMKHVS/wm0ypD6Vf3
hB5S299Ke1L2VCbB27rFWtVrUL19ffGvi/EPpgautT4GoYFDCMcTUJNzNTECd0of2iihAnhF0K7t
6Gv+DeHr+Cl3kk0W0Gk9fA21LZKFVb819NGdybLHUMqIZc/Lb6NMCjW9Qeo63wub1BEpmLU5lL8p
6FRH69AUkWGhM/JOkPFa5PxtFbQW6CEQKTqZG54fMtdH19Az62AqvrDXTrAXTsKrhO6lCo1On7/P
+L54g3VTMTS0G6rDKtNLOZl65AcOfED9MwOFxELvDWvahzR0/QfDAQRWb7LIrrfP3f8iio4F+DGC
mTbWOD7lQFeVIAst2MoleADKbmfK69IpNmWEKg2qran/h3+piLH8At+++cBxhFOHV1ZCpZHG7uEP
PRQGAB0UK8yfW3m7/I2ryXCWKwv8uqaCdmiSLsaxb41XSEQtFQ/+Hhy076TZD4mpME59LWDD+ZN6
ElwYVOKp/puiRmGlXhrN5B491NbREC7Jola5d7FwtWA0MxoflMldzzZI2QrISgLDOXvBgTsEnQ00
ENNvTGy0yUegi6D5+6IDfXfOBuh34GUy7Li5GVeM0hRIbM7pRrO7F7C7ER5cFREZjxmpj4qjXlrz
Dd3dS+byvf1FZ6TK3jjMd166mSmhr+cB8l9gZLIGIvnEQ7x+clo7/kRkIl7c3iWBM8WtglDO5zMI
jLbtV+Z6627T+ARs7tMXD44MshTqEu8J1NDRhqA5DNeblgE5N9rKKEXkMYG6ZWsXg4TgXAHkAjlu
yfPzRAnK+C2VrBa7Me8+Fj9Fz7Y1Snsguw4QLR3a1KzPHOX2yHs5/o758qVbUIsMln/pzexR3vqo
KPlde90xZGFG/jv3OaN3pgMae+KEhOqvwsXf50+CiQc6uvzlXuujcFqDqpxUu6XE+p3AJo4w4zmV
UM/CkrnX1yj3e8/PPKSOEUct0b71xR1CpLILO9uIcHe3mtVD+mSp+2C9WLXD/vH54wjsZbDrASQE
LvBs0YU+r/Wy9lOKzqnOIJjzNt6BNiF2YzNyWp/8vsb3XgjYouhsUgFODoKzmaWWqknVIZILUjM6
2YgkUH/t/61WwbN/Kt5xtKWzXhDxU4TugN5C6VTmxs+/j+FOLAMug4zOTfRVgeFzDqAghQqQTHSM
YVzzf+U/JUvwojOOxg8KbTcAqrBARrnUVH3vdMEoRHgBxG6sb3LmrQQR12SciJKhwR4t8c17Fa0J
FmGa2/7fbI+qzIOBWKsbnZaUyG3USEZNL2hG0bRqgE5itsWV509SyRK7yEnwI6k0orr+FkDt+sLm
3pmigty5qsLQQsYJQZvrk9wkmVAmTQmDZyTKA5J9Jv+Urr2ttgMQJiL1u/Qzo+kmWS8amrfHGJJh
dLCKPfjc84ij4IGGS66QSI5c8dV7Q0PkFnWSFwPJPM/MXzpc3FXfo8tgnR7kffB3UW/eLjL4aBFE
Aiq8gQDDTWiOS+GByXj5y3194tGk/GigQKl3PpOdYu5A+hOYmvMsrIjvAuccjZcFspEZ1ZHgR3/7
YqTw9mmG3YlabmZ6wvCc4wYX4GM15BxPc9RCAlTJKt8CmbbYeCtfRCIKQcLMgZJbulq3Ji8sfaTV
DZblRFpsdgLCtEClDDBuqHhqn3C4LQnEfSbvTuvcBoEn/1CvFi7zrTHASLVBa4lieRRBzsvJu74v
QbblJXR0kNROiEjzs7ZJDt4RpVlfmU/ikIgoG+HMpZLnO28lE82wOtBEASyo2WRlKW68OIbiFi7K
RV7LFmdF7/LpXdl3CHjT2EVPersaUwLLV6LAC3P6JX36XeB8rb+vxzCzdyM+BFqSgTEoHxJqgDw8
1yzTGoqED6z2XV2Ket8551dzZh7fD3szCJOgiwK8F4Hb7nJ07pjeFpRuMBbWGRFOnDM+t6iPeZIe
mj8LO33rTF5PdaZAObDiJbKIqVYvANZzQ93sntHSDOAlttG0Ocf20uG6c41QWM4zwg6kVJG7v55t
Ax7tagxxnCsAQ3hu8T6h+60koBEg/kGhxY4/Dxy64RZmeucWXYllm/BjkSNOitBvq6MMyYF9uxps
n5BqM9D2pbyUm8W0463Nh7KAf2c5V9sCVw5TKcLIrInvoI4O80PaZo97E5HU8fAev4AJwgzOF2ld
0SQyGUh8tPR43DtZP0fBRvlj0vnQFo0XYK0nxE1IvAMRKA0uhvVXdIE1hGaboiTtZjMsHav7i40S
OpU5UcY8HQcmAT2uQKGMhpPOVFbtPqXcWwqPzSMsXLpoAt29soz1938Ezt7jFs2pYi0wHekIie05
w4N/QgH/RAU0vvw3ZXTYXQBrM2+JR4vE7Ay3wIL1Rw8KsqXDR4N9TIlm4xAT8RKirqs4DXSJuepO
xvFa5uwA6xmA3lUfV3Ww5a9401soJHPybbIvXZQi2Iq79OCxNZurwZ+TnK1pojSVqnUQyDv+OX0M
t7E7WAXlz7/fzLtn9N+1/LZuf5xRpQgDta8gprM1u41IbSuYTrdwJJekzN6VKAtGQSrZ6n1Mpn/y
tmKO50tyf5/LwpJ9v24/5oKUsNckPaREW88BqMxzbYI7z17SLneC0Fdn4TsH9kNOK8iNHw2QI58E
KLNmU1nACn9B5c/p9wndOXXfBi6KsRGFRwnl7IHwBKMpgk5HwlCAF6UXNP0yUKRaS6wrR3vlduol
NvPV71LvWAGQyvDQYAboCArMdovFnYOw9JBUsrIHhJ5pakcIvhnbxK1V1OVnKyl70pyCnnpiIDpt
bBeduNutRH8/pmwo4JjX0Pp7rTr5WjRApZPCCCDpOX4SOuJbkUBhCJBwHToe0EgkFHDsOsu30wu4
W39fgjsO1bV8Nr4fW1wmk1gbEip12/VkC2Ziy3+E/WiLJHnUd5+a87YQZ7xTvXklcH4PW36qAHUH
gd6rIpAeMNpP3UYghqXsWgT+vpBXWZrjrZ3JyNrhKvNINLDqmOs5RvzIVcqAba5M7hIdy313iTRT
3QLHpyOTY7wKNDZLj0rKota5ExkBngm2F7znCG0inn4tu0vLMvCbFmHFSwfDffuSU21C0agMqIV9
twkBwaQgIFWa7TF9DywdRxCxIWlpCW6zCBgGc2+AdAyGT30W3ZR6b8j1Bo6k4dlKS8TdSN9TCn9S
PBqZKZ1KN9wirOouad07ERJEGPF8wQQzgHo4T+90hlIFfYGgbosMvbYyLn/RePOBJahgjqH4zOFX
/cZYFS+9YS69LPcON2B9ALSoo9IPDTjzjS9TXeAMLH74ZjyAd0Al01Y14Wr6iMzASurQaaPbS9V1
tz3ALCaDBmTEGpnPPhertoMPWEkEOfXOHC15F5iiK5nZZrQTk5Vl62aAwlGSZ6BtNDPHfFtT3Vro
7L9Tk349iJm1H2qFUsn8yJwrOJK4We/GxjPrXYgOaGOnk/Iz/rsVSXwoTH3hqf2e4PWTfi17ftrK
Su90AbJx4IAOKL++Ir3650NZ6weYhkQ9obvtNT3lD81+eldD4MFTwfLeFlTbrdNxPYqZagXPSgYu
EYwCJWF/SjD1DaR4Tx+33RP3pa/kcxMjY/e7TPGOqkHrLnrzcd1gJ34XUPxQp1IYgjN14hFGAXfI
oQRtt9MAlk47PEQa+eBJ8KU+PFeEM2hlAfbSRIIVVXItzqC6bzfRUvn2nbJERIJx8lGvJqDyUpup
d7VRtDjw5BROfQ88TzJsddeKndhBzxEQXND+yeE89GRqySPnLPaB3G4BxCNEigsBPieon2vtJ4fd
qKaCiiuvbOLeRAWb3ZHhFO6mU5OQkrPfxMXW7TtVvSz6jdQGgqJ3aiGnQskbpVSAT0Bq0q6RxW0i
Ar4iOLotSjIPQORDAXWxkgB8V41IM6cU1a+gUoc9uNhHfmsQXg9GvF6BeAKxZ1JjMNC6qOCLOngJ
PjRdc4xs7D//op1RCwsIwJDuF57aO+bNteyZ+mv1LBTiDLK7l/hrXJuCb5VEPrZ/PvTPyRngpDWr
fqtqJDppTs6c8UV3+NYLvx7CTAu16D4qKrYXuWVcpJcO3QPSTnHQXE4Hi9udxFOxhBRwW8GIGBYq
JsDOhjA1InvXK96igKj3qxyhncYZWathvYPqPdS1FR+HJWF35ocyDfC94ITjnZ8/754HqKIs10AQ
uK+d4FkGruRWbAl/OcYvgeVHK9jO9dJjfudMXQmdqVeRC9JMTyEUoF2OvxKIDmrQVf2neNZ24ko8
KCC1BwJDugGHZroEFnBrsCLfAH2is34nEcVY18urGdNQeKmeovHCc8pd5OprHyTh7+LRp8MpewpN
xQ3/xM/hJXKW4kj3TjQavMCphnSpgGL5mUM8oGuzr4sSDyfNHgCtjU4cRTDbBKGzOkITLethjbe+
owMsL7Gg5p8zZ9GWuo064FFHygW1jSgFRj/l9Qp0TZVkDYdBlFYSWNExfdS3vCuCXWjNOhUEENL8
Fybstcz5W4bcRM4pkFlttQvgClmHl3KW0UmfAkEU7h/VD9o6o/x/HjS8FjzbbgCEh8YQVAh3n5Jj
Z7IM2x9lIyJCq7uahfYn23gSnrqdRxXz97f0jveJQDR0uI54GYpI540oaFVmECSgvfUe+XVxUZk4
0S51dACNS6f6jtJA0BtqA5B9cAfn/meYdiPgRUaEIsE0h5w092Z0JoqOEOdfnNcdnXEla3Z+uCmO
gFcOWag+TvfpTv8MbFZDLtrigSLbsOPf+QVavTv+NQvq/zu/2cUR8nIUewEycytAdifHyxiYDAJM
2gX7hqz1xej20ixnJ5bjBdYhiDSghnf3g3+KfaSRRheVsKYBNFGBJuvWXUom3fEur+Y5pxfO005R
mwHzBJtQbSFlBo4KKl+yTWQetVMNWMnfD+ltm5oCBBPWeYEWf+ikuX9TJ/IUiUaYw8JWbG7/Ppjp
W00qZLjLmjjjR/V8Zncz22zjA2A+ni7cQ7AuXoGb6vw+ktstxkhQQAowO1RMsYTKtVqKu8IoiypB
9fGKaxz9xAMGWfzTKEQ1ZWC4dE78sWBg3LYRQSSiJpg9wwhFPee1yMbo4+H/kfZdu3EDS7BfRIA5
vDJuDsrSC2FJNnPO/Ppbo4tzvDtL7NzjCwO2YQFuTurp6a6u0kdIz8/HcDe6/RoSE5bwUezkLxAt
s1wRCZWuXhWUNercgMzWxw6GtdZFTL0C7NgTtvV2PqCdeUR0x5jPmw1MzBkqiSRByQZo0PXgNDyg
Oj6rCksSQBDQggBoNn8wYCqkcnf9ZrZ+4WHJqvjePphhFukoXG94qeN2oZbRV2rRr8cByad1fNT3
T+q3uEa734ZHAgw9eI1t4UxxEWMf3yK7f8wCkIRqHHkxy9ejnfJAC+uyx+45ogLc2wHhpdCfEMsk
nrYvdvWLuqq2xprFBHJLDUAZpvaQUnJDXmYd9qr3McLwfMx3A7avKz0WZvK73FXwVCjKtQhsYrN6
5TZOB8jwrwmAYGXNjNdvwhvqc6hNpkIlKOBVfE7bOMpKewTWc6uCC0V8LAu7cUcHHZerahcdk1cL
WmKMPbdgHRTdKMCjBA+eWpmK2ONQC9QMWvOW+qx/aDtCx9xY/smITNwQKCLZ80YUTG6vu2gkY9he
2O9XtqkdUMX1VHUVbIOt/E/2Uu/Sk7QFGk3HsI3Smi2pMstn/pVhlvy31KkGN5EKTAk2HnKg1DGD
5BVSvyXMclsVrDfCTtvOW8Phfjf2BEUBk98y6863IwVUhyBKQcgEyIFKXU2hMESj1hclqeK43SY6
FIfiGWu7QloKoWyC9qpupT0xBkreutcDJVbBaS3wInJCdIjhh20qpJArtEq8tFCge8+3SG3v0adm
Q//o+76124c/ElCX1ig3krRjAxKkCnWUaZU5IPR6IXxH2qHf1KtkbTyD7MvpnRZtcpJXP0R2ycws
k5NyM17SzkAE4tHiRb391bgoIjlrSyR6QftO8j3qutrXqwA4xzXMbuLRFN7jNXN5bw8RniXI8mKB
Uf2FDjc+7CIH06coMvRwZtZ0VsA3fwanSbFRY+D9snX+ijLpJvcmO1n7gG6z/MctSIpgxxFGoukU
6WZgha6N5yWf8WmSQSXvWEToKxjXiTedqjfZVR9V81f5B4kup3CAbvfQl8QqDP1UBKlJRwkSgwcL
BdR/6YpoyqdNLkvY2t2GMAVMZ4TsZiJD4AjIEX7tryY7d+Jn/fV/R+Bh4BeWdcp1zYkxBwGxrByz
Q3psXcAPnVPujtAlQlsFOVTNZ7+vK1NhvcgWFhwPUhHoYbStA8RCLXiacX0jQssZCn6QDUcJPP8l
OR2Sm8x8FnFG1PQi3NHRuAK0H5gAyJdcbK0kUtW0CIXSkvfTJniYDhFCPG4drDNY61iPklvXCBWJ
v9boYFYrINcUcnxppbsQXQ/lLnSjPd6abuDNnuLVzPf1QkAHi2ApRt8TSrJoRL8en87N2gBtSXJ0
Zns6pOhW/q6dyfVfww/OZRL9k/+Onk4dVAoYJIQpgD27Nhe0cSoOaVdCLccR0PiJN3z0zJ8Unzze
dyWLI+Y2L60A3w7kIC5XgEJE2h4Uq5sckjXYo660AsWtI1tQk9pyz2B9Gt7R12CJT5BI25ee7yS1
mXxmfxLmHlpY1cuPuMFZ1eqYdSr84hgg9xg5PEBlqxwdT2DUkEWrOnJPI+hEWptxIyzsXRJXQCGT
10mCmrpo0YJTpckMuxqqbashQ5vZh3hCjHkSDpUdv/JrSB+Qphb0K6LLLa/MasvE2rE+gor2Qr/I
hbjDCrSusBNcPwFSWXSGP5kFBSh1TZAGPqrM+QvvnoPPZvPCmARy7VE77nISfmiHLw7wJGllYcyw
H++g9uMJDxFaasaTnpg16vXITOZIgr6Krv8Qv6qvvDmsxENnGfaz5GV2xtwLCwcAkR7S1IDbAxRP
Nxpmat5kYzah3P3QvDTQPoFw1K46cSgGn+RDw3yUL9zJV/YoJ41bM9eHAva4lX6eHH4fbaTCTl9L
tFYJ69iLN8lJsVj4WWkh4EItDCIboMED4wYNY52nuFekDsgzkH/JYG4RwHeFQMv5EmxkzdzuHDjS
RgOtCBI8uhlv4jUifSdbQUB3PW4nJ/cgxOo8irvqMUfn1/09sfBwxjf9/TqNOhhlNmtqVuHr1HMd
OsJWBOSltyDCXriTmx98h7f/3De5FCVcmSQ+4mIbykqhls0Ak9rjW+TMa/DZfohWeNwJFmnx980s
NOVd5Eqo+t83zRwtdQKV2aibSoTp7o/2NL/1x0+EYR50YDanzButhMVztvCgxfRCpYwwc6HH76ap
TiCYQznBWAM7fAJEPA7N9M/kVM4Rffevgx08CsjTrCEmCMkfRoL+pwOcOvBon0TZH5cayu+0t9UM
PwhrtUOC3kkBIAGZkPODc9j1IqDjivs2mIKrHSPTOHBm43U9gMaF9R46EjhadXPcCg4Yhg+6PRTm
qn2bsCj9y+z55rm0/X3oMBzUbdkWYG+iyKMLpCsXqZXrnZHEQQTIDb43eUEaabbrT/RP4PH1u/MS
cHGuw51yAkzA6Vbq4X/PgsI4MO6giyXdoIgfr41LSczVmQKcO3qgPjgwmX2Oqq3ULq7+3JRO93fi
bTIf1tD9CzJxQguDEv21NU1V8zAOetSCapx2iFhWpmb272+FR3hT1O/C0zT0oIFVidvN1kb5nlas
Lv6FyFHVIHNDIkcg7WhqBLkfczHoIbJev2VId4R4lcUb/2FCc5DDGC2ZO2oj6kADgHQQhFbgaKFC
xyhNgi6qfXQuWLLVPw4yKHnNCQJtL9G2XUtuhoRS/mCAWh+F0ZOxNrwuR5+bakLDtwEA6P7nLLmB
y8+hG2bUwk/ymjMyK9/pnopqSuAke3+F3EK4lTbRIxMIshD2XBmkQstgmKqyiDH+COy/4ItDr9m5
XWkwNb74YMUovW/GEG/qNApi578zrlJ+fR4yX+oTWBysFoKWJpgSNrF7QqcuCiWil9j37S059St7
1OUadsOgZxXstXa7k3Zzbxlmgpp7fpQt/lcB9leoM9oHLHGItA722j+49qsPoA5UHtaF2hQ/H9Ds
G9HFHlPdr2DzikvV10weCtRg7vpfR41g0oCzIu4CzyKagiOKu6LXEkRUkyXY9StKJw+fOMlo3seD
KIQ3PW3Qs3HqIGzHqkXeehA4DQCr8MwFugo+i/JXgoGu1UFra2xi8YMwd0bO13uM/vzIAVeeC9oE
M4enfB6gcnb+39VHYB2UqmhdQdofv1EpFlnnQkUcutpqcH2BfOgAeh6YRekx2PeW9CLhLKNpN3ta
Jcxmv9uXGmpfyCOhCwqNWKRl59p5BoM6clLR1Ja4B3UZWIX1dWK9Fm/FOnFZvmvZGEGRgIYOrdg0
oGmU/E6OWswzh3zovDIsEilk69lBPWnFdE03bwQytAtr1DYOUy2YVQNDqxx1E2w4MzymdhSZ6vFd
3uYx49jelhkpc9QmQsdLJQgo6uLNW9slEApQs9BStPwgY2TdPyy35SnKlnq9aqoQA6jYwdaw6ZzP
cZt46At4I9hxzh2PzGzQzZ1DmaN2qCB34LAiQ2vfOmf6pW17kDkBdiaD2CN4bL36+cw8kzeVVMom
lVxF9kkfhAI29XO2Cm1SC5uscAdxHikDXUELis7RQ3zFu7nHCp5uPD6xLYPimNS/IPxBeeABnWTN
VMO28GV8J79cfy+i6Ni5I9LXm2LNXM6b1yRlj9qpStTxSUmWU95zABYNCFUID1oF/nbkvAg9Zmul
e93Kvfv76CZsoexSW7YdJiPjKtgF55irx+bng+Lx/w/9B8vjI8E7uqSg0EDtnxTySqFg9PBwG9Hr
fmd7sIIAzZaB4Kh2+l/R+le46bbokro/vNvg5Gd8f+1Se8jIJSmWY7SqEO4JlShA+rv6s3YEgIby
1Hw+s/rSpUWfg1qAoIKyCtuHWsl+BoY1j+DLSXRm7BrnKKwn6/jw5kM1gPTVaAdxvY+ef6vm9A4G
BDNwvXAbgX3TeHpm5lKJG7iKFTF+SC0TPBGQRQotgMkVsVAkuVyDhhyNrtFqRlwqm8oZrdzFgBJg
teNBVDOfOp7loJZOL7pb0CcGZgAkAqmdFcooATUTX6Oc3eur8oSo0HLUI4oUPCNaWRzjhSXy84sn
cMRDEyMbYalyetlC8G3mBmM0txEZmUeERADWE8K3H6TghY1Ez+TG11T4v68Rept4YngawB3qWt+B
2XNG+SM0D4NZgPFBW4uMEHvZOgIEBT4J3dl0+ha6WlnVjVjFaSNmdi9ZJR5wluBhBz8MHng1FDPk
HJh3QsJ2bqC12Gb2Zt0WgsgcAHoNAKaIRjGa46jLo1BICjTxqvvml/4QZAC+R8hwTF+ai+btX9Js
Sh+1EzzxwKqVX5Fr9IxlWLr1oLYJbXSyqYim6PVSl2KAvGQXNVaG/LxbHtHY6yp7/rtFBaoEfZJo
/MOdfmWR2lyaOHVGk8Piz6sfFKPDyQAWtAUNW82qPtw2hRE14YvhUS+7rBxVEC+EUGH31HNod05s
cynIxh8nT/tmeMaF8wm2LAFYXmSyMaPUDTdnTcrXUIbEDYfxQFwlM7GXR7TYqfv5nWFswSniqQr4
MEyhjEfDO8ZIrcoAnMd4LBlH3plBFwjGQgjy/IrN2MPRZdgjbp1ye1f2qOsm8eV8lsQMkB0Ao8+y
R5jFXfQoID1ld4bZOtKZXDylWeyiP8oTwzpx8fesU5fOGAyVOuew3lkFeUAcPnuXR/Fdt/nH4ru2
wt8Mgwu3ODKiYLwB3xQAF7Qqg8iJ1cyJBVS49wB+DxvVU5zj6Yh6QLmCoJqXmhu0AndIRfxDIyOR
PL6wTR2Qua41sTVguzj3JuoBln9MvN7502kmqyS6tKqXpqhVhci9mA5h2YA5Pd+Fx3bF7bkzq+i7
5OYwIIjY8sgwouWXstJqrQiwc0WszGCyaUErg1o+mF7W9eo9dIs3Yy8+hQ/TNkYwk3wmE2Pz3vKY
/czo3w+gvECdzd1o8OQDgImdziqwSbo3QuSJ/wb4yqyd0AX0HfhUYQNKXFeDtlDojUfDfAFhv8PY
WmS09F5GgllDSQEkAkizXXvcpI6qOeJrgFcQvMDvIqPWHUI43oBwGciryO5AJsh7rLVeeimCRvCv
YeoQ5RzEr5oRhtH9Mq95XO48YFOEwwoHOCr/Qd2CTPtfgzQDSx80McTlYfAj2DSV+Ts3Raz7DBzl
ZPPId4C5iTG3Sy740iLxIxdBhTJWWacIsBjveKv77T+lW+4DNDsHiVWvvAVlUYOjTmmqov9Sacls
uuEaqN9NbmeeASwUBpegtRpSGivxVX64P8Kf5/zt7kHHFPjwUCulS/kK6oStqmErG4/qRttKr2CD
sBrzhB5EzC3vltYrtrKVIh7nV7wtvLPKhIsRA7Yu0hvIlwKlQ11zoTGmfKdj4KqHJIAVf4fAVR+i
E2enDrpP1ywY5+IdfmmQWtQu1sF7j8oIacNEWnYwX99Fs3mcVgVbRZF8/M30XgyOCoeaCiFr7cNW
4fC+o6IvLjF5FKJBu/lK+JpI8efkn77Kh8Bp8VJPUJfm//dSIACriAoBuIKIBrCG1Ekd/VCABs6M
6NTzvezP7LbbzxnxqeYAV/4YnEpPDhBW3N9atx15sKooZEnB/AkEBZ22yrXZFxKpBmK0AKWNk+0H
b8SGVswcAmzo3OeR88aZZRF+3AJjiGGwqqAIBL7eG8yXVCVj0+d4CmiiNW6rjfDAWZGjrkHiOZ+7
db/JIGgwvgvfLNGrpUMMFKlugFeT51ECI1HWhb8Y64LQn0wkAB/dGFpzwSrFMZZby1/Jj4AkbUIZ
4VTHfEWTfUTtM4ChDfCrAFCK+ab2mYz3VTTNAl7Rtgb6SvvYeJHmmKLklHvf0eGWCTEyMxxeiKOA
hEZGFDS2yE3Sjy5dHVvdT2FWegR5X+pqb5Jh+4+NO1vTGpGb20w2Y1ctXHdQcABrIYRBib485SeL
WeATg0NAynvNA+HlQUcxbt7clFf+DqVcm7f5LV54DEe5uJsRsQJPBlY5wI8orzHNqOpn7UjyP/Mb
cO7SZ4xM3iHatK/quj2XD2pgCr+ZsJmFwBHtTcBMaqJCOlGo2x3qv4M2lRqyiHvjMIBV/zVZlato
X2/SZ8FqoOq1Dk6+4/82ulXyyXTON6AFHKVL85TnkJqw4Q1ivneLA3pvwM2Yf+ISBJCxWYUFK7C6
dZcS9EAQ1uEFTdjHqMBqGoR5zHqpwTOaQ1wu4vcGwZV0EDeGiziv8BoJl1IMnPBGWyMl01hIzLAc
yE/h9fo04TMAUzIAU+WRA6cmXe15veUS/Oc8ulcrCzkEV/J6fAq4ilYdIFkhyNwTL4fD5qCioax5
cMHK+3/Yc8DZAydL6MjwLbRQuDzN/sCPemMFL/WX6gjorjiqHsouvzUnX8Xg4RY2E4OueeE+vjZK
LXmkGKDEJkbbrwlNgpo5r+pdhBurccHKe5hWjAN967qu7NFkjV0pEqFA2Hsp1zqk3bMzZwpIcO5e
DRQM272wP9+3eHukrg1STnrKCuiVpjCoPUqvLVomQHz8lLNlQm6Dx2s7VGAz8nMbdxPsxOsaMOBd
j34JF6QLT9hFTrGeXFSrdCf/ef35kcvKLC68Uq7tUx4rUANfbshCDo6PrLx8aN34PXPgsbYj5KxI
uKFhF/PraH34M57EowjhtOjTxxKzcq4L+bHrb6Hup4LPY8lv8S3BS+cgswwObnREQTsNpKvxZ/NW
vnBefHgM94MVeyzuj4WA4No6dWcYyqQoCVmJaaM6vqenpgGkkYBuStIWr38l79xZXzEzU2QjUW4E
7aIIBvDuR0LSoLwZl40TJ7ZwI+pHbreg2TjWr8KhdLJ18V0hrmeVZ2+dNdhsEWcJuKdQpKTDvMkQ
K07JDBJsjm8adJQyZ9siqJatGTSVhH7Cd8GF8Ax3ak6FWW9yRhp0aaIvvgA1xOv4xxgqaUxmfAG3
Asi8cvaZ036iq8FLQblefPlPzWl4rT+YjTQL9wbsoigtAZmMJCzlsBVN7uqcwwKjNvsBjTRoDX1A
ZzNYP1bgX11licW8GW/jEDLZf01SblIK5nlIfAyVt/q1sAo6Wz31LZD2gsW9q6AciDfigTvxKyaf
L9mt9LYClQ1+kZZUdOheT7KolFMotT6yD964E5+BI4xtsMescB15SC6DiOCx9obty//sNTHev1ap
Ezzr/TjFAdegKzUPzX4b/0H/L5pFTOH7vqGFvAKZ2b+WqNOa52qTRDLGlwGWe2jfcuSwOadA0x1E
YluPyTNK/OC9+aRWstb9UhN62IO83EHB86xy3nooAqz9R9791ayYSiYLF8PVACm/IKtj1PcaDEpf
YArI9jNviYPZvTVPwcwU11uoeYP3EM8v9CkgjLwp6AN/iEp0hYWbUrt9azzxHeHDXj8qQFkxVm5p
Z2rokUSgSrAKdC0LumaVMWdBC9bB4EF67G2Ayttd/Aa13QdZdjqoB7a/QK3ECiFYdqkdE+WqlAQJ
7ApfiRO+5HYEzWURpN4aIG2WeJA/kHTlPdIm/y8jBpodDCCElc6g3rihKnb6lGq4YzflTvhuII0J
F8Q/A14W/N5x+/lXCgZoicX1sRSkAeeIZUX3IOosNMo2j6uBB8k1ttBxdEOrApzuwJ8gpfRVuca6
WzElbBfqtNhGwM+hQRv61iBvvfY6XKr08lBB47T7pXdO1TvjBryZkpduIlCWo5YFAhxwa0vvjBle
cu2Xdqm1FfI6FtSa2N0MnnbkHnC97YvOavet01rtO0sAdOENj4ESPhFAtYHLpHHaUi0MGt9FrWV8
TbJpvIaPwkO2T4hE32gN4AvlUMbit4XNayZjrAuhMGHjRzMGOGXQjUrNMR+HzVBXMN1oYO/hN34O
GNvsTCfwkq30x3QvlWZ2ZD4zluIGkJIBlI60OtomKH8kFXmVKDOmuAVVJ/LIpv8YrN/DvcEWoSG+
lPa1F6ZkKkCIB90I/BkjLIFSQcLvoHwmv4v9dARX+uTKrnJKXP4jeA/ZKKrFjfR3lDfrOg1S0ZFR
kjYpZDkhKqEd8tX7s28VW/ZaLvqkC3PUK0Po5zaFIiEmFd1RAqTcrGgPGSVLeiAq09ou3Wf/QLlP
9OeRxUUJHO2OyFJcH1KxHoEpFuMWJX1QVEMYeaWYoz1uBwHEpHjFKx8d9ENAsHweT4y9uxQPXZqm
XhvlaKQ5RC1aRCXKl+jkBbJQCZEeP6I7zzhD6t0LgCLznZzpDBcucHhfIuGB5Bde7tSxEcRwEEcB
pqcNQgZ/L7gNiBZw051Qflc28io9x9794f4AlqmNDJvonIJcLXAbNCbPEMZE6CPYbJ9IEbhAz3KJ
yC+AyCXiT4e0kIxO5qIKslEP+MEuNIetdGK3eZDDee9DqH1WJYBgDSk+RDmm1kuyTUMzUy2xtXXo
1QCpufoFvdrK5J7yZ2kdspjHFjzW1TRQq16MdWIMBZkGF8K8IDp4a0arX8W28SA8tE5oakg5W/fn
/hY3rwOeCHAB0A4gSged9/Uuj/QygYRWiq22yXd73Lf9KT5BSOMJexzUXybY+N3um7PPMZ57/2Bb
wBmDiBGI6XWFuo4GNefFeMpaq6oh5Z6s0EbwJ4IwZLarV/kq162T+KiTbCtY8FbTw33rPyV/erFJ
leQnkEOfLeWpM20Kgils8b7KzdDiN+pGxVFXJwjoEkLpZK3sB/cQb95PUIkDD/EjBMjtdKt4lZuD
axHM4kySoAVgLvAJf7+JduklP9S1pDYoXB3fOCfYSOAOLc7pK1rrwNcQv4K91jknvKmcqm1gA26P
jrf707IUm/zwLRL5NjTS04cxqctcygxol4EDSt5IIEcOCdtajzwLmIJOkiki9rtvcymjcWWTOndT
6ve1qsPmZwBK4N34yp+mE/9W2e+gQQEMEh7XDjfyFrO+YjKJLlwuV8apEzAYUmwYeU8SGqTPpXD8
yUo8DoJNA2RVBDMCh6/OzCgtHjzCa/mfeaZOewAWC79MYJZbzdBOU8xikySo+DZfu+pJPkIpzVb3
GjLwIrPavOhwL21TTr6dEPFOEuZbOgrujEo6At/PBxWIT9UWNvyJPxqW5MlgikheHyHSav4DXQf8
zuUnUGe/z9t6UH18griXBGyx1nmYzdHlrJ+jl7vZW+lpGwm0Eff32vK8Q5wKwpcqZLrpF//Yy1MT
9Jh30LdhazXwq53Zv0ngRtGQ1ym3MUQK8PIHoahv/dsVA2EslCBgmiAGr/2tkKdDHPHjT3ZFsKvV
BNf3iVnffuUvpfkbFYinyQTRvJW+6Mza5dL9Bk0wNB1AsMkAQOnauNrXdVLNMC4RbiHDRNn2mP2C
XoClnHG71+A16q3ivYZ6NxFNXzOmfumCuzRPbfmhiqJMHcnYQUHyNb4l+xhdw6UVQCUBwkXJLyJS
nx2/75tddKoaBCEILwgBM1I5CS2SBhD4oxBSg2P93CNTqR1z0IqW62Q1gOZHQolcSeDh0EWNpprY
AUdI+CwzSUpuHQ2YDcAkC9UECQSadA23awoRyEqUUkV4tDeXfxwhXFVgx6m2kQDiPbwFVvcJGrT7
4/+5yK4vumu7lHcVmijRJxWrq5lP+ibdzafGmY+9ewaXFP6tgyxGh3/WQIJvPikOYo7XxuMAdVSc
2mlX8YtgAWmPO7DYFTinwyuTdIN8wb0vpPalXhR1V0rkC4+hFz6Bjw9yfTr4rvAF2xKQQHAhbHRT
fICYSQhiup516/1UoegvQEoHgT6ETAhJ3/XJkJOpKwcRwEfteFTfAbz3ahsUG2YNNJTVbkvFRIl9
XVhfCELNP9CR493E5twU/okFH1zYrzIKd3+/hdqvaRAAFCngW1B/RlofEI7fHwakCfxvuEn4JkS/
+FM1a0K8qaw5doJiAdZ99Ql0u3eh9lWcKvgEFIYzdAKJEGVX15+1nX0qpvQ9gRKlfPU50jmEOjz4
UABrGd6lhy/0YbvFOrUGO7FZDcc/B+TOIhnURpZnHKyEx1eJ++gBnc0fICdLNr79lZuRJx4LFDFf
B9SrJxdPXtYxWghSrueE2qRZ2BRGT5ZF9z477MFV+Iga8nwGcup9RmdpfEbKRttpR/+gkUVisTLf
Om8gAyQQ7aFeryG1QW3RWTCSrhpCUIVxO7mdbGlK3tAP9Bxz6YfgY+JTtKe0zHLAbYIVZvEyI5Qa
xHVRYbKSdHxVqkDOlvXKl8xE8HpI3oLUS7TUGYATeFMgf+67rNuLAjZJiZ5HsRaukipByN3E5SJB
BhvSgyLadTbBSzNuo0UbhD0DaVz84qnlHLNqNooS40rVYFuJntiXq7L8fX8gC/gojOTCCnXlxa1e
p+0AKxEhVp3Qh1AkD5U/HhtZtwS/7pGYr22ZyEPWyhP68ligh9tUwvUHkGm4QNH4JVLMRYZd2ybT
m4qGnnGOvjipXPFdZdZtwVi5pTvucrzUJlUyoR96H+PNQ6/tX6LxtY1eemZe8Tb1RUZFpKcM9C+i
LkiNKgszoegSvJO65Hvm9e9MnBxQNptSE+x6+avHizLqgFHqpGgjiwB7ZyBNz6sGegRqGIP37rvU
hX2E7ji5zRmKpIyP06m8XK6pbRT4mPJhNqtoO+seaNEMBbVrHgrYLLDj8j4GWhUeQYP4JLWPRaNt
/IBMRa5PZpmjl5Qr1nKeM6AMi94HUet/zFAbeZSFAVApmIn717Y8djOCZ9nVU92a0Mo4W1rcOPfP
Dmtg1M6dWsGvwh4W+Wy2Wh06V/okWEU7Vow9yzJE7dkgVEtZaMgMas+JcgCg3SxjFrxrcf5QNcKz
TiDZRGrHylpSRkIDlLwPRu0meR3iQzDFduP/miNPQQW7UVkk0otnEV08OmQLwGtFkxKlZdepPsHJ
R4qrV7o3NFCZ30+d4P7DQuko26ANDLzGGrVQSTuJc5HAjtJM1iyvw1lwOi5x7ltZdGQXVqhVynS5
1mL0cYASvdzlzZS6Qcu9ay3weKLYnYsgZuWnWBapW6iQfLEfyxyQg853i+69UoCB5xHwdMFGjJP1
/fEteo2L8VFRH3qmY7WrYK2v1pzwHNcbZQjPcz3YBVReJT3y7ttjjY7akHk293FUw17ajG6mSadS
bUxZT52ojQ9jIaaMU7a8G/+7S2ivqLdiqmkRdkkvAME5PtXNn0r7HrmH+8NavnH/ziNNXAIMZRSX
Oey0hvjRJCBNqeOc20INfCdmGZo2xlF1crCvWnyZAVIh9n+4tmSRGrBGK15fUE0EXyWQ0dacK+p2
CfRsl0JGQGPlMxaXEc1yOHdABoOj6dqQIaqZaExYxrDcZ5U7JmehRN62fg391f2ZXdygF5aoG2Dg
NCOfR1gyxJeWxzy6ObIIeW12iW6CpuJf9gvpKSUcJ2jnpLyKzA1pG/VkHStYigQ7g7BhO4t7NR0Y
lefFxbowRbmWuE5KvgQpgAXswqMuDu+xMln5oK5rxWCMavGuuTBF+ZQm5nIIhWES5QB1HENF03z3
KetMNbLbMiQCpAs7lDeJZcjr/jQP5aCImu0cLxUxLO0ce6NKn1rI5bSnWbeU1r6/SVhTSXmVRAvH
rqgxlZUkm61oFGZagwoXei1DrrBcygKOmIwSzcekzZr89XrzV1lRQpgT1pR4/J2iZsSLwVEfg3Wb
RW9+nqGXvOn+xNBLSgz0UOnQEYkbO658G6K8rzJSMfdHT+zRD9SL76HJYXpOy8uhQ8tWjhSSAFy1
LoOKK1QdpXA51U4NB+xV/zDjIBxUQAcImK8sUTuKK1JFGvMaNnn0OEM425GLyZ5LUGmLMiNRv4B/
kflLY9S2SnuuAHYJHS5ZtZX6La9acrQbMrvQnkFPk6LAH7GimIWE7bVNapHxTmshcU8axIRNHh2z
FhNZ2m38mEim2tlysQ/4VRI7qF357X7SV8KwCdsHLXJqdRsFrDzA0gm+mAK6RMNxkxRKKT6nUYKP
IWm+VTHxytFnVAOJN6W3ElJA4POARiMYWij3J5RBIUUFzMRa541q/i7o8/n+bl26Oi5NUG7PCCQk
4IEXtuS4MRt52+Dyn7mTkLz4/K//P1PUJlWNVtdaAQejbgQzzM4NV7mltlW43GoKxswtL9DfmaP2
aNuEfpZC4NuCI7J4cBBwQGjKjOfQshEi0QPxZbQUUANKRkOPGg6nLmnQLRmHVhb421LKGUu0dOeq
oAj6jxlqLHWUFn41k3pgvh/rJ5Vr3pr8UKStq0JwOQS5D+N+WgyfLi1Sp22W5JyPW1js8tEKi5Xx
G4OTDlNpbiLOmier63P3HzYHOjKAwPy/zdnXXrxFHNp2pPeRDwBwQ88upw1O2h4M4amVWGT4i+fq
whj5+UU+pEyDPEBiE4+iUnLGIcJu5Czw/1t+6faBYAq9IwsvhXGuaqRIXjpw2LPeS8tzfPEN1NkO
8jkdjRoDVlXT8D9G+SFMcCE7MocbrHT8oTZ1+dho7/fnmWmXOvClpoXa0MBuPScmlAT5/lyAQk50
S6h8cWlmlioKvbItIDK4b3rxuFyMmDouedZzcT7Bctk5KQ8NAHX0etaLZnlpiW4SAifokpOY6GJp
uWHmCy4gJcWZt5sWaj5S273dH8gCWBC3EeQi/mOECuwHo241YwRqQDCOkAluxVfD8Gpul8mHPoK0
zashek170IuvlkXLsegMLkxToT5XJTLXI91jSYBrdApvztETFwLGVvOWCilATlMY3mApnkHqADhw
wCO1G4iEUuYxH8wEIlE+Tf2+NUwtcv0SgAwJwsTtSi8cxvQuZZsvLNK3a6+LaTPlsNhrXis6anGa
ktn0e+j9ha0p4bXRlCafsnDgi/sTDL8At5PWXfqxIQkG6vEKzBr8Sx7VTsQD+RL0K8boFnfohRnq
AI6tkQxqgdqzzn21nVlpO7hwU/criwP/Nvi9a+0RVHd87IjhR1CNplJojNuRmLiJKy4+gTqJoxSm
aRyS8neV2XyouIn8MMnjqe4YV9fylBrQaJVB7H6T8IprHRJqI2p6BbdrxnPi7/NgfX8+l6fzvyZo
Wuqgy6ui62CiylEz10p7SP8lNwg1k/+Mgm6TzwQfcsFkFAo6FOuksINpGzIZLRZ3PRQOwDIDcnRd
pk42HwhpxOmwkibhO/7uCbW+qrXSif15nyuSN6jnHCI6eEsUjAtx0alcmKbuQ4jKZnPU4yWUCi/l
GJpG2ptD1K07/10aPppqZpyBRZdyYY9smwsnXYWCEg89mVBj9qR59MSBd8pCNDOjPwaV6pG6RJQK
9v2twhomdfKysR8lnpgVDe6F8z/7tArNVprcQvoQ+swZxJKRVFh8nEIWBrS0qDGhqkwtahfKmdHO
mNlIhC6wOD4Lc7mPhNLTdUC5hOdIQJf8YPxOJtQqfUgqmwb3in5cU28gTq0O7v0ZWDwsEFjgAT6A
QA7dQCWP0dTFio4O8mr0UrF7GENWSY34jhvf8l8TIKi9Xtu+xBN/DmEC8JJBOeA5GCeeLrvS+C9O
7MIQfdN3ipYZIzC4vupbkQ8RozY0y2Re5SEr7bzoxi5MUfe9qKdFxJNV7NtVr5714bUVWNfs8rP6
wgi1VXK1nfmpxXi0LEB+VDIHAI8SdAP4rRXnTqs5IkkoNKxqHdMwdfpzH6T+oUBaknlIAPqBOaPJ
XV71gD/VozmpK6k6VNq/3AwXo6VcgN4XiR5zMJqLtsbJph94WtMzQpfFdftRe0ROFCh5yoiUp9mo
k3XLE301RmBlmFRHEyTr/qla3PIXZii/UonqpMcqzEAZwuzKz7oA6x5haIhd3x8Zxhbv7gtj1N0N
rXetqCcYq6bcnNJDCQK4/0PalfXGrTPLXyRAokQtr1pmsT1eYzvJixA7iTZq3/Xrv5Jxz7GG4R0C
OU9+GMAlks1ms9ldNUc/2nKReEsZ0OpNN07ajLQGt04AJcV9Ou5BqudaeOhLJA+lsjVaz4oNDK3g
/7MUhqCi6SeP8qdYnXd53T5dXiMxDBg7wQ6O91G+ohX0yXGOpmiwW+pQLdBnvAw8TUT7K4P7ROEc
RZFVTYRnCTAAdvSgOfGXuU72aeFIEg/CgwzMhv8MhnMVfWKxqLcd+FhkUpZ4b4RFQJNDhwt6HfmL
LB8gmzvOQdhNOBp9CbiovI0JmPgGKO7KKltkY+L2KtJfsWNOmLocuV6/QeUHKvGW/EfCbHANqhnS
U3U+6oHOlv7LZdsQ34lxVKGpD3qEYBQ5t0GjV+JuHEOQfXQBhSheH3QxSpzK26q8cjof6tM9agmi
STbmdeL+OCs/cT+qjTa2X0RLPQ8ZxrxoaGZGpUI4yQIQYVS5geBOyXlQOsY0QEDP2Fcwiso6mHC0
JPWyKfNmVPtCWT2SCVjJRsZtBKuAlhMbYDJUsY5T1b8sDdtfXjWhVW5Gxm0CaiZ9q7ZYNKc8NXmB
4povFqzzMogwUt2AcKYPNgtbmWeMA0l911COLbxgQ3S3xYKZE1TQrxblcBlSNnXcRmCjmhc9AWQR
hsipsyvIvny/DCF07ZtRcQeWqYd4hbXhc2tU+RbNqQjLfW+eEsh2/A2QDpZxolMdzZXnGys14zE0
dAUcL9Z4r+Vp5JECvY0TZCJs4/UylvAUBo3MP1jcUjV1yzrTgT3k9BpZg0lrfL3zdXR1gE7nMpTY
Kj6huCVqGapgigpQmt7f6NHspcbjlIN/Qe2jt6FhRzSzB2MVEsl0ik3+E5dbN0PNIAubYToJfHwP
fj4zeo6mUfLAI/TEm4nkIgwdDUihvo7ONvyOPVZGgqI1aDrSXdU4QRTvLk+m2Bg/B7V+zsYJLv3Q
O1qOQbEoGPBANlR7vf1umLLKURkO5+Q1Ng52rWJYBIU203r1qxM8ymVPfZnKvO7qVf907P+MCQSg
52MqbCUPExtYTvycjEdwceoZKAt7bxkhnJc9Lc7vSf1SGp3Edwj4IpCZ/Hft0G17DjwpJjOXHMBJ
C+rN9HcbOtHOnlS3Q0BSZ8o+r56GYXadAaIsCfrZhnBHBggq6pBUGKzHyajv51yVvXhfNimQ6Z5/
VtFZRjswrHGXPnfDNbUfujK+StmLaX7PGlOyTcTbE7RhGnTmID7LeR1dmyto+eLMa5gK3kRvKNG9
rrcQiDpOxY8ZtVdOLPEIQuOy0MBmaUjg4KpxPsApCwlJGjhtJC5dKw7a7lur/6pNyZ1XnHne4Kzf
sdksSj+naRtiaFZ9rIpjnoCx6p01h3x4mLW9RnDW/mz655o9zEboX96owkXcYHN+wbBr0pnrma7X
B2aiFB0qO3jT7+1dH/lqP/7HKeX8AjSetFTrABflv+rk1qi8GlLQVDIo4Wm7GRTnFVonNVmlA2XI
liOl/U+tJ5Jo/bJt4CH3fM2YmjpVkQAiqdHBBr+mIMer3LN6d3l9hKcDqAtAWa1C0oNwNmg7A+nS
PMLTx1SeFEM/mbn6YjbW42UYcbS8weFssIurrA91+Bh9fMXjoKYHKcS2NPAQRoHa+ArUlUI37lXJ
rhbb/gaXsz8yK23bL8BtUKTWDPVVuOguLo9+WECIMANJrPOjLeL3KgUTU42uib69sSyUW18ev3A5
N5/B2aUeLoU+dqsvY/1VZVTXLcrk8gl9PMoigRKGNBsozjhzh1Yjbl+QKsh/UhhOk+JyV+3a8RVs
jYf/NCyecD1rs7DQ1ztl1OyiOPGA5cyeakhCT6ETgUSWCcVidP/Z3CIaxmSm1ggjree90f5C7VNV
5n6i+rR7btRWsruFJ8EGjVsrp7eyzpqwVur4nTTP5nBNnJcxjFHle11Uu7nrJXtQBsitWNaGilGW
6/CK1I0gDaWctIa4TXmb6wE1A12WDhL6r88R8k06NI5Ra0zQJYEXBXdGpmFJuy+XLUNcfLPB4IKK
sEUBVTFhUCpTH5xkRM8gKwe3zAmYH9h0W4/pndq1740+ogbcWJ7bcDkq64tWk9wljRZ7TcPSoGR6
6BUDHrsg0p27qRMqkiND7AH/NS6+NygEYSuNa3xoqi5XCh4xWGXcRjUUlS7PiAyHCzBA6pJWqQWz
Qk7xoIdlUFutCz0ICYx4r1hrlhSvr2BP5A4O0yhRtobhWObzYC5um/t9B8oLMK1ND6opFTEXRq0g
AADlA4gAQBl5jheN1hRmBmyJZR6zZrfsb3K88U7xlwk8csXBQQ2ygm6RQtZ5JzTiDfD6+yaqiRJH
YeXaaTZb9V6Zxv0o64AROu0NAnc2sjinONgxlRO46oplV5mhn1mH0pBRzghd9kePKSbQxqX3fChW
mjpTOcI0iviR1kGCggoVMZIRJIPsIBJa4QaKm7VwIoNaFCtU/YDODNdsVTePUolHk6FwM5dHMSgC
1junktw4ePhPUM1ZyHq9hG4TxcsgKgUJ/B91vvGIWjB07aCgQkPqPLmZU68Ea7Pe3jksSDPQpOqS
c0jASmSAiRTtbKvCCch2uc1VsSHLMwuQXeFmJ/o435tf2ltyH+7Ad/sV5DkIMY7Rb4QYl32HaFNv
cPlzljRZkWofKZHlaIMvGoWx6T2JrnvNn9OHy1jCZsktGOe5weOVDQjL1hZOx4WCfQQ1IJAXuuZ9
fpXvq2tncaHTy57rXeRnkC8Owaty+RNE+2H7BeR8P+BJU09MA+azTLs+vZ5n5Ei+2I1vaj8uAwmf
sbZI3M4DT2NBxghIJL2GS+7n3tfVa0pROaIfGnNXg8WlliUv/hRoxbm4ReU2oW0PERkUzHDrlqcF
QeeTmrpT5CIVH792z+Hjdbc2tCf+jzCIZG+tusyYuM1JlixRB5BcQSwx3oVfzPv0tfWtIAFD5byP
sKAPqW/7htcc6WPtK9/RMXzcgxwU1l157QGHOAjDQad60L81O/VBuU5kUbvItVto4ASzD8TRDZ5x
l5nzkqU5egGt6TZMJm+WHlsiB2VBZGttf6AahJfOLawp8o6pMw6PInTpjBq2fB9KGxGEl48tCrfO
DRqh0XoMFPS5quBYt9gJUq9G/FPv8bDPlJ2jBbX6vKj70dnRWQ0k1r3uEz6jtMXnVpqFSqfmFvCZ
jhLQNtqrqP+irKwOJFVRiZ1dxUO3N6rMq3DLVNLxiEKjv3ne2n7EespuzmkDL50oj8RHaOXDqIDH
GUWKeSF7eBReMLcw/B2hyxU9z2DVuJI39q5tb5bxxVRMdDd/bdNntTzQ+lgvj5enWBQibFG5u4JS
TagqX5tkjVq5yhbremS/FY29trPy8zKSzGK5o6cZ1LIobIzPmu+p9jwPT134+z9B8NeCtGd9YUUY
DMkWjyTEC/Vlt7DCvwwjWyqernGxnZj24zppxk7BjRzhTm8fG3I30GDUfqbadan5qpkfL+NKZpAP
9KN4GjQ1BmxEvzZ4Nxu0B0peL2OIfeu/foWPhqmdtlVeYZWSESWrQ410h/LVtsfrhpK31H5q7eRw
GVHsKz8ROR8zO1nDjBCITX0KVQTa4AmRRVpCDNQ2go4RDOh/FCQVrd2iiXc1jD6+LZ0R6RHHKPv3
yyMRzp32ISaEMi/Kz52KCqCRrUwapDb9WXFn9RSy2SeK7tfmXYTXuv+Gx81cHi1zlq4d9ln92Bh3
YbbL5pvU/paHD5PZSCI4ofFtBse5YktN0kxdyRDmYUH5/bHJWjfOJCV5Qm+0AeFcbRYNI568ARKO
dYCmb09NHNy/7TsUekjMTrZYnLs1oyIlmQqoEkX+DkpWgm55m6cnnVwrneRtSTh3ZKV5s8Cw8kdq
3urauWIhwiXo2dN5vNJAHlLL6MnFYe8GhTOHwiCVgipKlNie4rvmsBzwenXMTxVYOlIXD7eQKPP1
Y+Epp3yn5i5URgMiWT+BDhACw803cFbS9YZiNBm2wPB+pyPufkFN38+vXwgFp03tDx7dW1Cmn1+h
Ru/pVwsF4Z8h+QZh9eH2GzgjQm50ytsI89CDzsrPR48+TtftHnSCb/V7/KAHWQXmq1oLLu9GcVC8
GTtnUawgs9nWwAVjpq1AxXu67g7kZ/gTlCl4W1J3xK3f8Ep6B05z3Qr+gkT4fO5Xi9/EKaFhZJmT
AJ8+nZwcgXh4M6KcOgXy7NqP/XX4SG7DxY3eLg9cuGk34+YO9tRsK2quyokp2NKQpYGyiRK0skcg
CcrHRWgzOitD1wNKuHEwNW9peE2Zl6WDu9SSG/L6sX9EnJ+D+Tj6NzCEtiFI8dZJjHKPxdYvHTcZ
R4tdVf+9xCouVyrytrKKWaEz2qCucfAGFSKGTTzMQO2rn0po+Cw7hJAbne0vJvKGSbu7vGJCnqXN
FvmI+zd4UZU7Sr/mT2ev9iwLt2PrK/6gTda6pS1kE7+pb52nPio3xb57NlKPPSg38/7yV0i84gcd
4+YjOrDkwWPBbmoNe2XUdqXhQYnpb86tzdRyHqkE7/UQr3ZTN4UbmrWn9r/63vibo3iDwvkc1hRr
mQJQ1PS91YK29+v4nWbBnNVuKtUfF6Ust8vHeRqqTE1urV5WGVp3ttDLfK9afjL0ft/6MRJvtNpZ
3Qs6QCU+TrZknIshfa1CGgLD7Po9Eg4T+4VSasmCyfYC505QmV5CBRcYDnHH5euYH/Nlb6PWD/qT
u8WUZGok+50vRqNzk/TDunC5HSh9kED4qcAWTI8LGbzZuZ4UidXLjumP3zdmX9mw+aTB4rEjyrfJ
FRRuq5vu2gmYm5zaXeq2uvc4757ZfrgaXQrV5svbThgLf5rqh2/Y4KP5IMRbJkasZF0QWRZSgRL3
sprfnz6UEgfc/eAd5Hl5hl6hukEQWtnlSx8fLee6q19iFli6ZCgyIC7ioZNSl/lKuVSB92z6aUy3
6Nxko9//VRkN+Bj+HRLnRcxhzOMJzcKeWr6j1xyRKcNbaylr4BWvjW3hhRC0xOg7Oz8H5lRXNWau
VEMocc3tDMVIx8urL95dnwjcDp7VmCy2CetbtNSdkxqnS+mFlnEzlIrLIuq3oyU5UqnYXX1icjva
Xp/r6pW8Linq14xYuOKxAjKfDssPVlsZOGCjnFBQrWbzt6Q3crQWo8veZJYCjvFE0d9Iv7Tv/YR+
qsawpxt1nKrvRhezRzRXGuCyAvuQi0qA5JAvLSpXK3SS1X1n/0ZZYfjSz+r8BulKqG3Vk+FHepyE
fjPV5BiTir3blZOdrCEaTtY8R0f0v4EIs+tObZfQVeDGmPza0ZP3wZ6hLJU59LBYrfErVusUehtZ
joSQQoNUn57Uysr3WU2f9ElxDkZJwOGoJPelkyiSVRRnIGAl/2coPKXMHC4W6gEwpSC5UFDhPy1u
nvYe1b/WkENUbpbyGQ9mziAjzRYfAJ+4XGq9mGONoHJsTTsu4EFR3JCZXvZ3Z/YnChcOKRYrQKuE
bVCD2oz2Xjjs4vDX5Y0gnkIdjG0qJBJW1pzzvRbVjpEVM0D69Cla9ur4vNB9hkgPTRl5slPat2Yt
Y/ub022DygUKxqre3ExADdsfSf2SaCko8K6V4ahnTxmV5T2Ey7VB4/wJsxIKnmugKcq3RH830GK1
WMF/nEjepUxlGoUOQNLqIezviHM7qaXbl1dz7LdIxxelN+KhpZK9ewu9v+6sPIagAAG12PkCVrHD
2NKBFstqwv0yTV6exLf9GN021vzDavO/OdU2cNzKgZbRanoC/ppI+2bU7qwkrqW7RnYzSWdUVL6O
luN/R8Ytm9mMjq0oGJmTkqOppG5sHyrnm4JAXLOusxh9wEaAjXd5IUWhELJWq+gpKKLVDyG4TWBQ
gzRQKVaeu3nK3aZlu7nIvLHswQVU7OMoPcx5i+Zy9fUyrGgZ7VWHG1WEIHLi6xYLaBhB3g6S8WGL
U9V6GGiauXbV4pbnnFS8jF6GE22JLRwXM4SxRRV1AlymPoysDVr7Oe1kblJ0ym5BONO0GttZygEg
UfkLEhZJ5g8MtApgVCivSWhKwiBt9Yd8wIX+HrzomtqqJsDBJWwZq8kBx4iZxS4Lf4y2i6JlXw9B
P/SlR+FdC0UxNAo7c+eG2ttfTCgItVd0cAPwWU+mGFVql2ggt8hP+FkvWV472a1cOJ8bDG7R6pzq
TbbyZGQxQX/MfozQP5ciVP9G+p+GjEJKaCI2KCVRyGCYqGs9dyy2npURHbHTCx2Zmxi0Qm8TLSUX
D1Goh2z0PyD8CZ6NoNxVVurAumxf4oLuCpSZ/83KfEJwh7VZLUrRKxhHWyVBjJRUPXeeOfy8jCLc
v45KNKjIgQiRNz5H75wkSbE2g/bSZR4xU5gAHmBBHG0NTGLqQkPYgHFOGMmYhZQZwJzhKTTvNRud
7/QNnao+tY5x9xddevDCDkrLIRMCUZxzQwj7orJCbRULINU+sho3nWhQZJINtH4zv3u3KOvu3vhd
UKPSkrbYQKVzG6IewbT2GblPmQRG5N63MPo5TD9Oy2ysjBbRUhxYZ+zbAbWVur2rMuL24G0upjtV
k7GiifbSFpXbuU4WRs7Yr6jkm9P/Jt0Vcb5cNkDZ/PHeD8ouLdEA0XcTcmYOHncqm3ybCvA6aY+X
sYTDWXtqDXvlLFC5k7mwWN4NBjgkRliCqtlXo0G/NeDSvQwjHBLeNz7cD7gNOZiqK9NZ6wFDcV9D
9ZZz31fGbz0q9yi53V/GEuxfcJeS1cYRC0Ib+twumjQxatQRo2nNPtwRqCyNw62eyAjr1nXmjPwM
hdu4xWyU4D9o0e/SHKqlcxvZESEwbwBA8kwFSTiBqs75MGZzTuYsBADNWj9H8+KiGaAu/bI00GIM
lfe4zd3WDiUvOwJ/BF5b4qAaDCROKk+G5YSxqUdNh54yCx5cDd3JNB6sKnbT4qa7qaistklgGGd4
6/dsfMUcoRYERRGoSxt2oBpI2/LA8uPSZpJxfSRf/1ivzcC4M7CITZO1MYA0tFwYR0q8ztxnbZA5
L9a4I3WBhp7DlO7p0rtdbyMglZWBC7badqg8xQmCNDpWBF8wzyeGCipiH7LicNn2ReVTZyCch8/X
huJlXb9MmYNwQm1L6rjJ1N60DrIQVoqCqtiNtfGpRPgl2eT/Dzgae0GjRigq3s8XE9UWyzySHi0F
uExT9Fgq9o4lr4Xx1CqlG1pH6Ee5kJy8PGbhRkGV5j+onG9RKkZG1RrQTNPvtMgviIdAdafW+6h0
qxxvyDIeffFCfgJyNou2uiJXFgyzaU9oZnEmr54kwZRwKlFoBTJME1q2fxRczYYVVlE1wlzVpLud
nHjy1XqGoL2mQ0HNQRsruPZ7dEDhOYwaiwmur1JGiCAap7bKzlMQYZoIh86XMze7WcnGBb0ECLXD
iKBf8TYuf1xePZG33oJwNqMw1IQtw7yWv0belH1lZK9CpMvyxkZyLoi66rQtFGconQqitpBhPOYU
oKh/qh4S+hpXT1O3d9AUPlYBy04xe9PV/dIfRuahajRJfCIjbxP5vO13cPbTJbZqQwMRPg8UIZX+
Uqizj5wDSuknydYQriCUNFb9ZxTJ8leZDG9FqKQnGLFOQe6+m4niVeXu8gqKanBRivKJwoVEsVPF
zGBASWnua60/zW+2ejWo13G9D+n1YEF+idwk2UmzvKn/RrPf4fLWymo411njHfz2KzhrnStVHbse
TcJ6ElgoIBxLr6+p28UWKJSRt+wk2QXh3ELTF1QDUHhBT8357jBtK2SKBbxlcSqftRSPOhb5QTsq
yx7qolgD+rJ01ZddlW05KJbWcVbFmGAK8cg6mHzq4pnMyyADnbl42YGi+Aj9+j512e/mMO+Sm/T1
F/TU78ht4mt7HGavDEr36kFG6Cqeg38/jK+CRl6n7qcRH1bbT1kYu/pyzHTJnUXkINAACtVk1Vpv
Y9y6Lvo4M1boaAhvXmoVPiIFQ8YVXQKNyBpCRPO8heJ8UTJDvnLRMZyuDVQ8VmSgCLi8V2QInAvK
646N2QKEEjoorVa7mewJSXhybAfBeZd0mvLEGACRpEewYMRGMOY/YvWQQmhauQrbG01G4SSyAmgS
fAg9mzayNuc7ARLz+ZxqqxUYO9UOanQYyCA+ni353U3APrCKEiAk5rsiQyPGzSGFFUC89ardtXvH
8dv3ZP86+/0O6r9+6IXg3XBzy0VBdCCrfxe57C08ZxlKmVM2r0NMQC+qwk8jMraMq2SRnPtCHMT6
kHrQbB32fj6VtjmigivBMOfpLjF9I30zyztKni5boXDBNiicw1aJMq78rXDYYMIzlYMZoYxc1kMn
qrVGSAa+CAuKQxRCeedjGQnrraFEztCx81tF3TdorrRfwuilX1ydlteZc58D37B36A5xZDtNBE8g
J2Mjj4crFNhoz+HZbEaxVs4oXlwVekZ/sh6s+JVO76T4otRuvPgo6bGxKfQ7IiPjEmzzNX1ko5Qd
uXyNcjuitXD/hCInSkBV5add1X7UUhkrlghjJUqHGh7uuriwnY+vz4a2mx0T+bZqqFxtpjuI5jxc
NhTBmUrImtFD6IBMqMONQx01M2sGiDXT2AZFabCAsKKxf/dJ0EKYOrF3l+EE1n8Gx7kuMwZnQbJq
QysjOLcU+6QrE/p3ENPT6XAZ6uNo4hwKRCsRXJo69JGR+jifvhh07k3ooPp+vCrRdTF6YGlxKaS+
/P6q3A8p2mvK4A1Ffi59HDwI9kJSMPLfcz+70T3VtdBpcfmLRHO9+SD+LFUcZoyLgQ9aepR6/5qt
2IfLjkHtMkSnqpn/4kKMCTBQA4CeUmiBcdtziCja5grgaavsN5R6DR+jfm+/xgcnc7+NuVtabjZ7
l0f5oUv557x/wnK+hzQD0pPgePFe8gCEFhHIZ/eQVHLDo3Gf3CwHZzdcM3dyncD5jqfL3P3hHH+0
B/DZ6W60a99uwZDW7WYvDC5/mCiKxXxY4JvA1VWHVvi5QURdArLsEB8WPiu76ibyu3fQV9p+eBMF
GgiX1lYyLz/+BcXSGSw5hw0jpmjLygIctRCv1AfXfr08MFEJ6xkCt9C6OtKhtoAwvQ++fkAP4215
m35tnxMvfKLIAbvRk/G1QjiJGgT/Kg4y9/d//ARu0fMqoxGLoA4NkVYXtFxv2o3hl8/3+en9W3Wi
+/E19LDSim+71J+vZZTVohKlsyngYkiHRBHeeTAFyuE03eW/bQ/NJ+bBPr5/Lffo9AoLV/luPNlP
zt56mN2fl4cvuniewa9+b5PkmhoUDxkJhk/v7mzP3A9vmj+hnjZ6gMhiBTVm3QNFo4y9RnDKQ+IL
DVUoBcFpxHs4BypVVb5k4JcOg7baUZIgO868yfTxSKN2JyW6QkmFmno2KiO/J3EwyR4ChGewbhl4
RyPQmsBD7PnA58qqTAviL97S4XKtd26mGi6cMppz9rp+LJ07u3UjELPnxe1i31ay+6/oQEEZrYHx
Ux39a9yeViaoWRk98Ed6bad+lB4LJ0I++OXyAstguD08mujEblWsb4ju2qUub9AG/q408aPWybQk
ROqmRLcN2wQtjoXSe25IMbizNbraEjjLvc6P9+GDHbDj9MX+ou31w3A9PSqn4vcT/YmoY4ejZNdC
+3ny2lfZrhJ7zM2ncMNu0hYUEApmN4MGsD/gDoyrabrLvRq9k96EFk532Ku75co6Xp5v0R1njXk0
VI+BGQjJi3O7mma0DWlGiknoIFNmTXuFOF4HEdVxytHMkcx3SLD+QNNqQFoZoY0o7kJq3IBd4Sb+
x1MG6I/0up6xrUiE9p5fQ/h4eXCibWtCEBF0U6aKyxQfc83UAbEGZpXE8zy5UVVa0W7SIgbFsjyq
g8to63/jj+MtGhdypVHdzvUENNZ1xwL9tV2rB7M9eFkCIor422U04dxhaCgFVEEbwr82tRaku/qx
7OByEh+lSjeTyiQ3KFGiH7rQ4IlFBdRHBvXcNqK0nKEQWnVeWc4uVKfcBVKnTmMHWVheD0VxFY6Q
pTCSg9UY7tL2XqlB47bRPULp1eXhEpFjQOEj6PbhgsAyyB29ZMgjfeibDgQidlBNnWc44XU+s/0U
TgeNkV1RsJ01Pmml6eWqvmf9fAQ5uFvbUAKg6Q1k+rwYGpA9aJn68Hta/MjwqEX7ClS47DQn9ggm
B4YHVksSpgl3GCgrEB/r1MAJwu2wzCCxEqn4cq3+ao03muOS7lsF+cv4nlbuVFybqlRUe/UXvC1u
MdfZ3ByTZkgbVW2BGbWZm+B1utAVLxqDXFd2ank3OSeNMdfpUVGz6/8ifUi24Ny2i1lIpnQGeD8q
z12bXpn2l1brghS9kFNYu8b8dtk4hFHBFpHfeoVN26lbhwslLxu5oLj4liFxaRq+GZnuWPs6dEvA
6amDNKvtXKbuIdtSsF/jfG05vyRfs5ripcnn7kN4P2GROuFroP7pO9NNhyqbjPpkCpYwC6zwvi6+
qkoOhqbXmv1S7CcJvqBEjFhI8plw6AYebbmtQjOtqWPSY/7JlwbRkBG/4JZOyJFCHdvaORnqY2Rv
uKIr1xaTC0uNRNOqyRg6r2VP8bCzk6tZgYyLvoNWpFtGEs8kcLWObeEqjQc6Da9r3JailhoXlopy
tLxlbqc4T3VjQ88TWqjJ96GSPXiu68Wt5xkat5maUGvMKFlL7ooIRnPKwbAeWn5pPmZj62btydAl
p7IYETluiJetVajc+FCqZRRZi9jSShgUvJCSM15T9Nn3uf409r/RLwh2Nln9gsjdO7iy4RqPuhaU
+XF2kxrp0JkUNUGQomzpLQHbOiGFazSBOh4JC5SFeYaCus0ftC8h+3Cs9cNl0xUcamdfwFlRPI+6
EjmYad0qvxZtVR2djjSSo0RoPJthcpNrJKMSlWsJVzJExyhKPJM+NGbi4SVp1xl/UdSLIeHZD73F
OLgM3hmknZVPC5bSSdTAIotnJ69aknzpSns3p7BarZIYz/r9f5jrJyLl2PUQtmnp0K/VY6gtrAg7
hG3kZVINEPFaoX4HTc24Gn345M0Ro5iGPZYpCgsVXMncSlm+qzJ9NIFTwdx9QnBuPSR6NZK1Dk5N
iwMSoyAY3q1lB0XkTyBkI8rXy+YntAyHQNXHAbcUXOf5qalPCQrIVnU5pXAHRd+14V2T7G3m6cXs
X4YSb7YNFmfqQ+FA+GkElrWU6v3cVScnMR/6xdlXAyo1daI8ESMBiRYyyu7Usvkesuh6UNP4qmd5
etfZef4s+aZ1fH9YzuabuJ3hDNU4OAm+KczTFyh/fs/V6pax7D0cX3I8AGbgXx6VcE+z1F0M8LmF
0TsxIUF9+TsEoZ5jbz6D87dlSfvUXktWIeo2OPRKg5hcOL1YMr10MQ5FaQ7UeCyb70Va2qLEOxVw
ksiz1b0VZccSzVbS6nBReIIBfQJxa23QYUr0HvM62O9q3O/NuUNKNLSeo7g46Oyb6UCeERQq+tz5
efvakuG+p84rdKZcrchu0xl9pY6MMUK4uTYfxS12iQf8SY3xUSp1iXVjIE5s7X1uvYStuUORq2RR
hV5pA8ctqqIovdIQTHY/I/fd+dPgl6in+RvLwWquemCQ/eQiz1GF5OeUotyvrjwoH+1AFO5SFF9l
muQMEU/eJxDnmcrUDIc5hV5eVvw06HJvJQ9gfaWF38/vejhKPLrYUD/RuDOkGeM2QakpNoSu4+bq
qk67V7Tm1lElXmn9R386gH+B+KOjzMG7R3OU0MbJtxZZc6b6eZeD6Pq1jn3Lzq7BRHd5xUQd+Tga
Ea/aCD0gMsYtWRaicvGjEHnJp8MEcS8N5QwFiJiZUd5mYIdUzGpn0599/5sWvwh6ZnEThKCr45t9
LvkYkY1uv4Vb1YWSOitynDftmBZug/oBf6z12DeSODtcHrdoSbdQ3JJWtGR2agAqG6MjGzRwvPVH
CLmDFUzG2C8ZFd/GOvfVRKZV8J5qyqmskfHXycG0JO9bwgNtMyK+dxVWw0orBEyosH2fGK9KiYpv
2gVKBL6vjniZhkq20dyvCkXzkAZWgndDw3CTUaZbJ9qd8OrQ5wOtBlKlXGLPVsdeqSnMuI1Gj0HM
0ewsr3Xozdi9Jdr0NEJqUuJ5VjPldw7YFFFZYSOT9oeayogopYlXeVV91p+dBroBbZkygBa1X+tk
9qNIJt4lXtdPSHIerYRViN6qVXLXsmvLi5TFDppkhP7pQGUPXOuE/TE6zcT7loWNqvInZa6NSmLp
mFAQQp2S6KcDol+i9nsVwlJp9tuiKaJAyCCS/liqg8T7rafjH+BI+5omip7X5PP5OG0t1fWxBng1
p7skpY/ZsEgS/MKp3EBwG5+kU6qWCxxsb2Y7lPUfVMb8Mpa1yItSQSAR/RwKt+v1AqvEVkeeshs9
fh7jGEXBDy3xs/rKjEGloH5V0BX3F65GR86eQHdtvYacz19RO7nTtjgUzR53nTzcFWm/t6Atp9ix
pMBI6NU2UJxJ9tREm6wBqNg2g2ma3XQe8ers3EGm+/7yqIR7HG8yOs55lKjzLZoZtGLx7oqpVJiH
aBWN6gUIDxBTNfkbtaO/msNPNC56aaKsNdgaWITaybTxhJkenThBVkcSVwjdyGZUnK1DBlG12IxR
zVG+n2KQplS/HbW9muLXATK4l6dQvFqfg+KsvozLmrC1O0vpQMvqnDLrrQvHu1Zm9qKowtkMirN6
UiRdRqBN4w1z4vh1FGZ4jO4eOmv8GpHxtp/HxIvQf3LNzNSQrZwQHLUdeDpzjLUb9Nz6B5QiqVoO
cAr+BqXyp+ldaY9Onrhl+8Sq31J6WOGsfgLyavdVpKPhrgZgqe3H+kff+U72mquyXkURB7XjbHC4
bY1X2DpUWzCxdT62QBQkh9DvUYrrGi7d/1BOs9/eLUHuR0/KjRlcthyhv9xgc/t8cIZ0tsoVGyrv
lKU7izjHXJcdquLgcIPDXcgXChHKogdO9sMIzCsSGHZAH6tg3hWPNfhEcdjtwWgqiYJFr3FnU8vd
16IRlzm7WmFfyoDFvnIIA+M0vhi/8n1xmBlEorzmN/S3qMSpCef1Qx3TQBnwH4VWaDZLyjAEsE1O
joaGzNqfrUY2vHV1/jhQNyjc6imkS3RttZy02dP2jkKuJ0eR+NL6ECuoojKI5n2NuxkOJGf4H2nf
1Rw5rmT9V27MO+/SguAXO/tAV0alKrmWe2GoJTXovf/132Hv7G0WxC3u9I2JmIgZdSuZQCKRSHPO
w2XLWTwdM9ncjqaJ3ga5ANmsVq+GGELE4gDUk00ZkO1lUYu+dCaK20XgSACUnEFUKnQbAUAx8hCC
MQ0NCyRGx6H27bK4tb2bfj7Lh/W5lzdxCnGS8ZJLt9nUN73mzNZWb/r5TIYWI2mEJClWrwxwNdwm
9Zbpe/ob4zVoUEPhT1TQz4WS17mYqlZqn0YibqH0KhbsMn/3V5HYFooUGDTRUA9DQyP+4WQUdZsn
VEZUp9VPEm32XZeXdje+jEJ1jUF0px3z51R6iNLs/vI+LQYOM8HcrRdUKX7nFDgESPAZhZWNcCS1
Z3boiyIhyIWJ9hvVirmq3BWUaDQYCJ1CFRGDr72suwBi7L32ViqmXjFxBeRususvx/uXgvwF5Kei
77dTrBLWGFFo2Fs7YBDr8iKuyeAunxT0BQYwjIFyil3Dy8AzxUEcVoQsWvtMEc5PDXGtqU0FIU2T
A8FK1CxPps6oSwi/srVgaKnBBgY5TV2jiw/Nrtz5LapCGuQBy1aE22zcBNlN6L2gx1tlD7WCBOTw
JGu7JrzJ/V21VsxfAhw5E84d7K6rszSYRmHV2Im0K1W+ZuRJA6xCb8YoqBUHSTNpu3LbLIZGAKGW
VFmUEVlyGo9FrldZAKGpkDz1PqYbwsDuZNnJNdWsKgJmxNASE8G9bDvLys7kcsr2lU97MsWdI1p8
hgBlWsJMjw5Onz0Cm8OShscUzGAZfdSitQzXqnDO7zRVrOgAAkLoErXoXbjO0qOuvYNEyg70faNv
Cs9m5dZbS48s2vJMZ87rCGxkBvCo4QNkpwrpbdEQU/MKV9IfL6/u4jU0E8Q5G1ETu7L2IcjX/d2A
xyQVUncCd7ksZkWfny/d2U0U1lrY59okpjc8s+j6J18ZTQHVfalpVt4pa3v28+czYX6koq5fQFgo
/5Byp1csj+08lPMLwbCGzhUbt68AebyWs14OBDHRrWFumACdlXNzWZKwWmeI5euyMxkQk6KeYZJA
2FAlMZUy28rxgP9f7lQxdFQstDDq9zEG4GLjcVA+86TZXV72/2Upfn0R5xPzEuOSQ4np7za/BfpE
157aGPN+/l4Dvr6ubATUSkjtGGwlmFpq8gZ/xy/BXOBWgThGSymWYixeSqZsaiKbfU9OZFAxgaM7
ucBMKbytk2Hf0h4VO3Gn+clOEe+V2N8bmvdQkO8dfUkrGTCLMszE37c6Ckmd7G/qTPqs4tJhLDKL
TBLNtkLtY0IM6Yo1tq7FsHCmCBcWysSItEGDInF709Y7Fr4XaBNSRZv1w8puLTvYX2vGOdjSy1vD
m96ehQwCzvvK6zdifivVJxVvCkFH2eXhsnksH/5fAjnPykoxJmoH68hVD/BDxrYSJYxo9s5lMatW
yDvRFBOybTudi+QEyo6CAswmMZmI5q9dFFlJ09hAgu6k1WrBZGXnsY0GUmINoFwYY0Nul1vR3EA3
nywiAM6DQ+UFG0/dE1g8ni9N+D1CWqsPrTY99IldNq2JsuWK4l8XGPKlaVQR7ZKizheYBNIqFYrS
CMALwOZUyG+5kXilBrLtFdROtMHSs5tSBM9iao3VnQZ479g/icPfh1E8/w7uOpEx5t/4Bb7Dr8fc
RXKlA/4IIGjVtDx5WRiYQKQa3MvKL+oOhm3k6kQNQQPnAbpRjlikKQjHjGOsblnxEK3hVE+f/WV7
0QZLNRUvbJHnQmvHCmXQAYM4HslRIwCngwbeEqpiKMeXbcM7VJhrWbnJltRC+6kyUYcjfc/3Egmy
DoNSoVY/HAlwYJPBZf3n5aX7Gi7jBpnJ4M5lTwyGvnkVDyrfogLMZrX/ak0L7kQGQxF7/bQ5iW+1
yNEPxyJ+vqzE9JH85syV4GyuQWbAEASI0NOToDcAk3IIO9TV384hn68VF8B02A9pOmZWX1wr/UeG
gYbkliorJY3lHUGTAbIsgAYgnJRkIB0bYuxII3dmzdyoXtny5dX6lwAeosILBjqIEQTkw31ZTnV1
37uXW2/Fer9eMVgtcLQDII0C3Yvv2WI6uISMabW8likg1cUs1miOuad9kLBJn5gmRB9gSKwfRi8E
g3sVR97KK2JR0Z/TT5KoYOqKW8k0VDsxU6GozHyMie8S0az0yEzW0EkXLVyDADBiIWWgc7FYrxfJ
UAFeEwN0r7TFcI8HQB9ye9nGvwYHWM6ZEC68Ir4uFPUkRI03NLgZu/u4fcSlYzZNtbJzixY4E8W5
04x5UjyqEEW9A8HYZtok1mVlFm1jJmH6glnYjC5ckgstJHTqcxJse1APDkcp/1aRrRo+Z91KEW3J
eUuYKIb/xon6gpBQ91UJdj4DgVX2kCpALMHId+l/+Pm7qr8G6e6ycovLN5PGK4eBww7hP6paw7aI
vwv5StJmcfEwzTehqEIMn5+KlIh1rBVgbu1TzQ6KeIxyhNbGi64+h4BG794v67No3hM3MzJugMvj
H+NpKw4JHVltha0K9kTJrPIQ7dprgcOaGO4mKvXESLocYmJtpxqYBFTgFNauVHlxc2bKcLfRGBKZ
DpMypZsdgVyxY68aMysNQ39O/KhZqUWOV+OHcq/b3TPFOGBolQcgxl5e0oWWBJxmQ6UTCihCRn4O
USmUEd1zAWYFYlve93bwSl4w4r71zOQQgbXRMR6EfEXosuq/ZHIehAqt6hcGBm8RoZL2Qf773Rzn
OnFuo6yFUAo9/H5fOZT5lhjfjDUM+WUb+aUCd7SSwOgElUIEoUdB2zEamas4iou3hkFxmRNlygFz
t0ZLgxGMMZCRFBMozhsyThNuS/X356A1DMzBLQH+i0z35LkPFKOmx8U3Te61BC59jNr72KN+Z/k5
Uk+m5w8wzMtmt2QBc5GcBYyFwgSWYKIq7Z7afC8a3y7//qWlm/9+zgLGSMqTVsbvl6pt3v7oFLC3
D5s2WcvxLt2FMt45kAVgli/tkYMkhRirggcUe1vqfFOTt624o2h5j73tZZWWLG4uirM4wU9B81TA
X+QK8jhjZCv+U0ED+9+TMn3F7D4UWlKzsIYUQOokUmuhLksApvU7QgCuQiYUHzTMnAsZG9kgtTGp
AnoXEGioQEfz1yadF00As3r/I4QLxUuGbhzmQ0iAkaVRCWyCidQokkAy/nBZnUVJOuatMOglEgCe
nqsj50jrhRLOj65ObJinsN96otOu0VUtdMYgdkUAOyH9gu70Z3Z+tjd9NARygMSs1eqqVWj6Ywgi
WlUZSxMj7iZ42qwhwXCzx1xSrbV9Lx3YuWzO+uhQK1mHWrolp6PVaOXNaEgrz42laALQDxR3IpKJ
Oo9wxPzRT2EvU18HOmtBHt3aagWg2kQTtI0nBmCYKr3IlmkJiLeuWakILR0v3IEwGKC+qPC455vY
6rKnjwFiJR20OJQBczunB4/Wv/ESUPCUmgb0AILAY+M2sWCoiDkRknmOjPEy1mZ2DVguo3AvG+Wi
Pr8E8fi4xZB1fk4gSBEr0PxKpVffp0neiXjNgfty5UQv2+ZMHHeHIBeZDUmGOJoEvQl+UTMOxS3t
EeLGOihcgtSqDbTH9qcmH9deCUtBNTIumB9BxgXo29zWKankSX1A8b5Dwkk17vLcB7hjcfAj2Val
jxo4PZfXdsnro/kAI0Ai3nMiPzymG02v1unk9bWuNMXaZ6AUDNKtXAB3tkWZqHj+9wTyp4+SSKlL
CDTiDFnhH4yIZpghStRbU1P7p8vSls46RjDBvwq2NeDJcHEHuvOKTmnwWlV7AKZSgsLBGmv44goC
CARNaTqCT/6s66MYKslknZLc2ylxBi0yS8zlA2O/vr+szc8wic/JYAgYtTsE6gAW5ExTxCMhjqsa
0eDO2NbP8rUC+Duzf+6OkQUQMfmd7jp3PBLzW3pNTsPNcHpB8+3W2OrAAMFcr3P5e5ZWd/45XOhT
dKM4+jk+Z9rE3stQFX68LGEBf0JD/+kvjbkDEWSJIoNDubYUVzt618CcuKltfasfk33zItjtPr8m
JvhxoGVySJ16LVRZuhDn8jlzreWqQEcZ5KsA5YzjAw2OXibYGWoVlzVdQG6fNKVgekE9etrfc68d
xujlrDqMVOKYPgu4AaMhtUkPqCzibeIEj/imBnkfxsowRYqmEFvMmrXe0UXfp6MrH7C5gOZDxeX8
I2JPGgu1whMqjJq9pwW7hFAzLBu3kQGFEDOzHW5CH1iF/sdl9Zd8/FwwF+KgGl/gQQfBPUvNJtim
GGGt+91lIUubqcO5SgT5X9QVuCUWc6OMCEEoLeib0QN8yYaS79q44uEWWgumOx9YE0jRgfiZx+6I
mk5VG0DiWBK7IaCfxVi9FUTxtpWqXRvV20Ab7kn+grlda2Qp5sSlvZz6K62li7oaiErRLgsQLz7j
KQiyLKD7GAAedWyhPTfMmJmUDggHL6/p0o2l/5LDJz77VKwoWmxgMWl4pwShU0j56+iJdiszMy8+
hmCtX28puKI4BKKKORJ0OHM+XR0TDFD0gCnwAgWUKcqYbMsM2cGw924UJbvuu9a35EzwLFmS12iZ
lrw9OuInVowpc8hf0ODDqMJyAA6Don0Pu5s2+Rw7q6/cvvuNdQXNAYizdLQBK3yeFXMLAotkOB5C
n/JqF4YvVfAe5S+N+L6Gm7FQ38McgwqwGw3dwXiicE427NJmwPWPFUVOuWndAUWtzpX8k6S5VHKp
DL4k+UleS1guJmzmcjnn2keRIogAY7NE1f3orVthW5Uufb0THmnpBJVTPq54mcXd0wBwMQ184h/O
vZExRjlmGpWnMSZztYMqmor0Jobf/DXYxaXjR2eSOH8Wa11Gg0kS3j8m6Oty8a2LLHUNdHzR18zl
cIeB9brS00lOWqNVVtq2Zmyme+W2Rv7NLm4Kz9IeLh/4Fc1+XiGzp5vXhX+tYTAN42NkNnvKIjBN
JXeX5SyMUcIqkYoAnQ9A5mQ+nTdWegZo5h5X74ZY0lZ6cDMLBGH0JL2y+9EKN8UN0Dw6c3y5LHjp
KprL5aKaeqKaz2gHq6y+s3YHDDlmuJdFyNPv4AO5uQzuxLVirGSRABmtG8um/AjmcLvf0V1le/fZ
g9TZqaUAK0+z2VtsXWEAwfqddM/8C7izF4e6oAgxVneU5ZtoFF0gXlkEHR0jvWmLcrei8Nqiclfv
oOn1QHoorN+TTeZI7wJIqkE2yo6Yqxg6W7JjO9gg39SY42Cqz2wz7jE9++4/UnctMfS/rP4UsANj
E6P63OrXgc7I6MOJixvNzTbeZpdYRDJ1VzoWVgVUN0e1q4PyKe0w7Jxuwg35Rn7jjQ4kqn99Arf8
/eiBblLDtdmEe7S/ymRH11C7Fw8qiJTg1kUV5Iucs0sqVSrEbNIy/2jKH4bagi/nnrQ/Lm/tok+d
ieE8XdQXOZq6IQbd3VX7HdgRXnadyT04z1fD02VZgAU1MMANWCDOiqIx6kffgywGvoG4QamToNPm
rWaaRTp0DZDOQqIC78rosyaBrQ/ttaFV9liq10JIXSG+6Vm04g8XY2ZY0r8+atqHmUNUq8TzWrHA
pQIq5wbECEJiGcNuAMU2eR6LLRWPylqebjKPL/4DWFAKmjmxGHz3qlgaQ6bIuDkTKt5GCbnHef6d
AGQmglNL8SOhHwoEBXKqOGVoddJGjDBSw3aDsPfTNX+06CBm4jhrrRqjFvwJwkhBxqVrMdAdIxEI
drXfsNaZGM5aO5JLfeNh4UgkbVnlZqFoIztiCb2dr00yLqqEJA68DCJN4yeg58wwGOLQsM1hGFIF
LNSCmGrt/A5DHGgOkJkHKpgqIy7mFo6kZVwjKkXxTfrhK3aFTJyiuoFnCQDOTULLJ4B12V5exSXz
M6SpnoOBPOlLo6Q+9qSgGjYrTwDCWCrHuCtXHOSS95qL4G5hoQC6bhFALSHAtKl/ikMzBbaTkn+7
rMqSS5nL4e6CoABgFyjmEEChi4FWp7Ryxj41/cyp16g610RxPr+QMymqVIiK5NQGLHBeypjjtcr6
EAfvl7VaLMnO1eI8ZZlGBJDAeD4I22Ywa9mk1/VOdQxLPuVX4Ee0YzOyJGfc7OnJv/sWWt+YvfZQ
m84S76Tm38B5kKRsukasJ8tsUidJnW7M3K4xTE26Ehg6Ij8u67y2vNxBKIC6MWQU4gC3/iBM0DuA
DsW/KncMI0fTg81leYsWCoBQpIcknAU+VyJ1xagIDUJvtXBH5ZCr15S9jWtGs7iIMymcwzKMIE7k
BmmhINl0tN0KAthxvau+Spyc3rBV7PHpwfBl02byuAdFWmBMwGuhFTAA6Q8dSYNnxRZvlScwkrLW
zJklPA62uJWPhVu73jW7v7yqS04TrhIvUbQXAWuIM9xWAaW5P0BfAcWLCHBNgWqRNVq/Rf81E8JZ
JhuIL/xcVC8LbFF+CoBXfFmNxXQeiG6IjinUqYWN8ytjBJ6S3pseZsKpyG5ShjZq9Ku+B+pH2Z4I
UPLyayZsIvHhsuDF9ZvJ5ZyMJ0tj5E8HvxoZKEVQx9URGK09zhatZCaF2yWhbJN2RF7WKtKjmn2q
w0FuEhO8SCxPAZEWOxl5vazX4mmbSeS2rM/ywkjzyS6qvRG+BO01q160tSt7QQrQQ9GfgJZXIN/z
5ZBWzMWxliEl9wQr1BU37jIzoqdWClZeRAvDrhAxE8VtFItAvqSneBH1QBG/l1pz3AbX40a4Vm/K
0kx2zBqujBdppWi34E4m4hXM+6HEP2GUnQereSU0CuuQmwQCFUU1CfTYY+ObqjQx8zpg6r28awvW
eCaOU7JWuljvIojL5UMi3EnhVhLuLouQ1lTibBFdbx0tpnRrqd11mLgp7aS9bmIbiKVIETpS+6NW
3ZJeifS2bK+09KYKThWzGzg2f2V1l16W0BdjZaiKYsiRzzBLlagJY4f6eW6zo3ICzdR99qZad8Gh
PdRb/65xExBlb6NDiiLN3v9WrTFsLVyCZx/AHZPUA6mXFuEDes/1ejf3bd94aY1j7q8VLFZ15e7b
shCDONAgSmE2huiAK8VM9cN3P6PDe+iGT5lkBzt2A972Q2MGD/nmbS1HuqYsdzdSmqFN1MDON4nd
qbbKKrNMnIC9KuHjZSNbk8TdirGeDXVKoKs6WK13VcT7Ib6rhnsvWLs4phPB3b/zDeTHOdFPoKhh
CUmlDIb71zpaiauXkr0SWJ1VvBg0ihCeU6VSc9lTJ7YEEKVo3glTDX3sFoo7pldDb0M5tJpYo7o2
XKUuHFNgqeNQANFXQlsvV7v0WVXlMYrNQJ5W7BL+DTTdqMCENQByOyemnhlGFjPINsmvWHst+FdA
hxq0K6IcO+2ZdLdBGpjyAKRqtok8O8xaB+X3TryKRrfLbH3EA0gxB3UXUu+q8YBgTHunRRMiyttW
1T+2wHep6ze5mYpplg4WoTy6GsqTXotu76McjQ4GMAqvecAFy5GBoS4B4Q6hgMzfKMjLZJkwaogD
4AEZWHgAvBFZBqp42tqk/9IKz0VxzjbrwOkay5Oo4AAKnMq3lC40A3ADMJvkK559URimSImEWVIZ
o2LnFwkbO+ASKhAWt4YJEEpXBABsLT0L3SFrjmFeu5dP4MLNPAn6lzzOsTXVkAZ4iuLxJDyKOhB+
5QcG5LqxcS7LWdOL82rg1FTyikx6aegbBTggld8zbaOM/ibX6Y6uQkktCFQkjN8DagmPpS8olILs
Uw+w3I0lAXiV5btgfB1AMZAWp0By1tjIF1YRTWqUonalAbGTv/6TVC9GgxkAt9c8a8i/Dd6IBIHb
pSvWsXDvn8nhTDGXFF+tRL2xUuPUR9ex9BCsUQcsOMozEZwBKqNiBEqBdas91ZKVziK/MYKgIAYE
DBUSqKgZc6YgjwphqY/FUv3mqU5Hu839uzRciRkW9ZhJmexjliVqJSqQQISUCP5NqUEeszZmtbgZ
Mwmcxw8F35DzERKK5DMvHAX4khKypZfPzYoQnoRH1TKF4YA0Vo/+l1rbdVSF513p0l9ZK56ZiiZF
q6sZNBEb7eS3sg0uAPuyHktlp/muK1ziqSwxeozCXgM0jPE6IAdtiKwOwJL1oNh5kB6mjrPU7/AY
F03MjqDenVqYprf9FuCTnbjxuvs6WisXTFvERQVnH8WF7WkbprUhYHWT5hvN7ovhyNhVXF2hOCVF
TtvcXl6ERTfxy2J+0irObDL0xDYN5ckmg27TBiA5Cp5AL+pFK8Nfa/vJneGmNWiVG9MZjsKbpiyu
kvThsiZrErhrIyuYQXsREjAU46UbuZZW7H4p/X+2NZyXIEE8grMMaxVr4gMNw9CkY0fNxhhu+lZw
jIi6fZCZdXVnYNz5snarwjnn4bNR0mjn4UCID4lXoiHYKppTMt6Aoa0PDasTrlJBXpG6aIzIeuHq
R+nhS/GhKilhquC3VgKP5aVOoGKsG73PPYYE38id+BuzdQr4OwEAjz5T+QtLIu3VKgePb4tJ1PZH
UmYPPXJhjZTaInoyVxZUXjhoc1ncgnY1lZMiClpLOlSYKmZmdMjf9Gvv/pt8V75nKzNUC4gD6PSa
qca5ZuoBZk5KIa59F4/Bo34fHYfPwjDzK32wFMfWdo/aLVtzceJlJXnc11yXY/CkQCpep073o01M
7Vrd+bHpA2plRdiSK5lp+AWcU8ozMe0hC/VOOw0La0RnW3hH1c3lnVu6f+Zypo2duSxfC+OoDiEn
UYwdidUrHzBz3bCWIFoTwzniRvJLJaknMZpo0W4fIru2lrxfauqYW4U2ObWZLhgl1YdmEiJsUZPY
lM/hQ3qQ7PQqe1bvQ2IGK2548c6bLx7nhzFRJbbRtElV+sjeQPv7WtuVKTgBGitrzRQ+8yv5oUVz
/m38+O9tG+ef4TfjMighWVHeO/ooK5VZiN8uy1hVj3PR7RBJgjjZBrlW0OT0Kpn1VbCf4Js7qJQ9
j/v+JrLBziJv6Npze8WhaJxDwa1N/L6AbJTHi8SUTirq8SaZWDKcFxHdBfpKjLTQVTW1p4GKD4OF
IELlJ9y9ARNdeS2h5zkP8LY/JfE+CsEhZstJZQfh/VBcp962aTbFYAvFMYxWTuJChmH6AMAvYvgA
9Wm+vWLsAX4Tp2i6NtBSHrWxneTg0EarFaiXPTCn7gafgBvFSdaQJyV9Ws3zOOlcNHdyMsrQdaVj
PjoiV0xHaTIBXO426nbg0BaMU5IdyuI5Uzal/mhoZosxGiFzFPFTkt4I3iiaKfbRLbpETYOJjgKc
zO6aFt52bCNLzx+QJQEJQZKVtoE+yipvzbp8BQ6DVdcnNoI6I98qso865a5VKxdULEN1qMYIhZpX
OgqOUKtAHXAleRuOTp7stGKfCalTdLtU2HjhjqSjWSe7kQIxflO291F/7SnA60tNFjI7ST9YcMWA
ZEkQVSSZbYw3cXhKZUwDuWCBz/Ntn55C8CwOrlgjXk0fAX4nettQ31LjMctvAfMGaoOreLgFjI0u
RTYtt3pxT2s3iRQzbw8a2YfslmQHof3m608G6v7jISqvMpDfFdFOz+6SaJNWb173gLpJatzr7TYj
pj5swF2d4vyILUDVgvdKBVDFqRtdjKI4AaBJkmexesn0AHDXHqgWnIhc+6Cyk76l4b2QvSkDiHM8
YFqAiowwLNeAmpq6rwTbCN7lTLNU9iIOR9AgCHlgNSikyG24TagL87PC7JtXbIFzO9Y/6sIKjYPo
nZDGaqtvNPreAckHeFptMS3IFbivU6O3otZlqlOJ1U7AbEUN/ENNPsVKZ4oZ3dDoGU1DbhI4wNFd
u++/hk7TaOpE8aKKKAvxY7+JxrxS85upJ8eSdvqudGu7cQIzPlRmLZrijXINSFsHFnYvMgzKrjjC
BfEEuSjVMCTQ64IR/fxiKWIta8qpWzA8YETW6qzISk+laHrm0z0BcWe6f0fh6KlyihXFF6g0UXWY
SeYOJskGope41H52CWFeaF+Y4xMoTBOErtad7ujXuVMdhq2/0+3cDjegrwVEj712Eyz4h7PP4C46
v62ymnX4DNkC4hhEezbZwBl3bvb8DRjwpmHrh8h8Nj4ur/zXKOhcfe6aA0kR4CF01MsAKOUnrzlQ
wfLcbJQ1/abv5/zfmX7cTSdGCRCUNNSvEjM5qpZy5bsR9CzsdlM73lW1bay1lNJCIetcN+6GS3xF
NmqKNU0ewcS1S90CVMcO8o/2W319jDeatQY9sKYlFzXHCvB2frbx6sZewUBdf1SE7eUNW7pFZytp
iFMMPYvB/CHHpFI5HRXCvovadhTTXQ4M2Kp7Q8XJNuL+re5kU498wBtTTNlgMq0L2ttpLPPypyxw
4c0X+Auit2HEcm5MJXkEg7cGyGLcdBfa0dGzv0eb3h7vcKuZKLOYlUvN1upcNP3bey007y9/yBcj
NhQ0iaMnV8FQAXrgucPTCf4Qi7KHMGooXZkWVgHnWunX8nB3WdCX/YUgzIeitYIA2g5zcOdrb8Rj
nBMQNyHxBthykoJuyFFk97KQrzvMSeHOpNwqY9xXkAJwVWB8j4jPzCwE4i9acHeKlYJnFsWrZMUT
runGndA07xKdFWFnCdltHT7kmtutYVt+cXKcYtyBRMZSqMQGigmhKO7iqEieDC1E3zTYhAnm7ofs
Wm/C+IfQhP1KMnPJRDDGpGP2HtjblH/tRSF6Zdox7lAT3IgVBsLkx668kpXnlb1bkzNF3bPTOaoy
cIUHrKKB4M6Wepds2F5+AT4gO9D79C6/0q6jnWZVa12RX99m0+LKIExDKUeb8E/OJTN9NDojiEA0
scPR2+mi+VSaraNsMKPhTLNL1oqq05185tI5gdxuNqxogrKBQHJdHwKkhzeGpd3qr53bb/w9Pa7m
JL5kBziBnHcVtCHtdB8CC83t7cxqTVkCd72luikYNlac29fq/bm0nxmu2U42aZy1QE7CEI0tneim
fc9isxoc2ZoeaeOGnCpER75Vv8Gahu3a5bV4GvEgAP4rmii/TIQNUpal8ph06K5Ce2u77aZUlkbW
lFw0VwWUoOo0JqrylQRSUz03sKyIuJof4NGwiCMcin3+3bvRnRI5kWNyw9x6jXB32VhBj4T6xRTv
8VwQDR0bRijkorr0rt6iyd717Pi7/DBamlWcmu8rtjoduy+2OpM3/Xy2mZogx7XvZ52ly2hnqcG8
aSpWsMGsot2JZoMn4MrKfm1CmMxnJpGLaPXGi0kiQEP6ygazQLLaBSxna4YusaXBrE6DrW+EHYZF
tj96S3/N98IhXJn2n2LXL1oDOFsC+gxWmm8ELOO8opkyOaP4oEo/aPN5eVmXlZwJ4FwA2ss6IJPC
odc9Qcd3ZhZqaIUivUsbtKo2uYGmF9TzS8zADSry0D7401Dp7vwty0MLQASmTDzTGItTl3e7iCqm
1JX3VGuR7xOCtVfG11h/2pPZ53IOpI1oVIjydMWRHXnt3kB+Rlz/Pt/e5Wa1pe+JO3Z2uFf2vSUR
u7cG+/5vt8Gcf4LBRW+KoPZlrGHFknFXiK9Cc0sDy6BPKaZtLm/O4uYjywKGSZzrL8TMYasVQVjB
f40oeKVjfux7cS2hsug+gCIBzDcM5WqUM/I+1fFGnTwygL01jJYfm6OrXQGTdnipTfag7Wvg6VuB
W7qXdVuTyz3aQq+MFJB5wLADeafm4wGlakB/Do7vv1+WtLyKvzTkIj7wS2hjzSCJGk9B8KgGzuXf
P50Q/oii1QV9L+ggQOTKNZ/oVe4D36uASTJtUyHz4d0Y/V2XbqQ0PiZrPR9L2sylcW4wIfnoVzGk
DcZTw9ysXmt8WhPAGQTRA62XJgGE3k+wEO328nJNQcyX5QKECEo8Grp1eGgPSR4A/deWHeBZvsOj
Kq1dBS4mWwxmXRa0GIRPgF1/SaLcQc16jNjqESQFithaqe8j7RyF1wn7AG+My2QFHaZxbaet8dQF
KWbi0vpRbDHZoNHs6MXVisV/bduF4wDiqQqqYTSbfsFOAZ1RobQpvif6IZmSYdfoLKrM7HBEpxKy
IrW48hxYOmIGRRcQaKIMtNFw4aQaKIDeKqrOYl4D8o9DriSYtHGyyv650P/x3v8/9pnd/PfmVf/1
n/jv9yxHLYUB9Pv8P//rlH+m/7iJ394/q/+c/uK//iD35zaf2fEt+fqHzv4OfvlfwvGMfzv7Dyet
g3q4bT7L4e6zauL65+/HZ05/8v/6w398/vwtD0P++ecf71mT1tNvY0GW/vHXj3Yff/4hqzga/zH/
/X/9cFLgzz++gWvo8+Mf9/Vb/Vl9+Xufb1X95x8CIf80dNizBgqMiUNbxB51n9OPMDv3Tw1FThGZ
Mk1T0df5xz/SDHjqf/6hS/8EvbuOfcNg6oRLXAFtAf9fov80FBlAI4Y0VStB6fzH/3zd2Sb92rR/
AOnxJgvSuvrzj58jQr8O4iQR0Bc/p+sx6a4gdjwPqGIpLFOpi7RPKnl1Yzhyruag/xHzNhgfNdDZ
gylHKLXKTYuhGlS7lnvNB4li5onfWVqqaH3DKF6k7w1fGxo7MtBXtO2MJK6uYy3JhcHMol7Lv6ON
M+wzG2sVh4rFcECkTx0vxeYu9ns9fgOEb+69K4lSkCMjQZErZiIFFT5FzbUyOfmSWHepzWKtjFDa
6LQkOUj6UOCTWZJIw5UMbMPwh1C1Gf7ObEv/WrT5Ip07qwnZBbCrBtqZDKQLsFyTs5wFnbqUBI1P
fPrpoU0jLLZ1ogKvOFbbqtS3Y/UzcBqDPA5+xKIXyN7fcxmQD7wsoAmrClWwU/iYc/ljqNAKaHTB
B4CzlCiw6gx95b5pGLJQhKgCdKys7dKvmeqDgUAY8/QGAMRDhSeOOpJO2dfET6sIfT+FUkpHICUX
+NnlNTp3M2A4Rj1xavhWME+NLjOd+0bQJ6PPrFSED4LWfVG22agzvXBjqtYKilBlTchrpIlevbss
l9ubSa6KWU2QvsC9Yf6Rk5s3Q6ZngkI/2ACbIyYa7OPq2Vc9OWVmFwZNcEqBboiXAp4Nsrz28Joi
zdnxgXi0uQPMDn0KmCEHWsT51jCtDQSx95WP/0/Zly3XrSPLfhEiOIDTK7kGzZYlS8fWC8Ky3QQH
jCRIgF9/k5Y77rb2CTtOP7RiS8uLxFSoysrKIgW0m9IG/Jw8+4qDROZLtXXFeNeRWMW36WCCexym
CHo29cS7EZPy54n495uUaDlMgf4jzgR68O6eQ3cGNqKxr/1O8xVH7hTifIuHU2ZXN9FjByJA/mId
psDUEzr05C8qCoutjkunIvjsf36Z3Zv6bVoysCjQMhwC2DmW5j3FCaWxUR8Gyb6xapOZPSujBQtH
wsQEacFQWo8t8udHvgtFsQPRDxlKYftBTWFO31/0bbVBLFbP5JV3UCUlFx5SUzgQwis+qcatPd0o
ovApJOh/XaFACSWTHbonPwqdQ4BVogGufKwEF1YeTKZs8iCWTk6vf37N3/1EqAyj1hO5SziIKOjF
aXlnS9wKKDcym3/1FmWNSMg49EWix8ivaUZqb9OFPGp0pd0Pzbyq/Uen27+2fUjfLRDcfJCFocC3
uwaIpd69RmlQ2humXL3KMSOw4T2s17ZCfCeawYhOWQa7P7XODl9Fn0lYVKuFjbOLkvRkQU8FDmu7
W/7A8a9kt43LNfWDVn9V8Hi/rVH4hsLyZO+igxUGxPD7AfPpKnUlt/R1AoeViGM/g+Tt7s02d1qi
m0MweDlSiAV/U8EIFQ7lsAXyuGrNLqfKjn2LGG2LwrXgRqIvk0StKwOjP4vI+JCLqkWTXMBxHiYx
IX2I5VW0VSO+dejYav7Gvn+Xu4alysHUziEPgqgYCGb2zmJgZ0qzyEW/FJnK+qzRYNFjKzLmqgqt
6DeoJiC6Dm/Wc3QUf3M/zYmOWYk/QeIgzc3JrenfzxB9b8Xhju6VSdCGg7gQzu67bTH4AbXmXOkX
bXGKwOSchpLeJjFPw3U6uYDpqNgybs+C+xCK2nG7GgjER8maP7RmY+TCCtpvz5a4Kb8rISaObeLp
IsbqPLhsXx41pRW2UFiQRnrQth+2523Mh3Wo0SR1v7Q6zD4WSMmK45cpXNHtuRTeY+3SrA/4MW1R
O5cHnU3pdMoLt68dOql0cDDMz8dXZUvQKRTlGz2+QsF5wJt3RO6+wawzMXz1Uy6NPlWLjZdHmqpt
vgExEwS3cRQWQjSkZegf3VJcrl9kKRl9XqIlxiYryhZ+BtK9Ci7Kn23De6uJ2QfcC+F1dI/PoVz5
bmukLMg2rvT4ssViAjPMAwzQqEBQkK+7hEjfCkPx5ye+t0aoGACRI8a9HcPN+NcTJxtNfBXp+iXd
3L4ZV0d385dAcB2Xd76YLH9hfbphE67I6k7t7a62iX3659f42Wbjn/cFVB7Bft77b6Bz1C4U/Psp
39LFQXs7F8+CSjFDSU65jPxQhhtYIz5MMj5aVqjufplKFAbUmmdgt7QlKulUDeL7OoIpkbTmGlq8
+aNH+q4ENLdC9/9hLknUAWnevLrGJop43UeUoR84ZZC/w2HnEfahWji8i0vWD/N+8hdAgh9QLFDo
UKeDTf1y/vOI33XbxBBxQcHdwKgx2hQxwe8jHnLG5Wqm4mlxMoITm1mbwIldtn3foq05pRc8Xj22
rR+gMWjqdv7p2aJ7+b6lU9evCXtk6HuF901Mtwl70ekk3U2k2dCm5WTGRU/deQO9GKeOrWL3qeNQ
CpzOIjY4Rn8e0jslPfA0QQjCtQmrhuHFCG9/H5JJpdhUL5OncuYpztas2/0FZpK6/ej+PMdI+wW8
G+N+P+KwlbtJsdrgoiE8hhsf+2z/lTLDNHwdq76gF9067vNgwqryO2Y8PtXxdB8imtrm02kghU1P
urQLaDkB9wWG+5ehvfMyMbQqBgYc46jsXZt+lh79IwKY/RAXo1PhKW2X3VLN1mBrbePWqW9zVKLc
vg6zMttzkcj9fhRExVgQn4uxDcdN5DFaQlQo5l6f4KVaTMdaIJMFHaVlgzWRHamwxeg66t26OZjN
iy5BWxho/cIjwQO7GXqySYMYK8ZUiJZiKua54GRustH1OBKg4Pf4r7f52U3h8PXPk/DOOkFoDvlS
3F9ZibBzF0b7fXnjFVooITfk0yIKBevw5t6iuMSDu4TIkkNp7s9PfJeXxo7KUcq1623jWkI6+H3g
FfUKXqv2xafJxdghc5hnbCjc/Zgf2muqsiNbiUKvrnxMAyZ8XJiEywKjh1larR/n+yKfStaf2ExL
GAMcyOXBjgqf8gL6FQ+zl7iofi0b8DuJqfRjKXFWcIr25WgHvy8E6bsYP6rQV8tDpITCm6AOEnfT
kM97nPrnsb+V5fzDJmLw+yUAIwGhVnhB7yMbuIMTaSMfPnEe8pHVsxtS3bA1Yv1dnmzUhqPhNtcl
1L+Sque1taYzV9HoUp/VGt4OubatQEs6JngBmGtVvv2GksroAnxumh+GQqrxO+3HzT4IlQv7dd3i
cf1Alzjy26HsZZXpxsB/nNxpXbNyubOGM+iB5iISMVoYWOBXUtoqbno/OzRtVL40W19zuVjqoaEz
LDgMy2bXMNaeZD3tT8jHO/qYj3OgLZTAY0g4nHW18pjBf2PtfDnzAp5ZUyDJu20Ia7EV9SX0nJmr
DeRJ89NSFW16yATx26c1V0n37OjYskNK5yQGTYJWUBbI23mqwO5KIIrWZmN7ARWj+WBUtG7XrJJR
dI5X9AA6tWQqeXTUgxL0KWRLO5CnSkXef/KzT1EmNaG67wE3RuG+ZzbP7dNWLK1UtVYq5tPHym/j
cGYd0I3TpmgpVF0NUM7hTWG3yZSvsehL+Z0nWi3+gK0SzI/KzSu0hYdxnVCvPDNpsvKAOCAb8zMT
BLUdVVyQYTgvuU6mkf/gpUxnzLKHWAqUhrZULdjSW2yBOn8EtXbOo6OUVOvi0lWs4+ONzPxg2mO/
tPO63KwZa7vuRBRVXf6QzdaqS7TG5m15wl7JQXLXyxbhWh+nsluruiU0N/OBM7v14XJtJ8K789oJ
3DbNUK0UBnbRncs+K+LybLrE5lihhrimcFviO6fhdVV7OQvaMn4YoT+IH/PbL0nXjfhbtIOkEKdU
EzWvmzNVslz1udVtcgFZQlIUTeizAd0TvexjMUK3d9nvRdQ+dxhOi6pAkn71LECEr+kzXmXth4DM
ky7QY5P063gqIPyX6MvBharcxRDSDDUmpqp2TKKwc8aH56JljGzXqFSdMFMkoE+cuIXVNjy7Jimz
xXgTd6aLx/u+hyQdO649DEF7VF2c4t1hsvZXCgsBZQV1dTx05hDpobflQc4RyeTnpE1QDncSu/Lq
k2tLYxqL0Bszm5Suww2C7BTfvwTvD5elNqbafXrKJ4y+0TyWaX7q+brPWDoiTVKhxzifCbSpi93k
02VuywIk2FlhA2wS/sZ5rqzA5/TbUPmcQcyyNj1qA0FWrSaGp408RpApY5Sv5h9iDQpM9j/x6Pd5
lrTqgSURRyyWgsih5PSHMQhozMl2HTytZi3jUJimK3nmCFaQOuOe5146VC7FHeGbOnO30djfln2x
v3KHldaQBcPOwhNS/Mm8MgJ9n/mQW7KvfBYIfocGsPvULEuMj+KKLc2Kd1jkhMdC8/vn0lmbpuYV
gBvH7zKvVf44ZJRVaUPXCgAQOoxylAYff+0etqEhL9R8e7IPjs3h52Q47Brb/PJxq2zL9v9Kp2y4
TaPOEvQX/DnV5O3j/53kt88BKUiG2yJBr+GiiSVqVF6HLtedPSN3EDBok2wez0Jeoe2iRwTgaHJV
gy+3L5TalhlbDZE3GKaXMq4Cy6AkxpeQf6iEU5ilJREjPgI6Voy3AszBUPw6RGF3eluRJfjlWLSR
ea3eZlBpnCDYtbcxcTRuC6bRSuZrfBFcuUfn0dvSvm2PnA0j5gfcJ/wLSNaM++B9Hjj2aRvb/TGc
8hy/DMpEBX/aSEfdfIWRpvv0vm2kzQWHt8Qg92+JOzvh30FxJcXumma+v/rbhEKqYMN/KIgR0uJI
okwO/eWWZIXX5zYCiBQd184pnOmqR3OcRz2tWN9uKRLzGqM2EttnyuCxYvB2gbP7YQKWvX9hsuw/
6NKW+LE35sZHxJbt7y9d3vL1yY3t2CJX35b4Xm7SuE0vhikU8Xydvu0VZFWruTj/mvKqXyxex3fp
gC/BDaDw8F53A+75JTZbHj3Bc+vL5aANmWXXRFPL8PCs5woh0zxqYJtoIbQjN1gm7sBmbvfj7HC/
4ndDcDkU4pC6Tny4StEDyquLmapICFBW6SjQXnBqARvGVezweT6bCT/gNGZIIBqH/w9iBW6XRWsM
qMgAyx/voPbLAAqstsfTY96q5TmXzCMKYGHb9/4KFj1AYp+aBBamtHx05XEUuGLF0RPJqukyq3BV
+S9R7nvYm3ZUahgufsHJ/Txy258cHxHvfgt0oml6oXuO6TinP8+MUZA6xbKzdWDbc8pLtc5PJl35
ml/Mb0P3VTthilLtt13HE42QpuyYb1EMKzdbuk8f5Hb3XQO8at/ib/hpiaQ3ZiB2KEkn9dx1CX5Y
bHB83nRAH0mN0jjgyqBSDbJCbyi0xRa3qY4tPpGHeI9hl8xN2FdvIAtq2UbLTk4ay5LLlpkN37G9
QW8MYTlQQ5OhzWU4s3hA6CsEYieo8Y8AJrJrMeT7eZrp2gGEb4dyhqlMc+gsxndTgKXpT4j19slz
XbpDBYkrB2Dx/Shb/HMbRozyywr3jJGrlU3WdndV2u8gpXK47m6LgaX5/JECxgrsiD4zJPATZAez
cToAuoihflMABMpfaAtBc4OaybXC4m+EbhhVLsV+bYiM7dvNJjbG5nubyX5WQKKhe9ely9W6ZQLt
iIfNreTRwpkGqrBpU+UvsLfYX2RFKW849zTax8C0JDD+CC93lGrs4K/Cs0Z1wKpf8ipwE79SP+bj
XZ4bHdiJJmqayX/WLu49O+JGS8e9SxzwbwJN3Liwz0AkoV/yKQJHsW0bloWUI1FewLcx36ulW0zy
ZWIloImzHdwiQD1Jtml43qhLKMSDcTt4BPtxrOBTQhmvcrHDLhd9lTQLfkmKpS5WZKb84ddI3tbS
6B4AcQP1i7AP66e5Gcdlt39VaHdrAu9/P7zdJPZPyJ/oPeuT/XcQ2iH4RICuE36wFOiEQFGs3HMb
3cg0jnILb5HdbXNAQ+EeB3U/lZXY//Jry8KnhCXa1fzwpzcIfjenpG2sDzYt6jixUXnveNFCEmiN
JAB7GjZWJZerkfspbwloiYDvkSfCD4iRwFqYLcL+phHyD3fALfc3HzpkGl9+PSizFa40g61CHt8i
Ntn1WzHUvdSOfhzeDNbwBjSaMt7BaDKaHYScbG4pPYhWGMVQ45A78ui6TGPM84os3nLVJe3uxnFw
YQhKNcb9tdzPA0fUgHukZpnbD7lO9jTjQa5+35MFQ+fPrs74JIU48n7EaTy9TQhw4N3oDWAI43vp
FJP+mifpWJR/Ab7eBfTAcmAfsIOhbQlR+H/BynxGDgF4dfLIlcrx1kXbepyGVcHMGkL3EzQuAF54
vXRmf/e/RHeIlf8R2+2PB0kE3UHRNxjEhPc4q3VekXUqAFW9mcYeGDDeAnEATtKfH/UOQMdpiqBE
j2ftLDZAuntY/w/oYgVVqmRwJf+7R6LBK/D1NSRaPkDHet/dVc73RXVdjxVW1FIs2S/j+Od3+R1C
QIdZ7B9IaGDwSIdjnye/vwtb0gTwbd8+/hSPeumyePfHpwkt846bguv8t3n+9wPBeABwgEqUBOBi
9Q6zGLiN4lFE7MF4iYuiHXDjXxZhgJn7dbL/PMB35dL7CIHdRtCWS0DXQjrq3QP92NNWziOCrDeL
sfJtB+1DnoYMZFc6lcup12yzH92ahv4gnNzteWphGsgEUZy/9qz7fafjjRBK7bQntM/JKCC6d0Bj
qCKyFiE1D+PboVrh1+GMezcw2PWuXDosAacu4GRWKS4HuBaE7y/S69S4rVkMIvtTJlKVoQcHTEto
YOoNPo7zweK7LqRJapr1LZ+l38zsn6f1/TJi4Sj0+MGHBiQbl++hJ9y7Zk48We74NOyWCXxarKCe
Muk+BogW0L9UOP5vz8siLOT+P/Q5ejdnhYc3AiVUd/fr2vMtN30dKVhWVdupa/9P0FoW/ey1CmQR
hhtH9V/mIF0ZkOil6+/eriU4yftqFMOIcyEns18Yf57QPY/z/+0P8NldmI3iBIKPQoFovoNq17D5
zm7ZcFFIYoesKYQo0pfc4sD87Qj++1FYuhJpr52VjLzy/vd/2B/BEhHAEW4v3lyRJQM6gn2UGIEf
fx7VLyrGPwYGrBCPgt42hIuRmIf+9e9PiyLkZYqOT2e7JRGfjknmdzaCQyGpU/+ZNokceqOmFthq
VQu2IVqElkg7x+IatzUoOG2jBg3k5yahwB6ie8GytlUXAb5BBj6Y74bYhwatUCe4KcYIhEG2T6g0
RzG6LUHdnYpyFPaXNgPUdpP6WKX5ffWWzxtyBCPpByZFbPzt0PKlAmUGnQS7GJhID6rGBQKNooN4
Kuk1luKXg1IQ/DNeo/Zq3wrw0EtcFvlPM/YWagxrBNO9cpHAdCM03N2AdUkIHFoFsZ7xTiYOH4CL
lbviLp3G3Zkjb76NRnIUpz3SZbyh6ds0i3ir5WQriTZwuhh7V/8X8jC4NjkqWH86Mj89KGTWVszv
Zsr9Ei/MkhpULADCSlBkqfBIMSCqWK4iZCu6thmhI4x4Cnj+2I9PKdzeKr3Lw1xRfdnnEdnBgGmx
wFnDWxxWrWFKzYEPTgB2BQJTIMtQo89jqaA/7FS7RqI2aJSSJfeVqXSxHlsDeqb5lIVq2dQn5Bv2
jBZ8QLQwuVPzhCTCp04DbW4PICGBTnDi1qA1YSNiOJ3/CQg9p/Iqg5R88hJnPszlHRUr0x9lVfVD
cuzlRCJEwjAc0LYHlQu59CMaemFtD6tPNhvqiACZWBq4ZtDOaAINbL0Zqmmethrp6LVDNF2VFnnR
jkfTmUbjvL7mkRgCPzAKhxs9wwsp7GdIpZbE1btmJbyhX7bIIB/e5jelgN3uT5KPeYKSuzc/C8D3
7icGOe+XztvWgIIevEFZjANCNluBEaPrxUa5QMnF1KoCr5EMQ1KvA1mqTzDiqnzUsiIjClQz9Jbj
bbs+Zmiy0h9Ct7JzR5f0oovS7VJYv1wAyVAPhc2TxlcZvyvQQDACZrzYTwyb+oK2mZpqnD7+2ls9
fm6jTh2kiyKJVpmWnhDsAlJKZHZd6uhFDTiOctX5Tb52+lBQzrG6EbGnvvAUHWY692Hrxzk6wiuf
j6h4TKEyPOXiG9fuEfxpfW0paa/FMqFZxQQIGtyX9mJRroJK4Vp+LDQ3yOvr7ns3GRQqcI0aWCrl
IWOVuSq3RJwCk8gCS51RfHUZZEN7WZxWfOVliXjs1XrlzuA9sO+mGsbzAJrsVoeqz068j9SjhkTb
Vo+AaMAzTVX7tPqt/DoSmSGUd+LTWibdMUrm6AoF7uhMoNAB/YYCpjvZeZI/pr5gHwEeduArzWn1
PUaqB/FMrOMHtOjk3UkHSY7xJOaHaaEAHGAKDlPw7iqdbBjqTKxlw4qK8fJztyRQiQcDwX2bEtqD
8+n0jDCnEzzUkMEtf5TQIRIHwoi9EhXoCAcaz/1Hv6QD4iShrrNpjk2D9qYKLUwmfeMLGl1Pebzv
UJbtOdR2Wa883NnbqBiWS6Df5KobUp4cSli/7/G6prLetjLmCJs1+bJqs/4whPgm6eLt6zT1KgGj
QIM+uG0Tdi4f9ViDMWXdQUPm0l/lKE9q6yjW3V2ICxhihFTNsqZjekXLaNRX1hvUCmqXXGej8DWQ
3udsDd8ix9gdjXF8lsnNB0CLUVe3XizFIYOy/ZEWs4RmJbVfgvbwySKkt6Hu6AZwIFCK37WZrqFk
Sr8iM4026MkozwpAQZ1EYv7oYzl8nHiYh2aY5/bJ8GA+W69FUhvvfMNii/L9Hu+HjGsJzA0Hz/Ot
ob5c76tk4iOI/Ev/tRd6q5HkEc9SQedR6yX+WCGJcKkTlEM5G7Er2kn6dSpzf9MD74c8MgBXPJTN
NXPEICJ17U1eEoUapniovloCp+ZQwj/r66yfzH2+5sMJhj7PwbHfios5VvwePB1wO1ZunxIl9Xlx
Pj73esm/2pQ9rYiTnzYjoBJgNEUrZSPaHwETcuZz4dwRbmB4nG0F9TpLDTK2QzvXEV+Wy7wa9NnA
D43rtpjQSBiSUq+p1+mn3jL1umzL9sNhgx+WQiW3FMSCc4Sb4mC8mR/hXxLIW8nlhthpeNkiJc/p
GDMwswAn3/EQUdxlHhYJQhsl8KBsyC8KJGYaPcn+PGTOPoHbleL9l+QqjmR66vN0+gJcztxXktuL
OIzVoxB2u26n3kAoHyYXYbDo7iSN5ivr6HovJ2Y/WQhffEuHBcYhMWG5o0Hg8ADT+hCns7v2toDc
w+rRyki5Up5ZLugB4TEYloA9qsuNWHbDYN4+bknJn0pAJ1/MVs6fcOG3Fzhsxe0Wkxkcprw7jRXL
bpDhjtNmFtV4KLcgU+x3K09bS9T9AAj+vt3FiRswQ6KTXXvzRc+Otgiut+3GVtRdg6g0AB0Q6lOb
bpWAzRb+CNZ7eREj59cseqMfyqVNgcxb8p0wtAWNbkJG0cMTbVA9fN1D4QBplzdDli7FfIyUHUYU
V1Wa3azoyHAPlGW8IzTI53G2X/Fv0P1n7uLnScCD6V3R3/mqB/0y03F3VSmdvDjCHGoY+Rrdgurj
nrpkWcyZJ2NKm4rHxTVlypanKhKyuhK81AfkcelWL8h3H8pqE0Xdb3OFDgMpk3eKIN9/HYgpMNd5
tM72xlQLEj2xtzHkLagRH1JPycdCVp1ucm+hr88rbR/6tlvEESnfwK9FN0BWgliZgYTIWEzOxTJN
20MopXX8vLse0aEyXo1qwKyptR2uBsTkdmziAp5LkwnHllugJT16hbq4/bQWmwqNisb8BnQ9Fh9W
dNccrmcE4vNz1iH6s7AjVs9ZDseplaAVXSxzXlxliY9k/2lLA0uWOngDgb6rBMYOHWooMgJnMwZp
ofk2Ze6xQqculA0m7VjZ2hLWjkNDaOUfuxSsmTrhdPyoQky285ojqoQ+vUmim7XqvWwSCxz/thhh
Tg8gyG0HBWTrqk/mrkGbvuFqJsFP/YcxkLzaUky/jDza70WJGHaWlk4y8WGeaV/Oh5D3OcqbpJsU
zkOJ9Gbj4pCII43dyG8GjuxsLSRg3mabPQQxUhGQ+EEp8HAhOwj4HVskCm+HDjDpofedv0hbGpcH
1BXyApBYb+PLobUa6UiXFQGqrch+53Myo2t45YtG9IxOdUGHFFAcMLvnWBP7fUHp8SG1OiRnpVic
HtuFJy5p4MJxohrk5kFFW+uC5w+BUFXAMXNl6MYGlnTGB1REOt99gxEy6GLH9ajrrDWxr46DQFca
ftSJV1l2G6Pfs3tCMldA8cSU9Gu7LC/bxtunluuXttKoh0eYIB5XcDuOrGT2HOHyiGAkcov0V7FB
GCUZ72zaudPCbdVoozddF6Bp6lqITDxaOeYHa/NQu7KjsK/LLL7NLdtOhYJ6rGk9u0WGsYya2E+r
OWy4bOh9NfH0sQCByB66BVgP9gM2TA0+3Po9Vnr4qI2cyuNUFO3NpKR6dGaaIcXt24VBEka0RU2E
ry6F6s0hkWY8DYZlj3KI4mM1c3U9sIzcJoOn14lG0lK1E5LXFcKiQ4Ji/a/SFe68+SQZ66jAJXyI
qsVMRx3n6g78wXW+1HZFdeC0Rh4qL23f0HxadF3FAhroCoRIdznlGNwxAOR+3JjtvjPkvc0ZwpLL
weJQogdXGOwdbnlc/l0+oJVTD/8Cr8AecOt0J4eGbI2Tmj/3XRu/AHnzJ5B2qrOKKnEqdNHfo1bd
NovI+edIiie03EUkhcDtVCSs/6LWZFZ1lir1JY2YvXJJCu1yZn1fNh3A0SumEwy6jYBwd35pEOym
H9AH3l0ta4y2eTwtXgbWxp+HOF1vFmRuD5k2qPIHZPwM8D1BRVi1eV2nfWRuc8bSXcQebeOxCek3
OuzBcJBiv7V9Mr2qpSTdccw7JEIBJqv8UmayU81kOz8j17QpgIXF2sdNOsKOQLCn67NblIkmr5zz
eagTdDCUdT8WUMEZ8L0N4C/sCYhOZOi46ZLiMHMQOS18raG9ElrN/6MRtfFm0GkaveDihbIS9CBX
9IOYh/ww655cdCZLnnbewCmGXhEktwPRH7LM969uKTWuB0SeJ+UY2FCKZekNUnf2WgeQSmrbwqW5
8ZPTr+g56LtmAsyIdlHL6L/Nc8BZwaFEnOY0UMzvC7JWS42M3HKU/ZJeAaRuQZnqoPt0sdNGf1BQ
SNlJFHy+pgHxW03gjsyHkRmSHYkR4PxG25I9z2hW86XQCxR5pnQ6jBEx0Z1bi/gR2bWyAisIPlyd
zysfzyucqitYP7keveFosW58BdcTLA6i7lK+xqRxbGfioe1Jpo9WL6gwACMFmwgyEoL3dFf9WXKk
UsSA9qZw0uxxD2OXhgXTJfCpU8m2zxLduocPaNWCDquIKtgAk1blatONjV07hjNBaaukH3KXsrIe
YtOlX0fQRolsFlL6np2QMBt8dDtwlauqQbTtKaReNi4m1xS4cLNw4MhflWPtwOamAcVtgQloUUMH
OI2ayfkq1vfjAnQorT1o3pU7WadN97ltB6raw4qjgjQKqnFSCe0Bb1Q+n1r4avLScUfEfyYz+SU7
cvCf0HYlM8i1PbIoQe7lrEGUmuXBBgpFtPve6QHrQAnoUq4Hkxk5gAU0dwz/hyBVEWEep14G6F1x
n33OkGXij29gLdF7wmEeqx0aTWLm9TVade6pe/AF9jwIzuFWfG8pi3x+Bq96w3kz8VR1X5xeOYFM
VgmgiyCyZf2a44qAOZ6fHQegUN7McCj9XdRXEQqaXTs5M5w3ZLewWrjyetW/piW6qotDNs4uyOvU
YXgb1LvBskDj7mxKBXtM50x3+TEHUbVLryLn0EkcPKRuho+D2KE1J61LtNQFTU8dBrCQbhOQueC6
6woWM1QdnCjoFHYzxMKDBgq7AEntGlCq3LhSiD142o1HvYJxUwE7kKq82eD6lUdGxpwhC7awSrs6
pqaixyJsKT0j7yeedenGJwJ2zVwnCsVnNXU4O0ewTcT3SA7wssB+53ZAE40JncYXC56Kr7fEIPm4
5S78ZNlfVV273Gdgx14AB+5uVMRSNBbK3W0fh4DmMKkAWWupkAjWZHzsK78WlwYuHFpBSx1o7eU6
yLOdI7AYfalXieKcZfiutwiN+ZilgtVo8kTdYU638DB1ZPVwEMh4hAeKCJH1OsvONqezODBR+ley
MR/QaqRdTfxQDt2QHVCxKb/ZCAnseuoXhAZyIwuiEdvH/Ah3wkKPiGfD8r0lfkdc4FEnskH/kvaE
Oq2FkZNwcQlyToLeHw2LqFJHGqLpIp5U8WVcRgqVu4IlaHEPQLFD3TuEE6c79PmO3CGJMjd/BvUB
tInaarDsGnA6zAIHKU7AKwK4ddci8hY1NfDDbz0Sbr5e0wFiVEM+XpEWihMTiNcorgC3TgtQN5Lg
pkMpswopKTLzM+oWsDCFb0mNNpzmwujR9I0DYPa6gbCAvcGqj45ECuPc9CmPtb8PWOwDrVhZHXtw
K36gMR2cgqHX7Q2BGZ5eEFz+P+rOZDluJFvTL9RIw+QYtgHEzOAQokRSG5jEpDBPDjjgwNPfL0rZ
Xcqse7O6dt1mmSuJioGA45x/nLMnv6jlbepy7PzABOOdpOuL/DtHpLPsncktru3sJBdkklhlpcU3
H8yrRq6WKJCRdaW7vsvN+XOghXqcZZXxEbCxwQ77dctp6teYFUoRXi3gQz8Oi3Y+WoAWeTyjjXmZ
HRcfoSgH99C4RYE8UYpPfZK2u9FuzFdPDrSW+OgQM1mtKPSHW2tjIJZ7PJV2HttqmG7xDw0C+TCf
wumYehJ12tCsyEHTZNa83bC6SSPYhqOu8Rd7B0MEz0rnXT7E6eRMHL0Gfod8M1JJpDZOOvQMBc0y
XBzVqbvUtqYgNkXa+TuEEN3zrP0R1fHY8ClRA/hfXZkFFBgxgD/0xm3iHUizJQjOWBZS9MokRI5S
9nkW80AvUF4BlzyuNQjAZvW6ztuWEwK72DHJglt7zc+kAjkdspG6iyen+zEPWbO1k0FTsiyWN5/T
YjrrsZFdXPVTcB2oSFO8nBA9C0EOClTb7cWpEvscZFXpIxMirXEjrSQ8G0Zmf1+qvDxpoxse0eqR
3JAH9jdcMdRnNYMfLlEuaB+O/NnNl1jNSzFsKhmMyVZleVBx/kqnOheWvYjd6M3ii5Fknb4HuSLe
DyEHlQdVV1tveYjiYVMjxLhvUZiYW38WC0tBaONq6BNT1NvaKrLnUmiM0Dw3meqYz+PMkX1w+968
h9mZgaEdu03uA2oAXntUFpSDq+rNGer2VY5tu8nyBuwRRSVCqXTikq/kW2rM5NqVgzYig8njIhX2
ngHc5WuTKuMoC27qWOal/zCqsT2NosfrIf3yDlzAPxiJGXwBMc59LoPU+94R0b7VrjlcJ7nYx5Jw
NzsqpoCskaUxCVgMGyAefxiCw+BkjRevocHgRD6m3jfCnqorbtk8loBbseRSd6PeEWrL+GKdm6XN
0AbO1muWLPo1TEiO7gZFKB3EzLYOquQHsmIzdoU7fg4Y9/eWm1jfWxToryY/Qmqq5otD8v+K5ya4
aEj+Pf1F3HWB+oZAeXzslLkkm2BsTYv7YH0MU6NkorHces/zQJLsEQxOTC7yGRTNuJt7W74UgB1x
oFlUejzF64bk8faLEVTkwmaOW1NTz9fYdY0FFYbSsnSc90WB/stt2YEHye88oMp6iuHAcTG9stG2
dXeV7tC64mEssp5TfgiCmzZJ9vifb1EiS1H3cA0Qju2DuyClWfazjVeD+PXW1GN2NFVWF+sRIfcy
fk5yPYt30bhteSjaoB7dKHGlOVJDMQl3lhxeJWoWOC30EUVo5R5d4WNvrYyNgbnkkSw9aeqjomsb
AZ5na7Fz3WYOvnpNM3Ko9F1Z6YpzTGSmiJnz0CnExuKlKYIWF40VcmTGeFRVC15obhpk7NSZLBSA
tB9mbyz+EENoItQjhG9eygzGMk9L1EJdmtxE5FyDPTQIoZur2T9NTjCywuSO9qT8QjFwMhUxRGzA
3odlKNfFfVG0g2rjYb6FomzNzlFD/12V60QCDf9Kly8kyLuMZJu1yzgZDgk2ScIuQaxvn8T1UjOs
9lmqJ79/UUa62reOt6Dkz9DC+54+G+PAwnwuloG8m0ibYeBPu39Dz90yMP5JzkH+YaAmz5sZE1ba
Q/jwZ3KuMdk5Ct2F72aBi+QP1tv2SgH9JJ06Re1JAV1TR2btStvf+LLCiLSp4FGGaHQa7X8u/kF0
/f37+jPby9vy4emxq4bwr6jAbx78XxnKXCxYk9Lc/71suxvRUv8UftRlWHEhGi102b8hKv/Myd9e
ERs338bNOwzle4sY+PUVAQ2D0cQv8VH/fMXpp6rGEY2Emh/8zFWI4CZTG1g+8gKy8uev4j8Ka3hu
a/7725yGS/4u26H9Mf7t3/r/Ks2BX8XfpDms3z9KKj+//SUCgh/6GeXgO7/BIvl4Z4UHbU56wv9O
chDit5A4OlQDFsGCoemhbfkjycEVv2FNhqNDmuabFvPJ/wlzcPzfiNwhx87DXMNtQdzwfxDm8OfL
CisvFzILEG4ZAfvNLPPny2ocMi/InCojqxY2ATdQv9dGP+9TFC883237eU4d9fjLN/T48/b9NRzh
z/qi24sCprgAYWhLLDRGf9FKOGwAfuH6+cFTtbfG/RRaAFOjx7jWWmXiAiJb1aV0bLpVjSq7WfQz
FMnx37+L2z36z6Pl57uwHcJksNJhUvL/+i5mPfdtZRYHnMnHvHU2iQ2oxjlHpJVXf63t9Zm4hPe/
f1GLJIZ/eV1ODMQNvnlrvLH+Greby8VYDDG0e0OMaI4FCbPB4ixXHkT9yu/B0U/eSITYOfGk+D2/
ybVjlsQ28i213IZyvbzLUc/u10l29ktK2vt8QKDneJ911hRiS26I6mJCmxp5IILerj7Beyj7ztJT
tR/79SarrZv7KZQKXt0J0xbaynv0HXHfM5XBElimtuPWFu18TnJqv4xFOS8wHl0kuoWoLwtQma46
VMLHpkauiZdnDuaNSle3Q3YKrIEaekytCOy3/OyFWfNRdiVUF7rTiIak4+oF4tioOf3A9cxOVzvV
wSBSJGbjCPf2Wj6y7j5i8Xkpl9GN/Wo0nhbtJECfyfhJat0fF8vuHsyVKdLzGvNHZdQkeU/Np0DO
3qfUrYwD+Bt+QROt55TwIoVf2LuVXoy93y/VbtDrg9evs4gzQ71ZTCF9krwalSO2c+3Z+xB9W2z4
qdzYqCaiAIVqhQgVnX5gDOylNmzDQI7dSTiV931cghMx2GHcZ3xEb7WaD7JaxXswdV3sjihKrlPq
vmDCkNvQcM5adKrYzQDo3jbv8WviiPfyg6rQKlyAPBhqSOSEaYEAsRgPPta+G3HNoHrSm0xNBGUv
YZdWj0obQxmZ5Wg/FGoSP1rilIHpq74szvzlmal4FFaU3JjHTbt47qvOlsDZZAG02in01ew/ZKIG
Wh7hMRVkYWO4b1JbJX6KRNX91cblLz+htzL1oSqn9DvW8mG69L0/LBvRhPbJK11GJDdspnE7cqMF
kW7gewjWnjt1EI3tXwzdArCJXGl1Bjwan5OwVdesLOp0AwkhqEhMVHZE+QLMnNlANuh9YJ15n4VN
Hn2WtxjU+sa/2mXmOQe/HcPmqKciNXYlYox3wH71mdaTxdxhYAu7KIAqsqJunuhEsFgCaJIErLaa
S9Jb3oM7B0vhbhw3D8dNUGcrRLZbLtN31VNtW2OWrSt60/sASAgh/S6xy1EyvIq52i643a8l5LSI
ba9ovvqcr0WkyUMwQFm6wtq7ebZcFZEBBmx7Y3XP02gu1bnTC1h4XZUs0ST3UFTST6kdYPsKHBFN
gwGuVASZ1+z0WGBWtpQ3tCebT/w8E5KDPwqTjR3VNSdLXDGhEYCGxRDrgROW/aecsW7ZOR3O1rbw
+pa888plg6yrQJ3GNK3Nozk6NXBIlRoPWA0mlzcw4CJYawezUsCMNW4nm9Eyok7FXd4KMmyGu3lq
w8/aK53qk14J/gVIt4Nn9MXzF1xEDvpkUxPZT+5fhbYdtH7bZrmwYxTVefnGXT0SQlraIn1B6jPJ
HRgwUOnAHhweCHlvLkVTBVj/Cht5NvXkg/cJeduU/z4ibS+2Zr1o/8Qj0pFbt6LS9Uyox3CcbPQd
kMbNXMdqWe0qJpjBmp4TaS/v+YzN7Syliyuw7it2Eh8BWIIheCQe2MrCdVdU80xAQZNdha5nsTM8
8KbYNRCo7wRCqndMehY4KBAWcuWRVJjNKBf1GcG8DLZ1YcOxYc1B6WQVa3OUoV16Nd9k0Zy5cx1I
0FwmVDwXer26GvUzTVcpUbe5zKCzQzmJPCpFO9F3LRC8RVNoqA+oTRr4eplZD0kvxLQ33EqsMVIw
+W5Orir3bTaHX62mWL75TZIHzyCP3r2p/WlCjoVqoPPC/qmHcSW73XNmfzsz178ymczWPsF8giPQ
HEFCAY2Ss+cnniastqZHzCKTlyl+8et336looLDYUTf4noBcugZOKvN8/a2qICapEKiyrVHmYw8+
R6ym7wfGs7BW+9GACmTLRoVzLoMaeIsMypWITbH40A85DYBIIoaDOQ0hUpDCzryTqBYt9zIttHqq
JAfFxerKeb3IBLZ343Zplh+GPu9mvN+0pPrYtas9rG4ro2Yx8jICjyqgHcfCde9L2akRGUOzPAKe
dg+gqHW/abvOqY6Iu0OeFibBERtbcyHF2TysRQzA57R7latZR6PQ/bzlcZw8oM2Rd3JqZfo4Lnmy
blvXzck07OavHKbpQ4jou9nk/ZodRG1m5IuPw6vbku2oa028ZMpDbcMG17x2bE0whFwuZwLskFUQ
AdQ+F6lDVICN+fAYzkrc5xmtzAhwJokJxuq5LvxhlfsUtPE6qo6UW815TwrQHf5feV+b0AkvYWH/
g7DtjGyHwE19LpvUeOy0qUBX0tF7JD2G8G8rywJzP7t1hg/GG0x3b4DU2DF+xKWKnEVBFbLUqHse
skxDZenb6s7MxsLc9T3Q+XZOzSbcu6WWQzwhRr7ljVS/4yOffRSHa93sBSeOETVukOZHaVqmpNu2
GbKT7mDOobbJAMfHFJdmZQT3vbXoa3gLET4HARLS3TyNzrhzS7daT607tvt2cUkJKSqMORe49ZUm
zUZSoknGWTUcB20nDAuu2/6utDndBfheNMKyOZzi1erhtRwxh9t+UP63rhyzLl4GSBkucms176cx
Tz5UMJn1WeX4j+Oht4gr86Qy+11ZhCnUb2jNH8UypZQSmLjCDhP0GvitYqpFcmSJnKcRqsqNK6uU
Yo/5o5loUkE4NL2PPj1wnWWckXrIre3QtBGywduL9TK6zjYUxngyO/Dn3KYRmLyZcVd6XRUF1ojH
p84O1ojJF2tnSRWyD1kXDY7Hc9JEETZhxeyKuxXX7beAW3iDnUf9gL1NTuWckQbPTn+YghX7Hfxb
3PZ06hnGaN07TTl+eH4t42Xqk89GWJVvKWEXKWIdyzl3fWL7kQ/YfudmFemNWd2fDMfTpy7seXzn
TrrDMZ5/9Tthfi5EdwUkZd9GqwkgnjA4zNZ0XcPhnimVtP2uuksc5yvOAFpe6tsdZ3TyiPVsiJUK
KRtZwMcLd6CsOx/TfWUvp36YzINKUx/RgMkOMI00L5hjfgZALbYGST6RHxoFuVRGdV8F9QOzURuP
gI871wyuciwZCwjw2HsUtJO+denBgmMQi5Owmj34fbdbll7EQdUcVO0fJlecXaXLGBHPKxr95L7N
53HTtEkXuSPHvQvcuXW0DC/1vKidNdEswvHwQ4VtuRe+/DqkZDGmRXIw/fCL2dchAttiq62pfSiT
od5aOjvxd5LTMsjuPbXL1xaxRgRGZu9Rbp4DYWOaG3ZDWD8xNbcESplPiZwYpQxxSOsB/Znn8tjK
rOIE96M2iADtKO1uVhjoFKR4OJGIfjglVGgQVFU8dqgPkAG2xoXfYBL1nlVcs9Upm01vAytujDm5
jAXUspvLe51lbmyUTRPBJYL8C+uwrkXzFCJRuUlPsu6M4dt8p1wmPKxNZ/+w17741pllQFLf+K3o
m/AJ75x11twcuzBsypMtqqeyMNp4wiT/ogv/vl3nLEKJP32bbuLGYUw+pd5iXl2ipXUbZnvlhnFq
3Q5iq73gVd7wONoIMceOdjZFK1LifdKPuaAWQ9r7vnemHNJ37fZjMd/bXD0oIM17E0VsgkaNQtb7
IKFrpnX8byBjD9INj1Onj0lpdns85OUlNH9HUrkZ6CMhdiM7dJZ67qTHcy6kvGHIDNR8bo09bTJB
560XBpnF2FQzF1+Dof11pKmnmANrqyt8Xl3S7b0GKYJq3NtTCHAfQkYtmEZb2PGbfAkrdu1c3Rp9
JEncT8vqX51MqH29IjD25ib4Lmabgclb/F0Q9GcuUfWMtP6OMLm7rkmaO7LyyCkpLg14KvV9nYxK
s3YImhDLcYBtPwr8qltnSq+VMe3UOC0gyPPORDDB47jspzaq0vmE9WpPDfPVsKnHyafmMLgqPZtO
77/Dz2WvkPcpgjDpMUaG1evS+PZ95uuq286Lj6IuU0mUd5J6CfJJnirDLwlo09aN5V4j9BX4j62h
2Rvr4vyeOITm1jmjlZnmwR3MaBIboVnuknX+Uk01dUNh153EWp1as+ACdRL11Enln3DAPJsoCQ5m
2/tvuPxQK0hggY4QkW0z+eMuqZeT2yNBXjF6nWZvts7oF+UO3PtRahX+QLpVf1s7k2Kp2X1WDs+6
OQBOSDj64yLznsmzSa9TgcikLkkCWm2/ihNz1FHjIDdeyuRLYcszCtB8t9SFLzZtM8PleS5AwbKM
3ltKfPUFs7g8O0HNOtY1ONXzML/USpKboJz9zC8mMonQIE3KgdDwVNwSXhOXmSF5IrdmvDqN9UD4
BOd8O0L6tgZi6bBE4KncfEAT6sDULmtzspbEIWOZoJhvfpiOT+C3zoN3o8d5WNJl5KBgdpei3426
OLOC5ihWtfGccDffgn8a8d339VOYj+E3VxAEzLpJuEBxP2cdlRk5U/AUY8o/YoQ/kVGhmc6r8ahJ
p49M2YsXn1/yZfKNImoRwV4yo1N1hDGCnm4nrXfWYtDcRTcJoUnp+NwU1d3cIE/UZdUgUSjdeJ0Y
BdY1Ka9Sec3Jq70YCjx4kR1ABhxN7T04zkTPtrmgLxTsB7WRNOcsy1/GXo8/BsXsYJfK3GZrgucg
G+c7h8yMDVTZcKlz7115HJRTax79EXrQdPZrB9pesSZuultoIbGC3Qkzjn2qGi7WgSDRNTabvtbA
C7RQbeYJ+PZTJiY9kPbXBY5+dInPdyhkQplZsJCazuBd83FKw3yLYi1zlz3LmqQoykolBVgmLoS0
3gy2j3WVyVAMEG1JKPo0mmt8xsVmTXJm5+1c2ZkF2bh0/fcgTHBzbBajEvgLNNSFtyWQk5CWnYm5
CZVpM7RzhjR1TM12eSeDJA0f3aH/TLjpMG1zOGadI3zkbwWX2TSVHWxh4KV6CjuLQbSqUHstLE15
O/mvqS5sYltKVSAPOujOH7zxGFZKBkxHuWzyetd5wnX0fl2FNSUEijh1IDa9cpYJcqEf0rw6Yf8f
nELF9TqZ6NFYGbVj7DL2i+BS2HPv7Vqrar+mQ5dskt61d05mKmK3YAaJPCmsuJ8TijDwo0YdQp6w
tt954lLDXhUSg3ExoXIPHWvr5say80lUI36xphEybH+03dTtbokH9Gj0n62m264BvBKpLg9SGacC
7f+2MKiQpq2LbXYt3Dhs25XjpbDhjUznTQe0WveaS7PP0SaaolcHSMoKk4g1WTR6OjNWmdB8rcVQ
n7gV5S7NSv8px+x9mdeBBVJVxaEltzOqUy/YQJZBIM7C6ONw9M5ydfPxsPYm9xPxEZGueI6M3viU
q8Hh4wy6ewnWol2jZJSpsxm062GaRkO60bhXH8JmKd8sIymiMUGJDePV9lvZGx4Uss5zKkZti+s1
HfDBUpbXYiYAWwKeWPqMZXgVPkVVQJAMEkTDYQXOeMgKjLfkECy+85LlVlLEqSizk82vNoanTuHJ
STtJ/bn6bLaFv8kzqe+IgPbial3uUdmWR9J6PvraI84fNYuQ086t3TE2q2ALodUfnWaYt7BtWZSs
7YooZE4OLZF0ZKnK8bNBIZ0hK+o6qjW7R/G2ADXN7Q/LWNJyM8z2cCfHybozDOOa546zN6g1iAeO
od1cZZc5qI2dtJwYh3pzqrKq2qPxMcZNKys/JlYGcMtoZ//KnoukAy9ylJrD8qmHIPtmGCn7LnFP
x2HCD+/OqbVvPEOdhtx+6ZywO1oKMTTA7GevXi+LGDzULquNGLPon5x54CGvVucOediPsVGY+8e0
PY6+22/LIRiOrrscisbST4h/kf5xqz9kRLUc8zK02ce7ZdwaWIb1wXcc46IGRar2DKrxmMw+7Xdo
Y50X8JpkS3F0fzBq2KwMh25sFH4QYclLnhkUaeIj4jiNbATe/WRfIQunLfr9+qkNbZ8ch0SfqsSw
jJ3T5iIWHnIAI/VqOEJMVD6JEJsAGwzXszGl9H0ZmX/Bw0sbYzWtycnu3GBfuXintjBy/p64p/wO
76uxrdNCfOrsaqUUbSj4fBNRCUzJM2E/cnrD2Np9WRE27CEP2xTfCWDeVszlpTV88VgrhmGJuPOT
S1jDZl5owwnzrNwBcVgkJ4LRxbXZFXs3E6wis2XtarvfdrfwmHAcv+PCWzYz8O0BXQqbgVGvsdDJ
HFnsh78X7BfnQqWIAE2R7UeT/cO1THzJY1LtjHDl8CdE44V1XZTBJqtT4RXRAtCbxThSBvNAM5Yn
X3PieLljkm6b+N1wv7Bf34W8/2eADb3F12J+HT1gykik+guBJCFyATWyIPVVuku15lmYZf0W9Y0m
jKg/TrMlT4lodBKFXmp8WRAZ8e367XaocGD46+ruB8TDJyupkRuj+/mM7HA9kdRs/Y4f7Ec6BPUB
/LgRcZvU06cuFdfFTGH41nKJidFUl6RdneM8Ghz9HqNEMydgfAsiJdeptkXhvkJBtIhuem+DsA7b
FJgAUxxP4CBP/H3fTvZdPYzrIdFBgIZ3JPlhbdqjrNDB1r5QDzp1vI1DAsMe1C78spAHde9L8aF0
0jw6uVvt4SwZQzKk0IgIpl3lGPIeeaaOC3NYtz6y7o0YzfRgw8s8zcn4qgu5tysjViEznQjSk5uR
umiqaY6TRh65tpqrGCo0g0oY1tYSDDAbosDkjp0nYevpuL1hQvsrci8SK3q/IX6lzw5DWY982PGt
tqU+hnWQ3QGYBnHVZc5xEWX3iLunjNae8B5yCfxyZ9Rqg8eSrC+RMQXOpY+IPFDS+Y4r3NgTXZsS
stE6LTaJsB1+B4da30siPk7oHC1URBWtmQQDR0M2qG2CVvahaI3paFRGeW+CXdU84MfsGQyg2dlw
D9GaoaSVUt3VVl2fAR0p4K5J7RubAPBnvkjPgn6nIMUn4emI2lQTTZVnh4aMs5eAeaPY4rSjd6hb
LWo+tef5T0vS4/1YKo7Tdpnyve6HY8052mv7JipHoFZIcqR6f5c1fDtIJO4XZapDqfq9bBpYCVc8
aXPmis7E2juRqszhQrJa9723m2zdlJ6Vichp7KHceX5Y7Phx8yvwwTB9XdgTK7o3p+4A6o+Sz8Sp
EhlEWEQLs7p1NoGHTx4Bj+lR+Kllv5IEFq+k2EZG36W/M1gs35QIeWaZN94pFBgDktHbVkq/TAXC
kVHfgYAMEUSkl26aorsjx7zaBgJRfz0IBuHFacEjdVWZD1nLGLzzUSf2gpz3fWn3VjQYScV0b363
07zZJeHofyzomHgWtzoG0WzuezO1n4nSdU8U97A7FU5+qw43xFMyBCtS6NwiDcvWGz1NLSMcs0BE
9I6ks4YbU3RINRynWD6xH3dcNqv11Ao9QskbPIDzNnH29UQ+FKbBsbi6iAqrGJl9eFFjMR5Qc82I
1mZILm0BkVboCR+1UbUvBG4ZGxv/jt7UPXVM5Mk723qY0u1o4eciRwQxlGbtrpjhopn4sXO+sIAN
dda+JLgjLlBM4WmpbPuK8Ehcb3DRE+COONnF0J8WUXk3MZynDn7uhPsqCN2niafac8vnJgSbmN0D
4yq1gh190hVG2ittEV8JwS3fvMDGUzcPE4JhK7h9LbVcrK8rIaQAxXnDY4V3xLKCBO3rOMn1xSKg
Y2NNnYWCeZX1++LlsHFTEHB9sJwGq4LIKQbnwIYdEF3a5u5JOalxZyFfPBWWO91R5Ja8JLpSEXuT
GeOaRoHqFeX0PCqfBrICdVoCfnngWqRzrZ4zjmmjRDm6+CsSoW2N0yX9JvL20rZBZBiL1NsmR8ZJ
XqwHwITWHZctd73jdiNgZ6vWfW5Qc/ZijqbG7gsUmESSRfmHIuqvrIgrLADeAjMYz9pEaLerna6k
8mm1DeuMVYHOJ+wc5yWUuGNvDJvXnLkQEUCTTtl9AoRfD1WoEmAg4e5S6fh0RN2CdxbyW746ne3B
N4K2lexZvf3Ql+Z3yDh/wv/SOrsQUTQ5lIrx37ypKDnWpPPW91X2ZTbkIl2IGHszGIUl0bH70yll
phmT1jC3Y6fHj4C4ZPNaAjfGgJfrsyztWwD+DVi3vTCeXXMftv2nycRaeosAG5bsvphu+1R47RRE
ZlJgkl2bZ9LTv4by2xo63WWc+0OQJUrgNhyLeMQCwtkYVWaFcShLMCsgl0Zxeb0xv/sAMBRYrzjN
UBHY1JO7pYCP9lLBzqvOfOCNqGyBNip7kna/4Lpc2p23zqRxt0MU3OqJ/dZF+N88CqOBwEjQ2Y3Z
fdq1O6VXjkmlncOk7KvWkGG9xFRlEFGREVWz8YbirQa2ImSRR0UunI1Y4SNBKg4oqWiJyM7G1JFk
GVb8Of+HHRg35PLRls7GNax9noXsHkbPco6jbuuUmf/JZwvcFpl+MAnqQVLbRGRtTPFUojecu/uc
kIgp8VceNsOPsGkeVzYJsuWy4smAO5aTOqImv5AzFGCfJiUjyMhe0eRr0db6mM7B2arUFCd292aZ
FZrz4AE5EvAkSbcVorgg9X9gGUHeT1rqFbV9+lQv5qWr9XuVop3sOEnbmW8b6e2+7tS67YMwjIO8
yU4Vj6btCka2SRo23tHy8nMuXCtic0+Z3TM/hiTOLmmY9ZqVisRkvNexk+AAqpVGh6jugKpvrWCp
874KcPfSuJRN8VQ7oC/EjfKNwFBvcgb6KE1NctRb7G51Pbzw/RzQw50t6bw4YdZlkev2/llyhOyZ
+BKeKVBPhdb5JZjl/MKNEGIIanK6+Sau0JX0hZi4AWS8IZFcESpEza1YBSm38uI8sL9aEsx5AWkE
ow3tTUcJH5b+0jLvXQYbAF8yFTo8TegrGpwalkq+GTh0tzd8YgPp/VW5yvlxO78ihROUqgJAolPZ
GSH71Moc9pgVmRwvCayYBlYEmDpKd2axQyfpuQ9+tZCDSapx9sktzZBg80R5lGf75AQMpwFHb3oH
QZTX5I9O5g/Febr5X2Nt6jxQKj9kHYPUm2030y4R/di9/r025S/ZuShi0LOBKApwTyJwzL/2/hRl
H8oWkdmB5NDsqXKr8TpbPcuTyTqhYx00pr+xrIlvXC6AvVtWl3WI6jFM3hrV3uqqG9eIcBpUxHC6
QLjXBpp8iJBkmONmJN6w2lJXoIvtRC6FxT7f5CQR0EV/55BB99YsLriSouzoo6SU2tp2/Pb/KEf7
j4Rs/3cqtVs3Ebbkj4/x8q37q57t/8niIZRW/7NU7ctH87Gqj4qkmZ89Rj/LiviZP0qHRPhbQHaN
4wUW0Tlc/IgMf5YOGajY2DRd4PHQp6NDhPzRH1o1S/zm+TapFz65MCa6VYRWpJ7ciofM39BI0oGD
x+ZW7GHfSib/A7HaTeP4T8WWELc2JNtjyLCF6Vv0Y/Lnv+TCmDWBPuw/Sdy2Xyzzu8yefvk6/htd
2p8VYf/y7we31//l3x9nNyW+YQam9g6995KbpD89Qsui9We8Nr/8/av9Jfz858t5hMf4+NP4NP+o
ffjl5bCw5mgHoDXKJY1V8CyzGvTgzpTB3gfiTLXPE51QFgdru/6WGwT7TFd3enGxh0zuyVi/LeXn
WT+n6rkAp//7d/dnjd4fb+4WeObbJP9QlPPn72LNkNV7U5bEg3kzzr+EebBBxa2XTwjnN+MCQ1v9
m6//z6JaXpIug8CkCogkQq4m8ZeXXAy8zIa62Y37dIh9K18l0pw5jZdxWv+dDu+m7vv1WmJzB8U0
kRYjfCRo6CY8/uXL7wQuO/wdfmwPmiJIMipf5rVKqVgWfnLKa2lTGZUwwPQlEJlNWtg7iKlR/BtZ
718/8z/exm0qxrFrc3uh8/z1bbSgM1hfC6aLflw/MX2M4BMGKjMPUv3z3/9Kb1rpf/nI/8XZme1G
jiRZ9IsI0LnzlWRESBHad+mFkFIp7vvOr5/DHAwmRQkKZKEb6C5kVXk46XQ3N7N7rq0sTaNcDS11
9Xxb2TIrowgtb57LalMp3DmaYVJfe21QiOfa6OTn8daf6zI3Xabd3ORkoQ1lNZ6Jfxq5U9Ok/63Q
L+1Gp8XIsI/B6r57gjTVLpR9HC9ptP38BMlGkbyhddpD1UEJ0WpeqXxTWcRMaPfv8+GQhBG1NKUb
6+dndmHFnWAyvZj0PHCYHgJOM7fHKO7rt8REqE6zxSqLZ/UaR9XoYU1nT6d6HcrdXQJghmitDP91
LpZGt4sCv83S4eqtj/oA4sWwNPR4UARkF3CTgtmVHXg/P7GVSazOfq1pglQzHb/CZLjVjkqzmA0j
yRiJeWJHDZObhYGMlPyk6/zT2Gw2tG0+Fhb6id50g7k8ITpBjGuQrepOhDGc0P6w0cf5VTXoApWV
LWCokeu2uB/jI03JX9bR6qcuf/7XhmA0XAb0np+aD8LeAym10cyp5AmD6BhK7duhVNlYrHx0GifX
55jwMeZVGAr7ObRrlvqkWiEFo+Mwwy+f4DIpCroyHEeam/68n78mlbRWBkdZpQ1CzYzzhA6oM4n9
8MiS/bKxMAqLlVPZ5qZAe/HnR1f4SYQYCHoqaEBzY8TRsE2HXoHSxf2rhPp9+vOyWo8HO5wwQ2Yj
Iw7QsTr4PF6PqAhJcTV58GAdq81P6kBDqDfsKRdvfx5q/QBpJUTSTPwt7MUkbWnR/3tVSNy95bZp
sXPvM8kBTDo+grCqj5xGf9Qbf2/NDKPpMl+CSpQl4+74eRiqub4oSVIAcs9OER8OdOmIJyRVGCOQ
6str4UrJPizvVTHsxlZzOvveRKIflr7iSBZ3YOuAAPSJkn9Ha5IID2k9nGQayRYwDIXhCpn7po0i
NH61QTlNzVs7PAvxPOoZ0mLqVBO60XdlAFkoPdL/R96vRYKHCD56L9oSbm+6xUbx34yKWfuyZgjA
adjZQOGD2fl53nSK2+nsM92MBpS3MQm0l4LG239+h4QVmqovbfe4F60GiYXRtYoy0dyJDH/b1/21
mRbj/r8MwpFHp5Ch80F8ngkF0bqRtGbw9DafAFYj6UxbK/4PU+F54eQJjZFJrQ47w8aWwVTiwUvS
Rj3TTW1yNaR0R76vzwqFP2/FEugD0JYQLWAm8nkuKoVNEVbk5OFaUcEeYCABnW6RC87drggiNN3T
qBwxLF8H3ywFS5j45PBl8w3oqwfoB1lBpzJLgcahYm/WNSJTRY3cOZUk2nAgpzliDhOADZ04EoR9
85EzNIEnUl6iQnl5Hn/tkjp13TxLcp6qriZeCy3HmwZD+cdwaJkgewn1JyZpcSJ+HkUFICPPtdR7
CfiUbUzv5B5Y4HzEu/ePIm61lbD6uIwRuOsMtJK1kDruEWhlmJnDG3HytNTdalKCq35AopD4E2Ww
ZMy2pHEV/hZq7M1QNM/2mJ5oMNJYTgMUpTS7K+kdjjRxBJMqlg1z/fPAoxIVEhdCYV89hYBsZdJx
TnhCbQJlqYDnbzUiqMvUphXc8RPoLAaNSbNQkUnnImium5GmaNeaYHe4bRfYrz9/uevTmPcCIR5B
ErcAzq51jAK6mF4L0XWeOXTaSTYh9+aIDLf0th77fI8Ntfz5XwsNl4OhC9q289BTNotEoRivSUip
BZ1OPr0cP09sOTQ+P2ru3Asn1mY9cGSuzi69tIKSvDnyF3riaDSmhNFGU3LSG9ggwoyMzmZVPglH
gn8ZzM7Pg3+ZKmVWbnKkEjg8iWVXn3Nb+7XVUT/3bLr5KEBrKacQmetU2UFOIbXz83DLsvk0V74q
fOBUGesawW1jdYCCbDbUdJLJN8bVZSq1T6VKHtA3pxesWo5BY79sVQjyBLZzNsK9ZYNcrWGJEv1Y
W2bi+fECPpuk/hzgXHdqtE1/05hRz3E2pDs/xizn52l+2Zn/jLzEPzxeWVtrx1LJ7vq6sROPTkHa
bqTyDAhL4KLgfant8iQv8mNm6F/2RkYkVDWJSdghgXB/XrKRSncKiP/EqzRRUGZIKN2nECB/ntdq
tRjLLdEgBOATVAm4rNUOnMEiTVtzBuhGiKWeZVaUNjfYJEnV5RRPtXQkufF1OKiTGhcScpyGKcur
Ay7Xy4Aicp15Zlk2vyLMW3YZZxtWAXqoHtleVg+QqZk6VhHkzIhVNbHe9nsCb19NROa1wO+uIZT4
d9FMhfTnB/jdKKhMMbOlNxox4+oB+vPU6jihZCBrVKg0IowBM6rhkTP6y3NjJVjLZ2YzkMyesloM
YxXQKcxzo7SYWRS7mvxRkacy3XZ11Rx5SV+mpBJ/mMJgViT9xPpWUQ12hC91zJRmZOkoNSGI4u52
5FReZ+EMMp2YfQiFkRQCN2u1wFEOdajfGSYiZWKdmqVGPigPVJsm8lpPtWvk/zhGIAObZuOyHOr8
eS4tKnuV3tHtnYq8QGUYmWb4ktVp/QZ3L48prUmLbgHDxk2IH/yAhWQYCLxGQbD0J/2sNJYXxIl9
/fMyWG2D/zuZ5Q6GlyJXCWO1sI0JlsxEn5VnYwd/LaLRajfxrMT+Bi1fSbdV0Oj/FvgypECNzM5g
yyAoyN19XhOtZPXtrOeZhwtgtRliG1EgVoJH1rdYXsNfG/yfYegm0RQFOD3QhWVP/uvoTMRAcd4O
Mq8CjksLSBhcDFZMf21fzXsxWOVtlc70xodRsIVWFW5aqxkpVlQjcs8mOMHnQjz+/LC/LtAlSCba
h89LbKetzpzMajVa7sPMswEmoMDVh20s1eqRmX87ygJf5wIDk3q9PkcQL1mGRNmLaz26tcIwvBpi
6ZjH8HejLFJw1o5GIlIsf/7X48XRTsrVWku9MlLmQ9TRzwtuN/8Pa4UIG30S3xp2B6uIBPqYLqU0
lhNe9zjfjIPi0aw4/Vs4/2epkHIEF6EzEDyQz3MB5wSzUqipN/oi/ShUedg0QUXP+s+vf3UW/xnG
4lnxZmzS5GK15XJgYqayDJM2hXQtxUm5uFpXHr2Z7Y6sV3JqRsmxS8TXHVgIzkjyBAsEgA1yNTfE
MhCtBdBXiy5CAdPtREskTNXiOrv7eX5fl4SC7zRtlgrpf27oq6FAbDS6AoPYI4HIjUjkVQ5QOE1K
7+dxvk6JtWCQp/pDICAL8nlKQzMByynIPebII5/Kgegfwxp6Mw2kUq2i/v55uK+vTaHioqhI/8Ed
mOtpISgzGk5rhqMdel+zS+jbaaCc6SC00NDlDMkJfYTS7l+HXc5OjjSTe5nBkfZ5lvGUxypkFck1
6DkfNoZopGqnV1IBVKgGzCPYsygiZ1l9JK+5ugWwTNmgLVajyuWGIHn1eMda9O0ohxI75eAfwsJE
3mcGMfTNaXIBV1U7KU0kFHlq7AHWHY7M++vbXYaHN8/mRZVknauz4zZuyGP57ljT6nRWR1SEHbRJ
KIQW38PmyG6prl7vlxrh8ud/bWQaQnj2BWp43vbcOzn3lv/dOs7mdLvduY7rbFz+wjnxTo6s4pUf
9Zfiobk6DeQ87ZgUxcmHy9nJnPeXyLmKnMvAuQidi6vfu/v9x9P7/vbnVfXH8/mvY3E93fVtf858
X894sd5L5TxcF84dsCznib94+32GYHT569+7zfPj68Xh4eLs9f7j9v7wfj04R37Hn8jvp9+xWmXK
qLWKvvyOwnl6uM6cwnl5eHo4vP2mkd954r8vaKOdu7fLm9PLl7vTwDm9ca5Ob25Ozy5ubs7ci83Z
7uZ0d3OzX/7fZr/fHF5uL87c/e3efb69cG9vD5fX7v7jcHuxv/YOh4/rn5+jvfpKvjzH1edZRFh4
NKjO+f1vy6Pk97+93f2+Cpw7kN389JvfdxG/P3Ii/i/9K87N7vfdb6Z0Ny5v+JG/87F0rp5D5+P1
+eLj/fn1OnT2r9c88eerD5749e3Hw8d74QT85+H64wEcnPN0fXb2/Pp++LgNnev3I3P6E3n99E5W
52AZFGMa+aPvMRBv4Pr94/B2mTHs283vwLm54Cfnztnz/uH16vXiSFitLw/sp8GXfeGv7xDaIT4R
iI+985fzp+v9yfnL5cvh6Wm3uzucPwXO5uzmbLPbn21ubi5vLreXyzvfX99eH243F/sjv+XbTxOg
yP/Vste8mQQshGwO1LL5Pt4KPpCbyHl7u3o9u3p9vrp4v5Wdh/djK+pL6WtdpFitqKiVZILlevLE
WX2lX3YP+Xn9ZL9rF3TrtY+0rT9MV/NF+Dp/RFf23t/U3nBs3stH9/c7WP+E1QIYsEyR0oGfUDyo
t/KNealdFB/GLtir1yT6hyurc6R7+SqmS+q0OaFD6k47cof7eh8hsS/j/W2TGZdBpX1eBbSSYKid
4vNrIqTrsReBOLvNAPnBL89QF3ulYvXiyFb8NXBhUIW6GveSJdO62onRdWPMDC8ZixNL2tC/CV8y
jscjo3w52EBbKjLJA65ShJlitcADMNp6Z82Sqw2zvOuy+AFpvnYCEDVyft6cvsyHY1tl8VIYopxO
lf7zQ5Sarqvr0LdcYGjh1pqpCONNMxyZz+rghADBKBZVem5xxMzrKglcbPT7tmq5Pa2nNwpuwy8V
d7tnEWm48gX2hAiTMPHu57l9eYqMyoWDys/SkMCN9fPc6H+w1RrFmpv4Y77PjdSimU8k10NdB9uf
h1ri1b++hmWCClVKjM3InlEIWi0L+o1tbQbmjiLXrB9IDo39tdGlUoRfRaLKwTmZRVNDVNwGKLnV
fs7HI+mTb14keUMMBAE/KfaX3LeMvXU/A+lxFVU0T41V24eqtfCF/Xmix4ZZrRd0vWqEoYTuSrjh
3gw9CA0UAk22+3mYb14dyWU6u8jjk+FaX0zbGQklrkq6ixkEHaeZriIomuybUUNS+vNQX7YRbjoU
74RuLndgHBA/r5IAs/aQeFkHIV/76KsxSXlpQQVd+1GDfwDtl/2Rb+67yS0FFJkv21zKUZ9HTGGN
09eQonwYuKRKJSRBBzhL+4BoVXv9eXbfvS/2EmxEl+Qnl+/PY6GdjTOYlLobxl257xKpOFeAOHs/
j/LdjHBGwuFG0JVBG8vnUWBZ5JlEVtTNCjlBqwTpJttAsAAvUeGpeKym9vWVsc6FRSOXACv3xbex
0kzLt/JKc1Oj3qAJp4maxmRwLtqNOqK6/HlyXx8hozEeBor2UmJbvS4wtR2arVRzh1kI/2wMAxNe
qTzCZfp5oK+7JAOp1F/Zy8lGrctXSPixvQ9KzeV417Z2r073Q1pWaPur+RSAnfSIcN66+XnQr6+O
QZH6asCKuZCvs3oZ6dw+R3/PFU5NGrdH6wuhBG2ItdFnCdHdvw9nABb88wJJbK325FGr6UMjJeDG
ndEfMDBDiZ6P4hIflWzz81DfvTdaqai8LoVXEhufF6WISnB/LdirYOiHbankeCUjyf7nnUqgV/j/
UVZLP6CwGKZw5NwMlv/k9XqlPU8IfMpt1SnSkajru5fF6cJcaH5jn1/tvsQekzIpPTT3zDQh47W1
eROEpnWm1pbeHnl+3w5GtINBEhRSCuifn98cgbrHhUpzQ9WHSNum8kaONOlMmYz5yEP85oNW2Q1J
dy6NFFRPVkP5UxMrMUMJs2uuYYrQR2gl8r6LUlgTBdi6f14aVPOId6gdYgFpr0LHzu5rSAyNBi6l
Ne/6DBmhDSXc+w+jGHzHFkDNZbP/PKsGgXQxxInmRpEWXwIuUE6zLo6v/8Mo9DYsgCkVnu36iwpb
mPom21NmQoMAOB7uxDBPRxbDNx8TS4HOQYWolybpJQD668ol110z0v2DtUTZNDC/TWsGxRQl0pFx
ljf9OZDi4kLakw0JeiW94p/HqaG4BC26epTL3T7OVbHV+zSmSYlWz+aPFSE4z58f4DfrnCFVYnpW
+TLFz0PaMKB1gFWaCy4C5Eju06OgSXdRLuX/YSR2WT5gqkJ0Rq5GChfcMOx59ONSqWVbHAonyWs7
Dae5ubGi55/n9d0r+3u01cIA7jPHw6ipri5ZBb0HSXQzYe+8/Q+jAE8mSqOVm169z09Pro3C7iZD
dUUKAhPdWnPAEqA5cmx8M5dlPRiQESh2omX/PIqIWz3FwER1Ubmkm7YftD39CeLIAfzNNsQoNgPJ
S6i0Lrqg8KxasBTMxVamU02UuP61wfzg4zV8HjZ9fvnPz05bClwmnb+yTOb286xyIzEGrOiYFYzu
y9gKAPNbY3bk0Pju2QHzoJBAbxBx52qUrlDDkIQJ62A0ldMe4T0CLCs5sra/HYVrFu0Ry11rgQr/
vUHEYxxPPjwP1x5Ec95IknKK2Cg88sS++Vapz5kadwP2CeADn0cJ69r0aahRXVhr8X0gx1a3qzHP
Cu9RFJnHzKq/Ww9/j7ba9NhP50YD9+JKbWC+08BZbjoDJ4EE+XTkKIiTjzzE5V+42v2WXkKKWNT9
+JxW10ilM+uiqPhkofpJXoyvxxms9wCziqGAzFTZzQamTIEJVTy0yubn1fjN1kujqEKnM5bPC1D9
87NNhkayqpjZmjWCye2sB5By1KFQkcYDpWtOSIvItiOZOOn+h8+bKhDkPnZFen1Xi4cFBQ6wVlR3
NvTsY2wV0DL+FP1jHyW3dI5JmjJ0dl+6spTVLgKUtNbqcFJpWhOSR5tG7zUW1lc/P8fvvoS/R1n+
/K+j0spsFL/RrLq8tG5PIsc/iazcPDLKd18CMSCaKlrM6PhbLZXSD2rslHM0JVLe5NhLNaaGZKCS
f9NkR/Lt5zl9tzYQDNAVxEWZ69Xq5MIXy4Q0xGj6qNquwdWcM7lHaB4MkABrw77sBzk4kuBjK1yO
+08fBJu9SfkTDRjtUGwun59ly3UEYLOCwVlRtXel8KvhpMXQ6AwJCwZaSqnjhgo/QHpW8yI9l41s
oO9vKoGoSnNsbhObyAERbxvdBLE62U6jifGsa2JtdrtatwYEgUF2m2DKCb0zxvIRPje8ni11q7bE
a14Lb2GNwQfW27bAFFhKcay1sA12SsNAa9pJo3KvQGN6ztp4jlwRlCWUn7ZQtoE5+6h/IHD80viH
z5NSmy0vQYZdOCkvNPQ0aHt0Q3cmfIvQL6a7rO/FKexakpeg6Yq9HMvmb1uyBShs1W93GOHFZ3oE
1mbHX9sBSmM9vkTSkeVuUA3pSQ3oGhF/JRtvhUbridN1NI45GKIUZ01Z4xYGPUYyt1NtwmmN4zh4
xv+Ec07HRA9qnRyrBwiJUwossrPoW+lxUnPLKS4ek7AnPWLEfndHBTx57no4KE7GzX/x+hTipitK
zGOSiUyGA0UoetIVC4tpFVQINAtscN4DIaHm14cmubOtVJ1O8bcA0yXN+bU524C9s0jS7iD5RY9j
k0Jn7ErDBOUIHLF2qkYtTtJgBmetiDKbXcUHfQ2YtpKudFCrT4Egj+hiEGh1GzikFo2BtNS3tLCL
GRPfTBpAqhlZtTOxMCwRQanD7AxjAPBQm8GcS0pZ49ITaiqm3UYYPU8YVD2rEnAkpwYKqp9KicWW
36E6+I1pWndG+peHBoCxOJf1aqwdX54DTI2GNtuosWm9xjJQYSeBO5m5rUAO4KZNhIVEi/z1DbQ6
0Dc8QLXHHkH9K9bisEVBVLxUdNWbh6IvQ7jnWGRcJUo3KE5mG8BB4AE0N4EvDfB6NB/3JaWZynEz
w9sVwGhpAvLMqc+sTd+U6qkezSExJtVQ+vhllcQdxh9T7aqJBbIIk9W3RBlTaOg9tNMwtR9DzESh
a9P0dQjKOnsRpdY80sUr3UeV0H6R9TNNBwqTFbsG2dxqY5q9fBpGGjkmI+o1GD+wCmn1VzsV4F3Y
y5etPQ+G25D6uLPaCVOQIrfbK3TVJVRQFomxxY+qoUYeGulBZQF9hNIiXcRlCjySMfgFbwuGx23P
Deiun+zpSbLkDqZH08EmAfELiDTVLJiPoYn7uQJGOdsSeQXxtiCHhFq9D+enlBN32OLA1uwI76QB
nWMCxEQdsKF2B02bH7K0rw4B5fNoI6ml9j6Z0CdA449mcmLAGdrU6qgDaSBZBB3axiYHmEBt30gw
n7u9TP/MI+0zs77Ne2BMwLOMFymPx/aUm1N+kH2Mvj1CZWBdFgY228Zvg1MgOnHs0YZstcC85A54
DJqa/nRQuHFv52ZOzxuz13+nhjXeGFU+G7CW+lpxah5Bg6y8xSNWUeb0TgIo/iD1mnapDI3CRwng
PUDCkrWG26aR9TKDD7oALg26Z0qzwN7QL13oW2g02b5XRxxNSzDh9iZSFTYq1RzNGLSYXwOTLfo8
hvrf5wjuuKfz7PRex0E5GGonjOfxgUMITFPXTH23gMbycSskRZ8dRclGkONWEl8pE5xgDxqxfteJ
vpm9Up1CIH9t3V00c4ZZdq81eYLfnRlobpLAnnc0PnrhDuVMv/aQVWLxkm7rg4mQ/D1qdStzzDRs
n7umaa5mtQyuizyXXhQ6Dz5mI67YNUB60HIkstRj4STJRk6bGosczc9/RxGhllMXcxpeAmqRkCOA
8riNswwtCoTb4Fc5RNlHydKaPNx/tP5ETGEO9iE0bObd9g9K2zX7QJfwGo2bMb7TqsZ4JcFVRVso
78MFygPx4Y9ZfinFtj5iET8Vr0PFR421d6O+2TiuwBamrlM6yZCkL7jlDDLCGtvcBSOVJi9SMSza
t1HU/VJ9DRZ1OUvjG9W3Ud7aPO9zzAFt4IQAZaONgfhyi/2zkDf+CE3aEQGkFMeS7CHZKVnUX4ex
L13Toy29TvI8ADYNw5eh8HvOiEwVD3lvZR1t1VFH36ExQwbEFpeGsFAf6VnU5orO4zQJtT1WAt0v
kg3t3TB2LDbMCvpbOYq1X2GociKMAzZ0jg1r+jUw+omtMfY5SXQB8YCwJYUWa2Em5vZyh4MAVRr/
oZplO5cPcx5xDu/aFvyYKrd+tingAeZeCSk0diEoJ1e11rTvPe6VpyANm184B/opbqu8ONYbi9cp
a6W942Az3uwQwwq2bzE+4LAWP5epUdZblZMod82AYFMaa+MFYHGKWSboU1wmO60k4lWl/kUkETTH
UZKNDd/VjDK6LtKzxIwDiEbmIODuFEPN0zGHBn/0LEnuE8zlsZIFnRXTIa5hmitX7HwulmzdQxqO
JowM8BfgBqFeAIMHaMUrreeggkw6VfDlRgAm3rQI7razERShg1Mv7qNzIhgVazkl3GpGmQ0u+7v+
4FuzPp0AnOtuFYmgfhNIwD9dHz3wjNQcJrAD3gIQoAoC+UW1KmZRW2FR7Co0D42r9aNdsOlq1mPT
+DA32yBc/DfyngloaEUxEY76rHU14hGZRlW7ux+T2Xxv6BKvocBxGeOxNPbockmxfqVDrjxW1Yif
dj/FLxRj60upCeZf41CUv6QQmKVL5a8vgPHjeI0Y3Y7PqxyDBhe/rQTjpSkML3wtIgRSlC6atn7S
R/ZWiYwYpmlZJndJEY44aNVSqRMJDDhRY6MsvXVtqryVrSg6r0lqMhByNVpsOqn2iF0XoVDTpv60
M5J+YB02WPJt0zQZSb34xJWWhxdJGTPbAYL3L8VONNOxxyqBHNQX2PDa5Ccjj2+BRvIYvUNpO7JB
Ne9UL3xJuUqClK4jH11tfMhCgek1HqosEA2TU+NQSGXxgGpgTgC0Qs3aQG/loxEzvclnpl9E/gnm
oTBcB7xYLIdmSvAp+HzA7sNiottK2owNaj0bTXA1AA/VXJS36VA5FPjsZNfTdgbjaUCER4TGVmpS
d2mAMVE/b5g45sLxoQOuCQ4kr4c47FzQQ6V9Y5WFkDba0Obm01hlwZ0JhH1w6Rmrk8Ar4BYHpzR2
SvODJdWVcdnSNT2fQuyHq2tCW+ydBO+COXQjQvf0gAtoIW26rsApcuzlKbkO1RAyEAD11gtUWZL3
PfG2stczPWnftZBAs3dELUE7yrgc4IpRZN1E7q+NsVzDdBoFIp3Btr+R5EiGLNiXfbTXMKGfngOU
5v54QndpVYL7x93N3iP/yYA9iongjy1F625TYpzuMPbhpF2rLWel7EQYx9Qb/t0qwLEiGOz7OUsR
uw16j2nEwDZBGYmwx3cHGpPj26IM6uzeGpSEtypMOQkezc6CENeakSU/xTl+5TLfSpdGHKA61wb+
Tt06bbSqr5w8C1tMQgIUS05SZrA1IZBglGwoCVQYArVMJp9A4XYbmRyZuzpjr74TFS/urJszPAzM
qKn7XVy0vuxh3Gv290Lgd3mlhdSiy9MgHUsEgQMsgT82gWbY/7Z8P++cOMLkdFupUrYg/NpQejCV
JkovUVtQbDHroMP+wSh1X96TMFbtbd8FTfTSlnSsZ8RFXF0E4hpoHK4+BVjBwfifNkGHKOHOClSp
Y/egAuxVqa/h/d7bpQZENOgldoSgKJ6aTvB59SQPkq3qzzXRnqEvl7KmZVtTyzFgYF5fdFqWnURI
ZZv4p2AfG7fNRSnnPd+PDPO72vZF1s8HcLeW8UEOghSgOsaq8opBHlDYwsja/qa0Ul3dtXWULpFj
U/UPFA7NJQQYsnR6nETb561jwmGrLzOceky62aQ/PKo0rLn22VHRvkMfTwjXWprzydrr4QXk9BQC
Y4HFQ9FH/XyqxJKOZ2svmgxbY6nK020U4jVzBggXWnAzxGZ/JTCqgHBkaN2z2SPrv1Rr+kUcta7l
7h2ggJ5vLL3vQZgrbNOWOWiVp1k1LkNBOtug0EaRb9QpMvBZmRAkbyo5HvJdV4UCipbWmtwqbE2v
5e081qPZOks3/uIw61clYV019+aHX5jCh64qEeL106ze+2MPOwnL52nadjj8BTeY0Ziq1yrzKB1o
/QA3APdbzjDa1mIwzaBylbuWl5hvB4JJ4fl+nMtvwsYe5sSsgkFtnbptwaPN8GXT6wmeOaBYvWmz
c1zh/eicqy3hhB4N+XhijGZXn3OU++nlmGS2fscLyZTHOlB68E2Sn1i/Shl2+tZGtRadBl2CsWuk
DsB/26EuP3x9bJ4EfMvCAQXYmafGpENEhrCnxyd9MAQ3th02mRNoNCy7lawO6SGQqqSAKh4AWulo
vsBUFh6za4MOZaGZrLqrJqdZ1RHKyLW1tKKRHQfepeF1BgES6OS4s7dtLcrLtC34Yse4S8rKLUb8
fMYpye0rgLON/xaxXYf7mFuldWj6yUoex4SExiECKgZiXW0U/aLnF8/4kivDcJ4Vjc7NE49QzE6J
Z7XUBVOqZielPLLum6HUjKsw0zF1YsxRNYnr5iB70DsA2S9zXI2/F99JOMu5zzg3ZoBtOfCzCMgW
oC15b1r1zIZF/GNN9/D9iupjCmQ1CYBC2o24MuQ0eyDbDfZ87GT/Sitz7ulRl+OuWsZgEnhS8UfA
pwS9v4gtFcrjWNYOJucdB+GUWAcMzoDT2bXM1R2vL1zpyQLbTjLqkLr0WucTaHIr31R6CO8SkY3y
0Q6iSD2SC5wIDQ/yl94HFpewxgRIaaKp46tJJ1yHcF3VqWYVQbjl34feTpEC/YnrbTHvZtyA7oWq
hPMmmyxMQK2qwq5C01vtD+JN3YD9U5pdA7hAYD+apN2ukfhokPuYSrip+8T8mOt4109KUe46o+zP
ik7AGyztsHvhUM4GZxaD32wmsigSvsFxcjDzqMYcgAN3AIwN5URUvfymNjgunBTx8n3XMu46XM9M
G7B7Kk0e2DbzjvYLMggAIPybNkzJ1YX6oAALq6b+lzEI4300gzx1pR4zn7LNYJTzq6tzs1ZNVirW
mI9tHePKbOrIAKsxE7PbAuZ+rXxKmNsq6kdrx30yLy9qSV4AbEtvAkZraTS9m2aDztZVIx82rWTo
yas+Z/qZYvvD7NrA7OWNLsf9LdkRTGE0YH63qaXOmodDXQSEkRLIwyypuAxAqE+JT5DSPdeWbQau
MWCK6U5R0lSOUEv5A5v0SduMgno+dgIy9NcY04XRkeq4/M2LSzE3maSid0HjBC+WnkokBbR66EGU
afGTiDKAp6bScmgGdpm/FI1I1G3ZS3jGKkYvPQ/5HEuhmxSJECetTlcGZjoB0UfMBbFzmyYXwunH
XvCIoUpT3c2L8s1U4wLHbqyBN3Y3Zr8bJaLDoS+6JzGEnQlzWMXde1IlgnJg1uo9HBmIzRYODjBs
co2Va49GdCdjuRQ6bUsfBXYr/UeYk9yBG5dgFmHHgfZeq0EeUpjIhkvVx07HMYiKyVxieZU4JCK7
w6Tp4l3S4w7bbdzR7sSABGyEH0dcQebdPEk72QYE3GFVvFdSPFc8ewiK97xNzIKLah095S35I+46
BPwwnOU55wzWpmITwkF+xo9EYJHl2MQZWoTe2cKFq0sV8zCrtQp43g9i2E8qZn0OG0vL5Tezi+dR
EVhVa9iL0VgQpQF3M7XtuZBmi4NiPUjssmK05Jo6QGApbLAD+EDSSAPMYAs+vhvNk/8+dhX9Uj2W
UJmThLHENQjFEUDpqsTgwvLJ6RMUNr+raGRkrcgCkFQW57WDXwgSjbYVQXKaaINkOYDrYmODiXn0
AUtX0V3divUnrOxwyvazruJjT7oB1m8hSA5XMITDi77HT3Djs6UN57hDp+w+uBYPblKXCvFWUpZn
xIgY/4RZj3vbghF+1NSKXkBzqjtwqmx6XDBbvAqwDPFVa8ksmb+DzsdjhL7STDmxdbr5DlpdQ5KJ
gqJ5nWhUI88IejQCtdyG0C1btYEWTEsIHGl5GKFBkmUhG6Nr6W0pp1N2gfO1lWzw1YleWIzp5Foc
tcIzuBDtVBx4utO+MlppY5Hkx8KbU50+uEAEimcWZRbsBrso543vW3697RrMHBwabqA5B+2I+3is
VnnI2Wb2bEU5vnlON9ZFSORaiAu7zhTZqYK21hzUDOkI3Fpo+UaS6qj1TAjzqlMkWlhjPZ3jbdIV
EkzmqJW4tYckqTzbCoKbgQLNLcz8PSmoqvT412uwrCK/AWtl16lwtE6fFE/uRYYlvGJjGKJ0Re17
SqVh1GElM8DPXp+iD2x2rMgdx1kNT1OQNoEBvzbrx1vszZrO7Zd2R29oVPOChi9uJgbtdL+tzAdL
XxImHkr4hc1OnVEgOphH0O7bqkp/A7NVvefzqFu3pvntLKkLoeP6kHYXYLjIYUhZ0tP8Aay00LGF
9MQQ8fmQ8bqPlUJRWAuW/OzDSYk2djGRDgqxAQPHbMfQ4SMx8k+Pcb7UVOeYLLgoTH106jCSMX1O
fdK6ZEqk2zrOooDDvZB/CT8C5o+fSR2ezv/D3Xks161kWftVKnoOBZDwgx40cBy9lyhNEKQMvE3Y
fKN+jv/F/g/UrbrikVoMDasmFbeCInEOkEiz91rfmvpi3qd0PrxAjFVzNVdUAC4QROkDJ4VhQcYv
Rv8sUwDLzsqJjXjIwVevDk1vl3G4kOfDNseT3oPX+EQXec16NlXYE/v4lqZGUl53nDIuU5dd/8a1
NKpE0VJ/bjTXikEqtsU3v23VvU0zExp9JU0itskrOE/zEXmFMVsr/s1OHqnmAdbKh646uJFnpyxo
3GTqSYu8mge49QFzPpsifU7ys64vWp+gcIftLq3mU2ZO9djaMHTgGjfoN5KWyX5POVU7EOkwwMKd
/Y6iFRHlyXcz4B9xGP/tCIurQOj/Jix+/Fp+rV7RFdd//52uaFvvMMp5AL2AqkBCNOgGfocrWsa7
1ctnMAPQK8TTx+/8k63IP/qLpWiIdwY/XlFEWMo9U/wJSRFX+Kuu3XqsggblYQxDE7K6w446oE0/
znZKLiyzgZZoexNuaXOtmFbSTRP3fkzQWDGX8O7iVmrpOemNpU3oVamuXOUW8YlDQDArsCWwsQmT
jEzwVapvNoUohbFxCTH4iAoO1FSbxMuHfMjdj16d033jEFF/8FjK7WCYSIlpCCADtU+XL65771NP
a0nRWe48a8zCrrOrlt56viz8kSQaOVhTcMt3cdEmZkNyTZdp39g7WmXHKpuAWVwHeppDvtcyYZwS
EMh5mgOIoXnhZDZ1fk5GxWDuWkRY570+0HEqJtC3G1XoYtqhXVkLf6by5LWtp451ElPsAkyyqM5e
TpuFs8qT1+vMiAR1mnEXVFQYkq3hUiAJOje32W/lGL/FPpvKKTpPhr6P4JqwNVk29jTYT1HNhEn+
KbEtOgufqaj+pnaqVclZ1rEPel9RAhw/LbOcu4cun4hXoulVor+faCJmAa1rkW18n1AhEtHoVSyX
qmhFcuOryP80U6RvTiIECMnFnNYOAOnJJiCx25g2uzR7F/MVgNFzVo2MmD6pakprD3ChZdWOWbp2
nSlawZGQOBlGBkXzpqP9in16RedSMHVrpZNVRJhPM37TCWix2bWpZRAWHlFo6A9kjBENvFd0oInj
i82yckdKDMwn/XnR1jn/r67aKP8sxmKcD3aTVSINSrZt5SFz2G18awdLE4T4xtVepW5HbUPz8wea
oMRwu2wA7ISDysav+kgL9CgrztqC89BJ3RddeeEmk54HzPz2I0q8zjzEvnKaU3JCjfggE8ERrFYW
WQCDXxBKQHpPb5GZ2QxDxn4wqcG9kXti3JjssE56MU7wkcvhQTST/9jrZfOcOdmV6Br3g75Wzda2
l3VTmzDNhRcjfbeoTteB0Ifu0STxsruaM6t45Mio37XxCF9ubPyPKhbxRRwLt9rYjQHepiXbpiMV
lnN8qt2ZqIwD4u2KM4QzYNqtxe4/Tfbc3BTJZH0SxOrNa72a7KdqSFkbabXvvMkzgl6bypAOe3qW
V7q2k5oOvL+pToDsUhqWbRp4s6kHvM3flNXV6LSga0ul349FL7feIJxzQlf5E5bobjn23Y4SMr8o
rJnknaw7ozkitjVO2ZCXI+c4QjvsTpaSfGp/ttHh6wJYNfvarITjX+W6c+bWhcmRoI+y/LS1U9c/
S1NQTBuvm3pvN/qRzC8L3YAKbDpNUj4yDrLpCzZO3w9LSfgH20YCfzalHWvkbmVy4fGy7UtBgBc2
wblEQlWbShWldqnmSKoQsnvqXvla7zpb0U8ty5jKk2+5CVqIBd5pbkdn9K9BSXfPnpH3LkwkB7qQ
h6yl5y+l9QPxY52zz4Q28iG6fmQwQbKpth07Jn1LGjA1ZjIqM3EtWcD7kFCjXoY6uunHySDGYmsY
7FsDQY1g4S3PchIYLJL/nkqZ5DCjranODlqjYmNb0BbGFaWS2CQBiNDr8YPptN68jylri9Ac4iw5
b1H00DOYO6mo6EStU3x1qeNn1ASore56s6ZwRehQt6g7kpN6LWT7QL23q/qSuyNJGI4pa47gyn9Y
4a6/Cz1+DHN/LcBiFWH5QJeJQQM8DMyJIzWo60/+ZLEPpf9Uo04Y2WU4gxkFkK6G07rSv/zx5VgE
4cXhn0GBdWzucqElpg19zKDINCQIdAcpafvirBv8+tJcFusNntZrVQ0qRh27CTpkG83/unKzNv+o
FIrVlNEdWhCo+IkD0i1+wmREr3s0LheHIBwxlm9c8bVq6K8rGiZiV/g0NBGObmicxibJfFwRiUG9
Uy6gdZjLfthh23hDTPnLL4ce1IPThM7/mLlmW8jjimx2A9aaeZfn07RzbDHcU5eqd7GRpQ+unEz1
xoj51Rd0UJJjNMPWho3i9S3tHBQiiz24ARA6Eo6bVG5Fk7c72RRy//vR8lrntd5LvIcoeflfEJg8
yNeXcuOYlOqI4oQxxvSYNaj7I022N9Sbx6/AehXTQRy6mk94E440iAhkZD67JWO+GJPnvMu1vW+Q
8dDTOrkqbS3a/f5b/fJ6LoUxgHLwGYz15z+o17IoLhYv44Dtu6h5EqvLSS+2lkeap/UQEBz/loHi
V7eReyjWdxxPz/EXTEhLzm2q8kGX9VR3KjfT603TdP3n33+xX14HfSpmMoY0NLbXX8yeyKtzzTEi
Rtton5HWLM9Gl4x/POq5aZbvUe1E1gsN4vVVVDyPhTN1EaUO3zyYZUY5uy6qW+kQuNs2ubxYOMne
/v6rvaji/5bJfR+K6LkBd5EdLF62/z8+NJquPqdBJkZRVgL70EyxB1NDv7VclW0Hgtz3TAdaHtSt
3271msTqoMGG8f73n+Pnlw+vjTDQ0aPPtRzn6Bb7Re1mJijmIK7iDyS+x+dspylHeUt38vsr/fww
cf4yuQBsB9YOYu/1bV4jmeGbK+jhceXf00s3kMosbwEFf/4+Yp3AsDvgxmKCPn733DIbiT6MAoeG
Pod/ITcJL/35QqHljXnrF18Ij953ZTMvnS9efyHmrCy2iSkI7C5CZ7gYX5JJvOVS/cX3AYSG8xDh
AZSQY6tIAZWzTzwq9K0WccCJLXzMfeT11yIv+j8j5axjkqeDaY4328HLeUz9yWRCADTNOnRI7aOm
U/dRSO3eGAe/+kacNQ3mewEn6ni2Qv5paqk1+WS1ZvQU9YHG1lk+VoqzU00PcPPHw85hU4JX2nPZ
Jxwv2M6y+m9wEECwlcNOdD3Rn5p6iyn788rJvIFnGe4VLzVOuddjIR2gDK2WgcCYKLaICg5iIBI3
v7fEPJ12PuXpcHHQCb0xBn95XfZZ5I6CdTSPaXKoKUEKDOgr6Zha90WzGGFV+PVN1dn958XQaRPU
affGRX8x8MEngDhCcM6UcTxnWCk5aZr0ffCR3Ui+aaGbzwKX+BtP7lcDBV8lvBjGCfvJo2WtYF6m
ni9I0dYIbaOd/YVdWb3P/Dl64wv98ko8EgouXAzg+uunN1J1XNqOsJdaN+RHjtNE0Fj4CA72aAxv
caJ+Xq1ZNymEYDvXmQ3No681Iz8cDPoMxAkUhN8pJ9Sk+3mKTbmnhPFHhK31jV5hZMwguATw6R2z
rzKXEq4i+Y7aykh27xzVG82u/Tfu38sW7fVitl4GfDnCdjzZP7ukUHol5P8GC2HOEX3YyUfBuYhh
2Tga0tGQ7ir3FFVw8qiNdDk3iCWQO5jEThLDzutBgyZKCLIgvBF2/59OAXy6dbqBVGi7WGdfP16b
k2aEKNEP3MZpQyca9N3iRPMbN+HnVxFSsou5mXmTcflSYfthF+Y1U5R4YBCDRObaea2W+nrt3W4M
TzZ3i9u3jyl+ij9yRa7P117XU9uFGs9B49geMWkuacGKLEvJbd0npMBvpF+8lQ7w2uPCVQwTYgfH
Hps3DE7b0bYZmQM1gGlAU20oj9YRGiwjTEXZtpsuIh3xMmmz0jq3CdFwaP83+dffP8CfXhmMQwDO
mMdxxIMOOXqArpIpitiG6zdldz7EirKF1RnzgVI2NA/Vp28Zkde/+GpAcz1eUUJYWGCBRBy9pIMf
NSnCDXKO3cSqHqyojhTZ80NsnSgjm/w3Tgw/zah0vqEZAtuzsYWKYxCeaMzew58C9qsHL+CTSk7U
5PzWtv2nEbpehRmVBR77MxSu1+8BCPjRI//SDoo8lzvcF8bezi0ZGjXNNjMvmy9tZL9FTvh5owum
wSb6AVG4zeX9o6sSMxl1oxV79FNRQ5KL+5g6qFZ999JL5D20qmcrItvLHe+T2nnLBPPCJn/9IHn1
4ePic+LoDuXt9Xfue4V8YSkQgWh2twV4oE6SOBvCXNnztdNSRnPbPrtp5TDtNSnkYQjtqbW+/H4A
Hz1fNqTAAdaPwRlXrEfD158iM9A4+ybZz5lbeUHTE1dHLfwtxvKvrgLMjIkALibg6qPvWuS0hprU
L3H8tOil26TZeGhQ/2yeIySHOgtPEjaMAbjumJ6EdGJiIqKP7CsAnLsqcvynXtK9JRtg6AZSWJOs
8nbOiEzs0+9v49FbuV4aus6626E2wRZyHeA/TLG2iPFxKKT/ZhZrtywaI2EoYIPEDnER1dk/vRqr
p86hGi2Dwaq23u4fruZQHYur2enJrqMDkXPXE4q72VAGjgtrdPP7q72MxB9GKl+ORihUKtfxMGNy
enl9udlQUZcaOJHgJiEAo0Thgz9wOulO+1HHknA6oFIRG2l0znIP/16IrVNRlN8TxqC1l1bnYx7e
gEUdnadOjwx0/6Ps240rYuN+dOoyIT+pmX3npmC/M57Yq5vlNMuNxt85kaHQOfbUDurHCA9M9vTy
9f6ou/efmbLGLviHJ7156p/+ilO7fCq//vd/3f6//x2qtH7VBnz5lb/agPa7lYPImoYHl3G20l6+
twFt+926AK3+aZ14E9dhDfqrDagJ/R0oZI4ba4aLvdK0/tUX1ITxzuQcwmoNH4Qqnmn+SWfwhX/5
97AE2GKshSUiJijlrk3Co7dAeKp3Mhl1m8rNE+2SgOSJeNa5ktpmnAGF78xFMxA4lmUW0XLzxz6I
VqsOuY2WBXKwclS7xfiWqb021hzCI1X58sSYhYYenrm3OB2M1GmD3JX+rkXIT1ByOxno7DCcQRCA
o9lwxE7ENb5A/P1D4lfoT7B1yMAo3e5LbGW+GZbtYN5S7M/yjWnNdFBk4Uu8GNMgDxa6R5QJZoO+
1ak/x1rqPltVV3/58zH+79bBttfzx//dwQ7S7h/3T1Na/NjFfvmd78PXtN5Rv6LSyRBmY01K1T+H
r2m+Y+wSLAYj7KXBLf41fIV4B61+LcXCFVt3dbxAf3W1Gbz8HX5IPQo7NeCUPxm8x6v/ut2HfsHu
mK0rf/EYg47uK2cAL2YAF0UazwiEjEniy/C7b1FjJi3SG6wTKOOMLO8NPAaxNbNJUWPGaxmypybl
NCs72779zx8p+HnZxQBHZz3kQLkKBX43cv7nefma/jhqfvn730fRWgv8PukJ9x1SBtJK2EJga4dQ
8a9RY+jfBxSoKgYagmsWyL9GjU8YJYU4ECSCWojnQDL4g1jJFzrU31Mexx2aEIgqOM0BpPBZlY9W
4tiOJq3pPy2IZ52tRXW4ZTrpOM0hh8vxPodW7VTNyVRp3r2JxRIXAbvnzruVuU1mMaLxsWg61JB1
RyVySvPO3ZCSoC8x597Ecj//548mmDS/Gz13T4B///E+rT4TTfqPp+rLP/rk6z/23dfq6UtafZU/
DqyXP/V9IGmO8Q5LOqm1K1x55TkzSL6PrPVHrGSMqnUbzkZrlbj8U1ZDmimlYjborKc0AvjJ3yob
BI+MgnX54+BL+fAPRtbLYvn3yKI+wAGWV4e13LddE3Td65EV+VrnaUpSFBgrR2KPrJyUSvUo67Dx
Zbs6EnPxoDlz/sFPBMtnQj7j9dgX8kHv20CfRMlSW4to57nk0+0zQ/MvlsE+4E/zN4Pt5jr4k6R5
rqYpCjR7Sd4vPQSq7cDx7JBJ8UZ8zwst+vgLUTN2oHusrMhj+kXqa65rZVW+mVIpN/HilTSgpxqb
Oi1+e5FwS6R076VPuCRJ3cWF2UnrZvCafJ9AECCZ2e/CLk4v6tx+mGGq7IqMHveQGA85od/biBbB
oa86efhhNP2iS/36KPzyICw2NYyFNW2Vp/L6QXgd84uGYmmzmGWJV0HN23gq30+qQlRaAijoIzmF
v7/m0Un4+0UhS1HQpFRLvBCz3o8Hiqxkray9VawzZuIhz5b3DbbzwBgEeRauhQQvbrazkOam8Hzw
Z0Plv9FLfimuHz0vUBAe1Xfq1bQKj05QbttMOKT5CA2bqa1jJnjhLaN6nA02SIWduBc6HMpNMsML
M7RM2+aLwCa4IG11nCU5S1IDX2KTf8bNqKFbRU7y+5v00qA5+oSOx+u5CuNMn2L665uk3Ar1MB3F
jW++T8eLYazDTsNn3KMTp2LYInsusitHkgSmz6eidM4L84uJACBDVYkBYbOIPernPUmSSHpWT3S1
Mf2PNEjxHH5oaG4jYNul/l03WG+cjF+XqV6eL1W4l44oa5dxTMBsOffijnGwhmu1EWDzKTd1hYzE
z3GljISXnPz+Xh2VXdcLOuxroHuxywEkelyIx49k+YNvZBtkd8tu8oqztGo/T4aKD/U4lduizKML
MZgYLTM3aOpy3g6F4W896Tj7PhqLNz7QzzeAz8OwsiE9gnk8LnMMvtdhh+fz+B0qei3BbFAmU3Ng
gq03cC3l5uUG/NGh8t9uw63/dsP9P1X/1H3Grsr5+u9Ubnv9pe9LHDF//1rSXv77n2dCR3/HSZA+
Nuob1DDW+it/rWKaZ7+jcrt2AdhR2ybBlX+yjEG5eHmUf7+m4I3p/rCcInCgJ0mD/qha0Sx6LprM
IyYhGYDJdqI8zXODVGjABDHWOYH7QFpBM5VlOfbfGkwtvX4d4abAy6616J/aoC67EoF41Oaoy7a0
nU2pXZhJ3MxLyAw4ZO2pu2TKii71dLbAgthxlOBQkkvdm3vEFQoPo7Rsi3lKae0wj6eV6eDevIw9
9loTBs+OfLvOwoRH5rzWW1d1PxvzRRNlhhUoX0+MA0LXpfuiy34st0tp+cvn3hohb8C0W8otzeQO
glQZd2JPj0OV9WnV9XHW0ISVSFcJy2SVPyy2VRozU2nk51nYONnUNiE5xD2mZ1x4+W7wbXVexGOb
XzbwB9JTTJ2rBVRz0rb+LGez7D+oeo5ueXg+UsticJNNZkwiuYhk7U8fcmkvWwMlP5Ggk1/g1sQX
sU1crWlu/NFuHrhC9eT7bXM541XokGaY5Ic7InLqAyGRy6k0FMq9yndEso9QsH0pfLPtzxb8qtdS
RXZdgkWpgdVYSiNoGInQ+Nj7RXtCQoyxBcNiPeV9F4dTujiJCPD70bkq9drfA/3QQ+Yh4/04gkXZ
pqRtLW6IVjVm8Y6zPsyxjzRhpeOPCXNs4BjcR0ueYr6oP0xlsmz6YdHIT1OlezZj+YFVrKj67yZZ
Rpsmr6tdVMtI3xpszZdDhl1R7WfNpGF+Bwm7zd9LpbTsmxzgsc2hpmF/wtWK5k/Dv79uujW3DTFn
CXHipNmQ8aTN2D/rPNHmzzpq4b3XG7gfiNY5UCyOz0ZhtWE8O/7dOOiFzzFxgaBFdJO7aZ1cuxom
lPVSeGWIFgzl0qIheKPJe61w2EyBniflJ1S7yW6uBZhCI070ANh03IS6ZusJxwjhyo05dyoo8Dnt
cncxT+BedB+EbOsKqNbSUUjhtPBQenK65tiDDchuVHqvmFuHUENtM39DLt30W9usp/GGoHJErKKe
5FW7mDzOrSaWto62Jt7IZFsl7KTkEgsPv8VcYnoye+Pc6Eptm6iySy/QVDoMGE6++lmV8yfO0s7t
nK2TaDELcJTQWKKIrxVe32yhTfApu3Ss31NYrMan0ijMnZ7o6hBNKIBPB7gBKqRWHImvvMGghas5
Oi15dNo53CSLogxpwDAjdRAGAcG23fvSLZ3kGlvCvGkh7G2la8odTCHVbNvGGr9Odm1+8FVaHoTd
a4/jMOQRXUPFEQs4QXGBKba4w9CswgjdLNZXf0h2iJMlg3MQXYxXRsmrnH01Tz6prCkUQ2RVQTw0
PZa31rWzzTTR4MN0Ng3UTaMqVqGKs5rE3VSaW9wT3kFNU7Md59Th3R9A8lxYjRHrN7o+TID87cKN
P1OS6z7gxCyaMxhY3nyItVHmu0VDFL4dkpQU6UQl6jAJWjDhDIsARDGE54vR89JbY5rrDy1u7Id+
EdOHJV98IkJHW98wScSh2YncCSsoEwbR8LXllduqprVh5Hp0qsbZ2isnj6+hfwljHw/SiUMohTU0
pWbSwiHTvHP4JRlIaY/S9pj53YWkavfBaZHBv3ctKfSwjCaTAPVkzDeuWcLTcLLFvcSIEo1oTZ15
Vw+jeyETKvwbq/Sqej8KE8n/sLhROA4KvoY3dB7G5SK+9PQckkteW2LXN1olPnWWGv2tDXG32Ro1
EwhYDK25GkcFTVZWrtpq5QwzJ4+nnDmftXEDQyNzL6Z2XOkZzOEoLNQoN9myCMyirZAXlWb4UF7m
aLY/iq7OrlUT+8Mmyh1jCe16xktkFv0YnePnKe9qZ5HnmLTmu9r1810hkV9t9MI2bpM2sa6GWkXP
8UShkVpQ2QNenKsa2fUCb8GpmHUXtUU4jmvdJqCUTQ5aoL5gPUvngSChkV9/L0szRfy9+Hp73bJt
bIM262S9myYUyDfEWGfOQVSYaySm9U+qdpMm5BoTXfq4zKnIl1l7qJK5QUUf8xDNykg27Pg0qwpz
SzP9IBVjNy8B73166/T4waHpVPnHiFnqVItKNso+TuE5bPSovnHsZilDTrn9ZtQX/ab2CF8Mi8G2
bnwXXjadgSX+6NrV9FCDldHvU534urAiRe2rxFf5mDBFkcMkZp2HjaNKX9+rOPc9smN5U/Nt5iXC
g7nGUAmyXmZXjV00K9QmSy7iwRpQWkOf8rejcPGFTLaqzIPfFrV+kLXbT4GXdmRy8Zt9/dw6cr0E
ZkBwRHkWHyAvNMZBjjoQx9ocYPf4/KwxAq2yEw9prJGx0kvbkljZsnhOS//exzZA9HUMUanrXAJH
A9E7uP2kBwyAj9ZF5X4y9VqdUp2frry09qpNVGhVs5sdG8MpmQfuhkJPnwzBUukYjCPgGETAJ725
o9uodkPPbEHT09i5pdWWA7kWWW3srNwYTz0JgIx7pQHkiAc94Uwp+lJ/nmoD5e6mKlmrw6hIInbu
xWBcz6WOu2KRsTtdsX1amAmzYj+pnrsVFxgwA6Iw7aexbCw6/fWwNPidS19DIw6c4mBWZCmFI20h
8HSsiVWYVrNWPPhF6c/bVtMHgAlTlIVo1Gn4UJ7IL/EGFEQu4WJx+FIVnpkOP2Z1QlxkrAfsJOW0
Z/WdTrTWrMvQ0Cxry/LEY/KLOI6CCJxTHeYikd1p60R+f9LYyhBBa8/W58pQXXyIXb9r4MEt/Xg7
5OVUXCCwzq8rnxkwMEUFSglaJ+2u2ivEjUga8ontgWSG0ABJ9kHwthtYjll0HyIwY/c6EnkdLoDl
P+idYgi7BVLNJIGVNY2F9jEzU7+5oAdmd1cJE1ZYWP00BU2ZZR6sKJWnW9rv43U7qZJ1OWeiC4lu
ddMPeZzEz2UaWQ4pxEPV4duJYut80MRQgVrQcPiP+I9YslqdPrUPpukLfwkdmz2n1a1X22QL4gtn
g0KpyXoEM6Tr0FYo3HDc1qeq2NpCV/PG68HowYuHKJFKteSYy6FEB6mPJZrsApWt5J/G+tQMLsac
Tsaztpt0bS5vR7NfPcolSXl3SnTTF5Wmy+NiVMyT1Tj3ww4zsYoBbFEsRSxBq2/U2sney8Ro5ocl
66NmK23lM3wbUjR3kRk7xS6bOv+cR9wPwaTlDkTCyr5RWiOeZqdpoi0AIwNrEnZQmEJe3vL5wOgV
2JcqD/rPYLUpA99lIicbZHS2XkJHgC1v5jannQNJa5uXHsiiTkf612L9VMrpiKyHErcvGshnGzdz
pvtlsPIv0pVSC9250DYAwkYtLKrEUyF6qobdOAaRu1H0mnFazVaebnJdr+odcJYmD1FR6ubloiJ2
KYVMkIj4lDII3YwxGFX+GMmL3rDqp6HLHbYjfP0kXAwRP495F/fXdgXr+bS3G32/FH102zF67H1t
l27z1PZlquJNOQBG0KiCtbezM6j2BvGWclNO+rlmYHz1Wt/B6WLaD62aJKw/ulZn0o5dQlQgJJR7
059x3URdma4AKm96jirNNk5nH8dc2LTVkgZDPfoPfeL72g5TvDi32X2ZgcriirwV4P7Z1pjGRGIk
b9EyTf2EsMJhXcICh1053y6znh6WsfDn0yJF0xCZdgNlFEdJXoUtxKLbHnE/JFBNeSdtBfUEKokO
2wttV6rTf2PG53GM9nlUZIbNsBBTvmsB/31D9qO5wbQ49n29rqs06Jr4MhsGM/3oaCQsBsKqBMA0
u6FZlzfKtXaxh9sG7pDwnsu+qGHN2FF06hZlZlHK6Zt4y9rsgCnTsuSTWVWTdlbxhTGyx50rr71U
N792nBargH30cNHOHBlOUGy4w5mutPhprpvkTI2dc1NmmpbuqtpKMLt6U3rBCbQNG/56j5ZGCl6L
peZMcFKo1LfOxeRVxhnmvsbcDAQ2fmlEMpin3hDr+bNVdNX4RY+xra92N7Mj8yud2HxOTvm8ZNOy
B05VnI0Q6U+dIknYs8XxM2Y/YJ29LO0P5kwY6DbTNeh+rsJklFF8uXHG1H3Pd8aV74D5gZTS+O3C
3CThJ1hlTuhGG9X9w6j3Iroo7N53t8xK6RDGWleaF4ZPRXfnpnPRvp9MSmD3+WCOycahcZPfzvpS
dqel7qRo8WvQqQjzIfIXJ3M86frFRPjXsG1mGQ9BGbV1jbfNTB7R4Mp4bznWcm9VSte3jaFNPbID
iIWXYnaiT4PgJm/HMREAZMtBLTEmPGHPGw3p+Px10vuG0q1DLMS+VLOxyXp73KdLG98OytXfUzgW
D+XoDCelnqrmvdVqAAoc0YN/nTXvJusqNQSjZ0+MaSqDmyHLFXtrA7Bx6PWoV/f1ZMTeSeyaYD0q
D+IBZfbyCiFlfnC7ysOWrY3byErcfddT8DLmKA31KDfea3pZMiplZDeBW7WSSWcY6fmN7OM2mFeJ
8XU4yV07ygHe06XK7AOEr6baY9TL1TZ3Zr0I2lzq8dZBfAFQ3Bs+shlN4mBwCmLa22U5B3uH8JfS
nw3dFcSFuwM+lhphi2zODSNYTG3IIsgbXfl2XXxIGAvVRWMbnC5myen34JeKzQWil+y+jEpJEbyx
BGfiyRlDmlXZPqrkfFJqXv65ZvsP1AcH5qxXWOGy2ZFbN/Wdq3mCQGIZfcVZYi5dzuaLDiDX1cvo
yTMKDjGiiuVVDb8EvoGXVqd2bc2XwF3m4WNtLvGpnXktDIvFTc48qKlnQyHVF2UWrot1xSjx4Vvj
fvZjmH5FNmYy9CpKQBvl5uq2oq8yjqBq/SV0/Lm/y+cM3prImkxQuFUU9eEWyi/KTrqHyHRH5xQG
awLBP9db8GXYAB+cSMR3YG8AWeUcZCiZwkUIUms04NtY1fJEyd640ybLeJ8uGmbVTmlqW9Tkq1JW
Hzl+uUX0KM0i+Ta2go2ZyNSlnCueqvL6JYSwCXImg/HEnq0AZeF3zjQEop0zfEdVMl0tuCT2JE2k
/sZNe23HRaV30ieziaWVUsL5IHDXh2kHOoyRIvIEC15phDYHaNgRmiw2eiOlHsgk0vJHO4PKtNc9
WoObHJiAuDFadrLXnLG96Gs1ZvFjPOG6Qpyml6cUw+tbdEjinu6kak/YCvbVVW3EwAWyGVMb3kVd
P1Xszrs924HmM6Yqy33stdFxNtngORYg26JZD64CjtM0zLcsavan1sz0E28hBgoOVVo+Vn7tLaed
0aUEVdv+DSKQrgoHjEp3nhKtQ9F/ru1DLLXJDRUKijN7iRLu91RjgI7cqn5Ulmu3QBDT6DoG7eMG
BLRz8kHhwvqWsOgTsDx6D4iNBtJ2J2spzvLE7ccTjGyau1l9lE/2TESU6WjR3qhb89JKp/Gzsqym
2NdUmLar63zvpmP8IW4iCFeDmBbcj0Y8n8cIww99V9cqLObFvsPf2pHXHc8y8AfsgJfsit0dS75v
7GsnJn8TdFi5S6MSHHJrW3N3ozfp1G7U0GnpXZGBTkR6qU029Kg2mVieW8ceThJgmVcJrlJAD7mZ
3GFTbUJjngiFjxOYpumYeiKwM7AQp0a1eHemzvaHFybbY5DPT6zYjW6IcvCuddONp81cD6Vz0HT6
Tj0Gw1PYJBWCmEHUu3mp8weNOLxDWQ4NMIqY0+9umFxzYWl2209l5BXG+x7pmThrJEVh5gsMpKBh
JuhnzFaQWYq1OAGU0fe4VOdHe5ZL/w7Yq9YFelbUUwCfS91EfZJ90iKbKXctPlx0EZ7i0Lfqot9p
vZ/xjx1tPOBgz7hdKMw+squqyhO6mtWXhvVsU1QDIWKj6Di2wyE5TbA5YH1eqEmyefDr6LStUPSH
FBeNCx3vfrQdzVIkq26nqLoHty+a4SoHi6q+1fU0X6NLk8tlphZqY05FsW4qzepSRRrm1yzTmyXE
/WVtFlfXQPraxf/n6MyW48axIPpFjOC+vFaxVu2SZUt+YdhqmeACkiDABfz6OTUvEzHu7rCWIoib
N/Nk1dT5JkltQdHhmHokxGTaXKGqPgwAN7p3Nluh2sXBijkLpsoQW27F2qb7oWK9+jD48fg9dNL9
jf8jFcdhdOVKIld7wBexx/rZy6a9gp1RgUHguR9CY3JpCwNxlDmXdICIfgJ7Sx4DNjNAeaL5lgIl
td/tU6u7+1hiVdzfWsr3AZrlfzWaSwM2jhH4uEy3xHxfZxkx3nA4xz69u0fAhPaJR9m+U+K6vJqi
RBHgWBEhs3ky55UrbHv0hj48WfrOQ4S5Bq9U4czlgdaV8GNN4uYeDyafZV4K07r3LB+QwwIgID0P
wwJ9eUWVWi9+xaOWV2JpP1TpQ36dHQJFgW/Nu2gJy+PsTMPmkgZ2yPYqLKofUsAL3a12mjOQlp5d
83GU8XxfCfh8w+y6v1vdVOHBdF09nS1I4eXdeun0ex5S+bH0rmERFGh2163LfXUM7NVx1whhSS3T
u7CGI3NylWsPgUrT8y1K3uV9oTN74jTt+peicTJIe5ZIzUuIsSs4OGXG2b1mCmS3QHbZ9aUh+V4l
7fDkN8NykiBzf2+qg+4dw/2rhTMdMjME+yYWGULTHC9AD10bnXF6QwSyKOMNQ1PS/Dcp6YOhTsWp
rZVzSgPj3AO4XM9sIKNLPHrR09xn7u8GR/WNEzc8iYDiKILn0V3dd35y6oRHZXpsQfF0KWHCXTsb
e55sPJxsUJTflU7D90ZtnXjo1n4F+LnY4lct2+6l7Jz6XBhDsKzIRn31wO81+xK7XL8DNUVGotdL
QljKqdAUgtYHFj+uIv0K2i38C/1UXwLE2ouCw652la3qYwAG8yfk5I2kYQYstT568db/9pHmeYyA
DL3AKxLVFYGzD68VtZD1rummZD1kwOnSHE6+Ppv0BpohGNi4oAYyAAPGH/z21IZzz5rf/H9v7Qji
7XFPEn6HL0Zkd4UN4l9dXDjhHkTNggYIjfF+gniUfCM7SrrE1hROMZbHYj7KZkKIpqNow/mwZKdl
5doL62t4LFUbhTvE2XI5KhsbJAUnIEzIuE4g2gJ1vI8p+niZ68nAW4xpOjhAG8Ve0ZTGR3wHdvrc
22n6KECZ/cAcHVccWyRu9tG4pHEeecRVAHROdZ7O3PsAqg8hxY8UlVTV8+wtyUskeF88hoOU0W7U
VgA9D/3iY4swFV7jpE4f5lr5z+jt/AoC6ZzHsocS6XtBDHGgCIGoVhBzPxPRpn8wa7QPBfHLQ9Q0
6iODFqT3G5nQcUeWLD17gVyoaeDuKY8z0A+IPRo+ypmDxrm3jZbdzoM8b3faiOYp3tL2pV2F7a4w
xWUIMXVI/wQ83vAEogB2fgFxIq+GojlirQadq/qNF7h2wmQ/V52HK86omDIqQK28W7qwT/e9BftP
/YKfrm8muRUYkFO8WtXqP9tmeXjDJpjgHsVOmmfCCc4RvQdznsZOddcSNZI5Gw39W5g07+k4n60t
j7P2Ry9vQlNfUighPqz40R4HADDfU2BRVOaOg3SrRnQZJu3pRmM1st9x5bd/Uy4595WrHURfZ1if
vLkFbw+nCtCBM71yrqz5ErayOBazU9xHvlO3h4RVjjjpWoXtDntHVx+iYQIa1tqhft2Wrk54N0Ff
P6rRRSnY2rXeQ05r38ep0LnUQfbPrY37WvZR/4uoujjWNdzUX5Xxblx8CZfq4K4yetGp44N8Gzz3
3xjG9sE0UBiuwexz9Y47Aqichm3Yn1VWNiQBYvRLnBWIby+oIzQRRLUon5NBNNQx2UyvdwJ6grhw
lzFPAH399EdHQ5V6jrwBzkfJH8XPeAMy8N5pkJ5slSim+z5a7gz+/RnaVJGUp7Scu30dVlwBaAMD
OTayhJmYrGjOPJmUh4VDuGD5FTdRdHTnKQ0+BRTl5AC6BxcubR4zaAvPCcCPtR7QM0RPM1Fiwuvv
bkQm3vaIfLqFFiluwZXQDlH4sHBF/io2EFWP7Tgv/SUcksDNGYnTPgfLOBQceY34lYVKs44BDgHk
pJ69XQdjMGemZPCiua7n821ZE8VzU7+JRixerpzG485b0wQTY7Q7MBYauGmAgVy4rLKPkKWdoI78
nZ6g3MK9jC35WZAxAMP2lvrhbh8LtZwWnv63DcaS2Qn+fiqI524c94lxSj7Jjf83CyqvJs6gkg/+
2+lVNMFwWfFcn9g0TX823/i/3EzbH2l9W1rR7OCDkQtKM+39ASIjN6SVFts6BqT4s4WL4dynSSfU
SxTSBLPzq8mPWdvF/Q+nGeKXeATZf23qUHb5RjfMvZ1VyOwPbHp4IS3uJOehoDflVFA6ebMVDsn0
WejC73+HJTT+b8B2m+UgSlAAQq+qAQk3tJW8BNlCa8omMg8amGjM8t/YZQQNtmIK0wMw+Drer+zz
2G1GUjl7W2TFF1IVihkXluXPYIIsOff8OAH9JstDAQlaPNoldkAosW5giBbA52WgO++QejZqP2Ot
4j++scxngHGbc+8U49/eskvZhfU06GFnoD/VlxGlvCSJIAPSDbDD9xFms5K94VjnKyCWhzbuVlB+
eNw0A/XcP7FycL0TFqRS/OBFk4wIPTHFinyRUPVWhI3pHR9CsV1dEMSnyM5r/FiaIWNpWfuRJ3eg
54b5wQdPnl08REZ9TBt9k9eRPt6rxudTupXz9G8d/M2/UiHWiyu/1PCOfYM375QcnRuv3IDczNpI
ej/WGGP7dekVgJfOsT1QR9wDaFo3zf32lW5YAvzJHNdlmZa3rgeoj4PDfgyyYTCyVaDFlfKaYL6s
qlq8C3FYcYmVY2N2d0gVQSqX5i/6OqTubPDXHJqgH57iqW8etiioVoajYcmbySS33wLj/IhuewOh
eK82bp192gieamxE89lvVXiYXHe9VNw6+51eGRGKQSVksZLCpjiEusp5GB1IlxcvhrMZkcM9LK3n
3rGfHX5ZyJY8veut1CP3GuU9eMvovTbY7ea8Z3zgHmxtFOcORM/cHUOiz+7ate9mhSa+7djXRjlw
IXoRGuyyH5AW1R1XcRZoKxwj23Ldjdt3P7XbHyjwG88P/oWfvPdgeWYsKWR1v/YEubwzlxt3cXdx
iBz9UbZSVEfZBkDPN6YrBvtEg8eFFz1Vb0yq2A2HhKvfuSiRdUjxZBCqf2u9BRFdEZUcqntavOV0
4B5RZ/FBF4Ip7l5OfrrUh3AcZkcfQQaPcQbaO86KzySZF4BNDnTs8O869lC0ubAgwxgEz/nFFbwn
tryctCwvfdGBMP7Lt9X4Z8KLoeb0L6mauhOgltL+0JeY9rqL4MlcPpqoKv3nvp+T6iOuCttiCdCM
oHLPkxF3EKt813n0fSbrXMdqNidL+5DdweBsXDD0LvB86E599ulrSDiGnhemqGpvfXdYDs6Uafws
lU4y9rlo08clnAYMOTU8oTfFDqZh0duwBvrhQR8uCgZojWx/7cXgNOu+j6LQUJyK07N09/PWVo7I
/ZH7njpl6NICqTXyljNdidzwHrs6SPq/HZ8abvl23fpDxRUBxiA7auQkPi5htNy3BbcFNBT2ZYwI
yNjqWa6RWJ9nyKRS7RXMcnDyCyadJF9pLp7JD+u2pABghXqfnB1m137nWbedmlNZtR6XZPghKHGp
tGY6C1TrdT+FcwMMy++VeOLkAC51W/GyEZSmqb0BI7fuSSPzY9TRrSRJ9T7UpqXVwxHA2NI31wJ6
e+/AGjdz8t2HyZi8e2kVlPcMskoeli4WZd7UGGP3FSr2dqeKqeX16BapZ3j+kJh/9qBrDT68oO0O
rP453LoII8llUKXXPN48yusxM+OyXDaRmuLUt0WWfRO/DaTO8TNFfX8GrtAHOSgwm9EVvUY3cxDs
Zcb6A/urJbnGMLsjD6+NgyzIurjMuEiIFRQko1yLRfcskkroO+xkxr9p0jh9yx1ukuq/sWY9drus
d1r3XJ4L6Ucn+ktEtGByH0oPqpQ7BtEJYw1LeW5KJnRPAjUm4DaO4WQECKyCqNslG96XfZ909Qx5
NjSQ/R2ckgdRYOZKLiwwTH9OsnK1JxP3bnAY6fVo9jBeG+QoEG42PbljFY/FibNhcfV5hNQOidpR
bITbhqjRN1uYFiZskE5OeeT7i8aL2HCWvCxLtbr/4Jo7yNs8FcNfVTrsVv5FlTIsgcOuC9ljcVne
sn0Z+NWN0pkMbsmbyI14gzpUiTij8z2uSvd5ugRdc2pxm4xHR1h3QRVGDWYvh6y3G0oLrDRoI75i
4Y9ivc6pjZ3HG6Cs368UcGXPhMAoHdgJajMi2KTDUvdvKqEO5p+j48qexTi4/X1bUTq7jwqzrSyN
K+H/qWPpsu+KUbO8O+ogHZ9tajQm/7QEvEjfh9vJg4++jLe82Wjh2NE200wPcx92P1w43PCieijw
f+vVNf3RGks0Ru+Q3qFbs0EWTen1l23FkfCDJKUszIG0V1Q/Nuj1/nGGrigwkcvKPTl9D7Aep9hU
fvQtl6BLKJyVBh/WBPFF88JOPjkeSWmmSzs0PwsHVu+jVkPiyJ3UXglfuR3K7S6Tq14gZnUAvY8T
fUUJbwuarObbMJH6x3Qrq6E/FD6Zz2OmSzfM27G1Dq/KTax/Upo1/E+DGBrdI0Rxeb41sgvkvDB2
2lPH8OCsJ88b9EbN1abrjT4hfIjIQhnwChapLu6fdkITc4mWT7GU8IedjrKu7phsHkjJw8S1N7ui
5fTmsnE/3j7oS/DCKzCWCRAtO3eV5cNsh/WCa8dXD/MEleYf/2sZtFygbuaRIB/HwgVphOFs7UmP
HyTQQR5CarLS+rLUssOQjBZWHLEqNu0r8FmQr1PHlMCZSCMMUp+zzkwVFIikDDE0yJSPRD+77Ffc
9Qr8OCBaq69LUgbyqnEvFCff46x+XmP+z5m4REC/F/hkS8lKqPqUO1YmMBE8A5YN1B70Xzki6lh/
LC4x/Gp5bOGGy7cBVmDwyvmBr+LEqn2Tr3UjRZvbuaLcAvaHlPa+pB6Gmic5V9LuyeR100/a0pz+
e5bCLb/jQU3NKydyzzJqCHWRj5w1/v3oGBUeESob85MRLC3PW4nC9CcZC64qRwKusnniQ76o920d
shZWJQDz9XUSAmp86y3GHLhiskKj3rryaDTyEis/wAyxSLV9bcvtuk1DdWvC9hvvX5isw9ztXJO+
RCwC4oE1y1NSzj6Vd34d8UU+1VYWJOK5s4JGv8hkntZjbIwLwA85UM1/wEYbDGfcYaaCz9PkDTQC
RNaK+g4ZRMwKPxdh9Ce7pfyebh3BPL9f9Hxs8/w0T/3afvkFTCsfGarqqflqZ+79wb2XNtHK7QXV
iuS2mkYaSSiQIByQxLjwwZWxjvK9hu6XFtaCeQ1Fuw3+ablt6N/8pk+Hs5h4k2LHWdvWF7suG7v6
M57hcg5Upyx4Nwkxi3mD7Oay6gEYKdnlP5SRN4WPTFEwFbHL4N147nH5eTg/8HA1ZxwoA6WBvMPL
j8L3LYXLA8j7kq3+rGMuq/OcpOtRhxN/aYa97qWeJ9h4SeW7rFhifHarUvI9IrLp7cZNB3CSxPg5
VyRBpCPiZRcIx9yDpY7DHLAGuP1udOvs0QkERO9Rkv2aMEaYTZ4gGqfbYUxlwKhN7cpkDrE7ur1i
fTGL18IPRu8IP6GR32ZG9nvC1OUvn7cuvoz3jyqhoe10wpy3A48ayxMGyokPLTF5cOCddUN7761j
+LjKvjrCVaTXAMYZFs+qwT7negWRcwC4gHBpPxmfO11k5yJVrNFHo8R5A2P0uOIPk5AOjKExgIoh
Q8FjCaBw2V5DqPNPQrO5YhWj6s+xqeMTOPv4GgVxFaJnjsHFixznM45D/vPCQeGJt6L8OUxZklex
cP9w3QxPJM28O4/fxt6dh8juV95ER6p4UE26KLyObtTm1GkCm8dtHDx3s5yfhKDid9duEOt3TlPE
7BZt9FiuY5f7YGcfMsom2B2jQV/6dJZv7rr6+3jtklffF85u3sCi7ZFqfRoEA7CpMyfEz47J+JDU
2/SRYCoG0F11p0TC5x5umPClWDSd4FNLF5wwMYjUcXhjcupQ0BxPsJzNgHNJTznZfvApF0R1bD9q
CnpyJ+nWf25SwqZmvwPPfhvb8CyaQvyn9dIaCqHW9nZkCv+rDTca4iCzlCcVWzMe+ffxe5Yi4dGI
qsd0CurfspxwuHijjt7x0OLPCG3MFYF6o8sYdymuR1Hc3xIX4c4pMaj4NMnxax5DmEq9GvBf9hNW
GhoAR3yUI2CxoZaHKWp9MLU3uy7aeob6v9L0wpvBfaQTcI13S1Mkz8Kv2KX1zTL+cE2ElZcvWDwE
zbqQgar4NJZjSwNLgzhzoWIKw0tQUN06NMk27Pze8Zd9OoLNyRxrH2Mz45hIInnySxfWcGew5PBm
8fl8qDXYCdJgeww/aXjuFhWfGrqVWLklOLwzym5ytsPo3XXLfp6ukaZiXF9xyEdiDrHiopycxliE
n+hZlADpej0F6ZYeWZWhGE6hh1iw1NVlxZvxZJOuu9qMjgG26vGGSImx1dxDA5ZIbo18ax2W98gG
6RbliYraOwPB9s4qMBhCMDful42VIZ9ridcrbqaJ0aZhQSvGDUq8TJ1uOxY+4hHZXF8fWBdG3SOy
ZHC3+CGrisaqNHf8IXVyJvo2x1UYXKqg0efZbSAFKxRa8MdK3RqChnOy0RUkqOdjhSUhQPKHH/hp
uzdKVNr3dAuDfDZIwwwOqThXMlie1NJU90Uqsgd3KxbsX1nWPHrzghDtxnHyKmSGtQyackjopneu
RbKGf11knoYzJk6G8EJjSe0eA4wO7xSPtT/cxvTvFB5mV38d/UOrPbajniW1w9WV1UYxiwgY9ZT+
TNqFm+ZGrVtpvO2ejoj0flpq3bPD8bz7pRLDQ4Wt5SNVKvEPo2yCQychXe1vmYf0HJpsbHaijZor
iQIeRW+S8mlsDcailDeNCPm47+TqifsRW0t1NK2n83VOJ1qQcb7suf1V3S4dV/PYsNb76AL8/WsS
9Wem4+4IXbZni5pBiN7Ppvvk89zcUSpQWroagvAwwml+GNqCmm92CPGj4Q2Fx5NlJ68KFlNnOKQ8
bjHk5h/o0dv9xJgOVTlsr6y2xwMdNlzrgh6JsPTxFouinZ+zId3ytg4iIv5rfYyobX0MuafeZ+1m
8nBrt3pfedyen/Vi1EiqQNEIlqTLc8LvYc+rG0qfx5nzbfG0DgcfQs1JYZn7wyUss+fO79y8vxFG
qKoyZ9JXTLg7Sd5yv6m1+lXzsv2kA6ISvHScgcuTy8qNTPPCZN3Ga5XPi5lZ58fR1zAWxZsYRkoF
V24vyC1aZf45YPVxKyLRMy2wbAa6PGHB9cz0tDAURPJdYxy+C4Yg+zGlvokuGkHrNCXb0j9t2F28
3ZKF63tZdO4jfUnA1tshe/EQki4ubXCXnm3CQC+eTr2jLdzwVCI6f2PEjCIox9q8IUOSgisrNWV5
6tC2kdslabPc0aJ+qWGHIM4kLUpaibBJJ1FY5oVuKTFXsvuOvG2+iDhyrtwM6vEHnQlBls+Vq/pL
rXHxHoZkSH8kmDThs7Srx4BB4RZfyhz5/m3RFz+2fqjprfA9/XcGMvp+s0qkBGg2gVIiJFUdTSdP
rsqEPZU+Jb0f0gxJjVpJ85E689togxxlLZz+K1fo6p1oKzaE7PyxArkr9SNOnbjVxVjc1HB/slYv
bEL6kGuiyHTdPUEFm+GrYFNsXgqXrcRt9vcKkoTRZBkwC7fMgjtehAstZ1UisSAUdlq4NjmYWTT2
77bK3XAAMLCTW0XH2r7PcMhzl1wNalpgo+o+5YvDpMAGcWGVzL/9C6+55B7TTGq6425GD+gwxcFz
tBZT/+LQ0+UeHXi76aVH/AoZLTkgr7wa1/0aTdOSFwlxg1yVJESZTZcVc/NUonlTtTS2P4XjFQLX
HQ77o+EkgltjpqmCVhyBvd+yTH+GlNbdlWkfREeHujlaORkX923WKXPlQHP+uFxCVG6jie+eIGO1
17hCeeIUJ8uuUXMz4fAsbXIM6zAR52JdtitrgOqllLdgyVa7JvwcjFLqVwp6v8m3xQFKJEYHeE3j
pKxqeXlxOU6QbymMxrxJ8WYd3myJq18odVeVC6FhAXcsPUX+lilKR+bGwVTAz59brOJdcM6MVslv
VNzliMyBI1YmSSZ4vwxt81PbFjdutrC/zeGNgrnHAKy+yN4Mhle4jb3XYUQ+vHFBJ5oyslUnXi7X
Pukv1gjCTwd3MiDDCDGDf6A/UY4/GFdposqmprtC2GoExnXX089i7Uzm7YZi6fFbKS4FPyGm09I2
WMIMX5E3ImQ2CTHjYmO3btHWytAMu9GvsjMXE4eunZnS4C13l75CQ06oQRx2FH8Q6yaCQRWoHg7N
GizFE3tT5xiZsfmiugh7vnZd+afcZqbZrUJdAVweFSN5q+41mW+lTvBV4v3SdDo7C6/qj9PkNuu9
gywLvVc0bXUglKaXL0Kda7sHlCfvhjWsk5cCY8437uSlvsRGqpVdHm/tW4yOfEZfll9Sh5pvbmsQ
+ADBnMMorr9rRy9X1m5xfDaZa++xBn+7Okk5veqkCrpPUrFk7RDGIglcGhPrjWm6JXzNCfswTkPl
CPcR7xX1N4IfYPmltjDSp8lJdECZVc3OFouhlfpMFXERt3vVRw7mdIa9zD3DzXU1iD9Jz56U9CNh
kPHnlQmZqBWerSbN2uq5W9hEn2S2GfnhmMGyn1PQk5rjDEXe/q6AQtH8yIV+oETIn0l1+UrxuUt6
870lGdgQoL3hSjpwwaqDqr5h5RHW4fgJKFqL10hr5sBx7L4G1xPrHabphARIVprIeScNkvmSG84y
Z/8NrCW3h6ExGIFGUP/qYPGGNQ+iE1WXu3NJjdmp3IzuT26IPnMAfFBQvVeCt2FDjS1/PVejzDKz
p4u8+6s2g8x3XVYMm0W+xL7U18iRWbHtNZRmim3YfzQ0f7+1pZ2svYsTZ0Rf4S42bX6uCjRxbCtL
262PQpPqooqPK7C6FYGZMCTjg0LeAUnzsAqjgbptHlMl9SvWetBvsOnb+hCD7+BjzJUmps+4c+ax
vTSNCb82flItf5XrlushUrx4PrsRQwLNuizvR/IAAXanMUktliaRBNT+UqrXmYOYHUlhuCND2z15
fbjw11IxVXsPZhpW58XtRR2H78hYVFC56SiyUxUiuzM7hWbEOm2jflRUdBA8uy+xMJsip4SglP9M
A+bvy8vErVW1U7iB3Tli44LZ/UW1sgyujMQedMoEyefF1wNm1d4P3OVurfjxvI3I5OshxBY77Yqi
CS9RgzlqB68Z5UotND57I9Ip1vkVUqpth/7ikM2640wq9+nM1uqKiR974VDOXw37xrzBpRTkPrco
Yk9LfU1EsbjHMevCY6AS777H8z7/GQfDGXTQQU2jVCSmxcuOaxhqXqIZltabJGLFchkGETl7n6+v
ITThxP9tdU9WZ4vG+nfiGHOaqRGFNB3IJEJEQuLgQ2rZurejiG+JVsfz9mAdqCQBAHkcWjOu6ED8
Ag5ROJmHkfqzlkOh717wxxZXf4j6N4tvtmDOHNdHgBvqw2iWBnnv91g6p5LELyvcYXkKnBELrR1j
D2MU9tjpghNju2uCgMQJRt1WkCXjNYl4jHZAZQjFZ/VJuePIHzWbuYytqJ+aTDOZmdWvntH94/6O
4szCO4wmqp5J0Asq1HzDNm7N2KUG7EnnPYqgdp+6ie3qbR+Kk71hNH4dvJlqRNuOwX7DqEdpWpvW
Hc+0btxLIHo/PUgCM+rYxSzt90kBX29I/OpX4NXtfskmmL9CNKzXWkzozmO8wa9vYV2shPMSYS8K
AXZfpUgvO53qcjh2oSemB0CzzHNE4OhXX8KGzRTRopXvkVtc9rkKZ/iRCJlSj0teh8NPQbm6yAA2
7Yk3yPLH9qQPSOVg2hkAzr/7mXX7vWvosedNy7rybsbQRUp0y3JFM/OcD+0aXtB+A3EstKXK0RFs
32q24j/jpXJTkseT/RYRcd47lWTzKyn+SF+SaJt/eDTsork4U32KhkL0RzdjsjzKxIRnXdX+yiDt
yfBJI6w8d02lripcVPSoEjNe65YEYSS4Xxs5rhd3a7PLYnR8ieI2+kqyW+0PfRg024XN8KxEWxN1
djwGpGtVTDSTxSQ+vhIaMM60HyZnnhJxYHpZuHtplLhrZZn1Lh5xEbKczbhlD8OIc/CsHGwyRzeg
rQQnmsPy1MHuioemgMGSy0xEp0SJ8eBWXFF5X87q25Qroy4zfYwcuC1b7qlquKsR63mQB+N8Qmhp
pzdq6sM5L2aNChISdSPXIdgl84r2GSI6cxroHF7yZdbsf005cGGaIQwf/AhfAepBNl36yYsaeBc1
9WPUEv4cAlUgislk4mY5SMVN3nezp37RBTdrYpi7GdDqi/VqMn7rajuKVUrX0hbjTM+FU9fHrXHk
1c7FeFhgAF6CydgXSTRy70AxIvwxj+bRtg15F544xQTaJkvuzbQCRYo7B0vkRB1t5MsnxSdvH6B6
5tBxquY6tn5BvYwuHfz/zkIaCSWdhpzVBO8TZxLFdiYJTyJ18DxV1QzlZlUlBdFe0GI1Qvjp3cuY
mtrJY0dleA2mYqAdlF5hB78O1+6JjPARiwyu540+gwef9qZ+L8krEmmqfZyCwjUsmf0pjuy5wjhO
JHuZUi4YfpjlHmuFs3EX79gEDeKZ8ArnP7Lk4pS1sfgdjRh16Q93g4s/aVwynU76ZOcjMaK5BMXv
kLzRz7CRkwN3RKVXkmf9UUQTDP6wy+pP43rBW+RH1YZtgNXFT+V460Wr0AuOHSskJsXKzwy1TCwl
DlEl2v+caYqfVbE57VmSEnb3HXVXJzouli+pyBOGhCFfOmopc4nFmSZMvWJ2GBw57BVr24tiw/tc
N3Z8NiZoi1fqktenYWIpg8chZoxqcCGh7ncAKv1Zg83pGAf7XeXhqdVuz0C4dDL4ipfOFn+6ri/u
WTHwrHVdkATMH2VMXhvJ62xqrGwSrnfqPk2yNzW5ePwRjl3ZI3Im1D+Ecrv6PBVufPBYFHHvmfyc
DfOKfIZjunaT4i2MPAZiQ2QLd5hcq3/LqI27cwQLgF0blByqhFqo3ZsIHwoVWPfoYyZ4szRz1DsE
Nvc06jEtD2FF4+RuJIDxdcMm5Yk7p3vlKf3k1jADD2XP4bFXtdOhinDbeCB/PNBsxfblceXa8nNR
IOh2sYkEP6BiAZzfonj5HVcNqu8i2sKb+ZUhWKQPiTHlRfZjcJ/641pfMzIW8Ah7Fvq7eB5ILbmh
9NUvdidg62+ru/GyBiNFywSKJN5edq5AQfGy4mAgJeA+UO3ZqTN2hOkP5oL2TidUjO+6bp6If8OH
yv1i7udjTD84ukEdPmIAQScVoUJdK9denxdTd3/6QDbLDi3dXvjHwWPQdxhp+S06/jVBlfYeoL77
j0vmiasTaHmm5mj4YGztzL1V2WovyzBHyN4DL1BSJkm4kOKiCxrpHATE1dzmVNkrMmC9duf6otfF
IEe7zb9KdwwWwxqN/4DoFeEO+4wiDJtlJLh2Tjv7V7ihdf9jSYzLHSHMyj4+SCpACQs0rLvoisQg
gZ+yPrfp2Dw7YR+WJylvKczFW4hXeSTu1LsWdqvcnTUyxnImrRcN/xGmUndAQDR9SQlm7lxrNwaX
gI+1PWDs5iLi+rNRJ5JtQ7KDStBwD5TgHlnqZWRt4InkvLWXJ+6t4/gRoj3jJsRt019Srk3peQvn
8rpZZ/0da+RjO7gS61BWfLSWJNDLTVRePlQSW1JqrH77/VT4zWdtkS52TK7bu4fNhk80i18sjQWj
2KMvpOfmDRkHnHNxUJ1HmfjpMezNfMe3CKCB4WD8B1ClePc3T6MvK2yAdVv9j6QzW25b14LoF7GK
JEACfNUs2fIcO/YLy05OOI8gweHr71Ld1zMktsRhY3f3al+i/nhgC3BmFutWFv6gjgqhhK5K7HIJ
4Q38NAnxRExHNr552NJp/eThmCHscCAXVLXFpGpR4ZFBT8lMkvoYgbJLd6K2OPL06gKkMKUUhgL4
kXTEcfWz/scPx/Z5wKiwbpZSsoTkUsAOUOI8fS60F77UpYm3BAjH3VAv3t5pbbvn+ZKDWtIYeAfs
ZfNbYPFoUK05QF6qo+5F124CL0qlaXsUvABytrDFsp6nAMrHPlnIAu/QnPx7UyFdOeRlzo1IXYJw
qllYAk9IOhHrYEHf2AEAxfgY47+7JCzK/zhQZn73kIUGXlqWCu1FY72hRyU6uNa9PTZTcA+cNWSD
DJQ5h9AEJjzNubR7UlQ8dSbHh860LCsZEygxhGaMm42YgUc+u4YMxcKfy30f8Es3yA27MRl1VW5i
PauKiRIMj0OwnrnpiIlj+Vbgwk59Z0EOMMmCwKGt0GwbnBD/cSPSMYxwPzxwovTFZtSyfAHSHv+d
vDngemLxuunr0h7Xxg5XbC4ovvScrXtiAu3jyvrlTDerPXYzhczMxA0Lv8RH0dzzuTivwxCQpU5X
LKy5xgbAVmdo9nYI+VxLDgF7l8jCbzfh3vy3uK1xv5wFH6UPGjvfeUvGQE5eudpZZbtHgkj6bCiO
iA6FHSIOUIkboH4lkcEyu86sa+ppO2Dwfu05zpxMl1oOMmmdHzM2xDj8gwWnaNv3jnMqlcdcAWS7
0geHeNywWzt25MSuQ77ZwOiA8alYucr4x0RezMTHV0bVQ29rc435wu8xExE8K2Mv4LrrCRqnS0Vo
rUvInyg9VBdOmpJGj1T/NWNAUrU3Umyx5vTxfjIu0ilMDio/pJlwdRI/gDgeiPY9b1OJxKTVtClY
qpSnQLUEdIvUlDwXNAF6FOQ67PONEllyaD0JWIATDTXTCkGgfPM4YWhUVr499HlUhxNEb6Npfqy9
cjsOIo1ONHLzTZQQXPDDKKR2MrI2jDoPj/cE/+7iA1tBgQ7K5Ng6nes9kT8d7XUkZPJYpQVHXj2x
9H9ylcHWj3NSYnVAbDt6TpKx5+ObdzaaWGsHImSYt3mer4/JPBn+iJB0D0Hrjxnx7I05E4ejlGlY
3eF1zqZ7d1wKXHvT6OfHqh20PjQ6cMw9COrIu+9XN5RImD5O/HhoulPA3uYDB2v+NUeFpdzB1zhm
eRe1v3qHc5TLuzvD3IdZzxyn2kkhInjBkewse8cA2ZRMbDvjVvTzu2KMi89sKtVfoSU06iQK/Ovq
VVN2x6kAdyNvd3qLU9YI7FxZOz/U4Gj+aFFmj4av8xlfO+W5LKhzjUbmz4vdhqP04jN0GF88KwzK
Yi/8oYfbwI58AERDsmEbThhhEDNKZCI3i5vuVinu+WqD/GCxHSaMpnMfOwzr0XyI+QP/KysQN0jp
TkQpcJKNnAV6j4jjrctSH5aMiY8oDL6TdzXjYT9SmU1YVrlRdF7GXB+FTNvHZuyykY8G9MiOn2Yg
Z4Rj72zqaem307KOHxON5P9C3c3NrlxCIs51yIS2UcW4PCYNToPt7K5gFBpsUfd09wT2YU7WiU9H
0F1Jx3SPzKxTxQ47jvG1X1edlM+Oakt1dVaBvSXgolVHZ0rNxV+dZd8sXngphY7/uDMOCJ7CoVF3
VPaJ5AoWq1p3i+t2aoent2wuaTm4j2VW9zskzPiZbgLzVuAzNpsgxgd21zBfaKBK6606tMD/F649
IaptVDkjVcJFxcosYZ09fY00a7flLeAZ43sPOrc6Ic1Pj0ke0weNd7/ZL0nRnoKxzq/N7LsnwEyL
/xsFX2O2Lpgc0hyzMkPd0A0vDid6uY1trPV5yYP1hMq1EI3rrHxd5BhHjzgmONG1NIyaa0QoY2XL
74hdZQkpmDlCIPfBdYvL5LjykDs+TqutE8Ps/iy9WeRvfW3qGZ20hlFERivymY8bfl8kdCqOSHd1
qfdGxIcHA74H37/zwOA9FDHNniYzwOJ71ir8uCBjX/H9R+Mzln3FUd1LeQxoFniIFCDSumfKIdbu
ziNmTwV86pIY4Fvpi38uo538JarWiTDphQHVSYN19d00Ucm3bdIGmwVR/cHwpNUxR8QMMMNfT1pz
ULp0g6vTDVhXCEgZqlA2Y7Uia21YD0Fh3ACb8vFgRcLNNp0alys3SrcPAgPGqJyjXelHeOIzdxyP
q8MycVN1EtBQLaIiPmDhACC/MI/D7Q/vK9IeJC0WkTyT520xHXgMCTStBNcy9sNvoPldLZkXCK88
+Q5JkxNMKWIEIBEICDebEa9/ScKyakp7LVRU+3tFOKqHNF7T5lV6y5Tdj5wg0mMlBrbduWXzRfs5
DYlH0ThjcsyHTt26w93pi+xMIH51hLK+u4AfNO2rOoeqyUOQcLQx2QXM+O2FQysoFviRRs4Fg/JZ
dgN4M28oh4sX0oi2mcDW3Y8iwXMJhUcicdTzEnyNM7Wwp2RQHLgxQCFupCbkveHid1j+LrpoX3u0
LYp6kTNwGNLMVLCzX+qiUP/KgUbwD7QHNznhdKBh9SaEYyDpwlni3g/y/qBbwWm3CFopd6YcK43c
rrqzZKJAofZbU62HHpcXt74k7qLdqYruOASvlt9Vr98hR9n7Zsz6jxhBKntSU6AeWBGtxa63ve7h
9CB8tVtCGs5/1dT3HqYdRRkpisRRoxU696WCjIrvsyRFqrA9e/lw6k0Rwg8t6B8tcLXnWEsb6f9y
xgpDmJWV+gZccDu4TXme5J8m8mZEygXD2zjPDNQht0YSN0g4cGd4hPg+4eZ3jLbYwSB58Wg+QIXC
OtqxuVX7yJ3W8TQHPpSpkp3yhyhq1irsFAvWRMEU43uq1vuCzQ/krw5r1Y5fviGcG0fsZcYcMbzv
ufnIYbwUEb16xiZVC6NtYi3RepPTnK3h99zAFSmi77Fe/OHZ8VSMZzIMM0ykhn8ZZt7NBzOYZ27i
+RlEk3fJbVU+BdNEjWTjxsEf1vr6inV82JUz2HFCKcyUcN1we984Xyb87XfjbReS3cTPdCXBdmEZ
nH2KNlLBhpC9eGgDlHOWJnNVBD9I/XimYgQ1ymdk8SiqRpFh8eX8BZckuiYFdsr9SvrEJbTpLsdZ
Mi8c58qJJdiWtgv2FFi77wZ7PQtFKcH5JdiChxO3mIIc16ZZhVUJ+0R1WYPJ3Hd5ad96jZuYgEky
lUeoOFOxC/Kq6jewnOqXlZMyHSlp+dAjgc+byNPBFrL6CkACq5rCQ3gcsO3sHQ75/3HjE5KiWYW5
yyMcCsdq1PG5ncdZn8aiQ28nB7b+alc7zcewko58oR4XwS7By1puwwiqywZzV8gOXgNW+CRtvnKr
miSMnk3O/mrLkbz90PzgM/gLl2dbxTBxCcM0JiqbOixA5Ww8u7XarJ947IdvjgfFxu0GmkBtTO0v
Gg7LwwT32mHl6PfqpcXKpgA1wT0M5M3yfYV2emMd4S6PD8Jz8crlHh5T1JQUCzmvzOAw8Ghqn9tE
ZRjR3DA/1LrurrPHi++ZRJP1r5FXyousZOVyDkcgO+N878Wd44UQmG4g/a8cboX2iG/XLQkFJ6ja
Q6o6nT6U2Kbz3wCEw3MX4AOFaTUaBZMh86YXO3jVL90w7ZVRMu4Rc4qWwudmzXcqhGyzgJuS7seU
NvNPXDXOaTaNn27XaVleSidQAwqzaf4FNxfudir73n8iZyDKA+Oog0WwVDCf6IJPl30SO+19yRRz
haOAUBAJaTo2hDgmz7oa472i15mgMqdPhq1BT1V77AeOkfjzV8me1onc59KjsykBvly2OKqmWZ48
kp+XCtP9DqxZm3HsmNezjUF5H2IMihimKq51LLvR2JyTeo5OooluG35cSIC6vPqtwaH9JxKx3vq4
oO6z1vT/zUEhPKy3FupG4rpXXqEWzbKLPlySl/Mm7TAmcXXJ6WrxsV8adpVbICSGPGfDrvkJgYbA
oDchxF2ilM3k2yLrDJ8Tjehr9bWsjnuIZwKSDOexy1/tAlnap36LpsFJCH8n43rT3s+JC9Q0m4j7
dGw3/L0Oo/WjLMbqb7FMzsWtXVSNrpMBXjPo8ZvISagtwNwevWbIEvdt0xa/MjviJ+bDh3sWcEPY
MHb7XQWdSb3lVHuD8ppCQXwxwNl4i2PgFhgGda6RoLvnDvM8tlnVl39BJZCeSOXMGlS46vaIXJDE
gNi1P2vUN89rtqw/qVXylxM5jroH5Fg7VxYmGTcLEqBg4VGLaR+4uG1+TZnUvJbYqtxAaXa+Q61X
LRYSXofnKlP2nLD7Cw9L3q3OriSgceSVmiY82/PxkZcw5PM1iaqDLitv2RStlx/VWI75Ie9y9z6w
BW8GhwkI3iNXlAN/Map/WA6DI43IYeB+MLftVzqY07pGLBFdC0yC+GV55sYccJCJ7txj/pSbMlpi
fx/XWJOAWfW8BCGekZxJyqEJd6Zr6xRdRuR/XHdK9zjw1Z1A/GeClhFW395PcMb1Q7hrqD9ztlwM
9AEkcUTGW0NRvbQ0WwG4AX9Uk78lY8PIhoCGQOQRnDoQHpm3tdTsLac5s6953aWE2lrCOnS5Dwzl
8bLkB3ck9B6O7ug/QmVY/aPXVyale4ysBmStMH1r2UMDy/H6Lr0yZSRXm5JxgVXK+MDjfnU3so2i
+gmdeO0f4S7iwYKRZ/T93CtEvXqpOnFpkNK5dkEyYuZykm7Zy8E23d26LFWGCcepibqJiPx8jMq1
bJNQEKweOqi4xKvwGO6wEg9iC0EDr2TkJn79r1t1/RDy+voSudEvsyPtSToTz6Uixdfsuf5co/g2
aPMSn/9D3pRde8Ahox+HwKvf1yAvpn1ru+mVTaJKXyKiLbS7V3Xm2s9k9aIG3JiOUB1Cr2OnMYwk
2K1k4/BPZ0klvySHjH9TuZBS7fNZfarGz7YJrhG9K51eIS+Vo3gWddAH/NbTvL4xIYvbG4tdTblL
QrOqU8nRqv0V2rjp/5ZWJ9kPZ4uMtIOhFPWi154MOpIQb16F0rfimy21PJQ6qaGHqEr/a6cgeg+S
FJ4G8javfSwWXBdIq8a+sQbkztwPhCIeAgfCzSPmQyyJdAAvKMVLpoOPUJfyeWYoaU62K5ezoJ/7
BKaheZWZxU1FGSNpRjPBk+oorBs2btYvl7wN9FfbgaT6UxPM+Kl7HqPImGHd/5mCKmofYswV4gzd
MKjxmMF2BlfDm4nsLZbz9osDXbf8JVHVFDtSyv5/HUV41ZO6QT9cVACBM7KOh/rYYxEiMU7zbbgR
KtaXnCfvNZgWE4IFUf639W14EpHAWaLaWu9FHHKVm7Gtt65Sk4ddQ/R7eAMcvZo5IkMDE2M951ih
5t/dKMPuE/yGnzPnLIn9Mn43TbyVs/ADg8FkXrhSvP4drGAHSmKOhkFvZ/Z/5Lmb4olnBDyYfkrx
exiW9V3YJ3ujouiuYwIfQKJ5ILJIv43yVBVzlZ7T3E/+4XCHGM+T2n9iZB0vUbOq28Y7Gn6Krmp/
t/lMBiNPku5E4GN4MXADjq3u228LBuqhwyxhXrWbZMd6sHZ5HASBRczPmYvMjDMSfBVTT/7DFn7y
4sOY404hVyt0zR+TLcEedTSIYbpi/uNbE1Uw/Y3XTEA0bjAMjrsoh739yZObv3JlYIrZ+sTyAbHU
XhcmJ//SS+QUHE+ri94yuV7m7gJg1O8FyI+CtVsOyYLsiVJbPkbvk2FPAWZJyy6HLkbCmCt6dsZ0
p+ANT4c8wZzym0xDjvPPsdI+Qwbl6t/4BG3a+5FMYLurzQKiJhhSc4xyZVmVNRiFdqQRswx+lyGX
JbWtvacgsyWj+MAusOkDDgxrVmqHyK3pA4CupvWbMz0rNdUPtp3/DjXj+H2eala/tqedeiYW8Z1F
qOzJPkG0w5jm+qinAsrpfCxlDErNlGv6zAkd+5PpC3Qw2uyfYwFZe9oSc3JPrE7RTmqSAd+N7pP1
NatlBQ8WM8dRdIhOqHc8eGC7xe5u8rulO6W8dLEwc0VXw1dd1OE1J5lSIxc2WfCfpf/S5YUaFxzY
sJdyzdwwkV38TCarKX9VGVxHPAlelR8Wv0j2pQ+8+JDE7ZLv6z6PaogURVz9ccnyeR8iXD06ryTM
wl8jMYbiQ+M+QBDFPRunFyiW/ityX86eJYPoWLiKulUqBsu9lDGKhNemzbEWPGxbTvPVvZpmEtcZ
ntfnyjPKbNXkBE/sveNsX3igbf8MfjpygcAWDYcjow3xExiMHHetf44ZbPwdghM2PT33qbMT0Uhq
AYsROcwgUxuX0OexLqnEYap01tPqa8d54/qX5qjHNMluar2X3K/CAbonqll2d2Zis38duHq6Y2FM
xBwoWczukiQb7rl+13ewW6bkHdRiS+4GbCZN6HqIIV7W/aRzTzFvJ+q8INWR5twWWgp7dANYVvtl
9CaoaPlC1kJwRgdkVC/nZqZFD3KZX+4jLOCszch4nD0R4DFQekRFobwBC1/pxc2+F01yjxySv1ZB
ixckF7J6j0qYJpxwmvQbHSshzCtdoCSTxaSNcZPvFjTJFiukgDnlBElVYVxbg9J8Fe0S2lM+c84v
aDCSewV955CgVhCJpRmIgS8A+Pd+A5/lzM7czfueWSfaCIEKyjXV+P0eL6jdEQGDSUbsAgwTq6Wb
DA9DEuZXU6+UBoa6fmQFT94/K2sW0Rq7F2agwM3Yn/iEtWq2BMGjSKFtbkSxdqQdjGWXEoeLa/aI
NhlS0xrEzgRWl1Tav5YHEiDXli3GK4xBJ3sJM9YWr0iITASRB7v9xNSxpL9EPjUXFeVesfWTlLAU
J6dzhZwIkSa2xyBtkNILuVxw5sODAz56WsgBt5tO5mgapWcVYZrb7ey68OyPvBGzwN0k2A869u49
nBbcI/P0o/kgl3t2sCsUN88j5Yb5vjaIrAOXxOvKtVucB+wIJOMGErQ4ZUP9S5fZ9A0zRbQfDvkK
sg01P0bCTudSh0rd5yxo/nG8jPEn9qZEjh9q8Z7HfixOLLfz+5TzMofUQvTJEw4VH6PEMqFNJ1Ny
ZV2EXEYjvNoFZMM2bK8l+z0r5fNQOxAkA49OjEGyFt/z2Ap+Y5txXprCxxMqjQTAC4rkOo/QUFIo
r0jkU9t8N2C77gz9NwfOXiSYpFv5J4u94S1NgedfNZnnHTgJx4VYJjNJeeRSPqZd76/ksskUbwtv
QvlH+hJ7RN6l2fML2teFE+4bvvjQPYbEIPmYpqJlKz4XlAMEqriYoFPOoWlj9RjaQaFpLgnuQ9wF
/vCeRlVzqxmZcPUSe8eY54bxXaYWECuoD/4vgY5en+dqnfob2cdkJygI8TUxvAFJyN3WZ5shIll0
u+WM97tRAA+/GUVl9DhgFu1f52Qs1J0GY7m+6ajPzGcPSfRQtxGs2shrCrnzV4arx5WF7057/fLb
98l73rSvf6APcSe5HbzaOsRnFY99+yWrhWGjrUcTbLM2L+6BJ4fjs5gFa5OGCQcMVuDipnSD/kTY
NvHPfc+8MeoA2bxr+A83pbP0X62zzr8dhzA6mKuOcNJgj4BGgpCroavP1vFrtnkBPyIi3KK7B6Ut
dpu1K/OrpyHTvEDH8GMASaF/4sWxVglWVywse7YO4acL5uKZDGcBAKWJ2CetxufQiLl6VzE0wNJx
svEIwoDDPRTo4r804ibVmq66h2moq/m7yymjho8ZLgr6zWiO0htLe7AlpODtiB1fbBl6q88u9EGv
tg0p8qkMtNiwqpOPvCbUa8kRFt+JSImA1Lr4gVvbXeF8z4ZEtxFPwI3zXZXxsN4zTqyvUkV0KfX0
Mx4FCf99LWOCprG3FEROoLPwdHKPLhP3r3Qiwr5JQis/h4VMOKdhvqaZw/3Oczj0cYB0sneX7oJX
gg7tE96vb9yo0w+8+/Q0Q6Bhd1+UlxKnzEkAGGQDL9uc3fEUnJVSwH+yW6x5o93B7bew2KmiNFkk
9oNTKPY9VeI+S6nDb9PxxMb4k/ansqoVQIzR//DZKLApGjufx8MQh6fQD9C15Q3tg0uBn5JNcfpv
zWTxRnJ1+YE+6UC8CGKBxEeWxXcxUuOWzKLHeXLrV8OP/QnStn9iTGUekyCECKm52XNpp+A7z/2W
aICy0TVybbjcJSIN1ZHwLSmW2ZnDI+WMA5kCATtLEdJ5oK6JExjjwl6muOi3bgeVFxQrnlGsj1cf
sz3jJiBolHQcZjZKK1QrN1l30hU23GEpyj6atEvfS47+wNhM9JC2pXlt2wyUFkNN8TGq4XfWlwEf
V4GfwRhRX704lp8NcJdfqZhJRaohz07hjKS/yuVvm+rpmCdr8EzzXV6cNDfeXvDqGzZ94KvHru5x
3YRk8O5Hasy7/TSEI0GuEM5lJ/hUVTv8ZghZ9j1BmYPfJNH8E/SVGx4cOCyHBo5Avkm6WyUUhm/8
sQ4eOcO3RdVJZOOTM9eU4zqD+6ojOT24t5MWthGu33QCTYm1OLrz6Sh9cVknbNZWlzuJ6IW0QcfJ
xbQiO7Ok3y+ymA5Vqhi2iJ33OUpfqy/WdiOYE/ls5xQonFyaizNmyftiw1eSV87Bh9l3dfE7n+ra
00+KgPlxLZvFnj1aAHc8i1oODZik650nhH/J+H6gGiEeeBspJokQQ2/SayXL+n3hMXwBgcd3i9CU
IvH0mf5okDHXk8Sl8Sx5WZ3yNHY/cD9QboHdGU1VgQIJ+3Wki01ILTlCDt/4M81blDc4gcow/8CN
6Z/rADRxOfpW4L8HF4m5O/2DUJTus3roN5mDHS40/Fz1DN8qHz0c05ysdo0QkLEKNYVweSd2wvR4
Fo9EGsadTXX0kqI1ca63WYIrzAkR7HNZpjT5QPTCT1G5JyxZ0187t/O3yL2KmXb4wm447/1ymjGs
VnH07ugYs1riPK+33xQPZLNQlsE9cqPCELioVIiuAJkbfi/H2BE7wNDbU0EJzxaEnX+Hm4LTqFbz
eJM8c3dTzk12UURs+FFXILpVhovD9Zl3QKFujWWtLeFVbzw6Np7Qp2BIs/zJZ6am3i8Ej8Okpy3B
tGdwCIYmmHEwT1Gynviso33brbgBlYP6R8z228cZsOs961zmbLoQs2Zl2YZD/k97tNU6g8/Lz/Cp
rkCXi9d1ibTejeFEMwoUBEOIqdtyBi15oQHp+p1w6L1NbWPf3xQhZkRMUk+UbOhPxwTXNOjsHQiB
xL9EicdD1YNs/eCOGPgHSFBbEvNQTTHVXBmWymsw3wLpIU6Ln7j1+LwDmirbqNDhgS6R3oPIwRXt
eM5/eQcyzM8W4IskDA4sXyyKI06wshOq3gIV5UWsVfVaNKqAfVmU/lmzcv7UqmvuZjUSS2cm/mF8
r/9UVfNY3gKX3Lqx4n+mDmnjeo73NbXlY2O65LcGb74ZEEQfYx1WB4DpXrqZElCv2zyIrEu0puGl
nsmf2vHKZ15Y8yVg0mo3E6iezdjT/nPqBEM0Ey50OaFAiFDMc3uFlryx3kXiTjvWe/QWrNFwYlXh
soXkx1w7Fhjdki0XjD1YrtOc3AKekG6XlooVAgPuhrk++ujmhBDB2KgTLiCUorwkcZuX3ZspDSdO
KoMoL3aDG0Z1nbJ9EwYZD5n/3xGVLf+iTUX1Xi6J99DZNfGJMrA4wpcOhL4T8LqmrP6BwjKIDZff
ze/aDemvIo79B5pe8heJar4rzawBknMImLcd5hC1F2ZN811ZjSnn1qRFnYXjsGFq72+TRfpnjv3h
lQP/ZxuL+GhySMik7JkQUEhpJqi6L3T4KWPwa7s7a3IttykiNrwAtnRfC+SddBsGbW3vXMO5vxv7
v6yI453Rggp7OY/tS0bbPSSqKLu5zysMQCq/4UZHSPAkxv23QEzU8AR9W351uZceV8z327yXbLfh
nTXHBbrZU9Lb9oWjCs+S0Lb2L0UfdtOOK04CW1fsW9ogSLc8FxSFPEB/9mYN0+FwcytsOVpSJO0A
EGqWLt45lYO9Y04IIfoFByCsrDWSRuhe/JgFb09Ma4eX2Owbm3VEGSqSq25u+204jxRF5I3uhn22
toyyDeYqOrva3QjEksfJ8g6ADvujmJxha6aIpOv00aZJgIx/g3dgdoKHk/y2EzFTyHoRmV+Myuk8
WzDnyOwhjzPSFJ7z5i9oN0LY4t5Vwv/Noib9tMptz9EQhfbolcURauTNfVTw/ZAW99OnuGYjdlA+
TMa+I7OzpY8MZwzV3EpM5LHzrDuDenPOGepjc3QGdoTSqvC1JKT9qkSQ7iKSbzR3RXDRlPE/ys64
vx0Qbs6xzNz8Z7QSxw1vrepPEZjpmmHGimC+U+S19Vn63+LjDPsUc1Q8OcbsoR7C8k5Out92VrPv
hwVBlAMgTzyEnJkbgkJZbI282dihl2Zje8pyTVogQ++qVCIx+s3/JTO+KHKSl9wlZ94wHWOoyn+z
feEvG6PnakA+jYrqQlIg2rR6Mh85kHrSKfPCfn0tEvPLFstbEt9mhJw77Thh5cYHLKmDhDO0Dwdd
nomcJU8dusNnHotbGUd1axe/CQ7+nPL4JN3EyAWL/YjSwGpDuxXdO2770GtooPlSdG8TzIptUVjR
b/EleDebYvp2s/q9k3tYqkvM5oNpKkkbyoLAvt6v0NX39KOYH/LYkUXRSmoecFGGESxQYuHs5jti
3w7z/KfpcgTMkd/iTzBlXFlZFW+d1oP/75HS+WptMd1VrGjEkRFIg+xGCCeFxgWO3zarHNa62Epg
df+BSDF/sERxj7qMgo4qLCOeR9306bnw0LQPZpWSCA8ROLvxCGj98z3Jq2jGS0rBujv85fL16mOF
YP/Lz7Op/nKtrR/Xfm2fFByIpwnXCWe7LvII+mtK4aH3g7U5Y2aT9E5FLgDfHD7ntDNA2gnxhH4f
Vi8cHGXPyqPlDY7HNfdPStQ3sl5cTXd2nuboa+Scp/BJGcIbmJac1xXX7fK3y7gFVkXD7ZaVEy6R
cU2BHVLVXd9li+bNyxeY59WzmkYLmGNti0vmqxSOXpP9LH7q8VbFWh0cgNQE5RMRAH/aTyDGPuir
Y9ayRN8OaVjXJ06HWKRzWkgfvQkcnx5kzsG2XPVrmhQBkDmL1+/VZf+b8diAccM0MQo77nE91Pt4
8JzoHgOMH26Hsgr2WR64+6nj3I1dEKZhkVEKeODgmrKvwyEjohbyZhBSsiZ5HWLCb6L7Na1r9zjY
Wf6HeNpcCjFknADp+/AwUPvTPXfhDYNMN8EBkon5k+HWfGSVQ8VPFUmJXTgWWDMBPKBCatJFdmd7
yxrIBV0QM2HM3naUbNYPgVbrJ5abwG6UXMNf1pRLvUvcOuwep4HYKDV2PWbcYVMOAQjBoM/yGy3O
56SX7gi5dvQZLqRPrwJYXv2GmuUsmHNuud8vl0Ns8zuVWAzwGbQoKsQqOPfzn7c+gdNgdipGLoqd
zNY3rKY6jLyJWc6cFfgxSUjlrxBO0pa2Fld6/HSIoiQbU1mEsKXAr26J+9Txs0iKNKF6VIGD7hht
2UJnJx4NTuKxJhWJeIkwVhAWxh6Z/oKtmMfvcTXa6HMiMz9c7ISbn/hK41h82hZCXTPxNqLJ0D9i
ERimU8q9mlcIPal1YHU0sZtd/TgWLsBqWE8Q3jTVEMW5SDI1U3S1ru5A9VLXzygA9ZCVjHD8oxzT
eegRZGfcSGKyYBxDbPYPSdIN/5tKsCgT3IUsly2mjjKcupe0jLsYkwXn4yIAkQcPpj+wXwYNzotn
fcEbEt3iK3RlvkS565hTF4MToluF18mGQ5hH2K51o10VdvULLyxuFiKy7MXSOWGLjEfafBbJfBOn
St9eOeHGYNYBYTCBETCRm6EPuuI0VtM6HGwkq086Ntzq7BSUF3jEgcadn7tFfuI0TbtiuExr/gD7
LlfHpVNCn2fYazGOzpqZE8iMf7Fi5IwCuQf1KeD0+gquBxrkxpHtMNxVQ8wGB2t+U8Pd0tn8QqwJ
43BtQ47QPm/28aEYZhWcqr6mKlk72drtormxn74/wuzdMDDN8p7Ty3Qy5CJx45e96l/7G7yj8W5l
jlhePQ7ONyMw1YxxxtITa4PZEvNIhoMH3+uryUYcIhJkI++aKvCfVBosN47WgLvJhBSqnPGG6eXc
tyJMD54/ldU9f2XYUTra4cflcRBSeuoM772zqGf8T3Z6o7rIPIbKSn4p2mnglgjRHWtTCUB3ERsZ
z+848Ae4yxhoS3fi2Z42vxgW6vHPCAfoD+11hKF8FHJNmozo/hWfQv/RlmkL7paN+3PtjMO/SBIP
OZF2xdFa4ih9YI8o8kfZ+Qw+Qs97Lrv0m3CFMmeH7eombJP8MedxUB7tVKbFoaYX7ycMqc/ZZQQR
ab5gdZmcClhvKQHQjJ8TJnF1B0QspMHK8TO5W4vWX/6xlB9f+qRrxmO09PoHipxLmpqORdaM4n8c
nddys8gaRZ+IKprQwK2EULSc4w1le36TQxOa8PRn6dxNTdV4bAm6v7D32gM1tIS1YYZpIptj4+TN
fz2sEeZKpkFuXb9O5tlk1faFk3R+WubWeOO1JRQKyRDBZ/6Yj96xd2NxnehanKgWujin7NrQJE8t
Rz3ffO5EjipYE3cMDHBsYPhni6Hy4K6EzmaECa4MWkVOIHGeyrV5w6AjmfzTKCGqFlaGoWX2BH2b
JW2aJILbuivpCLlHslOLeqSUlvqOCea4uK6MT6OLiZwLeyrA4IgGN6GEnY0Cpzbky5rg6uBnYAIh
TDRpQC6NwruQsYBVShrQBG8GnVQzwitlFSJuc4u3Clb6dKjGsfoxylkzpWU2yzObzQL3ELyiHyfH
ooqDXsTeC1zz4plvtGYx0JX9iSgQ70O49HAHhoAWQqReoz3Oan+Murp1jcinB272q82QPcSYQvdp
m44zR107MS/kicHf1+P2/szWKW7PpQsx+IQGNk3+67q0ynfGMA3JzpiUKo8xwMYMeizZbDgtZvEM
/Bwet2Thd0v8pFAb8QA+et2oGIiImCVBWVISbiY+TPChLehxbrlpeMwRcZ1NKJzZXnArfhOvSM/M
Elc+UZUAOdXl7TceRpN5RW3UpOS4eYkffhoDVhi+SeVgl/mMtLgSnNt6bS1vj80FmjMnJb7inpP3
ESNB9SEal1Rcnl78BIkGmRQSIAadjSuRyAjFQXTUSZYlL93C6Hk3gtQat4wP7IcMmFgTKv6Gl0RD
7Apn20m24GTFnTFkJtaUZC0uzVBTevUMXavPzjW67pVxan0xhnVKsG9NbXai7XN2CqPGsGeyxrPH
TqyewYLCjnRQ41+YyJknkXBqiDTW36LyS3w05crsU2ChYyW0wMS8PXNJfVQsDZHQkHomUFBi8c3D
erK6VyBicvnPiitCQjaVYIT3ndsarQKlpy0PFIRabvrOFEim4TOnT0NR82kUi5gIRXLkHADnCZgk
zXMT9Ltlwsu/EZBQpy1R63rZm5MR53udEeu+HwzGYZbi2dm0kxp+fMGSO5JlO10Eypz2u2WeXKBq
SLrhyHTcSC4taaNyb+tcSiqoEnzMxHDhqZxt8uirjpIbZ2kOqU9iGiLshNUblBNmsoKPWupkMg+s
BYbsizXvqO4cidP8YFlO4z7lDJvNjdmN7Xoom57oMbuZavewmF3uH7ktJgbi2Q10OiT0w1BoLJam
tglmfWu2rfdS44okhgpGVPI96LFuTwm3/x/hLexp+LK7Z6NDwhn28EHWq5PU5h/C5Pl+TCZA020G
0wXfgzAfFmVge5oneDGnrrG8P8QMrOqkY2be1kP76J9IIFm9LwVRNBx9dFADZEOqh6rMrl7naHOn
uYkN+iK8cAJV73YpU++0+gFpyZRWTODyLgX0Bwc+rEid5DDoq1hEucnS89mGv3YsgeFQPkz17+yh
id7obkBIol0YzzuR1IwGBmcEmliXarjvIIZQUVaakjhTmfvC3xQ/z64JKo47OzBBz8VkPOW+34yP
GXrBY76y6r8x1cwr7vf00ijxYSr2veEA0/F+nWaIK0TkqY0LvmWnGnPFjW/YJx/wYMJBLRG6134s
3rGjDvnjMpouvCrm4FuLc5c1iGHde3CFTIzPlWQQ1hgPAgn6JWeeWmwrBn1Ra+TkFN6yILoa5dau
ZEx+RDORwhiZq2CPdozlvh3k1cdaaeytlU2S1H7Ss1FcusVGraQFALFBBXwWOo5XsQOeplr2XPFa
FshjV9xITW79KxSWqLSauZGapr5VU/7njRJz5XdQV4htQEJs1q0teqeysDbZ1IA2q6vlS9pVB4x3
xahi4k05OZb9kjDq3sWVf4NYaXFCPgWvoamCD8gx/0E5ckCz6ukB0SHvfz6uvATMbd37mSbqCZTw
zIHHRDVC+Zi8Dcbg7Aufx7CYlpTsiyoTcPVT2gC3tcs7IAYInpZg+Ne6Q3GqW1Oydi3Qa+6CrKgu
gRUXh77M5Vvjl9yBbLOxHXXQgzeTwjCOZNBP8w13grfLXLTJIIfiYKOGwIKhhn9on45kViMExzY3
rB1B4cXUeHeZwOIMTAMFm8YrwyYFPontrDs3drhJIRpcsyKV9ynqt4sviB9iOg23yGNkiuCyVT8j
1cYYUrctL3q1ASBRiQfOd8N41abk5Q/bzrbFaKrhsmBQ1u5LHgEzQrgeN3x6irtj6RXsnbot5m43
WGM2H1nnmnGoy2oARktlgQ2Gd+OZ15oURkbLRRtpLx3N0HNUW3wXi2aP4BozR24OhwueQEVy4UuG
PArRTatBlSGQlinYDnLgIBAgITsC7nUZUs9m46hICF6/kOajWj56s03rrVh7v7ufjWSYLsxa8HVI
DHsOz36AvGGTxDhS94lxY19yEsCrahmk2NvSmpAFMPQJ0FKaTrB3Wl3euLYk/3C9JO4VOMVtjTak
/4IEQxnogHa5hQJxghCOiGYe4IcVk1ASsT4n/xbRRAW3LCAajZ575Ei2a1MTosfQjJC7vkIooxfp
8ccLus/bHBnN0jZLK7VwG1ViZHwFAA2ZOarpsLYS7xmOFps0/vf5u6objrPFD9ovO2bNt4V4FHCD
YOFtn3pstny9M4mduxkBL3Yv3Mi4UrHLAg3xvX6M0Fw6z3DIAlZzyDcSxH55m+3TgpJnx5nNijIf
0sCHohsjr/e4j3jNyWqG9JnqCTRjCjQodGrLWQ5Ygya97ep5sPdYVK1gbwM3OjYBaBfUHanWjE6U
yi+YI5TaDwU7lp3oWxIqAtm3AFJ8o793xltmhk8+/VtltMj5BlwjT8op4M1CGEQbnGs/WzhJWtPc
Ey3DJJEniSjajKBi+9wRuWjh5Kq79BdeB2jm2l/iLxOAGZqTQWUqBIlRsn2y4+7FJKvwd116oNpk
PXHfo9ptaPA9R9x+N+17b2syYP2h6iwx1HWQcU9q6TPCBcnls6NmWckQohVx6JgsKjdeVyLqIriT
wxoii6VFRKNMGUjor15DWN4WuD50HvOhhWvxZ/HFftWMff27esmN+cyhiTuapDgHvx0N1iOvN3ZW
b+58dlYBETBUBEFmEF4jb3gAlAuPAYJnYHQxex2eJ7M4TgoQ1lb3S/BpxJZhbb38ZhlCzlq78E6X
zmLV0LefaExBtFEhmNFIS0E4joUagdjrLhgiB6ETqk/bXxoUGGPvM2+in9kNjQOpySqBRG1GvwSh
oZWVFuee4YjL4LtxswMbN8M8upZExqfjtoJxqLXv7+Z24BGCHiPHLSuuxmZvU/VPbo5O/mYenUww
eRx+nCk2yuI6r2lvBTW+H7LO4sQphSBYJ8HmKGFSE5O743NoCsA0cescEa/YybPjo6+7Z9XeE7rh
Nu786Qq7URHsT2vcF6VvBVvEI9JlL4smi0Auv/9OuUj6EFKAdxu5Er63TREfP89ZSV4kFr7B3SfS
mNwdRXhnv2Yg+80XQctlQI32sgAHA89niBClLC4jWkBASBTCp0Ia3e9sDze8eTXXewrB5Hn0cI3s
2kZgKwdPM/sXU4rMr+BU6xJMg6vrZSfnBgathyiQ5fxwk6pSkco/OMQs86gcXP+0VFb8N7tjTk5V
aWe/SyraS0WmNaMUIC9876tTxsSKoqlEEhSgBerYqrJkgTD2iRav6RnjWtCOcLqiWUsTwwCU4WXf
zAy0ZlLbIlaKlTxVCfosXBXt8sy/8x4D1LftbrWR00Upg2hri6e+/2EROxshpYpyw9FI+/GesW2R
skkfapisYnLpJntUSXdW4lfuhxHj5DkuRc6Ax+k04e/AIcdiO8f5eNETBv9wQXZS7xgxtWqbYPR7
QhNB95t3sPmM1HXeysVdzh1C/R6qbOs9QG8mroY8DjUQAWlPHLQdyxYgWmgLgVCO6YEEg/7PHJv8
x+gzauGpR0t5tPAXi4PLbf2yQLL8g1IUq4fawie7aa1qvY4UMfddn7vXOmlZR8QcprBspsZ4TJa2
MS5Vr8rvlNT4f86QEAqmWhSyDAZaohqIBXVCmP4SXZ7uCZkMOgOemjbtn5uCkNfVyPKrZKH4H3Aj
8YtQvX7wkwWFWo7Xb4/aCYitmdikirGwggHXkT+C9S+7IbUCT46s0eyCes0RgmIWE6j9TpjLkG8p
nZ3HUgE93xW1RLbWGg6rza4F7vUMStNqww7F4U9r0pcTTmG2b4IgMm9LYEbWR6ml3gqO+P8sn3kc
GLTU+8KJTYiXK/IEsziOVTgkGRo77MLa9EJvSVM2q7gShrYKvmOVdYxR4Cut9kJVp/glFduaKGul
vEqjd14BZD4VzfIChfGhzPL5wZgXMh26WVyQl0H76dLkHsfscu14qjKI13NxLBHkHqWlUV2gWk6P
ve5lxEVTHBBlq2eCf5YnFvrrjiaP9MrZM74QMppn4ns5oq1R7tqeKK8c9FQk/H55T+TwMtXOhHQh
z7d2anvnGQvRnax79M+Fb5xqfzZDs3c/V56VXewOzwpkTVhD3UOeQOAdYp6a/SzDR1ayCjNN4KX6
A8PCOzt7/7fE8vRoDLAKKPGzQ4qikkToMvhqJbCkRGh2Zy3z203clCUH69hHS+DILxes0ruR1jeK
1WhVD7XwzDt7SuMtiq6v2CezBlak1yJdbWFAMA1RF2xPLyuXPr48HyZTYHQhpo2csMM5+21M0HLL
MhqnghSVxyqH0WCW3fKAfpDQjM4gaMj3uzN67OpcFGP+07YJ+I+8yg8dUYH3hh7Xd8l7GdLJejiF
3PWLrn05coVicUhhjr7PGd5FRvvuP681hzNUpRvpsot/c4r5MPHX7hwoX10sXElY5vv6gI5rfBtR
ibHb7dV9oDwa7A5UpGF6w0tHghwgDZwnwHUW/q76h4cx2A5dZb2aiMi3viutI2hu++DowX6L80T+
G/G67TuL0CBUCOLBEn3x6rq5+rBdnxbfasQLI/X6JHM33xMfpvarMjE24JPeGUBRZKvyvajaf2Sy
1DtAEszxSqYSZ63BhccNCmlX2w4DX1Rc+xhyAjYYpye1h9Sj/VIikqVaQR5mo0QLdVGIu1Lp7A0q
UIlomtoRWckYjUIOB1fW0x08Vyi/o2QGQEQRs8SAASMuP9YXTE6O8A8WtC/55LPlmf0NFXPwwOUi
K0jXi3edHP95xGFyV6SrkmyZO3kivz35RJf7hI+k/bRH/DhBOiKXbeYjsU3xW1MEkcEc7dOlIzov
fWXtGzQRWEwZ2OKj6w88QA/4hT+ynvtZlMb4hx0Q1yptY+nM/QPH3KdXr9l74TpTCJmWaZQFBaom
eRFuc8+AnTHX25wBtE9rXEA0AO7echTnAnhB/Kp279nbmFClpxKQlAalUe1EE5QHYMLqgUgyHKHV
5B1XPEJRKYYjpjsT4Ugb5CF54PRtQ+++LshCPvkqJoIYjOcWi96nUdA1oJ+oL+TFEV7jIKuB4Ddi
KqoJgT60VuocXJBsBH+DKWTPXDO5Sab1txLpggVg0NEqFHaqaXwXhol6nJBZyUI2gY0QTyOjSnoB
brgpW54loeEk4xrJu+xUvF1I8nspdEpO6Ooq7wcOynRf2CwiN3WHTniHN46hPFJR6yfpezeUEJ3E
xm2HnBCAxG6/1rZ6TFsXsEAvLwrSKGqbiuAMfkaBd0yZW3Jbh/c8rfUz34nccGV7e4HvnRmzq/8z
HTP48Ca0kOkMBF8pt3J2a4KoP4EjBvQX3UxYr4l4sReFmcO1MHtaNWmoRGQ/ibxBjZ3n2bqi5fTy
V9qQdu9b1RyWawkjD8F5e5QJCPOyRbDgNAxhJUIGBRnzvnRNNqJ9s36aM/Egc4wwn32hdWZDO+zg
IHJkWWguPPjrRxUHH5ML63+ggXrKEj/7Y+6JhKLNGAGYRZNHXia9EKcBng/Kwpixazv8WB5za4pe
Ym8YzhPsozyQf42N2qinVsUkIDCMEjuEDqJdgfcqdfJTpDeFDGj/GH5vuzhQh2Sq/t+T4s2gLXrP
RlN/YPejfGdn1Zw4jdOvMpHWuev0P1MjUICQ9pU5wj4ri8DsibyAKAY7txWDpWF81MmVLRaWUJu1
eYhgC2d/aS6ROQz1Fc8KAIqiY5fSp/hGm1zWCss02zkAe+p7yHPnLvd1fC/cOUclaKRbc3Tf4MAm
b8xg2EIjers3jDL7nJguPM6iw1FYQY1XgCjvSCO4J8zAfii1J/bdMmcPtiH0u1Wixx0KMXiUCk4R
3QK+L7PR6X0QQOylFrTxfQGVuGIwwQEsR71lzNO8NI6JILaY1K4JYmsL2UlHjNzkQ8Y7QcGcko6I
ahsX3er1f0UMBgylz2Q/saCJsZJrcVDMBkOrHOKntfSBNSSE5iFVjO+0R+owHTWhSWi97G+8YNhr
5rmnUnRGTitcmmc4K3BvEGrMb8DUmiSUAU3nxjXZtg2J7VyWJWvvcDGyzheJFa7M3a9G0ooLnMn+
PM++OuGpUO9eRw8phad2DIOXry5JH4FFIqZN/AfYuF+m47ZIUZnXbSoLq45Ma+spBnwRDe7Sn22r
5fbhGoykHO2jWMqnm0l4R74VzPrCMlifDNN+CfhAJq8c1badEpoz3+2DjUYEdp9hqzxpJA7PnjuI
12HoJBx5U/fDLsb1OWxqSQ985kqSB7+vzSPVuzjMS6eIz6DDP9I2mZQdjfUpVzs+Fnj9T2ql+wnY
NIRdLPVuRNMhUCp33ePSVMOhzub5Hc9+ffCHGqwbH6wHY5Cd6POs2vUu6Niqm7ORnrugsV9yy+e3
9fs8YLLEF3xDaoz3RlcY28JIX+YM2iFBAhbiXYhJznYyiYzAsVUzejGQZ2P5Y6/vMI2Ey+qk36qP
m1BMcfyhzeEKQMx9tLIbyazy4vhs9zK9L5uxeq1X1z7NM4nk2FCsq2hWjKl0MUQkNiH5OtU3cgAn
pJfHo7Ni8Gb7qDNO9oYIDGOMn4j8YLsI+/iHWG7nG7jLfqKJvSkQ+uKL0xjQB4LHCE5BMOOtF/3W
TwbqpHyqSNUpNdvOuopZ96MsPOaZNl6RY6irq4y8o+puOozacVdtJkfakMwzCycmz1G+rXNhLwgx
uWNiRZVgr7L5TVM97N158N6GWWe/6IURXID4Cl3s5X9LLdAFcIJ0m4FM4X3m2e/DhOV1EyzuNIV4
0Msn5iYF6HDXNJ4t/CmfY601kgnXiCPZuPE1myTR4At9w44E5Ld0UAORGtJ5QPAEiYzzvKD+m2tS
BBzMGTkRHJh1WNl8xAQtvNCjIo6zhyREruhHXeUa+6QS4i/IJ7AfN/Y6SQEplXrsvjhkwGMNstQz
euYO2mC87BgdMLaq5oHIYIJ82COWI3Xs1D1hoVkfgasZtPuLx6ivLPUxg0REfbd4ZD20fkj8YIyk
Mxm/Xbsyo8Zu66cmk0HGfWKmYSIEXUfiE4fQxA3FQpelAJoDeSQLO7iqfOi+By6my1R63ivGrDFc
koEtAZ24SwyUzdOgurUINkyXm23MOPu7aImYZzc1XwTT5UOG4eQpTwlSDIuB/Db0aMH0gNkyjYjJ
ZPFWmMND30JnsIo0+20tG12UMd4itmLnjIAvv67BTLTlYjhvNWrYsBmqMUoCQYZdyhDzHYlH98qy
Mj7adhW/LWq8Ns06nIYcoH9NNM5PQiu9w/vBKbL01ibNOTIgpwjYOz5Z0aIwhhNiyf6f1+sx4r+L
XwzfpEFWLuF0I5z9k0UlgdydRIks8ZaLjMV8rBOu8dtz7TCUtIZrRpnUEjF7w3Pp6r9pqcdrDdLv
znUxlSH/hLBuzjgPyyr/RQPAYZ+lxg2vq9X3OBM1y4jvNEPP2oB/Tv4x2yru6Qraz2XW5NcoLerX
VVtveOyYZ/QkFG7bgdo7aL3xPoB8XNwM4/VZdxlwejLbH/Iqrp7dUo+vCsbZgb98PWF8ih8dz5ie
rVarK8/rHLqFz4+xOorEriAfU7qpd8cGrO7DxG3EG4JcOtABv/pz/X+/G/ar/mn2E30aQJL0J0IV
xwNJNNVdByF0Iyfarw3g3AE+WVkbnMdZ8lm4IycKRjW5KZO5jLIpofNkWvzm9h1nRJCzwoXf+lQA
9dyTUObDjDJvgOR1atOQftGqINtRtsm4HJatoxrUyWMFYFx4DJuLRHmfbc+Ue5ODAnokTzJ+XME8
H8kmmp8a5PQbPWfylCEYTBHaT+YxZQX+z1Z5fgFE3VwZvi4RwvHgkayK+BliB+Xiyv82681lOzCI
Zg/d+LvE6ZAJmoUNsHWpmIXSBLzDEzMpmLL6DLuEKoqnQPpoFmP9ODPl/GhdvbyQ8V2FTWmtf8lt
t9ISn/WPLSOM9HZxn0EvAJ/oU6g+PrzU8LZpeMjTaYoma6U3ctCmqWS291DQ+rNWBhQHtWh2uVAc
Np2nSXZvFbR4L55e5JTH59XrJOZIe25eKtJN4FSwTUNFmwCz24IVMQHFxTVE4KRvJhThXco6moeI
+Z1Liotl7X2GY/glxHSlCaVyYfn5aFg25Cgc5cG2ULEE0Fc5f+1MV443tC0vHHkBk8zGp4YfZ5vO
FT1J5GRMZGfWShhXQaGockojTCHNodK2n0WjEm2E8wnEEbXAq5MHuEQtE98PlqWHuPcQliCKP2K5
so8mB9w7bkTjtIy6fgK25QKod9M/Y/WSBxyouG8L039Hgut8DW36NvmpdbSAc24nHybEMKnij2D0
+j7tUnYvCVaRjV9USA31GvxYbimPxnArrhqrfU1wRyMH0NUQwZFkYUD2w2lluAzsLCivuUstsE1y
VkV6FOMpUL37pPhw2YkoAz441eHeBwhywDKVrzekYnuwb2lt0IjMfYsl6W0YLXGF/SlOybQYu7ZC
mlNDhWdy3NeRueCdSVnafQSM3T8KlVu7alim/yg/YByUc0mCu+WFPrlcCJ1JP0xCJsXNbkLN5TF1
6YZn8kux8Xp282nWvXErRt3jAtHkfR4B46CfRJRGmsTrSvfDAUnL8Kj8obhf2tXlRCThw1emuBe9
JEtbV/U7uZV1OMTOf+C+ehI6ILz2VW98GxPZQLOts4MHWu1mYqg/+9lin3FL64irVDLKc9OfAiEM
m5HaOktCL/l47QxAAQ48ICaJB+ENpsdDnKIg20DRlMdESxvGUZ0/3nhkG52SuiUnXtFctDBHsJ31
hAFYpf+AqXx4wcPd3dU0vGSeFlE7IWse7QMhCV4UYAXboUBOnhqsZq+WnmKAGivbjzzQWFBu+tva
bz7MClrqMtjGoXD6+b7KW/ICePQOWPa6Ey9LSlIMy5MNvEPxV2HTCpXHjMnKHRMWV0Cngi7yM6g7
QRnF7nceyFer2iJY+fULwmQClPcIh+M3TRsabCDUvWM0waZu4OD5jONWXzGCT49rmgzHmuqgxmZM
BIsjsevbQEpQTcPLYJE1+TvSLtZorGS5z4J4enUpgM6Ei1dP4pbmAuPEQUbMwlxuV7HAzbFxFuQ7
LiAHH1Yh4seOxdslBfHz6Zdu+2A0Jl43rfpua5ouFtwWaGwoV/Zf/YizuW6glp8lYnoRWQZahg3A
p/Ug1JoexhYCNfWP86Gltdhb1+qqF7hzPI06zY1rRxQd1p05c1lt9Nn4C6JEWOjuZMqXiNBx1zUZ
EqlgluSK3Aw6kYME7b2+hQg8Ms0Xcgd6zzoh5mPBxoy/cslZdF0z2GVLP76wyGWmN1Qeq9UsJx3v
B0fo9Mh6IRFR2kxEaExIe+aznfYIpskITPIHZE0WaVV0jr+2FKa9rUq2VNCRTNZ0pHoggFym0UNz
b3raR5mQoh0QxeziN134mRsIgFYd6azD0bLklY0nsJigTbJ3wOGQkSC/xAQ6IQMPaLyHdTbudHlD
+Fi3cxotPqlY7OuL5yJwBiaFIqtYfRU6Twk7SpGJVEGXPE6IvZ7gVKE/SQsDu/lUGzu4jDRUnm3X
hxblDPVeWfs98kfRsT0NQFEdK0Pc6KResP7DF4Ity1+H6dTpVawnSKHtC5hrcHsdWgAAFc2trs09
EfsPIHR5yjGpUXo4KTwnEHCFAbPGnbCnBnSuzBVrrKJnCx8xppxsqAiMovovD5pDLuW9BrmGwbYF
qgf/3txPssf/k9fFx4QGmCIbT6K8Sb5J4NNNG5zXrON7yUyO2sm4HdxwDi3GkogjECgzXvCqgJWy
dlJoKsqAH7KbF9/8V/QGGTNY0cxzBnZB3Jscv8HeqibtR322COiDleueJr5I74oRquUYaQXZ1abh
GedF6CreWVLUVdiBn2nPlQi8AwF4pjpORQlj0Jsz8X1jx9JL6K75s93JiypJxsgmZ33zwma7X8n4
gUwRKQLrpnMmTOfP1CNtYZn67R2gDeee8BvvPSE5i/EAM+aXPqYB3QmU3SQpg4Lbu1UDMCgoYR5k
k/EJStY8Qv/VDLGtqvEjNK3C33kV++qQkSKCFwKk9hMX67PFLPvXGIpXkplB5CQBc2p4ARhGHOg0
evkG3HxC04zkPS6sBdWymp+h2fhn2kWKt4SxxzveBJIxAkjECFNJFi30LgB1uikt+52unOGNrow9
fUvwlnXz32LnWUQoDY20HNlbOFVwULgYyDXARcJmYUgfkbWQdovAI/1nj8hmeBnAgsufhdP/HXDW
yeVo3sykmzf29GBOLMRdDPig9x7woD75NzdoQEWOrfld9i7S0HnqiJGHOryrkLGFYpS4IiFKknCZ
WBECNTzEss0PVt+X3Lz+uLfIoQT6Kal+ESI+tAPrjW1MBhp4iGWKsPF8oB+d7tgJmOc8ab2j6fri
wxmG+ASFkOgw3wiaz7VVwV2hb1K02HkpR2qz0Qyy/xaGJnsTCzu2ZXAuDacE+WX54OiNVfgXf7bm
OwHPcVs2poTLikEQyUj6othHuhtnQH4LYfKJ0b14Y9jq3zELbX6TWOgHv+l/4y6+A+0EHhSBjH/2
StHeGxJo4gap13rggmkx9CZPsyX8xxS2Ligu2BTVLTlt6toKasHqQAQpAYqB4H6v/O4vQLYQAQ+K
vxZQVf9i4s+ZOmjnwQUZGRVxO29s3ziwbGSlUPnc/ybep8soBY4+2XMHZXXzmhju4whO5Cjg10Qd
0ZxXwBkF22qOKNaIh6TAtNMHsRHVFvEnOcuALpxB9t/V2q3OpPUx3/SfWMFmSFeUPMNgjvEap2a6
ddbpWazl4mz8Djp0OZEdW3Pi7JjWs89BCLlHv0PzzWqQWdKI4HNxPztMJ5thtN98VncUVex6oQPc
e20QX43Zusup9jYjlvYIGBUfVV8O4bJ6OlrmoA2Zste7lb5jO7p9+wMmcYhQCw9R7zjv6YLbtGG6
SC8EtpN6OsSqdGMEe/4F6a48ubd5RyfIJuti5Iy6w1Ru6eClTODykdwMdUf+rLhLQWbq2j576NSP
dZrKdxQHZ3dFhy+6LCOU2mVePYrPZdH/Waq460FM9EpbNiMSU53tuMr3tiePiIGdUPpuw7wsTg8o
v8tdQnm78Rt3iZqhsx5Yp/hnN1vOgAuZ49MmAC1yKK3WnU6d5YyM9SsVo0c90IEeRwweISn7zuG4
bBFx5ixdR5AcpKfd1JsJvtvVSqaH0WROVaYB3ovYPJF1gmhqbr2wmx2BhdFeHLXx0lp9CiTd0aQa
2MtqQpR9JhTVk1vtcTfwZoC8FWIz+yikWZ65e7hT1qO6SUeqRFa7YCmdXa+Be0w3FiHHEyL1rpFX
hbQWub9IQ5MIYkaWRMND1ggFJnPMBtZwoBFA+TcJvUl1+a+yeXzo54ynjqLy5JtdfwCYM207P2su
sT28wgpxnpPOZoyXoyDVpLz2sb1vPXv+EaZbMTX2Lx7TRfpYsEwQRLoIrh3gMryQB8hSxbWHzLNv
B+NHg4beFFM+oMHGyuJL2ZNDwlF08LLO+yHMERFOUU7NmaOYP0Gz2ysDoa9Lm97hByfa3TXpwvyl
bna2s8TH0jMYHVCIZ6e0HhkWORM1hWcK1kN4RKrpRuKLc0VkMDkQDjZm0spzQbikIT8xzQ9kwo6l
C67EE2NkBahdN/DTBvy5IrsqqE4R8C4VqqDNXlNh/IDCH6eTnxmASTGf/6HmNh8rARV8j6WiQZae
katu1LMbrR15wQylGfFRpnMPNvZ4hhhkHHJvbB9Iusk/mY4gP8uUw2fJLDNrl+aBoA3vYtk6CpZf
p8kcJm4dDf4N4gbnYw17v8EFKqUljzpgCJSbY/Hgl7a7CXzLeOK6QRc0fSt0Tfl+Zvj66diD/E+P
PtIkkSzLVudJbx1ZrSOpyT7H3onvJbfSmZlthFbDv8NEcnFtj2TbvHaSMWQf815rfA7csCDABrqO
jESlai5RuTcjDl2efRaQ/2U9NaEfqCLkH4KTma7tchZrnbxnBlHhfmx5W/TzPqlL8nuxl39q0vpR
pYxbHVgvG9LKfkyfxqJJ14tfJPa9apHSmUl1UZXq2DhbBdrwwtxVRCJt19XnMnNdv40oR/1XVu6Y
ZcrRWdjfjsY+tzpuJeUFF/+mYRgz0rSJrbo1qYkpzu3ccQG2bvXC7oqEX17r2TEbsChp8Uq3xoHE
NhOnIMe/w3DDy132dw6eh8q7RyJxn9zKRhB85V2xjupk14MV4XlonklDj8kWJ+8qtMxZhzLBv1pR
rn0hVyMgfhxeOwPNYVX7ktDEBiZV61FLmWzwVXCDuTBDeJqFPpnj/O6rJAoGFGw13qV1tuf/cXQm
25EiWRD9Is5hchy2EUHMUkihsbThpKRMZnBmh6/vS2+6FtWlVEqB48+e2TXEikqx4bfL39iZlaI5
xQBoI7kSsiF46NNMvucLtTh6zm6m8HhlNa04V1O0L9r8uzOKcAErzOkPinPml0mIT4gx/u2MZbgQ
mIJtNXFeg80ZH90gcFiBpO1hTvr1e+jim2cn68vPc8TV8OPuEFtp98qrdA7NqYaz4pZ98Sk9z/sx
tZX94O0AWJOkdZhB7vwXyegpTckahcPQf3bOchu9rLsWmg3htqd2IVm87u7Z6kDD45cr2+8Yq/eW
NWBGHk2bx0lU45XF49rZvfJycgbMKRlDgVN0yyvkmxvcGeyrPtULB41L6v1ktzORHN3H6aZrabcb
RlWGCNrVQQymT0xvWHdJ6o0N24vX5hGBm7i75GaVv3UsDJ4GOdKMiuY8spWt87fa4VyVRkySGK7y
cfCDA7D7v1XmLYDCu7CY+ISlOfbVFHT6icfEfaiN5KBnwnWTU0XZrmtls2srG154OkwGK3Z2RkK9
tVidNngSoNZYXHq1WQJCFbQi5e5aX18s4pEA42RuMGJti6j7L1DjEcpJyeaqrCH5BE95RtpNRrhb
yErReibn9EQlYXbh+hUfNIaU61h94pTC5T68GnTAecBbFKEu7B8OQxbomEMsa5+Ld9WNVOBBcTWg
Gh6GCTdnNeVHs2usfSPd8nkkjhnW6Sq8ZiX9Wl3BZbj0brGbHS3ykSR3dfeHeERzcFxj3lOjyOXb
lvAQh0E9jEty91ESuJLAyy6hZat1qWBbov4mAp7+dHn3wgNkUYda6NfKJU/ABlv8iBa+ywbZ0rrn
qmgfbKKe1LcixNv+8NUKQZZoM1rpPZlsTOpeEK9SMZeoHKgp7PJ0G3mpugb9eMOi+awsPOUzdZAb
kDDfwVjVFyg/ddjPCbfFcS16z1nKX1pDNafeS4Odjgl4yop7Wxp/zyUbm8XV7h4TzGtiVTelWl6l
Q8kf6yaxPE5ch+4Dm2JiWBqTNzu+YkKk7kZpvJAmXZVwPAA2/uf12bfenRUBmAVcc3DAFkdDJM8L
qzNcTnm9i7GmPxtR/1TkkIy5VJgh0o8ZKr/Jfk08GhwzPLi9CPKDtkoz5ARpAWLhAAvpDxVb3RjD
czoMIyVK3UKUjQZo5DLseiQpvBShlkgQBWlrhXpziWfWxFAW9iPfp1Ku3JPXYdKLQR0zAIM2R2lz
q2ObJQCyIhA+nv8v6pKri1Uduiw7g9z/wzjgnRbgLgd7cgQI+dwPmxaGsuZzUUW8HAHEWCGWaEZa
lMF+2qvIn159Ede7VPjZK80S56ZpygdHNs5fYkusQYcs+kTEmVacIZw9Nfgh+8r32DcHQswMRf5m
sGaNE6peWE8E0zyxWsRsvTPXS8fOiLi1wj2guDwO4jOY58fAcCdWFqB2cociivNC7PyhoJ3gLBfw
lHxylfwKStndW8N5VMAikBfZc5wIVGD/TII+vSQ+fQc2F44NkYHstuRsoYaBzoaMp+ONBV+61crq
PhfWn8gf1J0D/UnP6RDH3qlEyNzV6CHc5U16TGiTmv6ARmLctIvEORBcK3Y8a/UBjkRLYAh2okud
HwhsiReceyd9VIBe+aFobdzgBPKTEYXxyS2UqgGSeVtcqI8rmZMtt12eFZZTwjszr8aLLXX54uq4
fxsb0TzWeWzuu2SZXi26FmL2fWS3Ow+dQpTzpRipK6rtkrshxcv/AIUHXCenNbImqc3a4bqEL1bG
6VDsabFSj43qnP3QWX/yoDoLv59+Rma4C/lKi7OXbJFmd+h0/xJ+0MUhL10P22bTgF1IsyXqD3Rn
TGyuo+gJd/xwicfYy+4FYo27nwRq0MmzOo59xchMfhYVYpOorrPYc9XyvSGcErqUcz/J1MDhufQY
6fGTVi7vgLx7ltL/sYY0QatqnUMBrizU3ozlO7cDAfvaQzFl9NovXCQOKPsY1gcJoEqT0YppViIe
0KzbT1PDGiLUjPbt5svv2KfNn7mUv3PVeYdibPMQb0GSY9MseZbR244LZJ7nTJTGl6/qiIKuFQ+A
O5sEr29TdAxRumEwLYYNAN9f+MjEV23eNiu8bptTbXpgcOq3TU9VD988sJFkneuZ5etzV8cKdAG5
fTemAQ+Hem9vlyA7iSrFiNi0I47jublyZIJ6wIyP090c5o9usGv4TYTUOCzpDy1eB4fF71lOU4Yl
pq34mAIPwwvas0qKERho30n5iewxQ3ny4Ju6OxUV9quthznvgCuwZUmclu07nTskp0H2uOJcApao
p0eJ9Y01ujGMyXofw5QykiiuU0yO5nBdcIfDtfGkCJcy+o/b9nJ3iambGxgA9hGJajwN0CteyYRL
2C0YLt8bOdKCgM2zvJvjNB3yJMDR2vOfm2YX/4PxOYQBRaNniANfBGOq40I+YDUqImGXcCQRoDMB
aiw2G9Y/snbv3N77S64Bu2FsQ8ALRiu+RV7roWLzuSRJgPlFTai1dvZJC093TliYHBlwW9CwMv4/
w2A4mzBdMSqgQ2KqKM1TZAwJFk/KDukiIc/zTUSPKLKT+PZG9piiKODY+oSEENdQTDZoDvnBNCwn
CwsLUwxZicR6s/PxPZsrZMh5BiEEVcHBECmaf11SglIFBJtplpyTnG85BcabIcHCxfOz01D/H/Ex
eQ8tRmhA0YAwG5c1+ixorOJ98Js6g7WPyjm5Mgm8x6y+NjkYP0A9zHCnZlkG7DUqj1DlRjmdk6hY
NukyFitMybIug8kyteMifCR549B8BP2VSgCKihr4ahgDp7O2UmJwEp57IcTT4tQLKsLRbFgIVEGS
HHu/IcyeQlF3iy7YtegwWHg5eb+4XZEViHr3LUrsD36qqwaO9XkTG9l1ieTyUbngIetuwi7Y2uaW
aFj1ZOXmGPrjjF09a+50vWKBiEBnr30iFotJOYJaLPjgo+9ZcAcAffCHrLsGJG7eVIBTQd5ITl8+
PXO781vsUcqsuSllIDrp0wvoPmyqCx0vA5Wfkb/rdZeH2XoTjYBBUjyifZQWUgw7gseb2sm4RQYT
nVzQ2G8qk//YDvzt4SSQVwL80hs0iuH+KnCy9i4G24Xe+7AX0mZ2EvhqwT/CO02zem/71epKWiq+
4CLeiPiZ9BVIL/2PF8kzGVo6LCwYAQDhufBTmbb0DbVcRnSfQa4QCJl7/cj7t3nWBF/nE4l+h6Qa
/5hxbMycGmiAPYU87lNmW+ceV/ERUbU8ZllPAYtNBWKq8RD2BQEWivOwQdtxdtF9kd39QO8S2M0H
aTpQzQrze4mNw9i0dIQWQCybqUDfSuzgeZ7orpCaSpdiVidf0fSFwc74jGlJhqjZmhFEEG8BzNhY
X1U3JGpPdytUlgkaa+WJ/sAltD2XCzY6ikfVzW9n+9im0wrJoIovsEdSGk5wF9TPXypa2J+ywLhP
jl3vXEjDeI8NNNxisjX1Sg0pgnbqoPP09JX6K9J2/lK02lFrYASwTUtgNmvixP+qnVHMoc7mpbyY
cOVfJFJtfcZ5gV4xtt1pLOsJYGzrR49jz2N7A4NWF6Guc0AayVwO0154C6njHWvEqiPVVNoX3a6H
dzM2LzrX98w2xc5uxm8yW1pt5xEnK/oQNz+10LIJWJ7MMXaiGU9REmMSFJAddprJ8FimAb9AbYpf
3QfqHKHTYRlF+mv94s0wCHbGMzq6idUuAU+/aeEJxCSedb7NtY7RJotqG+VmjnfFLEA/RaStUWta
q7j4C+25Yi6ma+4WQPUsGTfbQvklb9tsMu0tzg9azufJfudYr/9yC1g+FMOlDttF6he01vHFXSC8
Z6TcjxaK5LkwzPeVQh5S4dGFsWkHr1jLe5JUyYTx3uk7Np6mOntm45+4TEAUybUMsfIj2NlU4DwB
rJgLIt9NRtw8jq6Ct1J+M5zRmi70Js1nwDUetjhf9Uc8K1PAqqOpthlz6lGyGH2wrAVydy/zz7ks
vD+Kqqa7uxTOuwNucAPFmUWYzQ6Rp2ikmGnLsiomghNRMF4iCQTwI2B5Krd9y/jCH01Rq/0wuiFq
BdvVhRz0nm/R5lo2CjLmnOLRcvZklN5TWHcPkw8jDk0MUBkEzkzv01mTByonkW9nOXa/fj0b2042
yE+cVHvfY8iu+ewaZTonITQP4PoNcb8jhMCGzyAjHq3AuMUp7c3SHWwubOapP+9MUjjHtAzkY73k
/0Fwj8OFtDbJQ9mcE699LLvltYYEZo+sjGBeUf5jLO3fPkY9DGS9Ua3HCnDyXMmGsSyMjeeVDcSN
RAzrn/UaVWnxU5JhDYNmaHC1pcFCRtjI90MbuUcThjZ+2KL+WLzs4Kblk5ek/3KPQwC+AWH3PiP4
wRqC95eamrV6REi611Mj28YJSKpsgGocg1sNqw4BjfxkV76PvZezKwNxjg7LAdviDNsbjP0nc3Ty
h2UEZtChPqPcsChSUXDEopAfc6YESYBwfhm8dHmilLrmQzOjAg/NuE+DXlyQbxidZTkcasLi1xh+
018QzQJgM0wt5OSA8QPn0E3Oc3BkQW3jZyPjv2hW8J30/0qa1C9ULHHlgGJ/4MgBgCsyfgg8xnup
uSPgFl4I2Xn1p2KT4FPyulDx049iK9rBOta+/WYFuqiJDBXNfzqOBPHomtXivkil/Yxr/5miDOfc
rTSKyPYffWWIR/yXbDNZLdMCbOUUAyTRc8KWckdtKC4KUgo9bSuDE4SgNue3Zuit79jDYG37xM+G
rLZuarC43zSQs81jFbTeTrR1eSuDTO8cgmN3eJEi2M/862rTOc4IixzH2IUlp3p3hGza/Tgm00s+
FvbjkkV8XJ00OxI8Lc7cBdmQeDb5e9ig62adyy2rI9qzJwOLg9cU/XifpFB/+jZ2/+Me05/zeDYO
arSyS5D0vYfeYbgHGGbWDyJ+8tecLcIEiOTF3FUPUhcPkzveahZJkAoCEvlTkRb3pRryPZ0pa58N
mbJtMHkOqGODanCqwE4lEy//41agvenpZqtA+Und/E1TaEt2y7GOEMsLDxoBW8IKOWezVBUM3sm6
t43mi/DM5kFXfFpZ1+wnppUMZ8EEhMCV0Z70PSVttKSAPgkwDLL5PAnViAOsRYNViFfvuer+Bvyk
DmSeSHdPfMNEv6KcsOKSXlJcbqGpk4wxVC9PTT/VJ7DKMay+ObGBRXDX/FzYwmNK8cbpQxpiPOm6
me7SCLoXA8AQqRDgP2IOvtsADdXOIFaTzPWBAWSzxHMcMWTobn6I/Wx4LwNHYIGtmh8vztyznSb1
vyzGgrTDMsr+r7cmWB0eEF9SuJMTER605oM0llfKmahGHUGq7GiYTY/kgNn8u0CDsO5JfbC6CGv2
Ijifmqn7f78x6UI+92xWMLFaPwnb0xscDCrdFb+Sf4lcitNQTNJgx8SxW5l0wYSTgI3mYw28ACUL
9jwJxdNcit+RcGcYWSCvEwGtkuRIyw8z58VDRn72xoQftTcXfwNBZpBcEHaAHi3rX6ZihPneKqZD
J4yjLcqClGb17DDjkHYgtoKwRDlHrBKsPBDhWE1YLGMsz7APjmqiKx3J6QtY/W7e0A+FSqs0xDEW
rHt8mPBSdIWL3xs9/bAQy0aTakSEkIz0iNUU5dbxA4BolVcf45o1Bt54J1heRd8lXti2svsalVkW
9HKUc7qL9GA0W4KPPPy4NIbxHWYWHiK3HsyrpCv9HGS5EbzQueeF0mqg7lZQckJawe1/FpnvZ8+N
I37hFprniMHhM+lAK27yxHUemmju6dfD2L/PgnSJDqQYqhYtqhzXZkncArnu0XG03fXpC4OodkLo
p8jqVeOXu87Q2adI7HzvMM14X+gC03AyRjVle9fsKJwFm0ZayePtcbHntHmuWyhkQK4j+UXXgSyf
EoRU96UTLvstWB518jzyUqrDIApUdYOpLhg/aQsf1Hkk46v3o8gMsYp5ybVLKexUU5o5L+xXiS85
Zux3G4A3NE1umYfifRqRS0cuoi4cgc6mBlwtxZU4sENleWX4zBpazOOEqEKNMxszhJRT6coc5QWr
K6btegSWltK87St3JHlfMAtupFp0e5k92ypeNIQe49CncjKjjTU2NbpMPH/Tibb8aUs6CC+ua/R/
SCLb+6IS8XLDTJu1YRt18fzGlRFOA3p/Wv34bieeuXyW8lC4fkSCdUDI6krRPRqFmVtbyEqT90l8
vVY3R1liObCWwGWzWSw0yu2cgNRRG0SvAcBlDuE1MiICf6nt8uataXxTW0O7hebx65HMGftM7oDY
sAM67GvnRCJV/HHdjPL6oON+yquKdt8os4bHlIVmcY2hEuPowe92WrK2dDHgQ11+oBejujOE5uLI
IDZx/OeaeHhkQZPdJAnf+yb3wZMBCBpAfE68tmZkDd7aQVAWPK2uTaXEIGtl7fDqpJ9cUx2KM01V
vs1tPjQfMuB3FUI5QXSPMnb/jfRldKYqzrROZdLH+squfxYUOjPxbelQSD7qsq057qKBhNLIz/xa
psKdzoqHvYMV6PhHDGmd/U6Am9Jal27Yg8f1/Acr5PjOPqYRP6l20+skei7JgjVuCJ4nP0Mp6m/F
ZFVHc80K1SalYxtDofKjqXhrcgMM0juiXk7TaCXj6Kvm0jw9e9jJOb6oDweH4NLYU3fVOnGXAxE1
r4vS6Z8m0l5jzUxks8cDpPvvwhiD+Dujxn46m/Zk59eil8Np9BBtKYxqi5U2MLV4zI04OitMT+Yd
r72+kzcF99h2IwXoXrlQW0DfUcIA9oh/ysaMl3JSaCfFg7YId0ivlWqN7NEsbQo649nOzg4ZAAV/
KHFZ1DGujwUaJlUdx8rMMG5bTZxj1HHiezwGdE+IosVFPJQFNaB9Nl8NXPk9O2+Rfhj4COeNW1F/
fWucyMjBOYFJ86hzlw+ZXvyPYcALvjF0GVDi1eXvjVJiV+nIvPu1qk4i9fo/sR14EoKNLawzMx4r
0GCBI5ymEIzhGs5jNVDZi+iCZJ3V6QFdjhbGaYxNDMEO+RXOdNIkHDYU+PRthAcff3r95Xjx4HBZ
yUYynRq7wEnF5vQTeAlv2hxRNSHRWAw6hA2PJNvGkI1W54cVqVPUNTausqJbcPibjVmfM8ArIHTz
eEDvc8fnUrP5gRoOFAoYgrPYy7c1iH56p2Qk7vaZrrPVaZKkVLU0OvWzQzuZ7kOLGrDcHcsrnnIY
VrLaEKsSkB2oX6LBalTNUzLTtoGVjW7GjTUYFDxVFTpUOLIuRgZmvdBfOqMfXDTVWPqPJr0LvL6t
1P6vZp6CpQmx0DokFKidG2R1/R/9E8YbNmdoE3SyDD5E35WYnWxbi405k2Rngwk++zmpiwYVK6Mx
vchinA1mVK/t5VYF6dCBCo1Tgrc2VtHmNW8gaIgu6oN3NbRO8G8k+z3ciBPXNAaIkSyTwX4VN86j
NXcmimptykKcfcp693VEHHXbDvDJruk02COtGU6VnJTP5eA4YDUIsU32b06bgr5Tcc38vHp9TtKF
yWF4UIRm+srkDxNIF1Lxh68pBp/6FNhsTy/Kwj14773V5NhjBIU827Jd3UhJ4dPjYBU+qfqUjD+l
aH0vaYnQpe3UhCvH4CQp5WlOo7V6E83VzLPPVJD8owPF8h9RTL3yEc+nCyclsPyGrLeF+I8amglJ
Vi+beOvIxOytvcPaVd6cIE5Y7rAx2Tkkl+Id9+R8vuqed+uTWbcIb3idmossp/qdwI7mllQZ3Udh
2k2Yp6WyPhNplaeUiwnLbxF7YH2Mpu3eFPCAhN2Pg9+/ZSl6sOMIzpqX+KesbKNfSRkDMv6gLoDQ
ozOt3NNVplYJC4nvwKWyunNaPKY9OZ6MFSMsWIGjoWMWZN/GP8AeOkkBEUKOGmeZB/eBTESnd24i
QD9i43JxsDkuO2DCqEkYW+TAL1UZJGunST8s/sVzbez/00AYqeezQLaxFkNx6KKGtBNBQPPNr1Y0
N5gz1E17ScswZ1FaboNmphCBQC2jZMGpss3GRhaUErbONuH6/p4OMrjx12S1iI94WK2uc3KT7Nfs
jT04fXLg7t/RDVe3jri1U+CcDJ/dMBwBje0RqC12u7gRJlsTZ353LNd7t5PRes6HnM39tHZOPPit
0/YPJm021UOPChT9lCwZOTlsyXkKcZD+siNTLqInchdlXLFMCyPdBaRk44LXBJ/fozGlDq8cfDGv
sS7lVcp+MrINHUVG8TCbjF3wxxLQ/5pzX2260pCfXEot45mkPXDJPHNJo5qQYw94ror3gdTk9IM/
GMIdL3Qn+ZQ99xPYRa2a7lU2J9T8aImpyCO6sWupgliLnKVL9ErWzw5AYhIjLUP0zrN7ImxdTVbm
spTZiBFtZfN+DEabhUzn6s4nIxqvxDHtVzpmKJo3sz44pax5Jct1EX8WANnnHVa9gAeMX3x0ieCF
EtdVTQjuBd95NRly63S6cll32SLxHsXIpHYGt1mKZQM2Z8aY1cTpCgpxADy8obDEWMgdFgNzFJBy
NpPy17N8vqyNGzNksTY5mM+4Qx+JrQQnKg56vAY8LKE5D018cTSD/TZXkVvessaD8YGmxuW3mBoP
rGVvs0+0zRyeSy29zsBqJoQkOOnbAm2/wxwM5TTwQvo6PP0VgKF9NCx+h/YOCXt6H6recKodaZHu
EyY61fANOQ3QaWzWL3HfyDNKxTrs9emqWnguHzs3c1tipxZsUX9j+a6dnoQL8eNUZamk/MngvbFB
DMYXmUhvCkntLVe06OUz7iyzPQxz46EBtTOlT8NCbxmRw2mLi9C9VoAR4TmKpMoIs60ErmKJOuMd
22l08iWG9osCT+bca7tq9HNKqLfOtgUUKuJ/eRP7Ym/1lmqfy2Se2KFAvGUOFXhh+RA0I7gZZzwh
DI9XnGE2zdgzDBlDiKuE8xPs8EwLSCRZ3VlfDRUC3m5ouTZvMxg0M74ZKw0KUGOyms5WsC7L6sRm
et7VUGQC5nk5iXnYZROfSdZw1IsXlK3zUDCA7e216CTWg/jOQCs8+HxKj/Svy54Wx6XWd9cwGYub
KQJ435PtARxdZC4MhZbNgOcEut2JGX5g0TaYe7F3T99sq5Lkx1eUSz8QhS9IF9tUQe5tFNUIO2jW
5f1z4g5s9Z3er4oDjCdL3BHraSmYpFMdkiYiO9M1ETEJVssPaoSIcPRMIsRhVmf1BSdDEY6NKY+x
xv+6K2uEsEET3dnIKpErWzTmx7y0D7ROc5mOxdR1IQ4/Z4+mP2H+YiXZwD/KhvK1136eX4kMTTVO
+8X8DZLG+kUxgtxcG05g8Z8DmfxqeGDEbmkBFsW6Bwu/Sb2SHXdfuG/Edd0dMY4BbFxlXExS7Vzt
EClrY6cK36pg/xVFQbk5XA0MRXYV/Vl0N4UjKJbBBTsXLxBa+8qwz03smmv8lEX7QMjwzSsM5f0x
u6R9wJm+ANdS9QGfBC037LMyBwPSPOyhyWlcB/WAgAQV0k34eWT2EIKSbBlrVNfvRYNXHvnUn+7c
47L6DUYf9gfetaMkEtpzt1Fi5l3QjL7n0wiLiXSuNQZ3mh3ibU1VKmZqZcz5My3hi38YBy5sp653
I3H069hSrwS7OCN0Birojx5nDfuxgiiWrRZupc4LKDoy/9K0ByaDJU6fsae37jOgtIkGHOp6mcaD
xIBJtKlJ8U1n+JlJSxVjxeXnFUYgg9TO9lbgaR0YIhReOrD0XXhHdgw3Kkue/J7Gyc0wYmrM8Xrn
9YRti10YlTD0j3ahklP/1y3WhXyGZndupQ/PiJmUejO7b97qNA4OqbCcZh/bVuLjKBPua6m74KUf
8v7VaoPkr4acYX4JCBwr0t+3fvE/TtjdczE+cXVP4M4kpN9AYzcTr/MEjFPLV+mCGgXX6OPk1Rhm
47/KHuZ7gIAUUSjiwzEGzwjh7RrBDXyOmNb/NmaAWsRZ4L2CPffz7yKfhvlWAMB/UEHPXx4yhkO9
rjuWceiqxmXZUOUBrJNIQwIdvKRuw9Ii9bt1rWK+kLdmcRI31viqCcD9CTCEWXss90n55CsTZHIU
+GYVImVztpmaO0WMGfoVGKkhzrPrD5o7UAGGHYqZqCvA7jl1OCxiWB2aQxA8EL5Rii7fhoqo0qMD
6VLiCC5o06VZlRBM4lrhQEvLxVbsw8H1UavOapG3X4g7MdJPxJWCT4IpxRsb8mkMW5bpJ1l6NDqA
f7ovNpugM+OpV55jFrHfidmO7745wuJA451RMvyZ+nMbJGwQW1P/RZFpM6nL0iAN1Xi6eGM9piOL
SAqiDTX+R6URfhk8RQsbPKCSEXHawMTLBtR4QSfjcIdn7+PPcWujuWgKk+stPgE2U8nQTawpqSWj
wVn4XgtbGrugfhytYLyNTS8f7bQuXzzIldHN0DmVxHY0aoqylewDa1dZquMOGKmgDu2eQZ9ihSY9
poMS74lLM+EJz4DsXjtuMvAFCjuxdgGNQZKxWsFK3hBXnaAJGRQzWNrMjlHrpt8isZo34bawjLLR
/CmyIjjjymn+9anZX7PUdy+qiOPiYAcjdVgBWQ1Uu6lMf8u5WyG9zhKP1CsZ3qOM2LU9diSgAuZE
rseXWZitfcWC3TVHZ+RvjIHMTbdBUuXMmdpPG9jXtud8uWNvnOApdNM7+ejAZAvAcAqyvyVS/rf2
uQLcSrdEemZJstTBr3A7N3sopiFDaLKBuVEbwYsF31/kaN4yFjeAXUVjtLUJwMwdx3FJxwdGEMzd
oBAYF3SWAayku1YtdEUv3DpPnpdh0Z1mFVBtP4/xvVW0NIXDbOWA45fEcW54b4wBhyzX/7OmIIU/
Y87I7kSOPz2OvCSebbnMNxqjPfVEu1TxX1XFKKtTEHvAPVKVbpdm/d2BI8Y4VZFS33VTUxh314Zt
Uh2tmJoYQP5zG6hnwIlAr41MgEnckJGz7Hptgs4oGxBJAL1FRqLGJCsnJoYNe9zJANSihIbkxvd7
juDaUtYh1FCOHwYLyoSQXa/Iq6FKpTo+LgTuPWrklnUR7dJrezUbziAclehyqElz8h6DEFSgA+ql
3bHmJ+CPrKLlm0sBHvx3nCwEo4NO9il0SPhCasOLK2ivgg3YhxdpqC09OJAC1aSOGfjLmWbcDHwH
hBDt1uTXwf0zZQqR0w3Tk5e0Psqy7UFLzGMSmw+MlD1OwgKIMDt9p3ZzIhvkWHDu+e5isBzI6NeE
846ayq1X88Prau9YWhXBkbjVBvWHvjg5nsw7SDHcTWD/wrjxXtYkufoLGLk8xJNQB6dh/P4ribPj
maWO5SQDm0Up+dfyR2eOnTHoW8tupN1e7qhu59M4DQ16K3SMNaYxFSZmp5pR5DE1pKpvtm0Mzb7F
qRZvrbFyi5PRadO728qtMPjFOf5NuhfJwdDQdNR8/oGgOpNn/iVK6hcHgnUcmxlj/sWbYpjJaV40
NyDlvNCjXOmHug9AI2/aPm6814IoqPtCmKIsiJd62ghx2uFqVEDL8B8G0weLSWdHnaCJax/1KMZa
ogz7oeAC/mZxEymfl6xKXzyEW+Y45OMfalm44Plu3D5bXZvVO5o0/EvFc/0f+csFQvaMZYzhDOGI
1aql841gANFw8+vSu6R1zL+g0wCSJB0bPljWzmjVI9u+FNJtsjiN9+5Zcj7CnXDJAldUUiLsOZtB
ZvCcq7w5dY7KjVvHJISjxHKEvtWcpyxo2SyUy053MvYw4QTOawr4EYNWGlQFAf582RIUV4PaTWVm
tw+Ye9PyvyrBzPvlet44UFmJB3/rRV0/bfPUNKKnxCCvxKLf5Z5A2re2vc+a+LQ0CGk7tv1BJomd
HR6zID/hhVIPtnbhF7FyEH8C+gAjElKUXVPpxGnkHYwFIaNk1kHDfzCsKI/+BjUaFlg6DmUgyl+K
36h35LFqe3oqStNqHpyO8uv3UaCD77PBVhaZUFPKkO0YQb64n5aQUAR105K1GOHz3l3k1Z+hWsAe
WeRDRaOOZBs0I4MEYYG2wxoHjOkr2leCnY61LFcRH8oCwSyHUaomkyHz4Zz5OJhOHGiLd6fBvYnh
4BhRx81ZsdYsKGl0bsXiVFsVWTgsuTYmlf/WoVgxtatS6l9UdFy1zJ8zJgqkR5UjSVKApse/TsDf
cGu5KXpFoIfuNS+Syt2WKEOfM2cx21nDS0ruYbN+7bhiPxXLaPBkJc0HyCT32ChrWK6NIE+Llbpi
AQRSI35zLVMjbCxW7v0yabhk6dhy2S9F0vgfC4Ugcby37QVCi+b0h+kirRwEmhtlr1Vdx9FtMHAI
U5ACHr/Ll5fByvjt70wb6sKbqwsrCYNxhpRLQV1T9c+8djL81yVEhw+7iXk8CeUk/3HE+J/dPEnE
l2KxIiJWtvtkGSIwyUY044i6Viz4N0rXfZ6ZEsxTTxHKV+0PfvqB3wlYnRZtTmm4Hzn3sY5sYktN
zmCUTO6nbcakmP2ZiC+3VhG/9qDZ/GeqaJm5eHKCP/OoQUg5ln+lb6K8tNaaAEAwLT64xs5HpGBC
nb7j9SH93IAxqXHogb7hYpgfSjG3H+Q2Uv2S+8U0t3ApbP6fq1qKAMkF96dntb4GCTw6zsARAcka
FDm/qmxluDA3/4+zM9mRG8nW9Ktc1LqJNtJIGtno24vwKZwxKBQRklLaECpJyXme+fT9Me9GTne4
QwXkolBRleZmtOEM/wD/JiAj3MytK6NfPvKij+OEL6enx25Byy5p7fJgdDNhKAKM5SGMupjeTF2p
o24QusLqpfmFJfhom5t8aJxnHMEJvCGk0GhOisz5Sge8/NiZRo96ipX1Tb9j+TXxmLtqqL/qSDlp
nwbo69pmhoC2mNIiLT8aKZlkXiitx31D9uFPRXyaHusedyHDdKATUdju63sJX7pHySHJgGq5TVJ+
cFxngJxHvqVZf1OLsmCaayhZlK8pEO5ipysFPRIRVPTQYTsPdFktLQ1epIaQn4hGnD122txUzmsQ
1zBciWH8DZ1ORF1QaUOhLILCp+30ulTlUzmIAji0w82MewZClIVPcr/1Z8v5MdNZwp2bU/ApMNoG
2EeCyjb0Dg2bVKJCI900cza4WzIjQ/7bzeETb1DKplmMxBOiJCBYo4qWE/oMd6GAmEjRgE7Zm2w1
TEkqmqE7qOV0Kwcj21kosnW0lhR5ALprQGCMcFEkVqKFGUOVN9gPEs54j1yt3Eiacu9A9kWyj4lO
loa9mJzvOfLC6IAgXprv6U378Gkx/vXGocg/ZW1d0/yIuykA6LmItJLjAjDchwSoEI47BHNQTwzS
bx032PjBSVwjedDjLmobRC5KpX0pUVhTX8vORYKzDXh3PATWAAtWOv+Zgh6l1PfZplb0OSR4/mCM
nUjmO1OCKvslhB2zblwsLvLTSPDN97ALWgeRHT7xX+waff4CecEOkEmKs7B7K/CIfKOFOwYYZjjB
38ipd8nHqnJMxNwBThxSjTUkKlbAr0TNv+Ub7l46jhMymr5PLW7WYRrQbIWlKu+cKQASrkRACkGz
AkivHgTxU9kFxa/Ud1zKADpYBtirkb23nZ6K09IFnzzQ5lb9pY5G/xedPKf4PvBQYBEKzJzwSPPr
+j33Q4lPAJXAV9+qKBAkqD/xfhjO/B3ZsBKOHoEdPENs6HEoKrl0rA6U7JM9iuE+nUX5UIeD376D
PRrl6yJaUB9ao0VDYVt21YR3TOdzj5ghBP43zKmy8I12k8GYIoECKzW8iQ4Tapi/8KEiHY2dNqTN
FHf7ynXUh8rsk6OhkmpX6bH4t4JlCLUfogDoOFyMqkd7NnAlozgGXmzmSO6hTQgBpiuaD3qRkwR1
nA1nRG0D0yqkZCLKTsiFCGv+WGugvrZmZg1/5UE2uocEm9IJYS7fxSFDxtQkNgjw5xhPcnmgF4Fn
g2+M8185DTFwq3o+xxOsDN72Df0pe9E5JcK46w3LKd9p1jnzMYCPmpD0TA7qetyL1X1o9TVtpKl8
ojWZ1zCErFz+6EK7/ORonW4iyjQN1gwOSOP/2OZT/2LndfcIpkjd44+kQSVKDHAX+YAywuQqdyn/
52gpuXk/f5FtGaFQJsbhi4CebVFngq0q+owtHLGu5j3BUoAFZe6+0WxijTPNiTUuMteCbYoLmwVF
OIv14i1wEYw5RlxxIDe7gvjat3n1AcRSYwzQQ093hFszcAzXLOUmARScH4qOjmgAJNpEDR+4431m
j1bCue9r6ytgzyJuqTnEFXWBeQbHKe9N2A+MEE8idD4CyI2e5iZLC3QWnF576WdnwL6ucm3xYaz0
VnjcZXAaycLqbzVORy+J0Er/syo7DdiMpOhzDH3D2FfwQrxM2NOzaU70Z7XIfppIrRq0Q+jHbqjH
GT+ptRTRJ7w35k+VpojayAXVpnBY1o94YUafGjo6G2C5pfWTPsRcejilug9Zh4vSBnlbl55UjO0U
zGZ8LB4wWEheeBdgSpESSG0Xqcqlkx1n0Cz3TaZmGDVDxBEdvQp1RCSfTeq/+BzigItvuG4j59KU
FMnjjZ4SPRjgXfpQmPdJK2wVbwPOJ6FuZnXqLR7ILNFMmQeyezlpL6UzadCes6Ws/TiDbkdeLIY4
hGmWa/XfdBQ2k/epGZMAtUHRUJawBhfWDrwvasqIPTG41uOsKjYS84pMu+vMkp5M5eD8gnVBafhT
/wo3IZirv5Woux4WZV9OsDphabUj1csCGF0+bfsqzLGmRho5xu3d12jzN++RRBXxc+sU/fgEXkcr
g58uwXbs7+mlccCAoCMfFBycDvgzfnoZDONncr0Z0xVTCTdI0dVAl+Ie9xiYGNZE9vlMZd+Zt11h
FN+iWi/6Q2xqFc0kvZJmd4h5yDrYgyN8pXyjMhCl8p7WURh+DXuTG+t+wil2Kvd6DlzPav/+13/9
7//3f3+M/yf4VbwU6YRx1X/lXfYCFqRt/vtfuv6v/+JaX/7r48///hdpCIKklkJihqjNtYS9/P3H
99cIRz/+1/9LJkHWQgYrv/t2W1VbMp/hkIpU/2Ib5BOQD6GNw+PHgr0R7kT2Ujt08ceEHlcESun6
r1GnP8ZQlLpxBnGhmNou3dTVj6GTN9kD7/7XRAf1sdXN0v1Lh2LT7ow+m7IDtjmwk6skJKT4w5HR
CLAsQyhpSzwaDPd0GQyTTpAWasMXYsXkUGcTJjw2WD2l7OCxG7Qfup+Xh+tj6su/9Le1l6gJSkc3
qZyj76dY/9NBQU9RSgKl8ordy9A8ObKz0QhtTSu7ozdLAwrFMBwI7uBPWfqLZUCDxfbAclNeZ4ks
GM4gHf2MrCjEvU2xNqaIVXcEBdipLnBJDXPzZIzL/m3QO9/xgozE5vH6JFafTApXmrSiLdc0TABX
rjydg8ECzVbQi9dJ6T0opXL8hjRiv2sMgRSaJKj5azKM4Hh9VGe1crohdMOhZrZsFEuXq1GLuUlC
y7eLtxTvZSiQuZM99glER1jNc7uhKKzoNeMvfAwdvFhubFPrwujSVCa71TCVdM3TOXdAd+umEcWb
Xwzta5JJ6y1oFtQw4pc3hrIvDeVYhgSfZ7uMeDpUY0iNtoBZvDUtmWUOCGQDt6ned4k77mslnE/X
F3b9OXXDZEMCO3Qs9qW+npqFflA1wsZ4xWMUGkXoLs0W6hgbcKb5PWV/ukc24fH1Uc8XlFEtyvim
bhCEm8vff7uEqHEwUVpwr0VCiH43a/a/w4YKNr0zbf7xx2Mt29RWjqUjcauvxhJYHVrQ6PxXOxzQ
zpAxMiqw46KHNJeV+LNrRbKcpjR15Ri6SbvVXj7vbxMz4aTblK4XG6hFXQB1wO/TQg5CmciATkey
joloGunT7vok9WUL/n61/M/Ajs1X5B511/cZZi9RAibHf1WB06ObKJFcDqizYKbe4EQQDXP9PbP1
L+bixrRJmhZHCR/xjJqb1oaDMZDL+fPSQJ36Qn+6/uvONzVPusvNZ9vK1ZETOF2VKiyDoUFE43VC
7HC6CzObehy8bfMhb7D3jNKi+nJ9xPVNy3IoMl++gECkxBLG6YghafLshJr5yvfSv8gcHkNLNQCc
tu1SxkfN6t60NZr30GDafYQP8ub6D7iww7kodX4HZS3dNlY/IOl16CpdoF7tbjSOqdlQQipTHzBu
390Yav2kL5tuwQVxwYJqs3jXTicbxKOPJHxpv4Z56G5L+L17UNkkg3TzD3lcPpSEfHfwcOVW132A
5EUBNqCes/vrcz6/pC2+rsWPEcxcmKvN3+LZA59gtF61wTVQMR4d/Vim6V+w+gnxCwR2+1RMW7i6
0X8wssl76gr2l7Cd1a3pzkPtWqVpvoL4oAGqWaPajhSe9s6MvCfdqA91Nlq/osopH67P+fw7WzxJ
PIdcLKZEQvh07XmVHGgLjf5qxESvejwUI7pT4byVUdP/+/pY58fIVkpgRWgadFkttaz/b5cLluKF
RYzsvwrgjHvRuEsSF1oH0NHtJhdjfCteOXscFNhKqbjRIEUL/Z+N99uAGViL3hEZnb1A08sH7Ctj
eY/aq0Y5OPKtem+3aMtmGBmhYzUFGBni2YkKKraF8wu16PlzVFFvp7eVq3Sjiq54DKMa2ntZhvGz
G1ruhz9aIdsGym6gSmKwQlAp7NVF0zdTV8++nj8Ycz7fI1lW3xdapm9pwKWvQShuHb3VF2E8KQyb
T6JjjGYKZ/X1BWAjDO+Tio6kiwdxPsCd9yv6kM5AkwLxeGd/fYL6cm/8ds//MyJxpEJQzOHgq9WI
PUiJAuhS9UDvuP3kmlp2ME0j39ihGI+RnOVf2mAmOP2NAEHKrE0OM93qrSBn2VmGMb7f+D3LyTr7
PYoogQ2JtKK92pPQUQJQWSg6gZTJsxDX1lr+HOLSD//2S9puxzocF5khkcaHHKgMotFTor2ZWFA5
nsTP9tN/8IMAHzlSImBEoChODwntOR24ZMsnCbK036DwDTzBxImLzWnF4gMGoYCIKcaip4QX5yT3
VqeJv9MSUsu2z0y6i9d/0eoQLV9MV67rokQNDozL4vQHuUIbCPTH9kGnpr+XpqG/4WGULoIVJfru
s/wldCpF1wddvX/LoLwHumvbwJ0NsX7/kg6Lo476xkOFGHa2QaZjdh8DVPuCLf0996uTQ3ClTlZJ
TGeoa7/jpNrXNzarsRy31eYgipWw87hFLMNdXctNl2IN1ITNQzim07HFjhCdUjF+dqP6mVDfRNMr
/FDgUfwzWzo1JL+Sx6miWG5jknuPLRa68XR1RpR+uUZw13L+DnrUngI0n+/80I7eJqnUfSRT0CAZ
9UXAs9+vr+T6iDskzHw6lClNrOzY4qefrzETIcnZ02PJT8fWyLZQ0lHRB95AtdENKV+vj7d6UGzH
4YMhQELEZDqYyC0XwG93bmjUoULlXTs6jtsLGKeUnke6jFUA8e4uzSZe8D/coY6zRGU8X8xTF2fJ
lQ1LgUq/03pmK8p7Rb0bb5cJ8aTWbDa2VY07hB+LG5tjvUMdRrXIAoiNLEEyvL7IHDVlQD4xnnCU
Q98wgypnfbBTmiX3lSjraY/6mKYdx0YvW9r1oBo2cUff58bk5fkPcQX6JwavqsWCm6sLIxcAe2qI
Xx5egGJ4pMsWtq8ZwPKMN9zumr/MTrfhGHeU+7bob4+Yg/t9O07vqo+s5rGl3So+U9e1KI+gbiyi
r4NcbJGA9SL/+RwD9EteK+RB/K2gq+b+aExUQHc64H2uoLCrxWuJgmy4CfIGXRHcQTPgzI7dhoRp
5YRkEOF7qYtjg04RDk6ZOdIxneJCWzLQSETe0GVdj1dnBM5+A1lKC97lgOj0pxiUffpCfI024ohC
dmfcYRTiZMfre/bsjJCZu5aUbFslyF1XAagBZC/yIwBKdpPTGk38wb6jt4g0jzGXP6moODc+2rI5
fr9Y2Pu004Sh84/D9ba6WJIGHjm2c5knhrH9iHBv+ea4Krgxyjqw5iwuw5BUGzpmiEpfrvbfzmKJ
lEwM8jzzQGpg2U3J8FibMoBGQyfGp3131DIEH/F6D5+D0nhGKF0dVDglN4LMVWC9/A7ySQtsjE7p
xTVWd9CYSLQ3sX3wAtccPplVGu1zHMi9HM/F/k7DrQhH+qL0kr6qbq3Bsv1XS21Qk7KpEyiSi39q
Wr+tgY5KYFFGeu5Bql0Eq+P5OUNTaTcsu3CE3XEE7KPYu0myE6CSNykFmZfr++v8TlwyG8nmonJm
UpM9/Q70453Yph7nzZOOpha4UHTxIOAeXR+56utjXdjLBtg2wasJoJdL4XSsfig6hf0833yGqIjg
6mg/ScefrH0QD8EX0P34OvzxkHxchXojcZQj109M3IRjGWZh6DUmJkhm3zzAJQRf3wEwsww8T64P
d2lbowpNnkR8wL2/LgHXIplaumKhN9gpD+qY1Nx0PtfIOCZ7xCe6LcwBlD+muHwMfLoEk9OiLl1X
P278kHVoxL42ufmpRwsOMQ/e6VpTumSOmLF4IS1i7g0CbAR7Uen5AVMR0enEmWyUlWkfAT5OM9zk
aXtXi4dY/44BhpE+JrmTvxlgOfyNcproCXtvzBVwHDZ+oHw6id31X3wW0fCLLaFs6uaE4LYjVuFu
b47AHuog85CiNebjMKrR8WAbjclfJp66812Fr5r8NjbADTekgEa0tQvK3HezY2nBT9B2uknhEvYF
uGi3nm3tjp6MJbe17gYGIvtExLEXRziBPM9gqfoPla6QTHAFYlHNJvM7V94XuVkDHQIRjMjp9Qle
2P0kUMRsVKdtm8Rv9UWmQsC9bSIP6cxZAqfGOdgMVPPJmg2neGrpOvx9fcQLd5vNx0ewibtFGuvi
xWjHBrVwLfGGye23WDxZQFZV5MV5Hu1LaTSPjQywnCyD+NP1kS88IrZEdpWrlTeE9+t0rk2qY5BV
RbFHoRst/hAPKBN0iJt+/PNxlEEMbMLEk4TBp+NIC7i+jluJl0hnPLbwIDf6lNx6Iy6cpaW4RijF
7UVVa/XlAFzLoXOTxGsds1AfQo2KxW4AjvRmBAa9xxHvSPwlitG/8QH1Cy8ER5d+kjINSi/rMzFg
asHKKTivkjDZz8U3nJZTqLvoOFl2gJbYhABUqHr0ZdAr2GTmoJ6vL/GlTcQTIWzqPwSWxupYzqB2
3NYsYg8fqZQan1EcWvSRt6Gja9usgd4KkcrcBMY8HP545GXn0lGj97+EP6cfty5NOdWaH3ulLetd
MiAHOgE5fxzH2P41YgmIGUdQQD9xDVHeeJvPnkUXXDEVdEE3z1lqjadjg+8OIqebDc+G9bYp+F99
nA0f+cBYZDeyoLPdhdEULUOdXh2NAilWu8sCeJE3lTA8HLYNKHO4atGydze4oKOOXxoQ59GO+NOw
kmBnGZUADBA+1Y7T+dUpmPpJSOWl6H08kA2hfIUX010+t9GhpUFxYz3PH0bSIPIR3mCat5TSl1X4
LdYxVNYuxROL2x18P1RG/Nzj+O/KxrogmcDa51HG7MscwfcQUgbURGNfjOjcXN9UF1YblJuitkTj
QnIRn/4O044T0w9802vayj00LfBLJCTyrVkruXh4i/ccKtmN2Z+dISYvCTVNgh9BJWd1HUY+Mpqj
8KWXNrEdgrDtZhAtA2H1nUuE7SGKiIK1sjJ1X4MvvfGtL+xllxoBFRvSXsLM1QlG5rnIXCM0PQeW
169F7v3Q9j367EBtkTG5vr5nrxxTpXlJ95k0W1GcWa2v0Guek9jyLGOu4i/I1yFbg7p38QxKK0E8
I2hgH1wf89I3XTpC+tJkM631BGeNRyYLesI6TOKgqFTxztcK94ODH8shWLTogMhm8fb6qJeW9Z9K
ggWalVtilShhXFSC5mhNbxKZFMhlNTgixYFPqVYPQdZeH+3iuqJXyXll08KZOV3XLFVdrGm56Zkl
11CL6diGNr6+j8Lpu0Rt0bs+3KXJkRbQlKW0Rg9z+ftvx7WD4RahTiVRkpiyTWvgSIaKsbbL0S64
kYFcOhzUeiUBiiIJW2e4lV4Ns0mPGcqhb25MmA2oLefxPle5xHZtqj+JuZu2FDdRbrw+y38alCcZ
2FKccbgKycOIOsVqmjXCCIGBUIMnUYbPHPDOc1lskMwZa1z7gKhDjZkaLiJ2LcbKGDebHNwqnqN7
Y46bCEV2Hz7/Hf/fGBFPdAAnsZ9zFCk+gbfwjRsAgUubQKGywFVKBRaVyNOv4re+H9QRJOHZAZbY
AwdFR0Nl93lMcoMbk3Zjfc7COJaHwIfeInBkRXh+Ot4MLL+spgD186xtf+LhiceX5Wc3IoxLe82h
mUhL0XJJutZXcuuMlRC16bVF1b7hAZU9tC3yU1Ezmzcu4vOhqEVRheNi+qeJufreWCdYKCslioi4
Fxs/bI1dV5mIUUe9vHHrLhfd6dZiKMnJIWgk2l83eOrAirkYGuVhkGEA+m60nTKi9jOQ8R5/QMPZ
ga33t5Msuy2GavWNT3d+JzI8ZZUlqaJh664+nUSFCUWK3PWm0Jkf09J8SkqUeCm7+XepBIhohOgL
XD9O5yeZMcEaKfYo8fg6+UUtMg/6aVGzoHz3KuYRnTU1SNw4Vf5sFXhsN0MPMbvQflwf+HyfLoEa
b7quA7bQndX72jhDWVXgg3CJz2zzqTQbFNzRc66Sz9cHurR/lrx+yeJIUv/JYX+7FnvEvqpJcl+E
Qz94BlDEx8gOP9WCpb0+0qXtwzKaSyVXAFlZPdpJ2IpoMgLHK8NaA9Nmt3iPRnX8oA8DmnZJXvUf
k1RlX4dOxL8oRMg/Ta2ImpeIhVKNbVA5X51KqgGlpmWT7SEpNX/w0S/EaYk8+s/vGBJEYlGHk0K4
sMap9bEyNYWighebc43FrgUI6T6h5PjHtwzj8H6SThgWF9pqj1DSnZ25VLZHgO18U+acP0Auqskc
xc/rn+78liYcgKFpAAWkV++sQiBlhviccy493g5t5ws929PLtD7PUDCWsCi/8aUuHDud6JKLxlby
PEOj47PAxLlpIJBnX5FRircmVdUN3bnuKwyN7IDYYLcFWnarC3XhOFCkpBlGjxIoxjr9LiIMCLFO
U17o5rCxNNpcU5sm225wosOfLyoVSpv8iAKiuf58Yaz1/9AvPSjE9LMCV5sQpO4Bn5o98isaVobX
B7xwgTItB+Akjy06baunwtXQqSrLmDtFD1B47q1jZ+F36kbSQv4Ez+TR6G8MeWnj0FinFkyTkZxz
tXHITIYKlTbpuT3K3wE42gfTgMIgVGEiO5O4N+6YS58P1APld5v4lYfx9HlHp3sWk6ykR+cUwAEw
DCTJZmxSBufH9cW8cEHTqCWdpmFJvCXWl0k7jVUpeunNheV+0fuw3zrWWNw44pcOArofFqUnd4EN
GKfzsUFqFfCWCFq19FPlZtpnDArybdAXVEasxmg2yEN+K+x6vBEtX9grxnJHO0TKpuVYq8saTf0E
10CCcx30b34HGdb+3BTuF0MHaW2OsCPqJe+7vqYXdotB2YBHaMH4Aog6nS1CEios+4S0jtLYoQ2S
YGu6hf/eIVCyrWBoRjdCiksDIo0obMPlOyLeeTogSgXQuAey2L5tTCzMo/5o5IZ/xC0p3btW8+n6
/M7wGHRjKA8Cj6FnyxWzxnmJuJ6syO2kh8xPu7GCGLkbpDq20TBAThiJB+76SCK+0ZuIZRZ9/VQs
VJ+Bs4zMQ9gMNxb8wpNsUMGgW8SDRblm9ZUVooZp0ZXSw48aCrusw8XVpMFVtB7cct/AY7jHhT59
9dPKekQfTdzqml04sABUqNaQAjimXIP9TH92/KirDfx5Bv8Q0VX3xqpudmFVBDcme2FLE7PyXC6d
R1Bny99/i3TQEpQW6omGF2eOeIBqgkxr19mfC3KfX5OKp6dW9uJw/ZNfWGEgdrQryAe5dOVqhVvX
Ur0aLdPLBerCyJy73YxZBXouJF2uTw8YkcHnoG31coNgvHpQ5hB2N2ZuMrNV4M5rCrLHoiW2tO9P
Z44OZYyMH0kPaM3ga9QsDuB9aMx/fppA0liUVZd2vTBW70uRDmjyFTppr6/oYaAfdyhKvOVFAi9P
5nR8r6/tpb3jcvkCWyGudKzV44IL84CnLb2vWtOzn6Nm2p5v1tpzAQHhxjt2Yail4W8sGT23xToA
Qs8v0GozNT1BYXyD8uuIm2aLqHNghAiqX5/XhVuJ2AM8zpJ2SEKD08/lJvHcy5JHMwOu/u72ZHJ3
sACxfpIYS+A96zr+jSEvzI9yLXkVh5Anbd3JgRcT85o5hgeDSzzWhVVSTWzQ87PROr0+uwsngsId
d80SHYO1Xj1pTYTTnB/7eE/pC1bHQn9jIPjR4VdGM0Rv2Y9fNTnY+wFlA9LKyXq9/gMu3AMw5Rzq
h5wG+hCrPHKKUpVHfgnBEoi3BkleLmA4BHAQ3zBGHa0iEDzJBnqWU904IRdqxty2EJ2AXpMIUaI5
/bQwmaumKsKUKMhSE2RBH+k5YWMJNeMPjqOY5qDYF4XJ82Do8YZOtrFz5tD5ZbbK3l1fhwu3gg0Q
EZlIzioF5NWHSEZNkEmL5AGAgv6LnZFtyjS2Pl4f5UIEczKKPJ1xjypRh2R/8mCJ2N8a7mjiRRL4
d62TFZ/pk7zOUVl7XZTfAnVf+sw8LIqTRC+NW+90YDMH2ulCXX8YIIaZD1ONmMO7G1j6G63f9Fs7
CoQBlZ6q8UbMduEswcUgjKGGujQMl7//9s7ErWbYSFXGDwhB1PdO3hiHONYx0giiW+/3eTfNJZEl
0CWkUNy8zuobtgN/k9hvPKg6NXF4gY+DlVCUZZhudGXXlkcsBTt/H+BdidnwmPPM31cVtOMZP2t4
RfvrX/v86gJJSXtpaQqwp9ZRMUFPMvtTlj3EhP0VvqX1FG1YIv3jVFrDh67Nb3F9zldbkkRxWULX
ANe+RnvAjQosocX45IZjdshTEe0qK2u2AP7TG5M731ESUB9nZQGgERyvdhS+sS3WR5DbYrtqvod6
lKPtyRFF1ydvYZ6HRrYVk4uO4vVFvTDFBVDIC04tAWjR6j3o7bKLMbf1PUSrkEyl1JU9YUmVF5sy
SQA+XB/t/MAu1RmLbA0Mt+KePN2+EuYqXijgbZG6dZ5TZNF2ftlhYIPzOHq6U9e1G6NckOuUuP0f
1wc/n+rSL6Q5y3yVQRBxOngBzUMNmGJ6VpRR1Uu7adH+TJ/TIKpuRA/n19+S2IAkoKK4IIVWkRkA
KVTsMAnyWr+iZmqlxmEAvrL74wkt8A8ufUJAgyf2dEKDMtDzxVPdmzB/fxlKBN3o8Lu7HpvKP98n
lsWLJqjSqIXisVo8Fam0BO00eYgM5ftwztCkRgUconJyq/134TuRMy34ec4Rj+hqS8ZDrmEjIHtv
6lT0He+v9CWPtXSrzXN8Yz9eHgpRPcdemubOagVxCCkFalc9Mp3F+IKkSH5vFGa+Q178Fg5aX/b2
aaBMpi0p2YmlsWisQR5Qe0U42H7vVW3b2ShZWj02p6P/VpiV9VXUvn4IQlBtd3VGEcMOeFK2ZWYM
90aKGQ23aolVLaa81/fQ+aVqQeNYkDaE1eqsm+A0PZaGbjaghzBkB1Rn612VuPjDuA5XAFrfu+vj
nd9zvCSkhIRojEgkcrpnsxqvOiPGgQuxA2Q1jCnYqc5PvBAxGZQ4xgMSoebx+pgX5rgEgwsDarnJ
rVVg1AHzyFP0OT2Jmu9fGqDmz2MVIqCJHMRebzDPuz7ehV1FVODC5YUqunAyTufYuiPaOlnUeQ2i
0V6OOPKRkv58r1SjH/6DoYC0A4ogzT6jmQxpWVag61rMe9PqubUC/yi1AF9Q4ff/wVBcM0sZHzAi
xZvTWeEI3qF8Fbfe2EfNi6Pp7oFYV3+nxuHcWMALm0RRdwZCRG1Kwcs+HSpCZaMUlWJW1Yj8vFa7
94PC4VWF8fBUVxNiVXNxK5u+EO9Qa7MpVlBNhLRhryYYuE3tqEzUXjHMYFm2CJ74HESBdc33udah
MfaV3xp4q4Y6lQzkjBeVc5n6P9FnKZuX61/2wqYl+OJhBtFjU9dZ/v5bpNd1KebLdQEYHLXf6WOL
+UF4zOsKTTqyHA1B1M700831QS/sXFCfEKcX9hoHdbXwqpmoNMxm4ymZjYcJM7B9hBbMvamhn3R9
qEvzW9aZPNQlvFSrusGA1WIo9KmmkYFNaT5H/i7X8/zYhohVhpiu3RjvPPSg0gjFd2lFLX3z1ZNs
dD2JY2jVnssFgEI/TPcJ+4z7Mi8+YnsU3TeLgxgyP82Nc3NxokQDvM8cmjO4BaKF+aThGeyNjRW9
s52GFxgnFojlJEVesax31xf2Qh5IiXo5PMS+tBvWcXtMtFFWbUnzBGYWULM4wT89xeRsMw0tcjNN
jWFJMEUOEpPZPJIyZcG/k1pLvvGTmht37/mO4kRBNwLQA7mbQsrpNg4nRM6RpZmpvFVDwIft52e3
T6rpIBq9uLWpzj/ycn65MIi8SCrXXeQ+rOPJTCvh6VVho5KRoA2/hV8kP00oir+7NgLcmGHFybbu
kvIGt/j81qIv8E8Pe2nrQos7nSpoJn1CYkl4NEmqjWri8ps+1NGvItdQl3EXB2OrjZ3v1z/3hQUG
j05IzWNqEFyvbq04rvgpA2bBgY64nBm3zoc8M5qtEzTZjZ18aSgon0toy0hwiU8n6DRWFZoW5amh
SOS3XI3TEfEURAgFInzXZ7WkO6fBEvogbBpyBAfG2rqQE/BULjr7kxeAP97TTLUQcs6t+xSA4T1W
vMABGs291+JyRG2izHfXh78wU4WbK5+TF8GifLyaKbK82UI09dwMAfqGZORuwKvkDnW57kYIen49
AN4G9iop2UPNWwcnjdAkIWhSeb2JtAwKR8gL4tq0z7BMwseqjvbXp3ZpPEipC6oD2QMS+NOp1VSB
cK0eSw9zFtPYGfmgq0OAZvSXrOQgP9Qcl+LGW3ZhOcEZcCZBOQAIto3TMUHC4gsY4kkZ1LJFSy61
8ualRS3vR+nWQ/qH1FsHFjRRlzSJ6ZcjsRqtxSRRYNGde5k7lNlhroSb7eUCBHtq86rQNwUV3xvX
3KVVBY+19FsXcYd/YovfXmtqgmWfOlShE/zhtoj+J7gqRth12eXPXHNvwR0uD+csWJXlAV3vT31c
LIhcP/PqSjZP9tyU+3Y0MkhYVXYYtOaWhsAZ2wDVZdtcBE8WbLwFW+P0C3a52yusjecjXjKB4d73
NeFocudgYZLuUYGtnQeHYrX4lJsoPFH/cdoSl/B6Rh36a4dNgP48zI6Dy7VtRNpXDV2oci97VHt3
moCBe2hgFwT1JhhdTLFDv47TF72LFcLyxUIP+Oa4AMteGwyAkX+LQsTjrh+LJSb//cKhRwd2a4Fu
0LFzCDtPJ5hIHFhHe/KPQoA6inmxN6E9ZZ+vj7K+1lhGskyWksohyApzFYSIoshDqODyiHtX09+X
E7q7m0zWNtreHSq4eaDD7MssZxsCRNgNzjjcuNnWO4dfQMzFP9xZPFFy9SH1Dllke3TM46SnRYDX
gMQcFdvkMOie41akXX63NBnFjRvgLCjh6uCG4y6nWa9IOZeV+e2A1BXWynMWGEfcmFqK4dWYD++1
VQ/Bni5FPrzMQzI4e19zfX9fIr6CD1laJsHTUNKj2IUI/Uc34IFnAT+/iXBLLvhmOGVQPk5/UxjY
ASjjcjqmZWXdFUFQP4x0pjcWpKMNXpFYB8EU3jiYdFEDTYJDiV/drbrA+QdZUN4Uxdh8ZGrrRpNO
fKRFAIyPA/tlpxwGxCF+9JRqfwgcqm9E+OsIaZnzUlNhl1Nh4UOu5mxOOEZlRn8M7WGsX5LMTeF2
hRO6NHsEosMID8Qa6Gy4wUIvmmgZ4zBxYzOsnwN+A1A76ju64L4kID/9Daj/RxiSmP0Rv0Hjb3ue
0s9pHabPdRPewoicH2uaQNxZRN88s2eyCDO2iaIZrA6pwVxh3FE1O5ssdn/9WF/4hlyK5BdEYWQR
6+Ktm1k5SIahP/Z9OT3VKfRodD/w+UlHceegEXgjZrjwERcNG0KU/6lnrD6iG8NzzfW5O0q+3vDe
JwXZTJdJuFxYR2Z26kEQNHzsJnGjvgvS1hQfr894HetyXZJdEAhyntm2a3CDXSYK7fagObLJYvwe
YjOf0j3kRMg3SaXQD8u1qMNXNJMYs9+Spjq/RnmFaLTrdH/YROvLxIzcCARxMB6zwYw93GA6bx6w
vh1bTHQaLQ23UaE1j3Uey73UI+1GHHxheN4K+sJLFQS1uGXT/X6XYWRcGGbnA7xG2/8uaDoIcbMw
fCyHRG2FByS5goHiMqDwnRoTwwRDmgVv1z/B+SYAbQhJhHDDhPC8pquFqsjHpdx7nJUPO5TTBgi7
p+80h4n/HdPAYJsEaeei2mW3t7jq5zselg8JDTU8sC0A30+XAG2+Eqmb2T2OvY5fkLCyx7hyspde
R/qxchj1+mQvjEf7f1lrhqRBst7xyN32YTyqY5NUmC0XUva4n9ZQ2ZpSIwVogupGFHmGp6HIxewW
XO7C5AI4dDpFvZSZ73MtHmVLJeYFF/a5IP8QE21yVfkSGcsqLOhlgKeJIqLnKQKaPNZ9/UK+azuI
0iJ9geBH7Ic3Ms1Lq+HSlrMXcgNw5fUGTJEJoGfPauBL4WnB+I6EeLXze5E8ZaUW/XHMYNIwsaHp
gW0FELGKjYY8Vi3GUNYxGOPsLmzhhhTBZO/0QB/vJgEH9frHPj9fwN6oYJDLw8IkhD9d+dFkXTGs
Cbyu+P+cndeO3EiWhp+IAL25ZfrMqlLJmxtCarXovY+n3y+qF1gls5BE7QzQPYAGigzDiGN+g7+B
Lyodq1LY8dpPuwyKh3qwbOy/ZnP4jCw8hkUeHibF8f5vuL3guNwYHyg68FTiwuvfkNv0lQOjBa41
aeWxb3GUT+Mow7mBikkRInuYcT+9sbvLkaO7K4FEAJlpFSy+KgKhluOPkDMu5IoOpQMO0MEqhx6X
xKz13opH/W84xCcZllR3icPLabFRoBjDM4p+3janY3vwSqfYIy+wprFx++SjgcRBdanCyzbSYmZa
lVbYHOkKhXClPQH2Uvwit9Pvghh75XZ+JazjXgY1CR8P/AF54PXWVYGBwajW4+ZmWWJvpDh8FnYo
/EpDU7wZR3OTTMilojOH5zpkJNx5vWh///i8Ml8SCeZpEeRTiVqEu0GmhGo1eN6p6/tyP47We3cW
yUMAIGV7f6RX7gLqJLzFUvSCC3lxTcWZZwkLdZvTwHoc3LxQK78xMEzYFEPWbLIwh0t8f8jbyaHp
Q7hKLZiMnvldL3AsTAT7RwVJtUnTHwFAWND0tfoIqaxb0Zt4ZTNlNY+ak+ycySbO9Vh6OOZaiLnC
SVTt7OzqulX/pT6ifbOHFL+UJM86hFLsWvXF3KuPwlSSr5gEmitX0suhuc4PyTIJt2i1SG0WdVE2
SfKu8EaUjvFEieGWSYdxpTwjHO7YnwSeERPq/0GOiriUkDl0nlkrHyZcS+oHa1TT+k9QK7N1tuNZ
sT+MuJliMNO0ufHTSXo7xD5nNCLeiqCP89Okz1W/97SxQEU5bjAb8hNdx3gTj0CceH38c2LxHeef
SP0cedgRVAetqdtob5npAIIedoP+XcXb7R80sTBDdJHydnbZmITps1uUOT57CGWs6U3enkNYAoRE
Dio65DPLBapK0RkwyuvTVCkudvKoi4emo5w9UPzgNrIv98/g7f2MqLG8IumMGDzRi/0ojFJn2Vmt
uK2CA97zH8TYTUeaJPm+nQH3qlMwrQQht+eesBfKDCeef0OKvT6LimJigW2nKLvi8LiNG1psamHZ
vgrxZPfW6YGdIr6CSQauhWrW9VCYXeZFpOTZaapn/YuJoUW47VK3nTaBo/fToRomAMui4TZdGfk2
rJTXMw89kFLq9kska+6FedPgo3GykQWaIKqHKlAUJcTThT5yunfNGEPJesDaVXDD7d88b/jnaBPQ
zmSZl5lUqBh1Q5ltOllDbiDW7To70uIJSMOMFUvmiveFpH3fH/SVffXoTtBlow7LvxeL3YObbksD
m2pHn6L6OBTwBo+qXkboZbdvf3QpZ/O4U56kD07t7npn4xBDiFlrh5Naq9bObnESJ7zxfJEYa7We
m2+ENxBYj8N3CfAA2M31UA46zvNURt2pAniJxWZW7zAAHJ+mUNXORZKl2KymawDTm8WUaBRZyKCP
CLx/GZs61OxMmnvtqQtClPBFXFtPTj17FaJqVfj5/s7dRIrILsFHBboEulSiCq5nGM9JIhq8Wk59
O3o7TGXTp3ysPD9Et2w3Q13czimxo9sX0sO7Nlfe3tvXSWZgQC6hiZsc1pc//ysTTGMwUjgg1afS
gB6PSL53MIsxQ4NaNNE7GGPZZqYFZfIL8BvfYlVc6ziNJGvosdtFl1tNTZ9WguyzLV7k1CsxWHa1
5pQLA+mJrrcwQ8An3M/Quf10f83lAb16CSXw0KNCSoecHGSJqu8tHfXNsmtO1mwAay1w00x8RPxS
zFa5WfZmVAfayhf62pgAzIlz6K+RjCzCqdBEVqOxg/pUt1YVHatci6bPdqPgd11S4/jgOOnw1h4Q
6Q4ZIEGrRdEWIc/FmgZONilpb9VUqfryXxs+1cYWof157hH2uL+kt9VRxuLh5CATWcks6/ocV0kc
2FbeQ+Vmh5OeRm1VZOEma7qW+qMSzNrRiHQv37lV5X221LKydlEa6+0HBWfTIPFboy67/f1f9cqi
E1YCwgICT8lwqTmGgkvXYXqdnxKs3r6CTxx+kOhHig+GbzhQ8w/bt28zFVnSTFq4svO22OaqEJaj
lEZ+6rO8bmlUT1q8jfBrEz8CMzW/GB1GkisR5gtjcnGeOVPQjmFQcKSX346ajkZs0YI4iazOcscX
fDhxtbHwMJyRTJEtCD3Kqjk6GwbuRe9tu0jGfW1R6Xmaax0Nnc6ax/IfDd8dY1NZWhe+eC8m+P30
NuUQpC5Vr9+NkechRIcr2Gj5UYWJ2SfVmabmWAu76laSoFf2TkrlEkPQy0CRQD4Nf11MUWm0TjHV
GRDdMj4WiqUfU6WZdnplfa7cKFkppcuUarGG1D5NaCDsG/DVxT1c5XmpVXHSnlRafed06tpL4cxr
PRpLfgaLYaD6gaPgSeOlXgokNpGHdJWoxxNGLINzoiRQoHGsYjiyr12HfnegAOy3t5OCb8KnGjlV
7RwSq6ExbWDO+j0VmI88Uy8cgy+jFnnRu8TEEW7eWl5h0AtV+hD3v5S4fIPx7VRh04aVpn2yxok7
HW6oi078XGfGzorToDsAuafH50nxcr9oihpWIOgD/RhX5qBhEF05lp+KbHbeo3qroscTZJ740ZW4
1+KLidHXr0LR1GiXB7pZPUWeFse7jK7NuIlbfIK2mVuL6UtmmgjMxLo+/MGRIp+fRKF1/SWbI8VA
xdaIhBb7c1QUyrnxajSGfE1HVyP1gXhY3hM6iIG7mcwZY6L7F8RNqIhAHFAA+MFUJlAwWdRI9FZR
pQop88VlOP+lYNDeOrvcdceke6gmKwml5FCmPokkz1teQidGguH+b3jl5YNRy3XBcSevWeaiQGtY
B/KeU4fe73RsK33CQTyM4mwDh6f99/5oNzOWqGWqJbJTL4VpFuccGjviZ7TPEcC0k3Lel/poSlc9
YOk4/U1x+m9Xh0mvbZWoyastXWit/nP/J7wyYXDizBS6tE3yI//8ry9bGZsMfPRcU92Yiq8GHI+v
DVY4mLFi+PL/GAqIJmQhwgo6l9dDeUXuzHZcNCfMa8tg2GDL5lTbGOO49tvUJL351qYCBDpSfPBC
Uu/QXhaJxr5Oqgzi8gmXuvYxbzCpg3J7yrSmf8QLFnmnVLdWrv/bGFnicjg+8vLnZlnsqJkgeoRZ
Fm61zVz0W73v9GZjK2b+eQhbZdPYJXbzGI39fOPSSjKb1AbnYaWkeqtladt0gB0bZF1hPjq4cZ9j
uq/4bHZrwcXNU/AylEOQSusVRfzFU9AkUdAi42Ef20ipf5qtJ5od9p/ps553xik3xLByLbw6IC+P
1KEHX7Js7xll1NI1UOyjbYpfAYrcjyMuYlvNFb9zXY0/31/J2xgcODWvDgVT9pAKjXyb/vogMMwR
2F465rFUlfS91lvqd7MnotklaWEj6FgUJf7NydgFJ11xOs1XA3Sytlji6rv7P+Xm05RIfxAEKGgS
NiFTdv1LvL6lExfjvjqKFs69EakH3WqLwwCk5vTmoSzJ8pJtTXlyF58mTrh42yMreZxozpUUiKLM
sD9iPO3oP3Vkq5vn++PdXHyUdqTujyQC4W3gLg5RQvNznlSlP9iJPe7a3I5+zR3eUlSZmkNkVvC2
3S68mGYVr+RY+k1swcnFZQAsD7VcNAYWQ2eFcBv0bbpD5LRIQHJvUPgY8WFWjKDaYfBWbWG7ou+j
Od0+qjQcNOuADmCGGSNWOfHJ7kvc5UzEROmz51v08BAPy6vylCH4TGrm1VigDr313qrG8KSOOB9m
QaM/mVrirNw2N5+GnAt2V9DP6UaTzVyfkBjQR2hignhgtexLVNf1KSvVZJPgDrHH5ixeOSY3pANC
IIQuXF4tyYqkmnQ9IOGAXYxV0h5C04yq/VyUER1hI+gzJC6FqPXw44SIZ39unCAN3/Wg7zNiBbAh
Dy7uHeonb4pc5YDZJsU2X0FPyVzL7V7ChKuozia9otgjFQHoL1mLz0ZBO9jqpr45tPg3nLV21v2m
iRq/rWPc3onWfhYUgXeqGI3HqQxIM1F92HY1Cr95lSQHrVfdrWaGOFRFUfIeW25z31pWvW1FmZ6Q
+08f8CTEGhQJ5c9eV+n7tLbSLWVX7VhFre1bmK3uQUAoR0yE55XzK3OWm9lxwbMHZDSUCRY7oLlo
CJVKc8hDp9jCtsoeXlzEy6rRt0Had4+Ta1Vbteu7B2KpaOUE3NxJcnEpOEGHpWN+84anjVZoyhS1
h7ycwZ/WsXuImlpsBttYy6Ru7wiQpnQFDAIGkoGlNrQG5W+qbCM51bnqNcNWSxMn2I9WMyV7Q5RB
+eTqdmL8CMKoECDqKQCuFaFvXnMH6RHeHL4togj+eb3YsZWOakbb/1Sn2XSJwrLd4CbaPlpjXp9b
mw9d6YQ43r8bXx2UCYMgk9f+Eo0wIhrbuHaYnrxG74Z4A6/WSjaG2kURp68W4p9U1/Mk3RSp2bRr
AuQ3G4wWEKdLtkeAACNPeT3leWwqvdTU4KiMyIH1FvYm+eCkOypN6cpRvh2KWiI9PK4SW5KYFkc5
Ip2x43z2jmVrZ0eKiPp7BDUcoA/xtLu/pjcXpaQi8ZJKgInlIKhyPatwxhVZdQLvyM9pdyFq9Ud3
0O2L0OcvTaqnK+2d14ZDt4EeGpGJCkfxerh0KvFgiqCZZJRTd6qUA8rQUzsqEdZZSuWsgb5eGCx/
3QowEGhl0UQjhuc/wLGuB4T6pgamMSoP5mSiqRnUZT0+5DjSpPuoH9yaAmLuhLlPQS1s/MZRq+Ib
HsCjekhxjbQv7miqiMpiYIK+bEIDYU8Q24vvFWnpH5JKrFsTYQFgFiSwyc60U3s+WEADRLvFjyp9
mMZUtffaVKWR72EIUG+CbppmzLBEMClPHmTmZ0RKzP6YzHAYN6hy0/MwA1AORyeprGkrQCmHh7gL
nJwkPNeEsQb6WFwosAyBeshuG4BMCTNaPAyDhRU9tZ/wQc2M4NA0zZehs+xPRjA5G8eEQ5cMDjDN
eVirfC2+aCnNBJgLQAE6KmgJLxUyNXLIl8oyamUhuhqq9hPGjQIxrtNPWmSOR6ntsb9/4l8ZE01O
7mhDHnwgctcnAgPluLKEWz9MoWsfwxj5gqKv3EuTmDP63WG6BU22WjeWS3h1DqlrcnkgBUGBD/m9
xRL3o3SgzkxxqdoavC49POPDMLhCx7yny0paadoc/S6bYPxWp4qB03LZZuYGCXH7Q4jvMaIOCdz7
TV3bbevP6IY+mXVdNPsgjxznMaxC94slGj38Wia5knVcxwDUEE7PIgPv8jya6+eyYz0q3wvxXH5C
OqtLtsPcOe4nFQfeYlurZVe9N9xKaF+asRzyBwdLsZTKSjCn5abIwFcjYS68nuMoJeRDZAIbHC0w
fRhBUn6gwIeGx0at7QrMjlN5U73VwrZotj2uRJe2hdS2py6Yfh0q5Op8mufjCWF6oe5i3s53Uz8N
v1Ms3v4thWWv9dsWVw8ys0Tw8pyBEX/Zi+t992iXtBPk1EvVN/MHqxLlt07vm4tt0M70pJjd/XO2
uMR5n+jLyGReSnXBdVucs9xACUifquSpbNVwX5pJdhEiguTQoL72xqHo1PEVIV9M3kktfRHtijSo
C9i0wUNNJvhRbSZYc3bUfc+maY3V8FKM/vsgg/VArIBzzEeEIv4y+OiI41RUGaqLatadB/ahCLJD
EE3ah97sKvUDqirOt7F19RBaW6Vp+ypRCnWLhGZebuPZrFK/EaVrPCXR6OwrFcKbT4zs6PvOzt30
aMxlna588jf3m0RRoOTH1w434obzL8KS+m89GJe6NOfvYAiq8zAYWL+rRrajGqLvZr34qSRNtVLY
kQv/92KRMUoaBsUHCGKgyBYbU6StnY8FXz3oleEyYvP7OHZ2vTK9ReQrLa+oAiALztZjTbeMTHiP
7KiMivGSuvWwy81SbB2h/KqrLD9qldU9h30c7+dYQLJ0qmTl8N1+VxLYTVrBKZfgpkVhJ5lxq/WE
PlzMUcyIceAbvRlS1zqgNxvui6a010qRr81XSgVJG1HZbZW/6K9CxDQXolQK4k7c4DEn190RhIyR
TZBE0bsM60xt/Snv5ndqiKPPMHtr5+nm00ZbR4ahlKxo9958A4qGvD6sL+3SWmLYKqlt+yQmfzrh
rbG4X5kqbQW+aSRuGHMJVOtgMqZF1neXSAlrrC9ofKjYN2/nAapLClBzr6lD81RMzndvstcyxpcy
6+L8ynsTlh08ehXdjOuVbkst6OYu6S611xRf6nBS6h3I6yj4aBi4JvigQMxfjiaaxB86cyj9zutN
D7lTPTB8+QBrn0I6TMOx7ruh3pq9lZ7dRle+8rJ45S7vJKDY6zAJs7U4DABUNZhlODiU0wui0p7s
nHzof5mFraYbhG7K90iL6uleNee5QmO4b/KDPUWavem7KXhjh52Zc5oJ+DFElGT2GxKJqk2WVjfq
xcIv7ZAj1OkPTjA80RoY/fs3+O1HBBJTcv2kox50o8VF0bSDZs0Uti+lM/wpajLpYAzNFzZ74luV
Wv5zf7ybIIjrG6k8vlmw+ijcLJKZAMzciDku8o2Zbv6Z8PvZ9e7ohXsrNh6dPiw+65WIV+qVS8da
eZR4fwE0U5Olib6sIDqzEcRN6ZkXC0nlbVWY4clL89/Y64CpwkhpY3V1/qhVmjJuHCkGLMTs+ADA
qx+FO7rvGz0TB6OK1lRElqXNlx/Gu4YDEOGBhcba9TnP6QqXc6UYFzN0p3NCiO+XOoLfo53Gn0at
Hr+Scj+7dmO9iwgRH4LYsj7f35HbO4UXii4/QA50BVme65/AOiQZ7uv2Jah7sYuwfTmF/ejuwikW
K+/FK5sPjuMF+ItwFtt/PVRoDa4ZaiQ3RpBS7kHQ89ibU7KpK5QwVNT3f7gKxrH353d7wgHHAOan
Pkb9n4j/etDSi0ZPcMtdck9rEH3Vfs5zED+ZMKWPc5wYKwXAV+YIy0zWYlB6u20gNbDLggmCBJLd
VnJpg8H0Y9BGaMtl9V701u/C4/t62xQJjQjxobehFcj6Lr3e9RwtAXuG3BTzlyfviz51tW0Lk+lX
FUVV9QxXwXpj00FatQJIIaiRGmCAGuSx+ustFO5kDYM915c4HbJfuKC4+VZpuurRS5K+3XvBMP94
6yx5+SR8QuWykiK71yM6k9Jm8xRgJTnU5aPeCvVIh6L5iq5kjxajsSYu/8J2/vsRklMkK6VYgGEh
klyLjzPN3Vqj3t9e+D+VFMYNs8vRKx6VH4aSmJUPnxFyX5k403OdppbpK0gleocmd8bPbqaHKdIK
uNUdOxdoAex0JNnqude+8rJpb2R9ye0AYYJ4Fipe4NuWTUNi3EEvc5w/QwD1Iam+Fnfb0IXhcCob
/Ld8G2XSz7aolM2o9+Lrm7cGED0Vb4AIpDnLwMi1CspgXFcXxQlHbTd1SjJsvb7yosdpLNVdgi16
8OZDj6QtOTwDci4A9l0fB2m6nQeOhYHZnJVfppHcKjYG+0cc64Hqx67Sfrg/yeVFSdTgoPkmwaiy
mr0MiVrTJlDQlfkiKbnHjEb/vvFAbfZZKw73h1reWXKoF4cldKwAQy0hdlXg6S06JdNlrDRjV5tm
uSlnTz2ERfiPoPy5cme9NjOiPMhzwNllx/96KSWUZDRgxF8KxDajTQMRv9+Okdn9sKr4rUKfDi00
OT8Q3xJXgGLP9WiDN8emC8L7kE1ixAMg/zpCEN4OSPk9pENvrjz+y0iW4fg0JN8CzXdEwRfDEf7h
pjrUzWHsleYpbJMIDLFa74kSCtoyOO1MNsVVrTCzg+MFs39/K1/y0r9vETk+gGkoRlSQseRdXJQu
kdsIuLY+lNoYwb1NDC9/6nrX63xwZhnMMT2uDlOFoaYfFoVBq09ByuiYw336KMlpESqXVZH6dZW7
sHFafXzvaqn7tVaaVvcDFF8/qq2nFJsiVyZa21AS3Q3G2dkuTNA2BblXTz/HMp93c4iS4CZyqvzz
/UlerzEaNlKOEp1uMDsoYBHKXG9poWWd7tLn2s+TnR4DPdfPszImO4NyTrcdFaVC+i0uDsVsVd/D
VF3TJl/A6/77ARS3XvpgBJZLNXTHqr0wBVm4N6hy7Asdjm+iCfVDBLZ4ix+zeJx013rX6flwarQ2
3NXgSbeJrVQr0cZ1xv/fD6GDSW4mWXtUKq5XIq+jXvGEq+7tLqDRT00MxcoQvd6+bvtzUGn1c907
4R72iLlyachQ/f8OGjeFLKISV1ELlk2KZT4ssAEHTRHph9Sxw09pIIKHloRm5Txf3xUvoyAexENM
f4Ao52Un/nr3s7gUam8K42Bns7cdhjI/abPebL0kWCv5XN+C/zsUYRv5CV3pG0OhAMhW6USmcYid
Xn8XKx1vV6NN34NwcvdCBGuR4s3U6AyQc4GDhLuMvtci6XSVofMaanmHZmiTpymJ/yCm3D2OlFo2
97+XRdeWqcmh6GMhF8TNBNX1+phoVjtT9u31Q42S6UfesQQSuiOORmo0FIRBNKtmMRz1oVEQ0xDO
MSvshrao0uxcY4Yt7yJ7ev83Lbq0L7+JeEl6NAA6onq4SAWtkLgCP0b90Fhd9yz6Pthqiuv6aCZo
B7VLfqd5VOFC2zdfglKz/dCK3EfVjdNPdoHNlBXpwb5xE3tfFzBksWy1TrONFbzuJPGT03nVoVa7
bwl2gkcrQtgqHhG2bmBbHobQzSE0S+tKBBF2hd3X7+9P7uYooeVKGRaoCrGRtBC5Xu8gdo3C7Qz9
ANtGoxrYgtfTxwd4xvgW8N6v3ALXScB/S0mcAOiIHEACx6+HK20xQW42jIOYTZW0WtMvPFH1JoVj
eu6yOo39pOJ+vD/J5d3DoeIj4amDDsD/XMqbpRF8E+grxqHi+zxHGqiYxIgC33Gq+aNqxMolaoV+
CpR2rdu1vP8pMcJ0gE/CJSoJ8ovlNaygAQM7h8eMpGgLdnHYGwn2hGhOWb5dDT/yUi32re3Ux7Q3
1jShbzeXhOCl2UY/kSxoMfpQWUUDji09Cg9H6Kp0yl1pGdFj6hKnoQi2VvVejEfrTro2yPiFijSc
u0VEkU0mUjdhBRfJqFBB2Y+pQmyWk7q6HnrLk0BlldxhON7f3tthqf1RDSKK4VDBl7s+VI0TI+ps
N9oxDwwFk0lX3eDd/tusx2kfi3AN5LXYU2bJcBSFmCqxPVH99XDQKvrQRNH6iPNZs209p9+l5WB8
NYo4+mEpXndMJ9festKqn7Pjp/uzXRzml+FRqpP0e/jBNM2uh7fxo+pnNA6OGQ/7uU8d7MRjZTzU
VfIuzjt1l8Xpd0mX3N8fd/HpynGpUciLgqdAqrhcjxsWauy1oakdszqIv7rYXm7MdAyfEVzTD8Ig
wKLNnK/EqK8OCqkOwCDEVkKo60H1GB0+18v149RYxl7JbRdhHZ4Ds40g/pPQbetOy1eui1c2GMUW
pHJJquFdLBHkIehiW+SmfowAsx2wXQz8RNPqg5Eg52CTXm28oG+PQVlaW7hA+p/7C317nGlNaAb5
PCw0yD2LOY/ozeqxcKxjk0H/ynor3+jOmBzcyEp8oUZvsydEGRAOD6cZ9Q5DFleXuihzrBvpWKf2
MXEnd2OXrvsUARopfFEjerl5++SQwqFSgd2RVH253lBUjApFDL19TDnDR6yZmyd9lBDJ0Ry/5Hw4
h/vjLTgO/80OMiF0DhrboBQXx7YuxUSwFjtHQZXcrxNDPFTjmH/Uy6Dx9UYzDk1kFwc9MzGTAxl5
mHkE/YTc9TDknXhIAn340Ca4u5MRlc9GVeTPnQMrhU5atCFDzeNNoxIbjUE45m+LKeXW0ENChYF/
AwZZcqkpOA9GGST20dHG/Nnqc2tjaIgC1w2SnPcX6vZa4dqmGWuqvFnQ8/TrjRFDoBWtM2D1XbrJ
0dPh4GjAXp7H1gbqAOV3U2axu49rpCLvj7yILl8mCW1OgkfBlnM0rke2W17JyC2dI8Yt1jfh8QP8
2qjRrCk07dP9sV75tsy/x5Kr8FeQXg1RhnN45xydUMP124EWPzu9fbZhLWwac3BWnqaFlAbHT1Lh
JQsFrR+Ij0vtzVhUvR3Q5T/yNPUflGp4LrQ+3ept1H0aGy/6XXvJRe8r6zQgWOJj2kwDSRZPulSp
V4Kvm4UGWQ7imwCe19K+kfZzBqyvVSjKx8lR7E3SDNYZZuhj5LXGx/vLfDsSHE8iZvQV6NNwu1wv
M1A3+M/E7qfZQ7pBSYSyGytHP8Wpbq+c2+WOGlKrAsgKiyubYssLpXc7UdaFp510u84vRRf9VNzq
d5xN+QctV+eVp2E5MUbjxX3hPSJjRv51PbG+dwKliA3zZEtliqb1kgevwCBSEY22v7+Gy6ePoait
0kOWqDMaUIujOjRzMzgTByNW29mv5s6WZ0Js8i7QdtFs/Gpy03lbNsADwJhUy01ZL6c3v7idrTmh
jWu21ilC/3+v023c4mNabGK7iXedoNp2f47Ll1aOR2tNKnhyPSNaeL2cbYbFQEFt6hS6bb3tEZ7Z
qBNgxa3S2+rGsG3laVCQxFen3BNwAge+1/u/4JXjw/AaLUXiYyiWixC5zCur99zROuHipuyLodF3
Q6fpJ9Wr6k0dOvXKeyT/vr9qES8rzHSRVZHn9UYdQw0Kpx8mi/Gienqfqy0KK0GDFdj9ab1yTim2
AMgHhQAMeqkRYBaVbqfUeE7lVH5Wm3F4QPRu/neIHXetwP7aCv491GIFbTR+qy6N7VNiuOGlAYb5
wYSOsKFXH+wjPpcvb58aeQaT4wojl1x8glSXIPc1I7SVmppV1pX5k8NLtZXcizdeY/J4UkQHmQY+
ktEWb2KijkXgApw4ucGQJn5gh+4mpGfk+INdFCuh7mtbxjuPyjjVKiIj+ed/PU152JpGpkaILuFG
cQgzQ3nsdUoFKSDYNw+F+/WLkzEXtMxhroeaZ6O3kiZyTlqc/84yY35SE1H7VVBNb15B+gIypuDb
kqnSYlL9MLpt6fTOiQ5C9A5WvoFNyihFDZEtuX8ubu9LhqIIJV9c8FDLAmPaw0oLQsM5GXp/tjPp
zuyOHUA4F1CcgwqAEdni8/0xb/fMo0UN2IZ0SqO6uri/5l6YeuOK4NSFjQ4StEDxszKTEyDRNeW1
l1Tn+uaglSk79bQxaessk2tzmNC+yjTllNhD6LegBH7jtzQ8NP34JUPz7aRktrGHuGxs86qWlLWm
PljIzW7nINLPwzh1x2JKzaOetMZJE+lzPQkwl3UWImnvGhs6iM03C3vAjQW/cW9nKMopih3ubCux
f6fJaD8iR5XuKtMcHxVzdE7FlE/HoWq9rdVgZz0mzpqP3e116UGzp5dFcEh+v+xl5cEwTS3h0JnA
wd7ORRM+O2ZqrFT4llVHbmWGAdEjJX1ovSyr5IYWZtZsTiG2jF5+cLKs3bQiGz7Eyjz7Y5IPT1VN
o8JBz+xDbcbJhnh8jDbC1sHVw3HqaSrr2Ne/+XQBPgDlQ6lBPsjG9Wda2nlLWN4rJzCo0zmLkBac
k8KiTtZb/6+huO2kygAN88V3WqZNa1rlrJwsnuMnCO5IWwNyOodD8Ta/aepQtoR1gMGkEQDufFnh
zUTXpIisxGdnaOEqJYp+8qJW9Z2oVU6GC0XPNJGneuNSMihQelpsVG547Bc3Hpw/Lg5jSs4Im7WH
uLfag+HGw6Ewk7UXftlyeZkgQ6DFzIHFmWJxKQTp2JZWUKTn2ShEt/MMEe4Mt0xmZHVdFGe7Npnw
ftfT2MOKp/F+2u0QdyTeufgHME7xNpO9/xZc9mXJQ+gtAnW+PkaOAr8nsoPkrHQlZjyTPT2O+tRt
pjYvVsjwN7EAy/z3UIv4sc8Ga7YmN0FWze39JtKK3RwZ0ZYD8SsM6aPe39UFEOF/pwbxgzYinEDu
/eupeXNO3b5GCnHoS2tTKGW5DdOo2umTmKEOFOHDaAGjsQrH2c+K0UNyUAQQaQQj9EQr3nmoC32a
w6FC+Ya8qKyy8K0RNSvicF0jJMFxh9Zz/QsDp6i0xEBvhhcof5f01tdJ18LvGWPuPTMr16Qb5d93
9UowHqAMvmCau/K5uB4PU51wxAcgxWRmKPZJIZqnpOhRZSkcxUexoVb8UY/qjSBwLPzJbJOLjRHe
SpR78y5KFCbVSRncS42axb4AyIIHVLnpuVeBY4oQ3iIaAfne4ht/awohh6Kur8EbIeNcOs40XTkk
JdZ/5yrN9KcwzxwfA99kF2nO+DgFtb1x8V94juxIvQQh3mL3j+ArJ14yvng7ZG8Ig43r9Z6QESy7
sc7OhTZMe7dVo3OZqO2umsv5o0VHc2W8BTDu5cizv8AtHAOowI0q3DSKQFT5kJ0HezI4VekIbkV0
tT96OKnxz8jaCDgG4UZkvb4pJ9R5+BLWLBdvMjeWHXQPjyVFYVmbup53UDXeAPg4OzuTM32cgLbt
Q5zazmbWf+FPxq+G4mUbe27jjd3hCPTW94rhpeMjAZ8pm8mLA9aJOpyDSmRns88CCkWt+9TaVXwG
OLFmBngTVxJ4gP4j4qKZwn8XQ1UD1Pxh8vKzUkdcKjA1Pg8lnhOKi+wf0m8bvY/TNZnjm7oRiDzw
6fSRwdNwa9yA8zQVQLHmteepdNyNmiDn2MJxhxwVlcCpCsRacviGau9lu8Ew+gMyOO57KOLWV2cw
V9uyy2uFKEQ6SJHn4VmjkaFcb/fkKXmB2uJ0VEw0hv0akMYxo62+4bxV6JCI/ClmHU5zNZjfafTX
h6gLlOPbvjWKoLJCCXGMhhp6QYsz5zaJVY4l3LTe8KYnDdsB33LK6ILux3SZnHqtML7ceYpJZJNA
OCR0C4buImjAQpnAq7C0s2cW1taEObA19IYgTFeV5xwVA1SGC/twf5LyOP11gRMzSHVJeCNEYtzh
SwkBC33dPoDA/RBVtULA7kTPSqcOSNP35qbsBus4lZiDKISeK9/UYrovI5NBUa+TdXk0mRZ7PIUU
hmaIeVpqqecy9NwD3oRIljpZ97mwGkTgeeZWBl0E+AzKRsLOpnQnr9BloSJBMySi4JI/tmCFtumg
BftkbN7YmJSj8EHRhCUPlcy6xcmxWqftvELkj6iS9MdI7Qw/7KbosWlVsUk1oZzub+Li/XsZjxoF
4tBk14Qli3A6B+0zhtacP2auk2xt1u7YTB3e40Jf6/G+AMOvDwwHFOwwbWbeBaKM623ro7Ztsd0t
HmG5I7rcAlF7nzWZjWVXa8L8TcFxdUl2wFAPkljV5iccCNSPGtzGR/CwLfgEE1VjgwpOWLn2l75E
39CBlW5sg3zWdvdXZvl+yaUBN6qzHx59fshR1z8XiLlQYLbnj/RPDGcTN3B1tVaJD+nYfSIjMJ6Z
af2pMhvvEekzw8eAWluJG1/ZHpCRvBr0ZYjOzMVtVpRV0iWRmz+WIa0+GuOB4/j5iJJsoIpiLbmU
383NBklHFq5z2nlL37+5Y7rOzGhWKOZLas2PGGN5f4peqc89vn+A1ohMq/+h7ruWYzeybH+lQ88X
PbAJ4MZ0R0zClHeson1B0MIlbCbs198FSt06VeSwRvN2FUeKQ5GsBNLu3HuZxL4XthnITmggQQKx
3tzNIB3s/9z/F/HK790/7eEoLiKEuBSVTWJdl+BHkW2itBgsSDRJWz2ukUXQ9JWwC/3+5+YuL0Of
7UFEGtgrVOenjOf5cItOQbVckvMNAFE5shOJAsH8kDhmoMvrWEKwIoCPe6osrt/yItG8gmn5fY7A
6crE++7FcXDA+gd4x0lQ4/xB4OmopGrc5Zvcyh8IzwuoXY1kGavA3XWmdWWGfTvNf23uYsfpGjjl
GSTLNzEKyX7eq8VjUg6j12J5OoUevfNmkMBrhVCKFTAB+a7wmiLA92+MxNsEWZpcL87fODdSIA27
FhtDXQ4rLbSDI8qjqSeVQnJR1bazK7Hp1wMEKgAoHwAsBTQnZu15gxrvpuKTlW8GBmHaWK5it5+S
Fi3Er+ayCfF6Ank09+cZ9vW8RKNIj6AqA5YIWj9vtCZJ2SAZlm/quCp3dQSntSAmzawbxB7q6LGn
A+0yh//8NfWdbxsGCmNCdeKNL1NTDBGKAlBXvkkYG5GHJuoCynYtwBiknBlVm9IgERKFkPk1fMK3
/QxIsglVSJRNLm9XdZqiEDKExSaKm/GYSGW2rkVUOGadwb1UD+tDXJJr2uLfNQolDygSID6Z/AjO
+znolQTCLVW+yZit+PBSad7kyEZpuGPxU28bwRoWxt2Vc/Tb7QMbJ+5XIKhMDkznrfbgUULBtcg3
5Wj0qYPzc/B4lfAbrhgfsG8lW4tL9xXo+htlVMY7ReHChdDBtXrKBVEKkSCOrV8f5CI4AjzBSocB
SX+1hkg9nN2lY9UYkBQou3gP0HYqnLCSx+dMZ4YPCFI0M2N7wJAUxSIIitJH2TdaY+CupVy+GRdg
p8HEwLrDeXrJMCgJSqwNyaJNBrsXhzTW4JpGrXlKrWVQXFQGH+ox+pXN9MvcR8QxKecDyDGJeF2u
9EAqwyyFl82Gt1EI6y1AyancFLKgON+zrVQrnd8aoe0z0y5ufl7wX14YbQMINOVFcRuGPtL5lEBY
EXJcLqNNbJrZ0ZIL0MMgk75gefcQA6ywHVN2ZTe/aHICJYDjjswwYEHY1i5RSGXPU61jVb4r4dsV
z+oA1DdGAbYtjMJB+dAUezkQDfNtVQzk8PP7XmzjaHzK/U4CJ7iCTqTe8/dNxihD/shsdkU1Fitc
7u4Q0iRu1XOFQlqlvxKQXzaHcGgSHplQIBP37XJba8qWGIVuiBv8O6ubIXrsjFS4FdzL5kAzavuf
3+4i/gcqG9kh7GVTnmgiZl9sKxwK8X0SlvpNmZeFy6FAdQirxD793MrXlzpr5RLiBOAAKEparN9w
bUw8u+3bRYHy907IAOT3yDlfOZQuJ8zvbwWGCi6qk7bt9Na/1PIMvc4yg3D9pmI5S6lptCcJtz5/
sMxwXlTMXiFYunbJuYhqf+9KyB0hXQB03hduzJAaqDqLXr+JFRkeDzE4/kQANa0lsXnl/S7Dm8+2
UL1GLh8gLtD6LhZhXZh6bmudfiPDe8/p1TxxsgSqEQSiegjbh95LdAKppcZKAU03u1ladNLx50G9
PBx+fwiwsKfiG1bopSkn3AjinIwEvdyWjZMrpHLgIQb9e60YXCgphz5J6sRn0BI5FZDSddRIrg8V
uKTOz0/yTc9/GkJgN1KQer20hEq5NRkTJMZNRMLcM5oqXqoc7PexKK4Jw3wzs1Cgma55uPIhvTt9
/5eZBQR8qYxQfb1phiRc5HAp/1CzMHHzDkz/QB9sh4Am+5f3BFAZkdif7jCAMl2mwEjIKgDROuNG
VbptBJ491WwJoBTWpkBpmX11jXx9cb5MI4u8IrwowXSfiPYXuwK837QkVRtyAxc64ErtRCzsvoHi
diH0zRhANyItCsAMeqgL/DyUF2oa1tQ04MvT+sF1bbK/Oe/goBM1NNMV46YcwPVlpIJyvA419wBy
7P4QyJ1bpGHsGSYsj1A1b/wuylrHhLkvFKpj5qmjqoJkBBsoVBMg0ZOX8pyH9TVI+/k8wIzHoY+s
JJCBYPVMel/nj6kkaRThlCRvSInL9grpUKaugliuK9sNNA0w4DYXSXuXNUVo/DXXgM/G0exEHEbU
DcD3xZEUdRryr7CofOtLM/ZT2EEs0aeRmwLHfuX2PI30n5fn35sCMBWKDnAqnID05++pJ8PALK23
3kSs204sA0rfqWyAEW6h7JtEyuYo9yklteBMRhM4qv6l0xf50k9ULAiAOAlhrXq5tA2m9A0S4Ml7
0WuFNe80UuqvpaUG0H6oIqULqASVhfHaLJxm2a+vjc0M8SbW3CcUC2C989dW4yofhF6p7yPPJFDX
7IikHvSwSLUwWV22HDV+Q26OGsiI1h7gUDnZDjyLONXVAEB4aHEEnghwwV78vD7OT1I8ETh7KNxO
2XDy6Wh0/mB1Z9otkxL5PeGo6FAdoBtPcCvWXYNn1YMcI2D/S7srktwQAQC1FLesCY39RQrAkiAi
2JpG9AG6KwTRhr67hcdfT5Usi95+frvLVfXZ1BQqILCcTtCLbo9EgwVXDfEHlP5ibZ3YmGUu2E8W
OylqYu5hEwljP6w107gy4l9ansLKifoJ0B2QUZdeRkBkiiYY1QSGlHAmcQCKtRZlZZLMaUuQyGoo
XLhErYX8VzsXt2ZoBgL8AFfFiUR+Pp5tAGeqzI7ghyqZqMlLoTCcMmQhqKBFOPu5d893dQwkNH+m
ExIZGBQHcX89b0vCRobXrOqQJgYJ5kWeAQTAio4OpRLvutHUd7WetJRDP/BKBH9+QqNpoG9xkkwz
dxIOuaz/12OLhBhyVLBA161hG9pD4GW4xOzUCrXCn1/zS1sTch+GwYhKJrbjJZCLx1IDLEge4DWb
IHkaSR9ITj6hRrKR2/zK2fy1NYLCFFbIRBhWsT7OOzVVEqTWx7SLUMxF9YYSkmaUJ8y2aYeD60pr
X4YQVyGUBgCFw/4EusC0PfwSfsijHo6hykhE5VCXO7QG5VIK48dAR4GEGemE8wVhwTaGYqMNuvXw
c99eHgfTbQgB31SHmhi1lyUZSI5nTGu1IKKiQBlma2qZls+ATm9Nv+htWIzVRZgMniLX1ltkwXGA
tjU2tSur9XIXxIUbRAkAv1CDRGHocjpFcBkbTbszI9qYWjxrVCZWogCdi1RmDmek8ZqoxJftAdMX
WGwsHuyDyJ5fnLjwODFrK2vBYOi1JHscsvIGtsLabZHLqjMi4bXMazjb/tzZXwYbjQIVi7TLlF5D
ufd8sNW2CXuktNBo3gl+02ZR74Va0ng6Y8ECCeTmEBKtcw3EQfOfm/6ctr8cgJNcAvJbUzgNGigS
9RfTug1inEGFJkdUR0jPj3LV8d6t+2zIHXytnzQS9cW8Z736SEQWH7RMbfJnwpR2zaEK2VGjSIdb
Q85jhfZmNpTrOMn1BwD1jY1i8n5fNxEo5XFodNKMg2PaP2Ef7NZCBiHZEQKEsr0JqYrm9w33P177
/xu+F/vf34H/8z/x9WsBF+s4jMTFl//cle/5UdTv72LzXP7n9Kv//tHzX/znJn6tC158iMufOvsl
fP4f7bvP4vnsCy8XsRgOzTtUHpBTZuKzATzp9JP/02/+7f3zU05D+f6P316LJhfTp4Vxkf/2x7cW
b//4DcWuXwZ5+vw/vrl9zvB7m+fX5+Jvx/+6+fI7789c4NcV7e/Iz2N/htb1ZGmA6da9/+s78OsG
vgJRJxS3pixgXiCl+Y/fVPXvmCNYg4BEgrEFWfnf/saL5o9voXiL1ALOU+AEIBL727/e/WyU/hy1
v+VNti/iXHA8zXQQ/jkhJbQC0hugiBcTMUx7q6zsqp0yL15gb9NCu+0hGhfGgnb7wPDULrgHrbNb
iXyd2trjL330x3P82u7nwf9duxcHM2S84IPBi3bVDlDHWTLlKHfFNg9vlQjJdMiS7gxRPweshJoz
cbnZz81iKcleg+swavP4AZmBzTW+y3JCG5Z79lA6Bdl1rKRIZs6RmJtZ6WOTOmkerkBcp0P/8vOz
IzD5bzoNo/LrMWHaTZslYdSu0njRI1Y0XpAkhmCHPjCANR6N3q/K11z5MPtt+6qQeRS6Y7eXk4Gi
sG8P+86uHZNtpcf4BV9hzdNinI/qWlHXGyEtq+xoprep3dI681Vt2cJTJHRg++v1S9SSPlJ9cJOY
Rotizueo+DzxiCZU92W38uvZMA88wy1d7jUetFxdiRrrkcY09ELPcmNHchI39fKdRF9QFaTcC1Ia
rZO1OjhC94rgHur0DvAuKjupcBSL5jDBCpRHUm4Zu4V9eSZ7pnabViMOYK9j93Yf05Q31IJ50mC4
rHF4u5NL3wr9VnMHtnyCEHcB72hqxLsS4IobSXNMPicDDjn88Q0u+0GwFZAVQLqvxU9oh3TYVcwt
AgdGCqw+oUFwE0WtoJZKnBJF9HqpV+sOmqTirsqX6TDXYIxVzkk0V/R530JsYWcB71rN5HahtW9Q
23JViTYtMC1+ij9QczOGmwgXHDtxipRmc1n3ypfIbW65NjPSm2jcGBsku3Wa6R4DBPiGd05Y0NLr
S0fcSfoGuEYqkImpdyAB4Y+yLCJXqWJa9RWNHzsCSbmOts/6q/zaaFQkTm6CYAktD55IFNxzfBom
jHID0dsAVpBl5ZDXIthZL3rEHvMZR8dyspD6eXeMH3pV+JWt3HckRHCy5cFs4CfcSQB1yykIjm6g
R06KYZc2uLorxSpLAxizPBOVKqFTz5jhop8irzddcLMTQjXTjdhcM1d57mp3I/5je2riZ+4ATs5w
1wwx1dItIUth3/HWr3zVB85uoXlsyW7tubo0fNs3fNmzXRJAJHCWvuTxFTnLCwTkn9vSRUDQEyWL
hGU3K+nI9sGyWirzaKdtjY22zLf9Nl/mG2WfXYmiL7AGf7Z2kW1IepSH5RSt5evmrtrW+/5YPEXH
cGZ4ybbeIiA55l69sbbF/7LFy5uYOpgw8IysZqXs5GWwJHfjApiiXboha2tnLNlWXpO5em9ttdPP
mxZg++dB5r/f8lJdsGUQWugVo1lpu6pyBIYX84tT5d7eAlm2IEt26gsatTS7G5bKopoTb/TTOZbA
svabJf6fX7vagi/ztf2q+Siq78Wu9ONVvo9jx2A+4/Mo2Aib9gqVYshIU/CXFap3vprCbtID9B5q
NbFMYU1oCqfKvEh1oVNQMKpubNgIvkAeqzvEvctUaje0GtwGDgqe4hE6mg54aOtt4R9MPutTvxkW
hnCMh3KtzkIZa24t2oNcQwzYh+eWQeYKX4Zbu1sFfM1iamqUVXT4GHJXwmvfATYyfPQZsIQ0KSj5
IIUTRTSbZQd5I6fUyKn1XN1UW3t1ApYa3tg5NRRHLZx0I+ZwqwA4q3nAVW/YDxIN/EyiseE0aHKB
BnZjQRUKnxJkbN3SmAGAIimOjq2EuaaYN6FvQQEkWzbVu43dtyg/7IeUv7LyUWh3av4RyovanIOn
2r+qm24lPaaSYySuorvJLCPLcrq+0vpdfkk22iL+4AbVcTN4DV/Gx4m8k8Ami2Yv/V4+3MUVNq1V
nz61jRNmLuTPYd+CvzQMWD8asLlMpr+UwsOE4B9mQ4HS3g5ePA/n1Z1WHWx9Okc00GOpPecrIDxy
2t2TG/lGPrBFdNIeoA9AYx9KZxu2Ad3LqbGIhPuGfLRL/NQNd/Yeva902B59e6ojOi3miuqW2Htj
Khaay/x0ls+NTe2NVHdGXz104CU4lqfRyku3ReXITrlu/d63d/JHtF+FbkJrJ3YxULRD82AsLNhD
5dm75o4wTD6quMDW6F63waG3ML3Aj6m1xCuWC5tGDijQWuzi5I5oeT/slG34xNOZsA+hhj35jmMd
hKcctb+CFVQmzpC/yO9IQ96Uj/UjJkGFP6mnJ7N6dGs+t2xH9zA9Da+GsLsTfsh+nnvxLVsRSfKt
dmHlM3ECTMqJdko10OLWMCFK7OIDSO40HVVu5OFoMV87yHurw1F6Y1i+diMvpEP9nGyNQ/WgHIad
tZY87NCetlY9iIo4gwvRKHekJ+Kg7nIjPZi+sZ46E+IxTrB8QloZP534lZO7uR/56cZ0SvqoOMRv
TsSH8Yo3zCv/sXdeew/p33X6lnAcXeI53rNtcGwe2trp8UohJft0WYV0+jSdKstxiTPLjZwOGbnn
VJuJ2E1yJ6pctXd45ykvCrLZruylhOpk1dopGJ66h4Nfrhx9RHgBdZkbzLseZ3Ds5TqiOWpT28/9
doXVpr8lNS0eZDCG85VFOgeRoqPko1MySnx+LDckgM7uDBL3UB+cFWusxHGWrbPIK6OepmvDk7bh
IZbuiifTF+s2pn3jZJnbfXSVU9qLARNf3UgtcKW+3Dux5ve2r1qewZ30SffCub7U/ATRElko98q9
Ntc9sYCzszVjfKH4zXZcNNtqS5bZnbQa992hfVUNCss/Dhk1+JMYFPWDCDO5cmBjn7wmpZsdVGjn
IBFV0DyaVZYbMnBfHQAu49aN7bWVrhrAnMG16Q+GNq/5ahR7VYMkglOpnAqDmsxVx30wbPvBG2e9
4oE2U97nx3QVrsSap8uivFOVx9J8sdMnAs3bh3BMH7lszitBkTyPHLmg/BQOHxJ8PRMvuWUH1osT
z9mLmReeCB1w01V52im7ebLpE4oAFXdyYnkgCrGWdoxGb9JDe2r39n3LyswpquqpUPnatH1SqpAm
VuGfbGPgoVv2nr1bj+aNupf3wy4be9og3mM0eBXP4aO4aQ/hQ9XtWSdmMmlBaoBZdulGCmJC1Wuq
ag5R+SB+CtnMyBXQlGhTUhE5RXyr17ieoyLuxgih6ptcCh1xtN7Fm04ooua4dtJ23WzFTn8kRwQ5
zfCgS2RhiojyHkL/NVz1sEf0Jh2e43jXtrOwXdiT5Iiv3xRvSbBq8zlJaHm07uT2JeVvg7KQHrI7
8aAfZMy41qBVAVV8toRih/0C1KNm0gL9gyVeZE4ZOWV7h+JJkPsx9CLBouoRfZaBa7b9ukQoHJJw
Y/M3GCvAr0YvAbPw4KNXaYvotoQhYVHpVNxDkx/+Ji64HjG2bWyyhlPFM2LfZIqfBytN7CuonWu7
RprhZlSvED3zlJK1Pk931THwkUaK7ozIaWr4KDkZaoiDUw4uXCkEOCSJB1Fh2Dv1CERDD2rhcurn
mQcwRd/ejhlmWOzIjzjd8GrBWnftQ/AaviEFb9T42DLfD9kjkZHQbXw2ONKwaHXfGBDjQiba68KZ
rDm6QjVsEBrN3mFaCKsaQ7kZ7YMhViZ3sM9hTJOPFtrxe3UtDsDrqeU8qp81bcWCdaa/2DoNcAE0
Ftxa4m6n1LcQTHHKTFC7mwOSghokvPgSWGcXrqGgErzq2YsSwcNdxfFM4B1AnCi9y3pOSf8WBycc
myYCGOFLu+EOe+PBFBQZfkNaac3WaLbpQffim/TZ2JUPWvHEHtqSFvfxsdhpt8EYUkXcJRktFtzt
b5SnPfYkTzjlbQy1eQ94ZmpEzIl6LLN5DiIhTqfQAQ1l4K5uzye2JpSZghxi2sp9k+SrUFGo3LaO
vBhw6s1GL93XHMa+8+ElLA7q0bC9rE2dCNeTLj81R5AeiKDWvbKRT9VexWE2OuPg4dbRRw4ul/2h
e9UGbBMUk66KvRbOp1DvcBofEzJ9LTxjDQda/d48WT7fM8NJZkXgBrgmCJoexROEYGLZl9SZXa5M
/VSXq1h37BqWWl7jpnyezDO3etEzym5NnM6r5pgf2LtUOP0GMzy0aIE4LKLFS/yRrPvHKKW5Tskt
cEH3wbbIYetFewPprbkNoZe36t5GTBY6QzkFNqo6r0zKNKfC8R3R2pdvMMwoFaiy83/iwaqSIkjb
VRwkHSQFB8BxtDmxkoP0QBz9NrIoToD0nSRQH3UUeZvwjYQsbrCscV3i/E7tXQNRjt9JrRPBUBji
E7Lczcpaorr0qFTPDZuE+YFo1oHAgnGK8tDVtdcXH5/h919Kj/23Sa+zRNn2uY3zj+L/h8SYiaTR
f/wr+fQlMXb3nDfPojlLi02/8UdazJT/rqKOMGFxICCGSs2/02KE/H1CfE9ar6htQGz432kxCbk0
VM2QugVpA7h3YNH/nReTVHzgxEVDTR9lLCBD/1pi7Py2hHogVPoIhE1grYFMOBgA57mepAOmFAKc
9bE1enJvAYPgVBJuuxLU4qHwK0oaxZq25jyF/kfdJKs6T9VnMyOq08dFAYoxrzZGYo67ULdhHBpq
4w5uLSaSsnrhjckorqSlzpP3vz/wlERECh//oGh4/sAhPJtKI0r5MRiC0YXWKlC5RQlDDJXbvsKu
6it9ItL+TOH90SC6BhVMVL2QHTpvMOFGY42wQDi2OPjv9MrekQxnVp9Jndf01n3K9GIpcgbZnQlV
kDYdDHD0lnmJgP1SKbWbVMBwOmHdZBdhN+u2C7lXQy4PCvwWh8lCYgKRqZuzBGCKBeyyhyvp+PNK
wPQGU0IeeAhUmFBFu6zCj0pD9HTIxDExMqz9DBE54CexY2uceaiGHuUERBGJN8dfFsI32c9LiM/U
MAwskMdFMQ3anZdsAalP2mzMe3EsggE3bEmNZ2pYxqusEc0Sxnw17UypWRRh0M3LQZLcbLQ4AKD1
NdzNd0+C9gFBmEQ3p2Lp+SAy0IfLgFXN0cgN7PSs0NZWNLbruEG6dTB0vm+giu0LLtcL04Ctjs7T
gOpF9EcB4ax+8GtG+CIJ8zkYkFMF/AcwvU9dw/MnKfU+VeS8HI/pUMAvPUBwYXdNd1thBs3MgfWn
uucmjSe1W2XIyy1WU+plMXS4AdQMFo3cWocuRWZyKrZvGG/aO0tiSKmEtnal5HuRn5oeFvItwE3C
E+/THe9isWmZqTAmUvVoVV28MSPkfaMyC0HJjfkm0rrRgXIcmcFGOD8mJamXpM0xxeAQrfhykfa+
Bs1IH9+OZznK9jsplv5aCfzzEaH1hnFF7R3ln0vED5yvKzgoJtpRj5HZBEp/oKOKgDKxU5Vemc9f
957JkRBLaKoawvJ3qub+Uj9ldhLZcq+rx7bSbaRQMijwUlJEHVwdMxarTiJJ2QnQHUNGVlKWb1Sj
600/BtqLeXZZ1xWNlFjlHsAjTe+bYWWQlRTbyn2rVdrbz0/7dWefnhBuLqg7AkY0nSG/Piw3amMU
kaIdWTYC9doGox/pbTmTxQBtnDZRV8DSDYtYglVVpgfXvE4+ifJn++bksoIaIKyU4CmD4+W8/UZn
ZcNQlDlqSms8sgGF9GULnRSVwrdTPooghGUVh6ZFSnHsILiHPbmNO0ECCgkFCddARY8hnyVggLNQ
ghJS/73UB7eazsxXWwZb1uy5sUozBdE2eFLIrEfIPueOJUcmqPhEb2gThVbo8cxqNmheA/nP7mD2
XocE3ih2A/M62o0pcAVZ33ajKxp1HHEZzzOI9gW9fmrtykCaLzRww6xZk75VhWK/obDIkVwaMmT8
LCvlJ8BbsBSg5Tm+pxqZsisdUWHIoQ8WChO6SOXZkHTImhklrj/IEpW26okuK3ExsxThWO1Y5g5T
M6jRjUwzew8ycZDbHCr46rnQ1o+4H8IUZiWbHTSnZQB5Gc0AO043SZGkCIFNrqUurO4ypMF5eUL5
M07wgjBf0wElV/yhVtVg1oo66d0KbvISRE66ZNHJoi78Ss2iXcmhJAsycmfIqMV0THF/no6XoFOo
U0AwAkR/qHV8bioXOe8QylQdPBTMI8l625NAK6dZQ2K/lUr9qTDUbC/XeOexMIyjCjzaWx/BsO3n
h/iygAHrkKHjCqgnMGHQlDifkwqo5llUCPMoZVU6U8eyh+wAsndtmBfzzFSvsY/P4R3YnCYYyQTs
gCoyCGvmZSWtTMZBqJF1lKS4m7OIpe7ky+JbNm5bf/nVAM2BPC6QDYDbXSoAYo9NJKMb7WNdRCbV
IiP0U9gp0p6roZ+p9lUHPnTV+fKGpTEETAEfBkoaUM/zrszLvgmD3rKP6Yhr4FghN5HI6TscE67h
Fb8ZNES7MANBV+rAVl1sJJUeKXqQycGxK5ViIcNVxw1LKZi3OBDcrg76a1WL87rn56hN9DoF8p0T
bOMSpZuVqQz6Ry4ddaYW85SDj9HGLD0qFlZpTnCixYCaISefj14FcO3cTpEA+3k4Lynk09QxgAXH
wQbok4za+Xn/BrbS8rqQjOMQS9j6Kgk6FYu0qmRkO2KImrpGn+nYygJ95DTQGEwQBSYhamE5yomj
MHBJNksWXIO6fQ2lACOUAZM2plgSBI6LOa1pcJVLqsA+GnFDnN4OFvB1yBdKRZSjlqfmqoBOGbW1
oHVlCZrFbTF025ZE13wnvwbmiOcAp5nAb7gMwU32vIew+1WkiK30xEQmvQYhjx8MmCHtqkgTbw06
Y3CVQaAeUyWsf1YLbHOO3MSh4gKQICkPNrfTu0gwJJk1I7xLpBi56wHKh8om5aV8q6l4QTeGHSQ0
SGQ5MKk8ZOjmkula6MRlicL2z4P+daZjjsNgB+QYUMeBtzt/o6YuYUTMm+AoQXaFlgT5lGYkis+j
vPF7rb62hr9rD/2GeQ6ePKgxF/FMozEiZyOZmIX1nBU8cOM0vRnjbFcL6xrV+Zvx0ia+AUR8QGUA
++BiRqtKx1UATqVjbunsWGgi3qmwVHa6gJRO3gzhIqq4hKQIEJNRLTpX63Ev0Br1lWNn3oQCiZN4
CNoZUw2GJAvyIxTql6mTBaHBaTRwlEJqPnqsrMbVQOLqAWq/wZWF+V2fYbpNWD3IKCPkPB+jDKGD
3EgQnmnzMKewyH5qk/GNt+oL02Xv5/nw9fhAj0GLEzgY3NqA5DpvK9FyFcApQwJQOBTwwdCeog65
LigCP/7c0DeLGi0B2YmpMPkjWxeLumu4yAbDDk+gj4unaijGZ82Axi8t9L6TnKEyEqAgk4AjF6i2
7UhDRZCnToGwI80USVwzevwmWsADEbw1/sUl8rKaq+dw+snKPDwxglqhKRXdXgyjMdFRkrmccBT0
KpmtG2glepYdWDtcS8orekhTNHB+xE0iAEByA0oMgOnlTtdFSWJB8jg62SHrFiUzO8+Ih2uayt+0
ApQpiKDIEuH+cgnKzHkNln/Vx6cxFZEbIQBz4yb9X0xbME4gwQHRRXBAL3W7MnB+IEgeJyfBoRWY
S/xoDNoCtnGwO2+G95+n06eQ6nnP4e6JIxRZLwXCnJewqyEnqmTVZXLCie3moTxJOYENmjskHmoY
UUTC2OqsVU03YEGWHMC6kBIY9CgAD1VdLXswMRxumVra+9aSihc1LyHaCrdeKHpqGeDVCJZzCVV5
Ydbzn5/9HKs5Hf7IWEzpOHAyAV285KwSpYXRidIlJy7zZUJiHL0mvy2YvpIN9qoqoM/83ODXRT41
CJtRtDzpeF8cY0YSpWPEteQEj4gJXCOFfsAa2SuD1r6yd33XFHKOk/w8JgKu9ef7CcuNMNMaJT11
5YA68aRz3ym1QaEu+tdg/793IwwmQP7B9gUA6sU2WasJFD04DmfEv6jhVoCjkzqVFpGqtFc60Jxu
DhezzUAbyAgq2I+BeT1/LfhVJikYgsUp1avmYJFaRWXQMl9ILiuPjTJob1rbSBtYeNW6k8o5v41q
SQcoKk2VmBpNLEETCN2eJjUwwShyFa9pOuoAdUhJ1julmdSq2wxGhThw7MQafGFUtzEltdHreMz3
eQrSJdaRnsBEk4n6EQY85KWuA4DAOq1vc6etxRguE0gVJVSSlW4HJL25SKIhY+uQoGomw806pWNI
UIPMhppoLiA0Wkh72PoCeT5CeTm2e3VYySGUKhwcnrBv7HoIoLRqkAsf1LIE6AJSVo9SppcmVYMo
epLLHhUqlhQ18ypTRQlP9En3oXShhmOravwEekDwGi1sAlPrBgJqTjYMxRb+bhzCHgRGYA4sGNqa
ZmRStI4Tm6+1SkjAG8J1fZsq1a2QgiDxmDkMKyZK+enn1fHJzr0YXCgHgaE/CSlDiuIiQa1qTK9S
pS5PWZhFAD5grnYwp2uTHtUWw4SZizwmMm7jFgGgsLfSl4DUg4JCS10firaG8KOmVeb9iJhduADH
yiiEV0BGtEHPF5Dg1Rb5EJZ30HQzAPMCxgteYUUJLrYmtm3VNcwTltYeYpLYr7zrkcpVs65rJ8B+
+l4ZMrw5ioypltNFQum9CO6B7xkMW6+tqEsjm2lnwnUSfQG9NKQw/x9157UbOZat6Vc5L8ACvbkl
GT5CNiSl8oZQqjLpvefTzxeq6kqJpVCgBxjgDNBooCs7iwxyc+21//WbuRsrSoGoUZWsOqqxbL1q
WcM2XNUtEzupK4qOuwiZSU1B68NUFItCXOlkoTe2AsgPg0OCGmjlClZrVlnVrCBB+dH7BgZQghEr
povhKBP8UBGfmyFRCO4pVSgvsll0jlrQyNvRFMKUiIUYILtJfAkCSqplVw1vwS7rUNc3X7/6f1di
Db02KjnkCnCD5yfMoiWC0Gut4ohKVVhKVuYR/tK9ct8FQUGjsTPi9NIp+t8VEnwcZQTmDwpXn5+6
UIZUjdXV+VECunbLovKWMkbdC0yYxwvo+L/3fY52JygRE2R04XMxRNUR15FLUXn0JSbKulS3C2sY
pguIx2n3+Pj5cJUTZokY0qSvm6EuoMhaowVleRzUOHBr0bwmyatc+F4XOUEz3mUlJw2ti4fF1y/v
k/MrwymSMHhxJ7B7XpRHSS3C1DBOJM4qfxGNSTwYuRgcRkNlqU6CdIPrQrLQqYAoD2PzCsDUgrEU
GOuwSr0Lu/qnt8N3c/JYeHvms+fQdA0tZKI3x6GQhpUapke5gs3kaW3/YywC1rhojrfYzGTLSjOU
FRaU3W3qxeJWJmftAu/zk1evMU2Smezhf49n9McNS4/UKlMHsT72ZYfctOwDV8y6S+Zcb+EYs3dP
O4mRySkIF2BoduAqfVNq+7Drj2EYMVT3u/G1iXM6ZytRm0WU60iN2feQyOZqvU25V6Q3ihWETim2
bWAnYsJuRFR0DqgqtJW5KX2/gSzohdMrERt162q6oPSO7peBDpFDrneDiGGpa3r8D1cOuiJeV2ml
vXphA72wQazGSL+K8guNzb+mKiARLDUeJk6pZM3MFe2tZHaqH47D0WLMtpK7mq0zxlRvU8JSagBz
VplS13veyMNEmulDmsnFKpdFzQ4YjS3RYI/gFmW+HbysW2JGLm17H9pF3IvDhVPF3IyEVAkWEOoj
MDOcAeW556U1SnrYFNpw9EVjfMTOq3PGhAG9HcaJtahgT7uxKa6nKIkdibVyJ0yDAEekyLel4VvX
Mvb+z5HWXjKXmte+032dvg0+WRSbuGt9XJUFmQi1pmfjsTxRA4sy7HZI4RLbxEZi+XV1+OxSrEck
qKjAaEZnB1tfQImbNfJ4bMPScgpRK51e8dJVqwTVhQI430VOv4rhB/JjvjidNfzxV4mNKHhaqo/H
0/bokBlSH8fewwk+KrsD9g7mQdLpbL7+fXOQ4HRRJGaEhzD3QLsyu6hklW2oGx0XLVWsRuRBsSt1
EBYd0kVXLINLOPO/yhsXZNUbHN1lZr3K/KiKFD5p6rYRj2ltjUuFDmVwNCw990VXwT6JPZQCp4nC
NGiAIp300FV5+1AoqXXoM7+6sMQ/eea8WmB+sCUe+4kO8X701BaWwLelikcwy9jpwna4ywEebJJ7
pGVZycNCG/rxwjP/rAZAs+BVn2wHMCOZXdWsVCWWC3M6ap4Aa9GC5ByrYenmg98wfiwtgr48jqRV
luCqE4vHmvkb9updsWv75iAw8yCZXhVv20JoNoJYTHva/dwtdRQFX6+PT9Y/0zFGEafcHECXWVM7
xQxDYiOfjlUQpo9R3sqn7spaVl1dXPjUTkvt/SbAyqDLoIFWWBpgyjNkJ5cGCrCaSEfVaCdYgMq4
SUZfXmpJhY0icWQcNPJhMXhxc6F/Oz3vj1fmc8PyEzcai/nf/EfCJxEBoK3pqHejuG0qebzxIuHl
6yf575+HsQV1C/Hxyfz9DUd6N5IdhyTlnJuIx6yIU7fjfz5lIhwuS83jpVIXw7YiaOIq9ZvuQoej
nF7S7Pe9HdhP3aKi4ar1cZWPnV96aajIx2JCsdSYgnqXah6EuMBq5QJdTRgTzD5N4gvaJjrnJm+H
3sUlUGodT0wNhJjgi05hdorFhxkUD+QKYRDK/L9ycn/i36RG1pVi5JXoTtk4/RpkDbcKMoCme1MP
2/s+F541bUpuzAr6wpJl4MPDR7/9S520fGdBKJlghRv+ALMhMr91IQldmZ56kaOkkfqkFxFjVL/O
havEMnK4kPBWLhmTviEmH56TebK4gAtCoWdWNPebMEkiYBynxw9RLZbw62WxdfGCHfbGGCb+IrCQ
u10LjC4gNBLIdZsaWSQ6uZcmkqOE9dg6w5TmiABKxUeM0AhZ43Rq+UJkJ4L7dJBNe5qSULCHDK1P
lHWDZTOTT/Od0DRwJ8bBj2Q7TcvuDtkvIbWW3Gjb0fL8xpY0oYEFzaxlzTjF7K7UrIyev16i/zq4
sThhwAAXY3sFlDhX4uZC2ue90pQPhhIEu6JI27WkRXnoRL6e+VSgPA/tNGjLK4410drvk6a3yxZR
l6OWglDaOcJiiNeYsce2QrLB2h9ia5F0JexljFkl7G2ZdhzM0mTebFhxXrim0Ac/VIZTzcKs4mjZ
TQAoDvk11XXcSwCNqT6pzZL4MvXCif1fnwWfInmZJ0IGGx/f/8fPgiFG0cW+mT90XVktifamzvDm
gq0XWuqKVZIvUs2s16JPEjc+yHF5oe78C8xG5Y6rN37PwCk4b81Tu9Q2buuWfIAHS4sh0uZpuciN
Jl43YqNhZ661G6GP61VuymzGiZI7fa5HtwEy49XXb34mO6W2k8b015QKHsaJg/XxWXTiECpZlg8P
Y9o3z4bUm9DmmkBDthmbUeL4hcYQaZAL+duEOr+zfXwWrzPU8x2s46S5TZXOcMR4TP56Sf8PiJpf
qp3/N+qYTbaI83TNm5fq5fVn8j+bOnnJ/qw/0DZPf/M/amb5Dyw3sbw4WZ+ydfIn/1EzS38wEgDQ
NCCSneTM/9A2JeMPRsYGtgYnXx3M3Xnbf6uZJe0PnJmZmp4mCZxA6a3/Qyi9+atU/iUyP6Nm/thf
/SVxw8VhHp4k4ICfx15Xb7UquoriE0kl3caNiKxZdafB2HSK8C02kBBqrS1XnOyx23NDxV9Lnt4C
RSLbHTxHKJT1u2f49x2+Z7W9ddG/a/w/d6SdisG77XfQGjnvjRGkvBC3Jt60LtgZW52VImyBOt/m
lWl7VYo2Zmz2oJ+mXao1zI+p/bOM5MfSbPgi1GkrddKLaiDBkQTTcI1a1hzgg3QpZcnRsBpjmTQj
TOwpionaiO5kw8/vgBiIdUrFbdKGz4Cx22nKj7gOX3HnjyPpn7Y8VP06S2qf2HlBW0wmp9+o5AZR
TP/UTG/jp7kbTf6NmOfHQEyOZdpeGWlswOZHaNNr0TelR/1XCtIrY4lHWFv6KkvE+xEaB4oI/qtt
9OsJJ8mvH+gbuPXZA2XhvX+gUlPoQMNDt8UNg4jD0nRa0G3HD8xwYfWSXViKqyfoeEPJDr1iPxbR
c54ZcChj1SYDx+1ISMm1Xl4lHpQWX/9ZaWwu3ffWkBj7DDdNpOFcG6MFMbM+3fR+EbucxCLHimSM
iyE1QYnq4LGqQwKtY0zsRNWPhoRGpTO62xLY+uuf+uag/NlPnRVHfcAYnYjhbjt6yGSSAGpxdKtX
yoGHvG66TLQ72hEn0DzjyVNYv6PRP6thEoHCs3VrTbnu9QgFin8f9ahoLPmVPEFvNcF4sQ0/QeIg
dzaLPbvFb/UGouCl0PjZSPv3sp8BOHFuddBtxHJbef56nPpVqm1DUXYtc3Bxz1mJqndnVssYe3T2
4+S508VHHUWHlWKzVfVuYdSJk8QsX6lECN6zaO3UkvYwch0asTt/6O+/fsozKufvWz0dRd59oTiY
sd0YQbVtW6QDIUo5n4NQR6pWB7uhGfzXSmP5mPkR0Pd+qurO8QJfXKud7lR5sU9P5gJDZVxwBvt4
Avp9O7NDmh7xoWtaWm1N2HhELzB+4cu6ZIP55nP52Zqa9eRZYOmRL1bI57EMgZuzrxtkQKU+Na7W
gYLj7NM4gajHnMelFY4SCHyC0LPh3t37KbO9SAyuaQx3bV1XNiOZlaIxIDGS8Fk8MYDkeg0q/fPr
d3OmnM+PZgZOwMOY59V2yBJX9X9aaWXHEUpcCFWJYVwoKbOR+u9HPmvINOpfmEJ03kp5T84mcmC0
uerorzo6Z5UBrVEVVy29GLY/zte/bJbf+/uaM+jRy3yYnUlWbntruocGuYtis+NQxnGj7vVfcZh5
bjUOwkPstw4z9TXjwiUwP34OFSOLNmwie+i0BgWN+I1BVWTXVffDyntqmTlWDvDLJf/rGVz6z73O
xeq6NuJRNprFtum75yIcZVsOkWuXajvZpjrJNqm5K923HmS5XgbaNDimmj5VMlI+09cKh+1lMYrN
t7QVXM/3rxqpd1PLc3tVc+JA3/VD+FqG8l0/FrCFYci4hSRAShUv5AKeq0ZzrgSceRBkVSm3U1hH
YB6ZW2eYMyj6UZzkJ63H/1VuVykDzc6v3LFAHotTQ6sJ14VVY/cdOkAqtwIyMgIO7vpcJJMDBi2K
Bs63vq345aW0v9lU7/ezntX8LBOSMfWschvVgupgtWXup6bo7SkOO9Tsk35yiPMcfMdHu+sHuLdS
fJfrhXitSb6OwNycbKMTQyf2VZQMHLM1D9lj5qXKoonrep3I3gPG6Y+KJz2MufIdonVu93Gyauvw
RaylgE4Edjj0+tyVjHFnpkaLBA9Hoqy9APLMuv/fP3K2O3hl3Ji5KhVbOQoQyIU7Xfe2qW797DQJ
3zR0eNU3XtdOm5SlWjU7MdOXWZIJFz74t/DcT4rgnKYOj7dqZVbmNs4T0YHkjQ0ddmk2M6aAwHck
nUS/u1KWSo4g9j+Ynb8WQtk4YcuUDxedakWknc08xHeTEU90q/2TqMCSeavU2gAJvqOmUus7RVXC
wBrK1C2m5rYoSCccfAdtkKsU1S5Nup0qZL6N/2bvZoGpLSxAuGXWynuz6OOVJfjrxJNfJrgitGYd
onNMPWgA6aZEcXqYzGSj1ApGrFWNrLYU7/JKxpk6qL5rXsShUvNusLdSbQX8AtL9Q5wYTxyRnzuK
OJYB+T71lXUR4CvT69WyDNTnC9XtVMU+e8CzTcwQcTrWO4IqxYGGFhjxWANIuKTn4PKgiIU9BNiZ
KBVqe6ElrSTpM3mhUxRdduJ4adKKOE2svpC+Q3teqClJq36w8Jpmy0wfqvlAI/z1vb4Vgc/udbYj
dnnjl53SdlsMVK6q7mB0V6Sg35BWuqsrP7TVVttqvSG7gyEtUAm4poQZhFV1jkXDACthNaQKeMr0
K8rADobnyU8OhmCuSgbDhVmuC/xd+lC3a0NdV5OySlSSAjxv6+EClMS6W5U4KOTfSSxYp4osOaNR
3WE1usuVbqV3KRIYaSHIt4m+p/bagrBPuz8H2Vj6SMzCILmA2s2oSb8/yhkOykAqCYO+q7aaAAzR
tGFyjGGrug1y6Y1kVgj+zfCk8WQEmyN7ZmWKrjBZq1bSppdQIARGPcWshrhzLgCyDJfIpnQhyeiN
FTVQ1/U4TJdu9nRTn7202ZYtjIz/fT9ttlGKL7STW5AjISCMBy8LPHpl8xpTX7xsTx+gqBBTpuYR
1hNWvgeB8+/qLEwhRGoB5vZhBE6YmoIzTWp1sLpMdkyMeJ1sEgWHbzZa6PWFfuZt2vbZbc92fYC2
HLKylW9rTWzInm6xTmpiHQp1KC07q5gWSoAVRwUjwR3VvEernZm23mpwcfxyDwR+R4DSddGOa006
qczxLoduG2Hrg4QNhxRPs4lAsU7oZbNIEiNZ4jUo2jJsI7swUqi+sYFDgxQ+t5Z/0+RIlWRfVteZ
EMdrBbdIeNRMXJOAPyillK1dRC9UNAw1qzG608hQRYZS7r06yd0ATXA3Js9mFdyEvbQq1CQ98BVt
Ss+/MoVsEXnGBN7WElnoK2LmMJeoN94Yx3xHp65ezIZV3elPTdzQVBu5v+hMXpOcJP3C6E3lAtJ/
rul9A6rftfhSGesth9di6wF48k45TNR1X7Dvpd7gdE3sO75fxo6Rtz8HVa7sRkBaLQ11sbCytl/k
Sq0tULY8SbW2jSfltouUvTIFJacTRbse5G6vZhkuIYp0YYs6dyqZQ3R5T9KAERXJFhzsiQip783A
O9BE8j9yObiB9/3ErPaJ6MvrIambVZJXVEpdyGykZVhoyeFNnUovYxTefV0nz97RrDNRKLnBYGQg
GSV2ptIYYc0YdnJz7ynZmpyh/hGiBQYgxaiRTqhKcKEyJB2lsK2QCRorCgxSoQnM6OB7J8FV6/kX
vquZu/U/tWvOhJG70WjqRiy2fjD1fPClZWtK7a/gb+ME0srDJs4U2xD068bn2Ax5UsTbU8PJLJU6
B5dFFdZHjva9J1OwlcScwh1dymI/d76Ys8ilKQvNopW6babGG3mSVn2Oi7tgHgwz3+h86mY7LTXN
dFIpuP2/fFuzHTiVUT9hJN0DKkurJvZWYqrBDg/NXeCZeIWJq9qy3FLDrWHoiHLxHojZWsnhSE62
hePepEw3ZtBcUo6c0JlPCt9bu/vuC+Sla30pScPW6LoHJSK+S2kwfkABychr4FRXg6NocfYzFTAk
o0ooQX6vcup3IiY1C7hY2FVI/mseIloTquhFN4ULnJOZJ+fvxfPvjU8sWmFoty0pmicMx/+OHVvw
Cyadta26vF7LfinZJc1oyMg/Bg2D2vFd1LCdCUEDOhQL684k8RTEINzSXfa3ja+HriIldxop05Me
PRs45rqZOC6ysrkQinpux54zcb1EgFeEDgGbu+5BayxzQfQuaWgCquoqfZbi5nvvs0Ggnd6qavNi
UJ9tv8AWRGuDq1QXDvXJQEVtDQX1HOudhyBj4hP+9DO62gsr8YR0fvbqZ3ueXghTIPRau0XfwNhR
jA5SSdZNKGZ/KmXL6Sn3r3HjxfOBuG408XspZ7szRJM7S7k9KuxxMtmwSu/JqGjO2t4VCrlZvd3f
fwX4Q3HgP3PLhQ+2DGfNG/4XIv0nr1Gq9Hms/x4z0P85vLxUzc8PVqd//8W/oH5Bx2wBuP6UUARv
AiNSPpC/sP7TH2ECjfnom3odWR0nub+tSyXzD3JsSGVWSQ54+2u/wX7+CJ8ACA5Mz9AvaP8V1n86
LP5eV5RFptsncrgBARJOxVwDUnpFpMa5prhabKERRWaXEw0c4y0TCrQVEd1znHffGx8HHS/HRyUb
wRcjH6ZzEibOCE9rNQlG59QxCPG7x3nz1128h/3f4ixnN3dSD2EhQYgzwqUZWk2qziDyLSluEfc9
R0N8hbRK3LXJ+AOtuLAQE+/7aQhrB8l0UxTVTZxhwcbRDHheHDHDJ60dOLoqzAdJqkS7BwqoE7yD
iATaA+GKttLS82WpeTNNXu0avZEstLgrnYomcklctJo4GGgjdYvV3KmHYCXjTKWbuGjT44yEkYu7
YgqSv/qW/+pr+v9tMIYNybu3+y8fk+NL2L98+Eze/sLf8zCceqHWQ+SEp0pyxGmG/595mPYHGVL8
Q4X/v4Lm459PRNb/gBRhKSd1GcpfJrv/fCKYmBD/hA837K8T0xZTjf9mHnY6Dv1ehv9sbfJs+tT5
kimIgyjti710PezNm3Qt3yD713fNg3Chu+Z3fHqN2RInj00cgtiX9vptexU82v1SuAAjnGuc3gDJ
912DFYcCOmhpr+yNO2/fPeX7fCn+8H+pF/Z+mMNn7v5UXd5dou81o5nkWtxXQRffNAbG+YYfVYuo
xf6nMbQmB6qshm3SC2vom/UGX1Rv3dfigIVhG0BLKtVV2mIlBqgmUVKKEtylNtzSi0NXJufAtQhL
WqNU1x14xpJLo5Asm8g0sdqSa5dQhGLRorzgdBqJK3T7vUtQrbHQC8+026ou3TYIgpVU6eaTKeFI
Kzem/yqJTf6rt2KiJguN81vZYksWgi51IjZ31giAP0YZbkxmUgBXGekhCzIR86W7psa3xuqKhYa+
DNeVNlhnZkxWZieUG3w5rIU/pMmNmIivjYlHuR0FbXRPZIcGLmOZ99AV1JXfS5yecr/8KeYtFsKR
inVmBPCFujH/VkamAnhSFSs5b0gMis34ihOj4OZGmq9wynmJEc2tmsYM3a6ppUMX6NlxrE4WgX7Y
7xKrKvZxB+mDia7i+GNtcYlmsJs0NV+NuMXuC0qTkyI/QFUg+BsEydkqVLRyJwdez9gXA0kUtqg1
Il+yc6UqFomHkiFSyudUCrtDdMLUMiktV+9qwicV/0yD+zbDe7eOWjU3WhSa0l49hGvdFXtbWclu
fAkXPtfrvTWv7/79xogXxnj6FCo8UVJbP+BTP9ycQEsBp5jOje6CbKdi8+xldglNwpVwaaMZFeyp
u/v6J864lL+ryQwpi4S280DepL0h7fE/Do1dNa2hziOhN136dl2/7cONaW18cI2vr3nusdJ6vP88
LS/TglxIlH2q9NgvB2ATzRijhGtPcC14xcprh24hBFJ9CVo6VxFm0BI7ealZSNz2JhZqlg8HHf+z
qbbcoIwOqopbZWpdZXj322IUg1cazzC6okVQTfm2IntrSlchgo9eegokzy5xBCRQJnAmI3/Gm2JH
RbnwbM401m9L5f2SaBo9UbN62icleTndbc8cG3sQ7GXCeqf92crrr9/BuVmVNNtFdNMnjUD2p33U
rarq2PX4xtoyzrnfDLoRfakwAI1NfOh2xrZPnFDAJ9eGzCXcNC3s9vsivvn6Ts6shrkSsG4g4k2j
MO5VuEku54BM2evFD0vKGf1vvr7GG+vukz1zbm6AXYslSUk87rHsduPddbcU9iOe6dpVfOg22hKD
VCfdtC6sqIW4AL23xeXgXJWutbJuy+U9JL3NuLgn1+tqS16WjYf1hZ32zY/qs1ubbVam2GZtVHNr
krkSMd62cBE/pC2mybWb/wJMn3Qn67eRDVWeA+uPr5/IjDb2z3c/t8diBJt1kxZNeyyx2hQpEy6a
1iIH9dbqq/wBg8Nph9b8wrH2XJmZW1HVrZA2dQu52Fz568Ah38KOHYtqqmz95aVnea6gvs2m3n09
na8lgQniutdX3qp9zDbVvnbAfdaI/R+ydbc1l4XjLYKDtxA2lyTN50C0t9/87qpvvm2i3kx70QSG
0l7C6JpQ6Mpc9vQEwVXf42SsHQMA3LCyWzF2WzxnO1KvLqxuS/u833l7x+9ugJzgPPNI9NpnRuCQ
6floivoVoqDlSXhpiuAtkKSsXZV/r30LW8vEzmJ1mWjGCgWL7kZ+sgh5L1q/EaPmBYq0aTeasUhj
eKvPTMZcE3o9I4J9MX7n1O7Q+roQwZZB1S2VrlmUSAqhF0b7Or8zs6NsdODJO7AVpyXfoXisxbuT
YC9TbkPtKRpb258ee7Fi2HYrc4e5hN1zKC482b+TxmuFU56g4wAUvuIM5tTexpu+tZj0xvJOSvKb
KPe3YxPtAsFb9kazUMpVM5muCfFLCW4wHtoMde+GmbGUwo1fH5pMXw9AH0N/R7vTD4deb4kbEDda
HvKi8P7T9Ht9kJ4aq/0+gPYwrAezR6xNUtlrILWHsrgUlnau7M7ljJYZJk07UXbNVbjTZFs8JDtp
jUtw6GQ30rpZTC/mq7gfHgDQD/29vK8vFPxzdUacgYfYcXVtGnBlX7iRJweyLflOdrXxkKM95rLP
1GsxpdvTkxrLg6h8H+QLuOU5vtz8NC8ZwFhNWk37IWkPE/64E7kMVsKm1gb9qjK7mynSNlYPONQ9
ZkXvWkhtSU5xNHOltke/Lr/V1t007LKq/h7g8h6FE5kHR03L7TbylqJULqMYt2hxtOt2VYqLBIpL
UbEgGe0NarcqGAS0HLUhOyxMP1jmfXSg5gJ7w4kRCkdKwoURX03+XvK2flXZXvxcoU/Wr712USj3
wUmgnK9HtVzoQbvHncPgxFXg4nWhHJ/7hGeAmmgKg9k11JC2ZiIsdThB45ocuz3Idp0epPQZKi9P
yrb0LR4DtqH1fDfYqqYXVCxnbmCuW/D6NGTgzDde65qTDoRz7hVJuPDz5NNm9skmN1dZxey/RW2V
8j6sSvE78u5pXeWhv4Dw5hGBaHVLo/O0ZS5BcsCtS94agSIRIBNb/NpeYf4VngomDmXkhoVLiJ3G
uvbazi5UBq6F3xMsUAipU3cIICZLbxd9I9V32H7A/YdP17zGXR9civw892tOp+Z39XZKBd1sfJ4V
DcvYrU02zWAy7Hh4vbAazl1g1hMMZtJmasUHM277K2uZY0IvkPFSUR+kxS/hzzdnfufCxU4F4LN3
I3/8NWNYSGpfJ+M+8Bn7et8xclyIuChnK6+iTNxllmZ3jYtSU612eXRdKRdWxblfOWvKGUxLRTLS
+ZQIFQs7EVqEmdcVTnJf/7I3Hdhnv2z2UVl9lyd+Zo77dFF+Fxfm82u96d2NZOuPy3Rr7MjZtaEt
LMx1Zt8QvkC4wavkNCvDbX/EP9i1//z6Rt6gmX/fCLYXHx+x3hWNhZUSXvzSQe1fx3wp5evSNsLv
6WN924VLfWXscBWxsTxeCdu0W4bH6CCIqwocgoE8duO/0ufOX9eyHWzbCwOcM0MSzTq15O/WMbwo
X+jUaNxHmAFa0ffYfGyIIpi61fQLmp5DYqVjla/KVdmvINZMLb5QK5nZsWdxiN8QbqbV24m8AeMQ
ojXRLjWLp/fz2eOafV+lLypRG/HepiX1QHhpCalJXflJp2u78EY+X/SAch9/Oi5U05RiWrAP9vWi
2fd39aFc0XhkO3KJ19ZB/1beROtsUThwylfpo+aiG1tKF848Z9h3aNU+Xh4AUcwSqBP7kaylYNXI
A2OzytZUOFocgVdTJrAnuUqg24bpBsVrso68x2lwh8RWN3h61+WtGj4ThOdWkFB+mMQMjfv2Qq/w
Zo3y2QuY9QqaToD7YGrj3vNEjNQPzXWjNVfTuMNCgVlfAmNEWSiwR4Ju2XTbk8vJQiMbAZ/N8Eqp
YAItzXg5ZI8YDGrKttZdgVFtkombpDswbu9TZkXNTZ1dBRUE7jy+UMvOfPF4Ln58rmQxWQLzi3Ff
LQfXXGBhZncuIQuuYWN06XYupvEOciq3sVPH36Dz3ujuKt7gQOkUW84GNgb0F9Cjsy95Vlg7iAVj
QsDFfgiheevDyjCf02kjGLehuB570WmVqyq3SCqMFkWKIU21x1HCjhrZTgKsEodm6ZPFScxUMDJi
IIorwMBT0zlRdMxyb3sBlUwnXErOPjNwR0j08eHF2F0YfXX67Og9HFp+iWMyKWc/yqvIhVAoKki0
7exKNB78yCa0mdHv15/jGwPiswU3q9RpkSC+xx5hn5Nis4asoTvTltQJDOatwDU3OUCgbTneY/0U
X6nraMVu1DIhAa+59hfKuE6nZfRN2vnNYrgfF/o9grpf3pUu3BTRk1JLC/PCCjvTRiNy+/iQkCZJ
pmdyp+ZKIYjNX+N0y1FW2XLP1zFxXAFBbV8/Ffm0aj95Kielzvv6rILMRlnLtcIrgkq25LAdi725
TWkFBCc9YsS2Um1j69/EG/9YOMLOci/xp08/57NLz0ow9qQJlgFcWt+SNLfT3WERraeDcaHbPAM/
MO/7+NPC0gtQyvHvt4gGOQ73xrp7En7qgB8HcpHMS6OAz7tapi+zy/BPjFDhMqAcREekBtaZj5j+
HIZ1Oy3kDXzzZkcvqpNpsPj6rZ1h+2rmrHhCkRw6qFbyXoMcSXDht1HYkPk3rtpfcuEo0oKj6GIg
bOTehG74/MJpw7yuHvjoSduV7e6RIIUrMnHIvSrIM9mrhlOj3I+PX9/fTKD5H+QH99SPzwQRUgB1
g2cytKtgOaI0TRddvYwMVzu1RIWK8MfW7yfzIYYSa2vDE2hN4fQ/Ia3L636Di3hZ3xLdIbSOfpVd
QjFmThG/72tWLqU+H+pQ5r6CbiVarjrcylS9ew3X31YDj7wO90O5M8QFBAcn/vH105jp6H9fdVb0
0tYTBQUj6H2/HeEV5vKynk7hKd/6dqFI/APlte1uQi3b5PouaVFyKTftpkihmS0vJcfNJsu/b2JW
/qDvIlLS+en5sNbLFQoCUhIla8noiBiZxs457S5G4Zd8Iy6RUQpkC/ku6YykkEFfPUS4K3e/RPmm
j12dsBPr1sRYOt0WxVIh2YScHcRpwRr5kJna0/OFJ3emSzNmlRAHrKSXT9VJufYeCrd9kdbjcy6z
QVxKpz5ThN7Mtt/1p3IvtsxYuYJ5K7nHwVav0axcLOVn0ELC0z9+CEYlDH51qnHRBr+KYZ/voP0u
iZZ060Oo2oB3iNod6utmvJEWyeCkFxbdG0nsk+pqzKqfVxmYU2FUTPtn+1fho7Is70h53GYEfRZu
tZmW6UtyI+10m1DKg36Tr8IHOI2P1tazgytWv9sv/QPw3Sa/v7iznerTZzc1q5VNZo3WlHBT1j1x
VpDi2yudPDKLje0bSRMbtpnrSx3mmSkwAvGPzx47j1zMT/UfkrtQubpj3RWPSupKi+gQul+v0HOV
zphVOlMiICoduEhHOGq6JQxska+SZbHMXHM1ubqr28HduGl2qlvuUUgdCK3aaTfj6nuyKB6+vomz
v3RW1mS/0vFj4yYUchfFxU9j1S2slbC51CWca9vejALffSU9zgJJfarnZImSZTa59Up3zWPo4Jnu
Sg5aPFdY/hlc2N7OFcy5WZifDKRqnt5c4P0ozOVUH4BwQqd2ZZIbla0SuMm2Ee4DKPE2GY3BQZhW
lywdz0DtOHB/XDaBEGd9ceoT/cf8pb+bNv0vHBXW+r34mh/JxF5Oj+198vPrV3cGtdLmRB/fq0f8
Vbga7PGVvj3+H86uYzlWJMr+ysTsicCbxWzwUJRVqWQ2hKQnAYn35uvnoJmY0KNFMdGbXnR0K4sk
83LNMZdJA29dvfD4x6Qz5hG03GOgweJKT2HNewt0H/6G9xefg9Avt1FcBCcClYFJqbB2DMfDVEMk
MLayohW6LVQk/97FZoQshjgfSSgooudqTaaM1gdw5EblpEZ6SfRaC8zaALjB5kxGBXICV+YEU8k3
Vs9NH0m3sB92GJGhbNXpjeu6kBj5v6+gKPz9s3gumhryP9eVNjJzgOVkp3Yuo2Lw4EQ2aIoGb8Hj
MjbqG3i56vCVe/6xNVNvMBrLRgfCYXXJYk3Y2hm9HTqBuUnbnW/rb69jEa+mJK5ifr5kEHew4UNn
tNZkF0Zs0ZgX+rqyrw7RiX8G+WMfWqIla5F5/xx862X8tvIiiBUgcMikQjpJK4c2Rr8blA29JBrA
EHAEzSKUjnug3psWhqy6CNviPZWfelGFrLd/Y/sHEF8BG5ACNbu1BVw4B5BRgP4vDamEcxal17EZ
pSZPXko4OICDRFROOE2YUCn2AH2QmUeqwrWAJp+tz2pSDFzLDcC8tD0FDUAhx+ACnzSZ06otnvH3
CPq3J15ETC4FQKATsNetJpjJsbQYEwMio30MjCd06Swo2Zk0nJnr3dZNX+sbfJPKfsTQGWogxTSW
BOzOgV+udWPwnluj04GdxUcwhOXmpH4ymAbXOrSX1cIqjUZ/HIzCYrTaCdWH+697Lbwu1Q4gQEby
ca5YmOPk9YZo8VpxLDVGH1QWFnWB1jvSuTwVe7JBpFyLqUs1g5gaqNSfVyyCSaWlI6HcST1xvhXW
gODoQf3G4OSBTafFBqC8+uaHa747v7znf4iUwZyoG+b3DNSRkR5gdak5wtlg9cR42Lq4a60sYRFH
wzaClnyBRViLwgBpD98A4SNpd01oTHjDDC7SCUQ6Z4BzCHxfBXWyuwuEEdPZ05i9MU6cvHC5jnkk
ffIxi4EJLNLpg9yfWuTlm3SCuaT/bS8WIRn49CRiBpnxpg/qGWJeuNCsWv1BOfbWAY4AoW89hPys
wz30Dv9ePv270yYsQi6Qt0VTze++0tPL+DXpBYJaOId6aMnqLT5rBA3QQK+2Dtv8h397zkUcJWmD
jp8ErNGEr/anzz205RmGr4jqZwEuqXqBcYPaVDof6sp14yHX1lxEUKj51bDXwd6OZ+WIojwFoflP
12jwLmXRZFO51woRMZYuo7iHc+j9VdcWXQSxnuLg0VELwI4Nr4xwU6IS9f2o3v/ja+0TYVG1gjkR
AzaPbRQYiBSr7D64FHAC5h/o5wrB4nZ/mbVDuShLh6GvcjERcUHhl4aCHGDrMqSfi4aGYIMcWHnh
40sykI3l1vKtJSfdlwR09AjWK28ATEeH9uDfyj05xshr9fYKI15vciOnUmGPbbM2qMYmRlZ68xgi
b7//yGvRcEkr5yIyTVSLw9J/Cbq/R2HIPZMT9AlgzlupxRfnFpfqEJ7Fy79ccBGglEFIxAg+FV5w
UD4U2Jn2EJ5QRegGgu/0yT6xD/DXC4km/gngm8psVO9rvUV+EXDCDErbEcwbvWP3kF+aeY/rx+QI
Er8zfSlu8JBZHQ7WLjdi8PdRmZbH4jHfGDCsXI4lV7vxGb71Ex6gQxpOGN0lLG9tvSU3uFbX84sY
U/ZK2Qw5jpFosW7jRAYw8urc+Idrgxa+vb1BZtSAYQZyxEK//xb5lWbIUtszyUSoCg54IuylFxKP
B4jSV1PU9sGOPaWvJa+iSav1R/oJjBe3kbWsuEWOcOl7u8tUIG4mDLMj/MhoP3xxt6RWC1d+LwQd
vuwN3kN4TjeO+NrmLyJTDuWfAXrE6CrvBCO+RhvfkpVmzTf07mcK1baK0tb4s6Lw7BdmIr0OzSV4
ocGthqLrlsjY2ij1+wX8WCaQMlhQfke+j+jCHhiHM1lBJQ4BStbIrhyrildhLx95NXgUdQhvzP2z
8AD4LIqEfW7CVtklG2OLtdJ7yUGdFCrkyxonbTQAEMb5ghu3lpiC5aui/slp9TE0IrPcuDUr4CGI
L+Kj+uPZqTGq5aHAcnBKNCIUHjC3M0WA80X9VKic1hlIYnTR7XRsxT7YONtrKdR31/LHsslY85Q0
4s227lxosCpL25CHig8hbLl3ygWKuRazY1/YK7WPTpTOn6uPehe+FmcUZOgAiOBBmvRz46b76jgY
/o7f4vnPMfKXbGJJEeXBM24yiCx7QvOcyKiRAfthAbcjUJikYY13/3J/19y/LTPfpB8b0CqVEBCa
YbxEBEQujDttksGzoyIjlj58EeIcRN7TgyMAud5AZ5wAry036I3kL1X30LCUwQJiKc9ZZGvTEQ4r
AMRN/C6lMJqdtYZhis40h6jRG/JYYPoVyfWZApiJi2VtgqIhbaZQx8lQ/vlD1urlKJjgXtpENhX+
pYuNPpMdn2bfEgxh4TQOp3kS3BRJFQHiBfRwGF8rcq0Y14ciUwZSdxiL6tR2cANk3ZjxLZI8xeUx
hhc1R6O+Fyud4ju0mYVIu7+FK+ogcNH6ewsLMaQhy12jrPngebUodOodypfVQ+POIi0ftK9NoGRv
hKLVe7nI+NI2gakaNSGtpd4HWIdRgwGYC/zhKzWpjSE7iYNd7xNRpdCzLp2WSlRMYRLgLAhr3n/i
+Tv625lZRFm6qSQh9/ET2gpabzG+CSbMj+2mzDYWWCuTuUUOOPQwYKhHbGlldvpoxDZBBtjY3Ttl
8M4HucxVaWKxO+oKrN/9h1qbfi7F1fm0D6ssaJHVWrDUPgw7ZkceAjfUGVc0GwtckXGXWfcXWwt3
S6ITjAP7qZBATejZ8SqMvsMFw3WcIrMfBV0hcwOCHCBwYsGiDgLrHOR8YZXB/Rkhl8M1EEHpobKE
wq2pXnmAQyMR7XLQV+7/upWZDVx//j7RIuRUE/D5MT2QnUlxBPaLzbQoM/jYyOGpkU/AOwgznUaN
S9A3eJedbDp2ilDNe9hquhTaaSl00bwIHXYh5nAW3bwPNW4Cc1vSYlYvAYhqy9EIKQ9YD9JA7e8t
xbZjTFUWz/cf45vL8ss5/e6d/4htacZD8mnk0GdEjrTnXiSbe+iOBDNAnUtfxdyTMByEOJqHX+0L
RvsAZDFjplDWePSBmgcgsVfTjXs7B4Pffov095aWWUPi1sfpkse3Sr62ylb4WclNvguOHw8ZyXlO
Br9AYTFqPuNWmFwy2a0TnFp5FCJIs1bG/e2cv8S/PcHiS5FCvb5qBjxBHYGqE4LbyVEGkXbNmFhJ
uK+Hr/vrrMXTJXVoaiiR+DnuBoY1x/wNkmOPwVkykjf5ebp1r/HGG1lR2YDx4d+vBEDyukwF7Bxv
1YfKS5xQS3RZh+8rsg0RcBpURp0qqiCcPiY2miRPW2nHWqz5/kk/XlqHiSi0E7B0deIggwKsNJrC
wat0yezBZT+4N7lRfX4bxr/27hbxFIo4AxHmR+016ohK15j0wQ7NBJ230SysSH+RtEAbjK3x1Np6
i+paaSNI8o9Yj0PPUVGvjVp6W9SytanT90fjx+bxcK4QEhp/HIo0+ngIwB4h9mCwyA/vn8D5Tv5y
0pe0nTDvGNC1cACT5JXr/wjnEr66ethttE/Wgv/3p/3HA0R83vTB/KWBMYU72NUxdaGfphMTzbpd
t2uMXO+Psg2Olgvh835HNhW8V0q5787Aj5WFru4bAstKD2/lOTE7WhVYdfKtWIBwtj0VNsVo83jY
pihYG19mYSQotr0EvRq0xrjjEKD1ssEkd0x0WtIkPTpyp/ubvtad+L4rP36b1EPH1e+x6yUw66ao
Ie37AzlJ6gL22k45s3q376xUr5qNt7yWSS15O2VVVHIJxr+X3yYvfuX0JsJgXNpPlv8AjIriYMQn
Hhorekm38pq1/V+EnBH1RszMS5aGf47t+W1Dq88Fb+NfBrUlYaeM2SGG0BXOroPGI4Q9nNTlngAJ
0mMPBGG7sEcdaosuxJTRI6At6brVjl69l4sgI0VS35dzWihwhpJfcwtiZEgTit1A3HAXbhSmKx/S
79V/HBNIZ/uUUqK5Ew+sNhYwDuzt+ydwrdGx5AmQiWIbEiHtyROdvASTFl84RquOPvcCJfGqVWFz
03aGP8GmEI3ch4C/KMwZlYr0CE8e1vZ3WXJoj2BZtrCrPzONNfFG8FV/hhFyOrh5m8AauQQtG1sY
gIF6uP+71zZ+yUDgAzivj3O0LQ10utTAIibrAO9ryZd/ucIie0kJVxSlks1NrQ8/1XkObgg9XCdz
HaI4IL8BTHLbpCavXcylgSaE0ODikvd4D+CxGt2zdEQpd2kcqGQ40zm8+Q/NAWDS4i3fuJcrnyt6
kdpAEjEeRZrMvQ6IqkKv1RAAmvnc7IPON+CXD8qSn8RT3cSM+KpAcgBH6inEmLnY0zqCmvpn4w2t
fLOWPCTiR3zGU4jsHQPtDq8iRg0duwTi1qibC3QKFY99kEu0EFx8nU3+VI0xxqR2tXEt19Zf1oRd
zNMlE2AWhcLgK3mAPGGidVujFXFlAxehBU5iY1iUFO1Nx+Hov3VOn2vJSXzsL4ELnRLGGmIVHF4y
aeL7/Q1dSavpRQbjiwGc1mKs2LWags4QUkE3d2AtkZ+2OArz6frnqYC5Av79j0hGII4QUgW2DGX7
e7KD7uX9n/77ZvFL6oM8CrBbq/B3/X5Sm65WO+oQlqoSb3041xZYRIOCVgqlGGRoUEC895Bd5XOA
7o2nnCGK5zEuZWVGeqSu/hbS9feQzy8JDXUbQOcrVmgvEXK9Hs4lV+q9aDTiAQZQrK9PGOcz4Hwe
IPkuXLP2fH8ffz/SsPn4+/0w7NRFwryPQDc94sLsy836f2XIBSPIv/82BU+xdPCxhcFhvJFTfoPi
js2N2vQWH7fK+JU4yi8ZA0mlMATQesCZHN4Av30nPUNYDv53EIxG+5iH1uuuPOL7KQcqGmb3d+33
WMori0AAMZKppWnsWgNzezV/ZKzEbt+lrT+/9lIWkQDmTmSge+Q3koIWGy1o4Ovw76208etXik9e
Wdz7murqQYzHeaA6ViqMfbpegyYk8OfwpLn4ZpmYLaO3m0JzK2d7ibnPhaksof2E56H2zLuw70HA
Jyqc089+iok8uqAeoIn/ajwCW72/T93YZJBarvEdmss/QMo2EqeVdyIv4oFMw9+IoXxEZ7FWm/FG
QQZfuAmCpigbmPrvxt8vsXKJqc/TrlL6WMLnxS2AVxHAcYvc5pqdpB0wNK5wzvTiWANLlquFRoPt
IpqRHgJgBmT/Td7VRqtKzhZ+7bu38tuvWUQGTJnkHl5MaIACR5aZsJS0YjQm/SuMxzyMZDQ0tszG
DQ+i3dutTenI/3RY5WjCy/1LthKBlzj8yBdkiJKjgqzGkwiyTYRJ42hQuBP3//7KJV7i6Iue1FFJ
5WjBqJxHHSCSolIn/3L/j68IJsBH6u9j2OZdgw8I/vqUvEYeRBsH35Jeu/Lms3qILj+gOjCr3Bqr
rTRb4Dr893IQg6cqhRpQEoHnMxnymZBCrRhnmvVo9QjpZSzrNDhUWnILtya1a4FEXgQSqoHNZj1P
Tcv+/Y2rzJ41O9EsHVLoLPi+dls9+a8o7+/v6QrfkV/iyRtK8rlcwkMSbwL2cXbMukgmZIj0ateb
g1pcMRRFZ0s8DV/By/AWHWuo0tzq0/31Vzr2gLn8vclDMEgkgCyUN5j0rb21h8DlDhhV6oKRe8RF
x/VDBKAsu9B68u+yQn4JNRehCCpKcx9lBrQJu9yVzPhc7CKMKBuNeqF3zbmxfOP+E66gCnhpcelZ
qVRgnYzgyZi3zkQuv2+upUUu0V54Hzzfyb3Qzh3ADTH7sQKNHP4fzKz50PwScJaQcqXuuQlGKXN2
L9tMh965M2VQ21OnXAtHI4V8Ujn+q0weHmd/v0nGz+A6mCDbCjltiIzuwU9eBuXGPt3fx5WPhbS4
/EXZ+hLEjOfsVMeYbFSg6nEB527cGpyuReclaBwaU1BIqwS8KJ1/nBz2kYYateWfuKc5O0UHCQj1
EehxcO1wL1wyvyzrNUPpsGUYsPJRX+LIKUEsO9LkvMfypFPZLNjndbfxKVzpUvBLnHjqC3ABFPB4
ch6qpHCyK82aqIl4h1NgRmh28qNfnsTy1mf6BDZdYZQXedSy8ikvb/IErZL0WSbOILmtX2I0CV+m
Ts0mt0O/A9WU4HWzJrczWL2iBpTNYoYopbuiMmcV+bLbOGUrX5gl/jyHiwLqH+RZEySOH7nmMkKb
JDI56KOQjZi4lmQvceZQcu05JooYj76FV85u0AQbUBaryR55gXb/OK8l2UvAeV6LrQSjViTZrXRu
4bzAhI8sxvWCDWvkYfziFXjD9aGBgcYLbFsurQDxKepUs6A1CzkMO7Y+q9+wz1+CxBJj3mayEDZz
64+Od8IIKhVtdvm1bC/leBR9VqXCQZOe+CMLhldEILVmVeNk5gexsDgAGELIYMGoIUtmoRpod4+A
kNI2Oab8Z0ESE1J9hOBvAjA9mJDuTXManlreRD21ikp4K4KKd9voCh4LNni8IbKfNDisTEQgD7on
EvpmfQRhfTeL9lU56G0AkwmgB0BylRuP5l/vv4/f63bYef4dvZIaNrFFgckxrVUPovsJEWu3s4h1
/6+vXOxvnfwfJfvIjxDb8ivEYeGDbl78YONSr+Rz4iIoQkkwKNMAr25Kj2jE56Gt5KMabEpUrXw/
lhhwCDqzQsaj3OyJI/h6+ti5nMsYyNgHJHb392Yt41nCu9shIZClRZOwM6F5osZq4TB26hDTN9Gt
U07JxpWbP7i/nPMlqFvM+Zap+BibBS9iMXmRKqhgt879p1iZCsIX8O8DpORBTeMU4QCh/Dsy8EeB
Sh3SqNSuHKCSdmifGzjxlZ3dgFt2m1tlxddN1NVKWFxCulm5akKoz6P1qSaphiyOv8F3z4vA458H
E4oWWZMRGoAVKy/SRjGxMnnhv+kZP051HpMQsQOnOnE607dqq/PINdqlhqwLlmxCikf+GD3pX56T
JTB7HGl0VTJc0d4djrIbwwND5U/UJQEwm35STuPl/qtcuazCIhSEVd6RFGblHp9AtRuQKSJc7//l
taA/e0b+bN0NEO/n5ABBn2nbfczV6KSGwL/4R4mDmpgwGFwtwfD2caBFo5wwQvYh90yBWZLWKFEb
r+A5g+++Nn7NvOpvF2IRPXxorgoTQT3V6L1RX9p9uv+EEy54T7Ld7cONdHvtaC7KqBj6z3nN4rVV
TOzRLPSnh9zoymmXDrFe8amT1cPGJVyrEIU5jv04kf2s0Y3x/KxEwLsgqbjA/ageZeWgaAkbi6zA
Q+Ay8vcibA4ZbGlG2GUOa9TWvEhgxHv2hdeBOLTAFqp2oNFbwUNikUfpRDmhoo4oKZSNX7AyuOGX
gGwggAB0mB8TmA3w0kotAuAAbFRtKybPj/LLyeAXVdkok46uGHSXYtglQUuftutYr00GNJ8G9gEb
X8UVejuc2v/eyWqCYq40YCcpu1b971cGTo0LOhu0R0Y9Pm7hptaeZ1GDTdSUKBwcKbymNoDbgD0H
ehPRqTpvwXRWqpMlvlrw/TSIJSwgurWK7Pg87LeA4Wt/ehEzmi5u4RGNP81Jjxx/63yTi8EoPxbh
Rr965YLyizBQclIrUQMWGBmrvfjQVFGAyCrBYNNEf+Pbu1bnL6HQw5QRCvUVNj81IKzX5m9hosno
kbpcpsbjgUGBUUNuKFCDDLoT5Rer6FBDjhTIQpn3491ar+O7MvoRHSBcz009g98QYxLLa016lBIP
sEcJenex2tM3Wc+pWx71OgGfrn5OR1uEokC6l80O43bUPsUerlS0/uf+D1oLV0us9OhHQVr0+EHT
Q6dTu/zAGtHZYixBUMGn2GhArG39EiJdhSIV0T1KpmZ8EnKnGnd0Dolp6AlO4mspjzDGsKMwR30H
N3YI6rBuLtsjtZOGKxzrezWKt7CSKzQEfgmbpjJJClgFPQL40sKHtTKjlygb4XQq2p1gRly/J9w+
4s4jUUUkFeQGdb+UcegGpcQ+pcHA3MH4auNMrlysJVK6LfJQ8Uv8GGrMtLYB3YmFzLkEXiekOMMN
0M5Khs4tIg+q1bSTQoS4QrKnCeMu4VKG6PVsfApWctolhridYsh9F3iGrAUbiSlVCuq4obA1QVvJ
EJZ2NlnZUY0yf2hAfLYKb1K7HXfoNLCcDcBc0P64fxFWwvM3BfXHxaQUIEdTGct0ZvsGZWl1pifQ
3tZAay03X8KCgR3t4MKIv89CkOsUPIxacoxdUZee07fuiX2WIDcDeadgz2iJojGw6dEDKKxsDYfW
zsAiK4mYIsnabn48wELiwYEsuxLCK5FsjGdWAvg/QMGEo/owmh8PjPzygHRAg6lMs3FN1pLWJRy2
ngJKbCik+XKM4KD2t8yUHyD9bsi92uqT22jSdUQLUzgn9v3zsML45dn5yv44EO0UTnk+18ssTKMQ
GGzYZVIqXEBYuMFiRsPaFdHFAA3T+ETNwXLcWHkFY8d/Nwd/rMxmDR3lLFYePsC3SyqdAZgL02Ij
sPhjYlIauUEVA0+q7ONrDJkrpF7GVpqywuThv1POH6srUaCMMZQrMK4KXnO8zcnkNR8B8iGwYdT8
Elvjvt0DXKqDvJNdqPNUqVDB3pOdaOZ2qwHxF35uvIM5P/8lB1zCaYMQXkUsh8jVa/CKNrvddK5N
Tius2t0SfVl9z3Pc+fG8FcPHcigAu5celOesw25qnYerePP1UoNcsuebgsGbIBkLQD9tXJeVmLkE
0bLZVNNkmDhPjtgvqgFoTx4hNVxkH/d3buW6fx+tHw81ouMf5iI2TjmGIGPW3hbUcS2B+f6s/vjL
cQ8dWMKjYMs89g1NcNyMp+aDM9EvK7zuVO6jRxxRI7LyU+6xlQ1D38QVXlhv3Ni6tYzlO8f48Quk
EirB34DgChoHb1ALhm0F2Ac1pcJVRhs+ZTUMthrya/2FJZ52rKcyrARMTjqAaFUCl1Gg7v/QJwn+
xO6EPtcHlLLrp97tXXGzL7tS/X9HwR9POEgU7Y/zkYSP860EjQPp6AeMbHXfaQx6F5ubtNo5/P9y
wb4f+8dKXcExUzkA8dBeKIikqJI14Mua7UuEuY3ae+1hFtlHK48dM0UNZrFy2toy209wfyqrjc/2
Wh26RMLKpQg1PgbnMXiDRhRlwGJQUAPtkdlCbayF4++e4Y89gtvLGLZtSXvSQ3DB+JVc+y/+BigP
bAqiCNRrcAmZ0+hm+15PEnXUs/2mZ85c//z2fhZ1UcyT/8VDTSgC3MqcpGNqKUYGIYLYlIhR6eXG
tVqJGN+DiB9PWTMDSWCSCqASmuETXaujeJBbRqWyLTGFlQxriX6ViFQFIzuPzn0Tot0VpY8h9G1h
EBpSmVZBFpJsVJNrh2KJhh1hJjQ1EsKf1D8Mke5Xb63EaxIE8NvghXqmhudoS9t0JfH5B4DVVwSY
DAPAmsGEEEzTwmnSP61iDpI51P9r9QXXu+AT8TAZgzz7j6xNTznc4ur/+s+Vl0MvchE+ZWD+5pec
5zMh8yaSItWSgUALqOrDVi1SZdNBcG2l+d//OAZdyPoBU7STF2qkBx43hrVb/Zz4OvyXlVSH9LfO
QcgzL9U8c/hJ77qXrArhsa3e/3CtfY6XeFZJlutEIt3kdb7b57t2pFXY8haZQYMoCNFfvwJF0ird
aHBS3xk/EPbb4DNNvCKlN47Pd0Pgl1u3xLz6jZQq0OWHXG11BU9QZQqi99MLLRkh55HBmHwosMnT
oS0O8H0cSx9JA68x+XMamX6Za11SPvZDpvE0mJtlphWjdCGJzUGZWRkCo2pLI+VKLfVtdDog3gpD
ccESITbMpDu2KIyUvPWYRGUsJAJpg42utfRnbM2NHV57xYuEJ6K5CKaQ2GFq57vsV3YFusKVtNFM
DpXNnPNrFqsP5HFjtZVbTy8iWKT0GZN18P5otcCmIYbaG5j7msEsngX1uvANvV5IfEPVWtXvL7mi
GsTTczb54wznjC8zMKCCTDLY3+y1rtFJyrIjG0CmMHmsRXA0ghMvQFhrumZEsEIR7PQsNpIo80Rp
OpblFbIkMCrAFYAgsSjCURlohVBNyQA77mM76gWfqx2TwRFhUKXQ4NvD2IgbV+B7GPTb8VvUarIU
N5PE9fAA8hvITWCcMvHmJNgxkdCJuMqgvtQ17iVaNC07Wmz4J6YORV79gTi4GiQfU/zW5ow1Bp9y
8pQxaGg5PU+pFW835Ikixxbq4NCMVh782IrR1Y+gZCGQfpfilovQ9q6BnPITvWSeRAxyaCE78rlV
FJRK0Wcu/ITKiVaEEJYLKTXNnocq2XeUlShGDaOMEX8OijgKl+0lRdakyhBB4e3zjRHpyqCOWwKP
qUgq40aAGDKNXgCjUxfGznQ0bG+lEwKwRm0MNX+P6twSh0zEUWxLgR89GUh0OAlHagAbjCAHNXu8
Kt3Lxkmd4/c/3zSnLOJ6hAOV9AJ0sTu938M3RTHjr8oCeFOwWQvf3lrFfHBiZK21iCc9d4wBRytB
UuHC3hcq68VoXpoXarY+gj14qLU1mpnQ0egODRRD5I0DuZIEw6ru7wvVMgwPbwhcKATkOHuHFPuO
P04GPUsRxc+S1jQgwoNkojFE3yo0vrnLv+3NIm8UfLGhg4HQaAkXAMrXZ37CcAFcP/EYPRWyHhTH
ibn2xUdbm/S59LVRVgf5mWcGtW7yJxbcRFC/Plp/0jlMrejI7Pr9OGrw30zR9BP2JBQ3KvaVkoRb
QqIJCz40xSFFZGq3DCZTIdgTqBNCZoEx6uBFAWsfSOnqhS63WiJrJ3QRxaeiKYaYxpLQ47skZuCI
dn3aKk9XqjxuiYQmY1bH2Yzv78BMsFB9swehwA473Tt/RZscIvhQkNyNO+GqnLOv7lIl2nRiID1u
5butKddK15hbKp+PIqfkST1f9rPokhd4DVlwNHYYPXa7XXJM9+h8UNB+S//w+Cn376TAfo+wfjt5
i/hbyzxgHQ0LE4KUXHlaOdPjc0HF71nXnnNObCSgQkJGZWKgiiZoFDDtM8dcIiFw4VGtV3W2z8tA
ZxEFs/Pon+TIzKtzlz8QAT56WayVGDvAOlHl4PoUDHDlhrZzlI5/Qr91m2A8VEJqyzmm86SA+w+B
8DILAe64RgJUodhUfC0tYUMZVbvJb9CF6Y0gCYweCp9JaHA+OLJ0c6EYZVQrRYT8SG4qLKOXA6/D
P0CVWSdLvaQt973yUIIlydEOMG1Gk8khOG9HxjeaQdYo9g2fPL3xe7OV87c2cmih0xg8riC/EMID
kgPPCVr12/c0n2ItSV5GpdAy6SuoFVseai2e2FLH5yZuzGJ4olOTatBTz+WKaEkAWYS4i1R2PIWz
UzbHFIcgDSGmOfbAOUV9YU5NbDTt4CJZkisHdlkupv+vfpDs4Nv51JFEV+LsUQgHq+D5l1BJtKFO
38OhPzZD6DCK1RbQPW0y2m4aRQVTgK2JV0QVhJR43MKRJRkUlPgoa9U6FxC4ONHIJvg5QOKKfYlj
K2VdEvzJ61bnoQBEy7waEhnRN1OlDhxXvgOVoy3o5lz24mstcwelUohVSa2YwuteJB9dypbvbV6m
kGUp4RCRKQN2EGpaMHWihkwP4K7oUAEcPdKyllTs4qh2lYT/smNFY+Q7VeAQvMCQNzIFEtdU9RyK
VfAs5NkTSV+bpOk8IRYsZhD0vItlO+HHVwbu7nbOCfVzGEKTWuGzrykvramvoS9pkObBD499+1iJ
xzCsNQpWGvBShxJF2dnwEkBGL2XhKay02FcMLrBiBq7O7pilsIhIYbEoKy0mNE4VwrD1HJcjOFp/
fF5loxMHHm64I4GTErsp3KE61kiFw9jXuLbQfcg9DSo088JepRsd2rQ4uiHisKinlDVAp7qJPL71
6FFr+TOExRPeRiEKATiZunSDF9aAtIiWUGloYEsGnHw5zY9v9LSHx0baAyVZ0XrFqD417hK63PsQ
DUkxR4EU2kmewosCw8YRTI68OPTxQ4FzKz2PNCzGSrh4Pghy6+XVZ1p+DrhzfAVTEfatGHBIuO5S
N6Elx/wTxnWgVkkoSahBj3gCuB8dQuaz1VClayHuOFNcM/40+de8Z3NHyugjxEaOScXsK7YySrh8
OWMTPLWMbAYi+onTJWYOKRhhQ/86xfkOjzH2mE1SEO6pb345aZ3S7EY6gNaE4vacrzhNxj5wI3+B
py13lf2+tlNY4VKhTnFDshMImhK4vEWawbApg5AVjgaPAVYFrSeiFjmt8ckTV4b6MJIrREr7Ee88
hDVtKZl5eeimqdRkiXYkzki71BhiGK1UZjpMT10JZjes3jqFQi6qDsGhfUlGEZuaHrseHroU9KTC
Dq3yCFIasIahAgyyGoPCURGSyER5BrYljHT668AQs5ImHUbiWi7VeEl06TClnrEGPZOkoPqSexmV
BdAv3VOS3qGrQkMy2oBrlD7/HR6ukIOXCXAJYBWLRIJilnSd21wI9Q5FLF7Kgj8V7Oh7afDQ98e2
/GxIpcJ5uBmtuLzKeOtihG5RowOwj9uRirkmtbRWczuRsiM58/WsPUyQcJWj0qPCxEnR7A/oONWq
SLn6MBfWO3wNOUp8YOE0rilU7GKDe6tM9ug8KYEBGcrKkxDZjjRa19Kpa6BhCspPmJzpTqWSV9CL
ZeUBjit09y4qMBanANd4TRSLHm04j4CmS0StSTTmHf9nOTmk0QoYksgq02sMoIwYCHBqB0V+MTr0
/03SeS03jixB9IsQAdNwr4SjN6L8C0IaSfDe4+vv4d6njZgdI4LorqrMrEzyi6qjvG6i4qlSrgme
V6XXM8BEjW8phz68SetfXLDbVv5TCnwvyAwxMavNhuhlbOOtlOY7I85f+rTBkDar1KAr9jFER9MV
gTXGpq+xvqbbJADPRtBRrwZNxew+c7qhnZ0MB14sSnVKms4t+LByPETaMzd5shCntGBZ9KlDJUT6
wWa+EuWEd4NZO7q+jeW1d8qq5l+I+v7UlGbyrdzbxJ91L8xZkjMc9UHPorcsAs00A7aoMNCeTUcx
kg0vjxd1wpEqFCgJCzzRddJVdzX7jWQRpWieOgKKrIhLdN0Vf/mKKQr7Ek81WRYZ6Qm73sicviKj
Li2nD9ENl7knGoJECqCPxSvzI1FymYpdGUl2ozco+1rzpNhrNDhjXG16/l3LduIp6bGT4al9Jdm5
w442YyyaWF48letOy5glxa8ms6Iv3KU6p/JLsUqbCiSg35uGp3RQLO0L1lGB3h0j4UYxC3XNcNOr
cz16HZZdAiCAYNSCWKz+vt5GBD5p/8QOYxm2JOeVHqEslukNCekC4mVZuI/K2TfY2e7UwemXmcBq
d5A/rfTHJNmjZ4zxk9/B4pJgBbXinkLwgmiWNAxlV9mao6q+onh2+9xGL3q11x5XxcYYT1V5gI2K
irOxeC1m2yDUYlOZTl1zz31I871YnyuGFjG4Y7hTWQYbgrLf2iR/gvG9r9EB/lFwONb4i/Qt31Lt
o200J7o8cnsnkHxT6b2hKbiH0uWpXvRdxDdaR/JFMIXmddIfU+KOyraFjoKec0SzevY671NcO7xI
7igxS3YxLHAjJfZSw/iyPuPWS8qVlzZ1NEPdRl1+wIpqPz4ePoiuNWX+QEJosxKlUfkjF33NdwFy
08/zHsMLR2kGt1zOOSz92JjXtnfsfp/HvavOTbAMY+k0bXPUwQEMkrSF1lya/qhK91DLD536RYB0
uYSstffjVUukKysnToNBKC6Tz4MJpiTtDYn40waLyXlSNmJ2Uis9TXOjcT2VBhmdVXsYVLNy7HWh
s1K2avQ+mEBGgzBpquSOZo+mLFZNfynm4nsdKfipqblp4SNexgzZrgIRGf4iBlyYOndYtc0A+g9o
KZ/MmvOb7SgCpmD7ulr3YrF8tWSsVI0gbqbLPL3DF28a0Tky3oFtMbkqGYxLJZxYP9q5ji67XA72
2hBPjBcHhS0x7vXU+Wwkkh9JmixYgC0VxCfL8XsZmoEUfslABqBtm9Xe2+aNlNPAjlSCTx8vM4tA
YSk21q1tA70I97Vt/S1apLljKl2LchfW8peSkl+V8FXrYxOo9cQTA5l/6aGd1sC6IyTXdWtjmwcE
3w1dyNp+Lssc2C3+SONrYX+q8mu/voqFts6r89tK3orS+wvBHfi7h7sYz0paAUc10qdJ1X5HFqMc
mSAUfN8GVGnFpUnqUzXa6kYrpZ1R88ZK7dYcfbUK5CL9J8zGi+0eC90HrVithMcTztqWhjflRrph
7XwmZyo6NGUxHSejI0yw7ONdvMz7EcPtDVuwT2OlnIx+ibeaPH5U1PAtS4t2ULVfypp6ZWr/zjMZ
q1XqjMZratC+I9kHZ0+uRLsTyqkU31nKYDIWhAZOWKWMjdvlyLeWYU83u2tC6VAq6Tauw4CY0Vfs
+w5CSMEy0eKMZfKn2VgqR2T06YTam9anvJg0abx2Bins3JaoJKryTHE+aKiLu/a4pp+J/SHrXBVn
M7PjTcaBL0dCPYkoyLwakKnTO09quErGGX8a6O5Dt87EO7OKtUnsIT7OvbVtQ+1Sm+1Rh3SL6uKw
zjZ2XQwDbejnUepWSsnjq+Wt6CuI8nU5zlHhJ2vi6MubLIzPemZMU8pDoXCgQFxT/TftPmI6pL6o
iVNnE8BrdN1bh+6iJr0ja36sfndwvZZW3iXlqcZ1pJ1eyEQ9FiK/zn3EpoHF30RQ0nngX1C7Bbf3
fKFp0966tvpYNHtbddlrGU+vKvjMrF6b4TiX8S+5F2SGkhhHtti4hNRF+JtCwpdmE9bPEYmiCm/g
vSdLhLOQeVl95oatKk/tDhkktOIvdlDkd5txgF7jcXZFve9tdauUZL5R/ZuJt4QE8WdzaHZNwrXb
6O4ioQxVvib52VjcIWVzSCi/aj6869MPL6HLPMb94YRF4bVx6obZ7IbNP8Mkblz7rUZvNZvjQiPX
TclR0eSN1P8alrRRSKUuXzTrViRuYeJIDtRd4d8wg6Vq5Yemp1c7VMh0krLdwjpJYyzccVCoU+Wq
xvsa5/vFql6aBPVAV2xV2SlkDK1Zosl117T3Jn2i9i+NXO7WPvsUJg/JSVjDSHlyw7ZOPJE8h6yl
lu+x5lo4X8jS0ZK3xTcEY6s7EZbh5cekvevWji5hnYOsA8lQ9slEeFIX703b1xsqNWPKQZ+H6zpZ
pwinCfaN5K50JejevqelxTB1NJwRG6g+wzOVnqj/mVcysUg3097DJUgJa2jZs06KyFPTs2i+DNaX
rDElUJLRbvRl45SB3GKCSU5bn/mNuTeqM7dnS4UZ06OGL518UzGWnDk/de9aMklPZDwKy7Wtzwgv
mpZkbHWnw0GGX8tLjDChefgPF6pvrq8zK31d7vSATqSMKLuaA9WcQ83Xw5NlE1DkMOnUdHy95A7m
udcK7qJD3uN2u9pniy5YZI2nYKQEIDy0matkA8lFXNl02V0R7SImLs3OvIhpQc041jKc2tNSAvr2
br1EJxzigq5nopj7vdTHvq3gmZk8gISEkKjGi/rfkDTWJF/8Zqy446pN0gZjFLR6jhPkSyswpwkK
xTPzkA/RHtI8cqtUozdOXEOeL1Nl7vQIvl1oP3KEi1PRbintV2kSvpT7IQ6L83vI/kZb5rtF9jRj
XxV/JlfPXDJ2eApwaZjuVJSVG4t9Z5ic3dB8mmI3Iq6vlq+uvgq2PsoN/FJP0g83QL6h+85GL182
5S9JD5umMl6LbqfG5156J907kCby3iy263Fh4+lbvUv+rWWflJzOKDzYlNqxYkktrStwskpPfh7W
kEzLpjnc4mqaPvRGnj9E2HRAldYg9pJU+do0B2nZe+ATjRPHmW+QDh32TL4qu9Jp9Wdx1qKyxZB9
Evu8nfdTlASqTXSEsV5XRWVjKvP7ZdyVSvuzGkZyogV+tuWo3CI1cbA6eu61+qkppr8oYnAT+BCE
YWwGfVw+1Rb7U6FlP8mLbWxmI2Z6WULSf6VbpS5ORxw1n8uVl+Hbysc4iELlT7IUrxrCn2V6yprz
2jn1p9b8gyMcWP1g5hlcLXfyfwbOXOnYesvwaODM/lC9SSo5ONi44e1mBQ+yxWIiE6c6YcHPMyXS
slxl2iylp8x+X31VCT/9RijPotvktROLx3rCjhMrKi/J95bi613khK1PqBwQw1K8409JI1gi+XV7
+aCA2NUNYfA78gZs+1pUWEP+Gd/KRbxqH9LiE+6tBMrgKoZbd36e3If0NOidA3OsX3uKtR65gBVs
snY6RoJBVp1bfjXn482gbZsuPw3prsR6c3TKNGhwvLQvWhoYhGcjKi5NryHHjSk42ks0OtWLgRtT
+DQ2qjcUmzH7lxh+iOpc2YmThhKxWrEp/DbTbJOHUJ6vDVtr3TbVDkVR71IjIASeVdep/44HV012
YforxV/h+hz1/8Zs3dWK32LjVLuMfiUwYdRiErwhybdrPLu+VObKdYqcLQIDy/Y0cmtd+an1ZY/p
OdfxFDb4bRwPnaCDmpxhUTpzyquR7bK7VkdMoE9N6lFLltRVS7yj0viEmjhouvgorKNx0esjjpkW
DjTIZmrX/ieNDVO2F5mvBchEeenGnbKSCJ9B1eO31RjM4Yc23dMmSOy7y+QcsFRpvxT2rtbfY4UF
xHx6MsQ/E4PeFICJkPqJy6x8Fy2ZmJLhieZYlG4s/3Qqdr/lt41+rvirx6sO+6+xW155OGQqOgDH
SS0+wJn6+BLWu0a/l9mp1Y8VTqFIwAucQhE3yZJH0VvanaLuaAjW6qcMvZzc8rxwTUC73sMOdaOC
VaVz/1hDxBE+Hg03/qMkhUQ0zuKl7ATXrD9IAC1kNw8n2pGaLbN/9HhuU28VvMzeimpjfVNUutfq
V2/8qHnOjZ3Af5Sce2J1ejY7sDTuNXu8hEV1I/l1o9U8TILq5Sc7DAj+jK0XPotZ3cq7iF+j+YLX
sLS+tBqdTZw4aVKe6545nqHaiAukTENgyHy49RS+ldLKyjSJSfpOYLKW1SA3h9zOA7NMOfF469mu
El+lvcBDusQ5/Fg01atBlcxpwtSYYTZ/1atrtGyq4hb2vPIng3GmFHwDSAJlgf0zeaWLE1nXJbvb
60rbd4JZH9sLcrWNaR6X6lpqL0141mloK1iw3NdCd1S3RX5I2LMeNMDDzAe3Sstd91RxD2LO3Km8
ssw197r0TeNzWPeFBMYbNJ9dtp1Y/DW/NCJyZIoma4PzJ5/LjINJJtNR+VeKLeDmJq/2euLjXkIE
iW36wy+nTLK9XmxhQCc6kPWamC91+TvkX0bT3cDbUSFo3bHuHZHx3b3zs5bpx6y1m6aFMjSfEIva
fH2dLW9jsIi6us3Fx5KcV6w1oveujDaFdkvDoGQejzam/SJmF9jNPqctOJgWaOUOdZZjclONDGKA
QDn5J+ab0hwMZEdZfBhpZblHDKfteN+PKXV/MBjnFe6UVXKBhmgp2nJHB8SwnHAeCR/iXQhnNqo3
OLODetksstl+SK2LvkT1b8rfu9YR7BTh3mJfyqp0sOg1wEqUQ1eBoxgXRAxjSahRYKZXZqdSpWwa
+cbUXi3aitCpVkdGEdvdGkwYC4rHX6Zftepa5I4RBZH2o9u5qxvPWeTk6S5ug0FsITkow6PpTMQ5
1C/4Bqc5fl/SaSnvHRnk9XlIr3H3ppcAuIdOmryRnYE0/5ztnSb/0dE1UuQYdCkqfUx8yFZW2DJX
mtHgOE1DKsam5J2ne5HpRzZxa+2mUNz7KoI/4fPhcEKcrb7pfqZqy0mpYzdtAyvdti3Ny3NH8mYX
/YbGwQj3KyLY2DXzYPxpUlo1rI9Y09e9+HUmv3h21e7C3jC9YMeApz7bIO5HjfhoixEFcEnmLCeU
wMAAJZHSXRPlbt6+ZgYp8gWExyEdaBrNndR9rZbpGMm+wCiwqxzZ3JZInEnaUCmngXnOZk+or+uv
lrypRNFLDL9vIWvy3MtG6cgF3z75UW5UuiY3VnFCSiLpPx1w6/MiLLDtTYFpfMs9mhMo3PsSC5Ok
OMEIzD+z8PoDbuSLggQIePGZCmSGWL+pW9X4l83v7bWisMTbBMMT2rTw18jfJpTAQFk5V61wtD50
0eiMBu05sCP4x2bqdgtqSd38iLRTJ7Cayfwp5iHNL+p04E3IGzBCR2Mdr3Ht7iz3SDsBe11VvCWA
D+Z1nF1skzTmSOVVgu8WIMlSY7jjDCSGGMPcmM1vFZ4nbKXtnfgwwHNi2ubtYl0qcrWGjWHhO/A6
SZWL7nGzLj8PPPAD2a8pH+X5NiMpYvSvq2DpvDr15cmpJDfsvK7fYVstJ5/WuMvS0p0nmDB5uGlj
uFlNK4gifOa7Wzlzwhg/dZINUOld0vopGr223jbTvn1pCAHFYf6P2TNECineItSKlhfeBwTlH+bf
kLmx4lQyDvVb1d6w5WNN23Hfwx8MnkqN/tXSvfJbCJz7ceGLQuEN0afVv8/KTTxr2BCo461715ag
4ifSvHVZgSqfykjZ0oOQWOYwxYfJ56rJjoZkC/MEvTR3lGRwGaYFnkOQPSA7rt5LpH8pCTel1xcH
wHpb/Y0jN+++kzwAaSVZ3JpfFOnQtW42b0M5YOAz/kRmOu1HKn7q4QuQl6jtTfqp0lLfs9LiJasf
mgatCgqQ9/wczs2uNU7w2Jt8OQqqrjSAwvq1Bj44EzH7NeAAYN3kv6p6YpTIja2Iqk0zH/SKMj0z
t+7M7F+j/Gj60wP/x0GJm00trv8BS49XTmzSYxJvsY6xHb3awg+g4pIBhuL120h3MgnW8kvOVz7x
h1cWpLM7ePMGrtUM7/Id3qQj09qYg2Z+0fN7yjsV17hw4/E6PYldX59rLTAXN5x90BIEYYQB4F5d
oG5kluF0YQwUtPKuUXzeN3P+HCgL0bHXPTN0higI69IlEraa7muM5cHBbu5AxdO/IWqc6l2IO1+7
3Lk5Ft9GMLY+UPXEysP3ahzSkFgDoplx+WtoaqSGb2151aFnktdO+l1bR+XFMRd4j8MjiEA8dGyO
HRWOVnu2UrlD8YPbgxl56XVt3zQBvqJQCbHef8dkTcq2dNH14o3opSTKf9AKJABkXrffxNfa+iHX
gzTb5opj07sSkWNhy9UHlsUd7eeMvtxCxM1LxTYbAo6mUfgg3BL5fMBJuS/br/HX0jOpF3BTqjPG
W908K8j81FPfbG3138QvrrvR3NXZppTewvql/irVcB+mLzAnj6HHHhDpt/hjde/dSQDpt7PmaPmt
NQ7KSDFXWFt+scO3OUYUUjl8CfRqCo32qrsplBg3cUfnbMCQjxt5fJi9J25Woe3mv/ZKR1U/i7k4
zAZDm/CxDVUz1lA30rPBskPxKzTlo1LYvc3B8maIDLarWlWjchyW0u2N+mT+v7yT2FCRALVMkxOT
0lRVX4L8AzZXjJvZqO8SAMRG0ocHh10VTtfC2lOGLJBnvchAiUiribrnVmv23RLv1LJyjKHetnX4
J6f1pz1a35KaBA3U8iYzEkd0WyPL/GISnml5qjFSWDZl5Aum2StCJgSkG0txq/hHjb9V1AjqIbQC
RnDCBlttp9SHBwwXu7LxB2Vf/NiStk003KrZ2asuzX1oIm9Y/oZRc1GgdBQuMOet4G+WNU9ZtSGY
+yZ28D3zR91rFX+1/BKqRR+Sv9nYq1AnszV8lMJjGG86R1jTKWswL+7Hw9JziAswMZX1GkBqNTlX
T3b3Eemyn074oTWZH5nZDQjAz4ZHfJf6NI6PwR6gdiYit24ffbKMLz4laG5nL2q4Xuv1BKYWruOH
Yt0TLb1V4S7ld+u69CSkO6acbUaZwCH+Gscn6ua0+KtNj3XU/6Lpd0JpHYEAbGjwsaAwXUUcJqSL
GskAEekBDlfto+mFGe4f6MMC8N1fp2hbjvsFJBayCipBi252CX8Bz7PTlcNqALmrXp1xC677agEm
2q0rbNyJKpwMjmX4Yr6XGFW3m9DwKhY0Q1JMglHudtVyrn5MNFeZOV4Bl0EpxvEqDXvpae2PxFmw
QzmaH7oV8XTdXA0Kc2vXEdqGXwOrlOqi3mdtV2SY3u0IudtkxDZy642Dz8At2mdhP6F2wYcZOYGk
3lVeffpkvqNJuHN0SOkyZBoE/FosPMggjCKMpMjgG/mNgNfdd25+DNPWVHcLTkXEdc0/I5rAAgLv
MnKXi4FurfAyaOJwxqhbi7fdeCnSV9s4LdM5g2UF6NX3okdvB7jbPEIA58bPhwS0/x1rHNiTO00e
LYqCseHLuFwa5d7/2T95YmyGxDPCf/UMgJUk99kYPhQqw8IfHuK3qv7KUYLZ02H8L1h9SnxIUa13
Jda7+tGxjs2o0Ep8ZHSPtJG5D36nzRt7a5NUFV7yLMjLuz0e29GT8osMtzxkB5LrLc16W94bUM9f
mVkb3DOof6rwV7eczGboR6ucyQ7PXdbP6+zqPO/ZwXLWcBZB4+qUr8lEWpJSeHHyUTcn+dvi9wyZ
Nxc/YfU6YIUqsisjICQk7JEQp7VK3V5QP9kY7JR9VHUH0cIB4kgExVjIu3VkkgA5BurzOcs9vdPJ
yF+zFTodOcuAOCDvfMHjzd+wvpnFcmjo41TDtfvjqlzyxpkn3JIDjDZ8cQjNR8Sp8JbmY5bh+R2h
/S4POQWKGttj+tCQrTQ0G4/5JlNpLFCR5E4F4kfLgNLHZtE3/eieFUaT2um17bx62pN9HdvX5i21
Hd4HQFDACiWC3JL+8vITV7K68O2PkkZTeW+BWaJ0K5e2u5SbCIVs4Wrmpo5lV70mJXS4++jdPpbF
D8Mtm0Cy9d2Qt3oBPWfFGqboYlMOKoWHPgWi39cDE41NaIZ6aIZvVnKPJmbZYvUlaMz1OxxRS5TP
04f0cILpjxIqjbYmxbb3Ey4NeTczKlUrDnmnSEMV+6gzsApq7YXDaY3O2fLRJO9R7NnypwxFl4g3
I7MD/TjL3mzAPR5yEHgb+ofECzkxXmxF/h4K6RA1VJoQh8RXC2xfqt+NlGvWjUl0xz18/MJrPs5c
Zo0SlaF1XHQsrgy+HIT64ncO90UqBTL8dRzu5IkHlN6HsfHtIgsaEw4H4m691GjpIghQhNjjsQ65
JyLX4GjX1b80Picg01HktIhIonZrtYWzkM7GwBC337r0rBUT4qAJTT7rnpyQyKR5R/pYxn66lvQQ
4NoGVaoxPDObvEVHj5NHAA9adunzaVMr5mmA0ccYWXI09TZEdyIm4bojG4HUhn57NFvG++wprnEE
GHO9RQMFYqLW28wg3MZiCi9yP2ZWhHkGMenfrPrLUgLeS4ZxIEVpOrXVV27zTiQALnSnVlydFUt1
Susmde7jUY830V8K/sEo/+JvM1NkjNYtFz9hjc30Wyojz1cYwNVniZjdWPfntcfmiGGXPjlEFc5V
UWyVPxXQ3o59kJFmWZFDhqpwS+NNqnkoh5qrcP2q7O8uih5/5MD7n6KKMSLGhJMw6bsTRxVP0xyj
/Co+KNmWApxoGpsRiXZhZp+dAYSaz3javIGDsKaDgAxi4F3ujmX818HDL0y7498qOvc/ocpl1c8D
1HrEjNZwJ8qW9V7REiXt+5hne81CkxWne5UfPLLMA7GYh2JW7gOeBNO+FM9hdhVoGaPwVe6mzl1t
5TL0Y+i16qPbrD7iPA2KgzR/2Ar4NUI3Z+CjDK+J/aSqoz/n+26FpwpvZQSipN36aF+pMIdPirTV
LW+1Q9cYf9vKi2FXDHNHuCvdrl7uEuklUUc67X9G9S2AmJJ+pwvolk3akjhZgrxnWKkWT/3Un9NC
fcoxXt4QXxYXex0bxeKfaJFL9IsM61zAdK5fU0chje07/s+cubn9NubkRbLh2utV90tlhH9C+ai1
1a4ZOOH9oHOvmf+GHqSECqxMkrUdMusrjJc9OX3P0bCf1RcTWXHFCkHSvOlSdOsAtVsGjMSUxlMC
uw+cZslOmUDsZjQtvq7JsV+r+pNpRMldEwiEmoievlyrnbCje2WSeiMQjlb/1CjzVF3bSQ1qxmJ9
W+UHBMSVE8k2uv9zHsPkIoQS4UMZyNwo7PatsInSk6xxL6aRXQB81TaiVLeDHYdOk5qZM8jNGMS9
+I5aM/JhQlEtLPHJChGQCG0kO1Shuy8voeT3+VYoNvttLnsHkza9StT3UL8u4zPjZ5sebIvdiSZx
SxRJ5bduCNckQWDd6C3jVIYLvcUmjNNGf4n0pJHuwxDKqoytTTeyjSDhFIQNmcKO2dxrxAQ21VNu
SYdGkSbHkjRPx5dD5aDartXfBz1xlXK7aF+6Bf+lBnnP26B+tTMjfoGaoi7hSuAsrQdBh31vpTkm
RkZr3ZzbuH4zDIXI7REmSvUQs4t9quiXEeNNYIKFLtYCwiL0mDZ4mxhwBdqHiPGojONx13bFcZwG
AasVwnbhzBtbQdPIfJkszDmmVYROKHVi0zZC8eKI523a0CSDmi4uBM+pK9trodqOxS0izfVZ6z7t
1NoXGI0041ARfaS7s40OVdfqH106mlWxS6KB3bghAd8vAjm86KOfEh9is5alkQO/SBfNwgkWp4Dy
nGo0zg5dpKlsSW/QqBZzdGJPKaHrXIqXxdhLra/a+0oPovk+WgdBminrAZy2vu5vvNaR35N0AZ0l
VrD6VAKP1NCAKUizFC+dNXB/xXzBOpUyX2LSlKyf3dzuwVeYRqveKdrnmriJiOnmAr0tmQcRPxm6
12E10bl2As4E0ZtQWQYmi3zdMgHYLEix0mpZ3sBGg+Yhf/ArwrqGxXS1iI9b76LG2g1L7A8oEAaV
wbJ5jSevGYZtk2u7RvQC7o2WKUVziOiZ+/e1eaqAUwfrn8m9TfPbj195b2NYo33U7Q/AWdiW5z5K
zkq1zdXpuNq/wgLsLphQWnW/6J2/GDyHWtpZ8bcmSDuRXNbPcIva50pXO3Ypf8l2QOSj29bIX+w2
/GrLhuSZNEREghpvVoQrVcZXYiornQ/BgN3w1ivyVk3j+xJmTthYpN0JRw8TlBCVhA537Jaga03s
PudqsH/Gtpa9QV4sV1KixFP08Fep0KNyqLWhI1Cy7pENpzJBBYWuVfwP6IO4ppKvhYyksyNKy4zs
AxJszYUB5HR0Q+FnabodGvsQzzNMHqkxqJgmCPlqjsDGan124q7ygdqqSiA5G4FvrLFMD+ncgEvF
14altgZ4ZMjKkwQZp43KdkWJOA/Vx6TYfmJlF+S55yxJb+FjQVEDdxpo71f2VgpUN4ZhyJ48lINv
1A+F2HnWD7JIracVaWc1GbZfPkS76NydKcZfPox3xrhZrWJrI/XXaagE00nKblKFSkG79xz5Bnop
LFpatl72jPFrXD9Fs1WZOzXkZC1Km5j2hB09yY2Mp049z6ZNr1O7JFuHqr5Re37Ev67G+i80jhkK
hJZGuTTp0o2vTGqYYCTDnYu3ss5eFGsxLgs0N1hCzmj+UG8rmebm48Wsr0b8KrWg1Hu5rB4Hrkzw
nSyM79rgRdPe0bT4Q8Y6moyCONaavxopf+aM1nsSRYGWQFY0oHCZLGxn6a0deTtEFv11KjqsmR7H
viPhaMfLWP5k4Xc8AndyhK3lF5HBRIddpOzj96AUi6x4reGvg9+xHSFfRxGY4S1UzlrYx9eMzU0N
FeJdn9efpB6nfdq9WnnQ58avXiTkk4yBjlyMLD8fpXylXYwJw/0xh1hx+9rJ+ufEUB0Df1hzcnLU
uJnWb/uH8g6jaLQhs43m1/KSPgdiuFbNaYkRPKFetdQClr9wjbjdGjFKbA97O3MhAoG3azNhLvVo
akv4CRlmT9raucTy5DvFF9kJEq4WFYjM1F1/Jjj7FQrXq/Dacjqv0y4JD6p16fTUibhisvF1bJ8g
naCWpwIi1bdLkDdEpzZruY6k6P4oU9ZgaOIx+xyl+JLRjYv2MEufw2T7XNq3RDS+NL0ITWC9OrGb
oLllJuk3nV6vyJEzjB03bX6LDEvf9u2KBwjtv1eFA7ypcuPvH9XYQcREg8yhrbL+mDCJFcV6ihRS
CcEpNECgfkyhVZeLlRsPFZMSFPI2r77WBcePWTjtqjqK8tGH1d6ecz4HW7DZl2mineIPdg84EB5S
+SsGBLBqtzHB5Ht2NSotT1zA8HUxWDkF6cjXvU1+tbq6RR1DkBBaWFjRhK6AsTeVfgvLQEGKuhGh
fZIGceTX+MNUANhZsh3rxWK+2zXWeJ3lhe2WsUtqTFUhtMsc4lr0jJ8NhihGt4A5aP44/o+z81hu
nEna9RUhAh6FLQl60cmrNwhJ3YL3Hld/HvS/0cfTFCNmNRMdMwJhqirzdfnlF5a4RxlQzFo/bU6N
D6LPtt/Da3m+MjiyjM/DBqgK7+QmLOZtrj9byFAweGSmccpTbRXgc9mWuJIxrkjpWiTMQZQovJtB
sGBHRJS96vrOlOj0mufk/g7jSzS2EuKNtVLLKQcg6EgZ1CvV2/eMQMotXcwKNTym0iJGINJkBMxp
Gu2iJcEsyALXY1yu1VZC0tqDAVKInRvJe/Da2Bl6TdzV/fDeS+CGmiGXjlBRD2eWfV8ozByz+3sQ
16h8KadOuVK9r8wmnj1QThqFqJ530TyzrZNawSrHR9V9RKUeL6LwV8Gkjv6lKTk08+LBFWeNAGv0
hI1MBL947qNPl+arLF787k1hc/PFY22+9AaorvIkAxqGkyLoJdQhizWu4/DZHOwO74DrF8WdNUAy
uUasrK3AV99d3KoJxKk3wsllruvYFFdyu9Sm5q6BOHfHwgZJtTZdGenv9VgsOrXA0Ow+9kG71lzL
SaJeeZTFb7eR5hwLRhEEz0ikGGhgIsgotdxCEdxJH6Xs4UAJ36sq+eONPijZSz5WmyJ0nyXgBbl5
DHogWd9EcFMZcbT2rV5l+aDqzWQn4fObsQ8Jw1IwAnh3urmO5c/BZzqf0NAVa59JIPaAF80oZOhk
ahNsOUjf2MeNjA3TWqXpl5aaEIw1kUS90uzk3lcIC/7MuhezwScEJk/EIuddtKqGZG2C4nnNe0ZK
euM/4sRC7o4KseVxsz10T02HNFSXU7qV0DFAVNQRdsjSg3VNGQ2CDjbVTXcTlsu0OEPLxnTytnir
LPneS+1fSZ5QQINfmkMioS2Ywh0QPa6SpHyuTco7ALfQbPcEEofSEt24V/crC0MUCmYdQkQ4ZUm3
U4aTTJ3ZEjNfgt6A0E40VC+Gifw7Dw33FeCXDaz4Y6r5R8ubRceh+EhHCduLTgQZA5NI91JzEMxz
mVf0F85QvJDriJpF8+ZJB8pJWnKDrUtp2Cdp5pLMOCf8pxKNi7qtN42MCGQUO8aDzrAV9wqillLM
4zpYBe7AHGPgGell8HhjhbLPrTsgyH3ZAnwL86R42Rr5dOJ15WvPHNm0yfAPoVYj4dmq+e8p7AfN
8jCuGBqwqUoWlkG0Yf7VuQB5WW+/NlEJ9ezTdUs4nBNTB5fR8yXmhJ6M0wOy9mJTxbZYj3YB/Orr
d2kI2kctJDteZhd7rUFpJpQSsbG8dVWK4bBywtCgq/P4Ciu5pS7FiVIZaNN9G7ZQd89mZwIgWcZB
ssSDFRVzxT1kQ3lnUtFrwl9WArBYzNnGdpFNvQIB5lUvRYQ4pevXma4dmaYHdfcEDzngsVh13R+1
sHZJaC90wRuG/+J6j6C7ZdKtvbbYBPwspULD3z5lSrc0wl9s/OshS3aBba3dakVz7Dd748lFs5Pn
zPZGtVJlytwF2x2tdo4Me+u7b27J7siHgrjGD8a73DOWNey23vdAseIpJyIu6xjnYp5MpN7YraGe
5Xkx/tFRatVusynSXzZDjIh/mCqnDm1c+ttuXiT9obF+owPzg3dPhkhBx9Y4gfTekdOtmza3CqJR
MiY3GpwubzGRhajH4dyA+CP9pIVvbneiPM1qMKycVYzoQrKWci09qFm5tn1tWRIfPx8mLkbrvQ1d
+koTKOCHbN1KL10RrUySbO1gp/bPOWYktWUgmi7PRVBNNIepxOU8biXAyGnRd2zsIYEtzadtdP5a
V91NZFi/fAbDtkW86i2dseIY3lKMNwmCPDUyUZkhTDCVXUAdpGPedCtvX7UPXRes8gHrn5lvNSwE
mAIXBCpOPvhG50lJLWQnsitLn9Ejt9jnM9Ay2iTP6LcRag8DlC7xH0rzQwoeZNPBX4R87W1QP9T8
04KXVwpSXZu3LB3xgIbd59BneOvz9E3JwlMeEGJbafVJ6a0nf5TJL0jGeW4POyne5TYRcxVj4cRG
ARUL6Sqn5+D5/EwLC2LJe8LQInv+b0RJnMc7sGPWFrtnZkUrL0N+HkFl7pv85LsPNDN+Bim8S7zJ
NrksmnBRG+GnAXDaPQzSE/V+ULin1oC66gkAkL0OsbVb028AydP/b+sIHbjRdWcZSeqI0tYe2nVN
cyJEEM9UkR7UYnBGI9kOvqHeM2gKTaxW45kM6n4hGhS4iuKxd8fKKjeGT1VYH6n6bsWnUTTzuJQQ
uKgVkqzE9g7C6N9RsGeRvWhdZHwKxp0mtDaaZsW7JpuqpMxNnpQSVJ9W2PHCuuH7SCdGfEp5oMLp
84Gel/gNLYXSGuiNc89ay2KplEwpDFCZpgcGzixrtZxbrGoy8nWh7aIEkrkW7raPtAc99JeRoTme
3WPIWOXhSpFQmCJxb3RHLVdpeJCEe48pog4+u846e8Or4f3G8gulTzdqGpKj+veKcQ4l7VSBt5dW
fpB6eW7qYpmZsnlv9RGKKN/SljRzBDkl3RJL4q+gw33VkdSWiFB/t9yI1Nm2YJpm3P1f2S7FiEuV
iDZFFBIEWoEluGl4X0a/HH20Rxgn+/RFiHcUgKP2mUMaaEgfWqeXqGXYWPJnYY6P9E4bk9MnVeBI
bE8+tJihpPqjH6MDz3ooYDy8zAnSGIuFhXhoWEf9sPKFd5DQHBR9uDfCfKt6Bl6Z3lg2uao6+IAW
sVGAPsnbwgU9CHL/uYzkhY6yDact4+NRDmfVsk66g1e5cw+aJRsH9Plj6GjCcuKsQ0tXFcp7Ptqm
D8RC1Kv0UlnlvLHZWddMcgDA3qiI3DqmApi41pzYA6w9at0bG3CjvIhho7u8tDl2S4r++9EnxgX1
+j2Fdu498H3o9hldt6g2Nq2zKx7z1ISVeRjNZZ/d1VQUSgF4oNerTrgPrLNUJlZP+pMhltf6aF7q
DaslzhEo2jmSqTCXHEUT9TzwKh6wkibbuOrIpAPsDUOnpIP3AqeAtym6bmvl5j3Tq3KnMrJzVT0M
/krTHD3QdjlIsaI91UVGKe3RECyy2NVmRYE1LVvKsK+a6OfxlMJE16Klx7BvMJC/YG3b2HK68pRI
XY3K+Nmb9x01Wj6ebOl30r9Ai9OqT85QhuMQ0GuIce5m4RLaNh4M9JtiW6CAENVa9pWPtsoRGyfb
HkBGTbei/e1pIzL04NNSYzBxiTPQJh/suc6CfU8YOBPdxIc/0rS52rjTYfJHaoqmP+J7AU0ZFgMH
+nCUWOCtbGBJUGZB079iHart34H2pZjrsapOiXGE0YQuHvAdS8XBL1NHw5kfGuU+Hk+lHq8Ymroo
4ZC05Fymb1b4PJSch3jOxS7u0LSXyMa1Q0lGVVQKwMqJt1hmFhaqwIknNSI8rUHxihqtGq19KX1p
ROfG+IfNEjvMJFZqghyPvljgJPLJp6vqNfOG5kngL6B6B0YOqjhvl4igVVPMvbZ1svGgmyn/Y5g5
F2Ik4IyVCiBGBKlYE9N4PeR3iXqnUufIq3rckh0LwD8byUOyeoyt4/NEgHmLLN/g1A1AJ40NwJGu
r+r2WDTzBLjLe9C9RZFSbKPS1v8U03ApABIRPUmoPNBLoFjy7xCVzyLtQ9BHwyqgs5JaCNgSp650
aHwkKcyPjRDl2TTnqsY7giUIjjCbksExi8KicJN5UKXLbuju8gqSYx80u2p4G3QnNI25Gu3q8Fz1
exPhqBocc1ni0/SjtzzRN5YQPL1POz+VUro1Ldje0kadiUVS+qD82NCeA/th2AZPWlSx74y12Ga2
zVw9DFy0ulkNv90bz7L+ZSQp+i5zG3jjU1i820qT4F/B8lB0ioNL1RnUGhlEtJJChLJi50131HzQ
rvPm0U2BUmMBbHR3kdb5k9w2dwG0TGMRIF3upNbDLiYt/NJ79MLpqwjOhh1sC5606ipL2Je5Vjab
WtsLeTBIRqWUDb2KcXnRWq6rA6ZjirxH4WWvGDYQAkAMLJljtgjVjRsRmNwaiEuGMXWG9sMwNGCj
BpjAy1fkY4GrliAAXUNiuTVX7WGjyMPgFJ1ONGd6l4UxCS0+1Vja1qAsZuv1S1fUDCsraH+LvlmN
GUBEVOLyBIFq+uopKDNWe+XJjIgzyFrRa1U9eZJiPk35fbJj0uc7Xms0G1sBQPBsMAXdRr8peuSi
WKGwpkjDSzEekXhGymtUZvOxIrEAXXwBB/1mccT33kMBGWRgoLDLpRuW73p9Kk1MEwO+sK5P/qQV
puehcqlVGxT+SvFsMbO3TBrKsK7+9DX1riyUrZgyIfLklJNhZGYiWGftuQRAhlsblWjmAYYJCGRL
4VjEOtMbxrIwfzPkiLyjsN+43R8Pq7Lt08j57tluKZdSMeTHtESshs++pQNlgKuBx69Tju7UReZQ
Ipr8FivGKxFIUtZskjh80zx8uWky3FvMFHgAPV1TgtY62Fd76mIEUAruhkXFWiube0FsD/L9wP8c
6o0aSAtZXQir2cCyrHICn/I4efDJzaJ+GpGskTFIqc6EBlR+g/7Li45J4njItFGHBgMqh+EUkG4+
o94mRwAJsC9Zp2Qc51rnzsNq4VfVp1rnK9aS01b+rqGD0iJpbsBCWjEUduGuVBAiv3/QBwo080GA
vjqVO4xzK4kptUnJkpL2K5k+uGDJ+LKVZt4h3Cnch05nqqEoVvlUXoC+FfkvrL9NtxQBrjbmVJlg
5dwrFoRCXSImEhlsNblGmXWU0fKF9BlKRKiziQ/ZLfueUgLrGz5GP4idMU05x8fqYHXS5I08g/Jk
4WNRLDHg4sk/BZCiA13cE7pRcgRk7rr3VPxjgA1LL3kUzcId7hWyWaQNyxJra24vS+lXVyOwCZeN
Me/LX+i/PQbkyveVu/W7x0HZtO468iSnD05ueBejQbWdXn2Ii+XQ/U6ThZ2+B7Dz5q/AgKR6rmFT
gzefvaJ7luOFxTCqbq8CdEopMTUpfe1Y0ecnpz4BORfKJPYM7jyLwuYYsWnY7dk0nLQ/qO1zqj+I
1jxKnvEr5+yMxYFa2JHbAxRlJTdPhb9t7BeNojkHD49bN1tUtukeRdPN1YqXFuD1aFTMYDQtBSNK
usY62gWhhxVq+yy29J02mWuLQhD9CT0+L8k6T5SKSrQ62AYSnzFkixoTsMZEO9YlqiwtG9aNJGCk
smrrWhnbQjOoqxYh1rzAfqUkL4X8GYfDqsBTMuSMuS3HkSCcNuB/ZOwGzd0oYbkp82IdS7imYmml
YAYQJMMkd/40F6Zf+ONvX8yFGx7lrLaBms1trsh0IAoqatDNjQ35XwHv5d2bHzEJPlUpYEw4DmVF
vtZDm1HFIwvelQYF0YAtr0h+kT9358s00xne4NA/t1bK9jusBFk5fbKqzaOmHlVtI4CGYCJl6y6m
Za+GvTCUmVEU5Va3fNcJfeMVjoLgEeju0idKCoLR5423iv7pqWId4vWKRpjtCCU+bIffaixxbWaq
eLMIypLDj0SgfvWhaAZVXwHj5jpFrRi3pRbtE616CHSkv1L8JHnBzkWjYUjewagCbSZyzGh1uLaF
v1ZHjBEkrfXZ4BC50UIEpmcygGZa+ZyH+Bq6RSbduQ3R0UNizPPJhhTBFp8bPtWWzVWbHMtmxEZX
FCYqb1PTuM/6HpQbij6buXSNvtpjGgiqZNYU8qtUuG9SCD0MQ2WapB74xm+Tw7qMFwoCfbva9MHS
DChX/OHLC8NdaqNkx7BABWVkgHXDpPBMV43dLCzkbL6SLlzz7HvBvkajY8igFVN9HuPETU17q5SE
Oz2qFnFyFpqgCIAXhq0unBBvPEPADVyGlfTsqaVjwxDUsY9w4+zxi5B3h0bhjCMcbzr8LmzkIBLU
DOEv7YAxSiR3FuhhidC0CZAWoQ6cafCCSZwuKr24d7P0aMb+ifnJmz4Rp7zZhx3hSk3zB0FNKK2F
dPQiwyF641Vx/Z2bmPI88jEpUOVDR9ozsKx95KJ1CnuExT/HUilTrtc/Qqkuh+1GXjomlt1hu5nJ
84/xBePzbIpOPHczvIM3ohP/HUutXQ7ZzaOwNWTVQMmnL33pMa/va/f5xg38O8ub3uu/IXKF7stD
rKnKTpa7fBKKquV+UP0QSaIBS6QMefHWRB0WWaM0qOh9uNc/jSegl/TRR4Vw43f8O/6SY+u/vyOq
1bRsbVQ6Y3+YYnRjfO1QgcvRQeeFX0ldFPGcgeNwn660D8Ed5BuXtq49gotIu7LWzNG0OBl6nYBd
MrxMz5Ux5vULMD1U0w8RYzrhcLDZJk28a7VNp2zM5r2vCTyo+MCkYlXbeBZxhQT1axGri1Cyf3OK
Vf6a9QtAl/I0zVkB9qBXZ9UY5upApWZzU8W9P7ykbMPVu1Yo6wAdiGxjNg89893vnjhDMUFhzZwL
nGZu3jOColmHhrSN9QqZPQnwY0NFi4GeD1vDk5/MTO+RySRWSdJZwcp+l1vslem6aMq1EtXb1JfQ
JOkMa6Uq/B3TH6jFVuXf+hgHngab+/Mr/RuM/4+1cTlMtfOTqvX8Qtv5XSWhCI9rVyPZMpXegkzG
WR6APPzuVFQjemvRZpqqDOZqEMej1zFGQ0vvP8sonkD8ON+YpD+S1ZNW6a7ukOcWkVqee4uKRc3c
6rGzzRAmvlPA8mwEWliSAojBeMRn2ojKvbHgtSvZkEL/73fa5lGcJak8MmXSvzs6ydY9Zatg9uE8
V+uonskrdDPy7EWa4xtECDzbdrOHxhEzkPe5t/ry5p8YrPYyQu/Frcd8belcZA76QlIryfK0O09t
1wRwyQhYpOKV/PzX0lJnua2BvXoLcMmJ4UOyiyQ2CDvsVxrNBtmUUDNxTcm5beDiWurpdUGa/0dY
vQQ0HAlxrcap8E+2Eq8tZOyNR6T8AIXWkc4qG+oBDe+p+5Tzp9jY9V/GMF3AIo1sXCfpfag9S0RA
5gukOt5R9onkmrQPB7UTuLdeWsSHqbnFzKs3C7ScZ+ZQL6wHIPfRfxqMpUz2R0QW6l6iSmsci7oW
ep11svXeagW5O1onnJeLUcdQvkw78PwV6Yv3k1cUEPqrsxDy4KucM7ZG3muf5Ovlp6551zhsOJD5
4pNoF8NmjfkRQrnPCTGQtqhNS9HPOhLa2plL0FUKqANU1j1bL3DThnancTZTBDftGl4GN1/VbUxC
kZroMEWQJdpjT1IwGjn1d5WzsmnsXbQSDFUbEYN0H4aO2NpvlkEyHvBfcmz6vjqTZZPV653i0sPw
pD/Hqn4Kwr2XIfixjwnaStIWQnCvalEPm0rVEak+CPXQuH+Y1FP3R60vFkbxMaY7/FLQ8M8lBjOT
qSU5uw4pUVh+FOA59SFin1CKh1IPGmLFxYOat6eyST/UyHJsGjmFOiZJaVwJ4SP4YthFhj2nPQrK
RU8MAh00ZelMhB+qy5z0Pl/6EMhMwM69deK+V/IhpTsAi8h1QTAvuV4qUS1ottZRzFaqHTiYR6gH
DV1xyq+KuhXSWTSHY0hIS07lqzEBTnsZcDpgRwurp3LYNulORT5RIuRGIFiEeNqDkEPBaL4EiXSu
jJdT7+aG+mWOQBxMAcSgYfWnRt8nyZmIG8Xb2Cb5P8GC+rdjznuFyS7C9ue9VWrwKnz/OUrXqTy3
86eoPuep6iitdy9RzCZti5+bOWepmPsNtplK81d9Fs1QdufoO5ske/h5PWv/Dv/XLqdCN4oahjI5
a3uzMckesqgrs2VGhBSi8DmjjgEZgaLk/JeEkscQ2X4ISCwYjp4WTJgTHFUV/CHN/CGPh5WO/CqB
6PeZrCWYj+ShoSnLZt2VQFK4broyB4AgqMoKmPls3hjF++90ae0y6L2WytSzgoB97ktfSAcTs0a+
Rxi++vkRTXvtPw6W/y/cHQWcpwBZc+cqyoyPuLpVDV0p5+SLasi1q8yMqyzeG+osO9B00PuRRtBQ
yn8NjzrNhuG4L96NCVDXHtNFzSNlJAwGA/cR0dY8l4/SPSzRlJ2a/Y8XuKhselF2qU72xh4V0ohm
72C+qY9o48d340ZW8rUCWL44D6NCUoQWcgnvvf9MP6Mv/as6S/d0NLWyEp/1Xrl1JfXKW7845hIl
tFQNxfm++2JKG+cclCI65ntVJyJ8Xm79P82N4OBr9fb0C74llTeku8ZMhlLv3AiQO5A4RNm3UQhl
hAb+/An/rRf+8Q2LizT0VJ6KlFjq76CJcC0RCFgSFIdElthawwtnAuVq4sVLVC/7FC1HHt1JwadL
SrrkjsjKeidpDyOKZelPVICDB9HGqyCfSmkp0q0fscsqoNM5WvgK1DFpHSOxHQ0RbzC5Dop05UJF
0geS9xdV4t6PPxXlwQ9bB9xuzplaKvuK2DKtAqyNgrcmPWRIycn1sGOODOVXybzOpl/a0nPufyqR
fC5HKMgwcVofraBCKrQdQhlIDTP1ngv93DL5u04OCD/6nIEM/a88IEKd2QwN9M1gbyUbzREV912X
fvbjk1pCG/nJoewx09CJwtiGkGZBnFvzn1/B3w31X6/gIlCYs7gV9pBjDCDTC7Mj+b9S+x5UoCRo
3lvsECa6EZ92f4yVs6Qf+QRXBfnDqKk6v5whlew1/OsRiHns7rvC+pJ0XDJJPVn63nO+HRlQEhSo
ZWiHf8a+QszOzscWg0MvapDBm+UcN0Bh0QtTh0Qbpaog/fedtK3jvSS2bbK1TQWR3mOMbiNGYhlX
53xYD2F1aqETYhvCN2/qVQztNzN8/2wE9mfmGvNM/K7cnYtoVMYkltQPMIqLvO7PUd99aG671vth
rpHC0seEzqveQR9/9elGq/fWON4olpUrnZU1bXzfFpJcA7kYZgWJVK98iShD3Nevku496R6Wpa2b
kCxM7EF7o+O4sp9aUyj3t8tRcnQDIhp5V3u5+WCVUXWEicQ4kmSZTd5+mhIWE1sOMruIoDxhGaef
P6VrUezWxbkhS6PM1jRoO6kqYXFHN11Gg/kgNRSGKerA1Oo9LJNHQ67BQP8khbxopQpdbwds0oBy
Z4CnthyIW9vLtSLiYlvudduV1cjOSJrq4MIQ8Mzld/edeOsQroHMFaFhNRRrQwOdctBg5gjD/xgP
+Tlo37sniV4A0vCjO/D2SAdajTsJbRQrHiE7FQUzTkjl+TBLMj7WVvgOKEqarTqzX+qvKL5Dzc7t
/omZBA96w4n2UjIzhFLgk9pRQt4xzMw/6JekahFtKxILsFIz/G6FZL1OSWSbFb9wUJfyLDkRiin0
RVSdSUUZfQ9B4g7MPr0xuMC89slcHCrqoBTZSIrUHenwS20dbeFB7pBwznzGVkuzR8HMMX1ubhne
OveXNurLmcTQs3xpMv/JpK+LHHdGZbkGyJv+X04yx23pkMsy14GC3rUFbrpVPMfWeMQ/cYhXFLt3
xCyjyl3BPm7iVbNudv5CLPFw3Vh3V0vIiwPMFJ5bmhl3xfjmOV7/lbqSz3hgCZpmzHjnkNe0MDc8
5lk/0x1CUud/3p48J1pSh+ywlxc3DlLlSrf8F3L5tiKDsYl6tm+VSXHQnA62lfn0iMwZMt05iQKz
YOk/3ViD0839Yzu3LrbzEgQgiqZruXvpId0wD+E0fJLsPU8X/yMQ9/cr+nY7do3ypFQH6861UacX
0UGoyADTPlJvvLkrrbx5sYPVcluIPuqsO0WaPJcNI3aKMCOYXVracXFz1syV3cG82K5SzS7JeR8B
MaBX865x9OGJ4wedg7XsTMYlVDtBWW3fqnaurDLzotBtsq4t3Bi1fduQXU8kplRsE5Be0uxIbemc
XGXUSXrjQ7hSvZnTv397SRpUrh7HUHRgQ6tRftcwmJu3Ht20f/7jIzMv9lVPN/Mh0jWm9HjWuS3w
ApLK+PMHfA1aMi/2IstKRGb6DRBomRGVFJVQ+JFvm/Uc4wb52r05GgvZwqebI+c5Kj3UcmCQbsXU
AH+RGD7FI4NkSdfWCCtoihrkIrO9WT/KDcJklTSSARUmQ3LIZJelYGdWqryJhS/vGqIqnL7GN9Ni
ISflKhVvuko4JCN+XdRtwWhbdyJRCBZ1XbK3Ytn+3ZBuO4/zHs9ArGcEJpCB9/OTuFY3aJfFsdm5
RqMryX44h6giGQjwJ8mXKizCJO+fI72Cuf75Wle+lr9b6LevxXL9vEklLpWFvrIRablEw6s5/SRp
/fkK19b0xWYMeVyOyDQZl1GRJEREOTvinDCGmWrcOMWuNWHmxfMKSsPEn8QlfC0KViVCQ0LNfWPR
Wuj2DMWSF11vVXu1zd1j4JfNNk4w6JFPG+IMy0cnZJu+0fpfeZ7mxS7sDwlsvWX2fIUFZWqwFejA
hqC48bquPEzjoqKUTM0M5d4b7qRizzAItV8Km+CbW1NG/r26jYvtt2pdPes15hoEcQnQTpRttW9V
efE/fQjGxa4r10ESF0h670xBAI4u278q0l3VqvuI2/DW0rmytRvTg/v2PeOU9Ud1lLnIQN3fhAje
k6zdhokOQOTvhD0eR22wZgS2O6qOhubne7uyLxoXm25BME5RuGqPce+pSd6y8AaCMT35f+y3xsV+
KywI47Lg73rKNkqnBEAE5QoGUX9hjs7/9tsv9l0zqJsizabfLkGni2UQpTeW/rWncrH0S2I0rDLh
L08Rb3X00Mk3BmFdWwYXC75h9GniSgp/OHZIRx4UB1E0gX8/P5Ara9i4WMNl1XmepPLXDcufManD
Vcm0X/38t6+8UP1iAaMj6r1w+uU29lQZk9NkqE/vhT5H5/nzJa48nL8DhL4tAT9xvbGNUd/oKh51
DabbJCXik0b7579/pZrRL9ZxkHajR1pvtjdRtXvy6M4Uy1I3eksSIGP8BB8qe68dIwDIVCJLf77q
9Nf/sRL0i4Xtx2jDRj3N9k3QfGSRZoDTa8kqikmCyKIGewbxvz9f6sqgTk2/WM1m02SYhMZwj2Uo
OshPY4KLei6d+ydtdgvEvfaWpjXz7S3lQSByBqaG+1rLaDnSIiDuthAfoYVcNcfof2tY8LUv7mJ5
x31gK5pbkRiL/h5LUBw8W/1OGvDPVa+tn98AH66sdf1irReJFOs6ktR9K4vgqeDF71w7c9c/v5Ir
S1K/WPC+F3q2l5fhXveWbfAYtkc5v7Eir/3pi9UO2V1Lrh6He4k40cTqifZdFOWNE/XKWtEulntn
UZ8qLU8leSbQPcX8RSibQvrhfCRT9tY+e+0q06v/9i0ZWtiiIJ2ePaRbuyp/w8iEDJZwZz15IH9+
fgXXVsXfuv3bVQah1O0Qc5WQOK7SCVumNxD0MMO010hbF5dDcWMHu3Y/F2s9CuqICcpcCe0x4n1w
VIy+oloQT18yTeLGDV158dr079/ux2ZArhtlRFAO9ksbv8VxRVLH588P69rfvljddWLYbh8kCSkL
pxZjLhHefh3ceDxXVrR2saLxilWaivJ9r+/Jk2/wwgGAn+RioWc3dsAri/nvDNNvj0avm7ZtU67Q
1M9EpmElvPHTrzwX9WI9DGkucr+TcFWMPSHAnxXm0vrGDnTlq1EvVkEqlV2IJCfah6pDWIZMfAW5
c5OXwSkI47s1C/jKs1Evjj89zodUWGO0zwh3k9SjFm9+/maunAh/dSTfHjraM700gybCkJjwuQA8
WjqkAApTI1Wff77GtVZJvfjoNQUER4RBtO+8kMxxM22HoyKlDeJgtiPFB50cvSnv2c7CBVK9bmGP
qbamYvmIaiGtFa/tbuyN1x7k9O/f7tc2XL9JzTzeV/1R0u8YhnTjI7vWP6sXC6Tyh1gUcRLvc/Im
bHgDrAO47GfNp/taYbZlgtkt+cm1m1D/exP5qDS+SIp4H6JKL6znurqxg1z7Gi5OvEZJx9E37Wgv
RmmlkyVTgpUHTAOwbp2pVyoq9eLga2K9lPKUKzQSowVqQlpOrvRVl8SyaqHz8/d25S7+ztD89o4H
L0CSZMCEh/i0G/0hchEwoL3Ixlvz26+8gL8Tu79dITKzwVR6H7pITZ7jqkZiLL39/OOvPKC/qO63
P+2HmmSXYxTvx8/2UfnIv9xXfLM//+1rP3t6YN/+dq3VbYwZPN7Xg2kQFqe+lLp0A4O49rsv1nhN
lsz/yQ8a5AfMjnw2l/7555997U9Pt/PtZ/cyOsUi9FhZzL6AtkQRqepE2oyhyWw4YpLd2P4fn9DF
IrbyxGy8mieEPYfJXg3JEj/fw5XjU7lYsmnB0Dbi8vhiauQ9u3Qpn+x0l7/fOoeu/f2LlWs3lZEK
j2+e4Z/KIxz9NI27xJo8g+78+RaUa5/Pxdpt8yzw5Ulh0hiz5FC95yfpngND+6XNvTexnrsLNMQ/
X+vKpeSLxxVKsikLV472UopIzVrYmnTjL1+7C/niSfmdqw7xdJT6Ekk4mcfEtsqgqyNhDhVkJePh
DphRkSYAvx3eOUeqrXwhzKo51FWmr7K4zrZslO7i51u98ubki6eqm1VWa7kS7QvmyaJPe/WejEk8
NsNn8PMVrhTR5H/8dwFVcoeDnaGG+/QTzzdqw1jM4hf10zq7r7QEP1/l369MvZwTbheZJTNaId5b
PjArKHZWljdu4NqfnjaGbxuAn8sdmnd+vwzInliMNg3dG7/637WhejnPW060ocT/w7oZ+cxSCYe/
1uY9iZFd4fz8YK5d4mJnzGSLmIixjfYtqV745Yn2MEH0b/Vh1/789NC+PZykSQfm6v4/7s5rOY7s
arOv0qH7pNKck2bily7KG5gqAARB3GQABJDe+3z6WQmxJaIEECNdzUyEotVNEJWV7pxtvv0t4o4k
oT22H4J1539SdHl/4dWdk9UwUY0atCQf3R2x7gasUy76h+T695flg4BJd07e8b4IpGJ3SG1gN/Y3
7QHNy0SFvqzvq8v2vnr85DDTe/TvNRzdOXnf4yLABiPiJOC8wZAZJobEDDszbR3QDAPebHzylL7/
IuvOyYvcB67jBuhWz9Ee4MUla0wH1507C37kn23gH73Jp6MPE8Ra4HpHdOCDuQW8wsQPS/3SKlfI
rfH6tz9rH37wzp3OPxRNUoFf5rIVQAldZdOw6P/+jnzwwJ5OP4Sq1o9uQcG/VbB0A6+sfM8wzPr9
h3/0tU9CHKNTmtFhAvqszgFMsAO62tXrJ//1R/+/vOfs8I9Hpvr7//DfPzLs1QLPr0/+8+83WcL/
/mf6nX/+nbe/8ffz4EeZVdlLffq33vwSH/zzwIuH+uHNfzA9G9TDsXkuh6vnqonr1wPwFae/+X/6
wz+eXz/lZsif//aXH1mTMp529ewFWfqXnz/aPv3tL5rUJ9XlX389ws8fXzwk/OZlVZdZ+8e2bsom
/+OvfyzrrMzq5g8MYx7Sp3c+6vmhqvlcYX+xHd3SpJBCU7WpMdI9/+Mn5hdbOsI0pdQtQxi8RGlW
1v7f/iLkFymlZdlSNYRmOVPDv8qa1x+JL0I3BYaLhiMdx0Tj+udXfnPf/nUf/0Bze8iCtK7+9hfz
Ve/3ryWBj5GGxRdgX8LvVeinhYF8SFK6vrH5tZTaU9rGuNaq8LjK0CfRHpkUAXaJcVeKH4ptXYxY
j64Qd53VKlNcgdae0/0TT50oPEZNxom6XutHwoviWFVxcZEMds8UellfuaGeroURS/yxmcSPW8/B
Tjk5q1om/ay4Z1QcfOTSc1AHNqP7I1aNo5WHqDbS4i7xtWilW0CPLNV7Yh4YfwQFo1PmY66TwdtW
of1da41jjkUHRJIqX3ZpO22TI+NDcHUw5H+ktHzvJi7afDsI52pn35TQpjEPUbBDYZSMpjUzG5k6
xjNnCO8d1IN64X3V/eQ+w6iDOoa91RPlwdewpm3il8bNkAaq4oJxkhUzzuXWyGr8GPXq24Ah9Ewv
c+0uKaLHQLNvwLwh73cURHEcvK/MC5esQ20scFJpjtIp9fd+U2ULReg2VobQy7XQlvNAGyFS1G2+
arByoSDHRH/fq7d0GpCQJ+5NY8bmTFOw800NLlaRxi+ujsVU7ai3alIOyNurClW9xnCDxz9w7nuy
lAqNlcp5M4meX7q6Z85dC0MJGv8HuJsgoGpSCzUBCOAZjOL1QdpsRFu5912Oj5QXWnhwMvR+iFsm
49o4h1EMFyXXpgSzj4GbNSA6q9ITOwd839YpmNrCqD9faqYD/y7g+Nao5o+mzLS7JucJCCxvZLAr
zlfYjVdA/oIn6tpHx1J2WsdJW36QwHX2X1LFf4E98BLkEw/CYKB9wCsyyrlEniUw5CgbDK77AW53
y6bAYxLMawxINl6XX1lROsE8NLkZRgYxmzJ0eGpFsRt6Tp93ATZp257XNHFmfpqKRYZrECCB4ba1
fbFuMyZKWq0tMQEaop2dTvQppjG/xRj9geDmAfPwXhrV7tZV4gHHWczCaYMfK+HKmedKY80M/YVS
tfIiyEXxA7U9PYcJuenl4khVJkdnoR2jLHzqwv4W/La6ifJsJOtT+q9Jg+C2rnmKvAZPL2NMb0yT
RlYTKwEDMnwK0tZDWhrHKMDNC3Qwd1EY0H0dekTMHLs3bhE+KmOOcQ93Pwu5BlFOMfn1mqd5BfUC
UxlFA4BT2DVQ6cJnejw/qF1L5BafaQFGm+OY5nOiT24KplfzKOVhr2qeTujya6HjKRBmPLoSYetC
UTrvDJusLTapPNxZeigMKziStV7o3E2sNfM7pYeorbR4aBmZxPApu1ZTbh9qhfuiGm89vOpwsNRv
3ZrnZOjwO8SdtQaskJ7FZSpWeONiuER3jNMMTXwK4BBogV3dVGpkMUOPSR36U2y8CkyxhC2XsQL/
WXDupdqce3YM5o7vaw3OTaXnh6zleVId66IYOSe14+i+n0DO7tSRKlzdLSwdKEAmwxeFYdAizqqF
oUMtKXqUyXiw4jVYKjgxm4V7/7r+ZRW2hCKNLQY+YLEjgSH1cMdbhVb5XMXIcSm5SXPsqph/0bjH
RYx/G316OTfj4JFxm6MKEgQzJDO7TBOcYu2RdokaoNMJbByqVEVlgK4AgZgo3JGs1HqeqDbSMYB1
uSSZxs+9rI6pNuGOmjgsHlZR3gGEvAP1o86QilQY9hf2ogexZZUUKI1eVFfRdCMTiX2YigmfEuB3
xpoKnYqnJ63sG7dlF1D5MjMrLe8an50idx+E6b8ksiu3WYym2crbevn62amhR0zj4z7SWLiJjzDi
Gma5ozF6HNpYXcA6YVjdy9pZFxdM9nQpHmOdsU794dYNwhe9Yvh3xPFz5zBLX2hKNu88XllyVngq
fozRenRWoDqY7IovnKo7N1y3X44l25ItwnvKvHdlk+i72va1GdrZ27xirCxveRB1ScvR6BA0zVPT
xIAidZQQyrulQJuvwrE8d5qIZ00dVIwBIW/2rX1h5Max7XjvVC+/dpL0vlBC7EQwv/N8noWocDw8
sLm1ID2NmdaxFMkxEosoNi80z4vBUqf1tRHl1hLnmXyuK5PtA9tB31R3cdFFu04Ln3INA5miqfV5
1yjDvDN1YxfLNth4ukDBa9vajWYxZdV2+PPXozh2xgQUYKYezxRn6bWUD7oK247eNW+ymBHAV28h
iFU81LX/Mrbp9SiyQy+j+56vNR88/nIog0dv4Fc9HURJMdwqtXnRZkWB91lrgY+LGdgT3NDaK++S
MXbmQciVoFT9DLQ7wjTJ2qZOfM9zcJf2PNSWsG6cxPnhKv6Talv9UtdHVu+A9rsxjLhd9ekhjoZb
L87vGB1o53kflue4bEGlqrCYckzlmZ2mmkVZ8KKoEMqKBNx3nCT3muLuhtyMJ5PgJ4VpxHmEX+hc
5j5gWcxpcA+p7nocZ2eBx3fUuMwQl52tYg23fda5u8hucTzqk/CI+RRbqebtTZWJ544hsGUpSr6C
jJ7i3nsZeryxa7y4GlaZPPObjZJPjKQc6Tt+goymdex1XeA7oA7tnjmokZFRaSm8n9xYNizsfj2g
KUnWcZGU8MUJeNtKhXundeyBgck7ozXBY2sou0TyOjuJctNIlvKmAVw3yumCmCzOTcizr+W4OHgJ
M98MsDJWD25JNUssssrpCvpttmhrj0F6Xc1AMAnpDvgtauJW87kaXs2iK7vcHxYiCx6lwc5bK/Fk
tCowY8XB2+DUndBJZ4bS30YB2mwZcXwm1FiOIvfGF+qxDpCsOWNJgUjyYoyFZazLeMwvvFqrcATw
/UsUnf1uWinnTdXfBqmNR3YLe22MKwxTirtqcs8Joi5dh1i04AjtZkyNEdTkOkuOHhTOymJ2F1kU
66yrUjdQCASXehwDJNYesoEB/LDN7rHSwJjNkWtIAPqyTb2ngF572rNcRRGrv8q46rLwiBzxu8g2
cjDLczXDJG0o8N3zhVOtFYMVkgGNdKbnPJrMAgMWFazdSlu2F12R13igqUc1ZETF07H1A8XQ11xM
3M6GecOQZ9vx/QaVpNQ3GdQbg8mWn0QSghKXG0eJxzJh2YkTNt6+lsosG/hNu2Y58zQTkq3l42mr
N6uh5EGNRN/iRMR5m4b3lOXRvdc5w7ydQmw/TjAlNXClY8nCPyRlftHtkw5nMPvG9g3CaZMJrH7U
th6GK3OJnv7RZYCGie1BefRUNjORI3uophJj7Ip++7oYBsK3l56r7xJfvtQp46phJoY5Qc8tSr56
0/V6tXZcI1oGLQMNjoydVVvzBOtCG/Zeyv42LSxex/0vEM0RUFs3Y0W83NMnnAGfEItA7xlLKdmJ
wrDnMkamsVN9v17/55nqh2nom9T1w7/1f2OyaolJpftpsrpv0ofKD0rS1T//NXgvYf3Hx/2ZsJpf
pKPajolPoBByEsH+mbDKLwbGyYYuSWjJWCk4/Jmwii/EsdgkWvzc0vVJaf1nwmp8MfkQzdYMQ+Kb
q+v/ScJKWvymhmU5lOCmrNcQbBKWTkb9ttZXZDgPKRjHfJVteBXViiASMJWlKcNH0vWctxhSGaFy
/liHtbOKUgu0XSTMc1PP84cI8fCyLtIRc/pYXgwKS+5rFJ4avXkuSFBnZjHeCoN4p4wwpm/KmjUe
ROgCYvuwbnsj2IwGQZdUXcG0c5edaUMfQDhi0x31jFSoEsehwuyv06IHw0qHbVIFHGXk0xJkzkSG
AEWxES4WlhLGmwSb/9VYgVRhKLYlAWFfVvIon+f55LKQ+XtiYhvvXRNbuCk79Qg0KqIcZwyCCzuS
Jft8/KgNxtFOk7OgDJ+SMXgMLCLc6Q+YyLkVPqu2UuGqmY3fq5gFu4qK68aJzxTVJnYMxwBYGfFu
q2T32Nd5yzarmU2Xeb7qSMIYczdx3ckJQlw7etExshQpUCEY8uMmkNGjPzRQevzs2rPa8z6fEryA
nDpoyZwpMEwLf/hoTTup71GeBbvDLlKq2DYR3mwD/O8u7XqsobPj17h3ZT2szaElPCYwec1sPT0k
cOote5043KRSuNpZn5sAFguSXLM/5MW9WnM0Whj3cUuKIrppM+y4CtMfMV973w3ldTowAjbWOLGl
/GUpoZh1Rcjm3So/XtMbW1OBdWv1uT+wtpWJbzGgLPAqxAwS1syTYrIVV2V8XxBR4JU19LsqRqY4
6j2eYEOtRYus6etlWxKsodJn0QtUthluj+4QK/Wqz76G5wiEufBlKgNEw/Qdm/jecSK8JL3Jy17N
Dq/5RxAyrB+nVX6fhw7ZkUasWoyGdmakSbbpbCkuhunR6Y3q3HHYTJwMM7rebZozmDIMLyoj0cys
gntzFRNaPWqaWhyZj7nLO7nWg8ZejI6xyYrgMdfYkWWfXftm3V/kfXpfueW1K0IITXgvV3zbsGA3
VZODVgHVGIETrapSibClSx6tJnoawgbsgsB6LxA0qyyj6ndpFouVmGocjs8mlvjKzi+JlgceBR2X
p0WdRk96JolhtSPhSbqWSRYxd04YFEXsdNUQgfxTSQ0yHRtBM4nkbROEBKWu1fQzN2LfDIf4oJeY
7vcKUGIvvQbZAJzS8TGF0I5tPFkqNDGPHXh3iW/KLPZpAgk94SE0cbYMFAEeLCFrq0Lcc52kO4ch
cj+aVFIUj0ghxvkELwmrBSsjNIzGazAZrjJ4Z8xG1JAipLmsvfG8kzwzveR+qgFhRWy5Htei1s7y
PugvA71K17TTSMgxBJrn0OmXmVPq89Bj8+w0ki0IXd1CGkUHgyYcEaGQfqZ+cVf3LAjNgM9erlJi
KDIceuvM+WEEVC9cJXhxbbF+DXg1C7c9QezktYU8WCyLhq4aOKglgiFOykmOxwVobMwZdY8jFg51
jikZ4kriSO2o5zFVrU1m41rVCvwNsN2FGFX5T23QnfdJ9GL3cXsbh8Q8uiBuEwXxVBDw1SoHmlcX
1vg6eTp1v5iZP3x9cATxHktdfbBVPPMVowjWqTkFhG4TrTTKVlDsKD1EAhyUPRDD2LJlpU0pbWQB
/IjQJvTLB4kRpxo2m4iK2SU+fOPG7t3iriHzW9poOs+SNi0fc+ycQSqTb7ltc/763GAOlU8vGy7K
Nksc0gJAdFE5bFSNh4z4JNgoNnkdTsfkTeKnD83PmvWbous/C+GnxfIPg4v/Z0MQQzOnLtbHIch1
Xj7U8fAz3Kh+LZD//N2f8YZmfhGWYeMxIp2fte6f8YamfXGoy5uqoQmY8pP49Ge8wU+Eqav8ksqY
v6ZOuv+f8Yb5xdAtk5o5EYIjsBk1/pN44/0uky2Mk45l6XdGO0Cl3BrlDl3BD4zUF4nufk01ba0w
BSRy+BvdZYPv9y9X6efT8qYk/ya+Qd4uiMY44NTN+bWHmVF81yteG0Z6mdd21jpwLjxbgttgyB9/
f4z3VWgcZAqufjmI6mmdH6vesI2aq24UC5EyqSnNheex4/ePrg12HfBhyXj8GJTzmg1ZuJ8pyV+F
Hv/qOfzrFPW3R49xvGQuOlK2atits4T8F0PbrBxnWpUQXBxUQaEGjz4KfXOlT87SZPPJeU/B4XtH
PgkaDUcJnLRQqq3CMmln67oMtrKFZu7RbVCx48Ru34qwpZycdSmefXLYd/uuXO6TdmhEW6SQdpEB
PV06l81FfFl/wyAwvaUH539ykHdbrnRwToQNiubrdTWCr00Z7s+FQ6CIqU15OZmLNxnMYgpOn5zO
2xD8n/fvVOiJpEx1ig47zs601yNeuIFNEcjV6VkHh5iRbtsd1yzD5CI30qiImMvlJ4f+4Aaeij/N
Uen9UevqrcDnvVUPWHGtZYkjIdVLidY0r7iiYg+4beGb2ieXdrqE7zw1p8JQ2+nRQgDa2EY6FKoO
Gwu1XyvQkxxeGdG7a3fUZ0En/pGzstS/35R7Xw3ArTxZc6grDHZR2/Y2v8uvg2c8ipAe0t9xv5V4
CqH1+uS8PjzQyVoTuVhyG5FRbB0chTLjJtGo8AzO6+ODCnXhGfNCAf0bGl/VTxc4zZga0O9dz5PV
R3ZETJ0LU7FemdY8uNXu4En65/51UNgr/5Bu9R3OpDNcVnCxxHNkR233Ij1vq02/D9zZDzfcaxBj
9F17Fl3IZl7dhgepPLRnDPczU257xnnxkMGHjvEtX4CSXkt5rixJTFYlf3wMw219bufatxhPv/4b
VcDZjwn+swj7yZy8NvAEmDvgboLv9VV7Vdnn2hIU1RnW69a62kKo2MgtUMBh2696xvMNdzWsy122
rNWVWAzbdFOmK7f64Z+XF9UG56R6U144VyafGCNE72+SK2XVXBaHwoLSehTuY/gN97S1DWl74+2z
TajOteUIF+EpPsKwAyfUPgrBgnGh7Lpg0a9hA+CVv2821X+5MpKdv9kRtA4uQqwMjBE5VLtqZ0H9
cmPVWDeZbXiYbF01F2x6q0OFtRfUvz97BqeH+r2H4WRJVoyuKKJe1bfN9Pqq+szSHDqQOqTvex8e
YNYCoYFYoCF1Yllp6/yQBDq8aMngw2dv+KshwHvf4nSFNnsWT711t7bA7BUfysQhzLYXnROCK3Ux
TYuBtcTf4k7F2rPAMl96u9GXWEhUCylwtqWdqC6rVJ/1bTfrhY6AnIrl1DUdOoVAuHW2RVBchcGi
9PD/JDJud52twZgWwbKA6MieiIu9Hl8qCm6qnUKBXidjSLqmojgLwq3C0AWKThh736wh4GEbvoae
hsMqbBkqL8Dhm+F7kPqXVQ8Pssb4NfbEodfk+ZDKhR1iUWwk1swuxgXW8CHz3hd+my4UPHPIu68z
v9p4Gv6WjZZsVPg1gKFx3aa9dMF04qWTdvM6f/Tse63+ZLjyozDkVJ0cCoMhkCJ3t26wCYs7x/Ee
bUVd9EFzsHKuIDQhM78abDTYE9NWwo/5zHXzgzX9VLbc+J7aygg5g+YWj74B+MkGgWsQAgCxCjxr
j0UkDTzjszX9gz3zVMsssPMLTBUvfpyPODXpkvzzkE+7JljFK78FFRBc+cxpjiGcCcv6bLP+IPZ4
tYz5JdQbqWAlvae4W3MqoUTNjBGQWRwbC5/ujhPmezHuW3lMs6tPtuiPzvRk9xJG0laGLMNdus0d
B0RF+VWp/c10U8PMgyd03pbxQWrs1Ka+H72ds/39kT+IgF5Vrr+c6cAUBWgUM9xhq7QvhE5ntN1X
jkIkMMCvgRtCGPT7Q32UFrw+0b8cK1M75iHjQN9mgwoBR93Z8mbqOjde9dU2UyKjgCFCcDMkpZ8c
clqJ31miXqPpXw7Zj1WZIgaaDMjrvQJkxO2u8I9aJH60rDXwQ6yG7mBdvlYA+CrRAHLu98fW7Y8O
frJKi2ow4QYS8vXtPuocTCfzlc3mEAJTmGm949K0p7zIIDnVmhrydLRPYiwjS1wey4t07Pdj3G1j
7KJzIzszdGqEcJpwpCwM3DhqxDpwUlaRsSugvWb7YWQpWkPgU7h72kqpXVwPW9yxQf1yUYkMbDyd
e7Vnld343FkXkDGWAilGm2zcMMxpfV1BCenyR0EjiyDRX7dM5jnb1N6gpuitzVhurH6l4rJL6XWm
UPgkoAPuPrj7Iboz9Isu2bviToqrRr9x+m+5eKnFbZJea+06Mtat9dLWG6vattVWxScU8ALUhmSt
9dOXrvxV2a+1dqO0G9/benIrfVqEK0pksxCIgktxT8n1s9YeSERarGOtVNmEhnEZlc1NqJdnRhZy
WiMN4giMQbFtKM+ZQ7GkogL8o11FjbPFvgRywkU/RNsxNK7NEleYYauq+DPa3wzza5tR0xqGTeyx
h/K617nYh7HELDMAsdM/aRi9WfZw7cS0YyrDflFS7Wqo7K+iBoSLkik2bxwjPU+N5Eft+Hsr6K80
rOWpAm2Hylz6WIl7TCD6fjTXHGWJa+ePToEaQJSTVEDbw/RhVKH02oF/DGwKtOPAmiO+gkVYjwWs
y5CLoVRg3ENbPVP96CYsrC0ekTJ+9oMCYm02qwoKkC+BtympgDogVQemgY3u3GfwDmbLWs3kuIxT
nJI7c1N4JHWoJnqgGDKyd52hbz0Ft1B9PAwF1C8KTG3e0Zkf1tLcFUG8t3P7qGHIn8KRKhpjgSH+
MvfnI6N9iq9v2iq7jnsgODBYQk0QnqhbBmu7mbV2+2K6NJfklDd19M2IsCcZUf7R7KdNMLUlku5H
ntLPS9WVM+ZbSzTbOK/OzVhdDmEYzITVXwyBDUatv27y8wL7UEpVzCpEZTe36Oq1wwaLn13niauo
F+dU/q47z3q0md4bo3oRqfrGj+PVIOUZNkrmcCgihbhRHlu1O9PtCIS4ue3UZi2pVxiJtlHcDGg6
5XvLhrV6SAZ1iQRxb9cFxuxw7PXvSu7y/vaYsAMTJNx2Q0RDIgoeaIuuPOhlE7DAUO9YWWeRZYEx
P6CM/myf/GihOQnEtMEpqf81EOWG7Vj1G7sAkzYJdXx7Iad08yVB8F67hFTmuPM+y55f5//fWV2R
U76Jfy1Uf8KqjHZro6tHvnXu1bzgEHSzUL0wpikP+LCiAjidX0BUmmXJtdu5DBLjmmteFwOPlgV8
zSsWeWzO1VydqzV2wSkNgKSYM4cdNkSQWo8177iI7XAeWcBh0psq/a6qRDtPQQdY0JV0i7Abw0zP
spW1C8CTOdAFOpBlow+zzjl6LW35q8hqED0Wc+sm6cb5J4v8B2nZqa3p6Lcjqjcv2ho+Xe9078a7
WL9J1e/sMJNz8MyGA2VTAAcVM++HQ4UwCX3xQqWOrKLe7bfAL/sO1omJ7X0dLBzdOCNyu0gKc3n0
o89csF4HEt67V9bbe0WF0B+FjMptMhhbn03YUiB+eN0a8VEtrlTngqmxuUU/PNKPJc152l/bKK3P
dMAf8CvhvgK0yQ+Bft4ibOMh0/exWuyKnMvsgwOEqNkAbo/vjJrH7ZEm4ryI3XWFs3VUWIs+NBm9
LsCKpfhepCufV3yS+I1Ap7LCo5G4rBhfoRWJUhOcRnaTeMvAGeegHGj8/4iTlykFkBACgtpfVrC+
Is+aaQBWaoEzd6nCkqAlUT8o3f1E0un0s1zSVleGY20MCz2CQlQeI7wEfBBllwLhnDlGlM94CpUe
+Htwln3r8xpwuo1BDb0HKLpFBz46xKOajy8BXPcQZr3EnDv197TG6s66mZBaon+0WHSb8bNRqVd7
mffu1vS4/RK3KFbqGVGlkTef2SHUhXRU17FuHoY6W3vR1IHcyvq6CW+9LkMm8L3ARDJp4aWQSpvN
cmwASNXVDTC0lR1jJLioJnIvaBSSrF1nDdey6Bc9gi2vRCfkRssmmnpOOFI47jqMyksnokkUIDt0
MdA39W0iXTR07YL+5sIYKB9Q7eygqKYRopB23IgigucoUaUkuwiMZqTDl0jYV2W6HIsMrLwH3cJb
oM4Gb/XZ0Kz1QdysnsbNbqnlGMWXWxl/dysd2Zh5zua9V1vQgV69oXt1gUnFUW/EU64EN426xun0
XOfGRV58YZTFtjWLo1aCpatX4aBcjmZGhzT6Wvnim55UW9OrsXjVERdnc4Qic5lOSXQLZi/9blbl
Wef1e1vJNoYuZmr80GCp7bCXjnA2ENKu7VBd+jyNQ6pcKnFxCcpl64EU9gtIL02z0YZ7gQgyGctZ
22dLuodMUjfbIcg3Qe2ukwRVG/9fqCZNUXOtgkoOb4suXJpTxpxduyEsjnISsM1M7KBHNVpHErka
iDWX/tnvV7nXvOe9x/Gk5oVBH00Dmk27oMA/0WHgJq+OWFtTtGz3Q33ZQ3W3Y3sNA3VRVM7XxAXb
hswp1upDMeDA+GnR4bWH8N5XmZ6EX96MccDviRKAsrVDFEcIdvfqcFkNGRiGin5fNDaPzLecxRbc
IdPYGuN1vfUie49amvWXHm9RH8uZperzkSHQ+TB8G+KvI5Iw36Ss0CWPSTOCsTB3ujNjMJQY1K6v
xiwLdwZCPN3ZdHJbR58MSH2UzJ/OKVq5kFbdxea2QBDhDv6dQUUrh3iozQV809Dcp7V3Sw9yn/V7
01DgsqEj++SufvTynOQn0Vgg9S1b2jQUhAdNRwFv77PceUgE7paFjiSu3RvoGabb6ITxvuS2KuKz
OZ6P8kH1JGyJU7QneonWMUysyzJ390aBU3cTwYiixo9b1GvtqpMHmNe3vz/n9ysYCHLePj2YOzmM
Dw0SgquzSGkW2fZhyuunyklMaNL5oA3kf3d3jdORRjVQa3uS42xDs/hqsjZLN17l8kn3nb20bxJw
hpm0FsIvD4ocYMGOe0ke9PtTfT+zB9j09lTbAr9BI9bl1kSe3yXmemwuGNtehJxmFUEoKz6tvU/L
wL+/k0iM3h5Kb8fBH2vyxAJfhs5YhHbyVeUcpyurNMq6fKkKe95rQBZEZSwQJ7IPEJqGn43OfVCU
R6X49hukzC3VhjHa24jdMtFBIg4GGDRq5VxPJKSLGmdzPbbn6AtXEV/r99f4w+OeLIxx3GplJwaI
2k5OYH83vbuFe1thwu2n417j0psp3LM8OhTM/n5y1I9u7cka6AQa2jM6uNse06c5dcAqvZ2a/4zU
AJaT1szUUF0Qcjq4BHq71BbH3rvr3Pq+McKDRz3aKNFauZ81tz56q6a85Jc1OS6MoJEobLd5rD+4
LYhvIfeBKtcRBthZou6R8+w1V352/u+X5yjfvD0e1t90kdvc2XZ6+GjTekzMcld0r+uVbfhLPZCL
LPsWkAx/csWnT37vCT9ZqirpeQyb8oRL3pxAqAsdJprR3bkeKFm9OnQDxeL8DlNwVfH+u7XqdFYz
8RvZd8w9EbG3e2/ED5puWcMbPC2LdmrtVZqVGrvuJ+f4wVU9ndhsJJLgMhLK1qP0Ny0YGe9pPxrs
3gMQD3XmQlERlbaQ0v3HMf8jmcfN/18zkabjIPPkDflY5fFzKvLaD6KsfkgRmv7zX/99MPKfn/cv
pamjI+DQdEuQvKmsuX8qTdGg2pL337IYoHwzGml8sW0H8aemafLflKbEPCoTD8JEsCExyPsPRiNP
a57TaKQQgs/TEcGSk536bpk6NrZeGoxflUL7JgZ9V/rpMSw18rg4YUDC2Gu2t+Jz9kjhrWUVZ8/o
pa5dO7ttDHmuTXqysKLWp5wHo3/lju3Kq/N5l3ZMZwS3UYbvQMGUw8p0ww1q1h7R5aSizGBlOsP1
UEZHp0tv6WlvAaTeA8nco5y/GRC/kc+ASXZGwM7OpL7PsucWJhxa6hwHhdq5MULtOlGKZQBLtvWQ
eGZFqSGuNF9Yzy+b2jjrdWtra9ZNZik3qIFhGdEigJZaNPGmwXCo7JPvCUkwBCCyeyNzYbkwwJJE
2XPJ7Bbu/wit6o5OkUgZqpAB6GCV3mzXwnRqs+E+Syki+X30XSGYnZVhki+QWj1SC7kWFn+51OCt
M9qx6FryT8/Ibu1O9flc+3LaYSupMY2n11dKRYFUq1ZdYt1WWu/NfeYJl5ToVkK4Gyfno6oSD45O
dNdeRH1cGfWdM7gvekcnWOOqKG3szhyHa9tTRKQm2BRAd1UyZMl3Lgmco6giUa6Vdt2GyZFJU0jA
RUKwXdzyu1S6bWszmBYfm6Hqs5GNyZo/toV1gZI1WboB+ZIdFsXETX8OY766o9Bkbv2EUSvBuBEE
UrrZJXdirIrb0Bu/dYa7HFTlkqLgPg7JUdOxuFI69YfMkNbZvShmmq6BHqvKK60xb1SnuVDoNnTD
MzXdQ+AF31Mt0uZVlT57cNopDK3QiAIkspPnMSm9hWqLbEqpavo+uMbpMdDIvAqdTR8O3xyobUPY
38vGY3rYuogtIJzSUF4av1rDV732BOWuaoAkHlegi+TgbISCK1wOgJQoEAV0WFwxhbXRWhUft+I2
0sg0rOw2VuujOzbg/NIrDQDvvMuSW3ccrnUn9hgJHK+D2MwYSDPAQ9fxPB5CF5Z86YDLotja6vKu
tcuJw+5uVMqa0hdnjk4B0q1S4Nlh+Rxp3OFS3yt+dGwdd0kxfW4Z/gY9BvyA8rm1o01kw/kNk3MN
8wa8m2wYTZge2G25tCp3qdgt/vTUzVurWJuFdubXHZSBxr00yMkwtQzhW9Zrvh7E6OFFh4Xa6spG
Ra+t5joQ6/C7m6v3/5u880iyHEm381Z6xgnxCC2m0Lg6VKoJLFJBa31H3Aa3x5XwQ5TKSr7qZnFC
s6allVVmxBWAw/3X55yFgXOTKs20lA+MgYNAWgBrCZP1jN4yWtUS5XMtasfq7dIWAuZaFL4XqXow
SiNqBRZHXaSTaqWfN1F7lhTpuM1V4t4X9VCKRWgp7eNQrE9iJ4RaXoWbya4Q1PRzKrSPorx+ahbz
+0xevnTAJ2T5mG/3T3mjR4W2fVrq6tvaysdFI+v7wcjffokWfhxS+2mE61fbCG6dKRU8hPFzW5PZ
u0xDJvn+Uu9zonHXfsgl5tbNOnerNvmyrJReDN1HkOKUjMOHHB0YyvT+v7iKP2d9v1wFIHjNAnxA
Idv4KWirmEZCjrUXuQqUwZQE7GVbaGE3C7RLypNVNk95W31CtunYbvGh6ZnBTjIgLdUvzbm/5fz/
/WY8DdFkihKv/Nf+//xavm6voEv6rPyf//1/DMX+r6DfXr++EguEr5+b6vU3yMnw4wzo75/9RyyA
U9dk/LYFG8GfUSemrgJvoPkNHMQgL/oNdbJDS0TIE5AgBgii6Tz/P1Anii7yiYYpW2iGo3/0N2KB
PycFO+ZEJwwhGtJl3QJz8lPojKZdX8q12L/oMTNFnXisVN0FPOo24oQUre4XVRvkzfav5iN+qqn8
8sWWJemcM9VSzJ8n7nRLkrtxVMYXMHpeDyvyqKovmYVI5Q6tFaXKE5ahs7f7fGbUENbhGWxEMyw9
7QbkLEHCoZXoDupwUFfd37kM8vuGinYb1vL8mPeiV+aTm4htBLLttjSfpUoLoIRw9ER7qMriuWk/
pzRo9a46qTDHDJX+nG/z2dIxKRb9t2JtGC2n2HNfAyXXPxojoERNtZ7FUUQTvUMdPF7yz6naBuJQ
Xqw7fVY1e1USbYrm3nxOKorRffuR8tCLqlLG6Ua3zLKvKY6mSJMHvV8fZ32in0Wu5OS9eVlK4zmD
4WP/SCg7ohn4BgC2JSp687pYM3zUcpz6kGhQ+EW5emSxisHfk44VutScxHqEYAMa7+JUi/GXrQXP
Xy/o7wn51zSdcp8RfDUwlvaDFcfoqaNPtBEPDKmQ0jUWfPk+e7LOZNyOmVUB8CNgLDjoul+mjhJm
3ReMTAGWIeez91qjUQ6Hlpy6VquTZIJUormjZptX6tO/SOHfSgR/pHZv2wUWEwapNSIP/X8jK+qG
rppWSehfAPW44qodU21Ayn1jzkh72GLoShV9ucp59jzryTG1Sg+VNqcojUuG42VM/qkdDb/bVvxx
NnxIyvVdCenG2LTIKGkhbRQ3h/QrlVD1ytQQUMkDUJoA1p9oI6OF8Z15Pb27NfH6roKMJ0157Ll+
YiwEceSJbDNmUmI9dnXtCAsD+fvTgVPEozbpAolhKk+aHkVt3+Cm4mWJmQHVmJ2yJA9H1hv+q08G
Vfui1E7dgMOeherTsjN9TBpBGsiHaWs/llp/gGvqAigabsXkwdKrWyUbp7xc4aJfr23XPVlJ7Jal
cOwK9SXNKH1b8svcJ75EPLLF1c3gmKypekHs1QcDep6TL8xtQ29a3ZKWa01rpwRy2aHA3kqjr5QV
Gg7TgQ16Su/xv+ATlMSfHR02RJYUC+NHDV4BT/fnasFc9H1VL/rw0ovWc6tbzzma8lSr/W0C0y6C
dlok8CWr5rUjzNYLfbi+eYznoFFrJ9bWa7516DPkpwxEuNgkfguXsNzK51Yr7aVGDzsWntVtcrPS
OLV3pg4U3RVLeksQkB77rou0ndwBbFeFWNdG4D4aize04/sYSzjElYM+c1Bz3nI0O7MC7LHeBHHZ
H5imdpU+/xyDz19mnQZDmlOkXd7Bhuq2k8IVMYmRVR7kcm4xjj4hdqAkGCsifWgf/BnZ8G6E/GPd
lx547VyHG2LBrTU7a6tzhgvPwAo1Y82c2nBOlPlaKbQY6KTBKk3WfydZQM1VWs6VJQfQVdzRCISv
Ad0ojgRVFuuSdu9Ufb7GSxs2xVfLNIC+kTesBkpqX3qZW5DBafX9YRrQm9eaW74D2EinolbB8sfC
7Qcn+p/EVz+NyP5ykiWG9yTcDeHVz6PAxE6VrmXtgBQtHDsjJiXRgmSDnE9FJZcapbVooRknD0CM
GHOxPCFvg1GYXGFlGdkcjB98BLrlWUgH2SkQ9RZEIkE2MiNqGOsqfBbICFVIyTXT+8Fk9lZRXro4
+7KfEplzS9Lo9/rsxJsV6Y156a1/RTBJIPFDIeqXe1TI8MF+gNMA8/DnTa2WcmfoxX18SXOjAz3f
Bgt6PFu/FPQo/xURqrSXT3+2jTDKa4BUoWICq/rnb5uFXhHaBVeqNuMBjJlv2IarkI8byXHstBcY
cIi9tVMPuGOtE1ucQIdJc5ySPNS/hIt/OeH9Jqnz48VQWthv2JTAt4iUN36q4SsafV9lmZeXhUTo
nneRYFG8351qV+sMB+mAP4kySjXoDTWc2zZckGikF+xXnCexmFy90S85grZI3dvY60M6GacGoNiK
2FxeJ8cOiyrPddRYE/orzU2TrRsa9u/Ve3IEGMb0hvxSCfOjPnKb9Ta9r6b8ooDy70vl1He6D/P7
16rqgpl+mLlNZ7HUXFRevg14bVlfr0POlxACVWb9BIIRxphk6+3NQNjZjLd3Eq+xu7j9mMC/pPIC
Wyix87LwPIj6CQXwY1uCVP/nx2bfMX9eVl1WTQWEsrhXh36eeWylGPBvyrLqghJS1A6U8leKyv/P
I31QRz+s9M6u9ifusycqe+dXpiOaH0P4tzf9Gr7L4L9NicKcIu5HeV/5X0t58n+ooqoB1BLfIpI9
ZvkjfLcs1ZJMU8aryfz/x/DdtPgo8w+o+d8I39+UN37YF1wowbumo8FOUVAxfu4jjTlE3vSuNNsA
Qc2YCnhty9yA/0Ji4zbbANgqVbxYQt5AmLVA6rJIzcfWF+XiucxhWKqXJy2DFUlb0+7UN9o7pco0
W6k2tMPNofQoSSUEMJCA6WW8QHwdl+6A6KafFjnTQUL8rZTR3pFnph5bXWoZYTS+G222A6Sr0LTq
9wbgXBfqIeSRJ+lp1sUQrorW7ugu2nPFa7ThY5tMUd19mppksaURqnVBjZ8Zzf8l7fhbWzz41uy0
d8PPzH1/wiv+m5W7LYOC8j6W8dfp7tO3ungtfiP9G/6bm0EuMo2kuA9T/fX1T8fj94/77YjAkUAU
h3H6vab92xFR/uPNI+lAfgyq4X8cEVn7D5JP0bBAOBqmDoXC70eEX4GIsEzOm2XuJ+5vZbikk3+y
nb+AukzqNruX/qHxpVFqMrI5V855lB27w3BhyCNU7JYhTts8y4f9n+rFvOiewZiGPzhUQg/SExBn
6Ro/ZJfZj736zAhCGHurX3n5dQmyg+z07nDIT8VrGUFBolg2Y2xtRPPnmCOLuPq6I/mxU7hIBnj6
YY4KD2lYZ+LvqysHrVs8xgeYc4L1mCJi2YXdcfBUB8jOkQn2SAhhRkD9Mgv7CD4HXwzUQxcUQe5u
nuA3oX5on5KD4kpucRmCbLWns+S2ESJ0Pi70ksBkZEu+4o6h6grnff4os81TcTbC7iIfjKsedJft
jNJmpLr3Q3nJojls/SqkMupTew6ng3loHuKbcCmfioN1ac5V2O1wHy9zJO6ToSRPOGuB4YAsYWTU
sKszNDgMtDDjQrn5Jb5NzNOun8EIRcz9eTkfq/iD/S3yBjf2nzPbcqRARzpT9uLvusO6+m2ov12G
6iH7+RK7XUABNVTtJhp8T7zFp/WAlGlA7uTA4xNOQe2m/uJ30d2Dkec4uVKAZt7H/sisjq84uqsc
ipPhLb4RoAAcLLc6nHnX8lg9pP49sB6mzB4ikFkPcJ45RYASvGoXAUV7pw42F9EhB42QQ3rID6av
fEco6waU/4v1aQwbrmNwe3t6dhJnQenTcGZPOwynxdevTaT6sY0MTtCGol+5aQhZwUN83U4IRrui
L7oKYqadq1/zR/FUfb2/Y46DcDvZiXDsbnb6C0KCnnaB5Os8RMVT+1J7XbR+F/3R0SLDRYPCz27p
cQ7kMA80gFujJ3mFnyPcobllEDM9OLmtamdPxs2Ier4N+qpAceDhKG71IXMZMQgyV3wPa+OBAup7
Gpgu83dcrOmNXzL+vrliqD5WRyWaQgvlZgmRVfVRurETg9jLUFXtOCciP/s6HcsX6ZZ95vzwyvyB
QecgG2z9oAaCn12LJ5RdTvKhPOnn5mg+5meDE9Cf8ig91Af1+K9E5iBl+YujvofIPxz1pZnkRm86
6QyLmMfc4uqPbusyIh4i02G3XEPvfv9O1ds3OJVl1EZ3V/UYWXZGV3hmEMkevOo1vS1O6Yi24I7+
4kHR4RT2u8zN/MleHNlhmhU6gFBy+4gT5hehBJzMzr9knuGxi9Bh7RzJVXzDLzyT562wy8ejmhzQ
lHKYL3VGJFoZow7WsHnQjkwue+CTgwTu5QwBY+iRDhrkkt/un6uXORyPDIu9mMD4wyzYrm1IJgT7
lzMfHwXHcIR3qtvzszGMP6a+HpVHNSqc2G1ezI/JWY6kS5KdTPbSWb+yIaMkkp/vj6ibe4M/H4xz
ZYRJNB+SU3m8X2J/8NWrFijNzeTVsZ04UHWd1wDqLrY3KhFO7M+OaUv8/Ptkl87rx9L+AirQg0jE
3mzNHTzxMLqK/fV7zvsXlzPJa2MHdJez2ZXLJ3lDpB2WUx7OQY5hNS9dOII21PyZEXJbchdv4sWZ
X6v2FlrsR+GYvGfHua3zqttiBAOXA2SUi/uKDT+pAQ/lLBxrlIZnd/IYNPemo3UrHY1/FZe7P/qm
Zz4y01gGIEDZenKguWChXPDZXunVDi2oSLhuh/17y/P2ObnqiU1bDS4KJ/eIcTyOQNSFjacGSSh6
q1vYkNm5/WV0MhfKDq9HDlh1pCPUXg60sX7hL/Zi96AnJ1zN4CFCbk/29wSPgDqgB2WKW0cIjbnM
eVtRzqu6UHzswpzBZ+MjkRbbL/vQ8+nkJJGABxLYxjm3RrDlxo9GxKS6LQdC2PIh6aFFZHhyfnD8
/0mKTn/6z+nGHy5z//mP58jICrJlUzx3nn6+48oYA0a0eXS7sKJqwDPp3bvfu6bDHbCUiKGcUp4E
lRMWZ+GngvvE2K4/eRp/zViNdzCr+ZtX2V9rp3Ymu7FTJw5mVhLZ8KA8bIg1TxxDuEb8/cjSenVX
95MZ6MHs45oBwOY+Qyt4xcHr/XJBS3n0dyfJL1xoRhwoeLyZd+uB5PeReYgxVL2PzhPmquQIi5+Q
54z2DxxCnT0mOtVl9Tv+lmI0O2/gz+T1TIoGoGtt09l/xA563ffzEDKtwr+ZMI6KR3pXUQe8xmJL
yHxNHi3Oys3uH955UpSzWUb3lxvJCRSoJmIMUtd0S/fOrswj3nVm0Mkx7O7dxN3JbB+dm2FrXVg0
nLjiY724c86G37zmz3w+6yrbPRIMuicGo39nPZFg9zL+6A5RxYHPY7nZU8KtfKFr6HVc0vadx+K0
LgfwM6jN5GmXyH4Zjh17Rw3uLiPfDqwljh5VPGegG9jO1a95nBbb1PLBgkpggaEuQWiaIdl9o7vI
rLsbB2dzdmjy/rt9zZjd52Eic4vvoOyNY4TwhYMA6pPTyKGLKMb6+1ZuPIv3SW7Dl9TcQwUM9CTZ
pRu7cbTfzh4qjf503EIsAU9vY7ewQLxCsPetBzcQi1dH9w/meTlsLMfAVZs8e+KJIA7aUxoNh27f
qK4eCNf9SRvuFkIPw4aF/c3vg9LrnSfAqNwDzHZ27XynHGhbXG6KVSg4s/ta0Ebloul8vi3yyMUj
Tc7ukXEcis9M4p0Ny+WE8nEM9FAPR7xy5saeFQpHbNBRuC3hEEL44u/fpRLl7WckcXMvfduYEq5i
4ULJnIJed4QIkgi+TfYMTt6+JeoTtilEgS2IsS4iWyzFeMReH4wsMXGH0+KwBu/+4f4hjRhQ3twU
wHUTwrhOdRdXb7C/0Qmn2MzOE/HK3WfGpKLep1zIT9JgCQVO8b5TYdwKAKD7DEj4YewsRysCiRbs
x2HkJUDQbAULPHsA9NyUUBcT7QhhGo1fVMywddptFeLrLKnMlt5vdbIzt2ZFGWHgKwx2lcxabh4r
GnCkHsyX5UG9YNN41pUrnSsE02nkczGqU4SEvy6fZhfuwhOB9sYhRvJ7rqNG/531cDJeA48SBxJT
Hyw8l+Ui8e7d8Cu8p40mTkKMLUJl0ZlxFJwLwmgxMM/aF53jKz5siMaDYHY2t30Vggaz1vCeyWve
sQOI+mXuZMC55DwbkUO4f7NlGz6kpQQSxK8OYVsYu7uEvcV9MtOPIUCI3m1cgjmnZJFHn4V1xYPy
ZtvEtx2++hIWa/c8+2ndHGk3QyKPmpPqKMSfaIRwC/1pAEGDH0lZ086Z7dhFIMeTfGAWC29783pc
ynxKiS1m5Oclu3hMvzaXfam7g8aFliwD1pPft55FSG4G+XNMiN1eq6AjUEldBfvUBffjXT/X1+ph
+7aGe6AAtbaXEa70IZaDox4HEi+zLlZlz0eyEq/kHBfn5FAyoOMz1ug2h9oHY3BIDk1Qbmh62+mV
rsh5OA/fYMSyN98KAHI6BEEANF5Kn5Qq5Fp8yCIdSug+G8xO3SXoHGgloThAzsSmj0fU3frw0xFB
EdwS5+SkFJldOT1R0R52CeQnnZPuf/zRFr8KTkLOYDmtt8ctrccD8rfzdEHg1cl9gIOwEVjBSKC2
hsCHBz5ehloh8+JIiR3r0oZKcPc6QvbCEaP2qF3iZwQsRv4iPhkvnf6y9Z5+IhDzUkqXdhWYpBJa
oCsOWYCdsSyAkT39ecaYROMxjpoX1peNorrydSILqY/ybRFsEy3wFzWSieCUT+pX81m9ZQHLw2vz
p4TL0T9m38D/HPVbFTDt7aOkkRU2DJiJkzwInuD1YRXgIgkz9zhUutualwSC13GfFZFiwo9j8iXU
JGwGQVzoJsawIJLSAn5gd85g34hNXyFcbOxx84pTdkoa8hoIR4PFbz3CvBCpALUL697OIuuTptkp
b/sgP8Wiq7FP+EvzzIuJ+fbHC17Ph/AGoRuJnWyyhk2052HW23Oz+ECaFq8qkqGfCE/ZgMJwisPB
Ne3kWUlsOcpQDwtSv3FqN/8osR++rDzE+MviLv7qvVIXxij0tmmbnESu0XAMT7V1W2d3DW7L3h35
1+buYSgNHVt9ixrpuvAV9EgqUITkXKSXokuBzAdIyE83tIrH7wNmdeycrbGXjMuRv1RRFvVeerlr
/vp983sv5uv26BYmh5X0q+MbSj5f5tiafBNXYVv0GELhQfZ1H84BLgN6eto2dvK1fCwvWxKofoNz
28M6giDMGjoiThuSiJ4Nj92OWU/83KtcGht8l+hLvKbFNuBzeHDsXed1dBQcLRfv7Iem5dtbwu49
6M78PdjeN/f9cHdevufBHs/uy7WnIKNNCs2XbLjo1hHfC9go3Z4PAK7sHpe9X9Tk8H8MkMxC5xgk
onMSAZmfSfgdPhm/aGD/mR8mkt6jOuGI8DkxtYS2hQ/tCD61IJLiPlh00tCg9kYudnLvXAgk6xj5
PRwE/Eqom3um3z03GH8rKgO4QN64QphM55W4X2e9atyAGloH9tFzF7FeOCW6dO/uPrwTGGUT35t7
c2CGkOPZONJgr7+MQbqbYW9fZVIAjDJhwWmGgeP7QMQo+LCSe7m34FsIXGzewAUTSPlpJB6ySx7t
MTYds8yXbTIQ1V25GUgcvPYbqTYeZk8XBaKKfx5/0yL6izR2//kP4TdIt6zamlY6E6QSaaKuW1NY
wq97X4lTPKDgGz6kVhwSAB6AQWS1kFeQdHK+0QrAAkLzgquD8oJA5e4mYXnb4601kna/EMBfiFeQ
qCURmdr3a/wSn+Nzf7KufQStcMTIMhUOi4h1cKgxEVQvB42a0fCufN68JByjmHhvcXQsNhMWe6Em
rA7DufTnI3hj/mMqYHca5/GoR7tFnHzzad7TNq5wfr++X+0bgl9eFQwv1Kuvwzl/Gr7tbkB63v0b
ZMDQ22ihZDe4gOHBOK72l5nDzcjim6liko8/4m7n8XZIxWIdtJDhizu/ZkwEEwzJpJO7KT1T4szd
r6D/cBSwhpJrHhgTJfClfuS2I0Y792sWj8ISRbrdpdxJLBdCVL7foXLibH7JV+TusAet/u6UVs7b
4mImeM0eo8UPq79HN5Tg96jZlt/d3T022Mt3stf6A4ZsXwh8aSAEuo/MwNvtQARGUNhhpngiA25E
xTs30f1QKw+DznG3G0pZMxZ9tBciaSz56uQQEFIgYmzliVvHDDDO4M3vhIc7B03xVk85ZKT6Gl57
DnHMwYa9VDwOB3lW5ufESmawEv/0/h5HgrIhQtxjbLIF7gHScUcbr9atPYvv84cKmJtIqJefF473
bkQAMCSOUxGEtQ6I04wt2Lv7nlz4e0+qdYQl2X9hGsOZot5mngEbUT6supMe+t2AhHtqS3LNmUVE
iRQQA+Mt1z1EnIh/9hBP8TpIhxiXPZQeeB9nDwxXFm6KcK3YkharsYd0LWEZlRyCulY57UmJwXnM
3ywXduyE0MoluS3uik3aSw7MNWOpSuLZf35a6V3/xWn9eUavaLWiTE3jHH+TrgiCNDZliD3eexEf
7096YQPG9e/uHsiamMY9tJT8+sZII1Xm8aMWZU/arTlSVXu4f4Gv9rp8Z7TDV0J8vGceAOz56RV1
Gm+PHuIbUJGn+dgepUA53L831DeB4Dp3T6bKuflZpBMYjicSaMIYUuNoJiQmifP7cLuWxBr6rT8a
L/cD9T13iHCaXnFo2CLZCa0aUszzR5wjpt8VL0jSsK88ZFQi+SZ/HA/VCS9EQCvjy2J/osjZUZrQ
wyGyHszEXb5A9tJFnQ9P2dG6lhH2HStO+ZzKm3KVL8PRiEi9vT3BzwMrfHsEf6ut82/WsZF2sOFf
d2uC1/vrP57g8mt/bFu+vemXnoyyt2R03RThu2bC7K3z8ktPht/QkISPEiwBuFB9703+2rZUJPix
VcsEG6HDgansQ3m/Th3yK5nWMx0bSRF1qCv/Fvfkm9rzj21LxvuguFZh2uQKGcT8aUqgHkbdiGn6
Ic5YUviZgFRfZkI/JILdWDHWgxArdekkoIgGOMYShHIOiD31Yd9M8+pKaackzkCt6jzMcnHUOkvY
fBi/ZiDqyn2wp3XNr4OyNT7zTAlVyjUWGrct7tVOYSwI10EEpB2XAkD1rc60PKgHhrZiOpg4ORmV
UHQ/GsoSG+Tu/t/frf9nE7XX9lvNQ/72bTy/tj/3K/fT8SMr66+nZe9w/79SGpN3stK/3rTvvw3j
P+zXuvhxz76959c9izYYPWzT0JEVA5ixj838vmdNGFE1xkRNzaChzn75bc/Sn9cAC8DNriswpmr8
6o89i06HJLLHRaao6T/+nUlZzsaf7DwzdUiW7cJkkqob+2jLT00GvZiVNoUYEmKY4gDQ+d2o6NOt
zVbVRekpCaFXX+x5MSRba8r7EUaTm1z2BPqViO8GW08IPieTbTImMom9ChrNZMsXyh3eKHWFTwpV
IugKZPiO1ZUJHnE7zuJEx6fSidqhGkJ8YKVvNnS0/IqCOL2GbBn5EIPBVOXYbyUVS7lrqCGmo3BZ
7sY7BvYpeMyZ4I8zcmcxUOwrHGz1+0LYpFszKWQpd72/TUsmcsKW6qTNY1EhLbvNimPNffp+Zpjp
2BvIWhYCyay25dc5l+wFLjl9lR+RUkXPYeEU6wtBgdJ/0CteVlvjZhtjegVXSuBKmRg2d7msAm0b
IjWNitdYks+asN60pn6N9e4TIJHPfV8f4ErxSsM6LnF7auAzypb2ZiT6DbzLrapJ0jjh4RJLz+sG
5kJvAz32FuNWm/nTzr9dGz3Vttq4oCzhJZlkd5vkodh1LMr1tpgf8ozhqCx2+p5YYLVO+oBW4dK5
yC+1tt4In7pRn+xBrh7GIdnZvMGja/mnce0etbF6r5v3U1oYDFTFH8E5vV8GvJ00BlszwNsve8mE
B2/rhy2hAKfHMBwmEGEYzcehwgop7A0hvs6giOxKyO1F/KiUp6T7tm53t2GKseiaR7lhhLGtkqPR
WP5ajTSNEvmoSeTTRmaeU6n63ik6sRrSHAKVir4Pu8G8yh3faBJeGlseJmYOgRJKMTM6NvkV9Cm4
Mzh9Na/r49eqqL/WBhX08UGAbQNFPG+7w4KF4IoUavJtqhHG7eHo/siclZmu71LpDq+CQplwE54q
UX5tGzkslKsKxZ9zV/vAsspgEMRdvmT8IJSC3wt3H8WjFy1+bpQA6vTHXoqR/1mDSc4DgXA8zW6Z
kDAfRrVezj1rkS/KqF1G5IfkmoSweXcf3sf1FKl9/+luxG5baSFin16T6Odtvh+MSv2U9QlkZQXV
pPK6CZJsqw3f1Om9240o/ChlJBSfhlk6xO0cai1RtLgBfoJwSUI7ZjaDTpbPlmomF3OVDlWbftLk
V3bQEa02H/jPx0L+mJuPUspzov4RQxBWzcv3TCgfxGJ52plpFzOF9aOzxVWJjPpDLdDTrXXtqDIR
bbbjSVmsQ260L6Bw3WFsndU4wybnmMXk99KjNc3vJSRX1OVsKmgvH5nTJ5E3tsDa1tME61ivvzOF
/CAmpQ/riKdCyWTUCgz3ozcMySerLKn41PHDVi5Pxn70UtN6hqermx7V7lu1qa6S+30FH6CW++tI
k7uBSsyMENPxTXHYabl8vbXOjY5sQIGHrWE6X23koCEgq220BL2xLGwdWihN6D+UBhpz0EXD7sWY
bHsSCtJUSbAe5lY7CvrDnHQsgxw0Fi3HJUFlOahhy93qmfHSAcjTp03VbsMIyyT0k8Gya/5180Wx
xPdMU36RzJxKRrZ4d8QVbAS2YKTS9CbjnpNgHBBbNdqQnmpa+OosvBtG1Z4QkbGTfDXRTrBeiIhu
ikXdVYCeSBiyGm6ckZ60VPqr9HmDsmvVSYwtw7/3Qcf27WHvMIoZHgcqan0ff0/ju2OJdziZGojK
8oKR4ZwmchIf27r+2oqKiB1nMNictFCU1UMP/FFPlye9NBeIkKTZEyWkkoq2tN6baM9h8NtPVpz2
JzXN23M/lmS2hngE/XNVhPup23bFyEXIj5swA2GMOa3MlqaBmjG3PzG8K9FBtxaUGoYph6wTOhmd
Ia0GirxeN8KKt8L2b1DbkeSPRQ2phgbXSTNfhrJMj13aCx5812KoFdKMdCqKWvqmVhcVh/OoVQNl
yE2RLrL4Ic49bWDASzEI9KFsTbKXNNFJ2IaEqa+xk9AZMPzBOi9W9goemY5JW90PssRgazKEsQGb
TzUwNrw1L0IFhqKkw1dU47EOhMLUrnldRPD9Q9GWJExgwH/pyjGNhlK0QmuFUayBjKZLsvfYfBI/
cHUx4plQcZVic5Rz80OXzi+NChgq7Y2XPuvghOBhQTy1uVM3nar6llXMfctZrDqKJs3OUK2HWW6+
gsT8cp+U57SfjzXqzxBiFSEyh1dVGNCaksQPrY7AW9sbdAUFiLozTgcaD1Tti8UeEqbim1K+w9nX
Jm5pAescaw7IMvXv+0npHCjOUGKQ6M+J+XsR7tVIUPIEGOp6zu+vhpx+WDZeBZdqn8MbQ+WyKu5u
nQtfxUL2qhnGaYHBlLpb3CJRNn8b74ktaYAOWloDzODZegmPzHz/IE7KdwFVJ3jZrMEe8yLDISax
ra/9RNyrnpjTOhVl/Czd40/FEj9YbXqZa+sDKNLXxZJvzGP5ijp+Tdeokx+TZiHFt4TTiFN6XjoV
pSpRFFxFm8XDkiJ4JDciqtONjq5yq1cnIRckOy/QwxDWhRa1VT4pZYLE4dJlzlwOl36+d4E6aGSI
+4qVzIA54CNjvyml6TymJmd6G9/Vnaogw1DGpypPFaCkRnLK0uKc6fjv2UzaD/Bx4ODVbv6motLu
m6BfALr0ulu2mmkXVjai0pJ+rXWwF4iannRDix39TnE8l6o5ggqoOKWDXlwqfRPhBQDNYPYAbsRh
NG1kNBCb7EO56lv4YVll0yBIulukEOYKwEgdgkWn0aSgxCwiKgKNU6aeEq0VnMqKb4qxoB6SiAfC
Cw07ZT4Lo3VFLyVaMSOKuIT9MNrNOiKcqoqXpPhsNZYO1iaZPFnbLubSwbFGIXoRoDQCDPoAdWvi
KW31LBb1YZNy10zj3pm7OaXAUT91a3q617mEYRtBHed9e9C1yYSCJu8Z+xcU4wLZ0noeEbG4mf1u
PbtCV6DNtag2S1v9UIEgLizl0IoaSTu0GEvafhgFIfFR/hnEXHi8m4r1Yhkyo6SK1eaIRK4L5Wg1
YQCu5IkvwBWCriqpaXXK+7o1DG8ehO//tWosRRJmhUERxXgS5jHaRHoipjCCNhZgvoOBqNilZtZ2
O8u9/DmDFl+e5a8T8aXaUvXJ6v8L0oJ/zyxL++elgUvzj+q1/i/DP34Wb3573++ZFsoSMkPN6F3J
pib9PtRMdcACSQDAkJIBqECN3/yWaaFZoZNEgdtQTN34caiZ6oApacxq/i/2zms5b3Tbrq+yy/dQ
IYcLu+oAf87MFG9QjMg5w+V39wCl7k1SgZaPL8527eouqVsUiR/pC2vNOSaKLH2iG/wRn+Cbx/Zt
eQDrI59pSupiX4eX+0N5IG67RpC1iHK71KzDYFeUysHLs4csJ7DFl+NF6rJ4BAfauOYmV+KNgSkb
VWesRltJyXV7FMWvRi7RndMr21f6Z28kCi/xdripRab/zHQXUkDMtXwnuBLKhiDz7GaYciOLlIVv
Ve1SDdidZxqOrBb3bMlkFHcXFlWFaFnmsMTtIV+4Jp43h7iMfFZWS83cFObpWLNZM4y9jJ3f3/W+
3Swx9ScKiZ5zlx4IOyfaJShYQpvwIqCZkD7X4pTBMxcpATcnKzoDQRhgcgq3AanBmaO5s4huSoRm
ZClH+FUWlrqOL+KLcBbO4qPrvRRXCiqivUZP1XP4VYk0Ox538SJeaDeCOxtYtt6x9MkvSggLkX0p
0DbKHMh+VfDsS+fkCpn2ZREfMuFajthimSMJEo5nC0o2aS9kSJ40gkpoldSQhX7pejSsgs72k3G2
jvtdaRUrvTnLhCWpTkVjbDuKJ1RwKrYyEj25tKaP7jvN7fAo3Al3w6P4+rv4+vv0q39fv3z71b+X
H+sX+fGvf9qX8F5b4tF6bF/URzqsdNkFGbXpcGirhTt1lItoJxvgi0AQyhOCulFskkTxR8cH8IBi
R1U++8qyfERBSTjTLc3MiS0OkOwS2Nt5L66jGlDokvZWtobR3SezzltalJHdY5Q4Eh14ug10yLJj
SQ9gPDKuKvIZP8sAaNTayEmT7GiC3wW0DthbtxOZX1K4tMK872ZfaV8yxeP8VxAubQq+m9+jC0SB
KEkt27prHfVolyjtTPM+U+cpe+e7ZVKuwvxRNo9sXGxssoq4pGRmGI7e48ubDSfO06cVRq+tnqmX
EFzVy+HkP7ispCqY8lsj3fQybRk49/nKb4jXrZje4nNPePSqY6Lv6Do3C2/Jt2f+dd+f98qdlm5O
urgIhVseVXK2ZszMDunAM7lrHRGsr0lVbUqj8ny0vwbqESTOlPlREKnbkj2q0p8ID1XapQjTGP2J
ME85YYoShl0X+94XHYFpz8m9peZCN9znOwJX+4W6yeqdeXanAduz0B2BPT6W9cZHaZLxUjuDfFkJ
p6ptnGScgohnoXgKCdR98S+Dw362AHG3MV8WRT/LKH3c7wXAHZOkx3KIFR5JxfPPcro22MMOQP+I
46X/jx8IfcGlcGz9OT9RHuYaSjOkbBAtahdW6C5KXtzgxvRl4NNzVdih9qvvid6eV0BVVZFtmJbb
qkBPSk6ICSfC7HXDIc6MUVjBF47r0JFAg5jY0apNyQYflDQ1oDzaWSw8XIEu3biw6jkZMfcedFra
39es/4vzpHiJTBWqr5PE/dxAJ3w+6rXj51TiR6K1GWCObD7CSlylTwHLY5/eH7u7NKDlVaOx5pFy
avPpuPBguuTcUaSka2kGxSEhjMG4A//k+Maz1Qk3dbiItVWcrwdlm1hzAzmm6V360s0UKl2RUyyS
NniditeT/Q6m4MG8x2rLYqayDcGRx02HeEFmZWXOGx2j8KKJT+IA9NlR80Xr7Zq9cdMxHkp2dpac
EcfAv4NqC6//kR4b5CGvf8yfffuKyPAKrjSlq8eABkbr27+v8thsH/R4/NYMjAgqbgaqTkBMkZOM
7HGJz2bdcSrUA2tBaXjgsVcCVqoPVUxNqjpoAy5Y+UYQ5x5JnQ3vFB24KROe9RPJ8Q9Syt5QODfw
PXtArnPBxkfM3nNdhTW2cFpMLPvMYePKCz9fl9oVhJRu3tF7HQw7HBv6j65+W4mMq74N6Z+rmkpO
2vBg0O/yuDYPCBk4MlFs9mihn2OfZpfWMiMetUG941r5bdzpixi9StQaGBMQit7rO5itnVNEUyjZ
3s8OunedMSei6LPSFX5TdPgj0vZDTl1JJYvZ6eXbFIxYPSaO1wpE//TzwOTdIYjBlMf5EMmn2jD5
/9AWivtSQpWx0Xhpg/pG1fo5cTtzq0Y8ZBDakbnILvMXj5C6PGSIhehKHp5NVNwskq9cKXpgNv8a
xiq6QaG3VdgfJCfOykY8JTWCiQZ8sEoMwHgmQkYxPVCoFjrLRnIaVVpXqY7pP9/GOmISioqKEJMh
TM2+eyFi3awoVXZL+hXIXkQfDsxJUJoEp7Ya2KPHQDEEZ4GW4l3AANwHo+WUlqBCjm23Mrj2/kJi
cwLlZh7JKL7TYsaSY4rA9YhHbMeFEC0bAVaM1B6g0+16LT4amMOTWH+SU9b76tFP7/+8AfCvVtqX
aPoQYQZx7df1fUIiH34WivbP7/22+tQIW6VYD1xFlv7qQH2r8/MVvOCqKKqmTIMIKMbfq09Z/4Jn
TsRUh2XolZ31d51/+pICWAmsFZ9womX8SZ2fHtdbpyUeWl2jxyVZmizqMglsfP2NBkOSk9EqtEad
GSIyl4bg6y7zb0Mlgj3qU+jMwOHHxe7NhfqZ5HrqHbxZ8b4eFRehKqn48Wl+fDgqfxDoQ+hrMymv
UWGZBhIr1rXhQNZOqwaHocwYv3RlGSbxydN8g8oGE3xU+ldhajGaiLzzYhqq/25WBfWwfvrv/+37
U/nbNut/PDT/2DcV7/dzWv/wfX8/zSKtVot+Ku7rt10rnmZRBHHCXsnAhCxbuFW+76Vk7QtdVkWH
fALOAvMcz8P3rtX0JX6MSrNVncg/9Lr+wCAqvXfE0E6bkDPs5KYgwomd8UHRLzRjRoXBJ3ivxjY2
MM7DpCJGWxlZRsgS9dgwmneaf2FN+Q2j3q1akcUePu6FqlFk1UZpWPWevgZyXdOuNbNv+ok/at7/
/7lRnzqGAPZ0iYFLp5v56kz89fD5P8/nF/Pz6/nsf/1j6pQ+l+k/IOEF7x6+n/7Iv/f0FFlg+VmY
i6fgU8bq791T/JS0SKdhlXlYF6fd/l97evyZE1fQItyaMZSn5e/nUJG/wC5UMGLiN3/1df7Jc8jA
+X6E+9m1eDuuEjatlHFSSo6XwOguNY08FN2fB1lOznIdIJntWn+ZAYXQYuEsVNtr1g2zhjioSlNp
fyh+ZJcNBblSOzQt7hElmjVWdYiKKr4zCUwFmaKGdjLoaDFlTybQWr9RSqq7QRxmFNRoBZrloB5F
KocQz8eXWPO+qoKPLng0u50w2ZvTfnDEODnvclZeSeS7Z0090DRqM3VNnDPSI1KQ7aFLZ51l+S4L
t4ClXZuVxXkpk37s9xIatCbol0OX4JY2pIldHy6y3piXKevcxFQXVkv7NfTzkxqwDYRgzUImKC8z
Vbn3y+CQJvq56BtYssXSUQrTd/jLh4z63pgF17UVnFGB3SmiuCcoYFlqwzhPoqqhcWtSLtSUjmCs
fHQ0Gf5RaVhLVWzkeVqJe2qLL6JL1kTpUUakz7yDpr0bRpFes1qwz2hNjG6i+Fz58X3l6gfP79Gs
mkB6FVWIHLMv0cDWXQX70cSypTVzySAoOM1ZMEotu4kq2iq5hw0ttS7IAQbRQDtD9sZlUmf9c1kV
LyAuK8fXSCKJo2FdS7QVIuwiqXmfu/3ajVJC0mak5YYFMSoKi1DCq45pEL80QznaYd7UDnm/EF6M
Mj/qY7bwmpjNQhjGdHV9kcV5BZVtLQ8iurNSUA9Ai1Doi2G5VLmEdlOpLEhFHHiVZFx00gMp5qED
GDDYDCSG+Z48ZlO2eG5rddnOeu5xk40htNrxisDsZQW5p3QaWs5F2menwVezXV123WnUIlS0Qids
xrT6WlW+tUxynjgjfmxTpVjUiWvXcCbnqtYaZCuNoHZor20radgZNE5JX+yvaA9S7Y9qE9dNTqFB
xi5FFTaX45VlJMcorC5diQixAFqR2FADfkmbYEF7ywmVellA2SFtG+ld6s9bLPi+l68zCjXlcEeV
2o6agr0xYkNqwXWKZZZGY5vk28KTHTIxWrYgFqhOrYS95XqQMbkZrJfJEOflsE69GS+N8iT6/bKr
N6EVLKxD1JC8RTaGrlyrgbZPUSe4JpkSgiAdDRZ5YDS9uWggAJ6iiq7+fB39y5njv6I8xkA5+Ovx
32nK+8f3RvtXz/634V3QzS86fniKoappKOKrZurb+C7o1hcJfpuuM+wjk5mELn8N8JL8hQWlIbLY
kCmq6njp/1poTBnEpoaUhTrrtBI3/2R8Vyex4z8XsNNPZsiH+8IsxydEdfZ+2TwEIkPpqMvID0pW
sElXSnNy2qti2+aluIpaqGWZbqSLPFfR347i19GUw21b9bSHlLEgkNDTi9lgZixRgqpVzgJB751R
ykvKWl2VUt7Iq/LCk9qS1HXXYtgNM2Ml+VYVr9hjKy9tKwbrMSWyfJ6xTDH8JJijVLF0mk7TUpl4
moKUsa+QJktMiVZH+VWsEGiOCu7aCg7BylNK+DwhvBek1hM1q6/d5hPmFbPthyulsPdBkgctgdL7
pHJ6OxHKXg6ejPzBWeaiuhfcU9dXV2pkTM0TNAH/D9+Rtwqy//GvtiPlAfv1u/Qf6VNWlu+WTvz9
b2+S9MUwRcBEFptJg5W29PdCieht9l6shdQJ4QSUkPf1+0JJlQEymoYk8iXW7W+lkXxJVTReIrjN
/PkktfyDBbv1/kUypk2nwdJfMXSUZsgHPj4eFhInlUx3EkIy8QF+hXFS+6y3B2Y7Z4TdRN88ztYu
1Zur1ojxfzeFcAWndFcoIkXrmFjYGo0Lf4eIl5ZhuMOW0vbBdV+qkA00FQ/kSCwtbzEWlL59TET0
NV4Mn5Y0HjeP26WhAC/sG4vMMDmL1rE+YieooF20nlrelVJwV/Tm17xjEkszZQul6UrUfWWR1oO/
dIsSfHSCLatPrxBUNoexC59dKyY2aERZRuFNjLvkphjadl4Vg7GR5axeKjLeIymRjHkoVCZShh5f
oSCe81GSfRshSsm6cm7xstgpygW7zAf56I0mzkGJXkpajQgBrADrTqe3M+SetBy7eluXkrAYvIag
G1PHEt6V3jzPlKdMHSnDdfjrIy1ZNqbfXoZxfq54+ZMbCTdq68pc6UB7EdAFmX3gX7pRqa4io1tZ
GfOxEBGXlCc5FpvWTLd//tb+ZwTN717sXwFv/gvOkNPE9euXenFfZs8/KzBN3/bXLPlFhobEi42u
mVcY+MxfuyDB+MLsxxTKc20w8U3j7veXW58mSUpS/CFFH+p/jBXfd+O6xJdAx9D5lHQFjOuf7cbf
S0ipD0gAo9iOy0zhlLimbf/bsT/MUuqWDQ2JwAiqM4DVEuo279JlDzBv28Fdk96DnbWmD6NITbsd
rbR0wrCpN0EYpQviLAgy0P0Lc0B0lkvVk9kZ9U4U6uisl4xPUH3TSPNmSn/9sCB9YPDwsRVF5iq/
/bBl4A5FVVuKYzRjc04E13AgG6yy39zD07ef9xa4/AEI+O2acPUpklhIddkpvz9MZ+YkygiYmnpX
qq7dNKZtm2ew2MjVpJmQqTlQhtBay3IOzgYse0G2bIm8oDZCaV0HQVXNLUlJFshIzJWi0eCI/Zg1
CFx0NN1aMNJhIzzqOerD+iAWSX0gkhF/7aBGPsXscDzzdZk+VjZqFznkwRL1h6Cw23ATjaC7RBxN
IC1ufTVUiYpb08+S58yyQpq5Rd7eWVGCPO33F2USNH+49lwYmRY4JRtg/fqHa0/qEHlwSYFBiCaJ
FtYDIWdGfFV5RntA6VPg3lPpoFV6EIJTiHt9FXhyIjI3+N15jBylcHgbUFuRhlQLEH7nRNjJZ0GR
0ncQNA3oi6p8FsAh//jEaLw9JDOZigQKd3r53j4xVDc7MjAtTIKdBwfGTbtiTp5MO++KeCkSb3gm
hU21UMqMALAglo+xZkzypk6ad5lE5HSQi/k2K4fhSRZb5GV+P3bbqhSOodsR/lUKnSOCfb+sa7kF
ISaieCEZiCA/BC7GZ7GBrx/3/QuAlAHVEEUckTnZ+HAT0EhUZsXL4ZSKJ1zUiK3XRHPSnY5NnLBl
oPmQyXP3KmA/i9anGfF+jpPul1wXrr9XGILdKeJwLRZKfe0meR44jRt1yLbcyj9v86o/69um6Z1y
ZH/WD+2QO9S4qY90Sh/ejWGkl3aMTWFeUy9nqyXo4JykRope4kaIoRuGQuyErQrSU2QT7TRDPbCl
7vv8bOzqeu4KOYkAhjBE2PEN/9JIO/e2UaTQaXU/Oa8DI79vRD58yIaUtbuVN6u0Z9/v9IkpfPVl
FFKDZFZPVUwrrO5jnzPIkhJG0qhbewryMA4sIz9myRDTbq2l4Oz3b8I0ln98E1ikoUjhn2mQ+LCx
EIoETaaIXqHAyPGstWm0MkIuixKbhDb0XqlTv4SLbAupbs5TybMWRtOo52GnoJgTBO4J7bhWLdtT
YISGOoeyKF0WJD6iazCV4ugxkVSOrtS+ZpudF+6tIUdeUIxuicUeZdi+cYGM+ikbkTIPuFGi6kJo
rRoKFwgqB7eKfEeLJ+xVIaDWLgYikgmQRaCTCs113GZjDXo5YxRBSLhPyxi7oqdH4UXNlg5XrjtQ
6BFDN7Kr1stgBXnDQKOvEygNFNBUcnUilqHdnyu+AnsC74oToVDfCl5S7Y0m04DKotE4jEIvzuq2
8zdZ1/W8Tj3K3dlIIvmOuAY5p3ARKIRE6keWWOAlGhqTqyIigK8QE0I3/IWYD94izV3jRh8SDZ9h
Rmm4pPITz4xA2AqAkmlDehCwEsm81gukH2qixOfyaKGa++TW/+TOs3dFBMSm1gT6/H40QTwYUcxE
ONLEPFvBUIq7iHirQ6Fb4nLs4PiaWlw9ZKMv7n9/5IkR+cNDR1XUBEsnW5hRPgxkCetKN+noX1dy
ns01AfVfiPgJfYO8rcw2Xqt1Ay9dQ20tdj7AZAG8EKXAvTAleFjTnrWrxO/LQlZr3jOZafHgZenb
qVJ+vzeYpkoWN8iCeQ04c1Cr76+I1KsZVRiIXFYXKHMfavEyZFNsu4HRAFvtRqwHiu4QJEpWSkvJ
zhC8+MrL0B1lfqVQpmnFZUNQ3EyqExMFFNySWpVmfuR6u06M+wTRjvLIGorMkErrP5nVtKmL9WFA
1fn0oP0IzBEBCb3//EOjJmXkMz+4lGp3ehoOPWxKeUhXbiRdxKMi1XYqsqQfkxpKTZKj424kBsVI
HgeABV5PYY6xjBps4YY84B5hIodSjTIwUU0Lg0bPyZwo2S7YJZVTpjrJN/ah28MhMZN4rYSqe67F
cX9I0oDHiSqhyghiZ6UnIV4fUJYInWVuLaocIUy2PFhUZjiuyojhQ1Wq4VauTf8idkPpNgkkGUaF
TLIHMrNROVejiqpDqfXrmE+7E+sATERS3xsDIc8ESesz93VAbwcf3MAnT+y0cvxwadkxMkROHQBW
Ux8aiOHIDDGwQ3WMKhgvXW10V2ORUNmlQr1MyHC2jZSzQ3mLA8MckmXXwNRWsBACyNd5jAUT/Dnt
+p0uEBv++0+n/OTG085lqqTShLjvY5xF5bWD0vgiC4M2iW6KQjG3gkCB11NxxIY6cgdsgktRz6R5
4+vI8Ivia9FG3cYyu3Apj4GFOAPNVi2w3EnpuKzrpi22o2Sy8fNwdpu+elUMIw6LscYYq+fDKfdD
tsKlrX2N2iw81InuLxOjSValUAh/fPnVqQI2ldHo9tBtoXLwduUjBAHZNEXHCUooK7Dwm04guxKO
J8KO5b62dmUSGXMpK3qmjxlZBq1FsVTXW86gQbHnNfqTyBTz2Ts3VTPePxh8MmCaTGoTdVb8uOXI
zcRNRT0B4JCq4Uk10nYuDGWDAgjdlinFq6BMLTrOtzriHnYnm77prG9VqF8OXD88nOzDqLaYKu1Q
XntKje+uThCE2KcoGsJ+7h7h6+ur1mqlRUJr4NvO+ZdH+vFJ41CUTdlMTH0tdlnvD9VX05JIjCX6
AOig28SwrjmxwhEMI1zShoGxkuN3cupUy094S6u7zFC8a/pmXjlze7myW00TtjTLCBcyrFh6iDIg
cGONYaGI1RZt6SDWaI3ikVwMBVV81ipRuNTbfDwzszi8FIsQRXOUlfdpbJCyI4lBsTE8qzfnqhJ+
EqQxOSw/3l6TPrJM2Uaf3tYPDx57TaqeaSE6HWuPGf0rZGmynu463xyvmkFVid4aivOhlxUMYR4q
pqpTj1mrGojCmg4Vm9D5F1VooNwjyyb0bFf080e3JKcrGMut2JTZZVKmFQvtvM0AfyVmeV+oo3nN
xA27T/Cy2pbiiBWv1ja27rWBOi9g3ttpXEC8UuPRwYBYXvQtOWs0pcbnjKLPVy/TTZROhL8qgmw8
dMxDrHVzHWpBm+I7kupO3BnNZFaqfOgxI7YZOylilK2FeanXTY8mX0rjuQVYp+FxWuZ+lS1VKTwq
iQggwK/k4N/V1O+qBosR+9eVl2XwUN7H9X35Vggxfcv3qguCHlrHtBGItQPt//rWfe9N8CUWsRTZ
NR3XEGpuHtC/ms/6F0nTGJkUU6Fd+dq2+Mu6y5fY++oiah4Ts7j6R9ZdNEAfFnT6lK/DT+QT6hrP
/yShfzs+u6Pnh1qevUjQhNbjOr9MzqXbqUZQ09YECQxhJdokGwqeO2nVFNBHuiUbja21HZ61XftU
rxktDuklfsJj/BQ+kbO4ii9Hf248dtc1OIT7V3gXvL0C/Jvs5GtvxUJwO67bJx/PGuQygFQAU86K
jQ5oVH0JVtle28n3lj8jl462sXxdXta7aiMAtLOOhMWAJmFpuY6u5bMJSuKehWtlgT0UAF18Ivnk
rPTZdM6Iqp0HWOIca5EeszPI++wnfbs6G3ewPnbNdb0mfe2oPMobFThWt6x3+jI6aIti6QLThVy5
IQ/V0V/CU7bhUx6UrbFyr5NzUtOsR/OFRDyPHE1Ee6sGCA5lXN2OgTVtig1dQqu2ySNf4IS78vpj
scmt00OzDzYJP9Y7+KdhYx2Hay7hjnN4oRG9cNdQvDZIAuek/h3xxtr5Ir5wL+U1by9cl8q5BFs1
T+b5DmLaDuE1xBX/YF66sMVwfzqoGiG3dM+puyibuX+rrbKNtLAW7JJXzd49K9GcC1v3jpzzpXox
xrP+zIfiotnuIsAR6OTAOykOUxLh7/t78uW8h1jaKpSYt9q6gbOWLvotvdS83w0dSBrza30xwIkB
Csgi9HbcJavgjL7pEqP0RHzUIMqEnBdpdFwW6LZrA6IyWfBbeZNeVnfCIdmbJ45wYy0wwSI/XrPw
NLnsEexXiDnnCg5eO3zyLEe4ibYtoGnzZcApaLc31rln9zfKtr4oj6ZuS/5yhHsjriw+qGYT3HYI
FtJcnOWw5OBu3pubYUNgyMzS58lWOgoXPJ+U/f30GCQrYyHZ2Z7vnwUOwKqFvkUWKy4M7sgynuVf
K6A2xRk75cL2a5sMBs2eIpNgpPlglsSZdNm7ZOcuhGQhYgDYwQdy6EgkD0QQAQOC8AYnZn9KHACK
2Xm4YIu9MFbx06K+RNysX8vpjA02cllzc8e+yrdNkC9QICDlCE4LaWlZ3CX7cZsu6iOODDSaET/i
KeQxEp1+3Ru2Kh113HBRupv2yShCFpJ+22Ctt+oX5hF7sF5id6slgCDoYK96ZV/bp8cKZhcKWAJG
wK+5ALCgtV61Z8MFAl621il26y1/pkUQHzD6OdVjMyPD54ooGsnBEjsf8aJANeRRjHdJMUuZ6Xr2
KoQnIUG3SLSz62ElPvZq5QQ8uiIoShUw7n2xGW9SkfLlxoMUBp0r3LiP2WVz6lH0p+TEcxabYp3O
I+M+3gRH7bJ4YX++GowL9zCxijGKbCYkJ0k84rN2VeD+n1XH5gJ+FrJ8wNrHdj/Y6GHGvXatQgML
YHoSUBGBEsT2tUixhYZMrFPhEiK4ijmO9Cp/7QHWgikd7fXxUs2NWbtULssNb7CtX4myIzWoWs6I
TjJqFPI4T1E377MTfDqMDfA2q8qRN0WwwERoxPv4PrgQ1vrSkhc4wEGbvwjweMRifpOBUbIp7EWQ
6nin1z4F2WpeK/dcX/G2QnOv3ugzy3WS57y8EeaROgOePWCLC20I4PpcNvcKiLGHTrADfUWvOCZ7
s9yyU61wVcDdm3fnZF7OUALr/laRWKrNRfyzJeXhmd7akXRDIYPl2B36IQmnBBZd99ENMFMvlItm
XCX+qQec08Jkj66B9khf1a0h79OrIlknN81NgPM992zIYtQecYQsxX1JismdoS8NJPDXkb/Q9esa
dpl4U3k2PFDfRiknBvMqnonpbLxtrJk2LjPdidaDdc+1Hi4UVNir7gLD9jXPFOoLpz/U5yJ+1dym
YlVu6rNodmGsJc1hY4/3lDyk7sk3d5515gmz7qa6Ec9EfIcEOcwbYYEdFRmzs1KaWXolnMzzavVk
EUaE1H8W21W+F9R7Yy8KDQ6c4thExF8uNLfbS955ulDgAjg9LOQ7o7lqkC0FJCXLOiA4hOP9I/jY
Ja2/xDbWE/O4ngXn3RxoFfYBttYzClT+JT/nNnb8Mx/datYteDkgb4F8mjf5Xrb2+gNiawhRINpo
A/qgiTrbq9nI3ShBYCvLghKxBFcXzQ60+n2XqDOGN5DYRjsTrmPsNF8tyHq1LSf74FZMbyWsIXeS
tzZqp/F21YtSQwfLH7Xyyjpq0bbZJNZOFZfAT0GQHjUogL1z1c7n3WNSzXUkNRMnry9s9cYbn9q9
FNd2nsuA9wLgbvsW5inIbh77fmIUR3zhrFnUITi8FpVPEIgnJqzU1h9pVI5mivZFXehRAkvP7/Yp
MUUXbugIQNHbOcIeWHqbZt2BvSoezHPzgFMpmNX7InIqhOgP/FLv4SDv3KMG7Kp4wCgA4m7gpuYQ
puMdbhlqPBCf1zqTi3rnr5uHHAv/tnlQIMyqW01Fym73ADpO2c5EsXPbaScJFBsRfgvOtXMUULP9
kv/wYWxSzbBdnwcNNIm/4lmlLB3ASe9WmokTflnkeO42LrxiuKraTSc73lOzdkvipikozdME98Ms
Ak5sLEHk85DxNLd7TAEY5iC5zu7NlY/kPlvo5qLTN259ErNN3Dl9PXtC0iZ+ry78kYL0/6Bb+i/U
B51EAb9ZjTdoQ6vn4d1inO/4vhiXWVUTG4puE6SHjCOTuun3xTgiBgrKBNYQIkQFiwDovxfjqvWF
XbOOQJjV9tTFYeP8fTHOl+joiDLfZbG6p4LwB/qGH+oRKJHRlU4SB7pb+quL9O1KnBJ/3Y/G5Mko
fWurC250LRQkNBmZ4G8bJVFmdaCRLuHl9d4SK0xTbHHtjBTmT4oSk+z13dZ5+iSmxC9cEjqyr5Cq
N0p/Yo7T0JTT3g4LUpJnaakw9SSj9tCMnXjdNDDR4DHs6RJ6td2wAUJs2Xlf60oAMeCRnHimjpW6
wjifUBvQpeBcyIfxkw3+VGl+W9fjQ5oaVgkSVEz0Jx/1261eKW6ncLmKtgkXmO8JvKCcwMq7S/wp
lNnNPymhSB9LCtMhkQkjCFYQmr3Clt7eITou4C1kuhkZzZ5k9FeGmPkXgiQKtqhj/iOBHsKc29wG
kQ4tWfZwW9KxtisT671qDvjpuwhkQKSVs9fn/I/e9F8q/t6JHv7V1Ey8qL975TeIY9+/8K/f8Pcb
L7KlZQtNBUhGri2y+/37jZc1PAZTARBIFt2Mty+8jKcHtdOry4Ci5dsXHrED3nBqtt+l5H/wxv/Q
tWBIIdPesFQ+AuPIqwDgzXsWuk1E80bF5kZtEBOukFVEwglZPm86rZZnU8NzW1UD1uKhlszaLiTK
UCIdrKcq6oqvIDN8WJJCdOl2TQIUtgnTm1JkmR5msfVVjSzjFIiKdYE0FS0qhbB71Tfcx38/e9+d
MFOz4NfTzeG5+4dzHz8/EWt//3bOkabv+/YIElD9heoKNRZMTPo0S/z1BFK/wZ3F04l564M2VZDM
Lzy03BkeWsUE3sYI/X3OEWTsBxK2PNR2ojzNFX8kvHk/pE2iWYsCNJMfCh9kfK/ChTePYGYaNRSL
3D1P8ocunOnijZ99YuF6P1B/PwTnySfWSK+3ptnmzSGEsolRg/fuuRKI8xCwBi4D1bqXvMu6Ve03
N+D0YyPwwyT67WAy0lFeUuavH3REbmDRpQK5cd4NgNmHg1XASVqaEoAwJ1HJOmAn/PtD/uz0ZMYS
UUfXAf+BW//29MSwpg2dqcJ585LdZVcqUnn704O8n5G/nZal6iwLphUKjpX3B9HysDOVVHPP89C0
W8PD/IsYB2zVSPX9j88HfSeGQn2K0aZz9v5QLoOlx1Dlntciib3qVR7f6jnEa5g6eiB9crD31cfX
86I1hwcINQ/BmB/F0UbZZ3lW1MGFb7ZzvTwigHF+fzofH3BiCHm6daiEJJ3xLn14+ro68tPeH7yL
3BV3pnwQPfJXmm7++6NMzZN/LkZgL344yvSQvHnG1UI228EbSRIhJEignXzjHvUFvhOai5+c0MdL
Nh1qmjgmCgmSXDyd7w4lVR5sD8ujNUGKtRNFi0KTo0+O8WEF+O18XjvpyIHpS04p62/PB36RkoZ5
gsLhyQRhQI0nX5Tpun/I1vKDTw0sc9jJyDfTlt6nzrP4/eX8+Li/nqMpcpoG4fDyx7WdDNYHLgZr
qza+GtTiwu+yVSZFj12Rf3LjXl2rH+8csue/DzU9P2/uXFUHoSF1BTa/FqO4bZwTT3YsFvKu3yef
rB9/eufeHOrDnavKVjOSgENJersu6XR7tfzJ+/RxMOLCGZObQZ6WxdNe4v3ZiHojNVZccjZ4TcxB
22rs20MzIf1YWvnpZ2Pfjy/XdH9M2LcMgHQSPghRqkpT8kGRvYvep0hEYoBRzyxl9vuH4WcH4b0F
MMpsyBg79XHf3KHGH9FHlowRmR9RyVyNWngVdN0nj/yPN4d0diQt5rSfAI364SghyDNZ8mX/oqi1
8FKV6ISyVBL8T27QTw+jijIrAhUZ+8fJUOyHUslNpEMmW6MBtTnt5uwzfdDPrpilAdkwUclPAt33
V6yy4rBtdY9RFWF4Ex/8ODi1frj8/X35yamokkQzWUHvxzrkw0SRFKM+aloXXEgxTI0IMaAqDJ/c
FfnHkcB4d5APp1IXSd4jdQguZvvjpbKS4WDctEeFGBxv9XB+IpziFb+dE5oHZy67kLeDffZ/cZ6s
tLAss4lg7fX+akalnvk+vMQLtI7knETZwUvr+X/uGB/eW7+KA8sVC+6Y+r/ZO4/lyJUs2/7Lm6MN
WkwDoRjUZASZmRMYmQIaDgfgUF/fC1mvXyWD2aTdGr9BlVlehQDgcHHO3msXe2JqN83wibnmr2/r
j7uw3t7FhM63S7o6fRw6wu8SKn9d03yWuP33i9C5xL8NW9g7m+GGtheDX6r0scoh9ABATar9f/Kg
/n2Fs4W2GzNRIgflCkxwrQ46pfrkQf3WfbxdERhy5r8vcSaU8DwVZEM6po9LFtS4dQkES1d03vx1
+jOqWSHS0913wlXWN9Nqeh30VfTgh/bNf3Cfi1rJZ2tkU4Z5+7qcZOi7Rp/TR5Wri3jOYa+Ifz4V
2fhy/ucS5zyHOJUUltIpfQxufT/dtZW2/fgeFir62a6IJ0k8NBY6nen7dz3lj5nblrWHPNni430t
1oityFNtd+I6v14yg7zN96+HvbfmPboPxTVk/T1QcoJJptWPj3/HX0flHz/jbFQmZdbGaW6kj777
WKllG+usP77Cb8X/uzHzxyXOhmVhGPNQ5V76uISyRYfpZ5sj9QjnjjgiqFQk7lQEHcD8pARO7wHB
6y05Np9Mln+9T3yLLnsA9Jn+2X3OXaal4+Ckj7ErUbHJ8kUzZfTz41td/iPv7pTKIJo1TPBQ8d8O
zK5WyBR1N31MxU1kkQ6pXU44awUtx48v9Ne7+eNCyyL3x+AxKi0YRM8j9UHRWj6u808v8dcBauJs
s23+R0X4bFIckwppJSvj4zWpvMXWuDSeKSj2xCRJ8ngsmg4EYxBDpi5hm9JwUqv7YY+2/XL/H6wx
bOihSILF4Nec3ayqUvYEc5k92qK9sTJiGA3xyRJzJoha9vRLqQunLA8V38rvh/HHA3WFSufMy9vH
uOq9n+2s9Y9GtmA4hWW1pBHaw/i1l878qx6H4guSwe6lza3iVNt9du1aEM3TOE8PjTXRsW4mDRe0
yProuz9Kyew4i5IwmgySmYoy/dcYG9P33i1pObp1kVwPuhORWTcbFkFHPvMCpNoepWNhtvaxkLjp
6KZq1b1bOfq16Ub82WlmK1hAtSidAObS7ZH6ZI9hELR43YLUqG6iZqRP31mz/YCoM7n2W80lfYZM
dWszdg7tPL9oaPSCaIvKVdqYQ7qmbI2yIUDlifHcjnDemY4hvky+PmKf5/uiK11qOOf8sfV/fTyo
3x83+GSwTTGlUxGxHOvsRfdAhGsiGIJj7k7dtpWy3Uil48zRSGq4Vo1ngyuPtMsyyWZo2Pyiui2D
549/xTIbvfmGF60hhgGIjr81P2cTRVnZdYX0sH80nehmqh+E7fyaTeYo+5Hl4p+uZAZ1V6iVqA+X
HYF/NjXOaZonwxjrXExf0eNYac3Pj2/nzGLNyEZdyrfD6OZ8QPfmbE7SaxukvbDTo19YjJKpK+qv
rj/gZZwiEAC+XekPmtVokCNGqzEWYrAHci7JfpVpHt+pQLKxM7vcbFaVNhXNScV9S+DuaHtPURdx
3kVAKn5EvlneaVhIfnXK1X+Y7ay+TaUJRDGKegs0sjO2Y1gqv5YbfVZVvaoyJ39wZeBIun6WMa1a
Y4wvY5B4934ejCc/8a0k9DLYeCsnIdgDvkBFrEeT19V13FSIJIvSyJ3dmHIYh9FQpPon0+zvI+Gb
wbBQleDsWCjof9cV386znibbpJN9etR8HB26X9MINRTy8rgQAvZI0X1zvVY7+Lhuwy6KrYe4ir/H
gxw2SeCK3cfv8rd34fznYORfjkcOruLfWRN/zFJeLQIlpciPuZ7D+CwNkuOjiNC4SScFqjOQDgE4
CSmrW49NXQOumCxxwiQi8QnZiqxI6fc3jRONh6itgQiKQnsM6jjZBn5eUQwcEJBExVYbJgFk0VRb
fZTGtpgc5CS9J9btoObrnpwFWtaU5u2ssz6biZeT0dt79DBKs8VcuDRLB+vtIx86PW5wBOnHwCuW
qUjY3a+eBAwylIVhXqZCs7+WdT9fWAbGrpUoOvt+sKas3zd6V93GHLmPlT81LxjHprs5r5InVjfj
2E61Va6m2HAncvqG+q4rS9bmiY2J1YeIVI3jBOL73klzdpNeqRC56JiWV1AGIsI3g9j/aRAy8yVp
2gYxTFWlP3sBLCN0/UQRLaZJWdxq5H3IMNW1EZ54O8c/60gEz1oOgC5pFUIRPetNBFqll38x+1R+
n8BCDph1av1JUkd9hMreXZs5XqRV7wZk3xa5B7Pu44H0rhLMgEZTzwbU50nbEMTePuTJc6Gg90Nw
VG0QB+vOzQRZm0EE/qMtVH9UUz6la5m0WIhmRZUwVLL1if8dmlyF0RSpp49/0bsNjRmg93SZrCjg
YQM8mwi1KajxKPT50S4AoLNckf9rpvEnO4kzQecyGeIiMdnQUCfk/8/PYHpspJqTltUxisCsyEG5
V1Gm9es6BjbBUgOke1NOsbuLCEpg2e7G2wElfJi2E8GNCQKJlm9w+4/vPaAehV/Ycyhgm2e1AtHF
iVNaQ3WsBt/fwsFwNvNczp+88/f7ObomeEKZySitsOycHdWh/RiJa9TiCE+pvUxcPbrxtdjd+8uh
HfHUYydkeWXEmN2GgmyAWcMtVMZOCW9xJOpDLWoZC1nRWJjoSCK93NPctdZzmT/4rYmKYxjLvetG
zl4B3tj3Wl9fdo5EZ5VBoJyxQWzYaaRhG1nFJ7v7ZWfwZtJY7o0V26CMTbFlYab9uR+O/diRXisX
FH0cr1sXvmhro7vycif5ZBJeDpfnl+LhUdJjFNHTODt8drOye1vO4ui7XXYZRBk5ELUOwzKzKGoX
6OvKvsiPgRERI1tPzcU/HCzcqQMoBUeMSaXMOduVu24hosnt6iMbU3RW7hjd6EmqPmlLnXVf+VC4
DO2NZWdCbhfdubcPFM+p3tZBJ4/1rAgs6BLosvncEc4gMcSYZdptobzqD2C5SGmMjOvGgg7VG7a2
N4tiOpSKsJR6zI1D0Y10b/PUI/4kIBp7xstSsYtOWL1LQmr02NyOdTWuP35Oyxs/e03GYqux7SUz
DBvu2xvAJ1RpVdrLYzAqkkacxiZQIwBz3TqPXY2G1NS6Tx7auxM9h3lO8/+6rE8P/O0lEytKWLdn
ecw1xyJNwoj2fjdbuEERWUWa8kgKSznu5vhM/vnNAkby2BXoWA/Pp7XODHozlnNzxFUOPSrqfEKf
5rnYgKGt0Szb6lH4GDk/vuq7OZv7RSdEbwq7MzvMs+263pS23hpWc8xa0YXTSDySPWGH/fgq7z9t
jtMcP4EvQMBBfPD2qRoqtruawXWMxwxi7Zi8dt2yHg159I+HjIX1R2dNpNfmYeB+eyUVtz2UBMc6
xhWfFlZ9rG1NO+8mrXTxxZNu4mhW/MmgMZZR8XagMkQpBNH9NgDFnA9UE8iz7g5CO2bpKIBFOxdt
j7o4QG/sdsOhw1doJOrYmNDAIl+uxt556CKEuVGefLL3ev9COV1TFCeyj3GM8OLtA2isFracO2rH
pKOxRb7QrzElv+Hj97nMHGf3S7eRMQPECFT/efuqsPSy7ZIsPjWeDDauKaCVmXG6toRfAl6K4k/m
6/d7ePY6vyUBnOtgcSx02D/XBn8iUgmzundsU/ebkNYujpAyZnZyP0aPDhk0LVWnakDyWeX4PBwT
17X85FN5f9OI6/hAwTIAA7HPN7WUpThyWq53tKrACSuiMg4T2xO6AmLCEObpn6wSf93ggR9ZTnyI
IMzzcldZsXyxWvrHJNUnrLqzaX6t0FJgXpszNDW0dB7saQ7UqrBGILCaKYZki8DZ/tGx7v/jciqr
MtkRqN1A7jrwe9++AwxYY+85dXB0R0yZekyS11wYvz4eWc4yPt8OrUXKhJgC7zcJgecuPqzeDTpv
uzyl5HZNqFtLxpWfdfu6mQ3YhhAuLvQJt+Kus5U9hLn00IyXIIropaYZCmo0bK96DbMptJNkjNe+
PQTgq1OTXhdH11u9gEjPaTn/MpeeJ1aOqqlxJ4YTa3jzIxDiIq+e62RxZNIbaYL1YI7tenLG/C7j
UHJrElCF2b6YFAdgLe0vTGgjmOTySHviCG3CVkrb4GtpNP1A7plEZoBPvy7XWi61B7uZzZMI5pIa
U1ChrGuTqOKXRbWK15WeYb1vM/CQgOIDDDSmXMD7JP0RpFuLh0KX+o+PH/lfxtkSkchgwkIPmc85
6wckFlLDXnb1KQ4cIhwCHdjlDIt7hTffCu0sKEGbFwL4QnZw+qnfxlmdn2TUfdbWez93+ZRf+MTp
U2IOW0RGf37lQtalVxt1dtK9Ir6c3LheoeJoPptM3p1OaRty8kbxiliH93G2L9KdVjeaPMpOQ+xl
e5nq/mXsYYT2jCynShjl+8iHxZMqLXkw1IDzBBb0P55BCVIxKWEjTUKKd46CE1Hh2rNwU0LLmgC1
azxi3mr0G/J0jtY0Ej348Ut+P3lRDDPgZPssVJzRlhXsj6pDDaiWzMIxPZW5oSHQj/v9bC4rkaOP
WydOPuvGvRdYsA4vKmQ2unSDORq9vSBHfG1sU97lKMpuP7U4kVRrxxuouXAoKykplQL1cQLhol8P
iq2I/EVb2hPk54skHL20ehxGiJ5JHCfrjEPDJ32w91u95Rcyj3OS4tx2/kgq20sUlbHs5Bu8AqeB
eTZxeXzcI9LeHN8PhBZ5qtJPy/J/Ged0WQOUThyWUc6dD0DpyMya/exEySrZD2wyiePzPmv4/2XR
RDbsUwfnBMC+67w75Sb6aPe+i5jAo4zl6p2xpUs6bR1KBcSJpNa27j1rlYOauZoclR+cOPPWVaKT
bIhy45MRv7zwtxM75x0P8QblfzQ35zQXaYyy0aoqP6VlcDvm0y/XF0c3ir9GXnbTiv714wH/fsvJ
PhBHuAdyC4P+efPep/zspULkp2F2asTmsfOg+fMXSpjGJzf2/jC5MLsB15NRy6n8HNvXxZFTEqVX
nZw5+JbHencXDB7xM4M9hY3RDhsjsoaLsjPadeqn7if7vb/cJycGagF+gEYf9fbb78xXvkhzOp0n
b/b0A5CNalPrrtx4pfOZ9hB77rt3uMCiKakjVUEvcA5zgCMlsjmImlPNJ1rv9T611rov7RVJkqSc
1rCC61BU1vBtdiYyayLyXqoVGn/xUmGQV5deVBAEO6T9kpky1+QRQVlxHg1fxneToc3xxrVmc2u5
oqBVkQ7NcTA1sel1lVgbza6KGxfcqL82G1d/MfrB/pUV1Cp6WKH2wY1V8jLmUYfhTfc403rEv2HV
8wjL5VtmR7COGz/9Ggg1qZ03oP0bOBW/+qYCH+2r1L4b8c2/VjE0wRA0dLYpXatpwq7whiuiXYNh
2WhMD1HCP7fqOeI/BFVmHQuOGWpF0J0E04W/kwApa50sOraDXv/OreXW2pUEAKxWllN3btgPhffY
Ckdee45y/G2StQlGHmVG1rUrq5IMG0oQe3hENvEmtBioXNE3uQBwZB5iKp1HIbXoFwfgfKCOr3Rv
xeai/zIbip4TSOJio4QihycHL1qGaSX4KzqSmWFV64u0QFfAc3a5US8hKqJLwDxOAxuaGZAjG0wx
eLtAo9nEW6A9kBk5/oYmzrWv0u8wDlW2QR5P4kkrWNFoIrxjEJlJp8WxpLOm35aYi2Xf1teUoPKN
W0X180xAirmZeg6Y4ch7c+80KeiX1G1mEpwa6Kpf+UGdV+vWSlySrxK3IBalb6pnZupOrJU5Fh4J
nIbWbQS1KFiRg5wuoyoOyJVrvNeot8vraYoTcjqDRrgbR4sriaC8nG2Mo2aUrpXtpBdpoIg37Es7
PbFGmKQOFr7gvOb11k3A5pLcl0JwNmVgVF+LGftFJ6hW6+OIh4zP8BA3WnqcA6MLYycd1+ZsOxjp
iA+dCEsab/j4dCDVbd4s8YaWXRHq5eVNOJdN+hDQ0ns09SQD2gA07JDMVXmN1Gl6yebcdgnVgcC1
zxw1A3XTPAvWjZqMbWtU5U/fKbFUjtTXj00QBbxGP07uOz68ryqPvK+18uWdBgnspwKddNXYbopM
OLbF5ahLMyA0uY1fyceNn2lZEs3n15V+NyNqxhbYpid7sPOdUUhRrBsLKV/Iuat88oStLqUL4NOX
NW5g2wQxQW1CT0tYQfX0JCZO8zyifHbxn9stkaBm5R6mYKKnM7Kvec7aWj6I3NS/ybaBzDKBPX+Q
TeO1KzjtLLBz1DvXAdmbXZj50KhABWvVJuvsTTN1+Wky7f6mNlK8oFoVd/VtasxGtnKQlnEFd0i/
VZrvAgWt4lewc7jVPc0lRaPI0+VFB7d95btfIAzODVsejYhFT5vHb3RRObPP/oh3wI0twNxF4ZK8
XENrASSaw/yIRzH9kH7QXfZjZu79duAxTBI0O/jy9dAvLKFBd38kjV+Rk0mu9rNuzQNOSwjaWB2T
wNmMWg+MXsTCekr5ey2ZHfDRw7Rw1XEe2eYf82HGotd2wfwDxJFxq/yg+BGbgdAWyHb9GMSFd9Sj
dn71nNGm44blA5BJX+ym2ItJNLIqSrSynn/1DlGTpXbTw00M9HLa53bU/gDK4a7tMqcLiBrgObZz
V4YMbFNg4CF9WIs52aAfj+ShzO2O+Mc4bWj4+cYkVmPcWxAP/Un/ZfYyumO3NjzGkTY9lYbE5V+x
WweeRJL3aqQ+RxkpkdPPzA+g4sVS2YQ/O8z6BEePWuih2OGVRQXc/1hIqa/Yv2Tx2p4Ze8xxqRmv
mCez+8rP0yt9yATxxb5b+avU7+znxnCi6ZPyzfuNYIBxhkWUsttvR8LbJbTLOs2Q+SRPkduWh7h1
TFy3fkE2Kg30rNCCtRr6aU+E9me78t/VmLebogVGzJmdDqUL6+LsxNOMrpXHU6FORJT3WRix7O4T
u4o3uTKdYa0Lzy8pzS4pzERXs6TVQwaYQLPKOiwgs9y2kZ5fQ7I0ixWOmuGg5978wlrXXkxe6/Xb
ajBie0VttRG7onS624Bp2lvzQBSygqFJT0XcVRPAK/afreGlUGsA9ia7xB9d7MZ9W+ShOVJFhlxo
YIZ1C2zLH2/V3msgeeqUpzkRIejlAHp2VrDtPDMDZTQnE6biSmWTez909ksZWM2NE0h9I5ZoaktW
6S6zhg4CXTligvOKDfsRvgMXM7CIzOgqaqP+2i2mYs9fl0siW0JSVDTuqSmIXY16foeXztwMQGwu
iFweH8rGci9sisyfbArfb8uWgg0AWd6v5yCJeDumMpa6cQpwJfczjzSfRIDBeDFhl9AJPn58708T
f17q3U43IKUX4abXnCaVECObDs46mOfgkwPkX24INxm2iSWbhp7C8iv+OECOup1Mle5UJ8CSL0Mf
KOiJoEYtTXN+/eP7QSWElYFGH2rl8z5QjTZexakrTk0H9WGkxrtycrv4pArwl6fGNnY5FbGjpfB7
VvRIo8zHex7Xp2RkneuKiA2UCyXgn90LuBmadQAs6c/CGP7NrPrjqU26FtGy7uUTNtM8FIpw8LpD
hfHxVc58mwsth4Mkj4yqGW2l33FDf76cWXRORzJ7/yRW39ZQkwjPg0cX1qtfyaYKP1VUnI+F88ud
PTvXrdNodLkc3IwVCRLrBX2hbZjQuVa2Oeir/4tf+l/hXufli+WKVPXRYuNiZrI+ayCwG0BcY8fD
E3H1tx1ku9Cqs9ciVz+1VnxSdz0fGefXMt+O9CgLita0tf6pL69s53uaHT9+W78b839O+ucXWE5Z
fwwK0xgoJY48vstgJVcQ2NZq068vXu0Q2sbKCB+ScMf8hoM/WeVrffWJS+O8LsARDqYtZ0UmWx1z
0rlgCT8Ikd6mNZ5yWQHmi3IxUeubfIAndW62ByOv0ZXVVdbpm1ykZo2ibPLAd4x6QZCemp3bgvSE
avPxczHO1uHfv4v5hQ0x3Uqs2WdHWb1JE+DtcjpFZTp+UUanILRznvWIl7hQ0o5CkPPRgydSi1ZO
0F10woxWsdYOt1NVu1sVNM2tlP39YLTFVTc1Hem3erxO7Tx/+Pi3no2R3z+V8O6lzQSpHy3O21c4
c8hka+eOp2BeclAn2LzzyPny46ucjXo+ZaIiFm75krzMTHg2Elu7t7SyV95pYsN9n5ZEhuZ1q8Kc
2ts+cof6X/PI/zdZ/x8eIXY/FuH/3ex6KSgyiT9drv/vX/qX09Vc4iMCdog+Tmbqx4sy+F9ea1P/
L7hjqP9oiSFAZR/zb6+19V/ItehZQaW36WksRrP/gSsQnU1n/ncgCFwEdn//jK7wu+v273mFYjZG
a5SIFLbhh2PFPdtzFFmUlbNLXoJetaBtWms6CKOAvAPlZxXNbb7mXJcsAvF4Evq2N9viiYbOj1gU
36B0HkzVvWR6FWycqZw39VSDQRS9BYHBBR86e9Z9LKgF9K09rL0yOo6NF2y7dnhRdd0gJuU4qsnh
FtIgNNoqehpguMSuXhHHFN1VnlbuE3/SwBWauO0AXqHkuTXVeFfqCKB7nBUrSzOu/SY1H3GHCN84
jFkTHxotOY1p99PMQJ9o6aBult4b58A+Wkeq9VaIH3L+RgOCMIleYYrvE1feVKNzNXootDzjYNNF
uiTRGMJEqS6MuozB0eRXkemwI3PrB2alcldliNcTPbZJQjXu51aaF5FWXM6T98W0hLhJU+ee8tBj
NUc+0yXx31MgxFbmJIPXC9GTxvO2EcQva5Z2sIEiq2baZ71GgLVhVbsgKzd+3u484RmhKdseuJC1
Gk33qWup8TTEl1ot0U5eHWbBSOfIsh7jeLyBNB8GtnjQA8hvqt6nEvfM3Fyk4xhWtXWB+uKq162N
j4JkqMtwlOTMlm0clhmNm6w+0pjin5TeKWhBeqWR9TR5gQgNjfBbGoy7oGTnPZpbZ4q0fTeb1fVk
28Um07WN1jbkOln8mCH+njcjFZ95V08AltDkmReJrP111s4XVRI9kvC2qkoHvjuxOmGc5OuqtdTK
IXYLJSoFSa8MJ1WsCz+/0FS8Nyu5l457nRb+NoWjWXlSrDmZpus4by9rGV8OdWSFWkaJSWuoJNCs
+2IYtRfmVYfKFo1eY4C/br2fqR+1K7uONnOf04qWiARV6u2iTH3vbeMqCzj4GvBBV7nJrqgEDicJ
POPj2OmoYlcepItMcv7Sreml0KdvARngky/b7aSqq7kon7Q2vytddSsN8HFtf4yQgkd2AQun2hhm
NyOu7TZtZuzoeEBUy2qg67b/Kjn2jn4OIqgytVA3KlqDA9wjMnQPg6fvI6N7GHvzAjvylSXGC1fL
h1VPIZTELt1a1VBDwWw6RCN4N/pcyLWv3AfDr7iRQVxpqYw3VSP3+WjVYaRXm2kmUi01Oc85oKfK
zglhuy91WdzBVb6NIVp7U/Q8TDMcNbN7lVSH6jn5bpva01RV8gCWd02B7vvseS9N213GZvLd09sk
1EbnaJJD8B2O+KPTRADZSKJzpisLmx9n570ZKy+cJrnGn7HLXDBNVb3z8vE+0IDM+1NwJYrxlMjs
PpYm2X/WozTj+xoje0oARExNyJTk7QVudTQzy0AZYWwBXtO2AA5hF8GzRUmGKvCN3UYvs2R4z5a8
b3yxrqPuuqvr/ZwJlL1ZEDqavjcwCFJSdPZRLX7AYr3I/B9mEbsrvRWPg6Ed2iiH3AYaYN00qt/6
FRNETsYczZFuXwwN7LvS/u57TX+BIqDc1uMTITuXUYyAtix5wM1STKnMI3+Aya68zcTKPMzmV4Zo
FBa5eVN6drnJpHRWBpON1LSD4aptZJnFrcyM6sIlVA/TwlHO7ckcytveQIjajO0uF4YMqbKW64ij
2G4ILApkdXLytWHtpmDm8+A5zchTNiH6AbpZ+326Ly+HHPTfU1CdEv9U+iCbEA5vSSaf1tpg3feE
xa3iub/Wox6rifmUN82uC6J160/fBRz6zo4xHUzS3tK9zvYtmq+NUbhhR1/cGdMbEuDhjduVCq3U
vUQIcV0KHBIqdUKLT3cFhHzN6f7keNWd5/CxqTnjKzHrZIVKnUJya104Sn1NPedhQcNWJuJDy70z
bfWsnFatI8tpoP80wYpT+YVf2jfJhAGnnvsfrbDqnRWX8GZEdq/G/lspUHgOKF95f/6pGar7oB4o
LEbCgY5YvgxJaq2Ajt8LieF5BsllOky53tQ/D4o/0YsUK70S6b7TgtfBqQrq2NZh0Ks7pgKSxLXh
2c2N+bEfk6fWrl7d2L0KKsS+tnkXl8UXpvML4gkuij4AVKhQoxjqSW/U3lSkDkSqufBExdec8riz
ydwW9QQYd0Yo7LhwAaXVC0ru44Fch1fNRZvgJj3ODg9aWNFdT6b/vejHat0PKoFlbT1VbumtqYgT
7ZDVt+NgX/ko+UNSD34NbB63k1kqZnnwfWOVxpvMc/srIeNv46B/8bPiMNvlrhEoN1jYKNAG3vd5
7C+FopaK/xXUnFbTD6QSGjAzrLy4eq6MTG5pGdyhRngqde1nj394FQzdhT0ZD93kEsXkshENvPvB
y69t0d2VhXwRMwvqbFCoR6duL3VKi9Dzrh0vfXyuKz/39mIw3GUpbzflGOw7z90kqu5COqH1KrPM
H15m3vE6cebEzVWe1/vc0pKwj/waOaZ68IaaToGmz3zuTBmTO3C0Hn/iyHnsSJSBFd5fdkF9w9KB
6abufIaFvmmyLCy71l3hxdmmBF4VTTYC6/fl1hb5HZ3UQ1mzzRZwhtWsDBhucOBmW8JIG+LXFv4+
lWRwqnb+vTX9QxKQwT5Vc3bNbiZnsjF4h4H3PICtCLu5LdEmTxtBsOeqTsUDBocvhiVpndQmXEkz
DrUgrzdEm0Ca7G/KZcvVqSuUl6dCtL+0wNqLGfF8Ulm/SjFutMa/7H1OQmWNtEwN+s62oTRaMbV7
ZSrjOsUTgs2Dvg6QU/L08v6ic/SbvAt2CX2SddDNIxqHmemh3Q7lhCXA88KEc5QTL4aDfP6Wuv7r
ZJRd6MXKXylHv51gZwf1/FVEvCeX9BAKM1Bzh4xXkr9wToa8OI2XS/sqRMH4YJn1vOqycocJ3GTc
twznyrpKyc8Jba22sCWpOkQT0O8qSaRIUDovlgWptUuH64JwwE3vOrAbrXZX+i5RGP0QE8iRnRy/
vJhk9V32LkbsIL2W8QjZvARliXV+71rVsDW6xF7jSDlqVOWx/mQ7JjK1oSvkU8dP5SYWgK0SnXjP
Oi6ybWPDJPSLlsnWsa8kXoLV1DJrZMaBCMAoTKL4eRil2s4TkjNrIRZJsydplv7LNiGsllyCwVyx
KQ5zvITct4+0QdxUnvli1NhjGtaCbTt1N8xzl73VXzGTT0yJ6bXnVy9ewetKNRp8A7auMJ3Yb3XZ
WulxtNK6TtuWObaZPIPWT9LtLewte1M4/qkzpwdXpV+HebpGxXvVttmLpzxwvB68BeHk/cZMgDM6
XWutpyUYzZU1W4EIwqleedkGffjP2lJgYmnOrbN8uh1YcW2Z7ZUtryUgkVXbD7eaSUdkkNZ9NzIx
G5V+M2BB72yru/RHWPtK0x7LgcDbsbssTesQC5oFkbJ+1JgWLr1xeJxr/9SSOtdo/q9htoPQHR0n
LGp6RcBk3ZqEEqcUW3QrfFqatykwOa0sX1jkwuZj2AuPSBtdMOlMw9epi1GxE9+UBMMVOrGIphEz
flf369QlQIuOIlCcvmCTnMFRbrKXfFRXhtGCszX8YT2bww1SRgx3WWaHVtLO2zKu9rlus35Ldc/o
WxoT5o+ObnoUVRfZpNZZaW3qpf2B0O6IlXlpCMgjyQP1Jp+sy9acvmiez8EHEvyqGaejGTVXyMiP
aKpv/Xx+aCt1yRguea3DkXqCDDPDeW2D/rrTsyGMtfFgZTR6neHSTqyLGMvDqu/IOtA8h8BuNlS2
UHfYdRKUbdpPU8jrsmIzPNcFLegsuI2djkp+0V8O9HhpHjIgp4U/SplmrRUOSfZ5tHe04M6sgws6
f78iK1E7x7M2BasKgcJkvdKIPshyeM79ONsVcflNafkGRcwFLXf/Sve7cld2uTrQkb2xg6wgjaZd
MRdt4zy7riUI6CzYWHXyRXgjs45eqwuylLs9asp+62q62ss6IMtLT5yLxGG6DkSq9rgR2I0zrR6m
hFJTFxXDwWqqw+yMpBralxNaVmr4wUuv2Li2RccGN2jXSD4O9dLlropW26LSKtim0HV30qJfddTc
lz7aYbT0fOvberrWh+lLW9TAs3XnLrExuU5ttkFwyQk0b5+trrwyiVf2ZXVJlIO1iUgL3kCjf7Fq
vkabFkzoDeSBNsHAv9WwDexJsbaqZptpbr3WiCueZEPiwJxSB0XMF4JbSUF0Z6+GmcyXtnIOJcyh
sJdMiXQcySOOm52eqSiMXI6iXqzfWEl5lyTOS+fQMiatiOiuhbfdiK1GI0MsVxyce8/DKDr7N2i2
2W91/EdshoWGG88XX2gJphz8/pu982qKG03j/VeZ2ntRyuHiXBxJHWmioQ3cqMBg5Zz16c9PGO/Q
7RkY792e2hpPDWNoXoU3POEfAM2lAU3jSLMyoufxQe/g+abhLcv1Gw4WF0E45xdVKhOVV89WERaO
MAVf9OzbqCRfATykywpPNZXYmgy2nOxxiPtFIyQpoNpJeggkmjFmUAS0wuWRiSjMDKwi2aFu8igF
BTGcxKfSUBepuQRfGhTY2aODyZ4S09XjRHT1USCBsBbIvUl0HUO30HejKdxFwVVKINigya1lEhLL
YXYzNalDGgLLdmZs+YYtcXTWYfdsos2Mg7PXEYIoG09tLgvEkFPQH5Lnq+ugg5moXADQwNGG2g2a
VZWbjvUGQsdWzRFjn+mwgqktQ/qqbh3op5YIGY1W2V3m4/5MdYBNsdXHhS7ItAgm9aoR74YeFIZc
qMuMJHdKlY2etQ2QtfIroO7Q8cppXxo6Ucx45rF7e/14ntdKtfQM5UJGjji3AFZk6WbI+6ss9jRH
bkLsvfPTsBbPQN+eNYRggZ7d1nl1kxbaFyvO91IvresgaGxNqtftpOIxNd5QRlDtwqovjQLZqs6S
iYLkPlkk8r0HjxAy5VSR7LZ3UXSe1uVtBSjB9XHqXsv6+FxN6rasSU1VIjAPXW5OcDS3i7a1RS2g
Koyjr6MVg5NUfUhinG07VCPsqbYy22cd24oXbhu5twXvm4JOEhtiN5VXIRY3q85P7k5TXMLyAgPP
TtqKQ0Jy3XkXUKKTjWai5844VToqDgi4l9ood4VoOrqYroSCbFrUSgwg8LMwBJswE6DuY9leasUj
ekqIyYIQMYRu2RTEJGIErw9vbhsUHSCr87qCo6F5+fXQtpOdhWnqakPwZVQM4VTs28ZttBFJqa4j
1ocKPBrqTR6btwoALiSTQZCPVSWt42kOKReJkj9rEx1pHHTOq9DAFLXtV20F9EmXzovaciSvW+tV
fYM1YLXMxkct0h6N0jA28QA0adhEVBLSTLwoi3Y61ybYnLnwLHFFX1UxmgG2dxk8pHXbxM+5x12g
stWdj6NGE3yGgugBpbZSA+gS0rZMLLSoCstD0jdOXX8MqNQhlyboOvr0eSusJGp8ypBx7TkLxcpC
+TuugCBTGgIdVW68lazm0VmnmcJWq43oVG8UaTFIlAF6OY5d1RMmp261L6+F1P/Vlf/1qr/39zXl
7WP2x9nj+JK9Lyu/fuZNv9M4oXdL6w5pppkdA4LwZ01ZsE5E2uG6NaMDZimlWSHlzT7DkHD9hpEN
tBaJNOhCtMPeisqGeAK4GQg9yE/jt+R6jbkN9Wc5WQPSqFAzBy08MxrRGD3qcYSoJtYULSY31acM
zG4++puok9RlrRvxOqBjSlTdhXlHeFe156WvteGpOIkucCo/8jHKxRtptH2PYrrdQIz1cRYAiWUL
alB5VPOs8GunCXri5KHRPyRSgNBv0Hi48w2RSNd8kESAJRGVJRHUXIcSbz6JdoF42qUuhsN36fT1
cJKS2lYKDD2oBYerCSp9iU9wkQGnaibDEakCfmHRu40xCqETs8/ekqL56aoLLYompJGVqwTCuKyn
ElKkkMU9nElgSdte16Jvcj9tMFOvUyeSB39bDOrQOaNetHtdMqTUDfyyXNVhD4waTk6yyqzmhpWX
IjNfVC7aEuKmjCl99pKGqlIqIjU8BYL0KFeSNdqQ6eHzl7X8OBRR85CZXUF2rGJSDrV5/b9l+KZj
qtKi/vtluAtfvgXNS1Y3L+HhUpw/92MpWicw1iVsYuifgEF67eH86O6ggT2rRQPspTVJ528mH/30
Bjfm7g5LhfVpUiqfAbE/uzvGCaIQ9PwJguj/I9b5O92dI20ToPswfjkNkEVkHBVb0sOGI8kDO0RV
AgCS08olKKlPpwY3pziK3d5r2qWP++15oNEEaVQaBAr9GlfJRvrHYqvfGLHSYAqgtmdTXqureOqI
O/wnQQ3vzFlpU9bIz4GmXFg6NgkxKlBRE+86EiLQm9XXWEcDokpMeRMXRmGbES0AujpRvyggbuFw
E3q4mCBR8Z2smHZx3tXukCaeEwrtdCtQJ6RILBubIkLMBAa1bme+mS0BWakXTH7At11au5EYXApC
TmkH2Bf2DX1nK0oUrposQ9xAymaD8ci4VoGU/Wi0/tYB9Q905P+ZAPV/kdo8qPGP1s1Znj1+O2iJ
vn7gx4IxTlTEyVHXZfODP4Fsws+ji++AK0C504CDbKiQbP5cMMoJ1DG6qAAQYL8gRPjnguFb0EQU
8FKwwF8Ptd+QnuaYPDi+IHYDJFNUGNag+qBkHjPyjUCkn0U0RbnvigqP77anVxreJBOOR5Hbrc9G
g5ycYPaL6YjbfpG5KZY8xsU0LqeodpDXPd370EHS3Fkpq2bRUVy+owK+bZdB6kbL/m5ca9tu0Wx7
f63pW7F1B1Cx53sUOux0jePOwlxOMCuq0i44UPS1nO7FcZ0CXWnsEIDORMRJLHaNYEPHhY3OsOxc
k3hsSZHYf9Dc1rlquYor1BoWlpusgg2F0lXoxnZ+GlwpvaOPu/Y0hDxm71s72Inn8hVGxdzO7A8i
bwvsnuRV4Wr3pwLyTt5CcMWv6rraApx7Cpfeol3vARN+oapuzyN4tmpcxGRZO2+phIvQsMXr7l4+
o0lqX3l49eDAQ1nJ3m+v9nvLPjud/weSwy7Z1IsHfH9sw6521S63x21MPd0+xSDIvlve3Pj20+AW
uxnpkl7PjiLxvkSWAu1Y+ren4gr4Iq8jnGDs2u0+WGahSxTPr3tAmY5nhdkSkTt/N7jGN9qBtu4Q
fTxV94obXzdubme71PbPR8jp4a0kZ9eh7tCGok3Y+kTQwACVq/LbtBI3xbo5VSM3VlGFWlKk1vjc
TrsKL32nWJFc2dJFg82SX2OJuZAvQu693vJHNy9647K6m5Y4Pbnhzt8wD/YDYm54QD0kr2YYxVKi
XkWBwsn6y9JNkkt6fdhOxVfFE1RFalvtS3EhxY76ggfXVbtqsV5qvlFEgMx6moW8NkXbPGCBpwmO
RAmXd00rYnrpzvB7ileKHdEcQiAyoxPe2eKtwt3w4M46x5MX1YO/GWhJBht0IoPNZRZs7qthE3xv
8TmgN67a0dJfNKfiRnGVXXU/PvS1PciIhdgV0VMJ8DQicnMb35X6VSm6xq6mHNt9nWDcJ+fWVWQL
eKKYX4uzYCefKV+qHbnQrW5cCk8WXrwiVBD6+FBDUTMjZdzG54ErXNBlcSLhrKd44lTxDtkrUaOy
CXLd4esKmsCAgNaq3xkbBAQmzZGChWq5Y7aQpTOl3rTYruh2+50jBOCcZNm9tixu2scA+PeuuQBs
XuWbfty2rZsHa8X1tsFltIl2GoWe794Vv9J9mnhal5e7LddfOuKX0hXYAqhjN4Ed3KEUU9xk81nj
UCqtv+sPOsq4wcraeOZy9o9cKNt4KTDBqOSHwkL7VvNp05VWLiZwAS5hHs4IVxibY5ik94gv28Md
s46+X/hVukQ2Q7t3Bcq+X8Rv0dKGkGJ3q3atnlGX6VzddLRv3JhlZ8tg2S4vx7Vs2Y4fn9Kd5+ng
JQWK4ly58G6FZezOK1hUbsevtNdBDdRPXJfnFJlT3GnsG4bT3eEWd+mfDs94YpcvwhOdKS8Hb2DX
yrIc1toq87+WviNTqsQMeD2eZUvVWY74+nQAvjeTe1EstdMneKlnLJvwNHqOz/WtQP3lMXMlO36h
wCUsxB5vtOQJnkq1lu8v/TPrUQkd5KWiS/kao2nrVok2nXw/jZvGka6UM/ne3BUVcoG5TZL9TcTW
8cy8WOArszLvqHefpbvOoZ7xJF9ulOsVDlfnwXfl3LzsHGWBbdL2vNxECChKJdj0ayPeQJ5X92rF
DVVk4nawjl225cXjI738yrE2ov0lWOeX22ihOF8X1FTs89FdaFdysPgmu7PjT/0s7/jKFl31Lnu8
V9jMKTVn+O80i9btlwFWVRmIPBwpnWExLJI1RfRFvzuXMds6R8RqXweuejFtuQU77Jx0k+8oXi3M
i3wj8iMESnZhd5iooWdu8TPWCkOj5Fzb9i4XxJ+vOwnMH9RaXNcsBRyyg2DRfbxRvW3zXdNsvky+
3xur16s4b/b4P9enyaqwAe4sWvZFOrmdXe/KHc5L1I1t3O6675G8xdMEIHdl0wNe0vBq+Q+5x4Yv
d9aqS9hmOKqarYAz3kWSYhTVSKt2XLYun8HobpXAkE7cyXQGpqd4pn7zRdwXtKWy8C+11b1wJnEP
lopT2khWt2JWusZKWuTuo/J4S+1x+8VZfxc2GCLJp/qpubw9zyYKtA7IGe0RT65NxblpnEnnsJfG
y5BHBPHYLV0Mofi3WQhXoGCEB85YLt9YUav0b7LHOHVqa1XvuCjqJjzJfifaGb6svR2cWeXD6DnC
c6fiXOZSbA7VC29xhQMXRnU2RInwosOZseCc0+4TLpkmMGXS2lwWwlrp1hg14wOn5lsUm/4DXN0/
CC//qwJHaUbx/33KtamTlz/y71Q/DhMu7fVzb9UP9UTBhIcaBhIkEkS22Qnlzb1EPQEsPbvfwAaf
XUBFRntLujT1BD0YVB5R8Z+tb+eayVvSxbfwgiboJOycEdeIXP9ODHkQQZKxiSJ4Y4B7JgpmM774
MOeq8j6Xcf8V7BQ1x3XjPQ5VgZiZJlKOywGDGTRLQL0Fi7woPlVMIXM8qL4wuAQZgqoQUSyCCDMG
+x1IWJQFC+U9xbNNNQcHgnv0MqYm4QMokK1lKIIcBZTDIVjUhbepy1liMW5LbbT1XCd8JGJHUpfu
TW0qceDkSEeBBlNb2l+U4E+bnr8ES3jXjanvBkFQiqc8adktqNa0jhF7l6GUDt/6XsgH1xOJXdIa
b12/0hocWGQKO2ZEhycdQ/k5hIk5OJS5u2AZdh21SyGU8wXwHZzV4gp/My+wrtIxDR+ooge4isIT
xafU74c9bjR0iBLtURAzaj6R0rT4GCppEhCSqEhpykb+fWwk7czUeuuN0vpbid8/y+r+22yFKDp8
tD6/PIZZ88dl+FJVL388Zs9/nIVl+5LkB6v19Xe8rVVNx+aFJjYSq6zKWZDk32uVb7E+ISEoEM0B
4v97parGCaI4rGEI39QQX4WufpZHdBLBOdNDOZny9GzA8BsrFdz64XJRZGS0qNwwCMsGmO68nN4t
F1VolSDMOnhLk1KvjT6kvq4vyzrdGWGD259C5TCaRn+RABJwjOC6iYfTKSPCM7toFSR8B7RmsNYi
equNpDyg+07UiZElHdAWEmx6qqbT1qv8pZiLX1ogs32VfFcL1Rk147TVha0/ZKLbYU1uh0P0DM1o
w3zdmwGHtOQNzUJu8zsrmPaWVFjO/EXkawRxUVA46uA/pZhorUODygwiHWj0KsbTJNUvaWwJC08X
hkXZmbhkin7iAiW+4obPIZY+hCKy0losupHnoZqmhYRCSoXbH80JOtq5K8rxdDaN07SOkvisGugY
WkrPFYTRdxPSGXBNWo6+Vt4lRfpg5ekikwg/WqXGiROl5w7n2IDhaQA/ifSEV6mnAJ+VsuLHZYU1
yVtVEjN0GeRvRIHAyAzUaKfJjBedmT/0o34e+APRahM+B55546tcyUT7DQIs7aSwEfdp0BWXakl8
IKhC4gwgImjYtW5rRM/e4ONIGT9VqZ9iDYk9WV+052oufU1rwTXi/qHTx31d8+bwJRvwKQ+e+snY
QOAGFilXxWJMaHLWnn5eTyDygopYKEsuBWv6ChvTovo1F51MDSmY9qptistYLInxIRU4sTVZTm9q
ykqeVMMxpV01tM02MZ2x7Mtlaph3jSpiHAuGMOnAScv4KdJFwdZTvTdEAGc90C4pmTPQPHzy6mE8
NYWkWPitLCysUY23ASxIqMd0maZRvaKybUc63Gq6tMq2qodkE3pBc62yMy6zQZEd9HmGbeKNZ00d
565RVxinQkUA/IlDVjZwCZAGYNjWMkBZawRm1DYL+H71DaJz6LaVSr2omipyWMxstSL7cUbAGVWi
CEpGXQ0eBblQVVZCAvhbp6c2GiTSyDd3TtITMgYTk10nv0KsZQFyxFHgmkq8LFXKHqai691M05dB
KW0lNb5OourSEHn7QQk+TDof/Wgpl/HDu93r8kdb4o+sTS9z9q36//zrkCqhcTRR/6TMAwKeAj/q
RIfrH0RdroJA9VdmQm5s5NpqjPQ1OqAID6vJJ4TRI5Hjt9GoEb+KC7PnHI3WtZIkCKCDVoaZNxjf
W6vKaFdCnt3J0WLy4vOeoLNpOuRl4/ru4zs9kut5G5xNFYEkCfmQVwWld1tdlkqg0TXZX+Vx/KRo
Yu7qAgTOkSx/omT640WktWN5GIhm6U6YPvNPnDs/7zpDrw8bnya2dHZa6mxHrFV00NS01CR/FXe4
f8rpzg/0TYlG9ghsPPfiTx73cSdqHs+AgMp4MJewyzkKxDJFrKvO4+V6FOntpkIKadxX8UUzawZX
fQNzv7Zu1Li0nEDr95GqAwh+kstqnUDLj9G8NL0Q2ZMMv1R1D6naTSG0R93exF23leO1UpTnqVWu
pmehSTKnTCg1jcVCmpH+WatcZZCjyDIoYOfhY9TXG8GvT70yWLAbgb0IXvRyMN26TR6GBL55oUi7
scwrhwtX7aBrQAFLrmfOXnZB/4hmwk3qs2vGolKdytWEAXavPhtldRfVOFKrHGGropWuAlVFVsqq
cOj2qZbl47SXS7ZPE/DuiCzYJO5hHjHJKvMcWSf8q81gm4XtMielKWhKOK9T77eipX+Qx/yzgOq/
Kdt5t0Ldx+bxj5esCZvx/DF9+T//+r9V+/R40N/92VISdOtk3iNe7Ypmgs8ckr3lN/Rp8WwUUZPT
YW2yivjWW34j4dUqo8RIS4kFRhH9zxo536IdLM5a4BZNKfKj34qajjq8yOKQeJEmGbNgPqnOUYdX
MKNmNIQYzZ9eSq80scfieJr8da8pWrBJpZ6KQR+mNy0as1tpLNtppaXUbAthim9C7Lm2SEAkiKqI
i1JNEk4NlKYvCugPFBJIbLYVmIZzXaBpI/dm9qUzazNfyjrd39+fmP9s1v23hfGzbtbfZ9nO45gC
MSDZJoSv30/C+XNvkbuBvy/hMac5SoLzJCQ2fpuFpnSCgrIMn5awHclR7d0s5FOwMMm9EVuemzx8
6i12l6wTepBMQfqdypx//1aWPecH708TlPMNiP+c3bQ4gVTJcyPn/Xk2dH2WFYG07MK4oToppxdx
sY+7Gng5wK9VoBt4jytSeE8f9tnsZX+OJ8ZVNdWuWKIJWMQwwSw/t3C0BoHqV2MEdyY05UWXTt4l
kkz4lXfUtyG2JK1Rv4QeKIZ4Susf0/BvWcqvl/ruYHy9FdpO5NbUH2SW/uGtYLsQh5VSictJ+ZYD
Cr81YNHZckmybetD0ILsGVeIYzSAEYMCa3WIQliL+Hm3DuIqvKDegIWKNOiwRSAjiKKPRbcJk40I
smu/VGZcXA9T8VUETvVu3vxF/DQbbh6+BdI6OnO8bYVr5+vDS5dR2yh9qi3LmqwwWEhqdWPW/nCf
q2WHHmAliYB3i/wxH9Xsuih7qDyheJb5UnuOFneKTiCGepedmBb7qJzApspIkRMb6YA3fCvtXwK5
s+CJNfdjDrsjFYPuERFGGRzpmGZXjdnmjiCOGY1j0dhUVi4DYAoCL7HzxsttNcmK5RiEX0U9Ic9B
1M3rbGHUAstWwiZ6+t9+8gMpgUr+u4nxy2F2k2f+wWH2+vNvGwnqpjiF05vVTFTc5qT93xsJu/nJ
LHYxO+W9Yo+oyb0dZ4Kkncw/TU5OoKzPbof/3kkEWQXJhGwusAbkGF+rCr9RBngVoXi3/gwottQg
EK1WZHY7ZvLhJDbiMNKCcNBuBzO3dmqT1xtoOoKbRbp/rSGxspZjMbtBIbf27Ty28rWaycNmBMDk
lGIHsKKZJAraUjUt3j3Gv1hfR8sLW20Fojjax+iBzMLtc/3i3SaXDoXo+6HQ3HpiULlegxBYqZfS
JRoU8bIiRVl+PN680xw8iXk8Xgd0ZEIJ/B8Px2Or6zvKHd2tDwB9kcyEGVyiPnM3PU6EXm9LQqwT
3jGi/AQSR8N4RSyhXtrdFkYcL3A0yhW7CkxhRcGvvzZbOghBZDa7FJo7AKy6c4Syai8/vtej2g8o
A04QYDEigDiY1sDeDp4t3FE4gZaZ77OsH+Gtjf79WI60aVOz/SqoBQJCueddyWUuXlWqp7gfD//r
Q6AQDYKPKjG1YhBCR+MLqlZPUi4N+6yxepqBKWr78mBeKigunucaLOhWi+RTpayH82hQ79q4ij45
eX553Zw6FL44eTC9kQHuHT6CrIkRmEPJZ1/JsgepRq7dpgKG/PGdzjdyMKnmUVi/rzgNkBVHN4qt
T19KwdDsS12pNnIIWVUMWhpwETWOj4c6EqmYoSPQ79EFYhWrQDjmIPj9gpnLCFKujuNe0ZJpQ1Qq
kF+D8xZj09p2shYgqEXQcGc1wp3eV/pKCBuSfc/3ZOTulET/RC10nsmH9/6qSYPzNfVKIJxzLP1u
AUMBLaO0rVAgUYSH1tLot3vZGm7OFSmfHYSF8smJ/OvDRv2GI5n8gb2RjsfhgLI5qR3GUqirDRH9
SEu3XF9GjDZIQ+OTGfzLULMUKfw2sKgA1qihHA4FNnOstSTv9kmbwh4IVcOdrC5YDCo1pI/fK+fA
4WNkKGWGtDIeeMjjygnAhagIMHPft0KWLuEACFuv1aEMVJp2nY+6uJCMyrCFHN7NxyP/1U1SvSb8
nYVPQPQd3mTUtEFBqXPYp7KkrhEXEVy9zpOlqoGj/nioXzZ7bnKGEWoGJBL0so+e5+AHWWhN8rD3
VG9n1PGdBCLeRtFWsYNa+RGr/G3Q+cvEZDDOzjkO55h9jdPfT0yjkI2k6zBziYcCgwcUUekiR0a9
Lsa02E2hkJ62GTTpj2/xL0aVNAlcMvsu58vcDHw/ajVN8ZiBsdpPceo9xX32TUEwbqWgsr0WWnhn
gG2V7x+POT+2gyVIcIEKEFpNaMShAX+0IrgKCI/Ige0730cSofdiZ+IXrH97FHnWK0allhQb593D
O8u6HheDxpv2eh1Y+IhCHzOVwfvkfH4tSB7dDM+NXiGRisYjPNrfvDFXukLr9H1UmGdpSx/PB7hF
7TlBxqGrFpJy3xiaDRE7SPaDCKEX7NjQ0N7zCR2G/cc3/ReLY44SSACIxVSw44c3XSpBISR5qu9N
egF1GNsTXT90zv+Tu0Y+hWMSNwikc47uGqOmfurGRt8HgSuHmx4kwml4Zn7p1YVyxUOQN6C0wIw/
0xbwrE/2nr+6yfeDy4c3mUtGgtRFre8z60xtd4Zx7gefaCv9OgSCPaCHJco3M/rwaIgORykR353m
q4JW0gq1yRSokwEBPNHi356nTFIWPjEl2SZfHd6N0KeqGsSttS97vV+ArgVGVeaf+YO8KpQdzlMZ
ZRkqUcwMonf16NyTjKgK0Ui19rC5wWsFSd68+H2Coq4XGVHuVnkVyc6gZSByMPX4Xpr+wAtU4rx0
8lJV7xEahHwieTqIJXy/sudUy0A8Zo2EMaGnBmCRkMgImxXQYcidUxknYIuUZjxVi7K7rFo9o9es
N2444rTgQt7PxTXerkyTWm2gqtJ1tr6jgpx+tsf9ut9w63g6YK2F7h0KP4dPWJPi0p+U3thndZIv
CvpeTlWg5/zx0vs1fEQMm317jtdJYPC5OByG6rZcyWZt7UePfTP2JLBoXpMb8la2wn6jjCaU6lHF
XXIB63u6jDy8LRZIXKXnH1+JzkCHrxoxeqSJZaIb+rbHOcokmEY9hIK/13rZ2gxDW7uyGMdroc+z
RRzEv52jUHGc9cdmOTIADup8Pe9CqlzFIkyqmhjVBD92jYk+mp7CQvr4rn7JDuZR+PUo7Yszuvho
ScoDzddIruN9wFntMzOBMUGr9dZx32mXmd9Vp36WeRulBAuJ82fxyZbwl+PPSSlYDhLg485UNWqI
XRhZvKd1FZ4PKQUhQcSyK8yJc/QUddF+GGD3KrlwVwaS/8mmd9wuorbM/c9mz7M6FV36o/sfkt4U
gkCP9kmg2r0orDhhq1M4p+ViUMbiJgp8sH2jF+1ahdBBp3izLkdJ/WRy/bqYKGdTLgRBwOlqqUeX
4ZVS3igerwHSaex06JYvpAKs9ccv+y9HATiE5RWcCVKIwynVT75VlgZTKi+bFMrwMGwLMZI/aUj9
5ShsuRYHN5YKryv63cRNkB7NNDOO9zrKsXbfBwU8caP+5M0dVxPnN0c4h3aHSAWWIO/oUG69rvG6
Toz2YTHAcZKxp3hphBjeYGLMqiJ5XwZnSWqlt3rai99Eqw6RQfUgf2TedwMm9ndDbAVEeXvDYtJN
2fhdigV5pQ7KNKsDVOMiCWPtASkc+J6dVL7pyf1taPoXU58bgN4238GcoR++DehSNDK8NtqnCFms
WoMFPiAii6q1BD0VTWdH8PKnNJOvig6u/cdT4dcMcn58qkWcCHmHIOvo5MpTzEQLUu19llQaaElU
Mwa9M7aWp3aLuJCi1agMxnrK2+wsQj52lXfeeD14Ygit3Qv+g/mv6Rb6lTpVborDh89Cp9hj9WkW
7a2E+mYthvmyR+l39fFNz7/lcAvnngkJXseZnZAPR+ksY6gaiOj7yexjlB0HAFmWn26gwZJE59rw
yXh/8ZDpQgHio2xMBZ/ix+GAyDhWTNGq3lt9d18YKCTngazZ6LuMm2lQ9Dup6e46tfZd9N2ijdQC
MhjErj5Vqjz+3ZOU0gsYJGqJ6ApQxT624QpCJIFBbTR7X5VnnLDX1Fvyo3ThW3WwYtbXX3lwGZo2
Ku47ReDvgxAB6o9fwS9FyPkqOMY1ahakSCzfw0dSYuudxorRzJUC02mTsvlKVOpvehFGcS+2pZ1m
VDPUKs2WI0L9T2BtxhtPkF8yC/zD2FyPwGw+qZEd99DZ/+eSCt51yEiiM20drQYppwGXml53Z3DE
7/y2iO70um5626PZJyMdYs5I4gqVeXvsR+3MN5PyTi9HtbGlaNIB+iZKcl5mrYcAQCPWJJqJdqYb
gVLbHTLR4AORhsY/wO+km1QdIIgJY5BfNPqElQORt3gn+3hS21PTZzellUsiohlacln3tXRFhS2F
uqGE6o1cF8oAQLkUBafK/fLBD5MAgSoNF+00p7NTTjUCaAPZ2WiLxRRhfq155XXXC9lDhgjdfjQt
OiZamyMaoGLoB9JFj4JHWWyQEjOD2DrNBz07I3L1v3WpkrG1anL+pEwjrgpSoDw3hqDAtYhT+Unp
zBB6nD6oT5Lll1fqJGIoXmSaDxO1EAlk0VXyd2GjBN8Ky0hRpeiJyRXU+2EeWVZ1g0At0Iw0Kizc
q4DOgMUMiuhezFLvR0bwW+35/z+7oHOZ6O+7oKv28RnoYlu8vO+Azp95a1zo0gnhO8cQvLNXZhnB
x1sHlG/RT58J2LNJEahGzvqffXj9hPScOFhFtH42ZSQw/9kB1YAnY2FDGIPNICU65Xf68EebNhE/
CcZsH0eYimrnPM77OFhH3dgalQ7+WCp99SoZ8Wa1CQkL6wFB/Dcw+t8eykfEOO11OJXaKukp7YFf
5H8rNaNEjcaXW3kq4HpiR7CJqtU/+OnYbqe+Lnu09iNpQN3ICJ4xSyky3NcUidrr1Ii2LoXIEIRG
K99XqFWtw8wTrqO4i0UbnbKliu+I3aRl+PAapLRm1zmRniVUaFHx3uALU60MXxOX2KWYsh2W4ZZG
RbZNElm+wUS3QB6qQS0dO8zGHlJxM47TUKPpBssVEzajXPpYUfh2Oo2FhbBXF1/1QQCLWrFwDXg3
jy5/HJzvUWXqfHy9O09fnxVnGJbrJCp48R3t5QLRlJRN87OykvIhq9LiVocVLiEJIiqQakxEnnRs
8WC8ZcIDX6n+UlYTGp8CzYAa8aZApJiCVl9mDJANjViPMteqc/82KlLTseIQ0ZgmCauRh2cKCPmI
IiR1tRG/+MEYLqVcl57rrouiJWZV+rYvo3GTlLO6fZPp60FsILAZemSeigAy1v2oCLu8S5GsMqa4
tGl05S8Q3G86HdsMpxOghHihWH0Wa82h6NFzAj1AoXrmQM9qt4dTeJqqpEDLgIb8MOG30SWSrZk+
wkSCT93AHqWo2GlljUJFrwOvbTV7wHU8N5MYy/UejUMB1xaUZdvAFmNxT/0tsT09NwCdD8lnYcK8
no4uFjwZRSjK6gbVk6NUJPGNHp1rMF6kfRwkk+mtu8G6CysPfTSaOaisQIWighO4WTg1qAdaoFvj
qjv7eHYdB0/z7JpBF5qGJ5uFxuecZ7zLIyK0IXkC+MDEPvXhWqsG1xwqyU18tUbESBnWZB+Y2BDy
2Ao+BtsYpxxHy3XfkRIv/+S5zKP98lgQjyB6BBUEf+LwappEm8gG/MadGt6NJlDuyKT6s16DpP0y
DDsqg1C6orRCeeVwGAxskEfL89pN1LFEeSkpNr6CcM0M3SMaCfr0yvPUWF6VkNa38+lO///pVc6q
q1A5WUaQQgK77zLvrEef6DM3il93Y4WDQMYNZA6VpOOqT5vJsWYOYu3iGH/n6/2u0Xtx20L/pAP5
H5zY/22IJEnjjf79YQxnvKlhFTw27w/j1w/9PI1lWAHAVtF5p5rPfGMi/jyN5ROCUzrk/DUE8leS
wZ+nMYUDBVUSouqZlfPnYayfcHjOKNw597Fos//OYXxcmMdHDdWVOZfhn3lHO9odOrOv9UGOB7fV
lfo26hA/DOJh1aoJPp5mJcWXeW/VZzniY0/DNOiXyM5C0lSVsvrWGtmwq9tyPCfJTK8FeSpRLRWt
8keO8b9I71+g0T6aXZftS9Xkf1yHh7IEr5/6Ob20ExnUAxBwmfk1M1L+nF7I7bCvUbVh+58DOsb6
Ob3ME350tvd9Feugkf/n/DJOyCg1agjUlOh2AZP8DYzKK1j5/Tar02h9RX3SBIVZ9hqevdv0sZrx
u2R2y8thdSyKqe1dtU4N2M1GEtptFiRuiRvkdpSNL6bYfgmV2dJPiQIiJEgsOISFayOsSsR0ACV3
kWDu9CR4AlXVbqFxwe/KylOpjQe4yhhf+USw2zIZm09Oi3mbfn8bNBsxP2CFgjH5f+ydR3Lc2Lau
p3Lj9lEBb5oXQDp6J5JiB0FSIrzb8JjRG8eb2PuQkk6RSRUZap5zX6eiqsgkkMDeay/zG+TL9SUj
ePU1hkpXgNHF+Qove+FJE83iPIgvjFxuwHj0CHAnyvBj2f9j6np4dDCcJjYvjvDABPV3rdTQkCS8
inBHCioZoSsne1Gt4gGXq8F/tagufnyNN3nfuy/39kIHZ1TnjDOS4lm4Qgf9QSTQTuzcufnza/Bt
FjQVq0t/ZxvZabgTtSj1ShWQcTGglCq1cFU+vsph+3dRoFlKCtA5rN1lJP32PZlRJSPICwZK2EiC
h1l2XObOXRAbG6cT973ovlDzr6wUc9BkVi7Rjf6k83B4nu5vYPHLpg23oMcOO0RlrzhVEks+QnYn
WTnA/GlVZAz7VvH7ASLSJ1/4MGXfX89m49NqYwB3CEmKDdDzELsCPyIOM4KKn6Ic0nkT2rMbZNY5
ouCYzhn6pdElL71ZX398fTpO7xcPRxfkDMyFFPA4Bz1oDQqOPusB+hlOdVQZ9VkmzepKN5MXui7z
ZWqiNsHAfJP3yOEiqf6EyvuLFmcnlQqTIcqrxk8ndJpLGR88LZr1i063z2oIpyjon9iSeTYn6QvM
grMitpmp0ZihZSMh+tDViaukRnCU0++6SBGfdYHbfuszdK+EzD+mQLucNWAyxYyKu1I/pIF509j6
ZSmMS1vmyrpFZaINGfVW8mRV+PPVsyCt52pDG+DlyW3Qt0bsp7BuhhK4VzUql3oXPgWKsqj7yl/t
KXHcfvmRkarGtbxw30w1E24W2WJrNqMKJoxLZQ38Kn1SETWY5PlSFyW6Gg1/usJ4B7m7yz0ZYv/N
1EQ/nXqsHvV6iXkx6qSFNIxHslWnpwvFJkX7FKvFZJxPixmtLfhjvlS26op+2FmtDbk3G+ZXyWqK
OzBagT+10L7Q/4cdlNMfQjIXClwBuVwN8IEs6vzJzKyzsbfPjKQtt2lTzqe4DTk07GxMa6FREcMR
MKj0HjIhDD7UzWJUS4qekZl1htSX5qoTQ+xRYi67WGdUaf6EYuwtBneq71jNfZBH2YqGpeYqcTGh
7W6eBVZxkrSW7WZjFp13TrDKErwiuspGQ6LMYRdi9LhCPQ2N4gZe2rg85P1jBKkD696ubT9qw+mL
FWrqSqbl5yMB76wLpXA2UyQ7nh1bZ06UORtDgESuJxOyShQ/YYCWeFraVmtU51B1cwZ11eC6sx4a
bd7CNrosM9M4Lm2WAjmPcTzwGCIzn9ci5Up4wqJ2ic+aW6OD6xspDh9Bzn8GBUdcXWcv9lDdq5G1
2987BVixQYh4V+RQyspxfhx69cUMpJt67CqsUBdl9pkv2dfRizmF8zoNB9ULmwkBYcXqv3cxlBqb
Id427bPL3MTbzS5Rq4817hvv1nntBM39nMDHNBIz9WPFGd0sw3hRQSsZWHEcrrWkmDYFvUZEaNr7
2WABSEb8IoX05FHDv8d7LF2NGA+6A3Q9z8p5mYUYOV4duISZo1zC41S9uOfOpKTm00FxsmwauecP
Dx2/FFT872W7d4C73anXIkSOYfToUcCf7ijqpjx9MXo2WTbnT7GAJjkop2ownNcyFKEOQEQ6Nulp
rbHgZ+L2Jg4ATHeDfolfpuMBKLR9ytyzolAQMMoQ7GkL50yZtMssYSOpZvikOTyYqVS4RiDu6XOe
IMN9L0k8KQyS76xG6nx54IUpM19TdSIMMZFTPo2saIIaGsSe0S9b1Jqfe5ysmdXbNzLoHz/IpRvS
+NFd/o8Wli9tk2GdC38JtMJNEynSagm+bWulPqaf90muXgomWUeyyubAM1KjQQ/3UBHBqmil0WtV
nOvqUipcTSdkzJZgeBe349GILDsihJJGc1mmHW3p0Rk08TnwcCxARGiRJDUablKWpORUnrmnIVso
tFX2ZLRwHI2FXerGc7iWarQwRF/mz/kc7VIdnRqnYsc3ibgXVvTUa929yMU93UaevV7CtjQBa0YW
68RGid2FYfWSAT5Y7/epVFk3eSbPmy6xY1x1YNfTVS63ld2zKxZ6r9SzSOxeuhmnlMUlOUdOiv61
XU7pVa8n2W1vBfhHIFI4bTIn+C4PPFoVkeCVpPOpQEbRKcX2gCMzeGwSg6bckvYBd6VPX494cFgl
2ixpbigbrRnqlWpYw7nS8i7nEG8dgBTcyaCkKwF2FoWREAEdwdIOcIGdXF6KBJhC2H4mpMcJ5NqF
ZueqlxC/t5gRIz9ulPdmXOhsG6TuTjATReUonNUrZYaXyoKexHFvTURaLUWTuY0kuXTTyOCTSidt
c51bVsxu2sDC4Camnkifa6gjq8TFseu9Frcx0w3ipLkTWRSdp1KRrQxhPIIPRZFUQRiOesv21UhD
fZfC8rgZ62od1HL1VZHscWMXcGGlDFS4LyfRU4O4wFUsS494eiIlECfL+0uQo3aDapZW6qDACxlq
/VuFy9k2VrTeS0M2CxLb7HAaMatxAj4bKIO9tupevh+S7GkcOZ6X4FSVrGBU6aBO83erXtzvj0XS
yctpEOqqaOAcI1nOuZgG4jhfko3cNs60mXVYWGyDioChzT1fKDfEsa60ktfgYGb0bfxQFkTwfYxI
Y/NMbqriWiqSpzCrgqMqjJDRLNUYjcxwOVOym6wvUUwwLXxoicfj3MH4LeOXrlIvkHdnwGE961H2
tbDS43QCojvPZAnNCGeiLHJnnfSy6omYDacS4tZdjDZ9KSNRA22W/leaT8djLacn02hRqAS28Ets
tV023U5N++uk6fO1mqF71o7GeKEOnCEMc8ajAscOFCTae7tYvqbKsIhARQRO6/mhi52bqYqe4pDn
B+flpQr5baVeNu2SYOzThUIR95OZPtUJT9OOG9pRoI8+yRSXCuVtBYPr6NKIgk9HI3A/MXtVwWg5
pV4xztEqs4lVpiXdDFyJoJm8DLFQvTm2YjTDkTX6OEM0D/uPDPSpAJkSygwWNFAKb1PyEZJL1ygh
1HWrR43b8sFNHWl6fxmk2FtXCtI9YRHjwSsyn3zkFJTBrWLV94ke4aiDy3Cuc57PukbKlqKrLOpV
0dXrRMzX4YAMPfxQxYuaZhe08jPdfQmtZumO0ca1UYnjWrGrdT0aR5EUflGa7hvesVscAVDtYFn3
WfBSiaT1gBljqF6TpmFDcmZIbXqUT+zlIiBwa5a5G5bcfYjZNMuaMxL9TCuIOghfSytsQOZ106bn
YJdM1AFizk2GKGSNGdaN+H7McOonxOEqVP6latbwElD/DLBN50amtauSr9CzhWBGrf+6QC0rqzKb
2Ablq5KE9BmOufQMdrMVvgC5JDNr0pePX+weQvxmRXFJmkegmaC6QKI6qLXUTivaOsjgmyxPipej
7xyd1FaLnHDVNPPXzrZ2dcKpkmf6BjuTsyWdVGcCes64A8Y4BQCkYxx+yJnkgRRoecuCZGDS0qcx
4ijNiSGYWe8mLGubxBK7Us1e6krca0jW+2iDXxqJdjnaxHmnSSsvjiuyII59JNSzVd/ql6pO6rik
m9JM5pCThDcyuzNWOSTgEOAX3sstWRtFyz6n6wV6FbNqwwdji0D99NNUSFtl4G03hXFWzfwmhdT9
mCjNTYnuY+w2wzLmCDmT54Bj/MfJSM0VYrTjDhPOYuMYTUjZNdieqUNFYM05ixkBja7jTNKS2DU+
pcpTZw6pv6RbWlzfp+bcrkieg6MwMeYfEgJ/1FT738huBmH0ap2/o4T9UIo56Z7jx9cd3f2nfrXc
EJ1eTI5hf5HbLZ21v1tujF7pyTJ6hflEfri0u3613OB+LbrSC3wd+2tEnv5uuUE0k2nE0gEGLWPr
3OEftNxgRb+N9IvUKMxXHb1RGZ7rvmJ/FemB4LVBFWCKEU/a2pyS2Fk1I3ZHchkdOYTCZ5Rv6+sB
K5yTTBEDmpZak20wbT6OMbP6nsWGDoShtabLYq5t7IhzfX5s7TA6aYcBgzhTThBLQ8aDYUUQdefq
KPBFc/QL0FbOYxHEqEtOwXyFHrbihbYR1afNhNp+bZOdul3aSJfo50YPSj7hVSX1aB+2Rt0D4ilo
Fcgd+WEW5KC/wx99rj9a8v9u8wcoSB8tVw6TNm6i/7qNRRj/lhq9/wO/Vq6OgLO8LD8NtiCwGNbg
r1kEEmQITyxkEVRvOedfrVz7L1TLYEHCJ2H9vmHo23/BQFMWnWZWMLLQf8SN/k3vDOYksARGUXAu
D5ll0yxENTYwfxpd0CsBEeAVGFj1FBzZ9Mnp9ZvmKlgAHTQDQFSUx5as5dUmkZtszvomCfy2QNpl
DsNkZZJjr5youX31Qn7TXd2j4N+ckxzOqKotEQPKtrm80NeXGufCcYKYrzUPkVdoznFv3xb5OPgK
ejjrXKCzOfb9zkwDyQ/oHEwWKp6BfEHdXj7k2ksfXkmKnjCjpCcSgAMPJmjAWqp6va7lqyj5sU3+
se/8vtdNeCJ08Vjgsdr7lv6rR5PYWGcMg+L43cTZNjc1CqdDWaHtg6FDpQQY7PGhTzq3e0Tsm6fE
AIMVBvaAwQOz4oOnlBF2sm7KHb9KbMOz6xLnxP4lU53s0hzF6RBEZIJgs0+jmOp5xMhBn/Dc6IlV
BQA1H4FdP45tVETa1GMte1qDIE1Yn1b97YjR5DpWlIk+n0m8m5k/GHlRe+QND5OBSmVa4ZMozMux
b8ZVq1N8T7Qivc60cZ1AZz81GI8HOfWAUgWTJwTDf7xnVk1ZZXeNkDxt7ONPcLfvBuZM4yCO8CLg
qNDNPiTNiGEMB0QCHD+yu9EXFn4q2pR+KzJMKGNQin7XhPd525qe0gQncuAcZRjPANTCK/DjNay8
6/IutwIDCgAwt/SOMzeVKe6OfeX4soMCSz9Qpk4VzIckt2k21syts0x2VjECeBE+LbhQtcjjCG8w
6ruhB4H98f28ixQHt7Ps7ldL1AF1Y6V96fiOVOHup9UALjVyK627FQOwt4+vRlR8WzpxNdYlw3sm
tSAdDyqYeAxzXesd269JdxdHwH4VVmb/yQ4w37Xyl8sQRIkU4MYJhG+/VK5XU6bEPdLXEnKAdePo
pyr+5IY94zlma0dVpEluoBhHEzoL/oyyfGRsGzOTvai0mo055leVpuK5mvXborC+aYv3ce+cdpkS
nM6DjAWfhiFnofYrhH02KI+ZbjQ1Es5/FOwoutaR80UYynkXNPoxlUzt46JcuXWI7iJtQEghCNVP
i0SWMqHcHXe7OsRwhrYWVkOStYE+gcxhZ0euPjbCs7IAmUMEdYvhawgA/8SmKyE54QzsA31VwyGc
pPEXPDVmGC+1gpQjlRIXi1ZpQQ/Y6YvPQB+/XceUXmA+Fqjqfk7/euFEY1YPCEI6vpVliAAj45iE
s6sVRrltDekm6qPyWJEjk7wpkrCFxB52Kv24T4/UNnv6eFm9q8h538Q6dEeYLkJDWRb5q0UMSr1r
7SCwfUvwyGhnmVjylBTCz86AzuXAaCBq5U/W8m8vClQX8itoBP2QMiDPA5CzkIsW4UXftg7wsh5D
J1GfzjEMDTtNOjdMvn78TX8bycCBL60AoP2Ihbz9qsVAJt3XCSe70e0aMueVjc3Wpkc2vewlx5Oa
7sEqZ4lBivUwyWl8nPfGlgos+uTrv8PjLDGV3UUStHDWQFe8vZOgNeay6kJmg2JAzDCXEROXaVVH
FlMTuWa2McNx9bBbFMgfJiPN3NZeqZZ0VpGQHNkmg5audEf6YduPH9J+NnlwAgISQgNp0TsC+nGw
HtI4C0OCj+07+VfNqrPzbDqbUqToBnNN+aCwd+RqU+raDu3u2aQNqHf0P/Dh6lZJbiy4Ko4nBRW+
SRUg0yvna5NrGBBidUWj4ipWRUOjJHE2ozPz1wD4eBZWNxqKj0GfnNb2YMP7kr6O8eRjUQzWL300
ZSTOpYnVQU8wxQiTeVKAc3lYeF0ZJ24rwaMYzOiRbgOid1BcmlKZT6zwvAYd4kk5YsYF8mGSXCMy
nUsJono4nIVjgi1avYjgh5hx1hmZv37+8QP93SFhAWoh1dUUxKcOwjZ1RwV+27L9IXFwDu0kihGw
n238haGU+BG9/6i2+M9EI8MKfPXc3xXMNE8fY/H9TbG8fOJXyWH/BZQEqQwm//zLHoTyq+SwFzmm
RYYHwiGTrFfGGSh/8ZuL+oBK7mziavF3saz+RdyCqcyUfwHU2fqfFMuHua6JHhlkRI4EumdU7Qc9
LJGFs2IEquI3fR2sjAmx4TYctOMyDOsdhE+kMyUj/ySbelehc1VCEJivZbMD8Dg46ctJhd5s54pf
5a1yh8txSQNZnxrfSRzpxMm18jyAac44F4sIkdW33Lh8LXQd6ePYtI8Nh01Hq+0+GHQGPHVqd9it
N8Fz2cjY8nYRUX41ZEruom0WrZteGrw+nrvVXMjts66m5peuC1F3HhjxfU2zwj4lxTG/W85gR6jC
AD1uW0U5HVPbPB0mE7tlu5/cqcujNS8EPMNQDsFXq1Hm6/3a+f/b6L9Vi7f8z0DC68e3snr7X/+1
h7S/2AsLywduCnXx0on9tYf40VKuO3R+F/DXIlLyq+Fk/UWtudT76Glr0LRf7SF+pCBiw1FMAvKn
GK/3GEITNTWgtIwVKBdR4Hl7poJ2Ni20I1WgtA5MnyneamE2+WZUa5w7w3MTKrsAZvVqtLJLoxTn
sawXq6husEDu1VPKwnUmafqp0f7IO/5oNf3bNXwWQZ8P1skiZL3qmvaxjbvmbdTlg79WjAr0j9Yf
4QVIEMHmzYpBk2SRbONo3DeBXq8Y+ItLirFfHYTrv6MuLkesJuCo/AZa9H8mNb9Pbd+mOnuFLE5m
eMKQTQ4CYI4feZoUCgGwxsRjsphtj4/hGLbbwmFI2hjU8kdQJ+I7sgUyGMm8Vo3QV3U6IEky5l49
6PeMLJN1MFsMDLG3E1lzoQyy22I56ZelBUMLgdyVFZaX5TB7bZJM3p/Hqn+31bVn736wuvY66e4j
bYL/+3+y7/n0eoHtP/v3ArMWkNt+cS0r9lc8UumNk21xCPzrR3/HI6IU00dYqsYPi7h/EYzAnC4B
hI8i3bj0/v7kTF8Q1Qf1OvhoUJOotTAIY+L5Nh4FbSjQWBgwO5kNmmQJ5Lyxxfq7T75oNVicELR9
a313kuDGRNETE118bgSDm9KAzBN3xlXgD6EsXwyJilooViXFlCi4CrW3rVyFXlaG50brlomi4gLe
OL5aL0a90RT4fZQd1yaFjCPa75ETA3qREQsXIFzN3sj/F6xAizT9nxfgWnwvnqP/2nTxY/H4evEt
H/u59gxlOb1IKH8tQN7/z+WHIwZDSRq7RBUThIdBzv9z+Rl/UWmjiACvCRs3m5n0v4IbCH34MUg8
L9Pp/WzmT5YfijZv1x+prEWYJLvjIgsn+6DwqFtFTeuCwUodwtfadQAil26YXSUeQ8peX+ozcMNq
ZowZM+V6+KqJSO82Q4vCOaTVYAYmNg2x386IuHlVKecjTa4w3KB6jJYnErvpOk5aOP+Us8MW5B/C
zI2ACbpIwpPsUeGaj9GkRKnbiig8F41Uxmt2bVi7YdVKWKypVYSYiDLPCn3eWdqVg2heHLvJb/sq
p8eXBFVrbGcr0HGmF3lZr/K8C2SO90aq0EDr5hSN+SgYr7tRganV0Dn1ePjiK2LCES5IiW1e1uWo
XZph2uMQN5W0gqSpvkplJ/3qKGGPb0cf1feh2lodmAnA3WdWMYzbQYZd4CYoh37P1VJWfQSdrOeu
VKN7cFD2laFl+eTnpTWrIHQUDLnjuQAfVTaG/qXOnB7LsVRKcCAapPybomI7fou2qGnf0vXHaCyQ
dDQ/baXXbnoa8YYXWpbUAsIzOnR4cuhcXmuOKNt3k2QKF9K/GV/IeRimbuqk+QCQTet4i1E/gpNK
EB04TamxgQOJdBabrhDgWR2cUo901a6/LSkdBmGTltRrYU22cNsk0wASQH6cVhBly7O8GzAlU5Km
6Y5Ih0aM3CpAcke4PA+ha85dPUAyNCUDTXAjPS8q5GLXFFV55dew7CNvjor2WwT4TZx0aSjh2Z1r
gEpkyX4sVNS2zahoFi9KnAP0RArvMnlI+DaQpMFQVbqJiVdbp6HLHI9T06uGpqm8ivLsVLdq/XtY
1AU6tXWjK2v673Ba3D4fky9tg2k9gJjCyCj1tXl01Y5ni0tRnJ4qyHBgd4C9BjKrWdWZV5ZV0VWQ
JVPe4UwaolQ4WksjIDIrXJksGo03okzspKe9PQ3gKyv2mdcbXXUvCjnXEbsNxye1jOwAgOEYg1tC
Juc+Bxnmj7VA+Vzkpn0JE7qU1lo/Z/ml0lahcDunHKSdnunDi2gDJz7KMKKIHtGEaOGaKXj2HuP3
IqBZTkob+IicgbSbs8IM1kWeIyohmr5KvXwe8V8y2owmmZJFLcBfqwhakIk16IA0YYq0mcMyvpcL
fL7rwrJSrzCtSgFmIxulK7Q9NjfSyu1ohMVlOwt9XGtZXbGaUta7H1v63PoVHBtaMWNha36cDD3G
cr2jv0hpWIFxTlrJpFK01ebE7KPi0VKaGoaYronrdNB05PkQmmV+JmX27BWdo9enXVS240rNq0Dx
JfzM8Swu1e6I8o+5Tp6b4VpRKznejsjUbcYE4IwfZXJ/yZQ3uEc5gAGHyFr7DLpDIJgBKO1NJnKM
IZlFpzdh6KSp26ujdRfmsnNVtZl6IU+SOE20WfOy0OxKn9uJOp9BY1n7Is8Hk3Yz3Fk2bW0+ECHj
O6dtxsfAQHx+ZztdmHmMqeocZiJ0UcQdguIcbRd0+sxhcZ0Ii2S4mOBham6udAF+rlOaAqgSDDK8
WTKcgCU62Ipvq2k3AowrrG04mymAj0kCtpUF3Yj/5NAFrPrebrOViEH2uX+eI/5ntoWWAd0/n+P/
k38X8TNi3dePefnmIF8+9/Mgh429OOYAU2CsAl99YSH9PMjpBmHAwzga6RCObfsVdwm1FGyvkOBY
dFZoYu/L4Z9Mdeagf8Fqoh5dWI1UQNDi/wBKcXCQ7zPYZRROuoqYEhpubxNJ0Tp1r4NYvlZnBQu9
SWHzD3CL6JjIuyBpm92rZ/SbUfF7+TGT9AWHMIpok2m6c1BJq5LGip/L/saCIh8wd4Ar7Qolso9m
p+lYrboKsTjFlafWtW3p6OGmmaQep0I9jI4SJHTcsYuNxNXsXt9psYZZe9V9BZIZDi69Z/1K6FP2
oE1hs52MPrsLAIRkK63J492U9MnjqKMfji1pAq4RVL/lQj9tNvKCjqrGOv/68fc9SNTR0yXsIR6J
QBJtWuewGc/JnAdT3rc3DG2RnZDGeBOUOKN+fJXlLb0qNrnK4nBtAFOg0mT4cPAWnVbOhNaa+U2B
OdIZXXZlZyE95QdgXPADCqvyuBtCdf3xVfcD68PLGgxu8XVj2GBbB1mgFkXlWERjfiNqTVkTsiw/
ax3h69oUuVThcFnAL3pmG53Aln+ezGa8+fgWDpEH+29Og5M8lCYqU9uDsQuC6ojIqXl+Q9mjnoU1
kpWjzakljPystPjKCNdhai3Z4ToCuCdHTbdzcGHz0UFLV2mD7CtSu8PGzET6FXy4cKVKlTZxorRH
av+Cpgsq5aA2TjMxqZ+NQw7eGo0LZqGIUSBts9DFDwY14dxpGvBJ6TqR70w19ErpSE2NT5bG4QZf
LkLbjAsYXOzdBu/DppbiMJWuzSjfmPH3Nie1bRmQJLf7V/FHnaj/zHNA/fAccL+LvPv25gBYPvCr
i0C5BjmeOAdJFOjF0r381UgAj7TH55jIjixjA370s5LTGA5QW3EuoFUCaGk5G37Gf360aJmycnit
zBTZEX8S/g8iB3xtZNUsVB7QE8Jm6VDfsu5yyazGVqxHJd1FRrqpGJUx//J0DK7UwR+NK8QO/T6d
zkI73RLJNtyU2wLxdiLlNLHSDRqQbj3d9lRLpGleATQYSR4vb5ttAMzfliSg7pnvaN/09sGx0M2t
u60dhXdoedGkL0D+m2tm4ltFyPgse8wk1mM1+wvRQwokZrVISbbRXajDVTLFgssD/w/6H3dBydQ2
yaidpLtEc7bCHHLm7ANWaIhPGDk6eGqR3CAvdx84/dUcRZuBPkjqtMemsVloc20OxJa/owyfKWgc
7Lt3D/bgnEOjpjfzoBHrti6PKpCxg3mhd8mqr41PwvDBEfPuSsvPXw3Zq7pKo7HiFTrqhaR+7ZVP
kCh7nYhXYZ4LIDQlmwqDW5Br4DfeXqC2pKJRk0Gs7fA0lhMvt6/ndI1OvGfqWB7dhGoJ6WZw7To9
q6JjrczXqWrSxTxvwTgIangNCAtckKNGwlu7v+s0CIgKmCW8lMoAF7mAkn1wIeZ5y99q6+nEMSgK
29CFaAeZ0O3KxEtaStepXE3ANJoE1pQergRF5iylW9iCQBywUTeOIBz96EH9I1rsUADsxwNA2oM9
wmT8HYxBBiEeVEMv1sLESwBgyficLDlEd9dh9JEqhYcwig7hQWQBhaHuZmqwDri9jw+790uK9/Dq
Ng5O+Rz/IchzvIeEzB9pJFCtjgt9bjlqP1lThJ7XCcW7b0za+npNldAgqe5HwoI2+xDOERVjDI9o
8cffaAmMv7kOSDyaVqBE5OXnr9auE2HA2qY82QapoMrYJXLgZkBwJE4pKboTzomJH0yrHwm5u5ql
s7LsV818h46qByPXLSrZLYNVEDwF/WfeL0vy8m7VL/jmn7d2cDrrDcVTk3RizQjCi0YL2BfyP5if
FHW44lTdYA64kkAufvxIfv+S/77sQULjSOMUVD0vuTYz3yhLt1Rh4VSYEQaf6VG+DxzLevr7Ugch
qjCgEoS0ZdbTWKAUV7hh/omJ32dXOIgcUSfk1BFcYZgeBBzC7pPQ9PuH9QNOhrfAvk35avmgkErH
0SLIdsp5O6HWweoI0dgOnj9+Kb/dDkuvlfG+yZl7sB1iq3XGvOE69eJi22+q7lb+ORf+xyij679d
caBogRHg2wMW7+1maJCgk2UsCQDMQtxIhnU1cdLF9k6dZb/FEbSgKWTPs9vlYD3N48aQgfUmMUHy
FgAfMdR6UY34PB461xb4y3XS+KVvgciZsWhgJfOrdjx4adBvMeg9yccvSSpvceJZRwptHLh6EiSN
vEtXWWVs5Opb2A5ructoLs1nrfUs198knc9b1ZFUyUdKdNbbmWuXJPvt4OkM2+eVpH1r9C9K6c1i
18KVS3TYorOz6+HuFoBLs5pdAx4KW8h1OAfrIaeDNle7YBy9SLZod6HNNd/WknKk9ckWNtq2HTYo
863KJjtTi+8yLcMSbq31Yuj9rWnM13YwXrXWplXPhni87DLrJUEZIVoQAYpYBYl8HfU8uCQ6bnlw
TWQdz8D5dAwn4s5xGbit7MryzeECrIQrDQ8iNVwJu0xjMDYlUs1VnsIoPFNrZ8USucA39Sxt1JO0
/taRQsxb67Ktn9N5E3A2Ll9hKIx1oCDxLF115WNhPoew5PQ7kTocTo9GnF8EY+aaCKTqo+Onw+zP
dKNQ01y1jgNiz4SlnZzOo33cjepmiL4Mdb2u08XIfKPmtovipCfPyWkyDWu1LU+W5SLF3+oY/wU5
2cCmveL1+DZnJpRzGn6GH5bGyRSp30DZrnU7uAZ3m3mxDFE5VNITRlan9ONMxL2GM60frqt62OKr
tRnr6wAHemc6XgxIqjpedeg6MQE7zu3FFDol29rKOfKgy/EQ87ZHsXh1etj5uB19tFGWWBtPUp74
U0Qcl7y4/gayzMViyhUFGMsnBuorMxwQV1B2davvrPC4ZJcZVrRLkkeYmSRn8ppnXoTkoe2pLv/I
CDLTS6Rui2e3J6BFqTGtzUpb5Zhrtz1k6/68MQafPMQBddKQ9rXdkxqtRCJcRz1DdmqQL2S8c+da
8pImuirznrGD7o80aiWtv09CndNPd0ucTkGq+GUXYl9WrFV6twHCAVmgnjpR79eZujbK7ExY+iNS
vg+xPp8XZnlWzsNVM9gnOamsrD8rQXgE5cZFXGDTds+d7qAaKm41KaNK/9LX5C4g88LyqZ2+DzpW
3lXPxDjZCvh4Zovpq2jo0YApkGfI6jQvL7pYQHP+pgS6q7Wch4qyirl9q6XgDjf6YPIcqo1ikkk7
6FRLkqekpauCEJ8nP4EhmUXzSZWlW6G2x3ldepFanY5h8VDx1zpVXdkl/mUSd+AmSuKi/nZepg3P
YVjZSemaZr+OpcifEKI2qB3qfNtJ8EdbY51WD8FUXQSdtopMfV0Oky/CyoMMd2pjDYCTeICVpSRb
m36kzU0N3qBjtySTKrqAYXYJPB86Ipa5k7ZLw3EVi2KdmZJnyMGtpqM5kZi+zepHpsAtMO2c4pVe
jyfOZJ1nUkCKJrtGhfMJYqK0SPGMsmYQfjnSwCZdXgzm+Iap3V7TkNj06kM/4MZQXBsYePJyquGs
KYuLmIZRVOQPtpAu41YcjQDQ1UnxknDYjNKJZKpenQAGnh8SGh0ab8EgXLeTWPV4xbLH2qpcK1xI
gQyn58NOD7K1aPQtAsq7MXbYwj3ais6qx7oqLZ2VLV+QaPpaPVMrzIj9qIA3ky200jkcTjS7XkEt
2ASpdRyJ8M5Z/HzTxYjpRR4dt4FM4XTHUx95klkje35ixOGlpYJ7rh/wlr0S3bjr+1OUJ3xtclYS
uNRJLdYiy1y52BVq5ZZZutEId0MynklJcosdjpco0bEw+3PFyk9nlOM7hhWBEa/gF+/i5lqE/Sc9
kb0xxZu0i6KWwSf6XwiuyO/EdiVsjqO4K8XaiMujBA9lMyYY0OwvGf3JarbOC0pCNfHHSXelLvVR
NFrpdnSc9vLpSK4k7P5Cim7Twfrk1t4dzwd3dnA8W4ySMhIysTZz29dEcC7DVFGTGamC24x36TT5
um0z/w9Tj4OrHqQeWpcwwmkqsZbG1HP027ZLNjpWsx9fZd92fffYFZ0WGjLHUPcOWnkRQDeodilf
zgIU2+G0LJFtd+1FJ4v/x957NUeOXFHCf0Whp92HUsADtfFpIzYz4coXi/6lghbee/z672T1rIaN
bhE70oxmJtRRTbLJMkikufbcc81sobOsX5pi1+25ARD6lQmyb7Icm3VbGPceliKWzVwqaAvuA71Z
SzWKc1X/4qP7SBMr2FdKo9wowEtpSo3w3MBkfGohvKq+ilOD8mPttr6qg+sa6Y5+iS6/aG4GFHXr
yHAJQeKGjkKg242IAJppUbnPz6aswDrxKrNBbik3OnQTVO1KG3YIhR4UfbQM+S2IvIO/qA78zGli
e6t6yf2iAqPJ6B3iammif8j23KbW0utufQ2Y7WV3rHLpsUvQYdI/ad6YkL7srWQYT9VCYH7bOOlw
vh067T6uvasRrokglfZCkmgMbyzXw/e+gMHUGMxLClpnaAiPnsYBFIkMqsfBn+sq9Q3eH7FPJOP/
sXIXF+uDDQwReC4HxH+xLXcCZKJfnpSFxcM4xmhsWszxeNusmgqUKsbpvJyxjL+JH/EKqkswCsU7
KMvmlvOHq1eF0aulgqtnmV2hUXHu+mgfqW7qtPmyRX9RfPG/sZqXE7H98ywUzV6y6i//Y/2GotXU
+5/f7RyLD/gSjVxqf+P9q9BFAW4Mb7kEn/ZLMBLPGKBzVVGXg9rdjxhLnosCTyPeg1aiADPzet9/
pKIQiwSYBBSOcMFA/glqrl8Si/xawCJTgn5P6IuG0iDkt3j+6+u9NCphGPdIe9ka2ObUdh16TlCu
DWmfJG5dMi1hSXpCXorkCoxPAeWzjiavNfByDyByKdApe4Q1RoMz6XyWB7QdHaGjsrYqDShaU1Og
QOFKs6I6taEto//c2YHpnOpULaBHYWiCbUmz9HBVpq7cbc4QSr55bqgaM622k36djy5o/uE+BcN1
UgLRsfXX+m11nbz2T+p7/5Si5Gg3JMcgfBgUNznPuLuTSNy3MzSR0pKReeXZVyTbWJjV4/Cm32WP
xaOkUfVOeGt9oj+LOdOfs8fssXlDABc56/EZUAv/hIKEs9UMb0PAMgn9r8AthuiC04XrJnzRuBtT
2OC/qmQ6hNaQuXVki56jNg/x4n2IRJJ0PunDAyy5D7v18EXDfCTmk3k842fF880tTfta6nFeyWew
W9mdfp+XRyN2BKC/FzegPIFDshvfF0fjvtkk1+Nt9CCbC9hogN9QsMSmI1nCEUoouhHlVx0MSVh+
JYWnK+ON/+YwJ9Gg32mYcxvEmESP/gQbRJuRCsYkSvXfJxW+DoJdTtBSBiAQ6WV05BGnKXxDiItE
A/eN3Uvg24pzBH5QWsbUswppNhozIdu5q02E9L95tUnLnC83h9IV6BdkeVGzPZF4pTJmntIGit1Q
zR5oZyo0ZCHDoaeoxaUtHfFQacA8y2Mem8ueolLlW/kEOO8/BqBPItRJHI05mP0UW7E7UzBh240N
BT1wBSMvJur9QOuNEJNaoe218dS/ngsi3aB8pAFQrCDA3C1A8brKT0sBWEnqjXYJONZzsEp6iiw0
IuvFTfLmHWuRJhrcfxrdLHYAJdTr4EboCP6H79Fbi0DYT78oORpPAsUGP430HlhZiW7CrwfpWlSZ
qFKukZa59jb1O7BLi5vFNrzqQN+SEXnlHbyH8SkHEbJC013H2itPoeeYbs6k2ZS3WkxRL7PR4Ynf
i7fVa2uD7ueuW3ssuSoIWH+Cq6igikoElVzLVs9Lz+kY0wwo0JB2vjU+oB8MgFwwd9/BA+e95y/p
S/4CWigg/PBPhmexexV2MtRuaw4iBkzl/IYHcoA45olEWqqsV0hjkPRRWgesMkgHWjTU+5xq+5yz
IKb+Gr0KYvq5eJ9f5ol8/7HMf8ZlnpMmUwqpX1uafO0s/STMVHS11nlTXgjtrw3cou1Fwx/AFJVL
3lsnKYehLwKCLtqjg0YboJ2UlWjGsZ+75CRo8WtccsJQ/NNtIl2MRgicXVSdqIgIwJ9iKaeKjSgB
7VlFr+9G09/RnzzCf5oxmb3QRDn8yxeaFPN8uSMQtsApgYsLhpPJLAbA46KhY8EpvgCNkI2sA99l
mFFJCR0p6HurynvP0ZcVSo3T82gtxiAnpYY8QgnIuqmKi4JJ6ZC4A/qygqcNfdOUALlibfQL1OFD
8pa7Im9zqhkQyegHmbJzdN2j8YglRPVcsOdS8jmxuaFJf76dyQKlVYSEUBAq9lKmCfXR9LunI7ym
kRQlhkDjlnopiwMGZdYCzEzA0xjQvgBvMdrKEQWMoP02fQLXAeJCEZ1Tut89ph/HN1lXDwycyzDB
+AZY9i7YMJEeikmMcOSp3Bv3mmM40n0O3wA9HJ7bbW+X22CmsnpuyaeUNn/yJZ8Srfynl5zvuE92
pDrxWzI/SQVpATOveCrQ0jMi+VPVEH+bzij6ua017SH4W2ytuXudJMX/5XudwFa+SC2UnKMijXOy
Ad/7tbqpUKkVjl2k2Pf3At3vPVKTh4eb02kmKnFZnOnifbzORJyAIVhrl/w6w8q7ql2fFkRYnW3P
qd3n3C1dBWa7RmEguxXpiY2GpfRMcgLbbpPvUvL0tGLmwjZXGv4owjLNyZ1CNJKSXU07spw16ieg
0W8nZipfUDsXFBnkC2hZoivIv7NHm+PS8g8iiFkoUmGCW6KwAASvx3xV7IFLExSqF+R8o7ufW55z
Y7lgbD8EUHkd3281lrkNMwUr/6sb5rt6+8OGuXCpfLhn1fcQikywYVoL0C9tVT26UDKZjZxoDrbe
bu7QfyfGBDacfxyESwj9w/W6sKgEocR616x/SXq23MfXBVikJSb7zA8Y9B3ooGvkOR2Qwy7l66hF
8JAWrABeAe7SHPBm7sRcFuLDgH73EzO7YpMw/7+7Ypcd8IlIudTjf5igSmtQ4ga+FDtNaGYLcIvp
2VEUJr7LAJeiVRwDuuPfPIkTcfmb75LZSZjI1V9jEr4XQERtBu91CrWBhhsT0SiHkTh2Va7YjD1m
5DG3Onv7iLI/dm+FjLx5JgGYghn7B3qsTJk4p9NOpigBZs56oPcOc25C4ny+MCgk+I518GFQyiQG
E4NECv0aMCjB1gmQOwgEaUd0nLP8a81uBtIiL4ffqlW2rlY4yPfaFrC9IxjsX/DKnC6cAUe/tmRy
u7BeC0d+UFlDl86ZouEAQV795gzn5Hg2j7cxFQ+aOawQL3HcBV1Qg2muxiLaO2hmYddEp/gya2If
PBJa/dq33kbamiMFPsZ8A/83WjlcHxCaWpiwnd+y7Zkph5q8LajtRrZuoicr0wg1H2oS4eNB5Pdq
sLcY2s6kJVmh3s/yn6Gqn1H3YgX4VI2IdkBfDuqWJJsDqLRM1XSBHnB1mmMcGouJWVmo7XTB0Y0/
K3hFZaHfon3epHcBLqkx9QpdIjAm0Rbcu/C9XjXWXUv7Fe7nJaIvGts8dOxuZ5A7hLfo3eEqoTbY
BTYpydyOAYBC7Ds8talAKrhamQbBy+UVgBQjFazMTclqdzoeE4JaXEslmrmuTP64B1aMrF/7PdC/
FlhcWGXWbN3Q11sJoh8dhaDcQ/qq4n2o3DRLlm5QtmfdrxuyRWNJ7DooCNbR++06dEtWmIgO7f3N
Ot3wD8tZaflut2rvi/cBLVwz0tFhFW5CtynxX2R+SLMK6cIClTnCh+FmWMl7flk+wjMFbJTeAjWM
R0Redw8oPN0b5Ml5b8jtrXAMWNgTgZBiE5MCcwwiRCbcmw+Ri+YnpDUz96Fi4Hti46qz9C2meUF7
4nrEBosMcVLqdLi/mZPATcNvxOLPp3PaaipvRiSp+elUSWXGuFPcwNZyMzsg+y0oNa1005nsoNtA
tK8eKtcUVxiiNVgmZTNW35ykmBKe/Uckxdz8yF9bvGUNxt6+vMwP31Tnrb7vzO2CoOkNfRTZyAC6
oqunYUNN2cYZQDGl5R02q9XpODM980JrYub/EFo/hNZ/p9Ca2I6/5aGckw+TAOxvKT8lXt71jTBH
WguVvBfM1TRvt1Dq8+ij0gK6qWQoObe5fqzM1mqtxgSRmTXiZ3LbW4Ds2h3lzw2rAlqyvryOZ6T4
cwMdLaCMXdESLRTRMjT+YaolmT5NzMgMzJChWYKjX7UOUN8UuEkGSCx+BrCo1SMyPlJD9dJKb9Gu
mmpk0zCzNdVVaz55bMkMk2tSzQ7dzlycBmjRlolWh7/mNGHI08Bnh8WAZrcM0nSHzizk5kmmT8Be
Xlx8GA32G7rtHTJox6vIPlyBTAGGUUuuMrqRGhJtlrviRbZHuoGmTcnmsLl70BAU8IkTw3y4zciS
jBetDTX9ur5VYSsgnqETWIADVcmxIa98bt75gE7vUN94HlVkF6Pi9fU1puGKhmZkeVZsJzBeQURg
Aahk8mnxWXVTsMHSrITlNjcKDIoiVvtzvY31nFnriSkfGL2femWGyD9Wr8HsNdTAF195Gaqcr+S6
ZTzDyZdRWaFk1U1dw87dng2mbAlIPUoIouSwwgNTdWLLM30rxG8p4utgyGYRFlxmuuVj+fnfCtu3
UOpGQyswKxrjebzaymhgjk5iR3i2d6ItfF7OeLxPwHhsCtYIEzSyis1wDzwu/il70S5NYObd0RwY
LP2zKRHJ6k0QisCazmGD4WbwEDGqwDzjNjR8DSasN4Y2KFZhNjRZF6a812zREhAIit3WytmZ4p0I
HJfYYJGVWTWVnJzSFHga03dIcS24404+ZpvClTa1TX3TYylFAJiMGI64Sp2AEJjnZmGnVmJanVvv
6p1gocZghU/aHhngb9RfJXhXtjawhbnpWTOBxjAkYRjS4LbF77GZsR6fiGpG2NIBVbCPa7PGVKwR
d4IBKtmZaZgavnTcEIx2fngQGHD0zXITWM6StkS7HvaNRQLXc6lPQtuf2z6zomLilf0QFX9aUSEK
XBRMbfwPamHq7J4blFUEBkRFa1UQFJWp2WgMY/bW+dj/pBjOOEsSZAR/BqWtNpcPIhPMASfwbAt0
AEoiZaGV2Av6goZcfNOabiDT7B69t6yGjWbCAuxn8KvTmMb2iqXbetu52j2YkIhCQLJLx9WwB+yA
4VR4ZmrJsJ7hX+D0DhTJf3ykshfITrr3r2oar5Zubdc2Dp8l20BfAQWauUjqU+NyciDt5mAonIHt
03maZOzLNjRSvysVGz03Lye6ofDktx3l6rEx1ZfRalkOtTha6n3sjpBKCiSkzLic5A9wyhONNnbM
EsxeRRUzZpUdWj7mzcP/PUhKdKZlZ9bjp2dmtrcKzNiq7MIWn7nsRZUWTSFfQ5bZ/om/DyzEeJ9n
BscAyheQOlZs8T7IXvGZf4LohFaB9/sMa2Mm9MwWmPB2ndj8VV9eWb3xV2R4+Bb/7q1iK1iJTmHj
J64YmAWt7ATjDrAusVXQGN9Rs4WvxMwtjAn3mEILxFaDEXCpj+apuI/ExtcW9De4Hx658FYhQzdI
Ph6L/8Q4cScZXsWvfPnacz3B3wdhu2udBCKXi10dBoSOgEJAD5GbwGbYjJTbD6gVOqqryo2vwivl
PnMhvqFb6111La5QTG4ZNgI2FyOnh2fPjRkAlRj4uewUq6BQn0bQco0JjQH5rZmxnV1kdMbq3WhC
ulOuXSSsl+fw/dhjDQSckrOJ8hJaUnSPIOGVSkUkFCLmm4tDYEWWb/omC4+gwCYLtoB656qrgEIo
rbM5OLHtQaUNFgi38FyNlnBQyVwp43xZXFX7No9TGNhfOgvN9GpgIt0YVv6uwrA4U397htEwEPWA
3O7KY6cMqB8bbddoahtXoR0wqPkz9NqZwigZcLbMEjOnYiaRkgE1OM3oYqvbKl3ahVttqo1un7YF
VGUJNbbtoEMlDLykEbsXLRU3XWGCKjPHtufn62wGAD9Flkw9AKHWznrpduSW36GBicGQMXzmNA7y
uVC5DQ4IRstKs2EZQlu5qR9RjodrL00C1dcSoiNqMNIbB3TBiPBsHITC3cqVV9VGtKV75UV7QW+E
Fw87E51tNwCZOy78apT8cUebSBTmV0LWCOWw7WjdW6252GJpYXl6tmwHh8Wqt2OTvqeQD+/vMT2+
Ip1OTze7p5Dc3HTkFVbfGQtGGye80XZsza09kYzkiodYKnLNr1LgP6hmoqAhIzrCPQmMw1tQADCE
QRjfZoXZOcuDhxUGzxTmggsADZZsa6nMwMtRzc1SG9Ry6wwLw2Uhn60zlqbAPhhIwJAXgtWzAfAK
4b3Okle+s8JKcnMcFejYdXwzIVuOLXSmIL7D/0O8AU1gIWAL2JlUtzNXt0VMnLzS7hcIDaU2bovu
JKbSAROzob7Dw3vEXNomitf23v49MyMYEWgVa6d4ANeGW+CCWsZfl1hClCqaPj5mMROyUC/wl89U
zyQLq+RGkLd9hTzJJVoH3rSLT8IPLLdQ+aFABuXin/T33PfgBzrbQflYniOZqjWy8lq1RKZQcSNC
wDY7b63j99oVTDRa8RyF8rOr0S03U9VNbj2LpLmBFGPp/mKpQqpxOQaL1UqtaNXYBeQdrNfjcNPY
5SlmzbayRQJph9dBEtriOrMhpyGZQ0hgEAhAYgODZkaIbaJg5vKAm7EEW9i+P0on6RRsmgdxp26j
jeequ/Yus3uywLuWJg+RIrJ6QHkUZDhkN5f0BGPjUhaaIbIjnFvw40Ol8s9GNSP1NgpByZepwIbF
tnE8y8Ah46vEA4ywrdeiicrW287CqxDObfGe7tBSze3XkMx2fPJMPsraQcCWIXBXm7Bg0xuPxbCx
EZe+6+5AuMcK2J2g2MMxN/CpZzO0DYiXEId4gNIesZueSkphVpfYnlgnrKBvV88xnJqcSUf4cTj/
3AUKbdFFNBS7EOFSbt3iZ2vxlS4RauWqk4tmHl3n/0OYESq/AJCnRDAW3ik2ImwGO9gPiHEu8Imp
HePcGBCPeJghhHaBDcyVcoPJ8LGrRcTHQbcNo3pgS7uDu5W/74CFtPQND9Ki5A1iDIRPCKYOTCIZ
vsPdsLgl3iDE2mPW+Nt7c4SvgO45eD0/wvy4opMIzgRaHWBGYsx5TOVDcgcx555pAncGa4WdkEC0
cYcXjicQozyBUePzubvTuAKhkOA4TvpFFV1mxkFvc6Y/dOuFi+JCSAM8rHjV2jVduulOAFgyvW1X
6hbLxYPuxH9aHKHIzfNJQ3IAW2l3ZoaLr8tWRK9b+kWh9iS/izAE7kSoO4PJ+OLKNbo5u4srKOZ1
ctM6/ZorZr7h+Ccs4JqcL0YFjBIrZYHDncERh+gZnnflVih/CAj0EB58NdBFiUrWRrJ084Vv5ABG
QWf7cAFhdGAKks24bfa57aC9NaXxW4NAtYHVbZAIKbB+SxZgK4NyBUQHhL5iH2OC+GwrV77NdzX3
kIs7PtvQinB2sNevuRpaXPPX8r8atHL4/8HnYEtXXHNyb9C34UbBG8SrKbbdjEE462Mrk+DvDx/7
h4/dJAfwCtTV3/8qzrkTk3C9run1GHeIxoUwfrlwR29x+sTFpLSdA2WC2mTGeeHPf8hv/3Befjgv
P5yXH87LD+el/1/eW3b44qR8rCPkEdDPXJdJZkdEFyZvycU3oAaISbu2Dpt4pghw7hoTgNC/dI15
J2ySKvjhhP1wwn44YbC7fjhhv78TNmtFTxJV/5YVfaEX/kTmT0s0BKGIkmWPTAm4xy55j9zlifN0
I+95YpUjx5B/JAhWILsLDj/kEHP4pjrixiNTTAl5DHAVmSPiMDy+/SVqBJyewV7eeFw2om8ZOGde
78YVwtuolzRVG4wjyJ8AOwfQY8Y8wN94QIbHPL7EWdfcP57Dfc3e6STX8ee909n01yWT/sEz+i9N
f4mXDivfbH5N5rzBnF58CiHvyhbt/tqab35E6xCv4zG329vX24E+I6iaAQVxiz/kDNH0NWCCHb7L
PLTO432IQ7kje74ayb7ASyuKoPr1guwBJVil+3Rf2cahvpMO8k7e9kflOjdzBLQLIEd0pKsqhJbI
4XB4iZEqPCCqGZMDQlHjalwJLjCpq9EuGPh1gbDLEB1FQz2auQPArAXjVR89nGvfInh3S8bVQ0z0
4/v7yScnpAEw1gV7DdjxHTkAtD3AHwAgAM7jlsM2F9b6do3A9wbdPOnra0iB/UAuH9H/25LdIrWB
uKDKbxgQTqBC0N0EM4Jn+N0fbzEXlznCJ9cWvuEVHFRwfP0c7PH9KPqHlZn49nGADipG1CjAKvPH
Gikf+tiZPcvIvU6saxTi3LXEI1c9ub7UstsALxNzQ4B/2QBBc4MaGdMj4MZHyoOn7VokV6wUyavQ
DJCYwL2EiLnevgJqM1xm7R3Yl9B8/6mzwz+tr7zAST/bYxOjupeHhdpLyAdoj/n9+Q0wa7tb6afg
STsKR+nYHyoT7HS9zyRALDUqLEkv0sVI9K1xQnGgIoEyhFfT9M/Zi4YkH1sAiw02U9D9RhSFg9JR
M9Eip334fAUu3fg+G/fEUF82ld7mZ5yNYScGyNO+8RRoQl9E5IyYR4Jt4NGbxEJM11yw6BSd/K1E
eOYuQEaIx7Q5PvjzMV0K7D4b08Ssr0tPkaOc51aQoVIoMlFIhchWvTGA4+L5PABiSOVcsCZgyiO1
aGZAAol3nbUCdgkVU8hsIgtYXZIyMvZ8iKECE4McUYcUZrxFzghWU2qrDyhRnUEegwvoew7Wh109
0exhCmbLYIHx82yBgfHyJC3yBlsO+RmQsuXZAZ4fApkcsGLeFYcvofuIfb5F7gd4tHrP0WjVTYyf
PL3Nk8xnpJ95Op3DmXj6m4Ps+X4PaILsu13mpqcw+ehdl8t1obBCJikCz4MTAn5dIYNZsWDTI0r3
pO1H0+GQH4PmUPdI/GIVDSROK+T9WuuSTkMQmo84dvsLLAnMm8CvKXuOV2hNeSXARAC9InBkdrd+
fT2b7+83m7fEvjqAVzpNCc4fZFTA8A2taMjpHa2egVDj0XEe8+Z6n3/vEPlG3hqJgsbhv/MsEI+V
I72I4DqYcBFRRMr239xe0qREolHS4DzI2PIJES4YBNTrOnx6uxvZAR8gsmcB8WkAUQLBu1pBYpxy
OpCc3gjkJmE3N6cMSY7LHUImHl9fU9TecRn5+Tn4voX48z66FGh+0O9Cnwat3GCgxVW8VzRYXUCa
2a2dcRSYDYo3Nm6ku5mLzmnLSxXeh6v+0Jb/KW05ux8mWZtfZT/MCWNpEuz//U7LnNi9IAM/bNwf
YvePJXYnFtIfTKvPGUoXoogPu+s/YSjNGZ1TrvU/itE5Z/ZLEwPpj2v269+jvEI7e4kziqnoqjSR
jmpWeCAdgalnHB9bIHf2We+4+/RUbUUHIG/2BiSFGZO3aOvBkgP2gDU3gNHTYAXzwklWwPYQgH3g
3r30FJSswJKBs8rWrHGbIRITEgD12m10wVWklFcZ+DdLWN5BRP1jbmcpCY9lQY5ouLhBseaMKTt7
exP/7E92exfG1W8cDUNAqzM0ItZRx/t1atlI0Oms5gaWMND0ugFERrnT2T03zTkWtmcwxml5DfcD
DkjkRGvtghUtaLPlONDQ4mUiLdhrwMpLGh1AK+D2ePEAC/cAWVnJFpTViH8BPIMMOQdcAspDZayp
R3vbQwVBJoLA2lZFa9mYnxtyszc3sRb+VDfHO5Z/m8P6sHKTczcIkZdKSgu+Dh3BjvXxFnGN23v4
0cDeCYiC2PZBQcSlpZfo5ME+HHOUy4gU/siMO8HV1md7aHJEijOYjGIVI9lb7ur0+RrO3uZEZ/6G
t6nyGf3sPieBAlXOAq0pEaopTI4ljXYjgjRWAOn1zIMvz+5OIk8PG9tD/WiwcncI2YCdBs/snwF2
xMsyihgaDysM5qNsV65iJQdpozna2nCSk4cO2s7ns8dH9NmIJ2GE8bzUM6PHiMFta60R0Pv84yc9
SL5Qoxgf9uBEi6E9s5JJOqRHuQQZFIkGGt0+82IycaNQAT9TIDBVhyM0ORI9ZqJjiWsOG+cevG/5
7KpKqPxeoiofEQvw1lMRwuFMZBpfjWZJAE4jbWeerz4f+My8LKf+b68JC3/EvCTHB5SOHecc7O9r
jZ8nZjkJwedF79dygQusa1QRj0CFgi2LZojtIYS6INd8Z4zwvZ8RV7VcYqOSDX1NiGo9j4juveHf
2wFcNzclechh05YEo0RBG48Q+vDCVyW5gi5EgdMJcbx3gQiA5b3PrK7MZ+GT3TPtlrjIx0Uo+LgJ
SJUBg79fkvsCAWAeLX7c8r+gnwWHs0LB1+bmgS/ewi4J+3yx5s7dhY3+g935xz93Sy5JPoz4l567
ue07EbjNr759J0L3z7l9J+L6t9q+M9pxOZHBv0g7zgngSyTrw0b7wwjg7xLmGQYSUbqgyGB+nEjg
NFqIlap1iv3sozypsjMQ9yDYeAdZR08wUW4g7xhqKXiSaqZyQRS43fetYPv54hPpHI+1lC3kHvW1
CS12ISqKRtTCDub2wuy1RwdCJwXYnsP5lyim6kE2BZznSUUh1PO6PHklmheiqSQUOYDXqOniEh6c
GrLTsvMDIOnWbifgPiT2HuIuWttYo/EcPJkEVTkZk+lJwH8Ht7d5qVGIgH1gCU4I/hAPVSRI0vBA
a2hKTgT/J7FCE51CKJ5E9YcEA1piApPYE7ejCzzxubAF7+bM5Ew8gqEIwEJ5xsowHZXUaGxxkfjr
DKpngFnJfxUg+rePaGmIahpeW4NqY/xFJ/f/N4vFq7B71JbLFtcRGeG1AY9LvLPAn7nVxCtxeD0i
/7THguC5Lw//wF8D/mA4hdcoAQOIn8P8cyQzkDI0JSQHDV5tSHuUd/EsOyi3+O+A+6MiCWXhOioG
2kuBRYd3oXYqJUv7C3pfXIlQUD34aD6fsn+in37eTny7fTiEiScmTRZhOwnwkgry7BG3oFfXHkw9
mIYVSZnF/8D3SGKm7uPj3cDuZArmuhxGz9PTKxhsoMND8np8XwXY9Tn1sRkSNre2sxt/opf+mzb+
d2mjPkqkiVIt0MCozROs4sWc55EK/uCLxs230Lp2r1FDhFoiFJBfjP4A63v9/FzAMDu+396CeuDt
zQD3UwR/+OxyCw/1tJvV+/s7aglPDn1fIB3LF3clEX6e6QklegFKdHLU4aU2Ctx4vjZcnXxzIDMy
b/buJhr9z3V380Jrout/CK1ZoTUxS343oTVrKUx8zF/VUviuoY3W2iIa2oiSfAlOfJDs57MWxEMP
XQgthZaYONIZBDyo7kayetIsgcSrGRn9XcpZ9Fn9xyUntxtIi1oLJVzS18XXXjDASmGUaMBSPys+
yk9bsbWTUCxZFCWJlY7gSFVEUI0qEVkKyn3XgWi/SNIK/fLyQ9JKz7mPNlvpUNqqHlVk2bXC3Ii/
azD8PGJlYsolYRSp5wqCE0wkLepwAcnxae7KZNgiPohex62Tgwbk5omDElY7D/z8Mxr4EuX/xqD7
MISJQZegm+KgKRgCHGsuoq88kxfKcTq7mHBaGF436AEndIR1dXqPgYX43AaQuFX02QgmVlPSN1Xk
FxjBlnvHr8ctJ0TcW+D0q2GhbG5WITnOXHJu3qdmx68/7xcm88/uemJPVHlTd4sF7lq0ClhywIUV
FLEvhDoKwAoKe8R54cQIYPJpScd2qOPjpmFCjinQBAEDQGJwsCTc+lUR9keUAyCl99vPZ+r7su7D
9pio9t5oFwspxTBvoa2fuYUJqwxmJ0Ia3KS9Z3ZLwUeUkwMnWXxRQCzEaRvtXcn9EF7Y7TjX3BLg
Q+94PIaiEP329v30/vlIZzcyX/MPAufX38izSzrRpL/Tks6JSd727ONE/f5icu60TuR64kVyF+XY
gwnZHjbO5/tm5sOn2OZf9uGXRhOfnPILPuLDpgx7GZ1UO6gknJYKB1gETQmISWi0De9qsuFV8AGN
dxkgVQ0ox8CvAbqvnOxAzsART6884/Bgfn7Hc2d6ivz9/c60OGNETEnkfw0jYkYbXSbvw4r9Ctpo
dpNMZGwyBugFWvJNIlBQiXkA8sJaggaoKKe+5TphQR57Bp/fVgGiGxAAiazzDlhEG1jGE2rz6Yxl
MjumqTT9I4xpIl9/zcP0i5pl/p+mqsunOHhK/0Ka8u2p+Uv2/pdT/VQHVR28VP8f/7CXLB/KwPPr
//31r9WX31F7x57qp69+MdM6qIdj81YOV29VE+OtXxDF/JX/r0/+5e3yKddD/vb3v75kTYomtldv
XpCl6FV5ecp9/ftfuQj4560vd1lZ+29l+pftU4mbfPpe70v+CV96X6JD6t8ETYHNYBiGposG9MuX
3peiovwNf0LDGrTGVHRNxaZK+Wf//a+S8DdVlXW0TxDR4hLNcfGmn5pfisrfRFGS0BhM1jVFUwzl
l/S+nEgUfL6mSmiWI4ro5IYumBNdIi6iNOvPan+IFqXMhIX4qEcFOsGkgk6KNB2pXyKt9mG2Dl/E
/ceSSW7KfVACuKYuaWj1a0iqqGriVN7mlaGncip2h7Ft0MpbQPdMNPFO3M+vcmlgMLmMrBhQKIYs
Kkt8fa3XxTyMu0QS20Mp+unGD9GF2w97Fo+KxMJF3xK/krxt1EVunxonLc49e2YE30yuhFbSSwEd
SmVRRh+5iTuTGW0zjONQHoysbh0lj5ZWl6uqJSxbUFtWarRKEgFxWN8D7rhoJXcRoaGanC1jJxJL
lahaOawbX462Yi16a6/NvWdZa/2ZmZqaioIg6UtFlWRd501Q0crv65kSRl8JNVFJD6Gc+paWhjCh
U29hd2miOqM0tvD2xkpBg4JiFywAuxfG/EH0/ZAmyvha45i/pFIt70KhLFbJOe63/jlcOrGkN1bd
ybKde0ZoGcYydxShOXTa0N2LMnqsGSr6qPuV2NKoFtJHLexPM0swSTzi1gwR0y8pBqpVpKU2WYI0
GRZDKyvxQV1GyqpIxZ7qoxpshM6r6LKMBdooZbdTzkln+ukgWOkSjRc+HwQ3IL/aiLyxNdBMoiZJ
0hIdbb+e3qzSOtVQw+jQpbW0jmP1LvSk1JQ7rbHQOH45eshUa+Uce+O3B0A1lpAeSwE9dxVJnyKe
a2FZtVqaeIdOH3w6GuJd7DegBArVBTuH1dIJav+kn1VkE7yoYouyXZDP73zqy6JAaAnZxxtyQc4t
0Sb+61tPxWWWhlq63KNpVWXr3gJY+mLUr7w06EzjrMe2OJwUL9xX0oB8BTqrVkF5tsRGQmgf7UnW
kVz4ltHGwzEqDccPEltKFyCYq8X7OpZoDQ4kfVzO1Ft/I6BUNLREOklSNKyZKkwUa1QredcvpOW+
DJb6aVC71qyH4jxjd4r8WH21L/Dphoz5MRQVvbSnppXUZ5mX6ca4D8LE7b1mYfciNimwRqSJ1NAS
67J/knPlOWhAMDRqA0kaQ58RxlP3RxA0EZc2dL4+Mm+b9vUSLaLST9tslPapfBZ25wbc5XJ8vm/r
JUqxzjk6ThZyJG4ktMXSSCi0z6paaD5rct3Aximi7EFVt3617DIqjueuMQW0gnZLIwR7v9/mvePX
BdclSvk4NqX89vkOm5rEfPiGruhLSTSgyAR9Yph5maKpZbQU9j6af5eLwHuo/n/2vmQ5clvb9ldO
3DkdJAAC4OANLshkNuozJZVUE4ZKpWLf9/z6tyj7PEvMOmI47uQOXrgibIctgQA2drv22hSyFQnG
QB1ljB3ggK0VXWEUS34lQiY8NQydtxedqVOXBTFRbAyM72bP6yvAMDxwNdHRv8o8fVqzB4vYCt9K
qGkI3UT3nGDWkrmeWEOc1lnX3NAoLY/ENJttX3oCbm1suJrmg/i2y8RFNhbDQ5oXtfJSI0dyo5NQ
tWXU1XbMMkxZLdKoudEELd0gy6zuz0f7j1y4q/C1ymvMqfjsnb17XH+7bjfFW3Zqqre35uqlWP6f
n7y8/yVuHWT7P7t1dp7Hv3Xl8FN/unKaYYo/KDEwXZBL02T8b19Og477QzL4agCwYpY4Zpn/P2dO
k5h+rqOTkuLKCdfFfPH/HmVOjD8sEHHrFmPEoHAQyT9x52ZT8rdKMQVsNzfhbZgUr0xC2j4/ZmEO
Zssrjx5rjSB/GfuVzYJcbBtTecBJQrzV2A/KmKYVQ/tZZb4vLASOBwNrKfwdY6FFUuRMzdqv2BFj
CHMnFwEK2WJa81Tm3/Jpe/CU4fti9jtFrR+v6PP2zKyL2rRt9LtJo1eaKN88Q0NvkTYc4v6nz6Ls
IAx9RU1/frTY2WLNhQnL66QqhkjX7+rAU2ngg1axTsEkp/u3sqhWFvvsMf65GMM8e52gtRamYXGM
uZZ6ULxYLMh63bHQzInBv/HohOhYPaV6H7gfJPz2z6P76IovbND7giZUJ5xwyjD4fukkd21NK68R
5K7y4yPxWH1ZeeU+i+O9r/X3FRu1fUiQimE7r702mylY8RAWbTjvHyBM0zAEhpNaMLvz8X/IL+QU
caLV5OQOS9HLlpHr0MqLban1YtfnLQrbvAY1YpcThwdZc4rdjrRIsBZZ9C0Ms722b+quufr6WM7u
HKT5DL67KXUERfBhPn+UDytpFEkobifWom2zHkcFXDr4Pgsx7eRQrsnY+SlgQVNKAWdDIixa3nvV
8ZrLcuK3mWn59ijDU2VoF0ZalG4RjSD8bMh0n2TDoIJSs80erIF9j1E/xVjsSWaCxD/NT34r1ryD
M32C7wJ3ArVAFyMEpsd+PgidDHGfWpO4zXW0MCbmHrMDvqdRW8LKS2MbcP2yraZoNyZGtVJn/u2Z
WIzrnFNoRbmk1asSX9Rth7WFX1+mIvplwZN/MPzBxdcO34TV3gQNeE0ns2IbRpm/t1DRygVFCNWN
46U1eMT553JhCYCMECcJS76DIj4Iq0agX/2S4JqKKr7VpVXajd++xRp7zmpJVqRwefjz3Dgp6azr
EKLj+D8ffh96HkP0ZB6l1b5YJdlXheZ2Wnk/DOR7MDUPQwgq+WxadUyXytyCeaMGzJiFmBDzghe3
3odBgS7myTgy6xSKXMXSd1hKlX/wwVuK3giQ9baNMsFa7DEVhaFD11qp3w3GR1X//g2EwdoaMKsQ
vc+bz/2KsqknxrFDdy1cUjugPxhxW35tVjZk4Zfg7hDuuIaJsXaR28Hem1TE/ql6Wn7GQj0lVTgm
vobP8H9x5lavRrvDpPGqszVx4JnttSoCDfYLrxxhHNhaLXDh3ULG5pv4cAoLEWhyP/X0Ecv34K0z
dj7ZdaEzhRgCfNNrO/+BGSqo7Gp6SMDP+ZQltzWahd++FvpFHHn+EQtxaKM0Q2SnG8eWp7ZZPncE
RAcSvurwmul3BQSkspDOH9laaLK0hu+7p3N6DBE8Z2JhejsdGcQxTMiRYaJIYDN9Hhbc+jYftt10
9HwwX9MdTIOK+6uoHlTVf5/y64wdxt7tk3uBca4MSDp6ClonLQ4h26ex7fMrQnZfH9G7X3UmrXgv
FJYbZowtxcTU2iqPqXGMK3cAeKxTN3xw5GDnIJBFARDDHjB7It5kJzjx5Wv3q96bGajCB/hliVtk
27K9Lg1FLJWBZ8HRXfOxzp02sFuhmGFb7Y5MK6K9CPz+vFZm6FAy8BaltXSmikB6qUY7cozRyB/v
xpeKXPqd0rJnAUb61A59JXYhw8dvymgDGoXJv5v6hwHjSzIHKZ4Vbfde3F+e4cfvWdz2YORBlmst
vgfTXlJ79G1xLbsrH0Q5ocvFZkDyP76q/T2tnWBw0/IhojtjBLFIe+N/T6GIkrtUvzD1nR4qDQQ7
+rewV1W+IeVBYP5dxdDKvy3CLUf+4CmWd4m345XSjxjq+LU4zA/iq50sdJelN02rNTjZcPreWDtL
uAkwBPKlHR8pvf16rTMPzmJQkBxmEvEFshXLFAvTAtOyMmYcrQbDCambgk/f21lX1neBCbJfL7Yo
lUFmFostdtZjapAIBOS8BSaS4o9qqk3IUcwWG5EfzFRZ2SEOtiy+6DqberYG/2mYjiHwJpiCF910
7TUIJvQC43dKUBznyrzTL6cYs1dVDYKYRLUAYZ7CEwahlkABPDEXTV0xv4qCEIP2NEX7+5rupu4q
iDYRc9LxkvoOfjh85bkTaEeSHb7e8pkb8ueWLXNOZSHkW9p8eJtMY9loHMetBbxqaacgGn+lTz23
a+J64Rb58U44YXBZxnZVrrzS93rrJ1maTxxGGH+DNYCD/NkOan3CrKjAiVv+NgITO5igJ2fWwGYG
phZhbMboOjO3OVIe7mDugsQefiJR00unMVSWX/VIEnhuH0aKRI8zDUqiPKBn0ruscxjeWnI51Y8y
V+xEduiDpPGmeitB3J0+WfnR12wjdwOAguT9ZFzoBbjRZO5kqyNQP6fC/pIreFSIgAmaB9+RxB8c
q7qoLTH5OOQE3OGTHQPx+6JDez5yVP8KuzWuSt8lwyFDPfi67VTDFQVyt3Yj7uj1FmnAr29dfM4b
n3/QwvB6TWek9TAYRznaIeqN5DFilz0mO9yAR6ZLrsrmpgtvOn5oowuDH1DCaDVFTmalAvRlcRVH
ikF/+k7tOVmG0MUZcCmZ8m9kYAe53f6oH8Vr4YzH4M584Z4SJ0iXN+1dDpRyonKpqqN0vSdOFH00
YuVzxX7BtEhT9Y/pNXwA68a6jdALlLp9ZxPNpvgp4hQH7efXZ7HAcfx1FsjfIkITKDidpa10jiqV
1htH7WTdmK/RT4va5o+UXDRsrxsu19wW6vqyOphv1aT8SJU32Hv6AkfcegK2PX/RDCe9bo50Uzym
9+Xe/FVdQ+T0VGVPrbQbGJ3X8JhdehdIAGt3GESxz9eiiWVI9/6MLd0g8Gslk/oiCU9EkjeDhU3g
cCtMPkFrWKXSaw289dW2MJUR73Bt4q3BXNYMUQU4yL8+xvc+7OVLnoM8hgwGYu53kfsg431taSkP
AnIMfmYA/D8EYPHfxq1jgUOuV8jKJL2bWC6UphnZ+hNR8qK+z4640HafFk7GVMIQ2Vw1D32gJNoM
tO3XX7iY+/vnRZv8vVyFgAtR1GddY6WiKrjEGWGILfDFiRruYf/Nu00U2vVtg17p/+GCC+VWJWmr
8VmysgqhhOJvGSZ76WrESIBRTVcMVPDw6rIVv3J1nwtZyOLMk+ksC97D9NoQ1V+3b/LeuIteuhfr
MVnxn8/COKjuD6e6LEFpPP1rNf/RA5UYpha/kJ9mMA/6Dlfhi2uLLUp5/tTwoDYRuo2YkDvsaWv7
402eo3NgRMNE/hSIFDDPRMGfyoFB112m2YV0Q1hg774Vu5zcWtOu8K5101dm9ciyKwZx6xB5mTde
ecqHNU7y3zowH8+HfJa6INK0loZQtSUGMgTO+JDluxwjIUJFkft+RXkqi9YEb/ZTzt7i35LOF4nE
rG8S7gdY08M9GGocN5rlZvUJPqbmbeiDJpzsGPkKWzdvvWLtof3O3CGvohNU9xE5LSkbNL/PWDul
5Oj90l/88eA9W8Ym+1FcGExpzU2YrvjW72m8s/3+veCyEk38LqutvCRHbm2IdIbYNi03He8z7N0s
VYfnHmKKFrkQ8LNinbskXznyWXd89QULwewqq2ZUYMvdfYXpzq0TYAZuqMb4/mudcuZ7z+4DVJku
5JzRXOLXAr/qh9Hz9FM/IGasVNIextLtUk8VAVGh9fz1cud5isV6y33FbSaqEOvF4yaRuzbdNN02
wWhHbk8Y+pc6TeqQ8i4RTozg+aG7q1EX24Txyg2vbXvxiHqUGL2+w2dI4yAxoARzieqD4T+HmZ3K
f65lFptePB8zyifpBVhNQw0f9IqgGKxdjELXTeVjEhfbdPwmvZKA72G+yrDXn7NEUf+KU1QjnNhT
+ONjKEvoaLldcbs0kNJEGt8uiPv19bwnCT+J3eJL2WflYsZeJ4scX5pgeExj+8VlgKFK3TZCpvA6
qPd+fgHcx4jBZpOi1TbDgxg6oszxtWTXrICP7YWIgFOHFkgmVFc9Jp2W1zE6lTH/RiP2gEGOySUa
wFFD37Z6YJswXNwetMTmJSbWYCqTtsuN3NYRqJbilHY/v96hMZ/12Q65QRlFshpln0XqwdSCqA0J
dthlN98LC5S0YGDj+wpjZegzjfcWQvvpNhnshq/Z0TMneT7cD0sv/QUZWnqgY+mAbYS1jXocgt2i
TR2NmHgK4PlY64Y/NxaLJRceQwbcwF/3mVzm+l63h+7QWa7OfwpAHPQram1EvaKu+Zm6xqIEWKwZ
h2XqAAZ8FqJA00OuR6NxQhauKfdM35aArVAkZ1wzUBawqokaHzVoTssh4SGKXRFsDWTiepeANqOB
1dynGIiEkUKFE4FOU7M9sSGRw3plHvtn60rH0B72qn0fn33Ioo9f3ThBohAfg8uyO1aoVGO+Ympb
VzJUSDPWBhzW2VENQc8pL62iVQ37Jstt4x9kZfcpAoiVp/RuE5eCRihHfY9QoEmWKKHEilriN5p+
CieF9SqUrS+7XyBxmVzh3VhgacgcSAGzu+BHC7hm6OD5VN+GA6b7Wkrea0eAmxKJA7iCg8eCjS53
tHZbuQuf/fv4KsW7VIO5CaWTdNsAyKfaHaTihfIxUmp4sLRNy3612gGgHZrbfetOkQqlIlukiiYc
5reAIx3/5oEAEjEassLRigt/5ly9y8HfJ7BQso1VW3UbQd5rctcUCCO2obbj+5cyRSeptv/6YS9m
r8KELVZbKNlAk6OWcZw3kiz76lXgqiUmKpXwH3N07Ba2xFTBtyRRJZoAsy2B03xAjIm46rX6HsUK
hsb7Ea9lgH6jbZCPnvkoUP5AJ9PnpwCsmx7GU2ScgBaktep8G3HJ1xs/d1bmjZs6F/j1WGiZccnK
ODHSajBOAu0RGECIft5cNT+THz5RkWc3vTOB66dQmb/zv3299gKw9Nehf1h7YS/oQK2ApVg7rBV7
FN/0N1nMImh+6771wLtEMzmRQDj+jGxPbdj+Nw85lV2Ms/aVvoJD+p1R/3gQi2ybb+l5Hw69cWpS
e8Kcw7vUtHXQj/oYDfT1vs9DosWZL6xIZk2jllaTcarHbCdjJPPwGh0dlKHGpYBV1xC4uJp+NbYr
amV15YURidMx0NEkDokqHSS4SnS7YrAzBsIhQgE2BxMUpTIxOXI1Cpyv8kyffbjqhSlJ44hRYLuM
E//ePlbPkDH+MkkF3JL2qL0Ful2WTjIoeCYrZ/07i/3xWmc18yERYNZpJEWMszbpkWJmYef45Va/
hgNJb8YX9tYO24LipqcVcVrgPP8t3HO5HWgzFHUXvqqViIZ2vW6gHmJHmF1LbW10K29rWo0zfuey
U21wX+VPmZgUi15D/zQ+TMWhos+lYajUuO1jVGBQi0Up0ANJNrE5GRUNK5uSGhWWzdcH9Xvx//tz
F7om8Aqja7DyyUMSgNkF7Ey994xHlB/bci3N+1sbPye3gIEDVHPZn9kk2jyEqzBOWbMpOYjEisE2
QEA9Qw0ug0JTXugWwWE19Uln+T4Tww8LL6Sh1HJZtGaOXcJtTxRsIMpGZewkZCNBbc1U2zlp50zf
UAiJidtoNm/RsumgMdMC7w/dtJgh3AK86gTxfhwuCIrhzZZFLuWXXNx17OSDirrbd/3BbK+mYevV
Kwr7t2bx7x0suzZlFhpanZYQK2Y3yExXkA9kQ8fouRmAuYa/EztfS8Z5SnJWVxyYEXTTCsKWAI3E
mFjeN/DIArGnk6mq6LI2WsQfmcOSPWmdGkMeMcNTtyu2G+vUHRADGtTmoN6u3CR7NNOrJLlC0o2A
xD68GaYrSexOcyhRVbEv+yuBqEnk3yr9OcTkz24zJU8J21fZnshdAs6OeLos0kQVSbnJIuTLCXIq
xjHwLsP6tLLZs3eAAgAFFIUjPQ4Y8RLiOIZmGPABjoBVXOVw7ZjEdMoGaWa5TR8ray+au6i4wWtN
0ws/3YvInRKUZe/MWhVcebGdFXYfOtZbY4Egyxg3QerExGnhq8EJg/NwrWmbCon2DHHbRbMtErCB
JONmqNxa7PsnAs4RmF4cSANOvuzu6+29V3E/PYDF9hYGQDOnselqbI+BeaNFhGjX4Ld6kbaG4d4d
KMjBiwJ2k+oOWWRBcPAbX1wwEwkpl2GOsqkK7I3ZEuOcyQa0K1b/K8LQYrJpcUx0m3M7Muxa2xYF
wMabNAU/NctOla5YYvf1rhHKkrYeOOZ1KmwjsnE0lXRM304nl8cvabtpyBVS7HXotMRBxbZKVYuW
5FKFgwJ8tPk+lKr4jvC1Im5STIp7NpNuZX4rrMuvz+rcNZrPCs0kTNcl8kbL1onKCA0gbXy4Rmwz
ElcPYjU1t5lfqAaQIDSXM7tub/3yMM2+93DgzUoy80xbLT5g4ZRWHekbXsL/k9FOlg9Fcy24LchF
76088fO4drHS0hMrTApMFJxt3ds0CC3H8cngd0Tsy0K1+cHydnF1IUInz516jezOOFNpi8UXnpee
0nLwZpkswUM32jxxLAjDcNDnpojLutubgWsOG887hNXWiK79assr28JMApjFtdTZOQBj8TUL52yq
WGZ4UWCc0uyiETuJ6kS7Yaf8J3B7JeAD9ZpPduahLBZcPEkgelg1EWwfAMds/Fl2+1T6itNvenrM
Rqes79r0CacO18Ub6v3XQn4e+AD3QXQAmyzBgZg9A37VJBmyicWn1Cw6ON8yU6xJw01jTc+eyEGA
hx4eBJftd7+0got4Dr9qk/ZOLRANZaZpbsfKu+6rNLPZOP6SBCBqw9DeqoZ/h883bmk6vga+2029
uILFup/qqlpxts68S2yCIlxGv5eJ1qol491cqhc0NOJTlc2gCl4OmwFma/v1WZ3nQxCOGxyZU+A3
UJ57/+8ffMlGDFSLfBGcSsmfhzydMO66AcA3b1Biij1jA6jypQWtBngaKqctiuq0W9vruVp6/wrA
R0G/hR4buUiQDJXMfd8bgxMfUMqMa9+RJY/srK35nlVOLgGbshhFiw2303ynaZd1RE6iNB7aPpxW
pHd+DR/siUSfD1BTBIAIoIbQ/LLw68thKJvA8/zTgEWcMkxOwVALpTf+r76qVltcFm9lXs5kFrJg
M7AfYNHFcrHMTH2ycuy9o5echIZr0Cawy4Y8eImvkoKFu4bQalNk6UsZI5Kieq5d1Pr0lHew4kUn
NMV4UW78JH1FAdRvW3NXdhTR5sCoHUKxGCa61AJuJite7xIDNH/8XIVAlxyAS1Rf9mOPY46WMCAf
jmRA6WMqkT6sjIy5lhfvvSa5MjVh7DN/aFSppYEj/VRz/Qo1pKKMSyV4/jjmZaxCnexJIf0tlRc8
GDUnEhjAYrYYzmHStftd0LjAEdLfYVYEuBYdqX5z4TH3I5pUiPD108CN6yDVVV+yyOllWF9MkXev
hbF2R9LJR9V9ELskKLJNVhN9G8n+2oyK5mIYkCwEvPRyDNNx31LDLjzzKgSuW426Htx62KfdthO8
AG5214He9uh70yM7T6PJ/voFL7UddsMBwLI4MMWcowtnoWsb3kZWaOr1qYssjN4OcPq+VodwLjKx
MasQQKzoSXCjdTEQJ7A9H0AakcZAweXw2aqsHQ6a1iMbhcpyFtfedRQiBedP3MW8CxvtpuVdQ0QO
J2gE+VtXYHyYVnkOuo/IShywrIUAKg2wKBq+8P4sMaOZPwe2ej9YnZUW1jEqqvxCC/sHAlcz5eLa
hCDZOS9qOwnbnTkhV0oHs79OAwBaqCHjQ2LEm7bXogNNIoVANXcAd4ocQmHu30/8//e3/JeEm/Kf
+1vc6i17Df51yts/u5dfsp//+u+seale0ZX9r0v8a/2xB3r+ZX+2vQjxh2mZTDeB1oeeQ0flvzuY
qfUHRyMyrhpxCRDKM2P7Xx3MmmH8ARw7Ug34OeClrdkC1vPa/+e/NGb9AY2JjrO5bQvQ3n93ct/+
qcfRLfQfZ0V9dkjRsICiB+Bv4IufkdLGsroehePQ5JMf2NQM6vuYivgGyGX+0unMcxPYOjjI8Rpe
f1FWwqro3GOAZdO5FQXGfeGRaUONLlcAs+wEAA5gNw3zMhE/Kutyio5oQ7G76q4mx7IB4WJeKd8C
XXF0X2YnFoLEsX9uzV7lQt+n1Y+KzJGppuJuR7x9IlApCLo9b++yunM7L7J75kMDXBLrvjQkFFms
YPCVhTCI1YM9ttm2CwxVAJ8fFVviWXYjqn/2sM+3u9BRtCpztJFju+Ikr8LrUqHcpSZHw3Sr6qbY
0LvksZrJE4myVpzBz7Hv+coL69oPk6Z7A1b2eIuZa0N/41VPvhFtyiz81Q5oSKh/fXgUfwnYp5aY
z/7D+ZIL85KbfEhTiiWLfb3BxCa3ATVxrBLXBK4y33OVuqevlzyT4c/StKzOj3nec32WpmAPZuub
yWZuv4J/+u0SBsMrxnuk0NGfVbOBRgqjIcCuDeJ1kuGGm4gSEWbnj2n0/PVuFjn0vw7ww1oLaUnM
SpRdhLX8a4yvKn7KbflQ7YaLfNs/Zdf+m38gNwxlrIvsLtiCqpzeD5Hqv339FQvP+P0rZvcArg2b
3cH3FNIHz5gldVtFUYIsvbZBllU+dgFa0lQ3bpAUCdDVA7i1v/JQfiM6n9ZcSGtqVFxHPIE1gaPs
wnabNaBV8+GXY+rcmh+0pFeFEgIeF/62Cd+BAiS/CFJrqWmplhiZLXKN2T6ipjvfkp4bjwF3spzS
XTvWDZjdivQqFWNrWyMfH8ayand1ScuLIq3bGyQbyI0WyvhtjDn7Z1I31wnRPw39LHEHBDiohdSZ
mgH9F8K/NYMQ6RGdO5YVehdUGyNbelroeH5lrqiMz5GXRMwl0XKOZdGyhBjrHdD74eJ1I7USg6Tc
bgNkwBC4Vi64OcLd1/I1a4G/o4wZW4I9oXETxB6zZZSLB5WMfReFsh53XI4GJgrmHB0xaHU37ytd
L26GfBQXVWqMuoorLkJk8/ka9fxSxOncNk4ICEYE/gkve6GpmpL0aFSzjB1peQM49EAu6q7LN+ie
T2zZIxRBW0V8UZp65Iw+gQcWD9GxbiJvpSq40C7olOYGulgR8CISmlk9Pt/zlFtN5td+4TaUA8EZ
TuVFVJSolFfyjYai3zWBjDZfX8CicIRCPJKhkJiZ4wAkB0gEf140p3nUaFmARcchPRVpq7tha8UP
gkTxLqAUaToSjBi463uSO2Y0UnTE0roabTl1BfLqRpytBP2LTM38TejegwiiVwX9KsZ7sv+D7HVE
D/K+nIC5RtO9jegivvAE3PAyBquB7smfcZ8crDxEr7w/onnLKvlKOnWRN8MnmNAG6Bub2/kxiWUZ
HZmTVxpaVWI6YmQZaJrpM0NXPOn0XAUiD47ZzAnp1nnHChUy9LPafJT5pRdU5YtAGyF3rayfoCKH
0vuxcmWzHHx4NPg2KsD4YiGJOf+1jHWY39daV5LO1ULaD+7ErekYZUm4y1AUOwqzCUuls64wHOqP
wyuSPibAAIKOhpqqKrqVaZqiNEOElm9EOU0PIaF+6PzDr8RL4iBlQMcRrhM5jUU2wzKsRvQi4zso
AO9ySKr0yegBWRpSn9taNxouOn1qJRGCqr4Zsn3Tm3xTS6TXw5G09oTo2Q3CIt4OftOuhOxnYj9/
HQofiNfhPQOPMucjPohYPNJatGgD32XeKFB0iKVUTRgQ10zREBUjGXTIDY/u8hD4BCmrdBP50rAD
5kmlC3RGfX1ayyudPwdCh8Z3ZpkGOhQ+f05R0qYpfJ3vIiZK2xp8EImjqVgRxKIrF/ObpZBiQYMV
QT+gAK3L56X0xmzDtPHFDowpb3o1Yc42rcQmBS5qxY6fPSJ0s6H9UcCnBQABgezScNVlOZQAj+3G
KnodrTDaNin6/gjFSE7eZPShrxj9HpUJYF5NDArVqMIEyTJCC8uATjXRl/nKu34fpPnx7cyfJAhh
OrbOJNr8P+++p1BjIjC9ndc00c8hoezOas297ieaHdEYvPJBmF8kQQMgq1aRB2PsMaA4mhp36MPU
KTytvah5xwOVdhZ1WFYXF800STdOwvJYwg5vjG6q9v9UPPDVaB9GlIeACTmmz1+dwG5JUoferu3E
dBmGc4q8LfVdgrbGFfFYmkP4tqCUAs0NhnwSiWEAs2Pw4WU0o9eEUcCtXY1RW5dpnAnp8spvd0K3
gPBvrcb/boJd5S3wKGZRRYD85yMKJa7Z+c1a5/T7zhb3hcAYaWz01s0kAouvGXkbx3VOvF1W9+W3
vPfiOzaY9V0RDBTVXY8BLxmaY9vYjdlpPzM8LbQ4sYJtJqlrtdtMUfOQm4UpUbrVajCgdm2+YWZR
Y2AATSw0wjfIOLZdFb2kZmTmO5GaOqaYCbMAX3xupitRyplxm893xtUaILlAYL8MepsgKzs/xo68
JhBu2o7CplWAeUB63WzMNMncTPdHx9QIJqpWU+LA5Wi3/1ieEG6jGZxhADkS64tX0HhjPCQtXkEp
x8YNi2RC+NuyQwgbtiJP8xtfXCB8O0nhT0LbIpH8WZySMor0qNe1XdQWwaalXYACo4hd2RrapqwB
1e5z/Zvu1Wv19N8ujPYLrMtAW7bM6dO6mCytrLWdboa+kxfAWdByMjZGXGSOlmb6Ji2b4mbkUbJS
X1zEL/MLmv03tLGiKxQUJguZxUuuI38I/T1rc3roi1pXXjvqt1kNMp1waJ+/vsyl27hcbnGZQ4Pk
rYx9f8+HUO5KPTD3rc4Td4Rv53Qm8JK5kaxhB86tCPaIfCso7+bk8bJVN6UdTEgb+/vGl+B1qrVv
IovMa130xYoA/XZ7oINBMQ0VW8SgnwWoCwhpZG5gewhJHJN5CvxF4bOYOu9AU4+dUDj4/vWJnl8g
1B9Kw+h2QjIWfDOfl4zZKHsPRYZ9QIp+i7O9p2ku7Ar4cBdkIqX99XKzcf/8RLDc/AxBaoM44z23
/UHjarSvetpE/n6Y4vYFN5ZsPKM9FeGUlKo3abaRlScQg02Y2KEFK5s9P1+CqEPO1GpIMZ5hEYcp
iSzATtAQHEgQgcgwUQnphutKzA5kWHiOPkzpmv81exmLPaNj2kCuE7cKVbjwDqNIJoYxSn8v/WLm
4yBtixyjZtLYbnNv+JVl0n8gjSfHvSSecUhGPGak/zL/OR+CtSQAnYVo8TkCUFHQBOigxDnDLUFP
o1YaWxYUIjpge1anu6CCE8qDskb1M0IuIqtMhySaubfqaDwYVpW6hVdZW0/oaP3oEu8ujWPdbgIj
3+HNg+0l6scnMG5gznmm15t0oPwi9KLiNgH0ZC9mdpgkG0GliAhs34x+emsMHr1qRpocdBQ9N1Hf
lYdhlIkdykasuBTn1w6lCPzcHF6hRLykTetZmKM4rVu7oQUTA7megBFtzKcM3IRA7n8t4L9Za3Zb
4N4iGgAgdWEDhigXVYoK7j4MRXBVttaTMHz9wih4r6wiua+nJNh8veRvzCzYQLlJQVzI4TUtkybg
O2gmv7H8vR95PwuD+jveBIOa1dXNpLf1rhWepRLLwhj5hopLLx+9lSM+VyMzISnaFCl6aYAyWbi/
YN6LGtT//X0s804Z3HrR2hL1tHEiG97H0YoaOVfJYI3C4YL8Rp/pGheKEjSjGS18P9jLbGwPhhaW
wKmR7jIZx2YlU3GuseaCwQwvgBdtiSWIfWzGduyDLNgPkh/8HD2gkUiFw1idbGucJjx5zztxvedO
yfpoJVj6jYs6Z6agtThqxjjfxcGCe5NqHapf+yLPpZ2NodyXPg02uUVR5aVgF6rHVPtRd4mx+b/s
ncdy3NiWrl/lRs+hgDdTAOkNyaTXBEFSErz3ePr7gVKdQ6Z4xFDPuqOjJlVFicjc2Gbtf/3GzL3p
AkeE+1DvDOuTif37G6bxz9bNzU0DBHoNeXmzcxuRQFMnNsMNBkiVK6XC9NgmvXLo0gKp+DgUzSdf
/fd3PD9wNkizZEy49PnFvHmgV0V9PQGEbaSwxbjIUutdlgQPZV/o6z8voI+ehAcaFZvGUUgh8/5J
sWe2QlbOX623ULvBkFhzOykRjIvNJ/jmB7NpHkLAFoBGWulnx61VKb3aG0m0SfIaHYqn3STiDLjV
RbHUOXzQnInppmlzOiZQuT+Zyx+9Q1prCoZoVBd0Xd9/0ULKW75sEW2yGhnS4JX5svT4okOubKbO
qD953Gso9/uj5qc9LI7F+NjRuXv/PLaZkpZTHm2ECZ1mrxvDQsOiZcHtJFxjbOgd26KLtlLYjau6
gA83dKN2EzTou8u2ypaN2Ho2YqXwWWzR95I4Z6zHRvNcqltv0YdWsckFyoUpKM1VI0b+SvCy4eBN
AsxYMNgnrWuuoA1Vt3+eMB/suHwxNlp6lTM+dd4qwH0xqNusjuB2SqhNfbxOuhZwJ/Ayf1W3wc7s
W2XTD02LpYueLoZwFD+pFc+42VT6Ij1FHEfZE0xUFK8apDfroxb6VjLHEDNiTyoXAwi3W8iDQre+
lu40TY8uhHKWagZDrq41Q2j2+H6ZD5LEYKdVla+MHMVR28MAqgM9tGtd7x3d17S1KSjWXlD9wjWo
s7eZxMUTyWJ7hTROhqiLu4VtFv2Twm+H2p2tan0SP7lY/H6O8u1wBxTnTYfa+2yqlvOuEgRDtOkl
mMlNIWWLqRyDhZD4iivXHomvRTY+/fm9frQRoLxmc0NkSy7g/PM3Q6pKkdBpgCWbUm81W8yHHOS3
V1yr0vJPTrAPliI4/Oy6CPCLbmX++ZtHhX7dSlFTMYME/EqQg/o7JlCylJVhWMVRn3zyvHljOVuK
2FCyBDl7VRb/2R5n5RVMdp0ZK9WS7ipqFdqBVlafTMp5Qf/2FJOjSmKTwYfq7K0Jk1E0gj9FG6/X
u3WkYV2BxzvSjMToWM2ZdRTkPndZPd4nVfaH32/mdjNldLr7Z+PZ+FFXRLIZbWrJbA9w9/K7Preq
yz9PkI/eGl2p2ZL1dUc7q+5Gvw0AOoRoEw3or3Nf9A7j2AlrwRDiK92rfzFP/iNX4ePnQRjgzgKU
cu6vAJEvrfqW8ezCaKGZdb6UdeysaJGpttl81oz86O1Ra9D6pLKiD3a2XceKovi4qkQbo5bSXdC3
sdto2bQe4mk2xj1ASXzwBT9f/DcGlX4Yq5wuGXfR90vBogVE/p0WbYJCDlZRZJRLX0paFCOjgAGv
qH0CjH44qBhMz49D13LeiGtwFrbSDu2DVkiJTecLH5GIV9dbdbrq8t76ZOl9cObDlAMVopnOqjg/
LJQsyc2w5AoE8Ck4vdRG66GmemzgRG0EUc0X1ohpztBbwRr0KPik5PhgU6MsF7nozRgwArn3wxt5
md6Ogx5vCr4b6Iw2HIeo+jrQAVz/+UV+/CSmDu7KIrX52eoI6GFbcRkkG6mLvIUfWtW6CumaG7DP
PlnuH53AyDlUHNTA9XU6aO+/1Rh1g1Q3lBaB2ATPsTKVm3EsjWU5ReWGqPRi42PSf+jzCXcUTa0f
tK7+9OI1P+R8u+P4hzY6Q7bwHt9/iAK/2cyTxmgjCprniHo9rijXsYPAAXMZGJ20SIxUWjP3icvO
MPHxdSVgGnjF2kqFbvXn4VdmgtTZ58HViw6vwn13pjmerSRVwBpPLidhHUaooOzGCPIfaaNKFwb+
utMKgtOorpsiVr8lVeKVK131+v1Q9tpj3RQDaLOOti0bqkMzVCNykXaQ7yPB6LZa3yl3o9rHWK0U
TXI5mWB+thgHY2DLnd9tzPixa7KTLFftRVtMrbmk55l+98IMVwW5GLTHwVfw66pg6HF/tKWgmE5y
KyXHDJ/UhUdRcUpVtbgUlIAwgaxPUU3Gmoj3TqlSnrqlp8eBHfo9KmZlyhoXo3pITrQjzcHtBaXO
lhUdW7yq6qRetVFZUPloMfLLOKpNHqo1yUuuTOZdmoacuMTU9M9mMSZYeCfBvSpMOsFxaUAfWu8V
TANbgyZ90Oap7PpZqe/FSioOQyk3katEQ/og1+yGVeUP+orOI59txJA9tkc1qBeS6VlP5ZjXdyk4
j+FKWtppuMI2wnXDxw4gWvsp9nhhKj2mYuZft0OOLpn0vRjjc7EJrwUtL4QV3TdzsKfWRwYtRdoe
JTukC/8hsloYXV2Bvtgekkx6KJswG9Y44k/6Eci9fy5FM1nEoqcrNnhxJLl+ZOB9x6gbF+mAPy1G
JX67MwF58HtoqcRAa1WjXij4V96bcRc/G4HcNQud8+ZRzY3ed9NGH7EdaXRjSydcTdy2C41jMY3B
kxaHHhbuM/dXqCols6O0a49Tk2OBa6WkQtgV0b7eKtNy8yXMUzxhlCSH8CPo2Mdbg15de3EvoZSB
BiEtBsFDVxlilMGBJ6Cjd4XQws5YhXFrt16O3DRuDOxwkqDLblOlGPIV4oBmjXV1fuqrWN9MgQbc
FOniAV/u4mSYVLxsfiUtCKPruqsim8rIqWorJiNvaqUb0WNPWVdJG+0nsRIvdV69iu/EgFJXF4R4
sEe9FwPsAEV/3eqlMjpeOramm/fGhaqnpoqpmOF1iFHLpnRzWUxSZnAqfgsmL4a8NE2i6cqtXzzI
fdE9+3UcWbDwjBLefSUWj4oW5t8tNWmuFW1qnyYxlAZm80DnrRkR5+h+H11EjT9qOGdq2rPW9JXo
eHgLF44MtadnHgawAAetum5Lbuo2WhhVhlOv6U91HYxYbrEHPcVR3EcLAarQgxwb0SqcepxaFTMk
kNoP59+TRHhfTPCEcOvqc+k5T9okWVmEDF7RbkLYlcW5iuyJm41rNYF6F2IUvc3KMeph60otJn5+
1kFIltXsq9UDsdpmHmotuqvRDxeKnCjbgPODbGapHBXmRqxoC5Vj+cEYU+R/AfYEmGeE9KscLDIq
f9lmLZY7SRCio+rHKaETFunJZapk9WUe+WMG0w/vNPaB6iWvh/ReUCLMO3NLJto6gN5pZ15Xb6x+
UO6mOOu+9SDBULpCH0G6FMZe7dSxhDPJ5AkC3LIgaR+rXrTwt4MB8tUn56Sy5X4yyyX5Ld5LH7XN
XT8m+ujIgKKq7SsJ3hV8bvjLAbxTFTxZHcsNK7W5q7MgPSY496eEd1cD/M600U6ROCncvQtrvu5m
1XAZqH1xE9ZFzwttmbXLtkrl70E1ad9Ej9uPPRX+eFlFFUZgQhc1mVtXncYsD4vwkh3c75wJ9nzH
XBv9px7YbXKYehiPoBuI910UD8+dlwXPxij1si128E5weSdcxlXiyTqNdU+ft87NrEcuJyo3SWsM
OO70PkA5aQeitGDRDaQSjm3s0L6f7TPL5kUrIhrD4b04aWq7LGKYPdxoWl/dxPiDiW4h9KWbQkAl
MhvCG8ls3VBUEIzCPLgsAlVcplJpZFhJTZ2/rYXAMFx6WMJVOyl6tAijqTrVYRucLLOznnsG88ZP
cXjWrHvujlHk6i2njdOwu8OKzdq9qIjTuIiYwI9F2xWEJcfMLRFf3okbrozvbJql3rQw41YOF20c
hjdRoviPsVQGd/z6yrABpnhPUzx628nvLMMOBRaLDbKT/8hVT25tqRHS2xRq5G1bJ2XNl0oG3ZbG
AYc4SxAy3/YyihHSarTR58yabZlHbC6SoZD3SRmrzO1BwAAzaxuhWpi9BTu/1LBwtv2AFjtzorEi
nAyIfWyCOF6MVVbgoWxQYE1p3Rn2UAboRlqITBjaWr1PcLc5WNib59Jj1/n1qvf7Dj8MqUglJ8ee
fcdkVgLbUAqjc7O2LwpXx+TOsBMlb45NyxInUkXPH9OyrC8KKsTWoWc0oKkKAJ7xDIxn8QThPCEe
qZ30gJWoeTDpPv5qpf4V5f5/WliEBYbxn8n0q/YpfcuWn//0P3lfKokOENLhw6DsUGek8995X9z7
uBMBP782y35x5SXlC5dsEHBslHWuMjPy9osqz48o9/XZ+JPqeFZY/A1Z/py3DlcHVBRVHR9Ompso
ZzW9D/wuyr2fXvRa0dyYaduuvUqJnqWuqkx2vS4DbSa8YY0tR7Lpp77ECWJQ/AXrUmuYuWO1DuVD
OAb5sCib2D+lliWcFHEML6LUku9ZL+GNpNXeVz/vlUVe9HjFlPFRysWxWw54dWtjrN76wtDuGqET
ToJcKm44eMOt5DXYWZqwI/YBDOIXTxyWlC7NVTjEcWnLldphmqN2eeD02mRuUwrRepmDUNhh35d7
aLLyLyLQX03c/51ZKKi6/jS/19+fqm+/0lD+36wUOby4efaU/PP/6reT//V3/dKKKF/oRnLvR7gJ
F9Kcezk/Z78hf+FeBz8UteLMr5sp6P9oRTT5Cxc/btPo3NEz8qb+tQBonH6BPGMxM3HBh+cJredM
HvInuchvt/cZF8PCH/CFpjG6lfd3vEmtm9rLUmGjwMZcYnsy4Q2tr61gwvxLCjgHOGIRZFSPuRXc
vBnBy583ybfKgvPVR6QEuA9CGdgrkLng7r1/uNVMeFdZXrTt4rq6LEQs+bgbefk920n6lGT4F+dS
kS86UohorKrD2DmMJzeXTo9xeMjh9mJRsYuo8H2sISRpFwZZIi3JMcsfQryZEPjnHfcLbfTMF46w
cetb+nSaon66UaJafukyK7gdQdh/CFG7UpNpaB1a9vPxGgO0TWn/pMbGzZDI5KNxHGLwNpGQ+4AV
UXiZWCEOaaRvJLqStphC9niba2IZ0QYXPPHCSMLo9nXM/m8B/heJgG+mz5xh+SuA8viUkk3pBBU3
yPSp/rUI3623+a/+Om1E7cscKAVuwQJ6jQ/657ThJ1Dvwb3xm51dlCAy/LPeJPELfUhFh+7DfARH
5vf9o83iZ/PvmvncM1L5l4FE500jHToR4XZEVXIUqlAXedJbZNxSJj+OA1Val0WtbOUkrvpZS2oE
blFoZLxZJSYmYP/HrFTwD7Hyu8RXzZ3Z1t0p7ZR+T3MDr2CpFp8jIypQwfqXgA/I8nv5OpQMxBZG
1gVHZCDjbSn240tXDvgJFtJITII6ZhvVqw9518c/ud5/NTP/5yedvrJo/3OZcwzb7+9m3ky6/Tnz
BFoPX+ZIGChy8zR5E2z6+iP2bPiz0GfJl5v9Ff4190jDAhNiK0cgT6dEfLPXS9YX+qns8zPAynRh
Nv3FXn+ubp5hS9J0aO6iqiWZ6pwKP2mJ4SeWUNyKQpGiUtYNXBHZqaSFpwXas0xa3KEJvUzGymgE
GGg7HbCqkqUV/LEJy4lwIN0jREq87ysLGb/cp9nJhFNLIk/aXAZi2ZO+YRb1oajF4Hma0l++nn81
y/6XFiAzUv+fZ95l2Lw8hYTsburkXJoK6+rfs1BWmYVcWxAeo7tgI/yn4BDAcb9gAIvYAJUMzv0z
gPrPLJQVMtngrkGUY5KiI6ES/mcHlLUvIj08CBqqztYIGP0Xk3AuKP4NKrOHzng2/FHaBVCTYRy+
3/90qymLrs2mozbkwoKC2xYr38fXGiWoDzjhvBmkD2qMV67M++chI4cHhiyXhSee9wcqzOtCyQrk
oxDheiEIwQ9Zqw5WYrmk6XwVpSRf5hTatNYv0/RB8MsZsJHH1Z8/xtm2Px8dbPmzzbnISUJTZsa2
3zRE8ynVm77O82PBDbUkQ5brM+IOKR0C6BFPdZp5KyUMkMGqgbGuKu2HX/fXMLbBx4ZWO2ZGfdXm
VrZKSXwwcvTwQ0rGhax66yYS86Wfp6VbVtgqdI2ouI3fhZvpUdax38Ei9DP3+J+isXfDOgvt5t1O
4hCDfn/eG9BK8iXBiw9p4CA2hvLX4nz2Ql8eIHipyttWXKvJViU3rVlWzTqpr4DUq0s4DRFGUrTs
8e36nm/ZhvCbr4un2lxApqoCGy9mvi8NJZtj6jDm+yhcmhlmtXYtkPNj+6qrLeCQlq5iOL7Khcue
kYXI1rMlPuKxHQtLSP3TEXvCIlsH99LXZHRGYxViADwegAz7cpMnznhhZXe6kNpK/pJJW12HR7aZ
KRyZi6y1dYzC0bC56VxLXEnpqjVXSrXE86EFPDRco3cHbZkQth7aqeoESF3w9zy1l6B5umnjN3Vr
PCqPFsA5sQeXVm+L+INGy7S+j03bitzcgwNpC/tuqa+euU9itG3Y0n1+JdxbCFOIeCPPKV16wmKs
XwYCpmQ3Dw4TONBLSASp53SkfewI0fmKekCz7BjLVc2OU6xebA0p5yE6GBvNNTBCcZTW9r7XBrdH
rpN2vvOfeWvaNf1AmnVAxmVqGzeKra+8lbqiRwmqcwjvMYzwxjWdp4jcgov+bgmUvW933nE0bO0m
3zXLZD88WJKtHrIMo1G3813/mWPCdMZttdQ23gmDfqSsCECGgqAagkZXyiWhuhJkQVcHP76wHpOV
sJ8e0+cMJHuFrX80OP7Sc+QVrlXkclwl+96x9tYGZy63Bn52iq8QSZfDne9UjufoC77jhv5EGdi0
BCI7wOo1dYofRGINdvSD+KBI3HSmo23BJZf5rvfpidrTZXRQCUg5TI/ZCmHapmzcInLapeTE3+JN
/jBGK+tk7qeVdegW/cb63h2To3WVkqQzOslxemLZVgsff8bO1io7vMSv/Cq7UmOyidxBJWoSBNFW
oJyITqH93NT+7xD8L6rsNxvrb5eAy6fkqX1Xf81//lflr3DwcSOGOARBA6UzJ88vnEmRvkgkxnHP
NV613my+v8498wunIFU/DAS65WBO/zr1uIHP8YvzeaVyM+UP/M2p9557MKfxon5E/IuASqX6P+ce
dDLgeJ4bhPCh2GLhG7UdqOZoD1KY0+kaG7tQxoUaKunizfh8cP4xHG+O2/nBKIrmGHML5jNf5qw9
DilWj8a0r/aZ3GICrEe6owhytq4hk9h/ftTcfv33kfDrUUgZKS+pdeGhvz/iuqQMxrbPqn3uWQkB
5h0bmKaHn3yhs1is18fIOPO84oJomsSzLjDUIr8Vk7Ldm7pQUzyYwbIWteTWGPVu24Riv9Twy5UX
TTWYONVF2PHAHiMHiA/dP4VDIC1gheu6O8lltRIm2SMnSsqLnH3BkC9KpcXYRsqH6FuBKqqUA6O0
s2Ycb2GWsXl3Zf+tCwPh0RAImNGwCKL1OUTdsauEHB+KIRhPUSrLt2rbl4+NLxk7ghWetToSr6os
610Y+WRAjZ6IW7WnpMNXa4LO8/fvAkaGAWdahZgB8+L9u5Cx7pGlXmz2ZUh6BATbiSb0kH5SXL2v
5V5fxStyA7ACVwGy3vun6JGoUqWY9V6bgruOA7k9BmVfrBS4Qu6fJ9eZK+KvZ8HMpTMxG4ycY0V1
iw5HK7x6743hshxFR/ZT2ubKMmI/bl84Wgsa71ZcO0UcOqNWLduuWdXozc2Zplhdyu1TLEYbQtS/
E7u+CHrcIq0LhZi8Xj5qZKrGlAkBdDgtvTOJcmw5Ffupc3plL1WXXbgVG6eoT57IGSN+VcP7qNvW
uZNkjjD5TmCIC7Rgiwjeshm1SxpYdjRhel4w++5r74Lq8yqOSavy9tE0cSxejfp3r7kbp2jXhyeM
YpaJtPU6zi4J48XR6fWlYvoLuev51ycyyC/MQl5n7YkO2SeDe+a5+mtw4T3P4k6uAOe2V22YEXle
S/U+D0JpxX9Sw2TiMoqz72GcUz3FUrjX/ekpLXNhRcB85QZNF9xIcXwMs4J4Pi8Q3DTw9F1epdje
e6KdWaOySnXQ6bTLqquoFsNLL8oLR4mmHah4smgQpTtSPYRo86VvSaE1dNS0bmflnXHQ1Zp1J5SS
W5VJdq3EerGJh7Dn9WQjoffFZ1nKr+y9s/1L4Y7OBg0mykBwFrwt0eNIFguQxGav1VTdhheSsqdr
I9aRk+aomdL9oL/Kvm3Qno26VHnw60zeZMqAG2hv6U7n6VhgzmwErZqbxIj2bEnsLAfyF6AiO8wa
D0V+cxunC1VFJfvnJXJGGvr5FjWwrdmBDUniOUlQaAMtaAyp2adjrzr00klxAO5cNcWoIsfus1Vi
IsDvzWGwC6m9N6JP7zkfHDcg1uzPnDSoI2d05O0YEuPSibEct3vBHNjeLCHaCfGkrUzN+yxt4cNH
cZ6iAJ5th87PgUwN6OJNbbuPdFIWEiWoXMRPiR20CBM/GVmVj30+NbDVRQECYIfgeP75m9ubKDVm
rbVFvU8KsTmmZmrCkkmVq75r6DoisKDGnUzHgJuxDySxWBRtRVBkUGoX9ET1pV9H9REmSfoJjfjM
8mR+5VxpuU8jlJspf+fcft/Ip742pXLvV548E50JUNBFkhKiusAwtlda1/DJP4GF+OCVIR71feSt
tazvl5k06Ss96SfsBxOa1lMnHn1tlD85I36vfIBaEU8aNEHg5apnBYjq+QGm2Eqxz/GlOqUZ+ZMB
ktWtPlXZyhjhKUboIPZ4BH5maP7bS6O9MOtn5hpBhV16duUufVFqjSDLdmPM5dIY48L1W9P725MW
aRLiKhSGYHfUJWdVT9FZBQBrpO5SsRqWYgqXIDIyYfnnGfjbSQtoM6umAa/nVPJzp3IdQ4EpGbtp
l46AcUVVrdtJlGyK19IVeu3n0/7vfsH9gvfzn0G2w1NVB09J8iHINv/VX1cNQ/qCAo6WGYAYEvAZ
zfl11dDFL0hbZ2wNMdW7JoOkfpmFIhThtK4R/cw+nL8QNvULWBis/DngYTZ55ery30bYWGKwIOeM
6J8uFETJv9+seilN0l4M01M1iIioSrxCRPO66yHL4WFifoJsvV/fP5+GdQk9TqxVoKzOM/fN1qhH
fj8kwMknI6zjZXolT/5Fj1dnrjSHXCE9CzrtZ15DHzyTTR8ePEPMrUY821PSyENlCsvu1I3GxRBa
HKwNGQF1uCD8GKBHjnehJX2ykb1fgq9fFP8TTjdwVcrP82Ht9M5qkV8nJ3nSpnXXmJtmsO4bwdwl
oS59csv5aary7yOHx4HC6nQEFG0eV064s3FFeGJGqKdOREx2S8y8ldA1428iXrY4k9bRt1DX7Iy8
SP9agjjXHs3mQsnW4F8VXF3flRtnkp5wxI88cpO/mf43M78dyvugvRS7TdP9UFRiYRbk6jTBMolu
1PpCD3aJ6ZQkznQOhqBVujLrxwke/uynPVSOfNNWmzpw1X10lQeLUfk25jdqdx1kxyS4mIxHXVhN
BR4rK087IR0s5CtRPZkE1tUSCJ1MsGBx1WAZHYOiEaW8GuS14AeuYGKccDK9jbIytggfXzEc48K6
m57ICU21hlSpbfio3sfPcuHEwuWkvSRCegj1woH9VOaXfR06avrdFB9H81ozn0qgo5Gg9Ky4ksvn
Er/9OgcNlL933lcEVtSmuMoua2XT5ZA52bKV8sGbrjwoZ8FSBDjUWqJ3Ko08iAcjwslPuRfC3ewf
jp1TMhW2NYe/bonAqi+zkFgnOJRQkEihsZbMBaRFVbxTiaPF2hCcU135ghvmKIU/mZNnJd/PWcLJ
BqzBDWzua76fJWXkV35K8XnC0qR0dB12lVqPnjuKZEVWkK2WZh0q+6wvIboJ5U3ewMt6s0N+gDD8
ti5YDFRf9A5w7YNWebYYR6Np4njU1VNjPjUjjC1wbnhoRW8R363Kn5RiHz0Nnj9Mf66BLELl/RfG
SwP14FTpp6S1br2ggO4FG97Jumg/VEHzydN+22jmbhkNPZ7IujdnSOnt5ub1RkcW45DcDJS8cDBL
yKrGrVF4WBylO90Kb2GtfYajSPPl/N3S56kQRRT06xwwOFm/f+ro+ZkI6SC+qUbtEX/zIO3MW6vh
ToUtXbmQKJhwt9WHRR33a+wWmMtFcBOm3ZXeZ1h/t6aySVETosvrXB2Hsz+/cGMe43efD8gM6arM
jJtFw+ei3VDWhDSWfes6Kw4YmvC2DWBpc63JeNRCN7VVcT3Ga2lJ0l2/wHYAMl9QLITv8IRHyxZh
Smi2et2syf0CET9UO2lLCO7WWE2j3XK1xDfpoJOoRRYlnOnK5u9JvQvSKmHyC7XaFrb6UrQBWEvR
Fr7hnr3N1xq5RMf62b8OtvKu+pps/WWw8hYlilcnI4sYdD1yvZP2+OfRODccwIdyHg06+ZRmGl3a
szniF6KpjWVsXZu3/egoL9y6ItnOWQJkH6uO98PY5bd0L+TLZDezGlPbgzNaLUsLDaxd3ZWeLZRO
eV0c+l30PX/mexiFDXzw58/5GgHy+1v79+c8g4QqX+yBMwLrOtoUexWGvIm9ZgUijv/4OmMb/SEx
tg/xcVp6V92DdJHtx227MEj8O8byimBQ7xBsrLUPOH9SNiSOAcSE+dpqSfxzsXRIoDAE7hTvI8In
htsmcDPYzFCA4cTUcxwFZE1YO71trI2dt+kvpavhNAroOOwCqKWkoWKHAe6xK9oqynShDrtJW9Z0
HfLL0XsS88emOWUlHju2+pAcPTtfqutiFV2RAnIhx05+XR3o4y0/Gbe5XDofN4BhJEbgmnTNz8qp
WJKt1As68zq8E7fShbSZLghXOaZHy9bWwr16h6fiVVsyW216Vj4BSY091Q4hfILEJdzpv6bDApTI
zJ162FT9Jf0uLKoyCXq+w99LKnpLCyNcck0OCE8pXHIiQ9IUI27Njke4Q+aU6gLrunof7TSCbr5y
7hjmQgi2ZcGiWyZfy2th227M++irfi8dumO6FC45eJTSjq5oqJAH0LN5XLeiranXVrcJMMAwODjX
ELmFfClEq36i1bVI4oXY2CkJNZ/kac3Gxx+MIogk/hQKyUtnB9UYUeOk1DzX3sE7hHftVtkEt4SX
uwm59444LATRzolWrx09c6zUTg/6pl0mu2wXrkrXuso3CG2W6lLMbEiViBoOn2ZcnKFgqIyxx5fZ
7CnduVnDyXi/7xZqPiC8LserxFyF6SqXtkgYzGqpsx79hNzxYRcXnl1bixQzCn9bhPgTX+ndVZRt
RGur97u6eFStW7PZ1vXC8A/a6NCLHb01edHlC7HCUCaafNv8GC8CzxUqW7nKGpvkFZkm2jc4ndaT
f1n8kPVFm9/644NZXUjDgp8DKiY0sgJn7B2zXSBn6ekUw3PL3VC+nkj8IGC13+bRkQZClbheuEqC
ZeivGwPpAAMssews5SLJt514i2jLGaPjFB+KchXQFWA3ri/CCKV5dmyIy2wNchuzW105WpbLwuza
73z4slkBckYnE5HKcy3Zin4dt7tIXubxVSes9PF5pFbUs3U21W5LUFRpKIu4pQ6hPZmofEU+jIr9
s4lBSY+DcUoMBGOgOUzRLIhtMZrWjUnMsqvTLOwDieSkfTqcjOCyI3PIhIdo3oXGjUwIdkqTEnP+
P6/18+ICFjBeafNSJ16IK9TZUvdSGan3FIinTG0qEsgR+uqjsig9uXam0vjk5PjtaWB1dJggYmFN
SdPq7OAQ00jV8zCuTgA03+qK0k2JaWCKJTF/AST6P3+3s0wKZje8DrwtTEgXoEbQQN7Pbjojeo2Q
0r8GL8N+QSonF9j3hfbBXOdvg0gVndDYZB0maj5RbzGaKHXyq7VVGNsqJ4b9rz8QpIzZm4nSSiVh
jOv12+JK6CM1FINBPKEnu6/6QFtSOAKv6ntfIUA08L1Vo3CoCumVFQvHsDSuNB25QOaLV8aoJn95
kaXC4yDH64uqC4vDc2sb9qbBT0V5OnlVv1InIjbVvrH1slzODRp3SnPPZoi1T87l9zDm/FroLb7a
N869jZ+ixzf35yFUGsPMW/HUhkW9EONadDoJrulQMPP+POLn1SwAIUXKrJ2k4yn+Bs4KfoKeME/b
U1M2gp0TIzTQh6R3Q5BF/FVRIt2NJfWT85NS+Wzr57GsK/7he/LY16Ph7Tes5EKpikI+xfEWk5cU
Uav6zUoUJ86P+PKq0bq1job/lKWdrXQWbRM2BfFoigfNiu0if9TKG7U5ecVdJl4Owy4brsfibqyf
y4ZZMlwHUASa51Dfqc2eajnOdvG0Nsd1Vh5GotuhG6i0ZQIuceh21NTByYkQ6s5BCF6uY5lI2Zob
nnkxVYtwWlcRmqUrI2TVX2btQdPXqfgolmzgqnAsp7U6HmLhR86dY5KRqsmh7QlLg6NXfdD9U2ud
jPyuNLgJrQ0+iHkh+JgevCT5nTYu8uFIFEyvrznjOuMqETeWhimyK2U/LGOW6+116wIbGuohV0hW
YtjZXbJl55+EhSXcm9GtPB3l4MQN29Bdj+8UMorCVla/e+1K656k/JgpV2F5k3C91ZttJK0CbNy6
cRMxVgIHbeUawj6kI1ak5qIy8RrR4Ngs25cgFxwze5JmBF37WmNPDSWl0FcJVqk1phtXGVbZs+LZ
ybVNYSI82HB/1o2brr0J+KNhrDuVcl2PzmDetRahLwtZWYNRYG9dDfNeXWOMT69L+0QrfX5bYnpx
asNBekVfWU/vtxEanL1vaJ56CkI/4cKu00ErzMbG8LuAEiNUTigVxier9rdqGgqbhjQbyQi+gNhe
nz01mPy+HTJROU36t6yziQp18mkhlj5aQBKYftTCUUTjR2+r9a+UZusrWy9bSd5BLe+adMmGUg+P
wv9n7zya40a3NP1Xbsx6cAPeRMxmAKTPZCYz6aQNgpQoeO/x6+cBb1UXmbwtdi16MRFdoZBKokQg
Yc53vve8xlwmxiEdDnJ6E8o4Y2u3JlsB7XaUvhPcpqp2AZ5A01ht+4Txol3p2zE61aS7KBFXdtxi
cdNZbreVjX1mp8o9Xd108qDFWLdW1y5ExGwMNEl2wt8T+zfBqcnr7jChF7eZuB3qVz9bqtqiIbX7
p6evSFTmK9ZtFx9uJohw/TGInnJ4RVoC5yhM0UzvJ5Usvdw2qgdD2aLJC6tjoiyNAZ7ZF9J+DHw/
lY6ZYTb7WjNEAfG72rOYdYkkMFPkc6hsmerSLWCCtdFO3oKoul9dZ+cH9IDVk4oImRHbaMMkjEbd
7rxbcdoO2AwtU7akg3Eogn2ivsy/8SOkm+kD8yhSJJMM1SE2tnY+OBYd+2W8yadtZByC7HDMwdpi
R4TfD5V7o7I2K+PrgGo4Vp5aONhGzi/MNTapVCyVzraS71b4PEYHC8zHYuK3GsNLgJZsWAsvxUmq
D4bgSv7OR52mP3jjfdd2jukj5RmfffVWKaAS1Qd1Wgn6sUCzSh+AebuT9hSE6jiOz2a7t3KRDdNZ
COFNtvvOzUvHa86iAGaXO0K7zbCwIX7e1+xucit9FZC/5t9hAMv8/0VifBoJMYSlO9Ea50s2sh9s
47XIMlAdZDbXJERhu4qgv0QSrBvu+CDtW/lQKiu5t3XxRg3P1XPv+mSfJiSQtrYpHBIdTV951Lwb
L+rdsFtp1U+F2hYc5HZYh6hcvV7bZ9Wp1h4kn5w6Mp/k4khsKcpqiGjtSz5o+7YJNwFMNXNODxxe
GKOmxqsIkw+zHLuegqWUr7KqtjETN5ofUugYqUddXypE87IV8qrVmxtbRc2MIXqqd2mx9cbNELtF
C67XtidY8naqvxTJT025I9eyc4VhpcXMu+mZ19Ho+iZrAW3+Mjfte27mKvv+IL8IxRJ3gRS/ctGN
zsJ9K7rST/gGJpuXckmIl5U7VryohkMcrFgPutvmZpjYAi/Jz6xdFppkFWzGaOkZq1wMoactyng7
Jm5x38Q7YNUlKW3TAtLYUNiKvxHdfZGsegdJS8ZbXx9C0kyNJaIct15QH4JvsW/n3/2dtcxv4mfh
BPUNF/DuPCzaTb+GXFIfW7BUfWOAu5yD7z4ew4ItrssLVmbdLfrQUoXyVuyiR9UWPWe8rVTSwrMv
9nxXw8m5tTHeppOzDQkan+vgsZxePo2tTD5HVWQS/1CIaDo7hw1iYDMtJD5SshaRmMm8oOBaftK6
Vm7tEh1gJyz1G1QS97Vg7GvxK3+N693ojB/iYs24H2IUY92r1tMqqzQUIMScI5TQjq/JuYtqOvy7
HaXOXoJdhGFgoYXQ8WqNUKDSl2Y0iucopKsotPZBDMSTKnZs8qfnRpxOyLS/qJnY2VzXTLBKQEs4
WBye2jl//V27BStIkCNMBc6ksYaTIxpuKq4BokipT/1lmbng34Oy0KV1Jt9EwirgOZ0eEmosKHyx
MV+l0H2h/BTNDFm0yc6Qzn6UOwOUJxJShu4m1KgZuzF4bfXT1L9K6ZNR78TkpWtPZYRe/SHrfuGj
zVS8g0lVOcaEwsVm0hBHbqs59JwSKLyNEQ7PQBQss9EhhMAaFjmdVESC5CYz3AGmVIve3uGN6UnH
Gm0mD0GyNYGVl/Ax1vIOQGNNI3JbL9hMOuCFLtDVSlqOTrnolvXCvzFvve/5L+8+/lU85TBF8x1z
FP4eUyOCbPRF9y1+TF+kb+VO2sjfx1uBX7VT7zkhtCGRMQqWxi4/SFafcLmfzpghoaDBZHLob7OV
qayL9KWLf4zpgawJER//7iBGx6bfCKTNS0y/wmLdaZeo3CNIS92s3POCT/IyLLdSvLMAcfzNbPev
LC3c8QfE/GxvkK47/NydxbvyW1zY6Td8SEgsM8A7JSobJdAmiNv4Fr78foPARvfzwwPxhYH9jIB8
3o2MDeRFM2mnc4BjbLkesLHHhURdSsPSsxY0lfy5qrtyuGEEh07J4cFWv1ulW6mLrrjLjJc2vwGL
N6dDQ2M92qq0wioBv2icXrUQZwAbvNwvnPqcfBOe8GTIb2qH5hqEAO/+S4PvneRG6UI+epfxSYdH
OC5z9Hu36lP3IP0iruEBDq5y6+8xmVn42/IQLGO+gfU9gZFd2QQ3HNulseAcN9lD8aw9dKt8iZZF
0Jz4Qrn/BVsXdhWoMkZhoeS2pD5wguvgSDReYYvPWe0aa31TVHYl3elHfVlsg+8ZRC8VgnG9aX6B
BLJwSnb9TTvEnNpBOWgLy0HMsIpXulsv/T20cBdB4rJasIMRniMAGl6oyFG+g7WIF2/v3Ykwwrl2
P8Wf8sZfRWA8JMBEdnnIt/2Nsu7W+s+aar3AIuQFm5odPHPtFpcG9a6EX/XEO5UVi2gi+XrRj1sN
DFVaTNlaZGbV/SyM27HbjMoFR5SVNuytYBnVDl8LYaWwKGS2cRa/ZY/xQf/W9nbLLTmk92Vp88Mo
FvwgEU8X1jq+TZIjQb3XnSB2ytzpOVy/tupdJ+zMjvhlEbTuqR63PRgm9f2lWxsrM3WaCdR+0Qcr
OCfdLbw36b7/qb12B7lhimFXfCfTTplRxgsQJAFrEp0EQsfrMFhY1dpKbm7i5CCaS0N1+cs5oc2q
HbwGqp2VNlGaQ+Saoyu25B1vPcutop0iLTVp6SkbSVqa+Tbob2MgVsxi219qSD91URgRd+uwXNXq
IfccpT72bE2iRdO4/GFrYPq3IjwXLROrJZSv2HMAthkiInyyGN8xifxiF/EZk0GaMk96ZiEwLe4s
mn9fq1WtSk3DS6dz2hqoInrecC8cEjvumHcEsbFt4rNUkaLZnrJ8AStRdgX+c1JRA+JV/hBX/Vf9
2GZSLVAMk3wmiczXrkd5qEeGvG8D6Sw9WdD3FqJWMGHNGWsM5hfrFKO+T6UG4gydgYWwElnaNVVM
TDyliyV8kgY3XZfb9mbY9w8QKJfWoj/xaqCOmSQnDbbtcFfEDvnVEhDxvXxS78bINk+g5FF3ws+Z
tHFTYD/CTngZWnadOXK4MgPb/DHdQ/90tGcyrhXN1hsnwQsid8EyMZPXTzJZGc0xqZ2+WxDhyQLV
Roshdyu2ZY0tnqJf84t+HL+13VqJ7nz1ZuwWCuX5NJ6KnfytWvubdN8spq2/CpELxCth0ezGk+rG
K7DVR/7ekfL+kD33++JGXvbUJeUGVmAZ3Rg8kp5bY3uHEqjajuGqiQ9TcxriQ6pyHq56IjEUxFct
53LoYRHVLQTjVmLJkRzV4N44/Um4n2vjQTxx+v73nDb8XjwxXxOflF8CNTLZgRMbWHV8myaXOQwb
ImqMflLOuqu7hO7Y2pLc9mWwxLzflV15Of0iuE60bOE+e5kj3/DMhtx23/PemXb5yoWeS8162upP
wbnO7fAuv2MrJGyLWyzOg9cum1dN66d16gVHlaCg2fx5/dJRtBglxWww7PZXvsgO5TF8AjbZmjft
1lrr5+gVb/9dv632yZ32Y9zKh/jFUgCOkc8ACvOrMGyje4UoFcvFiIWMwEbaacr8qkIgS7rb2tuZ
9U1vkcMX59ukW4/Dfuhu2+YUqgdfXYZwgnVMdNxCWoYmRYfy4CYC1j8rjGGEdj2FqzBY9oYDiqEW
jv4dwFonND5y09rRIp4WO34ksWNmFgi2vhibU9EeZHk9EkY6IsY6xLVDpG/N5872QntImqPQeE6s
HazwofC3Xm0bX+C6n1BkOKjQPZF2Qk7U4X5+LCFmi42GNzRo2qe0OApKmO26dLZW6gYVRwpt/KKr
/3w8yNezhg3sA1bd9XA6ynV8kHohPnsAythfEjPRVOU2F+Ofoyl8RfK8Ch5nDwG4Q88Bw06SROrE
FSRvRYXS4UoZn6PaK9xpTF80OWtPxFpWztj8gAPnhSO7pKCZfQZhXAQDWrEMn9pIZ7lqUhnsqWZU
PwqrBt6+U1gwrS2//vH71un6snDlQYNmdJ2IKdyAr9D1ckA10ERpeH5zixGqlsdU1xtSDhQHoWG7
+f3h3nQb76eS8/HQFDKTnGkQxtsu4F2XHxdWOhV1Ep5NDK52STnuhwgDh7gOajcMpx+lzo5qjJRw
MZoTg5bANJZAw5mTq0m16yr2jHyeiuxMFIS6JbTAeoWxL8L4izXujXX84Uzf0nlgUbCqcG20qytT
p0LpxZUyXeTvLceTcBKykzvhqK60i7fCtmSR3zIvDS7+Nn9VHin1DEXD7wQVos2jX6mgYUcnNV/i
VwZck0CAaG9SAJeQ1KxlHLu0JHgmy0A/Usj6f2nVG7VbW+c02vnSLsMgsdzR5ZWJE1U2ejBFW1qm
000Lzezs2c6xWbYVTcSS0Sc6PUF1y/SQyYC3t4J37mn3MWkqF2ACNCLjjv9VBDt8yRfjLRKBkghF
mAf1rHLr0NAxRKFdopdjPXpsqH5wrHCfI8syciuaQM0p+i8u8Rvp5foSo/VgrMN/oO1XNSBG+Ar8
moiXqUDo06Yx0shBwz6OhbIQBtnmrX3u5tyzIqa7SsWjKnm/IivONwxFTr9/NK8xuzn/QmNdn8Na
8CAVr3oatsKBziubXWQ5lJjiJEdV7buVF/6Q5Jau9X7s8nXUD1/5kM7f9+NF4LiIqyhOuKMQO/mx
EOKYn1p6HWaXzhKWjQSpqxjwzwkJYE/lUAbM0uvF7z/qp5eejwrrl84NJAHt9BWMIKhSU0tKmV6i
POoWlbEbUb6wyaObj9J4+bcPNhORcGmBcYKW+QpNGPxBCwtN47pG5RM2JzTYivmaS+39mIRfdabX
zRnfHhABagPt4LysXJG6lFIRAbf9/uJNMZBbVtNr42v3xQjwbbG4umckKWOHwHMCLfZaRRypylBL
pd6RogvoBvRqD3cB/nS6LU68/jR9jsmmN1ybyUmrXV9caPQ7EFqz+zbc5NkuCs6CdSyGXaEtIm+V
Wxqi3WWiLWQSvppFi3lmeaNUd0XtJr4r1atBcC11XWP9GyJa2TV4vrFRtHa+ukAkUU1ry1tYGiNq
V/rFdpKp9UCrhELMd8O79E56MAaUuQsldIobei++njzEnY3ZXxkspNLB0EnG+axxckaGyU2uLJpw
PaQ3kbHs3zbxaIVMwemg3pTLUln4xgp3uXQtequ4X3WHbNV+cZGvp37cypkvp0A+hgv2SSehigTV
h4nYXkR8ji29OzLjsydLHpyuqZ5aLT8Sg/hVRZorzscbi6cWc2Yeo/lhfWv+3y1PmRH0WYIS4cL0
JmIbOLgjFicLRdPgdnW16uJ4ASTUDetMaPxFmRdfjZc/f2y8k0wFijZJODj2zu/uuzMQfTKwe23I
LomgPiRhStyqGnhOVGbloolk2Y3yX62RJ1988s8lgRIMH1OevTb0TybBdTvGVdgV1WXUq3rbmCsB
Lh7mGk4q+cIX+OIn9ieY4uwrQFXAmcGAZ/bxMwoNAQJ9lXOw3ryUorSuswRlefkr6E+5kBWstm1C
/CIjpKTIv2gE/83RYZ6SjEX7QWtmXOs9c9b7IAvH6iJkosXMYnK7zD8orVa6Whgexn1PYhhDQP+B
ydzT3y2GeKHPLuyz5oX96lXlldUQO0gzq9Cw1/gnyOxrRIt60er2YNVf1qlPTzNHAxbDPGhm9V8D
2VYvVlD8tPoCtaJZA2T1zWZA9We3sv6gyEHgoEcbGTAj7f/95/zEBYUCzqfkFgPkwkpR5I+3OODT
GELBBCxNR0hulXgXwIfO2guuirusUniLZUbSQ2MIiB8V04EhaiIk3uiWDwWzSESC88Sl0av6pWbO
/sXpfVrsER+hY2O1Z7CP7+fVYh8ViQAZ1xfPY9mYjj+Mv4KurJd6XtS2HDPdpxkwoK4zyrRQ/bCv
ZhNdBo9NiGuqpqbqsjFJ8Ut12r1COcta0i6qFMZbEX1xqp9eTOiqFs05JiiKSad+daZdNvX6kOnF
xSrgb081ExOrKCXHk+MfQQmj7PdX5tMCOnOySQHjAZXwoXpLQ3xXfqy6raUMedZlJG8FSjm8lcRr
ky/eQe1TncVwHQoNuA2DAJi4V811r1VKXstJeCkhq+FEYcnfFGk418G0Ccow3+sqbDV/nBgCq2Wx
0zXOwxIS5YA/+pFUBuuEWDteehP0nsHQtviq9TeFFiq7WAJT0Kcn1UwZ7VaRfrQCAd7Q1ErLSf5h
QuQVAu/F8gNhw2mAlgIKy8lwY5UaaHdmqU5SjbANRBqVRhW2QuzlZyvN3EhpuAHTpK4KQ8TVBHTU
a8zudjIWiSdbZ2gFo9bkJ6Nsxpsm/KI9/bSjRLEzx+2ij2F5YnFSPr5RdaiamGkl0WVqUiLZTUbC
nVjmrpFIOanUQH5x1KmOWKMLV1MT1q6SYwvaiNar2IgH8h4XyqB2j6psOVMFFFDJVrXEZED9YuG+
EqSayIo4U86SVww3qU9xE6Wc+a1lZuFF64VwpWBSfpQaTHP8rpHtseGJwiwaQgHuyUkOdqowYBQr
Xv+gLQW3UKTYFeoOQqCXLqd4whDGCvep0SGzVdtVmNT1XhX8XeNJ8vr3T/+nxZdnEUkAngrwMjRe
uo/XWGmzCu/UvpupXRa+KZW9Z8hmEyjBXMXq8fs2h9b9+8ekUuLCNRt6Ui0/HrOXNai6Zled5aj5
MSX1axokj4kXb1LTYzVkACaIwRc9uXQdYMU9ovHnYDOpzppLy8ejEipRyXrSDOcsdJUM1fLFsDBN
HB6yzPYrUh6kJy09IEhqym2qQ96BpDlbV1tsVn2caMoFJs22j7AHA2uingmIq12FLVs9QjDwJtuf
4GTIL0YDD/hFH3KEVbsK5A8RkNwdOzkGGVtHmT2mZ3m46aD5FPHaG09N4hrjIovZdLIjesDD1+mK
+1R6wcKUNF88djaqtbSCX/B/kwCIEPcXoPVUvdfztfmY6W6fPSnKDrfmGD/5zqlPmrloR0ZiMH+Y
l+oLvXWwQbXb4ZdQnGNgciyIsgEN90HVj0Z17wHk6Y9qouJEfPQ54eqMk3WXLwu8WwYg2ZuxcEeM
4b9Rfpl8hVjGGEsUjbxUabmI5yBp1nUYkSvpb0aPvN23+eWSEYhCw7xmQybiiMuzLlMqFQUKxQDK
6YU3PvzavO++itj8l7/Hh36Yx2R+EyyWBWxFrlWwoZamYliq/blVl718m+s2WWY1fsSJWDpavdAS
EAPtyTCfreLgcRNz7xI0T0G7rZVvivoqqa9DD9ZVnPziNREOgYeJ1EKNH6d2BfmtzXeeyDDmXjLv
x7G11ejR72QHy2Pb8vRlyLwMZ63GY7QBu6KDPNLHG68998Ehl1e++dRacKWKn3JdOWRZ8aT4Tk0s
mYSdU1MWPM+PlrcdA6yFkPX0ujZ7rWP2nThD3Wy6QFgofebgWQCTTu1bMJQedA6EOW7csYMnwVDN
yhE2YCVEOj0KCBWiMI8OJuWC8ippP0OhsDPpZD0N7KoqTHwEGP0ZsIH/VObklnDqI8B2xVdltEy9
JwK0PkCPscVwxFuJZSVm0t19076jIegB5Umye+hgLSWObN5WxTmKf6pMkWMZW/phY6KRtvw7y78N
sTbVzyLUmeCJcD9L35XkDkwoi2C8pdHZ42RUa2Plq7b4Bo8KPjPW+wo0Cp7YdiVorglBHUi6JN/S
nh5yFj/HC2zLcgBcGKi19/Iv6TKQlosaU4XlFe9lJAuqgw94Giza4la4ZTzYvSg7HDoA6sNVnjlq
teipCI2twucAuIHGhgMUlD5WS9GNzZdefhAsQnoWDIWwpep6t40xJHLKAMPwlRGtk2xlsUn2tiF8
xv67VYNNbmRjU47LqFr2sywPr6hBwI9i/uNhPDYVbHSEcvXwKAZYoMrf2vzbwEAXOm4fuMZD/xPr
K+Z6mGGhMmRSW8l3Vrz1EieTt37z5JubZPpudM8TT6aJisWk75iH1m2wiKljPCeMR61V3i4Uk+yw
HcR4SiE/sm5fCZcYilS8YXM2yNs4gUGwT9tFVNyQK2Jn9Us8D5YHO643mXSrcvJC8bOTbrvk4g2X
iKljjc/+sDOrjc7Snsf3WXAghU2RVrK/CtKt6q+8aB+32yjZlu28z1emNTTJbDpK2Y6Us0xdptp5
7B9R9CndfZss002bH0dzNajLIryrYjSCZ6k9tTAAvEeZ12MaNpq1sMw9jPZUW2OtgxVEAB9qqzOZ
/CpMSJ37/atCgpIe033ocGSHXTPiuixv8rAZu/PEJDCEZJpEjW3gT7McJfESRUm/mUq9P6oNrv11
6u+zQQ5dz/KCVSACp5StDEAcDxiGyVDnypg+2OiUxjH0FEJD6jFLsVuruzOj7K7x5kGunJPzIkKD
mBlhGaytJg2GVTnMtrod3h9dzTKVWGLsaMEjRgOSXRhpCW22Q4BiLvSyccJEh/g55au4w+Tt9+v+
530onRHSw3lDaIkioVEfl2ChwFtHCoTkIntif9KDzi2VzMUZr7OnTmIx7lC1mP7L0Nb4BYn+VxHc
0qd7wgnMQsFZBDlvw+cm/V2vr7USWe6allzYxal7vzgBC4zLolF/hTUcwqbB5DCpQImrceidLJ5+
oh5n+FTwoP/+WnzCQOczwSBHZg6EqfMbUPzuTHrSV60Eb5LLlIjffG1i7R7ZeuX0vCsdlxuLuv77
I761VR8eyPmQOg7WcPk19oFXO/EsVZJ6klUw0LpvXDPPeqeJjR9KYZmnVPVRULTyRq/ISDHz2lt4
anWsBvlOYTHcklkOtU9P73254p+ZY0ULlHVOU8W2Jb8aA4sWMujhi6v0Ru/6eM7IDWbHrznNXBLf
Gu93lymcvDAeyayCD8fz0UlZsOoGEWNAr+1cqQ+bRZF0ky377Jt0aLtzmMapgWvhM3dss6Rbqr4l
rUZRbFdyq9paiRFQ3PrS0vdqfallubUyjVkMk0awMrDYXtVSoa/HHPpVEIQ/Ruwc9yOugv0of5Wc
OG/5rj8c2kxuCf7a887849NYj8Xg5eoUX2TUFTbuTHejGH3R31+nM3K3ycB7d5Cru+75WizLsQej
phaZeExGugylqoBQw0+qifTP8GXscxIw2QQPML22nsr2mA1JsYwMsVombL1J6TgOJkKhvoP7xfjJ
EeE0uFM0QniF7usNiJhSXUXlJ5jrQvXRJxSCsbRc7q7yVSv/+S2eUXUZOAv/XriLV29xEZo6/jmT
cNYbGE5zotSiFDtQAtPvyW5j06LTF7T+XhtmnNf3K/S1pg5Tqze/eEDfsPyre8gIQ4c1Oc8y2K5+
vIeNRZQV2yTh3JbJSmuUblU2XEVhUje5JqNWkItxOUHPU2PNkaVROVphQ5OAYGLhazRhWsrIJTK+
YjT+2xOb4+IR8gFwfgo4z4o+i5KqEs6lNU54PvbnOZqM/iBxqW2ogLPmW9d67uBxD9NA2BH/2jvG
CF2qE4Ya77ngQj7S098uQmznqXrcPQ2Fy7U9SkVUUzT6hX9JPDO7mdjP6kq78hKz302Zt9E9DKuK
2PSdQR1ER+VvOXpd6DtNI5tb2A35XmFcqoqZsPYxIadX0H9hDD8uyzETnQGBxNsJ/4/Byv9iJ/zu
3n0ycLw8h1nzj/Vr8po9/+9//N/6x2tWh3n2lqhwNxu8P2f/+Pn8D6fNguf3Po9v3/YPn231nyZj
hTd/E7hKOG3zJv/LfUXAYwUnFbb/YCYiT+hMfv3T4dj455yxMBt8ofSSZabv/+G/Iqh4vM+5ngwt
mZYg5vgb9itX/QhsDFObYx0kEi3xeoHV9fHlnQYch9M82JIf1yXL2siZnLkZwtJsXWVSl94z4ivy
Fz9WB9SkgaBUtP5SS5sVyUYAYf/dBT79q2q8T1m4ak8Y+yAw5L3gQ6NWmdGkj+cj63h5mxZC0ySY
VRpm2dK7d1GRVoqjK2Me/hC62sQFJCfHDd5CPWlWTYbjpAiJGxq5lwmLQZ9k9qyV9RV95QpAwQ4f
W2naNjxxZBHASL06O99KE4sGtLVzpjLQ5on7KWn+CfdLVqST479gZwGjGyi+MyOFoqMlZnmKsmSw
lsR8zpwo3ze/Cui9IljAU5gtDmbPf/q5GSGYl4t3PYLMCDQT9HBbZVqSjwuC5tVhL8RWyxS57BM8
S1DjyBMb2VaMs/KB6qd2m1iyQsN05oRIHd/dXhgn6JZWho2dqo91dJdKifFIR5oMnRtXUQgxu+q0
FpIRSYviH7G4/w115i5P+fF/5u/8Iy/GKoQx8/YS/PW7/9R2/cM/Inzkj9ObX/4Pv1lkDVuT2/a1
Gs+vdZv86wD+az7/zf/qF/8IhbgbC0IhfuRt1szfjSyt7EO9UFi+/3Ofp7s8fr1ykmWI/6e9E+Fw
GMYiAJ57RKRdTF/+qjBzbIsMLckEm2WuOgu//qwwJvkShEjw6iOaxQlpfvP/9FC3/sk0ksLEFoFJ
FIlHf6fEvGHUf/UHyCqYCtHiM34TqWbqtaRSRtEwTnohXmTpVimPGU7Nyyi7HeVdLuNwvFHEc+Hv
UU7ZHup//aZIF3W0nLYqXtmPpL5NqKGsbZut8mLr80B7g+3/guAKy+0OaCB36c666GQMNyhR28T1
1SOO0YO0a/RZim3NYXyLQdmXlmojBNQnrMhIzEN20+I3dB9U38TQSQunXKGrajrzTtALt0FEKUVb
LTuF4XdB+qZnx0E8WNO6Lo+JfMyQGYqw3U39IMUPvgoGhnsRiZ4jPEafaAs7dstjXW4p4X+vRP5x
PVljuOHMavRrIkcvyk1uBql4qUPtSev80B181dgpk/HdGFrmFxZTVWHZPwpDox0MZezcqIdT9O4Z
/HeV+mPrPp/GPK5mmgllirVrtu5/X3OyrDYLpVanSxzID1IrmWfNF8MdiK8WRk+9mT/rhXqfioMA
plWtZLGQHU1JxksewTbopPvfn8+8U/jwlLGB5OFisIQFDkvn1cY6z03ZHxWzv1RyJS7bIrSW9aQ+
NQoJ65G+lRWJ2CDoOIu3w/43FK3/3yLUKA7v7sCn5uiu7Z6T9mMZ4x/8GS9iWEQ0IDtlAM1K/i5e
hESFf4rkhsCV1CB4vJWrP2uSRtfD6mXRloj8jC/dXzWJZJs5ml0BL+CfyZbyd2rSXPg+Pi1QNsAe
KG20GRgXXc1fakMtGq3QGlAz8ECyQ/XdoIDLaWmrrsO2NjcZyZUr3a/yk9wpxVYtvGKZjPp0qpWh
27VxnEBZy1a+z0DdzMt4bxEWcSdJQ7Y3MhG9Ds5na7Wqp10oTSL6OWLVcA9Bw42nV/UFsPHx41Dd
58EOUnkKPfQn8zrtWVQrDTctRb1obOxdP83MRWSaPzAHEzbvbvK/ee0/vmZ/HGluMkxGAzQaV5u9
Nq2tqC9a7SKnEJeCYDA304AYLdOKFCw60A9FOzuEW4k0fVFx/s2H5Ig0OzocHerefGrvmpyA+K3B
TEXvooW4v+Db4e8STwXD0vRx8ftP+elQPGTmjBFZFtawTMo+HiriuemsLi3vhF5vlsGoP6d6IDrC
IP3hjv+fqhjeOBF/1S0uKD4uGC3yGNL7gsdd1S0abt1P9bG8iw2yN/16Q6j90pyafVaKi5JQBTwY
bU3ZZD5BYupjKQq3Ui47EXxR7xnRqaqS5CzU66BvtmN6EivQ9Y64VTVdpslFa4P7QUNRkM6CoXoH
6XdXdeBDAdrPVpZOv79u88l+/DCs9AqvJ8giB74GF81hjPSAmCi8lnvkcSJI0/CW0DM2uROqQrb8
/fE+PY3wiWajEFw5WI94Mj7ep6JHixmNlXpHX6yvJm+AEicMCAlSL9sUpLjfxoIB6FB9+YR8XP3m
2wbHBrd63jzwJbqvj0c2omiAtBKqd62h93joZegjZC/94m27hjA4DFM/rD4svLoAjK+9fKVCYrWE
FHvXehJEVCGI12osTKs4NVB1mYnLILm2PZ/pgF8ButReoNuVWmPrlVbhDWJiZSHgQN2W7GD/owX9
r9QBBJuWAZZN+zn7j1wV0GIokzaPPP8+9Pzc8ZKmPRoSc2uvYIwlMRNedBJ0R4Mdz+8P/EZO//CM
0cqyNtB64M87xxF+vPJSM+EZrGvVfaMyN2NWpwUBZMU+uy3r8bFSOvJjx9ExfIuA9ER5afCX7BVk
lKnqIeZrT0Gv1DYgz3PeFKu4lV99SWlstEYvObQw1ZxWQ1EuBgSSvz/zq702z8y8zUftyiYWMQLj
1Y9nLoAyq/7UjfelJh88DI37pHBz07qpLdzUMtXRmoxsW/VR+oOB/z9dyv+Cz4fFNXjaXKrfcpoY
M/zHg/ypa0GDWxSvVQOK869oqvcNzL/9Xn82NCLpZvQk4BN/4C5/7bL4Eu8oKDM5VlTyd9mYNC0K
6hPGG7BZgfzm1+SPTRZfYgojUy/xTp1nLebfaWh463h4/notPp26eUUZQyQStmGrRps23QVqZBvS
a9oxDEZDICChlMYbRs5y746lM073pY852QKgMdIWJq4G3jbJ7QCKsOHwWuXx2vgR67aKL4J+LsuT
7t1M1goASE3WxvSItUNk/JxNHDKw0rD5Uaq3krr3/LvO2wQ0IIaDF4WkPYfBxYxvhPbGKLalvKv1
U27u1ejU1buYn3eCt5vCYz1gw4oQxttJTJ3l8IZwCmSvkzM1N8ZsR4q1RPxCKLWHwsF60MJjjj1j
ReSbelPhwlhbSCXQYiaHFO1Ft9GlZeftcJHQszts+mLFkTGejtZytQn6Z7nD/i5HUULOeNSe0/ES
KHeTuBHiR2n63sUbIzh49TptNvq48/sVHuB6v9SLNc4ImrXXJc+ekgcLU7rYaQgoio/DuNJDnEmO
gbWX+v/H3bksNZKlef5VZLnpbrMRJdddZlNlFhICEVyCCIiojtpgDnhKDpJcuNwRYmzMZjMP0ete
1WJ2s5xdvsk8yfw+v4AflxIIzqmKM6nsTssIqKNz/a7/7/8Nb6ZQq40eJh8bq+P1/SlVfcsLEilQ
mXwX+Aq11oiWBg5rlZYaow7VpI//Du3JiIox+b9g77H518nD5/j2fLGCMfLmcEaFR+skbJ7dLc8u
psc3kxH1wTewE3aH/lxKTG8fd2kKtm5/DKsj6N/q1PM5e/XF/t3kU/JYfkiObA++yBBP0Rc7wiq4
qBQggCGHswobgQIPQhy/Lxq+zv3Iu66cRW7kLSvHtBoJK5/iaLr25+NtFNtbh8+kRYcmdAQIsRGI
GYI3FqRVzrnd3mlD2YbKpHVFmpTI3J96dwdHCdgNxNRgMZWYL3IEr4fF1BoSsiXl+kPNFUu1vGBL
kWRC+I23QPiFWKSqiuox2fZ7vz3+fncPIO8+nLS+OMubkwXuSvXuzrubRft3tzySh/E02sOT2b1p
zoZR947mUTdc8XDeuC7s9RZ7Qk0GZxMCPkjLRyo58GHUCa1CUJfr9f34++x2cbdXHbdhgJJ/3cJL
sEu7d+qv49pfX/7OkkKW6LoA7uHUwHmCxLZsPi4b9Xl1XfUb5+t29bDlhMMZzYe+jdeTu34UTqbD
8O6hOZjfUZF7N598a1Mp+fIEuH8Fmd1EnRC0RTtg+1MMtMF+MZvMY7b0ofvlsbXu9yDQmtyRi2/C
INuuHtSgcoKmqHFC1vXxFbty84tboq6IyAmzGv+oux0uxxPKaRqNL/V2Fe6EDkUhK4KW/cbF/Vlv
udpbAsBuOYvRXdD8/vKS0X7KornCHDCxGs6ZJgGSnFO/G7hqaz4DNPWZ5nd9ynX7x8d/OziYDeiP
t3/fvzhqnfSGrZNo1N1tH7QPfJhhwkPYYU6qQ5jfdnuD3hDCIv5efm8xCkfzUdQ/DUcR/9kb1g/q
p1EfJjx+8ep+cHXa3oVm4Ht42Bs2d2lAfnBzufq+BiaLkQeha+t4fLAYOiePJ+Oj3teHz1Qi3PTX
p/WD+351AFRlcN/vDMPh1SmDXl1F/OfDIN5lnwb+7ufWbjyAE4P+b6CL+K9GnzrtYbhb26/tB8Pa
/v0eLfh+vTmghGOXtnCj3qi1e7MfjKCLpFT38bp24hysvzx8evhUPYSfedg5qh9XR7V96AngBKHG
kdEcSG9l/O6wdVDda/R7o8fT5kmDXnk3+/TJG/w6Ogz60BANOrvya73du9Hd4XI0HZzN+oD0BhCX
7lNTeAA/zX7vfDla9V9j9U7ifAXDIz1PiiV7kBGSwi8bHj4lqhd3rer0897up3O4jw/vBsH++PP9
pQ9qMupPaCC4GFIOCUHuaDykxm3o9ClE2nsc+cNgn18d4qzsefsnH9d94GqDs3V/NRrvgtDr8xfD
m+Ht7ppZT9nyufz/8doZrPqfJ2jGPpyH86+9U9gWfP68uxpVd8d784H8b0ejly9uEhIqrRN6e3qB
krJFCJfD2IvmbBVd3Ddmnx+mvTF40FX348P93Q1Yu/n+yqeSNVjfCKdXF48jujtK/wUjwCSeTQ6S
Py3Xq+/z8f1y/25G2SW8ZDH6e30/cB4WkBDfB8Aa285d7eDCWQ3C+kPwMfmXA0J4UgcL04l5ocTb
cPA6iAaeUZOSsNWni/lN7eMFD+8jRmD2r3nQBrZ+Me7sPv9d8nvU/nZfkWJJ15DSzpCxIxyEYiMA
VXZSLx7nDzdrWIM+E2f7WG1Wj5rzyZebaHLUnXnVKDpzLmh76N+eNKrOcb31SNy6uyeJ+HEPuMnd
oA6HWe16PIH5vUm70Ju5GwS9z3cdH9aZ3mE8i/4aE5i/WK6m/fml31x9J+k9CoAottYhZfLxSS9o
7/vOt67z2B3C3HlKZeL+3eIBroLHyX6bVgSQJx09RLd7cHgOV82LYTD5RKAMLo3F8IJauqBDbXj7
fjSFNYbs326zGR3eYGU2pliJd9Mvjfn8bAUV7goy75cvVUkDJcKQBikkSGC5JJxfdqNnN924V6/P
Jp9rt6ia6KZDm+I69Aa1X2sRPEV+tO+0TgGn7j2Me/c/+OUcGSeGChS+qx7aoGQEPISdZWsRORfQ
NdOcgI47IGUpjek/oDX6q/nFV+fhMx3qaeLVpBCRyb1ycVQtlNhP6EC4+IWRn/ooibEUAnqtVdhd
PoC0+3SzrHu3M6x46nFA/4/h0xkvW/2bqNGi+I+uCb2bpbP/ytar305UjwCf00noAUgYYCiq375o
xlDXxy1oi5xbSBGaYzrhdW8PnRgAa+2iOt2DEBYG5FZwTDOsA//Rj49vWzAYOvhXgE5Az8/dZvNx
vjuOHqdQaS+uFjeL5fmsE968Qhq5faYEDaA5Iutc7go879b8YIodcR47/ncqv6jPq0Et7Tc6hwAW
vse3LUBzgLWmj9PXkk1JRvv5bROyIJDXIv6EdKefHYE2dZec1Szs1uli8Hk6j3enq9XFcHH/eLBH
qn0B8iSkwjWujwk33j7CMu5P4H/qUDTNpTkczwX6fBf3juj7NBrT7+Dwvun8e3c9X32OVvVwPwwh
oEj+SN+1u2GrCXXLfA0MKKqtv8bj2ZS28LVP3bvmzedOtLj42oxOHmer9dHN+GOvM7k/C5xJOJgs
IDG/aa5ru5OH1s1guZrff3ycz2u7lAFHXzrji5Na+761S2roa3J/DLhCRU/oL/+orE82z63JaNyv
NP4sPz0NALGcw1FSSme/6ZdeHuiN2W0iFYrXlcwoSay/NMDUZcLxNXnzVk3AMD3C/tDvyAeLcRrM
x9mPk05F+EREm9MPoVi+r7BBv7cFL69uM+u/Oc5LC/CSHT+4/vMv6YRKR/IDG9Bo7JDZwf3Dg92y
Ae024SewQCRl0h/zRu3agA2Y1Y9egSrtchNviar7bVtQbfNzsFXsgrDK8LHuElD0rPkOqo36Trcj
2CiBShdeQLVFShVAEtY3+lQ+eM923QBJe2kJgaqEUpNPjaGUxTd2BEFOKjk7+vSrbHr/KHStxbeB
8eAtk9uVCBCf0hb0JKbE0wDL9/Rzu85fUO1aW9Bq7JAiFeBAJ12i+gTqACYpqSALQEhDPtZdgrr2
83c6OwLlAjeRyUD2tPgQRAbSk4/skm2vX1r0ap1+k87n4imA+lCWDL4NDEeSPUmPPd1ki94+wFrd
tTfA8CH1pVl88mEzC8fu1HdSnZebP+le27QFAuPROv4qwCB4Q2o0rkq3QPiSinvQbO4kKVXi6rbd
fUHIaC2+3kDrk+aWziPpR1l7jzwiyE5qmUBwy8c63Q9rteYWNEC4YtyRSdm6BdUOpoHk1POfiofA
nlv0BuoCdNe6Bs32DoFHckZYeclHFYUUE5DAEAMp8xHSPbdoC3T1X9Mhp4Zib+cLVNWfA+CQDyxD
ttrAOGi6d2BHCNpJEOYGgOoJV1tdPGWpLs2uiH1ekBAqaj0DTpm+PEJcKactH0Ua0qcemAZkXqRX
02dinTOcyqb3RwMo/0koQ6iVSTdAvQSoQurd6M4EcD/5pPrHIkEgGSKtO1Ct7YiuwxDOdqAcEnIc
7AX+EmmR7oF1NpFwH2ntAepANJ5wdCgPoL4D3EEIg7JYmbwPvsii44d7RnPtxMOkkgSHl8ddMAO5
+tDASlI5c5OtO3ZBGGgdO8Yg4BHQYum9BmSi7EC1y9MAuwyqPlMR1jlExKk098Bp0bUeiMyTN6Du
AfeLUAHkBgmrql13P32M75f9VSQb/fcE6J+p+NLaOzvUVThScZHqBvtef2aTvH8PMPRI4sLl3VIl
X5VgAM1aBWyV3X3rVL9Us2o9f9YOlrRJ9Ux57URHAZKCvX8OEth19XUVHug4kXm/Z/4TCOIDtLog
GO3aAO1AkNPYcVBsdHzNPurbr7Z6EiiCWr/gJVu2BdryD/2HfwOFPOj/5KPuQZ2Seij4OwCRkpdm
kdkjhf96b58soFAGUidU0vndHUA3pOezDJNFixbaAq1FVx1CO1h0CaioYOpVqS/EycEJhBQvvwh2
XXbt8ybc30GPt/KkT+nY25gCVK1KEYylO9ABUqN1+sQzIKduSOl6ukT2tHAJ6i0uh1RFSRF08rHt
0QukSWsHyGtRUUJxCA+psHKCvk05+qdgoHVmvoFst0Ocw4ExvJ67ssoWVKE9oO6uQ9LPusVrB3ur
XG0C3rxt7nd+tQvnjwO4Q/Wyg9RP7T1kg13STwoMtDNfhHEAp5PRzEK6mA+FTcDPg0CX4qlCYsyy
TdB9/k38Oaj6wOCp9j7RfurMaERhbaSjqWvqEcaEsUsogLIHwG0qHH5iDMNSQhTAtquv6+QR4IXl
QLiYMsGnrpw70aFoB7PAVstHQKRaWq/R3gGc3IAic+vDJw2IXYDoEziAZS9eH+pWkzpT2BB7Wfy+
HOMDKY0nTOkQ/UfstHybumKvijffFbOHI04/6hOQlLiQoskNST+23QPa22m+AaKcBHrpSAU/RL7G
ovyrkQ6FdoA6rtTRsMjrk0ICrfePG98hhyW9oxShX+2kQSAYW6gZkI99wt/AuVOaAIhLoCyFA69y
6VvCe8CPni6EXcKP4ITmwUsGRw7XAeW25dLXYT6Ec6ORkPDJ8dtn9uoefx2YB2skloMCkI8q+cDC
C10Rqd8M7mWfBpTujlqvH0Rbt4l2ozQ03QLV7K92Ka7GLYL6Nvuxdf6fcJbobUEHIwDGZ/Bscs3L
JkC1S2CE1C8BsOyWWCcHpXxSbwvA/OHmUiiciXoGLIhDyYRIKJTmOE87ZJc07OiKgjbAdjqlEf3K
3vpG9KsnnWbz2Jh9wlAK1bTugCQ0qCqGniA9Y2FWKdyBOshHJAXxv0wQpN9nkSUkRYVaO1BFGNaJ
83HPn6O8hS0Q4CsJfxpfZrLSOkHgZA76+xO+DYob6hQhvuAPCduYvJT0HiR7btEtEPZBrVvAKVPV
KQ8hQ7iqRgGFAViG9I3M0HU2LV1bDzR7O004Kmhp+HzDCw8AaDBmJ2HSvCjCOhkgDY61Th8R0KE3
KWQ2qvgj/r9DBbMUL9v36rULfgDxwHhHeFfVeo2uZD4ahD+erwO7a9GVb2i/9joCT8q9SthWcgJ0
5RIScusMXhLympdcyI9I3VPhnod8FFXfbeyA6+kJS0Aq46175lnlyfvVnGR0sHjBLz27NQVBJ2E/
PH8KQLO8ikVXXr/AA0lGMpvmuJmlh1tbWDuAT9ht2Zu8utc6v18IvrSEfFXqG+kOk3DO5mZMYQvq
AN9BeBAZSMWLRacPRkFz8VxtMeQx5VmcumiYwTDrqG7K98QuYc+J6K69DsyDmh4gTcraQb7A5kyg
I4umW3TgLd01g2yBe0yimdlHDfMmpTx0umwIL5ld591M423vl/LULkg/BLhU8nrN0p0n7k8ND249
OL7kY52sowxN8853kPZ0fOtA455+OOfCs6fcE6ItSt2eLoh1UU4CL5p7UMXioYaFUxZkYGH1mHlC
ygexdBpFtOjhg7XSXDVqTMwbIjbqottgGKV8kVJuW299TVfFN4GrSQN6+Laya6+cuzx8GiZQKZqK
V4vOnXI7zXNHwxOegL6h5MNKE6wmQT4qGp8zPnaJfCE81DLtiGBI4EY4ztK7rRq3nLvce3gFnyN8
du2AAI61dqBFxQ7JCl54ptPUxy+CMMn4WSfmMyqN96t7qdfBdREw3JNcK8j6pqS6MP5oa5J+rHNr
He3r3yOaIbTFUGemH9XOxRbgI00Esh9bp/W0A9jkdFt0eySM+fzCC5cAnUjFAjnv3CLkddglALTz
+sg4cOwY/cKGUVh6Iz198N3Z6du3dF2tT3823jhJGvS+snanI2Yw9RxZPaxF+n6DKP1H+doEuIv3
Rus5dcmgF4R2HLLr9LFb59tI81otVSdtHRwpPi0ZuMSt6WolwBZbly6U61pLh6CDxQnjverOk72i
NJGSZFj4k491Sk6qK7SWDhoZBl+64OX1h1zsgpirIv8kfQmoxzbRDr5ac+1dvJqO/JN7Neqbx/qt
CZKF5qTp6aeOs0XSTrpUaZ1+d4dqezz2PAVZytvQMoYkfU3gjKkDYJ3U0yboagFGpaeEGDjpIZdU
HYh2aU3byU0c63agqxvOAZhK5AI1n1vyqgwkmsv6hbwwewT28XJkxGHv93VQcQDXGzCvqHlq6nS4
GdTxSMtA+Vgn/6UFu5YEEBI+ADrSjS5dItepKP+p1YSOgrr9HLZpnZ2b3cf3n76Er2jEV4N5SF07
tYpCy8DNz8D61h0/Uln3/CWqDzAbM0ddPOYgPR2lm3J2963TfmAsdBcvMQ5s25bUvhRvPVeCLI+U
qaZfYZHOr3d0V41Xh5EPFiWn4lFjWjj1oHOhKrMPlkmoUffEIRvElYd2Ul10tUukQ/jZYKBIHTye
A4LVpoNv6Gr6KmukFQNNqrI11lSB16B0F29H+lOmusBCeae7B9Qg0nK+A+f+Mwqr8PJJ4EqsHyRL
9mPrpF5dm5JYXL461t4TNlkVfpBxCy8rL0R6utj1BshDaAoAoZqGipK4VlnfiS+EFUDZ9pMhZNvi
dUM8deGZov62u52QN2EmwSWmKWkqA61TfsSnNM+fTgQAMMnb5VYND7zw/nF4W1KfClWdpXG+diqU
32/utsjctOGfpE4vXWJJExLbTRAMecjfQjMgQ9e8fw8akA0K11xR0xVuARwV0qmykz0DjALrBKHQ
qOk5fu0dKUDCys0SGKoWoJCZ/uA12rOkl4T/tG0PqKLW3APJ4UsxHoAt9RFAXgNLJywV2TZbZAZy
bTVX7aDf05qcXAYqIrBKdgcOB4IdSfMslGH6hVbtQXoZNQQAJLQtQrutp9ivsgdULyIFSe7Zh2hx
tNtxCCc9Dh6oDlRJUeq1YSd1IOTPOGgtlHr6UHWx8uDYbjUz0I5qBdKQinbnhD1yqWdd1iPnjHr/
1ce/p4FtAxbSPOCr3AIcpKS9MEStqR1soSOcnsr7t0DivV2imqBVn6y84kMg5wUpIVUbtjqBWKea
SoCUJ34AJao0+04+qizowGNRFyL2VrYFFj4EXUMYPQhNh2zA1tB3wtVD3x5Iqe0LAmhzEeMH05CJ
mp2cclgVhD2omgTeRVXTk5NgmTesXZ1I7zlMnDYMhVsLt4TKpSUMjhkxkk32j3YokLok+EeTZhSK
9CcE2CUTJuxlqViw7uo7+vyMEuEmzkskXfV5wLU3cP258bYiesHWa8p9QrzcdhW0WFB9VSGnbdGN
jxoXay+AruAH1UjJHnX3eUc+1flDL+AQggrJ6/btC4Nq16aDa04YyroC/pEPrnThGsDYlKFnbZJ6
WbH4++0+wbNj13KwmcRXjR56kfbqtNauZWh3+yJfiGzN909oiwY7gPlQ/clH1fsNME/sjiOli+kn
+T6rbkGqkt5/C6o8cCnWpnu7GvylMw0uQZvUwDPa2TKjJ+sP9/7FJ8zTdFqDp+3pgAsPHzhUHe+Y
euYsOGxh5FM3BVAlAUYRIxhfHkHyUc0AsY0o2O41835s9tlA2u04wPpi5qAC0g3g3+oedJItwkmG
zTT52BcD1GboR8nh3Qlbq4r7pGEzXYulrIt/rBN/2kFvMfFpPEvZSob/UFW/lLUB9yIqbt/T1y5q
goax3moK2o2DLYg9zF4UP5VeT+2pUj1rk95r64Z8qrJ60FzgO571W2ETWiQ9pMShC+Q3F4t2qb+k
KkMr64VTTwC9DgJEhb6A9Ke0g+J10H52rh2cmqbpR2QXlJ9UpmcBftXtwfuVYibUnnUyT7v3JpZd
VxoMkepLj1c9fQn1ibLvoO1sWzw+qu65Cyc1jBwt4RwuvHfBOlHcKVz8ti2a5giai66yOvqKkdjN
1Zxq4OAH9SAogcvBuuuuTcANbJ0SPWjXCsKscO49YID0JqAPX2b+WmfkoKN1jx/jDoybFK48BzIL
e0BpIwke4GQFhlK7dB0euOYeAPSB5AeeDoHLFNYO3B3nDyPX2jAHrIiaa68m+a0amdxCAqOwB1R4
0m4Ub598d/JVNll6+qWcZG8E41wqYkUiktRsZq8eRWhfYDODnL4/vkELEqcJEQkB3m3xDQdkD8ql
TblLlti07/R5rVo2Lt0Ue3Sf4pif7fji1aewA0MIBWDd0qUAR2vpaD6x7+pdYnvJR1X6eDgEPTCF
uvbdfKm61lo75jtcs/RXze59iX9fGizXMAJbzRzcYl9KX4jktPZAWk00HKjlKeHfdgGq9OXD9GnQ
adw6o4eAjO7q8XKI6vKy88oe1c2pdiDoYumtek6+n743m3SfdkGjWD2UbEM5vdXLxS2Am7+JY5De
Dwt1YBZ4e78OJIlDkgthsNFreQdaYokB5LoxvXEWnT9Bac1HAFdZjxtOpjxD9ajGLwGgNthuSh6f
/QJEjlVboKsFKdmGZbrdhlpcMfxBvQN3obohZye0TgsCOdM8fmBtmD5gG7MQZymvQfkHvBGIv6wD
mX0YV7ikNbdA8ltAG8hjSq6gYPlB6FPfAfVQg5DYvjhXQ9fnI7rd6HLumeZHvqvWn1R4Utn3TFNt
nQFc12ZqrCLeWiB8nvgqpGyjcAXAfdCPguqmrNeRTXLP0b0AEBVh+DSeOoqUe7AJpR2/QO7XOuMP
k0Xz1dNTuAVPE0G93P5XDj4JcVP4l2Y77dJ4UONrLr5JVyliOcA11euOtQdHJ2AXOCySj3UaTxvI
TVE3qCCKeSVmVnjp2MBAvLACwHKmNyLZY4sePHa45rHTbRVvFu6K3N0vbQHBHrpwwM9oX04rCcpq
+bpJs92aMLM+Q7QL5w8tv/j67XbO3Wqfp6MNZpUqPWm1SUP59KOePxEPeqx3uALWyXs4CDTvvvTR
pgyESGcm71lj8fhBt9egLnI6OXmNfRafAUQDNh2kfSQx1ZOnxA01KESO9nm4GWnm+917BHtbTLx6
LtixYwsnLzWtGJIWE/cQfNG9/ES6KOODqyV7+erxS4Gr9JnOw1wZatIi3YfO0twCoeUUHAsuz5Np
U7gFHalwxyB88nasc3ak8hZrVXMbqlh+dNyWXF6mA9R4D6kgqlq7cNdn0A/rLMCk9lzLEmALyPRI
D56talDabYNt4S5kH/u2QLvPoLCVYev2aEiTLpI1Fl5DFRq7mvh+dDBJLpxNokDfDBb0Enw+tF5T
Vo3zQwykIaxW6cc+ZajdfYpYNzV6pLTyPL+6BeIEgfWHwvW5zsUu5xd2dU0RSEib44XY64nTRrkF
LWDOcDiA+M0MRes0AUQsmlsga8QTBN7wvMbi8wfP3apB7JMjHy0kM8maZb3fLOQlgHAEwSuchcXF
96ThNPSuTyrSPhGoX9mFwV9vdBo0FE1FnSr/aUjdIw4kxA7Wif+mbrwfAl/OF1cvZ+hVLaAqpBby
M+k9mn7s2wPtPi0ObEbCbJhT1pTAD0Cfgf5CfVao+LRMDWhjX6SsrSnhkFYpEki5M7YRpHdZmPVN
ts8bfmn5l/+aSqvBxJ9eD+eRH/ne8nPshesv3jKeRq/+wu8PUPFkuPXB9Z9/aVKm7fyi/Or5euGl
g6e/Jn/+y1UQzyP56rEfzJOEbuGHeYI3mWr2P8+WuDl75buG2bryvxz5XuiGV5N18oN1NtETd+b9
+Ze+Owldf/5LYfaCvXyex59/UWZZ0HovDTtYL8J4mY8jeyI5Qt1R991Ht3IWhf4iH0tGBhaa/1G2
6X0TPghddROEtk93vgfL0PWm+TjJXE1sLnO9UwaV+IzuXD8G4XVpC8Tx0B32MF65fpSPk2xBw8Cw
R96lOw/UE5MEse50P81KeyAyTnfQz27khvkwyRZIdEd31DM3vvYrH0L30nfz0WTwBEKrPfg6LI0q
Zdy6o36d+5F3ncy5Mpz5oRt5ioxIHAvdL/mrt4wqfXd+m8832RRpo6o78ndv5ilXDkSO/qgnQYVL
9y/LytSdX+fDyZyh9cj/+H65th8wbOUsvrz2lwjOK+UpQqdrQiyfx/PLysFS5q8cp7TZk2C+/io+
XMaV43ip3PNsdAN79N++DM+GX74Nd/97RS6PF7Jh5ftP6BocYqNNYwUqEaR/8qvSZpuyfoJtbarw
1ADJdfaP/zy73sltpyJS3/7AUnp+Maqtsvw5xsrAnbvXyiUwIfP3Q8+blx+fZGeeV/8+m+LYe/Cv
gnwcORhwXPkf3/+kz7DXosopRl3oVXhzlWP/LvZwn/OhkysgvPO6C8jk9Vm0IajF9dcdfcAAoTut
fJh5CCblWPF5BO3zu9+AmHkKP79ohrqhf3nplXQ6gBsqCIHtvTL+z3vAZImooVRkQeYBlB8lpv6c
ZWy8R/X3giv24JXfUcz8n/TAP/xavgkdCbSp55Qt+Y1X4MMc4+sqKl0wEPUb8vsHx12WDCQoOvVm
OozDYOHlYyTiogbha/4XucD4sWmeBGE02frEEh2ht7UxJoU7Le0DT1dzI86CePucJR60IdZ+bD8+
yUtQZ0wovtsEYw7KEOQFOn7TOv+x7zjF3h8H5W9pS6QDkjIwrkS+iHm+5AO8VcBxZ9zSRWwTMQRa
RQrBSVogNqSkTn1B8XPU4a1f1HenvCGc77IqgH5BKnNBLrA+KIqAKRv4umNvGSyCyJ2pR4UVBg6a
uvg2TQ+kXlAwKdprO3bHk9C7zEeSlwfbbEf+ockajKrSf8TEFw1ydVQ58aKJF25YzJITIyXQ7EkF
LNWu0Brls8qf/8bZ/TwtRSky4uktWqow6f8ftNCU4IJ68TakTmFFb1ZE10EYKmYOUe3fvbxvHVVk
sDpXx4Bt1vemYz+e5fNLLMqXXsAbZ9sPlmxsYrSOvPDRGwf3/lzZEkmr6+4Jk3dL0cdN3fzjB9iP
p2MesDLdhoHp7nrzmRsq4QoTcYWDkG1QIwpCUaG7ucNlVFZtQvehO+zg0buaqHsrHFe6w+75G56d
4Ou0h3XDwNsW8nhRH73xkewRir7y8knK0+saeNH7/iW2WikQ2TNwcvtkT+ZLb12csFQG6+7xvhcS
F1OHNbEPePvq7kriTXeygzBwI/X60pRKf9xRPEfmKJuQUEDqzvfgakM4kHDVn+9B5E7V2UrHBt3Z
fvTC0gUDSGlgWCKjx+5ajemCvtMf+ciN7ku3QcoEdffhyI8mcdk0AVOtP/LZNLh3b8tTNrDHRz5y
PfLmhFVLWcamiX2OH7zZZRCH43wLErdZsBm6e30cTK/Zk3ygZFzhM9Mfd+6WgoItA0/kWGR7Prtk
slJJqTvZ33FTEqIf7bGDcOWqssKEaj6VhMd1vvRkJ0xkIE6Jo8RjV03mmggSfwnQcurDSyrKdbdX
XrRXHtgxcIHPEqkZ+nMlsk31er7nWzzVN1o+Z4sSFCEpOdLeiXsXhy5U7gRUsgamu/KuVeVBewIT
w/rRYxocyAeTa5yUIOjuxddbQXsoxiVxovxr3n9yWabg0J+PrwPVbdwM4MbP4ac3XoxvGFdX3LsB
AJt8ssmevBgfeePgx8EcBeWNQ/VCm/BqzrywnJ3vGNhtcq1eJfgV40XJ+dAU2gRkIw0ZH7tX3nXZ
06MFowl77jBYBvfKblP5BN6rl5/t+y/ib/9TxP8216xDzR3calReNOCVpJnC61/380Jr24K4uoG2
4mpkg4GjFf9qSJD7CQ2nfFf+k/wvX8q47XtBOFbVWdeAefMlXpbC3HWpw9EVh+e//Z/w1l+r8vD1
mM62bXthM01m9pPEaH4QCUggO0o14ack8zZCrsX5/8NuAlE4/1HdWQMmwiBYRm7lSymdJ+Sbundh
OK2cudN7lyhtPpioGCnP1x16PyZrMnOnioG+mYCMf1gvjoL5tWSA8ikm5q6JzP8JGxy641iZsfNi
Tv6N2vYUDMdMHfb1aFHxwg4zOfXPeXCSf9Z9bi88zZ+VZ5+OwVwop2DgBX2Yj3G+infRgELvB9Fy
xZ0pDuuYGBfnSLGepLxV96H34zCeX/v5QPIcpXxDd9jBxFW8FxMW+xdvEV9OSeliR5KLrAwCTi+f
qkxcoPe6E9/1ZsEVME++5vXvM3ADB2Daw0BFQr0O1ON9jr3gJatmEMyCMFDEbMuAA/mEgEpgL/On
Pco3Xo7hxXT6G2XuwF14lW9eeK2o4xcBCG8ceffGJ/wWKTde6Il1L85wvF5E+TCyDW0DIb3hHXo4
QO5NK/sxXrAiU9oGZMow9KNQHdaEuzeMJn6wUMW11M3qbvI5z37fnZU8VGGa0h15371UH6EQhWoP
OimpgdcduNdf9uZFgJ5Bf66D3/535FWu/+XgPvBD5dVR06o//KE3Xyu3dwv4LP5ha/LIvyxbBUn3
Rt2DOwLME00U5ZK0xNQe178s7YKQJumOegzEeOwusX/zsUT+OCbUCMmmIIrU62AkgoVrsVJkMDwa
+ezfH0shp1Aa1MArPkaRXpUTIAaexLEbI319tejMEb4e/QshI5eD9I4JNXccPIr8Bb6dTzO5ayZw
Gic+Jr4yqgmVkYyqaiLHBE4jFcPVvr9curEy603AZ/zDgu3Lb3+P55RYqgMbkBVf8EzUgoR6zYAZ
e+atrybedFqqjjIBKMiwtRs467o0ltR9KWcSRldzZHTsMDCu1Dq4lSMvKKUuhH9Te9Ik4MoYZhPF
n2dxqZ4SOKf+bM8D1UtLqHi0t+C3/wwq58Hst78n0LzT8Lf/Nb/yVSw6rWkMzJ5nWI7jCpeM7gLO
3fljWUBDrKE/8NfxxgM3AeQgTnAL8LGy5y4VswjaF/05U9jtl2z6pDuR7iYPicNQbeLnMxRVVTeh
YP+24YMkNNC68/2bP7t0L1eKaoVxKp/+++2iVIZuvm9pf6Q76b4fVs4x5hSgATUJ+iN/uFx7ytl1
YHSDjhGeHTrsUSuwpW4jLqnanxeHTQp2/oCB2K3VSa3XQ/g/7yTq4mv+AU/i1zHxBYqk1Zy6AaX3
ATDHpevfqAMbEPQfQurRVWPcgING6fx46l57y0kucxJBb2AjjteuIN2VYU1MeBKXD82AkO8TyVfl
ZcPAXAlQXwbX6pmZMCjOQr9yBOeBEhQygbwhxazmXkxYKKQtx5VD+dfZhy/F6+CY8J4O5uBWvJKZ
6UDIo62cGVk9OseEA/LRXaiiwTHBtXG4Dsfrx7I4Q9/rb0MKEDoMSqFuuIv1x05tqy1jG3jSh9AH
3U42t8TAuz5y1ewQGCP9vQCC5QYbT6RlYJeBvJGqLd1lEyAKQobX/r0at6C5mYm9mLrr8ps2kRQ6
8RZqxMLpGDi6U9ATlFhsw6E5JvBQp4D1Ny6yiWqeU4jR/MWC7NgyP7RE/b9Y//rGZOEZ6FB3gdhQ
RpY2Irpe0/nE9cuw77o0JdYe2L3xN3c6ocLWH9onephPMbWxTMyY0IKYheXbQaOh/Lve7/l+fbz0
tmyHiXqLb74XgQzK55jshwlR94n62OC+chABzVhU/lQZkgEOojh7mcWvg2xR2o3rnmv2hYfx3F1O
8Ob/VMn/09/2pfAcGjCtzxagLKbrbfKG8nwTts+xf30N6njoLqN8j+SMUqrD3980pMibmFqyXTub
+LeU/c/Ztaf/TJmlil8KeQfV/wbCe6grd+1yQKE//b//4z+Wt/Kn/XBNCpAZjMhiz9z81BR5CAyz
TdemfFLvf1HnPsiSKhlSNS34xDSvexsJyd+6t/l1X/5p13eDNf6SX/kMUslVoo/SfbFuIku0G9xe
B2zguXuLG+mrcD9o3WGKePXwfl6AAwBAyg+kG+QoLkFuyD8EcP0hjC8Vr8+AeQhnjg/2M0kG9N3w
kkxGftMTuZz/4f3XHqhg7E9VsKAJQ0BmC4JXeasmKhYEKgNVKshVZWgTjtrAXVMBtk1ym1Crg9Lt
MIEL2A1mpAFUxi4TSiwfdzsQzoQXAdVbmUHORHEg+O5rCNhiNWNmInM9gjxVCdrTFE//9X3kHpfO
Dx5q/XGP3VASRGU4gwmopBRpLSULrFgfjgl05CkEBlEgNQWKNqyboN9MufoO/ShaJtL0xLv3VQli
wuRMv+UovlI9+roRyUelp3/tXifTPw8uYbbKL0qiC0yUy5/js6T7M+BeBsttwpCGgfn3vl/tpBv1
zYdfAwpFKRQT6HMqFTZcXhNgsr5gkpaTyjefqqitQh5eUf11fT178Rvq+t/QD+ZuCclYN1EaM6B8
hShXPsHkSpkwQc9c1SqqdwzINwIYUWUI4xJ58Fh9xiZAUOntxISJJr/9ferN1sVdaZkB0rCAY5dv
UOuWpfWYAdc3XUCqBSr/mvLY/FtxEXS3szq1mXAX6pr9Fpb7CElYGeRkgguATMCvwfR2S1yjTS0y
JKs9Glw59DKDbPLV+1V0l4b/1CKvlFfyD3ju4VjiB2oCz0QwqE/yoERwY6LyvB+6jyrypWFAdQ0I
aSshZxNxm0EwDcqVEybClcMrfAm1AtUEZ/Qejs/VRMpeSjUUJjBLe+709ner7g1YbfsxwAElAuEY
SUcQ9SPirFyNpMmtbsxNkj+ETxT17XQNpDlOvTAuqlNaKOV/fL9N/DWMy5Otm3gh3wADP8JLrhwc
1KavzfjnqYFtRMB/QKWQ0q3T48CdBcrhmLAw+7D2lcOFBhycMxG3wVYHygSiYRCI1/mvhx6cBfPx
v23zP014gwlwQtpLYCKLIN72PSY4xgZBkNtkipdigmhsz7/x8ycs3pqJbPkePErSDOY645dOuG38
q3ATxvMia/8bU02ZLoQobL0BEzLBcJCNnyBZ5LAlzPDEQi8oLbVLignFQABSyZxuMpjHJSTv65WR
Iw/OrOyGJms4vtolCDDN/065WVBB55fi/Zro0KdbA651PpJcL8dE2cFgEpIPJ3a/xVFxXqd7eX2v
TrxVZeBOtxAmmWCROvFL9WEmioq/uXOqoVVzwkSM5IQ6PHVUE29WNvhvHtnaErWf9A3UNtf86IrY
1lbl4piohj51FyTTZAlbqo17BuJSp2yMuuc9A88RJbWcuNPtICYT7DVpuGjkTUnK/JfKhyVB2SVV
emmkWV4saTES8YN4PlHsFNoa6J/6eXCLbarsWt2EKXEOtE6drQlY5HkMiWFpsgbQB3/leP008r4X
RyBW8n1N4rAmcoUbRmb99dT/6/J2IBg1ydrkj7Y47xZBxk6HPgotWOVqgA1M0Ip+TVvXnSX9L+i4
NA/CyqcYyA324lYzriMwhxo9w7pEwegs8jq/xE90fLb0JtF1fIqrEZPgZfBD8beHWeyv0JZVmcwP
/TzTDomluqVTiTJwNs0X4reaTGr/lFVuaZHyB1zllv4sf7xVbmsHY9kqX7nS2au/muJM/OX/AQAA
//8=</cx:binary>
              </cx:geoCache>
            </cx:geography>
          </cx:layoutPr>
          <cx:valueColors>
            <cx:minColor>
              <a:srgbClr val="002060"/>
            </cx:minColor>
            <cx:midColor>
              <a:srgbClr val="7030A0"/>
            </cx:midColor>
            <cx:maxColor>
              <a:schemeClr val="accent5">
                <a:lumMod val="75000"/>
              </a:schemeClr>
            </cx:maxColor>
          </cx:valueColors>
          <cx:valueColorPositions count="3"/>
        </cx:series>
      </cx:plotAreaRegion>
    </cx:plotArea>
    <cx:legend pos="r" align="ctr" overlay="0">
      <cx:spPr>
        <a:ln>
          <a:noFill/>
        </a:ln>
      </cx:spPr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chemeClr val="bg1"/>
            </a:solidFill>
            <a:latin typeface="Calibri" panose="020F0502020204030204"/>
          </a:endParaRPr>
        </a:p>
      </cx:txPr>
    </cx:legend>
  </cx:chart>
  <cx:spPr>
    <a:noFill/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 dir="row">_xlchart.v5.6</cx:f>
        <cx:nf dir="row">_xlchart.v5.4</cx:nf>
      </cx:strDim>
      <cx:numDim type="colorVal">
        <cx:f dir="row">_xlchart.v5.7</cx:f>
        <cx:nf dir="row">_xlchart.v5.5</cx:nf>
      </cx:numDim>
    </cx:data>
  </cx:chartData>
  <cx:chart>
    <cx:title pos="t" align="ctr" overlay="0"/>
    <cx:plotArea>
      <cx:plotAreaRegion>
        <cx:series layoutId="regionMap" uniqueId="{D69BBF6D-1E91-406F-A541-8CF632391E15}">
          <cx:tx>
            <cx:txData>
              <cx:f>_xlchart.v5.5</cx:f>
              <cx:v>Total</cx:v>
            </cx:txData>
          </cx:tx>
          <cx:dataPt idx="29">
            <cx:spPr>
              <a:ln>
                <a:gradFill>
                  <a:gsLst>
                    <a:gs pos="80000">
                      <a:srgbClr val="4472C4">
                        <a:lumMod val="45000"/>
                        <a:lumOff val="55000"/>
                      </a:srgbClr>
                    </a:gs>
                    <a:gs pos="100000">
                      <a:srgbClr val="4472C4">
                        <a:lumMod val="45000"/>
                        <a:lumOff val="55000"/>
                      </a:srgbClr>
                    </a:gs>
                    <a:gs pos="100000">
                      <a:srgbClr val="4472C4">
                        <a:lumMod val="30000"/>
                        <a:lumOff val="70000"/>
                      </a:srgbClr>
                    </a:gs>
                  </a:gsLst>
                  <a:lin ang="5400000" scaled="1"/>
                </a:gradFill>
              </a:ln>
            </cx:spPr>
          </cx:dataPt>
          <cx:dataId val="0"/>
          <cx:layoutPr>
            <cx:regionLabelLayout val="showAll"/>
            <cx:geography cultureLanguage="en-US" cultureRegion="IN" attribution="Powered by Bing">
              <cx:geoCache provider="{E9337A44-BEBE-4D9F-B70C-5C5E7DAFC167}">
                <cx:binary>7H1Lcxu3tu5fYWVyRmT6/di1964SaVmWbXk7ppycZNaSOhITinRapB3575zRHdzZGd5Z/tj90AC6
gdUg2S0jRQzUqTr7FFqgV38LWFhYz39e//mP62VZVKM/75erh39c//mv7+42m0//+P77h+u78r54
mNwvrqv1w/rXzeR6ff/9+tdfF9fl9zdV8WWxuv0+8Pzo++u7otqUf37373/i127L9dv1dbFZrFc/
bMvq8UP5sF1uHva8M74aXa+3qw2bfotf+td30/Xm4UuxKr4blavNYvN4+fip/Nd32h99N/qe/lTn
nx0tQdlme4O54yCc+Enmp1mcePXjfzdarle34n0QTeI8yNIoDuU/+q64x8Q+pNSEFDc3VfnwMBL/
q87UCFdfLB7WM/7lszWjcvpT/Vnf68j++59kAB9KRhTwKSqHXlHsRyfVfblaFCOJw7eDH3mTNMmT
IEn8vH5SDfsomiRpmCSRl3PWEBYIgvbRY+ZAM5EwoBmn+J9cuID/r7d3xWrxsClWFnkQhuBB5nlx
mJh4kCSTIMxi3/MD/jqWcPNtcNISJV+Y1sUOPqiTKS/Udx1+vHSAH++LZfmwWazKg9z4Ozfl8gpr
wuqm9Cdst2FTcobnubYp/XzCxhM/i/j7TPJdLAhOkBwcsBjkRLoQ5HhnEbw9/iJ4uVgti9XNvq8d
dh4l4SSIkjRNYuzJmg8a+kE8yQMv9+Vh5eG04kchR78HPeat2Ewk6DfjFP2X5y6g/9tCfr9poQ2D
fuynkywKsjCK9HPIT9NJnqV+HHTQ3v/v74KazergzAY7IL8+Psg492/ZElvZFDLjMIIYSaI88z0u
RnTIxwneJ2mAk0eoZZ2zXxC1j/9m/Jvv6TBBeUM5cfLBBU6ADbfbYgSJM5oW1dX2xiZPsPy9NPDz
2Iu56NE14XHiT7Ig9L0oazVlVfacdKl7AnNMP0L2ivEf6jDszAGGzYBPVSxHJ79Wi2uobR/KT9ur
5eL6oMagK/r7LjBgWhiEcS544nmRdmDUx3Xmg2/YYCq3dpEm/8okT837afcvEb7t/kPKvJkL+t3s
8VO1fbDIKibzsIO8MAn4BoNMU66a0MT9KPZDT4o8ctpwep7An/o7OsJO/lwH+58d2Dhnxf2VVa3W
DydR6nlJELTCS8F+7MeTCLfMKCH3m8u7csSJGQ68OpdsBfUVZcCZA5fNt9s/y/ur9ba63ffZw/Sr
KJ9Ar82CKG9vDgoLkomXB2GOmybfHFS17UeSWUSpcwkn1FeUE28/OrAVZl/L67u/4+Rg/IjC3It8
gbgujrAjwhDqWbJLHDG6FsW+9WFmRv1BbCLhRDNO2TD7xQE2nKxu10ub6tbYhz6VpjG2RGjSt6CO
xUnuBxFUMv5IqMVFuyZIjvU/rvmHdNCXwxT8k/84AP60WN0ui5vy4c7icQzLL+y6oZfHYQOwIo9y
bxLESZBmecZfE0NHS9NwHqhzyS5QX1FeTF84wIuT5W1ZWT2bg2yvxSmoDU6ZPLg9ejAIgoZzoZlI
WNCMU/xfOCCIPq4Wm/IGl/LianR6v6iKTfmw79OHndFwd0AWBVGax6Y9EYeMF1HmS5FE9sRQ4swH
hPlXCJPMf0Q5dnJ6/B0zLZe3i+29PSbF3oT5ROIkSzmTdNsJvCaJD8tJJiyIHs519ebXgx4zX5qJ
hBXNOEV/6gD6o5PtA7uDW5VYY9hhYZyCKSSUO0G7yvm46uE64adhGNVnO7nKNTRJzgw4vuXndE/w
9g1lxIkTiuzdYnnYV9Lf8jEOfbiu/DBMA7EPco0J49SfhD5ULD9MJM5cdZoxSuRQf+jFNLL6xSiF
fOaAd2J0tn2Et9yizhTBQu6nHqxN4njQRc84ziCa4E/PhUpLZQ8naDj0ch7BXg5T8M+csGFs4Rss
RtPFw0OxtcgDdm9gvojYh1RRFFZmw4AlEAbamKz3s5qSMafkKeCzD2mmd3igve2w4qfjn8D8DLB6
AkS4nWWpl3rUVxTBiOflWRa2RnT18K0l/1Nuzc1EAn8zToE/uXQA+LOqLK9tCv0wgwaKWIUsxxpX
Fn/gMxddyvQeLpmIZsoJecLarz+gc9bKn6Ogn7ngJvqxXJVft6VVawW7ouEshanILPgRJ8Lehb68
SxP8G5qGs0CZSta+8oYy4kcnVM+vZXVVLH6zGrCDoKkwDxPYLYTWA6SVjQDBlGZpACeecDJQ1bOh
aTgnTpS5hBXqK8qLEweuzeerm/1Sd+A9OZiEMUDOzLajNJ+AQwjjyMUdjBzIB6kxX8DENAK9GKWo
n79zQP5f3hULFiBjU/2JJz7Uei8NRUSarvXDfzCBpArjJAzkCudav6RFjvZX/NuZBPr2BUX/8pUD
6E+LuwLBuxbBh30oRUhmDB+OJnXGKbfhxWEknAm4GKh6D3N4CXLkiyH4K5M7LFDeUS5M5y5wQQQt
W2TDc9QyoslrGUkDzalTaSTshG8Qp36zvrfIA2YLjcIMwRdCI9LP4XEwiXEIw1AnLgIeEUc6YcM3
BZ1P9gV9TbfG2dSFrVHcVcXCZjhzAD00juE1S9p7gKIdwXQKERUh3lwczNQ2ygkazg3INvYlnYtC
M07xn7pwQJxu7hbrT1Yvxj7cZr7Pgoex3hXkcXFLYLTwMxZszh6il0pShkPfziRboH1BwT914W48
g2nOagBfApGThjnC84TI0TkwzpNJ4sGjn8mrAZFInKDhDJDzCPxymII/O3FA8sxxHhSf1pVN2wTM
zTHWOAK8xIlANVM4nAF+HqaxBJlrpg0xcri/aqRMJfArbygH5mcOcIAFsBY3a5vaKYK8fCz9UBqf
mYxRRNA4zifs0hYGDYck4JwPkiQ52p8N7UzChfYFZcLUiQMYViK7QY5QiyJgnHgBwu3YgxNW4UGQ
TpIcHhnsAv6ayCD4EhlBT+CAnEgZIMc7+LvgI5itN+Xo5r/OP68XVkURS1jI0zD15B2Z+mkQW5Tm
URs2TPSg2V//qxA2nBt0PmEKfU15Mzt3QUBxv73NK8Oz477OA+53c5shz7Zar23eDhAa4Qcx1FCZ
26bf2erzI0TmVUKsF5KUJ2wE8RGdi0H7k53F70D872i+Xq7vgf35AzPf2Tykx8goDYKcJVppJ4OP
05ldzRLwh+tPEm2hJOkUyZf9z2jySR2OdN5TxswdObEXX61qrekEt2HY7XBa1A9RmrJsAoc/0kHl
jZrsDZzYIGg4O+Q8cjTIYQr+1AEnQs9k52GuhOcE7G6hiJ4HBMo0rEcvyvv1NcIgkVX1N6RXwYyH
HMUoxH9GMx8LIoY4S8K0DQRT7d4m6ta/jjYwh88Y+cP3zeFfJDvq8AS612YuxBlPy5VVyyC7++Vh
lEbCL+qRAAJEe2dRhAzIls8qI2tyhnNLTCMsEaMU9+lrF9Teu63dChO48kVsB2U64Iivj1g2aRyL
myDxkU5rOp6AuJhHIRfDHcxdMAVO18vFZ6tmWJbMDu9DliCdVyxoTduqE6yRXRIk9ALOSXkC7nIi
BV6Od5B3ILMEvvP1qnywGRow9qBP5THu1qJqTW3qVkwgvs+C7JH8HsJBxB5iCe9F084AAfk5hAvK
j1I+nDsh7dcPrIwJCxV4VVZfy9v1Z7sVB1BMKESRG8h/YZ0lVz/E86GoSZTGkVz6wiZoJEz+Tf/b
x3TH7xA+7fozyrSpC0b0yzX0r31QDNOEcdGAbyhIcArzh1wQEdeR56iMIt7SfcOo2UeMecvwWYQL
fJBifumC2fwMNaBsRnQjbgPnLy7j0mmB9a8IqzGiaRhTcAWUj8SY74+aHjnUfzuIaQR3MUqBP3PB
Vyoc6lrilcXF/5x51fMayEsJ9rshTqvi62JpkUtjuLfD+mHhHOo+gd+DXyxSUWCA6lU1KcM3Cv+E
jrFKDtOtMv3gwhWi2q7KxegF8+Q8FMvCZtgNS6xC0g9CjYU80m8VTLlKAoSCxz4OeO0CVxMlx/pL
qqmYR0SVHO4wwIGwy18W91fF1Ze9RrlhR/PYzya4qUV5TKy2ASsikCApKCIepD40mE/kdiaBvH1B
Qf/lp+Ov+ovyz8X1XgVkGOSwLOUh85OyaAFV0vge4jxwf2D/yeXMz+LDJJgRl/MI3nKYon3x38dH
ezTdLm8Lu3noUYD4GBZAQ0oeItkzQnnYBEFlOt6SBjk6QKgI6rtyvXlBUZ+6oH1eFMubxefSpj8I
8WI4OGFelWo9idpIcbAi3SfLYxHRRy5okqThTGhn0oUvvrJbkO/iRyeWfvU7uxy/LB5sXr/8APXf
YIxDKWQicCYJcslDPyLIT7ctHcPR12cTDugvO1vhpQNcQN6v1YtYmCBgGNLel+WRutFj4A72CTlo
azqGwy+mEdzFKAV85oBSA4kPTexmYVObZ7FKMDfknhAtVPCj1m0YoCZbgB2h6ZKcFDk4RO7X32AQ
+2KcIj91IRIGsQpXa+RPWYQewgbJhCh+xM5URbuBQ2CS+2mE2grEzyyJGA56O5OudvFdXTn/xgGL
QxshwpeeaZUNUymfw1/6Zo28W1dfikeL6x3BLTlKVcDU1oa/a8t+kobIac7JpZXTMXzJy3lkwcth
KmXeOeCKGc2KT+Xox7K6sRrdEsO+idpRQQhxogDOMqhY9CPkv3T4SpT5XaqlRo6b9p/5PqXOJRxQ
X1EuzFxQLmd3heVsTVhrEFyEvIP60aOLUJ7WQzFzFMppg4/Ug5ZR8wT861kU+XqQYn75wgVVkoW2
2a13Chcj7GOIc9R9KOMU8SxeloElQg7h+NUAF6TI0QGLvplJgW9eUPBnDoid09vHT5t9XzvsiEX+
WewFQZRJM7C+3mEuQ81BZEEJ9GlS4EFqzAJHTCPAi1GK+qkLhoQZokvRUMjiCTuGShkgnASyxFji
Fw5geLkQeIrA9/qh+iWnaN9SMIMvPqWj0zfjlAFvXAjwraPP/paIOTT1waUqhNFGWnR0ewLKFKFG
FHpYIA9HHgmqCGqi+L4tTm7Hz5A9suOvKMtmLuyZOeq63KKa/L4lOkxawVmCiAck65Bb2Ji9QLgc
ynzJSHn5j3LtSJAiB/ufEs1EwodmnCI/d8H0cLoczYvlZ6SrVTbRR+ulMEBfkUQ/JMYIuc7Q+Qqm
B3I6K3QMh16bTODX3nVY4IBeOqvWCPEt9n31sKUfobw1muyg10ur/yv3Ayak4hSZItT004OQHceE
/AICffODFPZXLrhyZ2v0Gxt9QPcKiwsfd+E09wLUFhc+XN3UOc5QRC2H1Q0+Xn5CEPNbS9S+9bCD
Dc0HGQ5s+a1dg9DMAWZcLqAzjd+i6Vi577uH7YMxoq4Q4c66HonjWr8oYwOgzkWGjYLS/OyBrFJP
655EmZmhTSb7QntH98alC9U14T9C/0uL+2KMBDSoTWngobyXBFsRSkgVQdosHASy9xr2jcoLTpAc
638oy3mEA3KYgn/xkwt3Zi5OLaL/fCKYOrfSgjq7AlT5OjStuWHy6DlOt9M2t5adtNDRkDC4/9xb
rUCIWptMOAVZYrTpxcg8QI+jDFYmKYr4pYGRIUdMC8V8RvBZRDTxQSqY/uPExXp7ZVNXgp3aQ707
UUccsNO7gjeBVSNLm0Z65MowAznDQeezCOh8kII+++jAafCyKlZW68xGqJUDKx4SX3V1KMC9OAvT
SBbfZB5j9QjmhMix/qtcziOQy2EK+ksH1NFRbV+0eAA/206Nkp6ewMh4Xd0X1e8WkY9ZW9kEbdCV
ylCK3slqLqNwV05DTwQhw1d7M5Es92acrvcXbxwQMmflurq1GgUR+Qit8jIWWqh5J6EE4XiFTM/M
vYcEJcOBbyYS4JtxCvzZ6fGBf1UsNot93zpMw4TPsa5SHce6aGe+sTBGoksIsV8/xOxwkA6zAiOm
EcTFKMX71eXx8R69+G2B3n8bm1fbumkBqzeEyr31o6sxCL3NIsQeJjKqn8RBSIr2rQIz+u1MwoD2
BeXBCxfSsF+s7xerv6tpLHO752nkBZ0tgPQWSB6khAlrEFHhu1Q9gSOdL+tY4kz/TIdLDjiPR6fX
W8tOASTcIRUvTZJUPxLGdU3xuq6m2W0mSBnOj2Yi2SDNOEX+dOaAjHq/rjZbu96wMMdpjG6L6Mmo
ncZjVFPDC3TbktIJ71WlX9IiR/ur/e1MAn77gqL/3oUT4vSPbbFZI/1iiR5DdZubfd8+8HxGkS60
qw48HL+KEorMO/j2vTCWkStENHVI2keR+aww/ARhi+EvKH/OfnBgd5wVV1YLp6GoAdNEUU1ClrnJ
9T2C8x1JGjmiuMzSqSZoOEfENMIFMdpB/uT4yM+/LDboksGKpu372mE7AsaIzEMPd3SU48qTHtSV
oe0TqychC3Qx1qjiqSdN5j2hTSZ80N5RbswcCKEevVz8ZlOLZVVVMla5Dm5jXTilrOImXPkBkUqM
AMmN/scCn0XQ5oMU5pcuKKun1WJTodfZvi8dtuThf0flGpTqDfS1HgJnJohQvpRvhUD+m9zGLCiR
g/0hbyYS1JtxCvypAya4GbY5eluOTn6ttKvCvs8fxgfY8tHhoK0T6+laKS4SObzHAc5r+W+K8Okn
UGYWQLu/kXBq9x9S1s1eHv+gGF0ie+4eNc4Qc2CzxCmU2DBNmAlDHMT6/mFFNnOkNEFYNUeJelao
VEmO9t9E+mzCH/0l5cmlC76b04fNmpUh2vflw/YPGmIiiggciduyEIpSi+CKEC1kPURM1hYn6k4Q
BO2jx7xrmomECc04xf/UAUMfjuuV5W5RCSIqEPEL/IXdCeeFjj/2CWJRBXdodIsgaDj+zUSCfzNO
8X957oBMOisr+Git5j3BV5yjvizC4fkCJ3oT7E0wgCPnuDULquJIEDQc/2Yiwb8Zp/i/cGD9zz/V
LWQ4ACapO0z21J0CPbRllHcyfe2PkQEVRyGahYtbBV38B8kxix4xjQAvRinsp3MXln1VWm7FglwE
dJ32wjQzRpeOE1yXc9hYUanGqMaivyij6AnrXk4k8Dc/SBlw9uL4DJjD2XAnlNh9nzxs+Y8D5rdE
G0CcrlToe7irRcgFkf+aiGrvSceOda/NJvjrn0iZ8IsDlosTVCNe7l1xA+FnLp8UttQkMwYz4iod
J6hAGsHiyh+dGYfpMbNBziMMkMMU+hMX3Ah8dbxBOyKbuicqSqBBXdDGaelXAR+FeevQIS8i3jaF
HMkT02lkxl+bTJigvaOceOPAhRrW7GJT3iOw1+IdgOUS5HHuJYl+eR6jBDJzOMPlLLYA4UNDzHAu
KFMJD5Q3lANnl8c/C/4GfwJLSEOaNxw42jHAavmlHjrFolicUQJxz8ZTsGcekY5TU/5cB3UHMpxk
qLct1fM5kv2hd4fSOhLEprh5jm9Zv1WLiXYC6F6tVzfbympjZCRM4qRF/79A1zXHGRLCWbYTWs5x
TZ8YSiUtw8VMO5NI+PYFFTWvHBA1o1dbtF6sbBoZ0PPez/w0zuCirx9d0MNIzXJc4b0Xr0nMriDo
CRzgX9KR9M0PdvD/6MABe36NlnhWW7InqNmEEqDwjOnAs6qhPmpref6O7iiClOHINxPJ0m/GKfLn
DtgZflyUm1Vxv+9rh12xkC4WBYgWalqa+JqCg06vaGqC4FK4Z+Q/yi+6PSgxK/fNRIJ7M05x/9EF
ifO++LQtRu/KL/aVyzF0+8xP0DFO+FNIfgaKJsIAnWELsAJEqmmTEiXf9r9pdX+BcKX7B5Q9789c
EEio6mfzvhWwOF70IM1iGa+lbYs6kC4Ew6TtjWTMoFXG/kRz89YQ0wgLxCjF/dyFbdH0BLGofD53
P1msVz9sy+pxSILeOdKXLDIhRCFj1PUIYHRoLraK0yuOYHlD9xnIJK6SktOBUTNcGvFZdPnXP9VZ
/Q5YelAKDzbni+K6RAeg/ft92KHMcjqg78DiIDvGadIHyZOpD5MoMuqN4A+gyyyHOj9AWNJ5T7lz
4UKuDVbTHzZ3BLIoUUAaSZJ6UClOZxQbRbg1dkP9dLfCH0/aCphFcGdf1K0rcf7D8Q/g+XL9GYEo
xb4PHbgHkokPk2bb241YnnFZRvknPOaohz4EmRd/O5Og376gy33uguP9vLJ9J4uRUZMgWheVL/nK
JnYJxNHVDcBlnTrq/BUU7VsTZhY0EwkHmnHKgHMHPO/oc1wVpc3SWiEipplzC5El/AyGbV85g0Ns
gTiPWMMr/mCHqLcDTo8c638nkPMo+PXnGcSPC3VU3pZXxcpquDorlIKurKzAkI56jDD2GH33dvgc
BSXDYW8mEtybcbro306PL/dH55tiadUOh4gStFfHzavVbZQ1z4Ii6jgrueh9CTS3StTkyKEBS559
Rfe45aMU93MXXFyvi/vCbkUtGNoCXvZSqvzauh8jPD1kuZVgDJdGJPJBUDQc/GYiWfjNOGXAaxfi
POdfWF8wu0bQMStfwGtG6NpOiIw+5M8jRJpYgE4fvqCm3WoxHPV2JoG9fUFxnzvQP310sV7erD/b
tPXA9M8S8yBWhAKvqzkIAWKZAqiYJUHmokYQIgf7C5tmIgG+Gae4X7xwQNC/Lj7ZNTCgOkoc+cig
N4a3wdYJ7RIhz7R4Yk3HcNDFNAK5GKWAv37vAuDr6sYu4j7OTqxkeFk0yY4YnzzykwBVXI165Oua
kCdALuZRzMVwB3QXoqjeFF+L3+8s51NEzIWFUpRxJO6quosrSSYplHjYcwT+sC+oenxLkxzvL2vU
uYQP6ivKizcOSPoprrNo/rjvm4dZFNBeE3cpeHHRibZ+9DMWoWxJnvqsXR5/jWNAZUMPesy32WYi
YUAzTtGf/uyA+HlTrh5tnrL+JELFblgt9dM1RFNIlCZD6mnrd1dRr8mQjBiw7hn1HYVe/BjF+40L
1oM32y+oUWPRXok+AQEKQMNkaXRhQethFcgixNZydZ5olpyeJyBff0cXejHcwf4nF9b6Y3X7+PXv
qGQPSz6usjlK77Xhmcp1No0QV4j7lBeL1U9Ff00YO46ewAhlLpE8b5RXHYacOcCQt4XVvg6s82yO
4sR+btY1PVRRR5sT1ECErUeVPowOOdJf+PBZBHM+SNF+e+IE2pvPVr3nMYoNRF4SZTv8V1j1Mctn
9In15m3BCHkK4HxeB3I+3AHdgWL0IxHuYlHgP4fy1PrXbXkgdBPVz9ebO5ttT8c4a5GphUKfpA0D
bAfov8xy58xeKkHKE1Y8/4bOMdv8YGfNz10QNIur0m6/5Ritw1Eyxpep6KS2wBip6kjbRfa0tGlS
Ac8pegID5EQqc+R4hwEf3GCAVaUe9sosQCUTGA+aO5Oi3rDYTdiUoeKIwGUq7xdXTEvnJ+6A85VP
6yLPfqyDuwuXqbeLzd22sFwWAHn/LDwki8zXWeg0RJtsqHgK5OIDuhJHfpoBehccJW+3f5ZoPbut
bi0etVEOkw3quUGrNHlmE0SKoNQSjD58V1DHeEvTEzjRfE+XFcqrzjb46ID4aUKlbLLiOVZqR0fa
IdGDF8gUvy0ergubzalY7D4KxaBgq4djVzkXUIwMxqAEsf6iZgY5F1pqhu8PdS45IdRXdH9cOHDt
PWxyGWbwfLYA9U6gY8mLjw9WL8EhrgSokiRVH9p1wUe6F3wxdWEZfobItS7ci4IiOdpfPZLf0jkf
2hed1e+CkvTxFt50uyZnFiAI+6dSmUeRQghxDuAQi2Eh5cc0/AGq8YfTI8f64y/nEekjhyn2Hx2Q
PAhiXtoscugnqCCGfEVWbbV+IOAV5MdAHjeCoPF40R62jJzhwPNZBHY+SEG/cCFoDaShMd6+7xwm
70OEpqFjDi7DInZKd3CxhpwoF+PDHC3/zUbUbJ5wDavJNwkZ9mMdwF24C1wUW1SZtHwPCzxkyEWs
Tg+SgNRFDv8LPC9B0vTdIQ7FlhrJjv4yRp3bWfDyIw1ccMEIwWlfbK12bmZcQA2GCLmKJomDhlKo
koE6DShMLwWSKusbmp7KCnyOYSswTtRvOtvBietY+efi2qYdFI2m4EWBA51ZHtSt4HsB/GCo/Yz/
JMJC9tQ0yLEBG0DMo4tfDHfw/u/jX3+RNfOleNz3qcPEPepwIiQwRLRCu6YV0FlpkjAD4iRu7TAZ
5jAGOY8gLocp4u9cCOe5WFxX61VpV7Fn0TwwOUdY0OLRFruP3DhIGQS3mbudvixvygoVgm5G8w3+
52GEHuUtnfuWh5kvh36P8OvQn1M+vnQh2PZizSqLWb2esYLoiAbCDhFGOoQza7snhA8TroU4hu1C
OyoELXJ0gMxqZhKeyM8zHNgOJPleblFheL9bdpjgQmpFFqHkgJfqCmo+gd6KwE/hLPC8VGLMz4oe
hJi3SDOR4N6M00V/6QDsiHRebcpVeVvZPKLRJSnP0FgzZuCq6x0FTtBXKc8yejloqJDMGLTgxRd0
dSPlZyn6F6fHP6znf/3PenS5vv/r/4xYjP/76q//u7pefCr3gTBsF0BhDTOYJsQNGVqpfklmRX9Q
cIbVnOEPOcefQqF5e+z+JbJfdv8hZeHcheveu8WtZXczc/Mzs4bsHEBSgXljAd0brR4dgqB9a8jM
oWYiYUgzTvF/54RRaV2tr61eMJAHg64+aLCEYAv+aEIMXZaQD4xaKfItbWNywSkazoBmImFAM04Z
cHFyfBnWtMLka9Akt4eJrOcen9d//uNgfNHF+mtxf7X4Y1tatO2NUYEMbfWCMJDGPf20QDJwjkJB
Oa58cnWLC3ZDjRw3rQOz2Gm/xHB+y480KK0OZA+MLh4L1uLWIgtQdgP5dyhGLI9snQM5Dmwft+0Q
nQ/rh1o6OEFP4IKcSGWPHO/IHheubPP1PYz4Ns3biKVLUvafDOLVjUyIyUAODTLKchHQTu5tgqDh
+DcTCf7NOMV/7oLpA7t/cWUV/zHMeygVx+wabblt9QqB0xdl4lAfRdijiL1bUDScAc1EwoBmnDLg
nQOHL2rFfUJbpX1fO+zwRSxpECPElEVUGHSfjNleYczwcbOuH3IO1OTso8Z8BIhpFHn2bV3B/+79
8ZUe4L65493zbDoYUAsFznx0AmBdqpRFj9p96LsD+/aOUC+FmqeA33xK5wDWfrizAVxwb7Jiib+U
CGOwWih0XKfUwOaNcGt+zkLMKAzB/QAl6RFehIxWiTgERfmv7xR65Iv+qpA2ubMbmg817AkXlKF3
KBVRFbeoYLnvy4fJI5TiyCKUgMOhbJJH4yxG3zcf3T7lcUz0oYamfSTtEEryc7q7on3T2RPnxxdO
74sV6nbs++BhPEBpAvQaRgtuwQHm61H2wjjzoBNlrEWPOJKhMqkGicP0mBkg55GNIIcp9O+dOI+Z
Ncjm+k/hX0N9AmIDwjUNdr1I3AEgoXBLUCGvTTZyaID8YdQblns9SvF+54ABdQTHIKoj2m5IgoZU
fuQHcORLG4+24llDEpRGTNA0SewJCbU4A1qi5IsBPFAnk6WvfG33DHjjgF40r1sL1ezY9+XD5M9z
e5jhhVrfF7/bbtiJQF+2G3Ax1nWhJONFErMdVVolKfsWxK4DgH9ERyK1P0mF0nsXaoLyE8riKfB8
AvfvUvKe66A2y8Uxm0ToI4YXpbH4bQDHraoBoXkqjHJhFLPoPPUclsTI0f7HQDuTnAHti87a//n4
uufofVltLa78MQIokNUKi6eINqW5lykuAMA9DmRTeURYaBwAPXJkAPr1LIp8PdhB3QE1qJWH/NNN
HzrszH0W9jvynWi15NHH1UIJs9q31IZxAP2xETiEeNIYMkUVNjlM0H6GkDzEWdcPkTkaQfvoMR+6
ZDrZA+Qt3Qwf5y6IoLvFcvHpE3qb2bTNoTke6tig4IRsoKGfAT4cN+gQmaBbKrmLvW/JGc4NbTLh
hfaOcuL9Kxc4gUadVu1yzEAK30uIpgF87euqKNyXPrYFHJj8bYcVNT1P4IKYRxkghjvYu2AY/aHY
2HVMsg7wqIOeKR3gFbEU+5MAxefglxTYkwivmpzhyItpBHgxSnH/4eT4a36+Xq7vUSP6/IEt/Yd9
XzzsPIAmhErRaKHEYucU4LEdkKIfIcUMfTTqR/6b3BgxgCDzgdD5AcKMznvKlvn0+Gx58dsC6fmb
hcTm2zUk1jUY4dnIOzYGxiMEMouwHVgx4/ohnrI+BJn50c4kjGhfUA68eH18Dow+wFdvtzhFhCMZ
mj8aZIuVr3vNgggtr+DMDJLWk6xeDQRB+5aEmQPNRMKAZpzi/8EFX/2H7YPdFAV004MRFLGjiOit
Hx3+HKZrtgPgS27Oag3+mp4noC/mUfDFcAf7jy6s/S84DGz6xcb+BNUskyT0Y+00QDcHlESDw4xV
mmYPUUY/1IQ8AXQxj4Iuhjug/+QA6PPifm0Xc2Tbo5pEhGxLDfQxcwejPJEXo8aoxFacvowGOWQ6
dMwSpia9Y/YUoxTsn+bHB3sGn+PN3g8dpu0kSOVLQyQRmMuljxEHl3jokgTxz9c5LgKqcDlMjxl4
OY+sczlMoZ85oHGO5kWdRFCO2F3rfbWoUwgs2uCecwjWq4d///N7Q1junuo3e15RG9LB8sPD9s5z
EeT9XbUvF/fraowihhursdPZBI06YZiTZjma+xQwAxK66e3I2FSokqKs/3mhTSayS3tHBdilC6aK
ebG9WYxOqsJuKCn0fz9IAjTc1rMu0UsvjjIf8XStN0c9O1RyhrNCn014ob+kzJg7cZqUlV02sNaF
MUKmfebIqR9NeUJNhThm8aSsWAt7fIm50KBqeuRY/y0xF/MoB8Qwxf6DA0rUaF4+Xt+Vy6VVw/UY
17SY9Y7MhKGC1cFRDEjIt0EBKaTEZkSHaql5CvryS7pabPOR3RiW+ez4quxoviirqhi9LZHUb1GN
ytDrFml9qMUltoEulcbMoIQ/CHCnlniLHaDQI98M2AfabLobtJd0T8ydOBzQ9LP4/W8pm48TG2IJ
RcL1DQEvQhQHsGzAl2OUSDVF+3PVzbcL1twTgTm4J1E+NC86PHAhoEU2JbW4G1AZ4bnz6oA7wmhe
h9ad/FrZbcg3RsYH4ivCwCO7AOqql6EACVwOUuhIh8IWIZecEPlmgDhSPqO7DbSXdCv84oR6VJM4
39rtmpXWUS7oUSOjXHSJxCq/o6kWxBFVjlpqnsqK+lN2cEK8o4yYO6ErfSoWNnvRI+Y3hO8eGTat
RUnRksZoGYoI9yRhf2E8FRg9T2ACn0bPAz5KgT91APiDrfGGGSsQ3Pvcoe8a7TXXPMiXagYfyk/b
q+XimhVwQp7WaMbK++xbZsPgH6N+V5BEIbROsaxJpgHCXhK01IKWJLYFkUCD6TNrRjt+hmyLHX9F
t8nszIVbRLUYvS1Wv9v0QKC+IIRQjnNCMCvUbnJIxElR2Qjdz+gNQtKyb+GYGTNvpxJmKG8oA946
oLSi8d3ia7nvg4ftFB85H8i7jwBwI//V8yHDbQIF+XFOiy4g8IaqVqXD9JgZIOcR9OUwhX7qQiag
bfUIRWVjGE5hWdW9ndCLYE1FV61Upv/pmAv9hbNhgI7KtLuuSsRHKeDzFw4IG1FjzOL97Ll82j8N
/h56Oo/mKL66QuKvReRhLoWQ8ZB9JuxEJP4Xfc+8NPX9NDeHtUiS5FYYsu75xxiWvnzRWf0fHFj9
8y+odmnzLoCQuoRZTAMZUqdnvDJxFMD1nKEWMH8k1uKGXNMjxwbgL+YRUc8/z2AsPT0+9v1sxMNO
2meDdVk9DjANzVn9RlYpY/c5N4wBrIY7AqwTLyKih73AlkhYkWXjwj9MiVnJaT6BLn35gx2540Lt
zPmXxeYrrwJiU/4j5QmNvJkxgiuaRMlHeRzgH0k1k1afU4jatyJ28KH9ou4hoL6j/Jg5kG7wVnbF
s7UPnvv+DRFDo/mj3baLqDYHjxncxljv9aPHlyJBysNdGIrQDmHEyHnCFuDTqCDio3TZzx1IuZyW
q/2Gx2HCH2lnAUuwiYS9x9PPACTgsKsYvAXiBCBx7QepMQseMY2gLkYp6lMXwtkvi98W1nPs0ai+
DlhBzV6TkSH1WKp9gprw5vJbLU3D1706l7BBfUV5cekGL1ZfLecWIN0mDqLUD9A3nT+6ux5tcNIs
RYoHlKH6IfvgsuAkPYURcmaHDfJFhwkuGH0ucUdc3BQ3dRjq5fqquLVZUpw1mkC8e+7JzD/YoVXz
W+LDXQnvGazZEnJ+GTOQJf+g/83M+COUPd3v797ZLi+Pf2cjOby2tKXnhOW14scZcH+bIWGwWj/s
W5XDjvAxqqYFqIrgp7Ipnb5ZEJGHLEI49mUoEjFV9yDIfIo3E8nWaMap4HrjQhHZy231e2mzXghO
cZSHRdtFvw0gUmQVjo4oZPW7chkJJlkvJNZf/6/6ffG413dhxv+ymUkY0L6gHLh0wICHi9vjXk19
2PJ/7hder46DJcQ//l4hZMGq6Rr+GMQMwR0jVja5sSFHHH0LkLNm1pkEQXI39D+em4lk2TfjdNV/
PDn+MTz6WG1RLNOm4Bmj2yiM0mhG6utGozFzGgQevPi4MpvUVUHLE6DnH9GxFjU/2IHegSvz6OPX
q9L65Q01YyHVU0Bs9BAnqJ2MsFLUlCVXhZaYJ8DffEiXA8qrDhNcuDD8XN5b9dqwfrDsxhYJ6ULq
lEYIskMcC3w6gj2IseO6Lz92a3LkUH/ZI6YRySNGKe4/O+CyGf3CGkfYDEsZM4cYKvDCaE3iFlnA
SoZ2TzHRMDkJw8GW8wjacpjC/YsL6uUvi/ur4uqLzXOW9byPWCRQTIqBICACt+QsQj6NBJcvbkmE
HO2/vtuZFHTxXd1L7i8/Hf90nVbF14VFn9gYBgjUv8FD0mfGMRoW1BYi9OyoHyJXDlNiVublPAK7
HKZrfeqAIs9uUpDpdeXRfSttmD4Pw0KYJiguLQtJ6LoNq3+DdgXoyCHkOln6fYkyc0GfTXihv6Qc
uXRA+jRqmC0rz7OKuel1uzpZXjGLtL1dAO2SSRcEGHIFPkelCcWogKQlNo5qRGYFvwc95g3QTCRr
vxmny/7Egayxk2XdlM8e+siS2Yc++l3iQWm0+gDA/4HBTdUte9CzC33xIR30xThF/4UDmv2L9T1c
AdfFqsnak2iY1I5hhwHWOfoiRwiP020LY/jGcDRn6IslcmgIC4YRZeaG6TcIY0x/0uGRA+WgTlab
BWvVwWqGTIvqCsGtFpmUIkQxQFsOWb0FvFBk1RjOGpTW970I9V3qh/BqIHFmZhl/hHDL+DeUXSdn
x1dntVqfts7y55Kmgwvrv9qubovq0d5WgVXCR4WKODObTCHuWCAe/P1mX0EPesy7o5lIdkQzTnfB
q4/H3wUn1S1b+yuLomrMeloinA6lW4xRRmNUucsTtINF20Uuq8j1ohdNZh4oUwkXlDeUDycu3POQ
iHZWW5HsbQQ/RNCp5yUo19icCeqZAWEVwZ2GuEf5bwpvWS9azAy4VOYSDqivKAvOHLjYnVTsom1x
IyD/FYF06DMnq2Xq+hV8xgncyQjIEz7NzjY4SI+ZB82HEAY04xT9ExfQ3z5sKtZ5VK7Fb1dsx0i4
h5iBToR+ZvzRlCYUtmYbAD79kCu4VGfqQ9IOFrRTKRPaNx02uHAeMPJsMgGnMbI6UBcq0lc/DNxI
zYchOxR1x03g7ydkD/Rsogl4Nt6B3YEAohMEvV8Vi9+Kvfnuw+51dfp9yEJ9haIDJ5ki/sEYOJUD
XCjMacj9SNrBA+VzKBuUVx1OOHDTZqfUtLhDu78He5IIddNSiHqWaKzxYJxyIwgr5sWPaGwS1crR
kxozF7TJhA3aO8qH6fz4iulptdhUJbarzasZRE2IVgYaD8KUm/nixOzE7EGIGf5mIoG+Gaewnzqg
h2LpsxAWe7AjdMhHNbqgya7RpVCMWnWs1j4SwY13gR70mNFvJhL0m3GK/vTV8Rf9tFjdLoub8uHO
IgNCBLCgryU6SZiUoBy1aNENE+neIjkW/FElUD+SdvGg/ZwOG9pXHU68cIETOI9vbIaQ4jaGKK2m
mUdt0FaO4zGcboikgHzyWj7pjDhM0S42yJkdJsgXHRZMj8+Cs+JqbVEQoS4LW+EJOhuLfcDy/BQO
oFpggr/AKWBWiA7SY0ZfTCPQi1GK+9nJ8XHv1eB5mCr63HNa1CIaEMM+vdtubF4H0GGXBbHAQaCt
esh/VvwGsS8iP4okexwmw7zs5Tyy7uUwXfhTBy5h0/Vy8Xn/lXPYskcXgwmazaFKrwzP1T3MtSUU
MV4oqUwO3cOU7EBdTqSwy/EO7g44zt48VrePXx+srnb49mMvQ9alJ6S9rnamuJCxqEZPtmAnJtB+
JJl5oM4lbFBfUU68OTu+6J9W21W5kGvx2y1wzL6WoPKKTK7MddnjwwiUBIgyQqij/Ee5CfowIWbs
5TyCuxymmE8dqHnQRNTbuuhGzykDZe/mxtPtEt5Hm0IfbcoSjzVaIeFEMEZHWZwkuAmTtd6DhB2r
vZlJ13vzorPiHZAys8dP1daidY35GxH84IXoF1Q/xMCDixcy90JPuht9Hf/D5JjRl/MI9nKYIj/7
2QH5jmhS+HpHL4sHixUvod0jhxhtyTKcosqFCh21ElTIRwleWD21q2xPMsy4T7XZBH39JeXB9KUT
PNiubiwesqiji/5ZaILiydpZupaJCPY8RDSvHxAlB1gdomQnB/jELvh8vIP7+fFxn8G7vr6xKemx
7lE0Lkb7MqLWeBBIaJECzyMx5/ehwQx5O5Ng3r6goL95dXzQ3xefEBH3rvwyOtsiMdKiOX+MKroZ
JHrTPJoFiCrCB0JnEkTIGUZ1UV36DKHJzIzuLxCmdP+AMue9A+fwu4XlkF7U+MP5GzaeFFJblDta
kK4qHC0eORZ60GPmRzORsKEZp+i/cwD9C1QouL62eAyH/gRdE7PAVwzIyoYYp8i2gfaZSfMyLXPW
gyAz/M1EAn8zTuG/cMDKOSs+laMfy+qmlNLh26+7CKjy0PMnQcqqJovGAUrdo8YfjmlZ40n+o/y6
248YM/rqXMIA9RXlwezH458O78pPNossIqMgQHNidMcVCRu6HpQhWxgVImB0MJd6OkiNGX8xjUAv
Rinq794fH3XetVguwG9f9c9Ni7fLfhlMs7vixh7urI8AQtjQZUzEjhAFCGkdqGyG6DZx3OK1egk7
RIx5tfNZZLHzQbrWL18cf63P7hZLiwJ+jDM2Bejob9UGj2tnLAoWQL9BzwBi5DlIyC64a/o7eNej
FPCZA2li+E6bseToZRLHeYgCKEaRDlVnAstDGOUw+eiL+wAZO+Fm1HfhZqMduB0wHs/WyzUrPSC/
/tuleYRksDz3E4aotrKRkOdlGQSOCNShC7wHJTtAb2ZS3JsXHegd8Fq9KO/X1xXazFw3OXl/V0cZ
QJ8x1y3WOX90Zxa0yyyAE5FtE/7I5cC1y2+h1Myyw79IWHl4QofFLpweazglRx+QdykB/fb9BWMc
uo7hkmZOOh5niItGiAoKxoqsAGK0m/Wiycw2dS5hkPqqwwoH4hJPr7cIx6rs8QHG6RApYOgBByuE
JuhQ/AAtZ/I8MIcB9aDEjH4zkUDfjFPcT2cOKFB//S96et/81/nn9aKyqEnBFoRifVBN5YWY3Jjj
CaxIOUpQiNQljx7wvekyM2NG5hOe0NeUNTMXDNrbK4tyCYcITKU43rkLrROeiE5YKHCJ+rwyqY+e
/weo2cGGehYFvx7sQP7Rgd3wtby+s6ptsepCkPSouW5yXeKKF7LrXbLLdXmYnh24y4kUejneQd+B
1IzT5WheLD/bPQcQlpuGqKGIm7J+DqD7WIb8PHjOyErvSYYZeG0yAV97Rxkw//H4y//0j22xWSNa
YmndnQNXMaRPGhCXAUpEoeYuXAry1gEmqfe8QRTt4Ej3oyhfun9BuXP2w/G5c1Esi8cHm9IphD8H
jmOWJMwffYuw8C3k9aHmsewXoTOnD0FmnrQzCSvaF5QDFz8fnwOnD5u11QziGB0QY3gTEtTErx/E
iSq6KkKKQqS2ojCIvEzoDOhBjxn/ZiKBvxmn6J+eOoD+5m6x/mRz/UP6BL5f3wU03FlPiRhvMtni
lUqlHpTsAL6ZSZFvXnSgvzw+9C+rYnVt8XaAVvbMU4nydPq1IECNxixkfeSEoQMeHvU4OEyHGXY5
j4AuhynkLx24EJ+V6+rW5mJHxDSWc8YCFLXFjjgKFIGC3p+ZE8R6EGIGvZlIUG/GKexnDggZ2TmQ
r7pvNwc990Xs6zx7iY6UMLeWN6P5Bv/zwIytF4vrar0qrSo92QQ33BQRo7Lmse5F9mPW6sFjudz8
ykZk/9PJNO+SQ79HNs+hP6d76qUDpT/Oyuq+WD1KUW5hU6GwI1q5Zigfy88J/RRhdWch6RCvKlwZ
hIU96DHzqplImNKMU/RfOCDRzu4Kmx47FDRAIhmaocgwI/00gdkVyHsoGC5PcHKEHyRnB/T8Kyjw
fJTCfuZAZORZVZY2VSbWIQUp3shghblCvSP4sLTCIY1yWxxxkmlzmI4dgAv6KeJiuAO5AyrTeVX8
YU/IoJ03cupjWOdiDXDoS4j9hWdhR2GbQ1SY4eazCNh8kEJ9/sPxLwRYVavCav3LYIKYCi9MM+kw
0EBn9S/RyQxFTGUdCdyU1ZtBD4LMwDcTCfbNOIX/7IUD8MNOV97DHiRB+PYzlUUb5XHuoV6ZjjwS
iMOYFXiSzdOpgOlDyw7s26kU/fZNB//L4+M/RzUnq3czyBRWIwgWB3FsajwIYCWNWVhjICx1RKE5
TI4ZfzmPgC+HKfIf5sdH3naaAXTFlOVn4wasQc6aF6RoPLOzY/1hQsyYy3kEczlMMT9zIAip7lJs
T9I8NymuV8ZtuX6rtj+kUWl8RYyni4eHYmsPfVRBQUPcwI99CBFFjxzjAAjCmFWKIP6w3oTsW/DN
dxjXffO2s/x/Or7IqbNMLDIAdfmQQkM9YYhKQX9D1HGSD5HxB6kwoy+mEdTFKEX7nQvX1e2j1ftq
NEFvHygv0lRAigKN4YJJIh/XKok8CUQ5O0iPGXg5jyAvhyn0Zz8ff6HP19vN3WiOuvYWyzKhhRh0
GpSgkYEnxMWFnDLEaEGvIeu9JzFm8LXJhAPaO8qGuQMqzqv16mZb2SxPCT8uAkiZ0NHBH2cIv2bh
isgo42IHSpB6q+pDipkD7UwCf/uCYv/KAVWnTw/ygTWCnruil9XjgLpY82J7sxidVIXVGxYqtPpQ
89E3QL/ewpqD2BMftn5zFk1fasy7QJ9NdoL+ku6G+cnxD4Tz63KJbidSJny7kYF1BsBxnEXE78u6
88HOxmp1m0Pce1Bi5kAzkYDfjFPczx04AS7vioVd4KHcI/wKLhH0MOePpvz7Hsz2aDMcJ6wdpXoC
9CHFjHw7k0DfvqDYXzpgt4fN1aL2g+7CSYQQH1jWTLjD1xgnEQzJqF5TP0QJOkSMGXk+i6DOByni
5x8ckDKVZSkTo6VzgiqgyNPmqBKtB7Hpdei57D5JVc/zwwTtAl58SQd7Md6B34EL1/lDVZQW236G
CCRHOWgUHRYuQNiLFTsDrD/wVEWpcM1C9dQFzmFydmAvPoNCL4Y7yDuQS4lgx4X8+G8/W1kvZ+gw
MOG0moyC+ziYMOsxbAx8T+D/lf82zyI7RI0Zdj6LgM4HKeQXDkB+vimWFgMRItR9CNA83svaDnoK
5iggxAP7JeZUvB+ixoy5+AgCuhilqJ874C6RzaZtBVU9d8++Rl6qKDlM7cav0drCakYjdPMArlk8
UonRBPo4ReGZBNEg2ANcx8ENS1UhexBkXufNRLLSm3G61l87EOw031ZITb8vJQbfLthxc0URCLTv
FPGZJABkHCcoz4dCZal00JKImz4UmRnQziQcaF9QFswdUChfryurJkxWeAk2SiRxEVUmmeQwHQep
6HBEVZnDdJhhl/MI6HKYQv7agWT5N8XX4ve7/8/cly23jWRtvkpFXQ/6BxJrTkRfDAAuWihSm8v2
DUJly0BmYk/szzZ382LzQYtNgpSoilKExe7o6gIM4+Cck2df3nnE8xgTQKO0aTwlxXcztJaFnTso
8/tp0JjPR+7RnnkbSIcpsP3shArbt6aUOPsATXQ3/+//YgZo/47yZ6w8w5w9w0AnysMPVsyWkaNj
7i266DB56blof5cObwHoMBV+PTmhwa8bUwrcfADxc373rmtFHMzYNsYx5y9EbtDfiGEeaN2diP1j
YBzG+eNTE3w/Xpzi+vwDRCg392X9zG7/XtMq1kOyyhpNmcffbrBYsTEADh0qJrGeTKGJqXMMnMM4
f3xqgvPHi1Ocb2a/P15zfle96xYF2C/At4XFFc/jT3bky7hbzRxb5MaChW278jgch9H9/NwE4c+X
pyg//wCNuef3f9+l77ksB8WtmH/xMKVkB9kQ5g6qjE0UiPyMV+7g/DggLyD9+cEp1p+v76Hd/QCc
fi+zKnrHEZ4KZjWjyBVtb5NudIw21BEGxkSSXwWAu3g/CslLeH96cA/vT9f38P4B8h/nrIrqu/ft
tEUr7ShenHFj8vhD2HHLiMF0DHtiP74JiBeQ/gv+Kdp/3dlD/AcI1KxQ0x3eyW935bOofQelivjB
OLHTQtvVDs7RBAqb0kIu8Kn5eSLf3wbMYQpsPzshwfatKQ1Wi98vdC7vqvdE/0MPuQ6TZquHfIvx
Te0/BC4Wlis85Uom4fij0BzG/9NjE9Q/XZ1i/fIDGJIIWX9nzb18P75HbznEOYTOo7zB/4K/tzBv
6/8hKDuDuj1sS74FosPI//XkBP+/bkxJsPoARg6gq+7eD/+jKYN5hpjW+WTM70p81ETBqyIaCv+e
3/kzD/I6GC8ifXxsH+Pj1T10fwhZj0gldnK9Zx8DGhWIaYxdPLtNagpFCBkT16yf46fIFOlvAeYl
zP96dg/9v27t0eADhApWdyN87D2X5SgjDWxkWLGK6FHy7IodE/vax4E7DpqcH364vW1pvgmk1wjx
8DUH6fBwZ48Mt79f5a6y+HvW4Jw+IuLf2zzYvY6GknG23VNoGOy+Jfph7Y87FKgxaaV6AxwvYP75
A6Z4f76+h3X/I2A9DbG28D3RjkjCuGIXQ+AfeRvhmS20j9OEHTgBNjTuM62fZH52HJSXMP/85B7q
n2/s4f4D1LmusrS6T+/D8h2dWyxGo5iY45jqbqBew+JjlJ5Rx5lq2jcB8SLef37APuZ/3trD/QeI
n71zgT0MGdMx8Jv0KSPUgBEWiA1j9ffjb5fnj4JxGPFPj01w/nR1iu7rDyFmBmyGYkV9//z9/16+
K+BpZGQJBgseLPwYN9ZhQREGoO5J+LcAcxjzq+zXsxP0b9+a0mD1AZJSK/T0JO/q1Y67cGys5toq
296S9BRF9xhx7sCtfVQEk5a2N8DzAg2eP2RKgOfre9j/ACUJ0HHsXYvpx303BPFKyJdfYeIt9GMt
MhKCGHlqPtmYE2v/DQAdRv/PByfo/3l9iv6L//P77ZyL+yq6L8d67neMLqDGFZMbUa6t7SpbdPEj
0KONA8gffxPz/o3AvID+7S+ZkmD73h4ZPkDp37ik7us9Zia8Z0OD8rCHWkUVAn2aJr5r6Ws2apF1
hDlRJvKsfsCs9//9843gvESIrW/ZI8TWvT1CfABlcJGVaDM8y8r3XBdoqGOVFGqkxjjDw2/X9Cc2
angw79d5XuwyocbbYHqBGtsPT6mxfW9KjbMPsC1qjdFcz7j494YRQR8JfsRBtP/hB/GzpRgQfEBI
FD6CMxFLx6A4jPjHpyYYf7w4RfX6A+jhzV15F9Z3/fuhe1TEuoZiBIxWPoTvsbt5XPWCmoWJBfQW
WA4j/deTE8T/ujFF/ubL79fCm+x9Jf+ogDUgHt09j5ifCH6KhivDgIvweHfaY3IcnBew//QZU9w/
Xd7D/AdQvBuIwDp8z0WAOrLo2IOJQM6u8YMVmBQ3EHl7VgK4vx3cfAsoL+H9+SP2MP98Yw/3HyDI
f5VBvL9riM1EkAfVIeDsRzW7SwEU61ho78FEnV+OwTYB3gDPYfz/fHCC/p/Xp9i/+gBVsVctjM27
Zxb899oVwxUpllFbuoZahS21ipYr1E+hj/B5m8pEux6H4wWkP8E/xfnT5T2U//X7xfz1XZK9K8Yx
Ix8FCtjsups+VEbL3hinuGj6JJh8FITDyH56bILrp6tTVP91/QFQze7L8u6P83tM6H0/Hh/HsYxp
c8wEefztxvCVcX4R/gBS5xOL5vqN4LyA/Z2np0TYuTmlxfUH0LHXLA3vcrhU70cI7M8yMQUfIbQn
QoDNt2TOQzJFhazXp4VTb4LlJSr8/Iw9Evy8s4f/xQc4CzHyh+JdFS1WQyBsgMrXPcPSMOFfoaTn
p8W/rWGv3wDJC8j/+eQU9z9v7KH+7AOgHibOu2YRUYpp2eN/ngvud5Wtgb27COnA9n8hr3Icnhfw
//zgFP3P1/ew/wFMnOuS/XF+l4p31LkoUDARWsbIqCfXaVfzYlEZ1u/aWFY2VQBvAeUF1P96dIr8
X3em6D//AMw/ky06QVP2fmJfIcidPC7n2MU7uuCgCcYlThOn6i0wHEb7rycnWP91Y4r06w8QwLy5
40yw9212G1fOjNOJdOSsHn4w4be0rT0OVYA6Vp8920le8W0gHabC9rMTOmzfmlLi5vT3y/6bLHzH
AgZoXOSrCDypg4JnHJGD4hEQ4ek38bKOAfMC9h8+YYr3h4t7GP8Ahs4NupvZ97vvf8Cz/eMm+/vu
PQkwztyFe4uFV0843j0E4xDwh0kL2If1LPAekyn/EKoXKHHo06aEOfRn9uj0AQI/t+H7hh60/2AN
O/qCHgcB4ADskgZzjgh6pE0UMz8eDuiObav0ODiHafL83IQMz5enmL/9ACfkNmXjEpszeGTfs+QZ
Df8++GOiZcuAeviZ4NptRsd8F+Ae06SeSw6n813eDtcLpJh815Qkk9tT0izc368uboe/799bcSMB
DJLYuvrcWLR7MCxQDe7a2Kb+zAqPIuttsLxAiq3vmJJh69aUBLcfwHb6hKrDocY4rGds/PuDgY00
mF2HARjPK2dgn26ZTgoGBYz3sPv4KZAxocSbQDpMiK1HJ3TYujMlw6fZ7z8JX+6T+3dM+46zpwzs
oHmeAEN3ZRPKoVGSi0lJWAv08JvUQhyF5jD2nx6bYP7p6hTrX94F6//zrfvf08Htj7NN5QOMuOej
f2uWVqzqL+ufk09fv/vCo6+Voz8q15Pv//3TATL/Z/tv2FG8cyxq+Rb9gXRjv7NH7fnJ+ztZ/fdP
BbnK/xgOBm2YBpLF6A+AFGvvH29hSCHI5uiW5qBbTx0LWdKxqgGPjXRF7em46t22LE3TofblOEUa
91BxgQiVhupTnD3803T+fIZyhCbM0p9Iefr3P9I62WQsreR//xwHhOaPf2wEFWt4wD5jvRlBUT16
1Qiikfm3uytoWfxp7X9VvNMqxtt+1bI6mBe5kGdVy+u10zipK8q2WdVd1c40rXJc29aH0xoN1TOi
ithvS6dwuZl3vh7LwFWNSJ0rlsHceoiT08JSC7eLWH3DEkvxeTp8Krv6tujZXcu7+iYQtbFQzSJz
FSWNvC1iHPgsTZ1+loVqdA2dAOgIhoE1bqHY/qy2CGmW22m3ivPBOSloo37Nm8Jty0FZPACq2q0X
ShZtDIv1p3mRdUdA0BFQ38UsIDBsA/Esm6ItwQANt0GwmEW5nmvqaoia+Wen6NNNWnQ8WzZCmaVO
2c21LlAjPzRI+NmuFIt7Tt5bn0VV+ZIG2YWqZTdt1Ce6m1m90bpVRodlItAI7dqOnX6uM5N/ww6r
ZM11UZ+2urQ1N1VNftLpLXGVaOAnlimN87IsssyNMyqJW9W8k24hY+5qJKamq1UKtz3hDI+GxuNB
PUQC8O/0+8dF4GjUM3RwBgXrb39/WUR1rxVlt0oQ7L6Kw6oYXIypVWo3M2TxQ2MRsVxL1v08y0Jr
aQZU/9akdjBnMg4y31a53hyDacT5DreDHTQcRtgOWLRmjdb2NkyI/4Z5zwyyCgxS+CJK0+9pHMWx
a0sRLMyiN77oojX7mSj1cM3DvDuNG6oUnkGUDsDmXeYpjhNnRwDb5xUbRQ3gEZg71IArvAuXZJJa
opTtqmT8ayUo9RqnE0c40tg7FJAmkDP4fky9spFu3n1LE5hhaSrFsFJTtfPKsq3AfApOrhldi6Ko
ThEeH+61iCizaFCtxk1ipZwneZXcJHEWMs/KqnikWcPdQe2DxjcNItwg0ZWFXg3NTaWnRejq1OYX
luTM17W+mtlR6lwmmlKmHoK/d72Z0RCCoVe5KzVmXBudk3y1k/IrM5shnEUsEZUbyMg3qrT025iZ
wmVBxYkv7RYvFlbxHewmfNUgcXoER9o+JSA0IHgtgvZRmDbj/S15WA4tyXjUqSu9zqrPRPSG45p9
apYAVlc8JWNyHljN3JA8tzx7qO1rKyoS4Uk7YdRvb1JPL3n8/Yg8Gxlzl3GpORrDKMNACB3Zo12w
pJSVaHPar9K8kZ4SDGQleivxA6LXJ0mrDp6itO3JkDXtp2HIinnPTXvZxyL5fASS/SNEx5AZRrWg
EQsrIBDF30aQNhghT3NFXSldVvhVEJuhbww6iMSlUftU6tachxlnnpap/VccuZK4mQQCRWdm+UxY
OEZu3XeW/zpkiFXsoIiAtVG5Mi6RQ5ceXIddwCo9rsK4CppLW6R3OQGaHDMSHnw73RMdOXn9bWNp
wPR1OsUGLyxgQLYa52r3dUrtlCHqw5rLhBSfoQPURVmuIl72npY2wucFZX4k6u9qbeRLXf1c0L+d
VK9cUx+E25WSuonihEfYd8q9wAG1H5pvMRcAiZYJcZTO7EqjtdRL2enFF6OLo3nCy3R55NungoSM
a8tQCm2g9wgz8ozJIVEUYoq6CLXLXpW628hYmckiic6GQHX8vuHSVRP9a24HwpWUsq88adPHEMPL
6mUf/yC0gwkImoPBKvDgd/E/UNhCMq1hLXa0W9gyzeetocqZTXA2Itu5aKi9cqTFl3ZAiGvSJljZ
jrhIVNtws4DahavqzeAFRpAfkebjBJ0Jb6A72sGOK+zoQL7dmcLGpVmTOIgvaaq1nqgCx2NO17jC
kMxtI6Z7VWCLWR5V5pXQ6tCDiW+eS1hRs39MKUACXsB+aug9/C27WDLCtOsSVY8vtUSLF2aoxq7e
Sc13/IvG5KWbmDk/MxOj80w9UI/R6CAett4+OSMGSWudcDW+7NqkdPVcqrNO1blbJGlxGxRt77I0
11yWcW0WKG3hMT2dO5yGxxh2TzaM83ltcOpoORME1HbR0AnN6NJOiS7tvIzcAKa6n3dptQxqPbtM
eZr5YSSFlypB6qX1l8ysvsjUnHelVd22crA3vGb6yhq6Yd5GcXlEcu1ZqyhndLSRmzGTD3r5gZ+2
lE6tUB0MwdmlHtaR3wV2ednqw9LsrPBM4y10T6nWF5xX9MxqanOuhXl4BIaRJbcVzAgC2siRosX0
Pwp3YBdDDkt5pGctu1SN4KLoTfXKCPtshp704ERWmuZmdRBdOIWdb15n0UOksZB3xN+Eee7GA262
vh0xIDNMhgAvLkw512uwR5QI5lHFjuZWHMZHeGHczbL/pahphxmClg5Hn7gGfcyTyig5vzRpLL0m
4O1JYQWmGxaJdcKqondzWZJZAPtmUQ4OW7RqOrgksfR5nmm6V3Bez/uySGdm06aeoYWFr/LM8Ns8
6L/KKLF8s6s+WWWuzUNLDx/bVl8UfAfxBQsWjiMGTcGQ3SVUw5g2lKxml6Su2UwR+uCzmH/mWqq4
WmIYRzTKiI09vrAcG6pVc6BeJthyOjWolSHml0Vk3wRSNIs8caK5OkR/Z5yeZ1TvjknPPcmOeAc6
vNGDAxsdxRoTl9QUbIgjlbJLbpadGwfks1rK4KRlkVvUUrgDs6t5KbIrZSBQtlz3Qq5as6yqFyUq
KGfElQpw/0/ZFC463JOHRBa07OR8pKHdREoGCaLJzvGMzP5ESHM5VJHmD0FWHsPBPpUNFetTsOQA
Nijajib23tDkoqr7il2mymDGXtlyQ/cUMySqW3ZD+d1ItQ32dM8HhcHwikmZuixSHOmpMhoWDVPU
yiXmsgl789YJzPgOCDf7I7zxAMUuc+Ac2Tq4ENWpFiUTkwveQFKwduCXBD7Auum04bZq2ugkonFd
eGmuD4lrxFmsu7UTw96PgiCZ1Z1FGHg2SL5SXnfnGo3jb05Y1Knbag1zhbRqwycy1VdpZRbnoaX0
l2lsks+vU9TYFwQQdxZ20mMO5Jh/nJDUdoIMDkgaXsZpP7hB4RSzmMTDMqXgK1Zrug//gnhJzYgf
CrEI+lY/62Xff7YCjS77lhhunYllWXSFS2oe+apWRV6udr4V2bZLHNGeklGtdUrlSakNHoM0pV0Q
+EZpUTdrTMODF34fpq1yapZXjpWK68CkuW8YovOLWLkO07Ra9aUoPV10+bItEmdepFbs9RUlJyTm
1cKp4RYdwc3eqcdWVCTNEf0lGszbqYHXCzW0u0HZ9HlYQ/bJ3E/NgT2mrl8UZQ9KZcI/Y+0DUisU
UQL8v11ZRkOpZVqXhJfSLnrfMHP7hKRZ7AtoIr+stdDNRVHNpKIN1xzhK08WrF5neXsTBemwwvbR
7DSm8eBqRn5H7OS2FtT2oWVvrL77ErRJNBvCZKbKol0UpAoWAUG8yWhAkqJMiiMqdETK5GsguEYH
Hs362EU4+RpHrfsSHKVsdCkUdyhJvKFDxL+9TpoDxgLkEDoUMS8T/gVy57tIC5QcgS/VSjaM4WAF
jQ2bNuzgsuvp2pDVmgeRPW+DNPedRF2ZpZkc0UBjK+TkQwHBuGwRRdNQDHQCgVo5xOh6M9kUjX3D
8oVtXihB79p/cyOaFZU9k7Y404YZbft52XfnekEXbVev8uhHSJjXcfrYVfQiI40Do/chchBowhYk
BHemzthQxIESql2yGcJKX+oBAmFaz8h84EbstSJNzpyMqTdNUSTXrSnTRVpZg6cGTearTtXP2raU
fqWY+fehrttNKjJ1lmshh6UlnH/MJqMegduCVl70UU+Fpm23RqEJI9k0WC0361vZeoyKYxpkX4mC
NBguTPECBJjJiLEtsypWI7XqTT3ZOFEjF6JuQy/WdOkHfe0cERb7ugrDFUe7mqIlapyzuPuqqGGW
mrWUbwaWhD7pK8sNgyRxmU24J3T1GLEPfNqv942Zj933EYPzsrGY2PDYOWFOg+OvV2dS0GVkaLNc
j1apk5/Geu4pieUyZVk06aLVe9dpitOwm79+Hsev2z31COuPCgTBfazHGdPD24gOk6oqu76MN7kI
Ijc3EeUyeLRosyZaEkvAQGRO5cK+Nz2udEcdvEOvN8YABOIeOgT1RAWbZZPGhdnxDTOMYWHZZXkd
9IW9svX2NFK4ylw0u61aQ6mJa2g1Xep9e5GkSnieNlIMrsLS/rQXpbYMVcQk0oB0SyXvwxWtODuv
tODmdXTtn1TsPHfQZYQxPWismAaystwKdB1BvY0ceh2Wi5N4VsNNPzUs1QvjdJhLW1lnTnYs+nlA
biJogZANKqvHqMFDvH7rRNhx2oI/gmiDgGI/bxN21TjGcNs05LvqhMNflUZzVy9V3eOUBS4CW8kR
e2mfccfhROAUrGNDY/PU4CBFh3aIZog2VMqrNC/JppQkd9s0TY9gWRvJPuXKcT0oTiTUOHoVd7my
57wt8jrDq7psye28Rdha6KtayeSZnciLPKXWRdTUfq4gX5MHfljS2EPa4KLuM/vIdx+guaY6Y28B
BB/Wgk+OCGlta6j1nm30gSpuUAl54VjCvCTO8JmVcllaaXKtJjF/TLS/qBb2FTLsFwQ+RhsPFRzW
xMBDv09R2ETyjRaY5kKxdNOjpKFH5Pm++AM1x7jCuOMZ2byR6lt8lUkjGISeRhteds0J5WHrIe6Y
zwbLuJZa/9jl8OI3HeAhRIAxokBF/BWhpcnbjMISbZVmfKMU9CZOSzHvB8RTEUFoT14/qftaHv6x
g/HRmDykoQRmImZLUrSdFDHfNK32Pat6faYFpPwUOvG3uK/U7yaSXrPXX3no4/BSFCij8ADZs4kF
lRUsIS1X2EbjunJu6fJTSC1lGVvq/esvOkAzRPiRXsX8APgu2oQzoqxrBgndvC4YaeZ5XFlLi3X3
NWnzs15VjsmeA47SGCwHb8A6AUbtyXHU8jhAkIlo6yFK7RX6AMu5E7HhYpASkQ6T+YXDm2Uk7OEc
uTrntEDu6jOtc79khX1SRgFZlqE5ILdS2uG3uqq6RZ13P/SoE1e8yKWXDII9lrW/yGkH6A9RNTIZ
TAjMGJwQg0SFE1hGpq/L0jb8vMn5pZIZ55UNOzMtFel3NJNHJMVBRGG2ElLmCFYicDohTB+wPK3q
gqxNkS56NTyt5I2of+gKuYdBtayixo37wDWSxFMbWrk8ZK6dnRrBQqaJK8zm1hkUChljeUagLXlb
H5Ep+1iBMEE4xEQOxDZQWrx72pPA0XUO9bkhmbqpa3olW1W/KIhzbqhlctWmRXTEvNqXYqOLiuMw
+hUIpk54J8/loBRFEG4QQeNuRlNnFsdavXj9ROzHrFFNtfWaacQhhbHfZpYdbqxiTsrKFzQ+bUzK
PdQQfLbi4fPgVIskVM5Lo/vbxik+IkaPAjDBrNmzUGcNDTfgjrnS6pZrMqq68AfndU7mDRUrJaaf
k+A0sMJZQof6CPPtC4Wx+ZlCUyEWYiH8skvaNiiE0egZpE+ht27L8a6+/qGFRuYn8q/X0f0QZdxV
0FgdjegOwngYlbqX0IsrnTNG1HCjF/xK1WCExbkZun2akMYjejY3el7+gNMSno1R6C+aWjhnlWGl
S0NCFAstitxxPPS57EP1B69yK3bTGEUEbu4U97kMEFyvh+ITQgutdJU+XCi2CGzXMLrkTKFRJPwg
tnPfRtx5xkJieUkX9yvuRHROzF5cECfO50GTWH/rShF7Vd4Hn6teC84dEOmIqDlEe5woZxTGwArC
sruoD/SipiJnbFOjeejUSoZ7B4nq04Aoc70h9alpN4i8DwxBLTvMZkhka7e5ni9fJ8q+nYLsKjxq
eNcYJW9OU5uVaiDcW2rRxgQbei0XP+hQsEVTtuIcXk7ha1X9PYkr9cc/fi8MCF1FrkhHB9S0WIWY
3RCmsgk3YW71Loehf5nVTngV9GSjwog76RJLLlNe2Y+tMy+K+P0kJkECD5FG+G0wKZDT3cV7ptR1
USCZsFEJknam4/yogoT7iU7i3CtCxqAb2+CU5sontavoZU96stAgjNa8iqKZKRmqgnJjzR378nWc
HLBgEVKEfEUU1DCwX3diNDIlLcfwEF1zSu5yhEG8/C+CsoDPFkL0SOiKa6sS57UFb7MlyWlti3sp
tGLVi9D65xJ4DLYgyomxUNSaphqzUoalZXK6ZqXo7miGBK5qD+IIF+wbP8gYQrXA+EHgW5smgTDS
E/HeIXDWSVavmzjqziWn5aJtSosd+aADSgz76cdlruOQeORPd8lO0kFnFmmDdYJI20zQhs/DIkzd
wrYav9Czxotzoh156YGwEQ44sKc/WMqYdLD71rQgzCp5RNdqIrLcNUrD9GRmCdQDsS+iL203aaxo
Edc9xC9PSeC3Q3CpD060pEZRCLcqberJKldOsXa8RrWUo/6QtfHpCOeNcn4imlGwh9jMWP2K6ORE
GA2tUjSDmjjrsLWSZUYKyxP9wL2qJPVfECB3qabn513Vq6eAyjlxCrX0eB19OwLH+J5dODDsEKfT
RKUSwrFTI5UKRdGqIsg39ZDmf1lmHJ/AgeQwxcrW75HZ9S04a0tiBbeK0bezBna83/Sdlytd6id5
PyMdN89bpeduNcRs3uVR5qZ9p5zFcaT8U+2J6AOsRcyvQBcn+pcn2lMzETDPIEw2atHVntqVCPpX
/JYOA/W6gf5jFsbrdLi3BKVusE2nvrSAqxC0gR7Cha45iheHZN4pTuE7ZRrPrSiVPpRufERe7pli
40uxfxdCwBl37U6+sQQL26joDDctIjEewtKxW1ZJf0QNPSTldwivq+OpHAMFY9OOPhoqWx4l/FYr
U9WcroXkC4RJENFO3Uxwt65PKLN9J9T9JFy0qAdvzjLlpBPqumluSZZxt8vPlE74oVt861i7yAo+
N/PbgArXYA3+aRwBdq9gCqYLzjSsXggvbPOzpm5iaqtDkWTKukLOYGYnzZU9lHwx+kE3KJ0Ty5jV
it+X9MrupXnaJGI0VAKkrdROTRHlV+0lwwDckyOnZ0/G6aDEWJgD12UcNDGBCx65aLu+Dzc10ujz
sAzYMoSTdFI2patGllgaOdLAcBnCC0flfEE1nCqjjepFhfqp0K0cp3ZpCaRVPbsPkYq8RBnYcMTs
Hkm5Q2oD+g0i/2GfAQI2I8dtkTpIwyYnikqu2orRudlshuRUEwhEJUJLjlnYo1jfeRl8KhgaOKDI
e6GvYiLYDDEIWIvw43LFsdZlZqxt1rVuwRuYjWFun0aWJGejvWtkDj+zIk11kUP4W69Z4ipINc5f
p9G+t2fCeRhTTFBEKJSd5v6doaYwQQjd1Iaki66WQ+TD6UOQElVDV/XQslXZ0C8YTk0WreOUMzsr
iOKjnQo0LLpkUZgs8AKzkDcOaoG+5YWCaLAaVGUx0+swcHvq/ECtslYd0WV7ZAPgCCEi/QIrXttz
Uw2RD4OmBsZmiNrZ0DHbU0h2idwc1AVyP6+j6dDLULKJWBaMkPGFuzyCQqzQiEvT2CRC9OeWmaZe
kCLRWGGK61LSiBx5356Uw8ch+GKYJkqHsINwhGeLJ6tUIm/b1vi4NKrcnNDYtxv1mJQ7+BZwISYu
gBNRr7f7liSx8sIpLWNDHKfzmrxA5Q3ViyNa6SFKtcvzKM3TLKhRjJSB4TERA6iO5nGsdPYm0Uhz
ripVfZuJsPVr2ZpXjp6qiHom8DC4PSiulKL1KtRa2rNWQUnMrNZqjbqhYTWbDMZJ6A5RH/ywq97+
7PQyuG7rsmZumKpW5Y4GqxdHCN/Ai1Pb1G260pkROwsvbJGIWxq0KOK27No5S1ODJy4PcjlPg1SP
PbXPROPCKklOeOl0bqjg3z2UcOZ3NGqWuYowrkeDkpTeEJIodwur0RSPNzHxkSAJoABReylyCydE
U6pZLjptHhgxSt7zkHWh29hx4CtQW+GRM7zHnNBUBBJsLJqFRpzaxvBahqjOqbox0OA6kygAdqtc
GoAqFr6ORMMR5hynAO0KMZTToydyrLuEsfww8XCHOxNTNFXcDWutUU8d+4vW6F+r2jlnUYz65NIN
+WnhfM2i/qqNhauhtrvg8VLvmBtQDwHTGdGrJWlrT7HvZf0jNu6RD0aamCAlzNy8iOcVEsosUPyY
XOrIUQgeneVIJKUI2iXKrdP0lYd0zGVd0nmmpTM1VvyqPZIa33MGxq9E/s9BjToCh9O2jBrGe6u2
+bCu+waePinleRcW2LWDKuvXpcvBN6FD4jExgqzu7jlsQz1qnMgY1g23+7+Q3z4DZ6cnQ1XFs9ff
tO9t4qMQUB63aqIzwtImggylgFpg0WJYZ2Z3xaTxTcbxpWOhAjBr5JI1me4affWDlcEiMqUb83jT
QimLqPVzBwF8tTjCTA8m9I50GCGCUoQdSUaDa4wIbIk6QQhTezUa1pG0K0/UxDjJSBO5dmUEoYs6
uXxWks5aJLHmnPMmQa7GOpWJqa31Tkl9W0O0pLFy58LWc+JnbVweybXvSUkH8QjsaYRpDRghl3cB
zFQ4f3Zma2tloPzEdApYgEJujhBmL/CBt8CuHSmDPIkxtj5to6FpaUUKTOJdC/h9c420rYDqjM2T
FraoW0WB86XO6EbPKFlaMeu8YFBDt0U/ysJiEY9w5Gt71UTB9zYai6EYi0BKoQm3UYzkCBs9FJ/s
Es1B5hCNT1CJKEQeF7RuQyu4kWtGpNRr24IWbChnC9tg5jzRBlLA85DxKTWVfsXCWLq5IdUFPPho
06Vl9CkI9XITU0NdJHppQUqhkE7rUhG6ZUlLVyvr3otySU8GrU68Bgl2N2N2uGhqW7FdPUzxSZmB
sJkaq25tZMmC6sOcpon8Jog0wDNqHZwUZhD6adVXi5TGKfKuLbqAepvNEUYgJ+DzdhZVvPS7nrBT
JB/vk57ViybXq2vWt85cYdGl02sUjJhr7GvbqXRd5Vk2R0K/mwWNeQGtfS51The1krRHTgU5wHTo
RhnHYozOJyy0XQTnomSq0KtubWUE6o2aVXgZVsJtw2BAxX+h+p3sP0mNBxfIvttrZhj9GWoH2aYc
Cmet5/A668RmiyLq5GLQaXZW1RF6OWTYXeQoLTnrA2HfG1qi+wj4q26h5HJJEX09wtj7ugKJBBj/
+C+KfhDu2P2QxuqE2UdRuy7NVptFLRwRsC/KOlNNvQd3fSsqFiRu1TfVXHSldqxSYTw3E041UI6P
lQUabFL48LvvTwrkOKSaNGvCuf1JUyQKnu3OOe1aWKQwQPqFxllxW5uh/CoVeCl1V/pSC1o3rB3m
v37KH1LrE2jQh4VqKxsCDxW3E2HXhzpp6ryy12je4yeqVcRg18G0z62uvxqcWm0AXcV8wRsdoXYu
75I6q79pddxfIeEgb/QmsNwExuGKlyq9LESRnfV6al8oMknWkUHFHA1hievkavL/Obuu3chxbftF
BJSo8CpVdtkq251fhA7TIqlESRQVvv4u+QIXLpVRQl/gzJkD9MxhiWHHtdbeoDctdmoSeusOqbUr
grGAe20ZuuqF09CjxZX7Y/Rq9lpKKYOVO3wTlsxATestOkct7ab1W9kpSp6N38W2KZudKFoRA3Mj
9oD+mlFT981KZeA2DQ7mHjPKkIBRA3czMzbfG6UeyHppWqUfmwlpd54spx9IINJHHsg27rLG2IjG
7Ha4/XrvDFMdNbmj/3TMq34CgNdsYVGtyBrBkbt/6jdvGQUENMDRl54nB9xkKqO2hVOmqF3KGk1O
nVXuUVp9urLK7Iaurha6JnOyjV4x0hRniWmygcI1LD4FcWCpR11Z5Iuy+lNZSfPX/c/5eCFkig4S
FLBjFy9KFIzmmrlBXOiufHS9uoq8hLV72VpiJTW/zU7xUcDxzd32tyL5vLXvggOMA7BH38r9mOix
+FMCaPyMHNT47jZFGwdiYud85N9skteboa7mALEIXlNjpGEwFe0PQogAKFe6h7EYC7gWIr65FdGH
Hkm4Dm2UFEEBosF/93foxpe/8YLR2rZAzUfHcPGrxy73RaWVHxulLMPBMNvQ5bbFwqHX/Tnzx+CR
0HL8PNUZW/HMNyUXLD3jtXERUM/AU7jeMF1RhkQvC2K/m8TW6F+8wTM2vZ+gSuayMBuTterTRx/r
4anPRR7MuV6atIam3M4y4sd4ndlm0sTdaFmmTzjWDiWwImNnH70lFbpsWKsw3aaW+FzU0EGcBsrG
wK+4/tyhEQHLqtaPFR/NV6Ns+tBmndpMjV89ZrozwWRNgt3oN0qGqe9PG5qbVVTabbrjQ42wIa31
uacNWnX1aPyYxMyP4e5Uh+PUFUgja4atm0CF7DJlnCdKmpAKpjcmwNMAU4+k2VBG3e0EBudBKea9
0RHSLS6BAs9ozHe6bcaYqCFKUcxpo1YQpcNKNuVWF8QJJQ+CKQRAkh8ag/MTmyYZ0QlkYcdPjklZ
y6NItXoUQZZEVd074CJbIGcU/jBGbmfYn+5f3lsgJ5424O6z2jSYy3h+13sqGmbyvMvsuCI2DXuu
QWKsi/aRF5Nnh1RZWaSwtQ+I6T/XKjcjoVy+kRTIG8SKr1xZYstAwAOBtQNOICn69tFLHL41TGsN
rHBri/BbgVEA9hGFNdNZ/FZTux1peY7uV96aPxO/3NoTqNzpxF/u78qtM0MTYlain9tD+J8Lxz1M
XAL3o+zYnC4IVpPT2HveQVny0+iaKyHTrb/AAjNwFD4TYLWlgfWqoWJ2Tu0YaDn9ZLaKRoUeyOaf
vwjOGYeEUjogOEugjztYDroIxI7r0UL8pTtjmxfsF3O0DL0EyIP7y33wUYCxo7UPUw4ETmBd36ra
LLrad9CnnEiPPqfXJWipJX23ck63EEMQp/BdUK/HPDygQxbx5lg1feciP4iNNP1BOwbs/JiYPGwN
JULDlQ98HMRuGvJmK9rCebZY9nr/S9/ijGtPjJ7eDBNBBA9c0zwz7r3Tygc19WY92bGasmxrF3l/
mEruXxRNngGnGL+DigeXQJsq/2JKt45cVO2HAJTvToz2Y2Oxr5yO/SPIC91DPfbDjijD39t+Vu0C
mbSX1KzSkE2OPiZ5j8Kdbh/G3AlV2oCg3Voy8nXxIDJaPeXAaldbDziasAF1edOknJ1EaVZrsdds
aBffDGFj9CHgp5EtL5Pkho11EwSdE/Oic8PJ84ZzXiHEsrPcilPPr782JLigIgWLh04BYA2mp7/f
3/ibVAPRAIh7CLWQRIOWuth3ylIUpQvbjn0wk44dpR3q0oXzUBV+tylK9VNRVe6AVo7derT39xf/
wBLZUEPCtUMeD+DKwkBUpiV470k7zhk9W1pZeViV5mPnNIAk31/qg6eEzDuAmhyKb8B8L56S6fFx
JKLy46of+a80KH/Umhkrt/ijh4RjRBwJB4vChDdbxHehF3GlQYiNVezRBbcm7wkQjvB+6IjOLaRW
nD2iKx22pbenRfJfnYGyc/9Db0MLE0UhUClsx0KoOY+2fP8TMkFsv7OLIO5T72w545M1FsWzi6p1
NNZVcQ4EXGIh9UoM9cH+gr8w13sQT4MNuTAhk2q5g2pjEFfoAO1kkJrbVJK1eP3DVTDKDbYelxUY
4euPK8xCs6ZLgpiAcXrJuXG2zSF/vr+DH+REYIbhfc+8/LlfsthC2qVBC7aXH8vcvqBLmIYmuDsn
m0l5lq5Tv9iVMz46nv4i0sF4pqygu6T12l3ulP0x81J16qhacXC3D9VCSRUUYGhgUM9bwnVrc0TP
CLisWDvjD6Jb9SBqMAeToNIiEobKItvtwQsXMEEnkjj+ii+6vVfwrgGWt8Gbx/4vrnbjG6mZmcgq
nESNp77sq02rah7a2XPdbhpSlhsULdegTfOBXptIcAQQWM39FqgjLD1Tzrjhj7Xpxd5UfcszDbgZ
hCyqXrygdfvTJlqvmKS3Yu5iRRO5MBqvATjNuGXXVyzTmZm2DZlixGbdfmwo38tg4jN8s3k03XTn
+Y354AgOqRe7L7Z+R81NDxxDhMZ9t1aJ+eD7QU9BngC7BbbZMisyiOyRoMI8d7KkW0PASYU+F8WP
DJ2Vh7YcZaxK3/xjBCmBcEEXjVO2CYYBUCMwx+0vjgFFHSuZim3tGOwibRulJBt+/Z/NqwWWOn4f
AhUYviW7V/CiMWoLMaXpcPfiBuVj3nVs5Qncwu0CDHMBugUFbGhPwmVdnw1Ax50w0S2L06qY8pCx
lkWCq2FXjOqBZUW5oWoat2VnWLvA7l7bSXaopCbB3xUL8cGxwF1CCh8Xcw4HFxljQsYOYSwx4340
s2MqpuooHYoECCUkocOASOdHwka9ccsu2+etN164XR87MAe/t6n0HwMJBRvkfA3SmrGsi2NqFcUp
6Nay6lurgdACE5BR2AEUHqJs1zvmouHbEmG68WSR6b+0hVxSpc1NmTjhaHsHNojPudlOPyooXq1c
ibfiyfVLwtqoH6LPNjecl8ga0k226IPBjYNAhKiJnFVtyzALIKRFTtP0uyn+1Hr4XQk/BEDtWLrd
yUdBIiwnxHmgswT+cRCPnmpD7T8IF2oCioUt1f+RgB7vH+htIIK7C5UFQGghvYW6yfU2MVYBG5gy
54n5zt9Sc/lU5KncBI5mKyvd5kRz9gD6+xzugHK5iEOMVLSkkL39JM3R2dV2Ye/63Ku2LQAX2zlx
XwkHbptXWAtCVvNYMCT7YA5cfxo1FBoiKrefmj7xUeYvnD3JOei8PHd/W2VAT25dsrCf432a+fiv
hG1REnE+5S4jP1JfeLtG1zyqhLsWNNjz1y6vCArsKNnPIG7o/F7/OALrXo22cuM0eQIoQDZyW43s
N3O+kcLccAgu6cx90GV5rmg+RBDiCTPrl6LTs5u2Dy05uD60jj4R8I2JHMLAeGqsR+4/uxqIW5Yj
Ebc3TYDeOOSfBqBwh/agqr0m3tpl/yDyA+0CUbSHAQ0IGd56E+8iPyT3U+niPyiwsS+sodmGTE0T
KtHJ5zTxs00LkY5vnWu2ERSp5L6VZIVhc2uTkElAHwsNg7dccXGzIPxlBalwrdjtuXmWOXku7GDb
9c6jqWug/Xj/+f6jecsNlqeHWwXgM/otkBZYhASpqdyGDSmyYVqcHNpsNRoVjFabrG23WffiA+3v
EEDSDb6bxjLqGKCRbnUs6upLarhRPb0MvowMemLJuXKSUBAZj8NWZSzylXXI7WjIFKQS1Mv9X/6B
I8FegTcFM2IBKxnMmdm706qNyitZZlsx0urhiRVV9pLqQcSebM0IvgwO3tPpljrE2LetQ7cJB/e/
nQBEv/9LnA8MNAo8qMPhgSL3Xbq0weKlr1nhxMyagDtwHoRPIllYl4z32yB7McVz0YmNT9ihHtUR
jwhIgXFLaL1FzegSsJ3FyEXLLwM5ATlJmy+C7Bvqwmb+5sYThYqevNhZ9clN60MdlIfes77w8uga
BP9IGnui3fbJU6KhqaZ4GqYMQAiV/U4suq+t6Rl0+te8rFHAU+iDTMT7UnbB4ywagNRljb4/y0ou
7QHy4DcxF1RYQDa+PhcXOiXUlNqIG6gyOQRmf0pCN/tKhj7qEPpw7zKKTyj4tWg2lkZo81ibZzb8
neyvg21GqY5RTRt6tpMpCPMgUVelcex8+8c0Agrhlflzz7N4KndKfa4gKmTQw/0D/SB5gK4EmBFI
MSF/YXuLqwXBGKjJNd0UO4xOZ0YsqB0gW7wUMil2fLLyvWir/rGrErE3SJMAjJ4VYwg+dbch1Mgf
PJ13R5Zqf42scJs8AcCASBKWFtpf7pvM3rtL3+vMHiUQwfGg+Em0iofc7enB9HM/nGyPoLhbqB8I
RMcdgjj9W5UT39FJGGEQVJ+qpBi+6aZdMSIfGU40fcGtnQfTQ859fiDvf9VgJY7IQWlDLGSeWsf6
jvCWHQW69M+6YHzvug3Z2o0FjBoqzSeP2WvyirfeH6UPzLGYmcjYmnm01/ufoEkgaGUD35Ha2cGE
QgAwAmBsPUyMrQUab7njwmYiIAJ0EENRQQ5YMkZoQqtAq2SMW3/UJ+hsnSenzk8UtLXHNIMyXt2D
JtOUBvueAkyrgAIqcGE1mx7ghYtNKXJ4RWnz7jHQlvkzIKl3sJrUfTbGyXu0eWKs+JXbtjpKCbjS
wC7BzFsQ8bvens7MuF/XwRB3RnECrWKIuULjO2SGhXogp2EOCx26g+c8t8bIHgyOxnkS8OGkdJae
IIzIQ8tn41PbFENsFsJ/6qm37aSnzk3G6i0yqH2atgUAaXV26RT5lbrQZFkxtR9FXhjlALUm4AOA
xFh4q6KbHD60nf0kmmIDkYRkAxhPrCe7iwLprCx2+9YQdSFPRh8LkCeMpr/eM0D3fEbr2n4aSGdG
NbG9Td3O47r+T7r38r+35r0I7u29BesH7WLYFGQ9cGjXi2RiFBJQ1DxOHFbGtd++jDygj1Mm/zn3
nxdCixR1LQzjMRZ1OjDfE+1YbR57KSkPQa3/NHlwEj0XUW9m5xKxf9hkxT9rOAGuTtEMBHkFUFnc
vuvv01WSBcIoqph7QfrFnuh3a2SfHJkBzBL43SFjVbK7v6W35zYvCR6ADdYM8oGFA0rAyvaKSVUx
SX337KW1dVZ0DRx1G6nNCEDkr8g2wBedJ3q9tzdGb+sCAh+IdQD92Ao1+qi5VmLruYUVDpY1hCTX
2cozvg00MGcZfc5Z7QHJ4BLw6PllmvDJk3E50n4PF0xeWul0T43wfwaNc0Z73EQN2h7PVYISx8p7
uOUG4CzfL78w89wTZBJZK+PJaEJdPCf5IwEqq9fB1u67DYqKn5JCHxzA3avuV+VrFNMgG9SUr7VQ
aJR9rhG7Z2o/1WftkRBl9R++bC5ByquoM19YsCbU+NFNQL4FGTc07UGgmv/8nV8KjLKU/shrFIwh
HK2SwNr6QZWt7MtHVwEdF+Q/cIEwrouXZRigSFNmSCjgZOkx5wybk5VfRr8ow1F0zcWbnLU44IM1
oVoE9jjMuY+PWxyFVY9uO7m0iOf2vgv0q0PbF0qKDbfHraiTqGES0dYviEs8CflaBP5LpUkE532y
+uLi2Gxf9mtv4tY6A5cwo41wNQHkW1Z2h6kaO5mZZSyq/qtyvQoVEcM9Tk4BVY1arqbFt5sABB6s
M8Ih9GBg2K6PV1pNzfHNXZxrp/ya5Xm6a2p/+sJHC5Ari4Obnjuif8paKzkqJ3gp8aAxU6NGNORB
YLBJgDELAze1XwpV8qOQ3vSzCCj7dN8gfZCqzAB6GF7ER/Pc7oWxqDgFEKyRUDZH8HJoPSs5q952
28hxs29DoC5J2e6aCiW+0CRu+bmeaB1VyDdWfMDtASGxhedERAtMGmqR1xsmfDPt8xboRaOBLKlN
erLr2qDeV5KiW2hWayJtt/VmrIegYzaV6FEvG1NAHNaiAiUr5jrNIOVVyy1VvngsGmen/ME8Vz10
BTo+iM3Kjs/xzHWIBgwKGqLA4M0dFGfxJi1vsomvvS7OuEG3vGytvR4pOSUtGB6F6skzSwdQhqSC
Ohoovd85/hQYCU7jCdD4TV8Ea3I5H9xW5IcAQgEUhUvwlje9M0aZ3QxGgaZNXCjLPSCSTU6U1uUG
XbrqO8C2wVbnw/f7+3BrAOErgImZC88UalkL76vGtK8rPmgUwpGS+mbmRZMJubP7q9zGMEAqvZFE
oHOK/uMiUBI1JaLJmzqGWEYL/GDR7n1TGs8TC/hKv/WjD5r5Q2DnAiCAM76+wVLl9ej7iYwHjrgh
AaYFNaFmWvGzb53E6+szU38Br4Bxxb4tFazAB0U6UxrJk2jRhXbHvDwigDqXBXUjq+X1Vlb0F2mz
8jlLA/VSDsax6RqQDjxk2XmTgb2BTsKW5EUbuXT6OSA62vVWwkPQ6G3oCeSQqJZusR2Jdn7/62ng
biE1AWkY+E/UDa+3qHGVNwJEkTxp1qFWk4G7V7llu+8blHDvL/VB4odAZA4qDZw/zP7iONoCer6A
xNQx6B4/FTK9F97oZNtnaboruB+EOaz3wTYIGvj+NEsxqnbl8s1LvD8q25x7aRghAf0EFBaWn6uG
zmtKqtQTap5k1/s83fJg9L9oP+eHPqv4QdO2jTWzz5XO0zUBshtmMWbQzFM2UB+HKM5M9bnebj5y
j0u/9546CD4/9L5VH3md7oZkVnozxLYUeNnMdibk59l33rnJkWhQABVyjhdJtBVlec12I7O+DUnZ
Hypudtv7x7S0PFAzBSIOrbe5ogHHPD+qd5YnSFPwRkaHX3RQ/2F9T1F38ZujQbMqthuAZm1edt/u
r3nTg5sXneeHzRDY+W+LRdMSQuzglYtLYTvpa58G4BhRARWZHG1PfwD/Gnqq7EBsS0VDS8oz9NOL
KHMnSUNG5VpSsHR9bz/HmuFyc4SCjOt6DzrACQDL8/mlJ8EvYalvhU33uY8XWdaVXrmT87dd3cn5
298ttniCyJs5SvYevzgd9x8SiHADLQCx3PtbfPtJIC/O7VwEuAjMb7yrqVNrHDS/WCooPvl5gjwE
pxw1w+AeTGSVK699aeZR6jABXkQog5cGdZ6FmbdQ0+FJia/qU/prok52pJmSERvJmqv8cKW5h4M0
Fd5raeUrBwOgzG7gF8wL8WlYQr8rzAdtTyESSBHd38a3/vP1aeG7EPkC/je7FWPxXX0GNifMPBgE
poqkLXa2P3ewOGQE+2GYoinpXmQG5BFK4mDjeFuajgejmHayyB7HaQTHAoXxHEkMgpsQ0iq71E7P
UJQ58TRbCfyXEdV8BjPp3JlBefDpi98KKT0vEW7AL0yOFkggpf8yKavcSg0tisrg/aYaabJ15LCW
e350Jmh2Ucg5IqNFL/D6AZWZ3zRlj5V5QZ3Q7IT9AB3dJEwNp/xH4tH8kegOz98JNArc/PVSZHJH
2nBIcTHuFVGPcQ0RCfp+5dxvH+n8SgHLwzVDpLhsbSYsI0roVFwkuI1oGGQIxcAm3N2/XR89UrgG
pGi4WhAxmf/8ne11IXQImmLPL0mQPOVpouMGddlTTfrhiUNL7fj/WW7m6kLtAlNdFg4Z4B1MPJF4
o6B6QIfU/Ysws94GxP9l5dawvb/YrV/BDqJGjl4Z5g0gGrv+NqitWlIMBszcoGk4CPZfbdSQ6+pE
v88L/yKs9vf9FW8voQ25BWzkW5UZyNfrFfVkSdY5PVrhjgtscT40O8h/dqG2637Fut5UOxCgmSDv
oOABAztDra/XyjQFqaq0KGAb9s5qk92ASuhm8FtQknt1Ir0iG5/5v2j1aqXWYeCPuXOphs+suLQN
YIfOyQSO2WIoiebTjpPBihqv/IyRC0lo9mrn5zbUpKqVn32Ta+Jno8aHeuUs1QeQz3zt3124XnJ3
CJBixhmm5ISisPtNQCvEr0z4m6ym8quAamDoKuU+mYbWJ21C6UV4gVq5+R+cFRIdUHORflCEAouz
oo1qXJFBmxtz1cyHuT1/GAgHrxUA7pWPnr/p2oJ78/gAQBVgnJCKLCp+0PCndVCQIS5ZCtUmKAfu
BqMpv96/fLdP+XqVxQdVqZRuk6QjSpk+8Om2hekNvrnPbDS2klTu76/21jVcftQ8gQ30dA+CCW+x
97uDNAnEd/ymHeO0NHekTT5J30qirAWxkGEqwKnuvxORnjvzXIqL259E/cLFl1HENDlbw+/Uj6m4
WFkZFmPU1TqS7gVQuTiXP9vsV9uciv5PqtJoMiDCs7OsP/70a+rOlfpRi2CLskvYJd97qIuPwSnw
oemioP39TclLOpx58KsP7LB3G7CuD4KIKDBfbfpMpk+GsUV2S/pnFUAzTOxp/TfQx978At18jZIk
Jm+EHvtLgqiiRajFwZ21hn6V6deeZGEpfqOnnjHQWNqfHv+vLP8WYMn7iYMw4zS2J9P6KoMnvwMK
ytqUkBMmwHB7+RFDT8L7+3+T2yBYBnJsVjJGbR4lhMX7hyACHxhyKSAIO7Qpu8D8AhV++lsFQ/pQ
WyyFOnxhHkGZcM4VoH0htHe9tXEuN5Pc8CuQVsyIQUTuEPieX9m7W1Bkgw9CV9LHqpGYPmCchDyM
VP3E/AgUi1j+HxqB+WbK6W/TF5Fh/hQjqn1l2AGMU2OKnn3SfDrn7Td/+DOZ/wXmIffB6SBPnfOT
AF1RTfIxqx4GtROV99WprGda/PQGdJChjhGhdLdiFW4DGMCEkZui4QGXe0P3pQZjXu/mdmxxcLBt
9omgehpxEHV2TknLB0j2h3ZQ05Vlb1q69lurDpjQeR4cgA6LkNysS8ic0WGMOweHJLy23g8TBDBz
mqi9I4DKg/6wNr9xO9mrosxfs86mj7zK5SWrtPOoui6JXMBj/9lhozSDSYHQHAWu+QYcWWUZZblI
jbiFKG0FAeudo0sfgz6qsJ7BaPcv9a2hxIQX2BKU/uxgRoFe3ybDL1Jj5BVWg+ztbpRdCRLssAaI
uGmQYrPhpWH6ZxlNiB4vno4Hiq5lSgvU9oIcE1hkdQScOczzV10UuIOaoZ1Go9QkaSRSIDQn85dI
yt9uJe2wbNpX6I3umyyP9ADevT15zUrkcmvKZ3YdvDrqFkicltkgF/hjNULiQEraQ+bLJp9oQHiU
YJrRK9os9t/7+37rC/F/iK2HnCnQyIB2X+87JuvULsrjRmwRsLNVwNqdTqtha7trsfMH7wtMfTgq
imbiTHG5XmkqnImRFNAFD5Jnm5QD2gjqbxcmbDqnbI/CWvK7p93n+993WwXBiSPmAJIIgGuAwOYN
f2em7KICvojlU9yDIf6lAFDxAe2vCnr75hiXKGrHrKx7TLxBju8Q8rtSBPpVfJSRslPAKZDn7TVY
qUcXLPjQyBuNgVF99uP+z7wNWH34U1gC1EJmbP8iTuAY7iHG1oV+h51UIHe15nNZt+6TdCYe9ZyK
ra27tQ7oB2ePIghQyMBeI5tZogVKyLk1SW/iRJAxT4Ppo+KNcRCAA+iVW3aDE8S7A9scKEjQb5A+
LcUcRzICquUHwK1Ywt2Y2nAveTN9zmU2AXUZKOe/sYVOVyDzZ3QBQhcTMr/LgA57B9qK35sh+2Sn
utlpZdv/HKGBm+Iil8PPQ7ViSSOz8qJh7SCbGO2NFPpIlIRykMWKefvoGs7dvjffMp/z4hrmtQR4
htZNzNsJyKKcjQ8+RPxCE/TBR2UTZyeGemtYiu8QiLgb7vWQAy+bGHoR9hbArHJXdcZ3UM+mKJ8H
sIzZMKz9yNnVXAd2UMFC7o6OIXYCdbnrt+KrDj7f7apYdd84RL9OVtI0Jyen/beyBGymTAMQIZOR
nifM4rkoDF/ZGoVk3zqjP/XFP4+dtGfZPOAbUFVAFw3Z/fXv8ZQFuXDayJiBmvbZob18mnzxrRh4
8I20wnvVI7D7hPtn0rA89l3m/rSgGYrpg/1XwRv0TWoj/3dXNYv6AJaIngny86Wr6hRm33Qtuqp5
yuQnjIZmO11m0/a+Rbh1iGiNwP0Ckw7tB2A+r7+9A45b1YDax55fsHM3cSj/uqO/cvvna7c8cQx/
BVgAFQDIhyzsTp4D6WDUVQ0yPvIhECrrbe3TaeMSBqD9IP6xSTIfKNZCLRqBow0w6/VH9dSX0yCt
KsZoMfVgdAYCwN5b6SXemjXYGTR6EbfMk1iWT81SRorM25UQ6khTkMvb52ow898BVBjvH9GNGis+
B2WnuY0Flz1Ln11/jmVOzMtJ0MZwZBDy6MzkYHli74p23FfQhfgjG+vAlRp/6GHkEaCuXdRZdga1
aPuT8Mo1jbIbzOz8g+bi1BzeQAzKX4Q3UgGHITBUNm5Zf+gcGvpCQqoL44UTEJqLzIiqordfGR7y
pgqMraH6YDMZXfcVUxdn9qcTVGjYV30YMGjXBFDgPePf9cOsUHoreojiwjdS/cMvRBdCXnL8pFVg
HNuKN5GRq2YKmc0BocsL+9f9zZ7Dg6ubim4OwhOEbMg30Cde2ALZDRMUP0cjNlpAWBw28XIe3nzq
TGiFFIXPjxqIzE+VKfmRG2SK7i9/e9ZokUIyDc1yZya/LYtyfs6aYBK5GedDkX1K/OAgxTQcktze
AW0JxLtukz0kv36UUmQRrbS78TDSwZoGBdpMX640Am8uOX7OzFpCqx3jCG4m2aSmq9BcKswYDfz8
lFspO4+gAP6si2Qt37yxRPNS6DmCeIf7BQmc61uedEyNNKhMVBeq6UKo10aDhT75/Q2+CQ+xim/O
RW4MA4E5Wrwl0AtyBol7I54JwlFuqeJgV2YPzbFxiPG0mteaUr2tIbq+4vZueAJoBKGoiwwWdTVQ
BZalawDGa+0Hqo0xzhlT5Yqs/UYwKWQzFL31UCtzPHiMfi0NgBFFlQI/iVl/8dgx/3X0MFAWDWWN
8SFp8ppDcPwgNWb9Vk39A7j1C7J0I4R0pTqNwVDEhLXw4yjL/HXymXMCkUTrICGdtbMHzGTtJdlJ
oCQ2eUnJd7RNrN2og7XBIzexJj4XVVgQVvEXmiWLQDyveKAx8Rqdx7qBNCrqVxtvwrBPMZoYFmAH
HbStvGytaDSb9uv3i1XnFg3ghJgMdDNK05v8rNBOG7dtsweyw2u/UFQAidSASW87xNa1k0VWtS+a
T9DGCfv+pEDIIOW3VAAfXjynbbuZzax0HNQ6n5MeohGWnDXQDkRglFXwU/bWLlNik1dPihFMQdhB
wpl16H6YxUEmNuZYQmyHq8h3sm1qYfsZtA8fwTtPMxoRVW2Y7nfCEzuw8Q5e3m/Bxd1AEa8ARIE1
kP0s2WFwym0r8s0cKOYQRszxryV0mw0H5aQAfQKyAoyxv7Vpsyt9DMPG39PewAhof+fkfJOQIxDc
+9wzoyz9ZeDXDM6+s6x9m4z7AjUSiEg1mgk4RtDj77+x2/QXBQ70xzzklXPdeNmSLt3WQK+qMeKk
m0JJJgzfxYxB6LcFZ2KPaTxit/YDYrGN5eYN+C/tBBHKrD6NrveX2HV1zGnpbRK0KCIMq063BKyD
Tdv49iPStzVh4RvdCyDKIf2FUhfuDEz/cthGkPmJSXILJSaqqkMpeX2GUquJomFPHpwpNZ+YkfOQ
AdZt9r6zNRqVbNvcNh8w9/o7IA5x6aFFPgvK1NGUiX6X2EF5sYtpzfPe2khgDNDiR5kXXQf0Ia9t
pDs5ym5H4KUkqgWbsRjS3Wh59fP98/tolZm4gGYNAk+0rq9XCaRBNciBHeh+PsaJVX2xcQ2otN1f
5QNXh2gGqDXII80lsWVQ2HQlSwy77S4YheSd0An7bmEeQtgU1n+DAU6f7RQY+6j3qMtFWdNCxMYT
EyZ3pxl/wP6aKzHqbeMAySkQAmgpI30CP3sR1VRFQ5uUZPLSBKUd2VXWx34J5e6Sp3THa/YTA4r1
tgfILyorhF6kKb2IZ+r1/r7c7v4M43gre4IiDiLo9e5Tng4Cs1/KyxR4PwMH05llalQrbvBmEQdw
eEzAgJQTesw3TZIyaFMM/BAkniC8eQYnEdW/dqhWrPFNMDWvAmlDXH6QlJAAXH+K4LimtjmSmDjV
tFW5ltvOrfQhkMBB+D4Tu4737pGMvrcHRpCsROg3KCaAIoF+hhGaax7gmy8usm1NpS1oT59ozyHI
jumsoTlgYk1dsXSDzNMBSwt1wjDgqOD7IxTUePFnDLQd8iy/2C3kylorGyOI4nwVWgNIlBKN6YqN
Z12GQHgHH23nh6zVfThi3Pv2/kW4caDI/sDrgrgX5s7MWsDXu1cNRaGUolmcFbW5QfWpBKdKoGDU
q31j8qPLO2PtTd64T4jOwFfPerI4Mpzc9ZqNMzTYRrR4CkxSihRGmlx6AfkQb6ic3x63+XGoUJs2
p4k+YiYGxlwmrjy2E/f3IyQeo/s7cBN9ojYJc4wfg6gQ/eNFNSOAzn4i+STBt/AxcYVy+2sNUeG/
ZCTOyuu/fRBonFmYootGHfCSy1fHBuokGQFcoSZltvP0DFeClOLKKjfRJ3YNlxJMlPlU0Va53t4O
HIcRtQLxP8ydV3Pdxpqu/8ou38ODHKZm76oDYAVmUqQkSjcoiqLQABqpkfHr5wHts0ckfcTju6my
XZa4uAA0OnzhDVeJN1T7XGCDWiBhtkfqPP3UllP2uagTsVe0vd658tvdDVEwfENx3oLruGWRLy9d
zFNiD27fXA1T78Sz0IcLXBhyPAjzfW3PxT6F2xkqKeoTD5+DEcHGKK/s8duvX+nbLWETOOLABUBD
Ef41WizxJpteTVdeOQ44EWRF+kPveJGRL9NNky8LUug0eGp7QmY56cx3RuHtkiKpQiYfAOWz0Mer
mHQycYpY9am8gl4jwgrS1MEenDFmBX7Ix8LfVUb+nq/a25oc4Af2H18nq6HG8roijSTqitCXb15y
cNk7AtRmR6TXlHFf2OmXVNPLo9BXSP41sqchZR8R1vOAJHvqFhdVU5hR3a8NzUdL/+o0A4u+aArr
zJJ68HfX28auRhYDhjUNV6DlL+dIvlaj38yzfmlr5ke65CMVJxv9nmR85/h58x7AZ5AEAW+hTAuv
e1uNP1XLtRK8RFNzoVW78sryi4f1ZFUjP6FU8Skpk/d6ydv3vcgKtuvRedgKUJsC/6vJvyq7UrT6
9Uvop30ovDmL3FTKd57qzXa1XQXZaHIdys9UX18+VVXIBMG4Sb/UtBItbPzhTkx27JAy+/pOhett
8MS1bOgsz3w2NpJXW2MzZ0ZZrp1+KVzz1tqAtRi8FJENIurJHubxMHb6RdKYt5nbhSZY+zYsVBoc
0pJuaTX733+9rJ+Vql+PsA3OgZCC5gKh48tntwZfZXPQ6pd+2ixx5YpkhxxIfmrU1hBKPQkOuS6K
45ro+Y/GxR0zhJcsvgbmaqHe3pfBDlOt7qBSrw9xHq/2Ca2Kg+vL9oja5PfZleIIfFI76IXzlBRF
E7fKXNimNOvMmYryMltr8dC6yXKv0G8/ytp0zobMdq/aqjci9nMsWO2xPecgC+6ManjXYWfbu1+O
AE1MwDnEG7DYsI9/OQKeV+f5YDYwDI3Bjd0J+vg0GjdFbkZBPTkx13TjblJo91l+GrVKa98JGN72
yikr4NdE1AUyaCu3vryFxPVyM63gg5iVdmo52vlgpd2uVd58VqLXd9oJ+TCtY35W6egIYjLZwD3I
Lfw2ijI7l5IBtdLVOOBOO/5we2nHSad21iyh4OdNelQEOYecI3vXEv3sJmPWzzu/bE7bzOojXUN+
P1oXWJXrYrkXVZLZoV+X2rlhGS2eixV7vYduU1Zd/3r2/cUWizgIdfJN0wfh9tf7STtrTT60BSyb
xdL2Nmr0iWt1iG1kRst2mfXDeakFKlbFepTTetu3MpYW9rf62DknZU4PliCwT27pfwYxRY2rwZ+s
d3bXt5seNwkPhLSKGIOD4OXb8VNwVMrvNLDidnvaLQLZRAl7KffBqGQqn8NutPR3Try3Ox+VWppO
lLwCDr7X6ns5dkTNxsm4atN0vUU3TF3oIn+vxbfN7RdzfyMgWWAyN00QRNBenatoOLc8BCIKOvPf
XOxpV89TseunvAVQ+q4Pwdvdj6ICIl2EUdT3gTRsT/3T+eG77LSOXIyrvGjQ+G46l5rIMHf39WRr
uzZRuBNY2eXSGeZJbgknKmq0401t7mIzl/MtsLf3Qrs3b3e7JQS9iC3Y2GiovLylqkMHxFtQ00GC
7p5/y0iWTflY1sBUUlvPPi7Je2Lsb97t8yVBtCPgQ57zrKH70yhgEj27S50YV0vmpFGP9Gmcz/X0
d0vAKCHRs9yEXmkSURR/+WC6jnR1QUP0ylZGuvdX6d8PyLcfS622bn+9jt8Eh0RmXIZOFAMIW+zV
CsmbKUd6GCk9XRXDZVacDYHCDDAINBkhMGTpES32nYni+ylE4Xcu/hYhg9HXs4Ak1SDaLa8xEWuB
p1nm9uXVhATeAfnF5Fg4nqIgYRiQN7G40ndTq9/pvmh2YycNnArqcVdSFA+byUmiNHWXd7b0t2H7
dlPAjhmXjVb4mrfuF6PGwS7Kq8yyuxOK2npc13VwKFLlhAVNo5NRNz8IZ44KPUe5KSuOiSnfK6u+
xYJxG1RHNokb0ggSiZeTwAJSicnPJK+q1rhY9Cy9QG/T2hFlA2Qy2jqWcDriYNCLeK4w+JZF9U5w
9XZ9EVWQOpA8UE14Y5VRrmnB0TLCEx/sW9vW0pM+RzlLE00fo+e1k1b73pL+i6cGpwVAGo6OjlGO
vQV8Py0wiWRn35W1vFqaSiHF2gRfldBwpOsLSpeTrwPvoHKQUzFjknbtrpsDigS/XhRvV/nLm3gV
V5TUiAqlBnmlFZm2b10t38k6Tz/+7atA8KfHQ4MWIv5reFjZB4ZWlLm4MicBxk43tHiqIDH9+irP
jNSXBwVlGFqGULcRAqTm+nJEs0W3236pxFUaTDGHOVZbn6SVxXCV9rNzH5jXuXPaW5/sqYq83A4B
0YaBHOJFw254uPSSBU3mDK9CPeyzB3MtLq3q1LGfhtTGNP7WFB+TGWeJAujlMEV+B9SklUci871f
TR8hQp376fipUV9rfNJ2qvmG4vHff1+QADkDwTZwELxmJkP6GdIhM9MrfFXO/FIz8Yvo3o14tozl
9UD6gAiRE9xIAq/jbXRmZyKUVlwViNcfG2fxogSW3nEJ6r3QvHSHTYeKJj8PIg8s3bGSphGCu+je
eaN/MTs31hf4ZrCzJHOvTocOYY9gQGPkahpzi+YGhoP6ViH99bx5u/jhljFvth0AydrXu2AzBGOa
eVV6Va3qbtLX4LbtvP5OY6PCCSXzSHGYwB/+9kUJp0GpENcD3nod0IsOEJXwkRda9U6erJhFnAEs
x4Mlmfey0MaYSPQ9t9O3D0pKzECSqmKpDcH95fro7FnQFe4rlFXABzpu7nzS/bWP/Wo2YqZRepa1
pTz8+kGfrTheTiauCjgJoAmIOZQqXl41KOmjtYuqrvrgaq2TyBB4HDoS1bEyrGEYrNN+gKdd3c1g
cPXpTmpkc/YumU6a5NhQq3KLy344Qbwl9PybMftqt0HkLsuxWI6GhUMN9C+4WWW9tyYR5tatUV5Y
4tILKAOnTnfjrsZ+0cGsdxKdxy7MOFaDrNwnfXnokMscjT7ukcz0uuKhBPi8WySYWV8BWBQ9jkGT
mo6/HpItU/p5RChJUKHDcdbbkDcAJF+OiLeytvUpmz5UHA7HVscbrcUQ8qjVukVvDh2F3hu9XTnY
722Rz1Hbi0ujdwsYiaB983SglPDy0n5QipVDSX5ALNMMe0RobwfpXCuzT0/wcKGFljLWiV8mOytn
ebvDZB/zHiR56S5IZo2liTOvm53WgAaiqiiDfcuW6WHgeruWWG/NyadfD9abfh/yEmT+/iY9yCx6
Y/c4z2khbOVqN6TeR4RUmtMauNRVI2S30xpHHbWhi6WjN7E2EcAss+7vElszrnM/C45zj8vxQEnd
XUwsx0fDul38UcV9nRbXpZmb70z3NyjBDbEDKR+DEnZQmh+vFlkLTq8uB2XdLGt2W/VYA1WaCcUA
wuY9KPOvWjKgRoaYQaSbSX2Rrr4Ttm4wRKgQJ/sWu6oIa6Ux2jxlbn49lK+3U6B7dPe2VHZjcVAt
fvnyi3rV6qCezZukTsUud7UuHlKRvFM9+surQJPB5gwuPp3al1eZGymqad0sNZas2WPDx9Jr2/7k
nWex+JqfZzKFNsBXwLut5+zh9dkwloY0eqk5N8IzyMp895PEJKESXRnNnkdP29cfUAo4pSf0OExp
XI8YoxdO60R2kT+5m4DH0g27asyb3TKjCBz4vdrV5VwcgyowTlFi+ayw+AkHcStEJtBR9j/mjj7H
o1XVpxTgXbYNUiNkV9rITA2xq2yvPQ+S0jkK0VSRsWrFnqotV9RLD1nPHkk4TKyjqrXtO79wJbfi
tbtc9+U7R9qbdc7oMDS0Gth1CVCf05Gfgsusmdagx0PwhiBo5+wRg4+WaDzJdtT/z+aovhAx3L+r
5mv/lN0m75xt2zx69Wo22D2Inq1OSfr4cgagwtybQvXmDUjQI/ROW3mxax8M8ohfT4I3LLLnxwSO
gVoVDHUg4C+vhC+jX7ItmDfNuX9wD8XlvG9OjD0U7DDdGaG+LyPr0Hwad96Nc/BO9bg6pLEItf2v
7+P1wfr6NsyXtzG7w5CNemveICEcOujESeer1RyU6QI3fW/i810vBnfj7XpbUEbIgs7Iq0e2ra3M
IpBim43KufD89FNXBcE7afnrNUykzkUAVVPv48R+LYpLpNWqRJagqjOsFussz3bAW7N3HmU7+V8+
CjC/LcSEc4hnhPtqp3Amgc7r2lRX7pBi7QwJG63oOt0o+0mMksZXegbldQuYLtKK9b3J8/YZN5Dh
H2Ue6t2vqXxUjRcIqly91QsXWuVSb6nXe66Wr64CCmyDH2DOu/Xdqe1t29hPC7GUlIRKFCmuKO2W
Q7iC/z1KMu13tvZnzYyfxvKP61AcRyCEIhlr/uV1PIVuBqC/EuVGgEmy94fDVDc3ZuV811fHQLLS
zZZQLChJQbJL4mVyxwunyZodTkvuESHDLm4NMYX6aGS7wu9j9AVBek6W2Nu6PJAV7ss8i3XMl6Mg
9e4Mr7jI9SKIg7bfLxY1+DrQnHfSnVeR0h9PRdOIBteG2n6trbBAKU/6iqdqg/RmsakFK96VA0s0
ROYnC+0UEcvG0P2/t6Cfr2vTPmIXJ9yid/tyNAM/nYc2UOVVSm3vY9BM1WkylE+uLJNw0mYaadnw
zmL4i4kCXAX4MtU2Hvc1nKGwOUymNpNXvWeLY7KsfiQteFPPO9V/PM7/mT7V13/MiO5f/8WfH+tm
obMr+ld//NdV81Td9urpqb94aP5r+9V/f/RfL//Ib/75zfFD//DiD7sKYulyMzyp5cNTh+vQ8zW5
h+2T/78//MfT87fcLc3TP397rIeq374NQbLqtz9/dPL9n79tNpH/Fv3bvv7Pn10+lPxaVHf8zYfs
8eH17zw9dP0/f9N883dCsk0sw9i4Ecjl/faP6emPH3m/U7QGh8R7hvjPmqlq1Yt//mYYv/MLGDWQ
45EbImD+2z+6eth+5PwOtBPqIsxFwjySxt/+75O/GP3/eRs/6xO+1vHY0k0HkV2Kb+zpZGavtkCt
XAddLtjrTTU+b4hPj/1uqqU6pWu1GQOXSx23QpqoNpv+TtNcATLQ1kKrzOtv4JaaLz+N3Z83+PMN
oaj7clOGvAdmf9O/oxzLg75WsXLrVnai7clBAlifKzWGEJ3/+qRaUuMMxvp3oTadaaXmNPLdxTjM
c00pQpCwDCPSmqtTGddOgunzslrWvZloyOSqudyvmREuQyX3YHF7GSMAEVz0XjrvOxd8qVr1D63T
o6rbpbtajsM5YZp/kSBzewkeSsf4Ex/XzoLfTNaYqWsq8toHT9TVpVl6zlmA/2GYGM2ShxKYwg8L
BOChLIbkTDpFdUH10YvqQZ7VU49YD1WEKEPb7DBZ9mPZJ3Dh6uIrN2IdNUcs38d+rTbdlDXC8diK
Ui/9YEtJhp7an2TvtvsMu86HArPS/SwupfT7iDTu0dOKL26uX06i+TiNvbdvaeVGZpVBAhXyHiC7
ijATFOhdI9TuzQxw0BnOuaIMHupIR+2mTnUXK9zE2EJGdA9Xt/tYTVUR+UHVnXRF7YTUhq2TYFnn
MJttXIwBkOKGjLFWMAGj8fsx2zkNIQnqeI9l689NuPjahpaENjwZucb4WfDVQlNfnqo1BaVaUvgO
6xEsAHtQN0SecJX9ILfd6JSe7LlmiCw5qgC057Seu2597EZNjzRqXY5+727w4CZtiTRF54aaW37T
FnVqdeKHa7pf61b0u0KSqAd5rx/THnvVsanVWa53GOgNkJ/pvz4GfpLHgeG0If3Mk2aZl9Afnf6i
sq3+MDhZE46LnYeOM53puLN9NDO/iNg0tThfZR+PqxGJ2vqWB8m+mw39RJgOcn29BjDUMuWdF8A9
QUn1XEjRHLVm+Z6XqbtrptHGPk9TBxML7Ui54snYECJLdV90qxGaedIfm6aYwq7I+2NSOLfpXA+h
TefY03QHOUj6fNA/rqy1xptH8/32RO+haRdz8yEZlMmBSmfBqpV+3chlmfeDj3NcSoJ2nXIQH/GD
Cz4CZuCVtpp/vja6ltHTT7LTJNONq9otZpCSfVUCIfMa0GGde13Jajyv+kltM1lN9q7xCgfFH7PR
wPRq7lpEQTeJs3qZ/Tgz/SlGqTGl+jEsD5muFzda6x40qLkiXAtb8y66tLaM3eQVbnLmBmMjKC+6
U45sh6vBqOiaylxx1QL+Hc6gFPxQNO1s3Oi1M69HVaul3nvOzO2ArJE5OlQFTEVKrmlxX2H84OTl
nZ41TtxTaIv6BK7v0sskLNapi1Zn1fmoaE4te3I+LPnaR+laV3uzNbUy1FrVRBCnHyR+Yw+IkRXX
Ck5vjQGcp9Oe4LCM0mJxvpZ2oj3pwhtuNjrQnTam1YWVlD3kzMRrv2vo/0U43LV7jSoVKmLLGCq9
ERe9MakQkpJ59KYu2eW+Xp8kSSZiT/brwZokVQ0H74ejjzHkZzSyB3Rr9O7jkrnBwQ/Go2l0E7bj
mfej6Nm0Y92Yui91NbZQVJCQjtRYolylmiwH9GVMl0E+igOI+KAI8Tse4wzPxrDS6+owt9YYOQsT
DTv4Cag2LrcfKmYYexrT9bqcnf6TKDrInfAbs2oPfhu7V8dLik9rMLn+XW4BZjvAglT9GqKvq5qn
1W/nJKwWHLovsfPN9/QSFi7d5+6OYgH8f7NqnIumAvBTYmflfvJq3bhLvOrcxNYRib+kuvadCal+
lRKP2IVt3C/mustagFSRQsn7ccJENiKRsOiHVlM85eiG20Y/giMPGitql3yieehMu3xAPd7XM/vE
QkblUFRDXjLb53rfBsl8OiTWWlFzHYw7mdTEWu3YLV1IxdmBtory0nXqpF+tOQmqSC3+yj5RJedt
4cmPvj8mWQSpzaQsBVjicfGc20yhQBCukz9fV46ar5ky87XXi+AcA1MBCKwSGiILXWPcQbU27rSM
DwX+Zo8NNiHC/6o9x4+iJ84shlvhUwkEdlbepktJO8DVrlnv04lg/HHkGpYqBIGiLlKHCnnWafg7
sedGUy7lEf8yGNp5lT449ZAdZjUywce1/OC6Iwix1rKrMJeej/mUdYL5hb7ZBo3NnVpb6wt0bySY
yzkwcJHWWjuCzpHuU2yNCjoQPcgcUftA+y1lNxeesN3PDfvQHMKCzC9GhjjSUpnmYeU53V3bl+kY
t0OWfOD/2sOkRBllVRGcky8UN1bVa6jA67C8gkm5N4BtDDA2vaaMcG4rf5e2ELsrt/VCMdrWwXA1
S+7cwpIfNLinpt8UHymAOenRWWq2gXHu78rFO5/t0dozCfWTJfPxqFjHchdII2G9jFM9Rto0DHeL
yotrqBLrTTViGR+sFm7ekGXOS6PRPnVNKSPN1A94N/Ws4MQ5NaZ12qV20X6Ra+vHS1KD8+7rKdKH
PDjWidayOYjqrlN5+yVtdfdClHpzvfhyvMw1Fezd1IYgv8wBY8q6w8vT3S8cGyCePAv1OJt7Dxdj
AG9CB2Lps/xeuZgODIJIrNYnaBerSs5o7/a3uon7MhVTJGtDzCWsE1EP6MUOOc2iQKCJEFLIaL4E
3eyfJ1N7p1d585DZA/MQBcOQxeA/FPiGNyE2bOJ6LAgN48TuWuRWMnlcJpF+dHHAXPmo6d5Yqh2m
cAXk8RkSlyEishPn1BEarjmJlUTr6NWc/W7vqxg5W1YTNgrq1Omyqqfab3Xf+zlN46IHcOOpYm9r
eYLNt42UYuN0kWFY1U2A9/EFWa35XRSBpsfPa9BcJZNFVG4RdraDCm8v1mPOcXWWJ5sRQ7roR1O2
MrJaY45BoshTyK7Nl+cNIs2y4TwPguTLKic/lj3CTY3RlhYRnM5KS3AsPVkMTdgRM6veJfqsu2E+
2np6uk7WYF/otTTvVF/6cTdm5p0cOjvLQkZ2JhfNfZzWk1b237NxZCtwsfo48HLm63Ueuuwjwl5A
1nAg8ewjnrKsNSstqYX5igk/98l86EpwtHu3Mufr52O5RdUbKZWuDX6gfxOcB7Xffa86PQBlZqW2
cVfkOmNrTLWOrZFSRh3DIBqTkLw4qaK1kznuS2m6XKuu9+PGNyY6kY4POihNrkXplkE4uFlw7lh9
88Wq1+4iQcOhj+zWnq+f/5JIgwmZOxb/dZPGohU2Tc0XLHnViKqW42eRljs8AKZr7G9BS7QgQOY8
Ysld/HCtwj6ZZcWv2W5pn6BSAellmo35WgeL8MUvlua+mzTmZwAHwoiN3uVH7th8WdZRvx6J/A/N
3HLxTPpt1JMZG2GHVLV2W47ldKbqce12NuJUUboM/K1vD+l1kCvUObfhR5wwuLKd9u7Xqcpr9AKR
J2obNAdhUlLzAMX9Mklf08C1i9H3KN+yd4vOt06U2wWxMJrpuhrG7DBu4wpWT3IE6cnnilbMTUUM
8ced/K2k+q4u+edl+vwyDf/XRfao6q7+0b/+1IsU/H9Hzk2p7v+dcv+fKq3li3Sbj/+RbZv275ve
CtVJtBNpcG56DH8k26TUJLtbAg4zn89s3fk/s23N/h1QIaQgaldQEQzW1b/Tbc3wfyeiBLhDK4Wq
yAZS+RsJ9zPd/n/qZFTjsJZCJ4RKwBbcAAV6OWlqofcw+7w9YMZePyjQ06UMy4bAQR58UM/XJRIb
t0uXAc/P57U/mfHS0iKzDZbvqebiH1cJv3zA6dPyQjQ253u1iulqgdT0tc9sswa6IabPKvdYDl2P
PraNQ7Z/JodeIc4RjC7yftSsH0cQqgpWc05QPZR4kCPaAvY3VPkim0gWQ3CbO/OgKHT5+hz5dr2M
OyiejnVIJj8NPuuZVhHcGIN9VzuFrvZ2IZIfaaGnZVyk5bzsDDlMtJk6mX1alrytd6j+cQUUVfM7
z6kmL6JihxlRLSVJ2ZwM7N6jgh0Vz07h2xF8prqN/KbVRyIEowc4AX/otMFVuiRq8rIibNPaCXpS
2WlKL7RCyYOnc3bP8bRAk0fiUcPAdEdbNa9+/DTl/qJS8bJOwYvEpQKMB3YkaHRSN9t+/lNhdWqa
1VxcF5505aHG5k2fk2RG2uHXV9n2kJ+nC304+FqIV4JQMiiGMGl/vkogq34YTYM4pkC1Q6vttiTh
GTpxRHcwy96Bmv6hpfbT9cDyMzeZlVxw03V7jSWvyrUg+Ri+oWakZNxahbyvAq98yIja6+OaabU4
DerKbHde55pVZLoiaMN5WdW0E3PWnNXpbBGH9mL6kivfFrHgpbXdk+wH36jvOYfwAWikkV7PxUAm
26e9rx/8fkn8M2sx+il0u26ZQ9Mlew3pCCsrJDyVCyDSeT5FZrsyyL2kIJws0+YiMITWX1u9UX/2
7SWzCDJ6KLErNLjdunI+RlJrOZmHdUKRLMV4y79LJqJ/AjjbKnert1qAAPxGxci5dms4N3RJj1JZ
03LqIeZIW7cpLXo6eT1810vh3S/MLdjpys9X8hoM6I5dprvHYVVLc9w06/2D40jnqScBOp2cZhLo
NA/FGuaFlo1BvyPhWOclNltEUkZOTXPJqygXhnOlAFlm1KLMuQuRdSm/Fe262mHa9lkZdrMLLsO2
mtk7BHrpXM9V1QWnmZtZ+MOvDEGYi6L41qfknnuXwwfAsukVekyLO2kjx67LNkxoFzwYIoWPgF7F
YhDmKKDMndBwP5ILod2HdTXsIIKt700MRz1cdlbZOeegB8eOsIGGduckaRAKqGPBmTKlb0ZrYA+f
hRWURYi+Nt3HGrKFdwrecc23nLI9Xychy5NcacOdkhABQy2FKL9fZWF9Xkez88NEDdoSmbnv9jtR
dh4NEbsU21P5hQppcyLM2Gs+QwGyYL5t0sQEI5FitRPqQ69vhomVP5N+2rDMgewkXdT67YQplVpS
79SqCg8FPIkJpbCsWTsRfYFLVrrShTjk7daSxXNMzyJ46zoa3wa6YSEC68anIh3bpyldiidh+7B+
R41SLatxddvTJlXliTK1ARyu3zVuzNa3Hnuy4nM/yCDPQRWWUbc6lzT7q+q0AQxt7H0rL07XlmpG
1C2r89ny1/njpPnNaalP/a4BNvA0e+bwOWMUzdizFdw4ysx4mqaTVZihBO1QRg2AhW4nzVFdu8RR
fjTJtap2E+m2iYorAXfcE+td9cZqP7qM8edc9+oPjkjVemRfUXlkKqPwo2VZRu2wpiAAQ6cd8GZP
spRXIqlzebGe1WBjlFlNt4velcO+AV4uSMWXbIiyFGPZRB8maou03It9P6Gg2KOc90Oyy5BX1tVk
xG3vqI+rr83GDnFFdWeIYn5y6O+YVMhc0J8zemEHqqzKiRYOxSdeZQFNGpF7AuYCKOQOP6bajjHH
SG5qKaz8mK8NAJmgXDU8+xY5r2HqZr2KR7P2v/nmgIMJuZVxNqyN/0OgSQc63Z2exFo3aqe1llOR
UeAExAJTmQjlJKsVAoNVfBTroC68Zp1/DCU7XzhrZXLflGObk5yKzI9To2GvWo3JvA3srvmwNAsf
YyVBODCHIFti0AfeVaoXZhrLdFLeXvaeVu39pUkfq9RuPluiWIAPeSvOwEozJSoiZA9T5FDGziIq
39mxs9bR2Nd6HXxI/AowAALNOgM2zvCo5ELMi1Go3n5MOCOLUCvs5MldAVaFG1EOyeBA6tjMytE/
702r9ofHaq7w69NaPKvChDnLZ6au9M+F6dY3OhpOMMHbuVXHQJb6YIXg6u36YNVVYa5nibn2fiSG
vq7DVXc0hG4HA30BqZktMkGIqAPpKUfPC+0y8M4KuaxauNqKNuBCCyuy2AtG0F5mdrV6NCIjt9bS
iznPUm+HUJX7tUj10j9qQP2eMnw7HNJjsXxUrZa45K4aik3UQLJjX3VdFVpukSPqm+amrw5VZzWX
wTIOdPq7KqP+oxZ6A7JIG3AGdBibU2EREMSw7us0njDaAT0pfP3T1PXGk0pa/7tTOowqrgriCqyy
dj+PuckkT7TsR54uFhVIV7bDaYaPths1DCRyC35XokmDw/AQGdaoePcENzZ7gDPWu9UVKNKnekAg
UlhCT3dwI7oBe+AM8cZxTbBRRYNzzkND0kEKxwSGD8ZJaNWF2bJWd6JJtUeVB/aXYO37K77P+1wr
pT9WSZKQLomOpoOHBNbCQvWrLJadMWHHqPTRiSFWtxSxGfgu8lSSf849TSOrDVIni+2Rqkdk6Xmi
hyblknZHbc76JtwS6xDHXCYCucVsw1bT+6uETbiKUnJlKlHwK/Qzp6wdDCL77LZnwivQmU5xowqT
3b+BD3Vl2qkv0WG0HTq9IuM9iUJOX5p0JBcatFXUNICTVcR22ZSnzszyCv1AIP7AUVjAyu0oLczA
PR046KK/NlYiyhg2rXwsrapRIdUB/Uc7DtTJSWO/+4WOcKqbp/69P1K2CI1K091YJGWKzahXu9/x
rwcmQzdisVGg7CtzJ4vZvVuVdB/6dEi/0IWh6EXFFC0AvehoKjs6rK7QTFcx06zRdIjT2FaIeByr
8b6sEhc8FXv3PqA24WkrShbtLM8KUuOpDrMsrQkSRr3+URrLJlRhd+blzDL7Wjee9eigMozQD6fu
GHruCmUbMd+2iEtZeON543v04DJ3EjSaKPzej6QCUEGyIj9WlRACsa4iWSJvFPRm5naU4AeToZAY
UvpYjHdJ4VU7gatpg3FVK4fQhGpskOPPq3fwwC31Z8HaNc3nJbWQX0W6Vxs/zKIKxiidpurW0azE
vCQpn9sjVttbQaqyTfjT4VCviT1Ho2P3xiY7qxzjW5W06ZiHupkuThUhTwMLB/25pXKGQ9Hm5tJu
6NzAbrgNPV0/FxmB5SlqxSUixnPnUyMLq3RyQGJWeCtOAKcBQn/bjHXs45JKC8QQ+kDOOc0rl5ZG
VZoe6EoCnaS81txlahY0xG1wGpZ0HIGokcQYY4pKYleNIozMTO2aTsdanPtDgEhjRAV9Fd9NeDba
vqyQdr0ulHDc73SIeR4/qTLYrHJhazzR/VFHctWA8aijmYrOhxnRuayzfZOYqomxwPlv6s5ju22l
a9O30hfQ+BZymIIgIUqyZNmS06SWjwNyzrj6/4H6dLcJ8ieW3KOeeGJ7FStg166938AsjMieeNAk
EXJqfmN1VfTSOHMIzjSu7Lj7NE/VXLxEXZiph7RJZPFMXZReMYEBWbIDCYla3+BqH1cdQi21rT5F
4aLG6CIUX5sfopknSLCLwpEM3B1ii2sUQ3fuujGZE0rJhMiCpkDddk61a0JTJkAG0mztFTnQm3dS
WIT5PS6h/fCusSq4HW4p2QmKFOHI8/co9LpCNqjSjWSXAXCHr1z2Qv2oNqVt4ugTpKjlaVP/yZFm
mc8vETr9rCkjybGHOdspIta1z0M4Tr8bekRwz5K6t3nqYTl+A3dq+NIoZYeV5uj0d5VJDZaOlhhI
UrSa6zCHOfZM1bEbEQmWZ3MfiSxWSPNaNbiPTauRCZTTjPSWkwx+puD3vcOWQ/0CmrSsvLrpdOWm
CvV03tvFbJRHbJ4clfJsFcq7KozqYm9hyBhyvgRlw7K1Gp6uOhBJd6bP3T1WLR1CPMTgSe+nmsSc
/rAE3iPWsiDaw4EIfhcQtlQ3tHOMVoq8qT/IRhbNN1NjZOpeFzIJ/qSk7fuR7v2gFndxnwU6d7cl
mIiETq+bQw/nmS3CTANDoqcfBsXofqixo/2cef0GXyS5ir6kZR08BUUuEtRJ+gTfRq2pR8qp4/BT
lXssZUVBNWuPIaVVuRzxbmLqRbfPTHS7XNxqml+YNpahq0gjbaN6XiRqatvgSSFPKe9vm17EsadV
9TLS3fwEDpxEd5qrHB+GPqJjUUTN8GQXRRO7+og3ix82WmrvJN68EV7BufEIkzyxPTztg2e5NrOv
M/mS6TrcEJI3xqWWgiSlhrpPwwDhaStGFrMcQ2QEi4aK6q6XR3owqhHbPyphBU9IE47CwyuRO9XE
p5DXGapdXEpxZtGn0xQUjF8f1m+qmf23BbETSMr/b3CVRSjkv6+dPYe//of7PfyefW/+xKss/+lf
vIql/oeSDnrUi1gQdYAFQfy/8SryfxYJCQBeYFmQ6FnwkP/W0FTrP6gEojKEmMfyf5a/+hexosr/
QRoMMCiEEUAuIIzeUkE7rbsACwRnCR8T/PqCqTmztDbqoZlg35e+E/aoUmkDDiK1Wb4NgPXvKPYC
0MPfASj1ad1FzfCAnRy19NNGlXgzO5jXSDqSftwFuyDHn7Qqg7cBl//XmDQhIIGhYI1GyemYULzn
edJh58FYKIhCdAAlGbeyP7b7Qt1qzftiGGiO6ACBsFngZWu6iekUvF8A3fmzZJu3gGjHr3iI8ZaR
i+lTY4TjQzDK4e0c6z9HtJI9SR71jZmewY6W3wDxCwoAUpYgfYBE/VnWGorZ6aC9FH4zS/p7qaCA
sjSd0KxbBIbtqLWfpkHVP8xKZB3jCkVNq5PH/QTNPKclb23ZQZwfKjS9FNYCBONySlel/J46pGTl
Vu4PQVIfpVTSXRjV7ZuKeRxdoO+UfeG0LfOGTHA6azi0uRwMCCJHZT/tbHBWt7IJHiaNpHpjl1eI
YIZCUAYOMZ+jiaOazef95wLrXJxKI+ehr2d5dZeN7fi5hRGSQ1nPX2Ty7Z9KUPdbZjun1cplguri
60MxnWOMzctqgqKKzbYvnMCfIt16TGtA+FbbWd/IXtLj9WN8NhSeamguoXZBqLEo959OMFCtvlJa
pfIjthMH4zbZU32I77CQ23KiPDscr0OhrELsgra7RkaK0kn0sRkqX2qb+DkU+l0jWfWG9Q9B9Y9C
L0vHIOwVxA06FMgHrwq9ca6mgxaXpR8Jh8drCw1AbbH2y2qnfpd2hvXWAEe7QyUG0AoBYwjg7nT9
IkK8Y04j7pD28F7VIkyuY+gYEpTfUfphjPmW18GFVaRQzpAEbfDqa/tQEanDnJs20c02g102xcLL
F/L69WNxeZRXRU/ksdA8Op0WwkNqhjpP6Su56riz2jV7RUGV/C9GYQEXF0FeM+sTYUUtVBfcb/2h
rsQedMk/o4Ki5/VBzvqLHAnuU0D2FP8h6K4VV0Rb9RWnkrno2rwbFCooqOW2lIeVT7wpzXsga8lN
pc7hTk276FCpACCKgXfv9R9yaU3xGqTbyUGBUrP8/R+dDpUnmaEKdm4om3LXkJkd5tzYsnBbE5eW
LwDvY44Ggm1cDevpRlWCVKLCdB3hIL3VqpBiw36vZhQds/45rEhuI41ugFz4QVQdRal8G5GTcyGL
p7tCEZLrBPXGZ3Jx7gQz1l9BbG2NRtWBkAlkBEt/0rpnSajob1TTVrJxaRDw5QRqYHfkN0ts+GOB
NSARplwzSFm2uS9JPfRgXQ82ztOFiLkIn9m4GfKYZDdPR2kaOyniaix9gXf9TZeU0XNCVLsdGyt+
G8HwdSvRAVm06WgnoQ11OtTEZvRd3ZV+jxOAK3I726NdlHulShW7GyE5GBlg01rGIeD6WT3/aGjV
YoCxaGDR/QVVfTq0MANeomVR+mjU9F/jzshv8yaQ/LJrSk/LI+Ous4biV8MJfoeYM7K/OlgVpLSj
jZOzbNr/7aQtcRX8PrLrxAeoKcraZJTyk1a00N18Nah+yzLE9nLq071oheYmXZ941yd+duGzyrRx
0ICiSchoqyVvhB00WSrlfqxnaCfXeRVQUOT4PgAhHW6SrBDTPuv16eX6uGdnd1H+Ip+RYdcvn+6K
a9Ua5lDHQ0fmxG96RwceZBQVxo3b8cIoGuoZuOJx8HV03k53FXnwdFCtKffDaTK8jG6rV8X91+tT
ef3OVlvGKIvJrfn6ylmt4aBKEg2wMffhHv0IyuhxNJEljKIIa22lj7ykz9+HmvQxl+d9DOXYHYTp
h11wQI6cAlFe3hfg0mmZOVuX59m3y5NnMSqCTwdXQFub3hsoEtkdD28/GzL6dr1BDSyZLC+LumJ/
fRVWlJfl3J4MtVqETkR9YVczB0kdu+Os1LU3l8hIqmqM0hQW0zd0NCRfp5G6cYQvbjJqFCRAcA1g
AZxucoD/20AbKfftejT2QPzwkTHDLUrPxVFQDOIJhIwBOJDTURKt1EQsLQe26RRfy9hXbd4iDV8a
BMIQjziY9dhPrhZRRis3kilqI2VpV95M8ZM+C02wt28Vj1OVSMvT4izEmJTOLFHGnAruzoNAkflL
KBDjmpqheBfHg3k7BO1S+5FAd14f+tIETdKBhae35Fmry6RPgNGl+Zj5Ya5Hn3TslD2pHoyNe+TV
hWv9RWJGxjbx0SvymjFM7cmwxm7K/LST2pfKtieYB2l3Ay1DuptKfM9ADoCAzcLQbyUrfbBAYe0z
aAe7IMRwCjZAl06wswez9GJ7tj1gg86L1elfMj2dnhKJzJeHfe/THCUuJ1V1dOKh9cY6ABBOmxdk
9Nh5kmR0Txgu9XukaTAyS3v5LkcZ4g68LfoFuhTttVYLaU/lkd+2pCFJ0AnsRMfkocxm05tmUpnr
W3DhgiEQcstQC7EQsF+lujNa1zLQu8zHed28A5M/PLA0oEKDSN/VgR6CoPo/daILhYMLgYHTTHmC
hwoqwmvAizrSqlLNOPOlvpF8Q+sAKvSBhoKxDYyjyztP7S3umHyqNw7bMpPVKdBJtYnLCBdRlVph
ppwUuCwY3dSfp6z2DEg4O2r5tacldfzR5MTvAyuvvQAKoluUpfI2MuoSEU+GX0WMji+shOOf+kCf
x11WVHRcTCqy15f3wnYufH1YYuwalL/VdiajUEvRGIyCMsfNSNZ5EwdAOpRQ7Q6GVrcbx+d8UblJ
kAlw4PIC51irtc4SLnAlrCBMNhx4yXHxZSBkfrXt2Nw5ncnHUIQ6YvugMBC0tI/XZ3uersCWJnDR
tSBGIoR7GoUHLZD7wpQX3EXyCIhBeGmpF1gMFuMd50t+sNJgI1q+xqTTY8SYC2oT3RrMZ+RVzOqC
om060ZR+oWRV4OlRrmOjpKqAJFhouXShQAb3E1jzyZ0DKQUwQr54qJXKOGJ9OuLIm2b/8I4F8TTk
YKs/Uu7QOl8tLZ22+dRI91OI2MJ7muIBrgNRE1QfpiAKn6+v3av5ynoibB2ZtfPqnrPKuRStGoIo
EIVvWXUcfqAmNvzSo7oc7sa00n7xjBudR8QFMIhXgy6p6KPYZeoOk5CLPehb5/OYQu/sLHT4XXOq
za91o/SWR91Q+g5dgK6QAm6idtvYRogLbA0kF2ue2g9yIlnRDplWnl1qIBQaafDMlINqx80nfNq7
o5YExbcusKKBBk1ZlkCuGvuRdxpwJ8m0v2pA3CHAF0P4LYE7/+v60iwpwnpleJGjccx7Fe74KlJk
xpzgyAWcB3CbuGtIyVyEZrVPGnXNjeN04QQ7mobj2yLzjnfUaihg8FomVW3hS1RpBLaZyuAAYdLy
Z3sCLAPWxtkIg+eVWxt+I+8qxsO7BfGJ04+mkqNmwT/kPu5T3dHMAGJNMlhHPvTg1lFFDHp9yPdj
VgpKSLUaPzbWsHXtnM97+RFLLZ/yG2ouqy83G5siwS83g0K0PDFSp69uu2q2j8oY4JadWdA0ZWHP
P6/v7KXJk+bgpMjHi73IWjnGNAWtJAPV/DaykkNcFvIDkVvydL4Bbxza9iHCA/eboLXnWgUWIXEV
z/71H3EeMwF687CkrrSghI3Vh+eAmIWrOHMF5lr5nGpWdAyitt1bQxXvkDJBHo2yfXwXh+0AHDax
NsbXz4736firCCbaiW7ipGV+FXXfgxZ7cEOfm417/vJK/zHLVfJagPbrK6FmfqeNxVPVzvHTSF94
D5gNtqNhlHeBKVsHCc4N0rOF5EZwnDfO+qWZ0qOAcU+Jkvi/+rrahjp9r8rLKdPC9w30C1dRM20r
v7ywnotbzWulkCRq9UGFQTJ0Jdxg3xIo97RKpr6vxWRv3LTnlS38LFQEj0B9L9na2htH652m1u2K
ZDnOSjfTh/AjHpqtZ6qO9K41onxXIWr8PhfUJPI8nUngx+QXDWJtP4+S+QA/LrmB2pB4OtYsb85u
Tn/c6mndmWERO0rDmaJz7qtpPj1Jwuo2ouV5YGYU1PGQhsC5Es2p09AVhsi5ddBs/Fwv0xdNq/L7
uUrorOvhRqngPI9iJBROF8U2moTrOCHoniednmbYjkZw/epcQxLbCffgLr+1Vr710tsabhUOJZWr
DXgBw8mpgGeroY5cB+LIIz4+OgIy1PUQdHE8arBcboBcScRPF7JpA2jR+Kz6ci+Clwx7J18C7uGF
ldVSWkff7G/GW2RKdK4Ra205NIjMhFDFeCLvJPx0gOolCGHsUMycfFUM/dvHw6RMYTDSQwoBqxAL
olkOByA/PvxSsJhmF+5to/g+K3NzZ82IrF2f3oWkEG0UREsWaWXo3WujOymAkysKKfEpF/QgyJLf
bcnjsW0PRZA/SoiBAtQjC4+S+1iqbiNhe1ZWeIBmD1IR3CNphe96Fx8iM0cZoTxo6eK+JLwwlbcy
jiUanSY3QPMpG/IMohlw1kFRwKRpA2wqPwFHfDNmZr8DE3UIh2/g3BvXnlrHg16/5fd7cVhaiFy+
ZJtUxk5PnBUgLdU6ZuJrcL19zZKWR3eUwOuI3wUmysOBBTAnisxmI25euANoYNJKhK+DmebaLQ4L
3TmXijHxEY0xQOHHlYdPZLtx06zllkkS1H+1ARfLzrOWkWTJ84AvReK3CdbMKf25AxDf5nFsHetm
AIeGg6c1f0/bSEMgoJMf5H50jkZaJ16p9/ZDlNbGxswvREveJ0SwpbQKzmL5+z8aAo1T5yKb48S3
CkPG6gpQDSLLaCSmuIBf/wAuDkU4Ae/Bm5MGxOlQFdhgytTMPmn1yM/lmGd80GZHvGM+Xx/pwnYS
tGgOk8FS5Vtf6ZlawaFr7NivKpF5hVbVhzax47cvHTtK7KckxkeyFiht5EmfsrKI/azn5Ni94nwE
jxW95JCpn69P6MLSwRajBMYuAddaY0R6K+qRH9NiHxVD/ZYuzniwYBrc2h1GcH8xFA0imjeYJgEd
ON2lTkIXLlLb2A8z0J1aAXMLFXr1aHaxvnF/vkb0VZhBJlPmbUPaQstbOx0ra5Si63onopOgDM8O
qLqdg9mzb5TIFoLNam5quZZv8JGEplqZ+rsZ19+jRhf0TrND8RSCJAapYVc/NXjzlSuNBiI+cL7z
sUa/qc+SnZnQBNFSKb4zkxRlOLzZH5NZFZ4BhQpCRL3lgnbh7NFbXOTpqZ9T9lid8k42k6qZmdNI
x8aD1GO6k9ElG9/SksScrhwMLVuBVQWURD0zaFYy0UTYQEV+Uc39oTBKc98bCGGNelz4pikhr8ib
YuMGOz+FXArczlQAyZMB05xulzYhEgodKvIpGyWHCMm2fVVQprCsfuO8X3gYLFVmdXEP42pGYu90
qFGKQwQutNDv6kLyh87WD4rWqrddUWn7AX7FDhfI9hGthtYbBmCyZlDnG1/C+U5qoDuJ2OjkAjhb
59JwypuKMkzk11RaDkaRtmBKjWJjJ1972qutVACYoRpNTsDzZTXVrpMAfThO6IOrV0gBAtQU6lgW
njSLkY6z0G5AB7f3ZVbkx1DU2P45+bdAlNg6D73mThxi+Gxz5V8PBOfIKVIxtpnSAyGHL3T1BFSo
JgMLVpc9kMRRioYRAciguTEWP74pz8eHXEXDKQN96qXqbN3MJZo9cx3Ne9EE08bleenwUQrGfmwJ
68q6aGmY46BDrgj9oDGNr2Ka5ENPVPHAShsP12d+noaw60yergP5GmXS08NnNNzMWmskPlbLGaXf
pkQzm1r8FBQUuJDpAQ4+5i4FkK3C4aVzz9tFRc1yMQkgJTkdWu3aqJ8A5/tAdaU9Ui2A29kl6i79
cNPO5b0+Se+EITIXFpDq26FWf7w++QvrzJsG0inCiBoRbJ2DDV3XhWqQkIVDo9XoOmDsOnW7mtxh
4wO7EMQWQURQiIs72VmVFN+8EBmq5VZT1eYWC2v7Nuvz1uW3JfvG6IHyt/g/XJ/fha9a5YsGOAoF
HisG7XSFLTNHOCth0EnVJMhQSu3RdvmLVA/nQXJJhliI2GsMkpZXdj5XWO+gO/kwj7H9aLexNAE8
bgdPRr3roKF0cDQbbfKw12ncXAQV/5Dr1s6M7KiUSvnp+swv7SyGHHQ2wGCB/Fq2449UL9SC1LTH
OfYR0niA9Fzdx3ZfuqFT6BuGgZfWmCuC0GmTlfB0PB1JT5S2RKIj9rXKhLlq4vfsWjpU4o2YsNyl
q9AJYZkOETJuwFjXMyL9kmalzEm+4PPu4AkErh41v2JsiQlXW4L0l44r/cGFr4wMA1HodFZtrcqh
AQ4KBpgsDnOjkyUv7KpJz6pDaAWp13fpliPMpU0DZEHZHL8GqhqrTYtTx6kGPBL9LF9oIKUZHEyH
fFbrUQy5fj7W/q0kszxJuHGRmeBG4q4/naDsRKhiyoIDIikfMRiHzNo+kHfeC0PdA+K/iY0KYTZK
ovAMtN76IFcQsovmwUZRMw+ouA/1gy7GF6vsbzZ+2xJ21luNKQdGXQgnLCz1099mWYk0kePFfkrF
E+6Lbu3MscQ6RIkGz8wS4zDEdfkwG2pxZIrBHgv13rckvKJKNdgqHVy6GxcXugWphc6Dvsb+VA2p
EMSh2I/7qdzDyVbuxqz+nnYllLLcCm74AEuESCV7l5jteDvpVo4zYFf7YUJT7/rinNeK2TckkHm/
goeizXa6NjmNa1kdiDUx7aEj/WrHzUu52gm0jY4wyoEFhI75uVDDHhG28i/yJIanViBzakCVrTJe
SJhITfRsjTOUPN0V1CAK8mL/LybJYwHRRqIpdYnTSYoiJ+GVJkahU7KDHF19ku1J8agNG8hNqfIO
sXPZjQc9e2gKlAyvD38ppNHMW+Cyi5H7+kkJgFXN+m6IfRsVpH0DLRQCdJBtZB4Xv3ZkOJcm8AKC
XH7FHyHa0rqgGlAUB+tQ17tIG5F1bsPI61rHef6LCaHJyGjkndiVnA41Rg5yfMlyG6BL4ofOFLlB
l74Z7f5aF9UZB2gFBYbVrlWJE4MHk2M/D5zqdjA7B4KSWvzFfYNqGWkTD/7FcPl0LtWopSps69jX
O2X2AiHHHtaIb8aBc5fBJiA+8jJGxXR1q5UohaQ57UifwpUOUqmE8prk4pCUW73FC/caIzEP+hIw
vdZflNHXC/eVsz6Z9nzfQ7aG5FbYR7yUYw+rrmLj2F043JBmkBbiWcfrbp3pZ8YoFwliKP4IU8db
ZEYOiTVF3ptPHKPw5VNy5TVhrDIvXsJdJpMK+XgGoBCXGeY+6LlB/mKUxdBryV5p6KyCoUWqNaTL
2uXmVN2hitR7PFqyjdLFhQ8V6BoIZRKBV1jS6Ynj/plVLexiv4sx89LbbPKGIC/3hlUGG9fy8oNX
N99SEn+FLjCatYoJqNGJqpCNyM8Mak2lY//qNPx47Dp+L9dld1s0tr4Ray+dB+51kFALOo4Dfzq7
OtTyKbMp0lltBskOcdh9iHnWBjXntT+yntnyzOcBAweAXPl0GHxEo0FqYY7EE3HPpduQwZu2YATe
1ArKnJ2UYXcdoStS49cUohQxk3EPt7We2fibh2K+Qy9Mhzo+akXkcQkmn+tQrZ6T2flpiHneS2Nr
fFJotMmubKFZ5MZx7XRADgAhuFVp9fptZ5Sq4UZm1X4M5KGT3FAZ+sEfJzMmKbeQH9zpPLx+WCBe
D0nkQAKD5urkt8SySnmCl+vo+77P+i9mHcXQiuoMX+nKQB/AjUB/DLtc6U1ExcEw70RdqF9lntUo
hxZ6dsyUHl4qR+zH4uQ6onVMwT+3iuyxrqaDmmOssmvGDkInfinG+8EGMgH6U02/la2jLr9vGm/M
YOanomHcJ7vGzkxonbL8oTULoCJ229afw0pp/kGhps13SIlq5g7jteY7cqs+/zOHBJwaOgKZ6aLR
Wxpxu3PU3vyqJbH2AS0QXI7VfkiSXY5QaugiQZmM7mQh4lADN7vpECyMvWbulHvWrJtva0zJX6oE
ddiJQuz7zAzrfTehrWIVs/quGpTuIBtTduNECEzsgkgdUYIqFYqNllnNnzU0Ayn7CynMNuLPcgus
jxt1OXAE/GFDGjo9brI8yENjcKrLKp8cF7AysXtpxUhlPR80UfeujryUP2T2y/WYdOkThjeEoyt0
QpzXVvdT3mczFZEx8iMzbg9SoNkoSCKQa2XTgGK0Kv+TmrPYiBuXLhFoI4v9n0V1aZ0xp52KTGgJ
SDAfRvWWVe6PGgRkv4jHH/Rv5I2YcSEiUonEthJIDHTJRWH8z9SlFp2l5GbDm69EZdNJENsqy+jn
DFFnY2KXkm+GoolA+ZOO+rqXbqtzjTw0z0vTrrNnkRLsZbtedF8iaxfpFUx2es17rUFyZxCBiW5Q
2aBeCYgy6FEPe/PmnvyaVbCUi8CA5s9VwBZSIAvjXT9JhRe2oHKwUs2OaSz/vj7kxbXGY5HCJPBi
YP+na42b/SJew22AWr2zx12r9LpyMg6zVWgbH82l8iSuVSRWcFJ0AIPLMfsjJcX5rBtVoL++NQPQ
CuIRuEmgI7AWYVOPElC1r9AZ5XlfFbty1Ho0bYV0LOIc1VfUXXctasZ76F8bKcuF033ys5ZP7o+f
RUwNbO4OMuU5SW8A2suHIEbbqq1QKZIb6tPXl/zCG4saLQkgfqkWD5D1MhgOhX0l5aRBivD6ui2p
g+bf1HSU4exb2b5t9MrHb1O6Uctu6+Nam9wsT3NgyfREFxIibeRV7gQIZsxjSyWC4EpBn6PYFw4S
TEl135rdr9ky9yiSHcyk/iSG+AgE4p50a8fp8KS2/Doih4aJxDE1s0cLhbsx7Z7Vzpk2QsCFtIEO
Ff10sKVwNdZpZA+lKKiWpsRgNumujnNnj/Da8PYEz0Ggbul9gByytFXWkICll3MpoCw/2YPbdWqB
6mmibMzlArtn4egCQ7Z5ceLws/rG5FSDER0p4oCKGEoElZMh/dsmNxn6CccFD3iPoGH5ochTsZcR
9NirZo2EbxP9vn7wzg86dTSQpBy5hRy+zsXkTg1qmTb/wZriydNjwDzjnAT7KpyMXanW1bv/p/HW
7+xBdM1kiYoCV6gW94mBFl8laarPg7H4XlWadXN9vAuQJcq/C9QN7xGHiv3qaKtSGgMHspxDXKvH
ROs0yZX0GuWLttDinT5N9T4ppulAxRLt2SZBjVlXMdzuoujRrkR/GyEUEnh501XIFG+BYNaW2Hx5
9ECoUaP8uyQO6nLo/wg08YhhXFTZzqGxGlSYAnkHqAo93NzwihCxHRLlD7T6der0gwQIKHGNsmMG
Om3TD+YEUFI0d6WVf5zqLXzkhaNBNRfPK96isEzWDXWrrCZFEI8O6HzfD7NmTW4tyU+JcMYX2wjS
jZ06C4FkL5QlcBOFZbJQJU5XImirOMSNKfL1IB92QpLR/Avj/p2t5xoGrgEtW9Hso0T5OpZYLV4/
Jks8P0nelsEhgVDnpSsHm/908HnMtK4Pm8iHDx26mRa8N4f8k5IkmVt25W9D79//xYCvFVeSGmp8
q5wtklCTH0qUdYe+FKh75e1HcwL670yY7ukVcmad3W4Rcc8iKIBiwC9EehZ5+SROZ5lLsKHCnlnK
ncmtOaTOLhfT1pk+OzfLKNxjxBMNyMv63DgJGtxSwNQqpOWOgSEnu1lKw33YTN1+EEny1oi9jEdp
gcoZhULo+qezqvqgHjuLTDTOEF/Agbg/iL7Zwv0tG7I6ISejrOJIPqqWkoYVG2ZYD1UBL5NiA7Yq
Jp4D1tDhNaiWxvugGbZq0xeWk+i8kIbwNyVarC6k0dSbXo0m+qRF3vnSnFiHdh6xEZOn8V1ibNLK
zq8mMr6FpMTHuLRD19+CFARIzYoq9EWpqjfQjrQPJVqo6ENyUhs7Ko/thMbv1ANMVwKr8ESEJ0ns
xNLz9W9kbcWFAwD1UGApFKmoFJAinu5sACislmwYUSKskfHXHUQeJTSBQBS5KpHdpUyL28d4iAMk
5amXeFMxxTssMJG8FzGuo3a9p8yuI1sq74W5sEOmcI9m0zGJitYdZflpaOL3beY8aqCf3Kiyapd6
wh0FEXPftG3z9rN6MqPVWS3HuJLCPAjJ86YfuaEFDxEAoOP1dbt0Yuh4Lr0MGswEtNNlqzoEryw1
Cf2mQf5jMPJmn5jyC2gYzHB1Y4vUdP5gWrbJsgHD0h5QyJxOxxutTMJrxAr8sK9+4nOnevGka+8T
6LpeJowPhjYle6Aq4T0BuKW0JNLDZFrSXa+9ncyw/JYFNUUDlhC3/lpyzW4LWNLob6KUvJc0/Col
FNJ2Qh14ECNOeLDTeevJeCE2LDVb+NoLZgZgyukC8GgJMqVlV6OmfcrRcXx2gi77qNCjRB1Ur3Z5
RznPTUtLbGz1K9x4FZYYmkc4CRw1fX11oAgXszJFUegPVnEXKHPoIntcAR5I6aNZlEbaBCWtdPwy
Wh0BUjyllnXUzOoHL9yflSEwIqp6qqX9bzNMaCmlsLul/jt1ajTcbNlr6u4dyO0YrZrqu2UUzb7D
2mQflNLu+qG9cDctRCBuJqaCosfqxdV1hWlMDms45mp7cCw8nxwFkvtfjMIDgn2iqQsD8HSnqILy
sMQuCHmcqsdKczFE7Kd/veFOrOH+9P66kE0AxLeoESOxyh24CtldkiRSMqAeQzd+3sHplBfVSOWY
mUwNQyykV6mpbByFiwsIXBzRKiD6OCOcTi2Ro8zpLS3wG935UbWKsjeCKNtfX7/XKtbZeVuEvKl/
L+/U1QIWtdBjm5YnLPm4fNQrU3FRrLFcbmHjFnk8VAKRRdiDOpJepLLCzatO5T2QsegjmBg8XPpR
p5KnG4/93Opei2yhS9BGU9ZM7FtRW/NdXOapi6Y2f0rpph7WxWWirYr4lwPbd51mxnGEqaokszed
g0S3ik6M2Ye/ry/T5UHoZpCZE4LXtcAyKURtVwwim03ra+gj7s06L723j0K6DOJ7wYCw7ac7rllt
MtCOYMdnKL/5ZNU7hCG39HXOSzQkikvPnuYvPMczvlKGNLYurJaQGsjxJ6cJ01tQN+ODiWy7G/Fg
9xTLLqmsD8FeoPe866nouAkA3BukDnu3SNCfSvK82ngwXEpUADHJjABEEdTgav5qUJo48DTSgQul
+w6kBZVfSCc7OZurW9lA86/JuGDANiOobabQnDrzEMdlc7i+D5cuwMWGgQyF5i1Qo1Xsmuciyruk
lQ4TamuPQTTeV4Fk38xypqO2julmXg4YiTjiN5XN7LfQA1INZBCfSqNQnq7/mAtHzyZ+GrznX9+T
qzwV4c2hbuxCOmCSVnkoFCluiJnMxpTPR1m6X6TcwEbg+K7LsU2hAOyekc4xU3V05Tauj2GKjuL1
uZzHUUYxIb8sLookMqtHki5PZpIrszjwTlW9usSqPhJ9v1PVaLxRMwV3ItxlNgYlDvDdnMY4huUG
4mKl3ExH/vS7aqJJqw0sbA4pkvZKpNyXWlb+mAeqxXtZR7azBBPpuKVT1Nquy5r0gyGsERc0Op0K
qpIzN3FpyR9A+0xPgFUkbmL50cSr52PQ68m3sQCOg77twJtFm9XsOQw19YdN80DZ6WVU6Dt11KZv
Xapgglbp9iS5qGdiODPWyNu6Du2oFMJEonZeihD1c1xPqYBRFTl4C2ShCFyUlJXSaxQsMXBFKwLh
oUYnoYQvqTVi42YavOuxYLqvs058xbUv9EwcH75HQTelbhJDokL6uwuf+q7UX5RhzH7nrZr/E2NO
iM5oIGNA1k1Gz3F2Ih4HUvQPBoLOQ4RCjOk1ucxQgnonxoqzOZKGWUMJ0sCEcTv3Sfgjtiu+gCJp
ou/S4CiZC4c7+hyoRffJnCeotwDPPynFXM5urXEG/DhUc79XW/yfSjB1P0Zd6R7NKHdAfxlmfTNB
oX3KgIIbLpKq0r1S65HYa+Gg34SdRgNOleT0WyjZw+e81JunVFdmtxJy82TTVNjh7nOfdJmEIhWO
d7lbobL+wcoH8Wz2lXFHdLGwUavEUxXHYp9RM2q8OncmPCLkwblppZjeX4KelOTVKOfL/2Aj2GLw
NjhRRAXHGY1dJglnOMArDb4p+dxXXqco3QMGdsnk10aJnPX/TNsYyZZKpW0UWSHcz1J3nqTEzB96
hEpfkPLLsXizBvF+rJz2QwAHLHBzOwGtqWRI4Lq8tIMXOzWlpwFP0E/Xv8Ulh11/FAtRls4IxaAz
uHJQO9YoklgcgqYsdiLEGakrFNW3GvPl7SOh/EPmRLuVIsIqmyalqNQ6yCiNotJwV+J+2UL9fpCd
JtrIOS/NCSE8FRlnOu2Usk4/9CIOgrAfQ0biTXCogqy+m0th7JpO+nJ9Tq8p32r5gJcBY6La90p3
Px0qsTGSkziUhzJoEP/R5uxZsmhdEg+0Gy6PCXuRhtYlyEYvDHp4WQm+XBs/4kJg40fwA+CV8DhU
V4FtKLWRqINrJo6d8yEdzcw1Rmc8FHr+ok7dHcTM2jWFjXK/aL7nODi6WecUd7XU/gqcb7E03LWt
+BrZ5p2JpvPvrpyDmybWyo2b/cK+UEECD8UTljrS2itmrKxZlwvOWis1vV+H9s8Ur4Y9gFjhXl+S
CzeMDhsMRA1IdPLZVdJsBwiL51oqDsIwC6/PDHpLnWV5JeLDMM/R63Z1WttvP3dU2hcNpEWliafz
f5F2XjuWImubvqEfCW9OgUWudOVd1wlqt3GBDfzVz0NqRqpFMsnUnpNWSV3dsSII85nX3G6GJM4m
JEK3mrSTqD/GXlv8RM+nK3/X/i+WElYFhSMOLpWL3WFytN700oqhvCJV/QENeh8IRIsIX7+ezOpw
j2Mrte1vMP3QY2+n5VnFMKEd4EVjN9H3r0EDXNAjlRe56h7eHtZ4P/HgXhRLwzfRbar7lujhZJNv
a7c/aGiPkNwhGsrJ3q2tjZ7EgtmZF625JiLN08twTGc3ylaal4iJdl9whegDYVVnX/Vw5A30vWV+
m/Tt7fQtLHVyRVAv7yGTXqqqa/EYaN0HZUSPssim5OtS591FLyz95CObR3N2CLotmjhQancjuwny
DV0C3W8AXntZEI6hseGdaRgdnUq8vQnHLMR2CXZv5ze12Chm1exFlRJnoczt+E/YJU8AoZyT7uvh
fMg6AFNAFeCQ3I5kEvi0otC9yAQ4844WVc3Ozc5gSNuqvNopVIhAcRGngP29HcWiee4RZDBKhQbO
2BkyQp5bPKtN3j1j7XFGMTm6fXHXI5gFBbfRgm/HG1E4mRvu20ip0va9tyCykTR9c6nrseSWGfVw
7I3SN6SRvq+66azJe7Q9uU3JDehs0uLYPXZTo8WgaBhezkL9W9px/mg4ZRZBwSk/Lp7ZwWTszFBx
7C9v37EnA++vBWR0ialaBkaeSI0w1BDfdRw8MFJAfyLFoDNsjVT8VZTxCW7z6HKHiYF2IlAOkvBd
Wtbb89oBU+ED0zxDqKCrQ4zpxFXt2y7Aa7P+jH7R329P9uUN3e8qetNU0Ll+bLott195sK08RkPG
i2ZL/LXYdnmZHX6IXwojHoIR7wkc85LqAQ+ixE8UWUZxb3E9L6UEn6UsNEyc75bStR+k1dvv9FXD
TZjdEek8J9fW9KZgHNsyoo2q3wsKakDM0KIEg1bxnxrD3x1uYp/entThzt0YzGDFqGbtFZZkj2Ve
17OQNHPyyi+Rc7o3lKW4H1RrDNd46QJ9iItHBY+EoCStuX97/JdKxm5RqejyNeiT0qPbo0TSbnVI
rnhZ+rrrn1VMXJ+z2R2eO8csg9Wo6md+SPnk9ri/SoxQ/TZtpw8KaVtYadiG2Rgb35fD7F4JJ6vH
UQUO1q/u9CjRo/LdaYI1n5gAbhEp9tmW9nOGsdsF8rz61XLH2ZeNdEI87OaLmsg0VHVwB3iIYEKz
6tojKnVoS2kGDeQ5W4NiuAwGrRK8mQs662bat3duuVbP+LItPzQtKc7W5/VNhnjeJgW1tcAgctzu
OXUQuNt07CIL06Lnxh29i4rpxkmsdHCONyQ3fSg0gTfu5O0oaWllse62RI9IjF8wB0MbrtHyMOnk
5vJTiFAv+zKqKdZEb3//F2jH/vtTbETPkat6y8tvh8a5bJxG2kUkUHl536RGOz7CgsWo1bVnFVPu
oll+znpvhK7ZzQ5W6EXxTczOBb7JvATZNJh/YFc6fO4bZNpxQVfUJ1fFCwih3bj9hhiE9klRteEz
8qbTh3R1pt8mUWwwePoRSJizfWF83s6gWAoXMfZt8SrNuOIi3QeOPmNFlrZ1uOrmEOLNCOifMl+k
eMMZiuzg7Sb3AAgBhWKr5e2uwkQT5rx0NaFZCeR20WPT7xsprtjpndz2L4CKV98KlgjRu4bE+P4C
FItaDOtqu9HiDPKLMdTYpCht/g1EYhEORtt7PolX9xccR/0HxI+p8+Xg/al0VBAoI2fL+wVe4t8x
mCScDOf5OaeQWvqpleV/6IqGqNuCOuB3UVh96nc1uoHBEsf6jyLOtTMG2EEgQtGFheOLoSlgGrdf
LZOug3wYX03LxiTKcB4JEjVRTw7WQYWV9wLHJbY2atGkMbfDzFmZlXLtCFK7acoiTWZu54MmnZFg
JdoUQZNm2VWfqvhnVRbJZ+lZ68MUC7ysM0Vk9G+AK5LL1Utf+P3sZZ9Pzt/BS7oV+yBGQZgGgbbb
PjXmQ3nsCC+aejtsFe/nnHebnFp5qRLr2tTF41iLdx6+8Qh4fCon9a9iXJ+bpXxIuubj0E6XqckC
S60+jxT0m94ICme+Klp90a0GwyPoyAlHYDB4TQav83XUOE4W+WgKFlkXVxeVUeqJt2ucCXsoQNW7
EYke4M0BgA1mtTjLmtaT5vV96Gxgx7fX7eDdpEhKtwQRN4Pba/9dByS/02pxo977U4hyfURKtbzH
9WvE3BPl304tbFzquuJiJIC43x78oCqNsNdGEaU9wJ27hwWLWIudBmRPlNMC9p28fdRieafk3Rc1
cWmpa1WkDOJz5WmfUlv5jwmfQc/kmbTr4bo7dIvIjEBi7YEuGsK+SdH2boTL9DttSrdq/crjWWXJ
xYtbXN/if9+e+NGhBYJNIvQS++036zQIAbOOL91oE0InpesEdcrJfXsU7ejjcjEgWQ+jkbrO/kxk
KpoRA29dnyw/4QlupxcloYZeyf1cVN11FnRl1FLaX9x4hiSXOeadrSXt3YpTaJRn1XSlXZ0+4bxm
PiJBZkQYJuXX2U7FO1Svf78pibYHAJkN9+Nu9Y7bAyBXQ6lkY7hRO+rFI208PYLWJ/000bs7b82V
50RR5pNTd/gtCIVhVSK5Q3ByOyjl7hUi6OpGFGHwuXVb2zfq1jqJDw4/BXG+BdrBoXK0e1zttWs6
Ay/nSGhuHcG4sKmATl6EUVn+1bIy+ZStmfdYVqP7uROtOBl+O8b7Fw/4PYAZyM+bHcztJEH2t55Q
GB6zKnrowkZYYcT1hd6Alz7AmfjP21vvcFE3FJdLcoznzG5RlSYDSTVS03BTU/OX2DGvPcT98P9r
lH3QbwE/nKmBu5FidPJpkBUEZE/53+5V/9dW+eFc0EHQqPOBuN7Tj6jFLJRNJLtSG1BdHzQnTFyk
IP6LuQBNQTWF2BUw1e0XElZhlOYwsg2zNOGytT9XaKqdXLhHu5AsE8IWvCYasrtBsK3sUR/lpsN9
UH8v3DV7t3oEWsri5ldDOCgPzBIeeVvrF49++ckcj8JzQksaonSt6LjuzjeYg7QZW8FKlnp1tfJB
I87iAoQyNl1zssdLb2DtO6vOchIeHF3xG2kRSR9OHz2C29UtdL216RJz4a5J+qFDNTps7eKH1nWf
3cH9lDrrGeTv6MT9OuLuwJvCBb6hcuUiUBrSK/hbOPp6hemCq+GqnBzv17paG2t9QzihlWmB8tl9
2LbD074YeFDEpFQ/yq6eW79B9Rf7a5jgKY/s0yqRdKwW5Vtq997DhORbOBt4aw/u8E+rOenJtz44
NQDiuHM4/Js5xe5bd57iDuQrbpQgpYSPpjk+/D/EpQff9WaU3bzXMe2SZLtnlhkFqiyJzQiVLZt2
mZQfimTJUJU7Sx8OZ8bFpm1VG4se0O1esmplUrzt1jHqdSJKXJfA3tL4t++DoxYvUBkay1TF6Qru
uQSxYxS1aQ7ATrQU70Glncx7RaVTClDAxsSdefW2l/8wjWLGFthd1NXPMArGCDXLZ+vBysfV9XH9
aRIMeqr4P8NI5dn3lHp0Q3B2jsTP0ELvE8fUHlPmWmt8o/OgJg/4Z1L4oSy/GZV5ZRIYA//E8rjd
moiOV34ilkg+GZ6QP9+e9VGeQf4JSRZ0NczsvZuJjbKzVoNxpHikjx+twUsDuq9tOKdaepGJ5n7r
8n6JFhl3oTQX46E2KvNPWovje82KxUNaKEqwDqAo3v5hBzcnONMN6MmvApS1u0AQnjRx20L1Il3t
zuemlMHYxyQP1JeCssCmWzUULRot47urduPXt0d/LUyBFjzwEaQ+gJBa+Jnd7rmSPHWlTxFHZFFj
F3h5Mj2nsTU2QebBM6tmTfNCLNGTT1q76TEUaz9lvhaLDzr1hNTPRkmn2q1IYEOFJvAlxz43jfI6
E9sNwJ3iF64wT372wX0Pg5accaP+gZzbTtIvzAFn1i0ln7b6kqdPz7QL/1Ymu7/zRIpqwYgMg0OZ
K1JlbJ9QOA6O6Ave8KUYR5t2dy14uchHe3WdSFtQ8fI9tzGkb5lNeRI7vr5+aMmCatyIUbgj7EFU
qnA6o5ajE8XSE6GqFOmnNMfn3TJn524m4fBLLy4+vb0ZDgbdGhygeEgRiZZ3Lwv7pGkKDRMKM9Zl
66+ut3yoPe17bOvdU92s1d+dM9sn1/kLXOY2gqQDASgRKg6kb4B1t9+yqoy5AbIBOHUgVsKDvsDg
LnZ7A29XBMiHd7IZmy9qN2VJ0Eir/pLF0ugJpePBIHJyNkShBwMEEmxlPPapdBfKsmkiwyaxJ/ey
UAeTwZAC5AykYZUqgJJY+xQ30Ll8IbM5DzxR5/qT2y1ti/jMgClxOnSqDOUwG38OnIMeNFUFOULt
4vofryqmPx3q0D8yp+4hGaMuiWm8mXdj2K9yve9g0bRRLjkqYaVOrgjMAhEFnFyVlfdEqJ+oMqiq
j8577z64eMSW19iqWy/IqCk9jVkvhjCxlRLOu2Kt+IqbVrOhVNYxsNqkFiEIxQawajnbRUg2KT7O
hTNkl2XJvheWIpuLGsezCByYJD+WeDQ/zm7WNj6dXbytURGb3RB1w8kZpRYJsvcytL3VRiB1LOdn
fn3+NHZlZwbFUhXAZAfVACk45NXJhjuILqjcwn8kcMIxCzDK7bfHhSOj8pc6EeLIyQNVbvlpsaiB
uIlmIJuJqmCrNfG7zgPXM8+29w5ljSaqbZrG0gUtYDrN72dtOqoDVC6Ix6kh7LO2dHDjxJWGHQkv
FlejaIc7zErby9tH7XUQxyhwTNFbAztHCn078UaYaYbBlh1hyyauHaFtiMhGiFMI3slufaYPejbc
7tqShid7bhQ7gm5lB1Jtuos3ApVWnc1dIBt/P3+iRk7GTQfT2P6w+66ZUDplVRY7mo2mu5t7et6i
UaaTq+P1K8AoW+pEWo+m0p442knbQLJf2pEd60VoxHL+OBqJAcxRYTzcbZ8cEB7Bms1nzLrt9+/u
LKQ8KH5wSyMnsodOiKTxSrE0dgTUXAkWIZE7M0V7n22272/vlNcvzjY94DOsI1iNvVJ/llurYxWT
FVmr191zvcT3o6Njcv/2MAcz2rRxsEEALbHx+G83JIWbMqmy2opEqiSPRZbr1xHYVlS3Tn3yhh4M
BYUVd2IyxU0FeXfhm0OKWkGVwqnOlBqNtLXFrV56YVOvZwW4w6E2BbOXijwNgNtZpTLNZDd5ZlRZ
WR0RI9AnnPTpTuNSPNmMB48nzl40PXk/qTzutSbpXnZ9uppmhKExpNYiRtwvTax36poV37VOU5Hi
A3j39lc7KMSxjJwCE/qyTQ66QwuoGuE5RsMGOqWUJ9oJDbO54REVjvkwiqJD53A0P02J/jf+5Nnn
wgCqieFHFs2r5yGYZWkPK2IUoS3MPkrcQkQrWh90ZooECcz469s/92CNXkqTpG4Ahang3H4OkuOY
lGOly1OaLpcdd0MUmCD/rl0Zp9e3Bzu48zw011B85GMAUd5+zC8xIo1Rz0UZyYwwuDYeCQitO2VR
RgTtMLhYlHL6bXoFskLAqUDPIr1I3HY73iSaiSMM6jlegcZ2GhTf0i2zk1kd7OgXVhiROp8d+Pvt
KE4+5m0jMkaxF/OT7Ynlkoi1R86d6/ztBTy4eaipwAanbYe8xh4KjMeOqIzcoTS7dNr72JMJigPZ
Wf7zmn/PV9rop0hAARzA8eV2Rm3pzBaSnHqErqLyoHhu/EkWSUM/EEmRws9Mpb64bTPfY5M1/1vW
3RJVsznfd2gzvHcgtD56Nh1pK2vrFdUWIYKWIBbbiyz1ByddZbBqiv3BEukS/e4CURChprzJ2JJR
77OQ3mjr3m5cHakTWhuiif923S75bwahpA+xi9Xh3Nwuj9au5YBIrh5hPD0CSazlTztpqy9vT+X1
YUF3DR2ELQKnW7KnzZllUuQw/ynor1pMFXdIg7Xvyd3AyqACnJ359x3knbcD6rfTUiYi1ny2nUhv
lP5hEV0dFUta/jvVRfaQPqWQKrVhDGgrO6isDKTH2ZxG6ApNf5TYGRHaOt6n3EYSxAVeHBEGuFfZ
lPr92+vy+rjxM2n/bTX8rY21+5lGtraAJB0HH6iiDdqBQLCZ1MEHgGGcfOgDSgdjwaCglA5vBtXB
2yXBl8YDM4dHdJZoRQDHrwu1utYCGshzFFcN7Qrkme/VppYhUj9LOBamEthVW53cMa8PPj8E3fqt
xk6W/WozeOTNMGqcaB6QNZxitMONxTurYx5AJhmGedKTgZAEvOZ2vkm1ChkDHKD1k5C7wAq7JnE6
+K3bkllbDcoriz4FAqupxwbE+f1Ekfvk+x5NlRiVMiLUVGjw27n45ZGo85SUF9hFlCaOiUtgWgeG
Opi/fZMS6JNUbwgSUgt1F1ypjavVm+tPlPWTE8bLtFxzfOovb+/V7f9yG5QyCmxp1Hs2dY39/lGH
boalpG/cQQfQpavNV211/p1Sh1KIrsEom4ryQScGOAl9jg7Ji4w16inkNPvqO9qhfSxak0VcG+ex
l1Z8kbHAz1qrzoY6uqeAYhF6U7wEDrXbM2jmG0qz8L2mYa7CMaetqGlZjvVvz6Numb+fyLykaPTp
QCwTfe++nIaSsVTmyYlsfanv9SETvhhT9yR0OJwV9/vmHc8FvA8dRm3BDVyZqSpVjhvQz2oowWTV
NSunr8bcig9vb5QX6MarnbJ1Q4nBCB/3aXdBk1CNU9eOlr6ukPkevMCxsjlMkfQPksRofAlD5or+
p32dCA8iyCfokk9d+n4VogtTKoa+AqGDpAQrDzGYU7CokElGWWo+Ut7j84DdyFM6kMkuvURzObab
J9cep3BYN+znlCz3DglNAEhMrX1Pa81r08WY8GIsYMhp9u3a9ZFgd+16xvUnt+70xcgf6xlxg/9p
tK5Psq5DS7GESNkoq3xACmqASzO5399erKNvs3HwN7970Lj71rHRDkazrFTilE7okRBFHFGyAAsD
f4P+saGd4H+PTjE34uYfSTfL2OOZG61NhZVRnZee3vpdXxrfrN7S3rdxbgStodt3CJ1ZgQeM6+QY
H9yFNAOQNPPIAAFN7O7COak9UzoZt9RotU/DjKa0JqS8vr2eB5cFeD1eOIdmIaDGXbgHSHcubFjV
0Sh6XO6E1Vwzo36arVmenKrX2QZVzF9G2r3dZWkg8SwSTlWSWIGhVxMOAGDElRWkkKNgddqpSvff
LCLUDULCLWbbC9wr0En6VuZcwlY131Veo9DNyc/g1C8o8N0J5h3ZdEURhCLr2MUKGU2kFEQ1bydY
0EsNxDiIvYHETSxxpCdGcr8ao3p1qSMD98/mBx3cKtS4RlzLGflkUr0+1NTevFdzA4GdchRhr2T/
NP2kPwOI0CBJWPVV67XmoS/GP1YBCc3TQEGNcTm8nxGMeFL62A56DeRekscVjKg1vXt7r7wWMEKX
C3NilhEPua1mcPs892PlZX1ZOpGRpIseaUajNEGiGO5foqFH6Ge1avsu1C80L7JpeY+vgtn5sdXK
R3cyGxm2CO5f7aUGsYW+Ufuj6NX5rJZ3tKNp39BF3vqk1r4hmbZp0pgNRcyiG5ApUpUqmOpJf+gV
6wxJeTgUt9EGqUKgzt09f6nSZYmlCYdAuGjD1tM/w/DMr7IGxnKy9Ee3waaQ+3+G2v79r5FRKYbC
SW07UmzLefactIlkXBdPJny8aPbi5mdFxvAlcwk/h6pz/IRq3N3aax/zRFnDHgWlewH74yRgO0gX
Id9uvXYCRg0yxu53UalncUeWwExtf7LSqMFsdvWcn5q3vk8VYJCqRvJiwjJM8w/GMF9HPX2eNoj5
UGQflka5t7XqW231wWKo76SjBNPanemCvDyh+wNKAA0Hnjedy3yXp1PmcFYpKPC6ihLTRR2m5dGz
kvHSZz2FeBxzolKXzTXBm8Fv1hoCVIrgkp6uI6i4vLwsszFdFGTOL0W55FdFCPOdN+Trkz3Z4OZN
Ohu5vWrf/0dHbmCqiZWiSS+WKwrD0wWwkEmbvnNPbrcDXN1GfSbC3CorzGsXDy1ruyROwVibLtvf
SyNrHz2eMcxVs7qn59AHijHqd4perh9SrwLj6GXk8GVpYThPaPpfbFKKbTSPeK5wMNltBmxC5yXP
PTtKN/CM7Er0iPTEvLNis/RzsSJ86ioZBFQ07VRh/9uN1QhHXRQ+ASp6ip06RB2M15Nl2j7uq49P
TQBgHHwX8OK3Z8dTgA0JHvlIpvEToVP12S6S9nM/IuraqOq/duY01xJ2cGSsqBq+vShHB5dkgw4l
ul7IcOwG16exyO08tiMyniXUMvgXBEveSUpzEBZR3wdPvS078mG7YGHQ4klSw6VXWONkasXD9FQt
4qsJx+OS997vQ6Vg1aHNCJiTZigeULcrutE8hqxz7GhIY+cSz0YWtjqKwm8v3UE/imFQsTGprQH2
fdn+v1x6pUwNTZnok1RFMfhoFImAyvH3VW+9cOHPP6cFZY6usx6MpEZ/1312FStMh/nb2z/k9epi
rYY0IS1RiG0oC91Ot9OlZidi0qN5EX+Qc+mBpcCbTjBRB/NW9Sf79fWzwnAgvF+8Gl8rw7TWiEOa
XemRuSrK4APxGvxRlOmjbtfmb/czbsZ6qQr8ssSkUZ10yoJ6VqzOT5Uo/hM39VlR8XD9MEih6kuY
SZPmdv1EHRdWZ4PyXBaore7gqRdjaeqL0/WkVs5yluAfLSCAHdAl4D0BJ+6CWpxDlw1trEWz0/R+
jb7de8K/6iItbb68vTWOhgKZhDonVTqIntu//2X9KrVEfALhLKAPlXoZMjA3au/iEOXExclQR6to
b9Oi9wTDcr+KSNHCO0f3n6zHNN8bddM8dHHbXBJwho9xU7Un23Db1bfXJi4D5PagxdGxRxv0dmpc
10uRZjVTW1UqWxPVqUuGOSWZYV9eYrUtQwUyYzgL7+wEvL40GVqn1A2Bl3bRHtcxD3qmy0RoEX7c
3V2NF5lfQZs8WdDjUbhaUAtDrW9fvVjxpG81N9MwHdXMoB8olCCTcGbDdLRDaOWRwiFTRFC6fdZf
dkgzdA2QAj7bpo4OQ2xZcRhslqA12+5kQkc7BC8FqngkPKCrdvu+NJH+qrtWi9RcCj9PZjvs0kEP
k3YY/R7u8UlKdxB/gDWGGg9BfrMK2ZfcWy+n+V/FapRNmRuUnVI8KS7iQqaaWH6BQv2lZBelvoEs
NZiGWL+qrbreg8dog65yzoDwr5ean0N5GMUZQn/gOrdLXam1NvJj8UuTLqQmtc2iiQcsAjHx5e1j
/3qlb0fafskvHzWWJLJwGdSIxM2+LLU7gMAs8LtK1fICRezPt4d7vVMtYFVoISIuQ1y299iSCDCU
ZcXENmmQO6+Np4vQqvaEpHqwfJrFy0PZkDyPEPV2Uq6sgL3U3oo4nazuM0skUQWg9p7886xTejAh
gKzoOBGVbbfL7kWVwFJ7vbbWaLVQa0bfeAhA5uQnWdPBV2IU2mUuHeAtLtpNKFatwbH1NbJk2lKa
F89xEb/TRmmzOZYz6NTrOVF7Az8CDwNSP0/d7WjNELNkxqxHg260EUoqAtUeqXx9eyu8fOvba5mi
JNz6F7Ct9Uqm3KvaMhFqp0bDIGMjmNQ5/rlWumWE7YS8kj8qMi7CScQr8Sy22Y85oOcmSro6HR74
K0hjDUgKVY8QaMXqD2qpfdYc3B9DncsiBImafMzzpZru42ptvuHyYKOL1njZ8lH1uv8AN22+4geV
a37cDOv3fI27ye+7AUJqOio6zYl8EuJ96k52G5Za3mrgmBS2UtEBwJ6d+qsqJm3AH24r481blyV8
e4kOPgSZMnpqoEFQDd2XKVScrivDHtVolmV/182ZSnaapn+8PcoBhHVD1KBvtynD4Feyq4akxPKw
5VCJj2eFbm82pe+qau3QJ0R7In+ymkXJt4XzsjCWHF4f+oezBHmuW3dJHZufMlttvvRrEUPCBFh1
svlfP9/AOQh/EHAi4nqlUT6pRabPVbFExmxXjxs3NTSmtHzX9QqoCOgg0Lhl9R5zjDN92tfrz8g0
+am7Ebbb+/o5lor0Ej36ux2eE1cdwGlouNV4Mr+DUcjZ8BEFcQSRYm8NQIhnKlPO4e6HfEL4dUWs
3pztE/ubg1Wk176JDFLY08AB3h7qusOdkmO9Rkhvd+8MbKMHUIobc1DVq6BypXJRymUIjWY8U0k4
oK9ueJxNHxAgEBt5W4FfHplWdMbYLjoNdnMgPU7nUnzvyAu6B6Hoa+tLRbRPclaT6lEpOhjEqTHh
tZGoS634uaG49qVfzf7PpknHJ7L1NL4z46X96lFxTYOuUWCCNXDiEK5qPcX3unWY/bau9Hd9DMky
HFstPyuZHX01etoEawBqET/ZrWfRxn1idLiQtGs7hGW71JFnwEF7+2yejbILhDSrddxW7dcoqfvs
0QYeFmR26Z7swNfvJd+HL2SBNgDRtA+3JreYFCS/2IFF1fp1lxm+WVRrkHABnaTCRxPi3beQVwWe
Aez0diuIaspxNMkZKjHVUOTQ3HN3VsPfXzZQM7AdqJcD5d4tWwI41MkWd4lIQyjYWeUUKkZ8Fty/
fpU3yD/Z0gu8wdqnTJ3albM+mID7FyP9tlpjfwfYTdzVqPYEJSz4k1kdUPapr9HR5iqiYfQKpDOt
tugGGnpRCXT6UfT6WAdatn5PjBh9braJPzdNFcyKVf2IOVrvCecALctG+aurVnmP8cmIFxFAZmVU
kWjLajAxk95eza5VaZfn/5i9mn7lJFcnt8/rpdoOChcpIQVt7/0TY8vGGdTWnKPO1KYoh+/wOOjC
+BJbs44D6GCfxJkHoIetFUTWRxTDB9oDYQEHCJluS7W0jfehzLPkQZ3r74NRyWjW1a/2bOQRoiLw
YdAmvBLrl6jWNme6a0e/g0r3Fu1unV7e8tv93i5xbqtzPwF4rJofwH4EPCfaZR/qJun+oyhUQ2gy
T2V1Mdpp+VhpTudgSOX8WZlTeaY28fqck1Rt2mwEFGCR94HdLDJrBLq2aXvThDM6Z3iyEIYLy0Xo
J1fK63MO3IRawkZQptC0r1w4eYrfj2CocZySn9jrDKEE/nES6B8tL2VjQha6OTQX928nFkaePdpi
iqgsf0F5Jw7ESHtzWVF5mcXT2lsPszOZgaKP91af/0WefwakOsgdydHIZrZ8hjXdow/1xXJGsaRT
NBVoHllabWJfpyfvhWm0PkW1+pplnhHN1VAG/bTIhzjHdKHOkj4os9E8uSQOFh7hViSY6LUjL7BH
wRYNNYdRscaozGzjUwOLJpyGOjmhPR3sJNjvRIs85/QEX9bklxdda13g9ZJRkKdpUcxP5Od+Bcnv
q4ohT2b00tu8TRQ2QAH1SnpT4Ar2Iikr0hSia7SeBuSMc4/dpAGAFxc3j8ld53CuTWX1LQVW2l07
Cvy3NYGveWCNCnx4GU9mH3qwsx7pM8V/WrLLSrx/RS/uGzs2yqvj9VTT8r41ALNm8mJJBwF+o22y
P0EGjt5dklkMkGLPsPrSaLQC4QzXyf0asH3lU/avNB/MadMGpqzjq9HT50ZfSNffwaZfnzJHOp9U
c8bdWG37Soaxs6iJj/xvWgXouA8XTUcNMNBiy5v9vFZHNDhGXT4teSOCHI0Y9HjKovpTWhVu7VJV
tD8ySnnPWY1H23UpF/tvgX+PfnFx1qnBCMOBC+Icpw9fpp05h8K1hvHJ8EpJb8JIESRMwZ+BraCL
+/bD+wo4TJgH8RhEwyaUy323PQS/bAy1qRQT8TJoKiCwLjpP4R9pPLZ3aBB576AM4zbQp+5HEVvi
p6sUyb1ZT86zSf/VR0CaflSG0nZjjt1jVzr64ueF6n3ruBavAFPzJzqH+W9GJNsvxhcYXXKAOJDV
djd01zQK5PKhjSazcoJ0XR3CyGk9CeReNe4YZtNOoJ3LVEkrnNuFmSbECdhjbaRNqo4xZN6jpKfq
aeYj+1ghAEXqiuHelPVp6CYbV2m06+FRaO1PvSwH3P50ULPBMoGe95PUnIXfNwaGXn2LU921oYMG
TT6X9vtswIIUyaZ0/Oak9fSPGGt8pSq7vM9HlesPBzL7d1NIZgdigBWkbrA18HYBlwBAlo4E+VGd
2uk7Z2mzJ0Ok3ke9t7t7TaEQb/XY9eFo0dWfYL4un3Kn3roBC5iT3MwbPVhlbXxcPfNMXn1/IW4/
jQeCQhqBOlSg3cJXS07tocHve8ZuGuqgkUZFnZyZUOzTK0ahl8Eo4OYpPO33vdOqWMvQcYjSpRPv
YKPJZzhhYzBklfXcxJX9jJRtcUnR5j07clvI/Ov1uA2NBQ06lmxe8uTdBo5LHTE/zFoiYZXfSrtm
exjqVPldoQ6fZ+yf3sUSqrEp4z+awkbguZink3d4/xxYvPN0z12eGygzr6J67HstfXKMMRpXow6y
zpYPbZcqd8NMcPn2DXM41NbB4jEwABRtn/uXCwZJVSXrXbTb1sL9VxaLcb/U2Xe7bM5w/q9wpNuk
bNrRUKZhFQANvB0JufG6bJxyjNoYK1c1xd7HKQrjs710eHkV6L/MSP+F8SS6L4VarRfT+G2sPL+B
/HKLHD2yDJipt7/BTrbVHr0hWl2ABUZW9sHa9mdX4MGablksRjgkgUgl7UaBCuTBCY0H6LVVAU5Q
xgGc4uGxpC5x8pgfDQXnyGJdN0jLCwzjl8+XSuB8Tm0PwCuEGmoIFz7U9dI+zNOZwN7+RG5LB+2U
c0EV3UBD/nbpVsuYpzShEZ86agW4h/7L4FrFtTNwojVWQ37C3bSP3BmFs7e36CsDsm1odJ0oQSM+
9VpEH3Kl0U1NN0RJtgyYjxmabzUD8gUeEt1aula1z9vffsaSnpqGut7ZA0iyQeuaxyX1mmusp07I
cbMiwygLvPLM9UsbV/lJUnb0LUjCNxQi9Cz+dLtCI22NOEWIO1InoAo2Kvd3XdKMF7Cw1smSbKfy
1zsKKMWGISYs4Iqg2rg7S6Qay4CteBt5fYPtu7miPjrF88nd8AJP2w1j8baqYOu3kHEflrZFUsRj
VjeR1rWtFRaLXP4yVHaBnyyO+zBj1APpAyvOd2KWsvMX0wYdmxvW5PmYDze1XxjSyqKmsvVQpKbR
obNuOpcM/CyOMxpurHdxrRL75dpi/NtkVVv70rIk7zeODg80j5TnKTbVf6ELK7B1RJr8NOjh8MqL
dqB0r+Kt6y/eJAEZ5V0mA2FX7j9jWaj/WubQf21MI0nCfJRjdRmwwkAmcbTcdy6exwiTW+n8R6ak
VuzLxsy/wbLE4E63xzGNvNhyJIR5bfhojRp+rolRbPJA6Pur6f9i77x640bafP9VFnPPWeYA7Pte
kGxJLUuyJEuWRzeEg8wciizGT39+9MyedVMN9Qrn9mAwA3sUqlms8IR/KJeHMo/ANJGMUfUzygBv
4+Vx1I30LDOF7vgKWntxQInQBXdrN92tGcGLeWeoxSqgubbGCCvDEWz+4YIrXFlYbWc1Z1aZcKzO
WEV3mVmdGGW90DeLgC7J6ixPuLUWTA5HQbBlBpxcNmegWtuw9PQoRDg4B5VDd7txlCgE+3jq/v/V
UzocdYWQrDUnk+wLN7jDUbu6gCCHfsrKsjAHv0GKdA4rM1XMcE4U87bRtfxj0ZTdGCysUROVxVb9
bjmJtnOXGWJGas/RM/pAy7ib7XS+EX1eW+dmLbvkzNSR1I3ayM5paZHc7CaE+ee97bXp/QxTFUPk
BBrzLhUy0v0KA4ld5CUo/BkUGKZAyYwJx6JVTCqkNozAgFPKGFpwbMv+DI+RNEe+QlORuzcEZqXY
kE34h1fzqJ2PjRHZficcSkozO9ZcWeqzirUX45j9g8K2t3xzRCE54CDW5Im3+SpwxisChhbktF/d
qFdumpWQaqk0XU61hteZKRnd1rLvl9t0afISWkWd+7raGhUfwh3cW1HmlI6rDmOcpUAda68uQ/1i
9EsKPg5isd+X7NXATNVMBJnAFZstthSkiEsnd1nTIC+LLJV8Agbn3fRcv6lPJuyN4VjNdXl74q5Y
V+PBuqHjDLiAlB1XOCiFm9WaJL0h875NzyRmzNBzBrNfQtNQxG00ewomQG6C21TjetD2C3hjbThM
jYckLJMCRMjOPo8e7jG/PtV/HkhIdf/+L/7+vW5m0J2J3Pz139fp97bu6p/yv9Yf+7/fdvhD//7Y
vFSfZPvyIq+/NtvvPPhBfv8/44df5deDv+wq0InzXf/SzvcvpB/y1yDxS71+5//2i//x8uu3PMzN
y7/++F73KEPx2+K0rv7450v7H//6gzL3by9o/f3/fPHma8nP3dbF1+rHqx94+drJf/2hm39CiOX+
orKCaIWxeuuNL+tXNL7CpUb0vzKdkfPmKxWyucm//rDMP+mpkRSBQIdLy7v+4z9ghq5fMr0/6Wet
bCiqZDgI4MX33w/O55jjuvr7nTAR//z9d4OsTbyK/N7qDsmxCusfwJC+RYFQndBaNR7UQMHkY9nh
YqLKM1V6FbLQo50oCOF0LVYkbILbKFrsXZvq1nSu93p7yhXhMLL49VFo8tNQXO0dgQpuYq/BFKPo
WKzYGbcrkdSJdn3b3s9urJ84Hk6NtMnunFqQETSIVJUThlBt7KVBnrcZRia6uvttJfwvJxj9aZrw
5FurM9H6WX6LXQtHm3OIKGoQc2SdLwNH+aSZTQhEvNhhAtqHsykk/lezRTSBN57ietGJTPvY8/7+
GTYzu5g9IvHkDEHiJOlHwwBAWMb9cO8Y8pRixfqr/udk+vslUrHALAiZaooXxuHjWvNQjhHdwID7
qb+qHQPOIO7his615mmKj1rx2J2/PceHd/ffY9LopqaLI4pKLr0ZEytOvNF5vIy3mKAhpYw7XVGS
oKs75UbJVd2PknQ5ETduwN9/D0tMQleFDJ6NtImE51ggSNKnWlDSUnlytb6/ipN+yXbdMNpoGBkT
AIXWqXQttNzWC000PFTQHq07PM9YUtkXVgxHb1eqdoulMd1zvISbTPnUyUW5rWw1bj42bc5BnpUI
994bZpueakgeWxn0GSj+0sun77ENrvIKnSwwKoGDKsyME1CUX2RTYusgqaP8y9vvyf2FPdisDsSI
0a1lrSPTuAXqzovpTRWxOBUziTGF16OJ4cOzrO7Wi9zxjT5p6LyahVIE6AQ4V44ldMBbzRrIpktk
g+xX6gjzIQhBOVmRbK40aodOODoS+bDeqgx5MdB/q0LRSjMJ8MOcHuak1TQshYb6cZicqXxcUjNF
cgtvyDTILFm5vhObw3ARRY34qRPIpz4Iyuq2SogLQkurBlRqnRRj7tlwqTo6DXjkC2WIViX7TAxN
qFKzSW9boO/jRUOZNAmwndCKQKny5bmqJ+AwZUbX4xpjI+pvuLgpn1qgrt96nNGas8ioFivs8ii1
A3o6QKkieGa+tyjudy1WKfWZQmsVhGaEe69NLmYsTm8JX2pgeyjYColutZLIfqfro4IOT6/lX6Qq
vNveKCNJd9tsHoHVqM71OAz1nZULqzyf675GvKlYnEdSrJg+BJ6hH522E38xTVaMILve/6By68xn
vQnJLSyXqCCPgGX5MpqJV/ijNkR5gG5M9902Z+cpLXv7C5Uu/LfqJrMvG0su3zs9Q+ag0Grji0WL
+KbNxvgFOuN4N9Stw1oTUf6cG27t4ua0oOfWxbO8k/mkJ2FZN9bnufPgLVCSnD9lbVX3ASQF9RP4
4DjeuVE9fHJzjKIWZ2Ci6OXMyNpmrjT9Ti+WC7zdisrXC+I/f1TdxfNnt8MVCp6I8MhhHFwtmBTn
u11NUXYOCD79KTNTS8PMBNJnRqKUPtoqHprI8GaHjzQu9EuRpWPjlxyO99yZTrGzQW06mK1Q7lw+
T1GsDue2Mpn2ZVKhcHeZuoMedf5SjkN2blNOeKyiVncCN8ZuyK+yMcegr3baxw50o+E7ZIbNBbUX
09qbPQW6M/SR7MQ33aSVfgQHscdpsBaJBznd7FL9ZqxwXPZNrYsj30TEx9i1pZjuYhVrtgB4/EAP
kcPMoGVg2FNIQ734Tlk/nXagduoMmQ2MAn1vHuRzM6aUthUUotRADo41X8zdYrFVTCfz/Ew68tHg
JpsDz5hTA3L+IKFepFge7gh0uq+FiGLtSiDQ6o9NXpn+sICKCgZPV25ifNGsCx1bAIqNNqJY1/nS
tHZY6Q1aKObQL9OZWzarvLURsRQkkn+qRg3Y8QBtjZaVPSIDA9NKKkNvhpW9CO98zid3vqZFMirX
etvP89NE7Iz3SyMsQWIup+kl6pJsQnEl4R9sP0e7D2ac0YpvOpvMDLyx6G4gzJX9Z2QGkuGjLnHu
/YjUl0U6zUb5YMZz0oVpFPfqXSMU48lSZeT6y8roOqegpwSr/V6VBGrflGVYwVzXSDK8Vt6wBLwn
tUGkZ5+JEW8Ep7Jyuhpa5C37aWplGihOxgqmqQBcyEnMT5WmJyaaEYjZcdy0xi3NHQUtsFwVlS/T
GVNFRLqU/gJsvjXvBo1iosWhWVsarhVGcrvKjX7TrH4ZvkRlk6J+mFc40j7XNqANGdRjn1fqdaIP
Qu98XWut8kNELdK5qO3UHrDRHqRNzalphd5ovko3xfxY5gp2c6GnggAtCJxSJDT2kVKqQ5jGqf1Q
9PSM8MVbHG7ByjLRWuQuGa/1Pi/Lc0hwLMIeuTysqrO4d+H1TfJBkPonF2WmocJfqO4gqX/zm30T
cubTbKkLbg5z49aBInsoYIPRx+d1NOXltdnBl7+AHtzVn3oLz0f2UWV/znt7eLCh610pWptAF7MX
RBJyVLh9FJ7jD3XbT2dJbmO2R70DIdaOeV0A9tFMiD6ZyTTUKEUOVjgumg3gaSqrr1GCN9U0CmR+
yejuu6TpHpN+rq8Gb5Yh0m7D50ihbufGq8efQ5yskxiOynSNV/l0k2XF19qMigKzO7vdVSMd1k62
sGG6It11iTeQro9UVKJYDxOJT58ft2Xx0KXDAHSu19QPc9xRQHbzndoghzdmf8WZHZP0FWt2mkjr
oi77FGKw533JewBNC0jGoTH19KI03Kvc86JrtZXOrk6UMPWS0ge0aFxOpfocjZ6904uxfXRVGAOk
fuOFq2TDV2vIsDk024Eb1xwsVoELtsfEuf4szRFWlCplR0c8iSWpOXSayf3alUgII5ZWwsOT/R5G
dfGXN+nTxVibw3kpOaKmyXKxMC04PxxtmXeNOX2vvPopz9E4A6e5m9Ey8Qe9yYPcjYbmzLGm7Dqb
qsZPHaP7kCOerYaZFj2bo6mdl/VI96J3neib5o37ylCii7zCxnFsQNQopfYs8kUJ5Ewq73QZYixl
qyarJK/qN1H9FE2j/RR1S/NgcL7BbVncO2VejF051DjBOP1PdBnsneIlH7pOfJ8cNDmR972rK2vv
xXUGvyx7Aux1O3rZdA40A9Pnda7yosCeOTf1cGlnSO2R2lLHLaphj4k6mHELRepUewDQYgYVsqQB
2Fb6iVnnXGTU0S7nXE/8KhVGkCpD7PdEAaWv0tT5gs27bMOojWckT3XjJkPxsvbFvGRhq49whWgE
FwgLimezEsmnSh/6FGKqpLjZRpOr75y4uS1sFNGkGKI9MesDVR7tBmUV7hZdVB/pp1+2qXdRNjp+
sl39LRn1m8yLLvV2UXyJL+Uee+/lso6djynN2MDru6tEb+IAJRQlsKr1AKGQPmchge5VM1TJT2JC
95uzLArVtSUK6IxMgaqY2AwvNpBkCMNzoA6U2QkE48CslBI/4pGbl4vzKpmHyJ8LM9qZZb6fNAIB
azQ+9pnzovb8jKxm/QKj2QD10p9jBTUrreTHRlExwa3c80GHGNwo5XfAO3hZQInxW8P8CBp4+DJZ
nbI3l+QuXwQxpciABOJrioOk4eIHZS/FmdE5LX4hTti7FB4ddFd6e7L8ql8CshndTxW5I9yLQI2P
elgX7kDxd76rTQR4Eqd8jjv0zo1Ku8R9cAwUtT8vEyf3vci9pqXtS6f5anoDWYrSfcKkbC+9Oeji
5Avdz4e5r+dgEO2Hplb1sEnir2XGBUbBQfOliG7KQtnZaSN2VSeQJoFyChyX/SC1752AvynG2g0c
geRXkhMPG1Hhko6gM1nMZbrzOthkMNHN6DzOMkyv6IvZX7CBlqE6zz/VIk1DSnph15cLLbpvTWng
4RnpVdjZaQAJp2BPzs+mmvS7xO53i+LJK8OdOVDn+tok4h1xDItdv1ji8dGd0hRU5qy05xXozilU
7REn6lrYA/FIq1Ssck8Shnoyh7VLcPgltuCPA6NI5m96DznSn+Qc3zHXmRu4ecvh1ivLXWpH8ac5
naqnZLTxPEZAQjBrZVziImQkWHIOo66+AJ4Ay5/ZPb57GktNBEhIKTl5dykrn7uSqa+K0QoJQFBn
05IOWreF6mX/xcMKkX5eClZ03yyOxDF0RoZZi8z6NlfbJgpE5BkXpdollzpXLKlcZBep37b6tFfz
wrtAUiPJg2XpM1ZOV2HVjSGg8S3WbFSiLJBn6S4zjPYn01g43AEVnu/J7P2AHqBhaRuha+HnwkHc
GGuPMTnrRuk8e/1k6n5XzVj6NdBkbxDCHpjGVQ86U8shpiHh6PfunBaIyWDacqPKucvDFhTWV23E
0/dTRLFJZ1FbuHpChMKXkKfEXbVpdeGGtG4RDl3ciNBWtxZUrfCT1ToU6Bv1M7ntp6ZsYjfwqNKk
vjriFucjp5cNPtkrfx7MwdN8nHeTn02k6bnfd2Y8hU2nNBIYuFCFb9Ob3WvGUD/HhjHvRivSP9Ns
kfpZ1ivd0+g5bRtOUB2RENUxO/ZHDzXqoHFj+yotDKni2jO0/O+kgmLsDABnSN768rPtzOnnNC5Z
qJpeOQ+aO3F7uTKnRZHYMSIDSxS1zzhK4dyrziXC0pFCu6WZneo2mYVn7uI+SrgS4nzVL3Vk8Yx5
h2v7Q6U1F5pe4JArdVO8RLqTPmO3NdzRyRqf3doU+6JvZvgJqCEYOwxbrCfZRoR5RSWW8xz1Z0k0
vThT0IzUxHwdhJIM0qXXvg1J6j2ZCCjQdLHijOM2R90kNObWfgSUSXumZWFiNWMU473piPpHjpcQ
x1IsoiLo0fG/ArpFGc1c2oF8pDctsfPgzlXnML3ql9adzWe1jKwHgwZ459dYVNB+H6wGr3DXa3sM
WJSRgwu6J9V5NMB/2EQKbbBUoLd8aQ/avYk09F0cWWV62THIfTESE/hUfpC0My2Zc0uOdhGgf9uP
fmq4y7eotOq7WYlBTAorLj5HtS6+D4W6fMxpYNfrLmss1kIsHspMl2S2dmKNoZCel4WWMhbwuFCH
zvyptqcOz7AlxlIkssxnu4rcmefW0+9Kh4wxF21UmmhBW11D3UemP6t0Mu56oyHJMaXTIVjVWMsX
d6lFx+3igF7u5DBX553eFI8TUbsD3rWsfih9byLTG7fifigmElCVJmxDu6wT8a4oKvWHiBpzWS3f
Rifo9Ng2d2Na06Ca5pmQc1nGmda7Nc9XqTEoY9hYk/JXMbgtpJBFAW3WFtRU/cGd6FRMuYLCeZkX
LpMsZ7ImK4JStktQF2oRu3PRvht0rotkzGIHCZHCujfKJXN92Lj6YzEjIYuuhNuTiskm0XwY2aW8
SGw8/3bYTTf7oR/mGJmdWBtJ4mxtX1pzrJ3lSSans8WWmTzPB92br62CUrSPDVH2Wam90sGzxkzu
HOJSzVeskXaotYxdEwrh0iKDc42DnteuqY/S5ssLML8+OffqqCKIHwbl3k3UyfXVzikSLo/WybEG
acdHW2ntOnA8HpMIuhJ32pLGEPRHKqYXLrWK8lyNjeKulZNnBsvUqdEOZ48hZWHplIiHXIJqcMaO
4zzi5iYfA+GBy3McjI3tPsFIqofAqbmhzuIi0vuzTovyr28XtY5U0EjCiY/IqGE+bbUVoMDWVJSo
JdOfdnyXE8Wfpa2eK1U1nuiHH6mtQhkDogmoQ6fhtilbD3aWL/061NTOUAhKA53ZrDdCTdrjhaiK
ePfuR1sfSodnQhsCw47DuqrTdwUgKGq5utNyuEcwKFkCbErsaU6UcF/NIpgL6kgGqGcAgN4WkmsY
o9MmScFQMZrAjsr9VgFsDIxFs95H26RuS58VcSsgHpSL16r84WPBIrcbIJxJiIuger9YTbYvKdOV
nHX1uGPyswtJaTfbUcqob5oJ9lY/6MpDRqJ/3cVLop29Pc+v3isfCIA1croUYIF+bArJaNt3mIbE
Sagb819DmtFdrZFtrXuU6AiY1RPdwyPDmYDF6UroVFW1Xzo3v3UkEH9o7X6y09CzyjzUo1nDmDdP
L+Aq/nRxBjjxatfpPKj5euhGUS0FKImIwCvZW5Oeto5jQ4oceYKZtaij1v0M5aHeQUtT5md9wPf5
K+3ncrdY8h+Q4f9vSv6x0iH+879bf696kn77dUmL33uS6/f/3ZIE1PznalGJdAp7m2bbuuL+7kkq
jvEneEDeElgYGP3U6f+nKfknfQ502kBVE/UB1+X8+acpqRjGn45FuwdAGJV9EHbOe7qSh6cBvaNV
4hWDRES52BUUOQ93aG02qqhpr/iqDrToLNeE6lz2PVnuZaaoQ3+ik/N6OLqfZJ88MzI+IG0Ph4ua
bHJgm02+mpNYPMdTSoRki1nIH4otbZGcaD9ucE08Hg1h3OiYYeiJ1vYcx7s5b2doDr5Q1Ope0jV+
EKl9iv57OAoVZBcwy2rSuep/URDdPNWwLAgw9hXwHh0F8lk2XIWGKXe/raoj/c3Dw+SfUdB3Ibig
u6lvD5MaYd7INdAzAmnm7aIeLb62mgomcRFhmnvKCUW6108FMYvWN2A5OlZo/xy+qwIRSe4FXBn7
FiXt1KVhmhSD9q43tD7V2ocGrsgNsYKCNrgcrXfTrFVX6LGZ6E9qKsq9bKYlfO/cMQowFXItYEdI
Bx0+SysKNcEoF29JMnNQ5N5U9+gGWBZRuzdTfNIgLD+8PebhWv/1ZFD26PmvWi40/DgUfm9HexUU
hXKYW4rHlX6pKtSEhi7Prqmi2Cce78hQHDFrVxHUPv58m8fTm1KlJAlvoC6Gxh+8ajmDb9kEXVb+
Az05QJ78DmN4vQphISJSw96FRIEby+FTWWTrrlKVrT+kXbbv08y+wP5ZXqEH5H0kXn2f5P6vWYQJ
ZQMaXOMW/nQ4Xh71jYrdukDzixI3fYKrTkmXmyZtT3mjH1nvSEoBggQoBvZ1CxHXykGvuh52kied
PFwQnA49B2HMd6+Kg1E2kWVU0q1Hb59RCpEMQWSp6RzmOrczfpinwNjrL/ufgODvyQMMgx4ODGnL
3uoJDQvtjE7jkSgnfEwSJz5381l8psyRX03QYp5pkZ7oPB9bir8PublQysWQNco8wtc7Z9lF5Wjf
2G1h0Z3q4/+3obbErsbKDFUaGnWNGinYadDJ3ZwuXiXUXt5+aceWBtRIYLiIcaPQudlfnddgx62A
DG1Sr7/NabcGyI8YJ/C+R0fhCGR3/SL6bo7CCPUymoz01uuuTH2D9BtJzvqUR+rRUcDMr8gmuPNb
ICS6M+owDJwVWiUL+67qzKTbJ0ZfnlL8PDoQFSrOCGOFjGx2LhqzS20PnBTQgxZ0z7SowSZqsE9J
4x87kWzb4/IF4wWDdY2KfwuyW89J21TYOJq1YPgC1yvyy8Iuo5+UXJIHjxNRviuK+WdbuUQx6OwY
sPU3UI5MSYoW9h6VE0K/82Lo/yKy+qYL3dm9f90BelHhpWJE/AqWjdFtEtOHFX4SKVT5afiEZnES
wrlhaa7PAyMI6inob1JP/ng4g4nipn1hVa0vjNagxAk0E4FfjIYarN6qsTb8xrbOoyjPzw1Ljoov
BiAliDWd8vjbCLH9/UlW5N66OFGf2sYcUxe7iTbVEODSJL9UCx0YsmiMh3por3FGmi7bDjmvNq81
32DJBhPKUfRzA6lJb9/PijgRA71eWyCGYSkAa6Wv9IrNUtV6lHcONbIcTNl97c5iZ+Rddo79fPZN
plDy337hrw9sxlspSiBzIM1uJbXnofGWeC3VjgneOX1c6MEoIuW8NHHp8/6ikybCt0d8vUsPR9y8
e4Sup7LXuF8ng+5FWyPEsOAUfeLWOzoKr3WNI8lMt++VJNk0Y2USfqlQNKPCA5vbm8wTo6w7/fC6
41kQ7UfJD51U/nu4jseZ4ZWBURrVHQ1/jL3S9nU5Ur8c1VgHQ9Im6fPYRNld18vyFCDv2Mv7dahC
tsIywNrcElRUJyEoSPsFpmEf0Cut9w0dv2uK6+0HuC1moObZKW2xU4NuTtmqXaZl9rjiCbLtkXap
q3zQIzUOXLfsrvVh9mRYgzA7xRU4tjPWWHOtkK1GdZt1A5i+RDeEgm6eatYXqfQTgCgPwM2IgFrj
J5Uin95eqev0bd7umvdyl4BrQ8l0M729EY+V1cXCH1C5CW0h2tDAvNBXqpM+T0eWK8Uh2LGkxasp
2GZSMU1f8tE2GxAIfbFTqQWeTdJ6fyjtgZqHuUZsCzV+O4XV3NW1qUMLVZxmPDdytEvzzLlT4a75
BX3rt6fvyOZwEOhT15dGmrWVcDUlfnEJSv2gttTuMnGV8ryuSvWyLi131zjgOKZRoUNXzitq5+2x
jywWRqRWwRpcs+TNxnTADC255MJcFOl90pO6/NHoltjXrU2foQGmdOLiPLJWYLCQuDIWL3HL5iXS
sIkMRwJfDaWqBmNRv9EybCvVQTlx6BzZgHCp/w6w4bOYm2XpNt1Mo60h/Ejq4YPdi35fGugaQJTW
L+TKIvcLAe7s7Rk98jYpOVAH4NpGMmg7apsIfZGSUY3eRqGD5rEb0hDpLq3a6G8mkwZM5XpdIFLo
EW8P/Wpz/CoYoRqqEdxxSW1ephWNYL0EezzO3AbUVWWcEQQOJ9zCjo5CXeXXckVbc5M9A0m1u8nm
zCZilDKgiaiUYQQoYn7vUuFx4OrBRKIsjhzJJuoul05rJ8m+SCs7CjStz++9jrarniX53ftnjnOF
oBAjLMbbDJWbYGGtRjZ+7lUgsAT99GeUzArnxJJ8tfrXRyLqXlHaWDlti3rpkjXuCDSO1Z8DKGhm
84Na9OVeTH134lQ5NhR1fsTJSJi59jbXgByjqq7LkqEEnG3KHUrYLPNfSa3OJ4LuYwuCoGhtJFjY
5W7l1kXpYgWkN43fmmq6A8HQr744p0TdX+0rWnVcMFzGTJ6KpsVhCOHGZT7jfEMRRXWvUK+gMGqj
xSKnYQCopl3ki3tRtub+7YVxZBap3K91PcZE63j9VL+lMLMWN3qG/AVFjhU7Sml/V09udheJePnr
7aGOTCMUP56Pu4ea9NZsuoLMGy0oV9BzHD7TkTV2lR41718VB4OsH+K353H0UmAnmDdAqbFwkjnm
xrkxrChM70SL6dj7okzJA61yv3S1DkfS5CTKGgEDfMCsKSDfbP3OzPs7HRSNXxpjDXDMMhe/HqdT
jbTXyQprBS82GCcg7dds5XDsRRRZMQrGNmOPpxRagikrHLEI1ON3Aj+JjfJAOSK1sNyrS+2j2YJp
wjkZSI9VNWeJMeb373+7vFdYzdAzIHBuPlKiQs5w1/45Gv7PgAuUnUjs4YSawLElRA+Wk59yGRXH
zR6xxbikHVBvf0pbPUXyIrNl2Klec0rocv20BxEfEwyGmwIW9Hp2/LptfltGESJnqjGzjMCaTiit
GDa4F+VMs4aLCk3dE6fmscdyMUFGURMaA55rh6NhfGJPABGBLkor+pAPs9jD9j1FPj86CsK5MFm4
PtmJh6M4q8PzHHNgZl2Ju3KflLvJMtL3vyKmjWSLA5MXtZ05uCZK7qUcY/PoJDfFSFNfAwb53oIV
/SeYcVTE0G4mht2sNlQeFKmsGyBPjfK6nCdQc1Hl7t5e06/LE+swGEwBjKTlxYiHU1baS22ppVP7
GcqnV3WXmWd2PF4axlLBOxpvh766An8Ysdad6ANl8Evba5qLtz/FqzCPD6FZ0AeR4KPFuqXMLULt
PRkXDSD0Qdd2eQQ+b5/FZaneWP04GsATvSLdtyDvT6W1R7YBaQK9QB3DeChCmztWqRNL7Uuv9ucy
A0SdqPYMrgYFFzM2A7RZ+e/bz3pkjXIXoQOMXMnam9ys0R6sfrmonCK0jfE07Yz2zKGwG749yutL
D/0/5P9YnjAQib4OX6tWkC+3SDkhsIPFd+E69X6uFmcPICs5sYRezyBDwa1iUzMiscpmKIyo1RbM
AawrC7jpjPIZIBngBY8e1uA/khE81YmnW1/K4dlF2xaHZ8ShOb4wvDscMoH1M8XCANVflQqENGF9
Fv24fBO9U4QaYOJvlEumD01i1AQUevf89uS+Xq5QhYgTwJOgHQko4HD4shKgExEW89WiBZloOz8Q
rXu2KgoiwgPd3IO/fnvE14tmHZFslibbWhrdzHE3plmqa8DJca0kmxV9f8FWeZ/ZHQVCDxjJSsWG
9bXePZtR9ExCaq3hwLSZ0i6BW6XpF7HghRsCDDVvRT4sKdg6MJ0+THxw728/5JE1i8wZ0S4hInI6
W1fOFqM7bCEhLShFJM5AK4I68zC3fai7FvWntwc7cvDhdEP4Di1/hT1td4ihK7k5SnzSZru7pfKV
P8BiySHttYUWml1iYexbkqxPmHKgvhZF0C4UkPOPqIoB4X/706zbcbOgadOuLqFE32uh/XBF6cVK
ogDiDDI2YbsOvfw22oT7lQqxEPup/LpzP2siTt59lTEJdNcpqQEYwIXmcFy19ApLNGvVcDZB1uIl
bCzn3qChzfH2Ax57t+RlcGMNZKg4Kw4HKqsqi0A+QEjp+uhxmDME0mbNiz7IFK3q8/cPhgcmdQOq
Pyzr9cP8FtpI1OcSReYACHF3vmy0uodV5ighomLjw9tDrS9m8+KQLWEYi9rrunAPh5oyRy6ZBWNH
yUxIfVKbH13pDOc5ON8LMuPmx9vjHZnHlXu/Roe/mt+bRytMBWbiXHOu144b4nMUBW0b02jnZ97/
ylA5pFu7PhrLcnPKIbXbxJ3MMBKcIQD45tT3Eb3OytgDQybMfvvBjpypSDDxYJxyaBdtpRuhxdhF
3AOd18oyI8pPIIYpYhqJ+N1O/yHnFmlmwV1zIsc5Ni51SIZE6GoNUA9fYC9HrcAbh3FHGtT+1Kfm
jT6rJc4GafII26e+codEORHcHXmNq6YjDXGCL9T/Nq9xcAazlAqETZbpHEYVuxzzMUCkDto4b0/s
kRXqcs4BEqSYTKfFOHzAxRh7ZxhZoXCDlqDoF/18tgf3om+jDFWPWDnhRXPs0dBTWtssOHRhlXE4
nhgBcE+uV9FoNe29rixIrMZWfb+4aXFiha6n02bzEbEZaCk4q2HS1kjUtIUuY6x7AOmnxY3ZZgtU
V9zL3p7Ao6Nw71oAG2mFbvWU1RKlFdviNBFZIXYiUt0PiZKMJ0pyR6fNpkABDINytb05ILuExpyN
nY4vCmtyAgBvxXxhZnTdwhnJLXHiiDy2KihgrXkMQQW77vAtqepit3CL1gUoPw1yuStrMfo28ZTv
CAglb0/hsdGIQVdkFYVq85dG+m8HclOh22A0bO52FvFllbbGGXbkzl6dpubDMi79iac78so4ke31
XAau+aq1mzt6M06A0vxxaBqaqYmqD2Fca9GpKOLIW2OItW5GqRgP4vWD/PZgU2PC3U/Zx5SwnDIs
QTCETl7DzEjTqP307llkEmlhApVAPnw7WITiXiVjt/JtL7GqkLaq+F61JoJYkUI2TO/BTN5/OnJj
I4wHkBJxp62uwlK75ZRMekWhGHlhCByhqdPt6npL2ZlRO0GC1E7Bw4/NKQEJuQtBOoXCzZzaDRiu
1uYxm16mw54DVKIwMudDE6R5wwS/PatHhyPkXQvvVLleifLJTGlK5RcfrrjUaUnvihKqFoTHU22F
I1cNxy+5/BqbkG6uu+S3xVLK1i2SDnFTOS3yfJkt5RaitBcKCyaeMnnzpSPS6Ontxzs6KOAkkmow
8BRGDgdtS2/UUheBqG7kqVLwG49o5j4mdtWeqbYwzsYuMU+MeSQ9w6aVqFrHHIY+3/Ysg5LSZUaL
LlwF0ThOqkuvmYqnOUqy73VplM9WiZSTpajtXh+nU1ZNr2PptTllrdnoivvdyu2pJkQGo0CcuHcm
7a7XKyQbkjb+Cp+wv15cZTXSFt01slonbr7Xp85aJWWn0BWgoLBtdsy6l8PnRrphpP12t1KgfRdp
is9vv9DXj7cizgCwk3OvHcfN5CayVBLE96HYSKysfYHG6q3XL3mM5qmZnllGhcJZFasDzi5RdgrR
8PokX/3fqIIC46OWv73dB6fq05Qeo084nzxDIhiSUKKkVWGuPdXP2G/FX99+3tf7kzIlC4lbilyf
iOJwAduC7hsSZChfTLmx59+veWOO53riumdvj3RsZoGHAfGn8048uCm9DkqtpppJwKvitVGEjsJh
Q9OgTuAFj0Wq0cRC2ShsJrXJL6hNay9vj3/kSQm2ua/+xmS6mzdL7qB7S8EtWUWeg2DmrHoGYWn3
fzg7s+U4kbZbX1FGMA+nQFVptCVZliWfEB4ZkpkEMrn6/dS3T1qyoxX9n3VEt5oCksx3WO96lH8I
Vt+8B9j58yt1eZP0Nykxnid/3qQucy1krRXujYHTjD85QDK51TKzZW4flOr6U9Ga8WXYwuFUG9d7
Zxn/+bFwdUrpKJRBiCDRf/1azxYIcpm5OnKv+toeAuwB6s75z5/k+SrYizGYgtH1244TazRCvI1F
B6Xt+Ko23geG1MTlv7+3v95K5Jy/evStFBRe38pMOi+QkvEgsRK9Q6ueG3rhOJn/5yiKm8FjOcRq
Gqf9t+pgTE9geXQLruuWh3nFiNQ+ttviEpGevooiJf5zSIp4DWwgbTMmGdD4v7mvAq7keH5FAg/F
A/N+zQdgu9uhLbR39++P8G9rEf0nplfngiWVkNeXAlFhkW8Z6kqMwYHPHj08Fbw2wwIHp/p5sq5G
2v73/lQPL5h/De/EAH8ekudIkXyFen6AS/abN+g3ckUTQvCd60I4yUhF8c6D8x0lwyjBgCtGsHdc
EwszvXPjf7syo0u0DPGupkvpvr7xHrs6us2Yn9s4Ab3wIqog6Rw+xHQpsZZAmyjlA+Iu/73N7i+b
DSk9EgdeMMXot3V/VVVMf64kAMYe51TwCy/XaC+f7XCR78Stb+6RGgtnFXwnVJCYi9LNeH2Pxp6x
IdDMhWksj/YjoKD6K/cZhR86GDvR51m4RX1JV928VwV/82Wer3zu1qGJo0iMJOT87/8RceVr2bWx
Z6rM2mY/s6NmPtn9Wv+3c+P/X4U75PbIBJgren0Vpnw2xqedKqumqU20H2K2rEZ9ivzOw3VgB3Iy
o6D1kckd/v2zeVvE/OPSbw5HTCFbq3IB99b0ZFTcLNla7OLQW7VIx2C2PtBE7a6kK+5ynevjSLP3
Pl/Ue5/vm8X0v59xdndE40EJDG/y109g6itE4uFSYd5fLFf+GJiDVSzrsa/W/8sr/eel3rzSYHdD
g7d8lS0g2Q4K25jM0XP/zis9f/D/qCycb4jdFDt/kgIyn7cSJ59x2KGK8KUBKm119XHwJoPTWukz
rc5sC4dIw6HcjbP/zh7/lxULOILeIpNVzAf5b56ki4ni5PdxkaGTKG6VFvS5WcHvXOVvt3eumrDf
kEr+MSk2+K0L7BxXMqW20PtOwbfsTsoFOnFh93O3Xw9mxvvn3xfrH7dGN5/PgK4sWn9OyzdrdVpV
6Im881J/VMWFNeUmDdDfvnNrfyxFyucxMQUFL1IPKgCvl2K5e42TC5AKRuJE3Gx7lHW1gzPFsk/Z
v9/QXy6FOAw6HwsetfrbVT8w9jRJzCpSbLbKQz52e6Y5pTIZj++hRf54YbZDMsV4RMhkLYH/m2Wx
4O+xtr1jp5iqF2tq3Kb/WI86Ptiwd06usxfvnEt/uzemddg5ccCE7flmzwYJa+WybnFZs/rSvnN8
LK+eKqUcgRtdEc7qnZbamwCAyQJWBHOZ/2NVUNl+Ew7WMhhtvWy8ttnqr8u8G04CO5PUEWHxwPGL
BcK21Cn8NPdmc/3tndv92/Ml6iZJPut2MB96vWocEceEvKWTsjSjk9iVk3jBRB3aEi7hQG/d//vS
+fN6PFRazpy9JBxoN19fTzI4Kkbp5pj5WGHKrHifNhr7CBtsyLriTfPvl/vz03t1ubeZDZaIEu6S
l6dOI70LiXnTYaxK9c6n97eroNkh+Sbgpqr95iFuK1p+SMICPzqdf4psmmf463r/rWXFSmHTYm9k
/zr3dt4GLk1vmhKPdS817MUvsdV32dlT653C15/3cq70EsyflX7n+tfrF1TvzZIXGs+OIcRJfFwK
dRJIkt6ZgPjrVc6lGUJO6hVvp2vwadvKAYuyzGy7hY9MpI6VNb/39v/8ltnj0S0hg2ZIE9nu63uh
Qp5jRRbVmVhNn5SlxcApbNMLDSz+ncf210uBnvPPM/mMdLwJhSZIHUExckN1VY40TVF5z3jWJFqA
Xvn3Nf1HVAnMnKo8IRfUjnN+9/qupv48XltVMhtnVfzYYSo/+n4xHsfa19kc9eKqoEz6zof0t/sD
cEOXnDSBcP38Qv8RUNIuHbF2pHES7+P0Zc9t/7KPfHFJlJW/c6k/1wbtfgKR87wD1TT3/FP+cSlr
HyszLJHMhm3vT/Hc/J7c4L2O/58PEQUKkg3aNRwtUFZeX2R2bak85kyzwQvN56XfsasaOn2zUWK6
tcqhue123E3+D7fG9bi9MxSB9/T6qjkGFIw35VXm2ut+sXmozcqhjf7zWqSXiMzmTI9hKv6tSqMP
rbazVVnjabvny6nfhtk57vUk24uxdZS6/Pf1eF5vr0JGGpcUxc7hAPPnGFK8vilfm0riplllIlqq
u1Yue2JC3cFCG5xru6zzFkeY3L3wSpW/UyL721LhmyN/ZXKdgeg3H7je8VMSWpMFBDiiBosjbyQs
y+zfb/CvV6F0zXYIRZeJ/zc3WC+UzqABZaGzrkdsiOTRHu33qrd/nozkEWhP6ByiRyFffH2Vtei8
cdy9Osv30TsVctzvO+x8s4J8dcPIV8fvnCd/ftKIlmhv/69cTTT35jtT8Gose1zrrKAwePS7er/M
q4Uias9gznuz5H/53l5d7M3dlcrzxBoCFopCQgylbPpSoeijC/IRdVyRlt+s4Ty/hwH7y0NlQw4w
oThbNSBze/1Q484yYVyMNV6dqujTFXmBm9L0x6OmAn1TXkivr9p3vvK/3Su1cGpv5zoDkfLri/Z5
iFu58Sos8aw6R2Y6LNWehvu82VMidajjVEXlup2KBe7GO6fDX95qwJg5OiIqD7xV5/XFvXDb5nlZ
sK8l/oJ04eWPwabcCxBd64///F3QPfqfhJbpODgIry9l2RjHhb1qM9A0G+AQy8q6Ld7f2c3+8vX9
8yrhmz1T4aCLD/jaZgj4MbW1Vz9t9vjnv9/KH0+Nd0VnkYyXRi2l2TdPTZO30VCs+8yXYrxvKIBn
1jxtp9LYwZd/v9Qf2yUd7LPk4myhjjTh7VPrpm4CF9yOWd37oHBRY2E7idd+O2c461hxxlm+RWXq
bZTgvtYbPKB31idt0z/ul20MeSTB8fmnUHd88+o8RzKeKccD9rySCXSxu43T3K3NPhcyDVpvRuge
VO3enM22p7mGYhnhcy9Tm3Zdjh9dZdmt/WlvXVN+qyT6C+9ya6JBPJVhFw7qS25k3dUXoVhn8bNr
a5FHqagsyNxJJddO1gdrKywM9kvTraOFWSQt3vqk4npyH8+wE9GnQVlu5/8ebqX7MoZlq37bWNZu
X3ZnD9wPsCKn9ucoPbWkzmIq+1CLvhrPmCZVt1fLUFdXUJsw3FtC3B6fddkpmuJkr5YMjxy+OQ7S
tlzBQNFVizj3G+PIrHbLJnqiwOJ41wwIzdbPeGbs6rPkD11Mm5nIsrv0bAde4JGMFKvJhjhv4+ty
9Mm3aZ922yfbiICZzV7VeZ61NMZlWhsVT5+15wKqmHosni8aPH0pz3Evvf8y4kbo7hl9EjrqF0O1
Mfl9oIHhtpQLMGkZrYupnMV2Um1d83IwKXXCjIGVqgrhTo8x3p9myK2sL3PXPFBwtLufzZlpVZ0U
7jRfxpmkfc2aqR/EBzSyff5BVTi5HsbFxjqy9NeZnxqgJnm2MatlPBkpdLd/GoIBHWtceJE5YOE2
Yu8c+k19j23zwGcpXLHEX/zchPPXYYF9tWCG6XXLp7mvKbbitVg3GOY7ECzti9J1lH4IKq0kKUyx
L3gENTUusnXSONOyf4HM1RSfKz9aR3HEu2BbG5wY1+XsXrcMjMuEJWWW+23DonhLVFNspk45tUMC
/MoEwJ6nkCyXilU3xOppNy7AsbOX4C7uo9ktmh8e57dTpK0QUTFn+zbVeITWq+Uvn/qAUYdfzr57
uNh1Dn6sEDeKFazx+XVP9pyaZQQAkxUYjRVcng85fqxz06JTX3Cs20+m8LvuRTmtLWVSs243ztNm
Cbev7GKrYyVq8eR+Ny4R0seTmGMzu5hHdhMcLlkod5mSKtqd/Nc8dY7PUs6DmVEFYYxtPUee2Wem
2D2NM2SKteRoXoYy3u2rzcHH8LPXTUvxyY1z1T0yvYgTuR/nYkupr5yt7XA777K1r4x120ZFzmT+
mRnz1AgUI4zzLgEXn7YxvOnLfpyeiOsq59hHJYX6FKndXGJomvd2IS5Gg1E4ZLLRM+al81o+1GNr
GQzI8L23dmQhXS26ybp2J5BcMewrXzXbqSuFHzapVUa5wHfdwTjeuV4E86Mxdq7tsv/0S0HnKssB
qTGubvfG6r0jsqAugtdkC5BZSY2J4/aCqlLUmBbu3McNKExxNpeuJ6TIOOBCUv3mj5MeqjQsrN16
CIiy54hxHZPHdbIrZDEL4KjBX360talLPHedAufM9Ky2mOer0CbdUR9kD7l7upxUUw7LacJouJgx
wZ+bMMgGN8j9G+CsQbtgY1SVXXmp2K1rdNF2zDSei52NnzqeEPhgV8sWDc7l7rZsX59zDN+X5aGT
7ihj9pA43OzPU94jVyJCj3y3PvchRXjLBKHW1xFCITi/Q7HjILvFZrEP82xwCMpiUI0TnHOsri5G
nEQgTtit6iXgCdCc8c+odeh1HFVtgt+KLSW8Bvc1W1/Dypn7xzbEEwClHwIlxIbMsPY/HZc9OXHW
M9Bz03iXX1vBEGJiTHa+PFmqn5pT0xRw6AlC0MpauhTfQ9XidVQtZric8r054QALKGbcxgJCcrEV
twFow48x0wZHBxwq+IV1oM/ThvHsP0YVJnYHak6TdhLaz335MRhWEBjM146eeMb42Qw/uKfKfVZB
PaPYZQApPvGzaDzYpVxMqnTXuCck1lZzPZsu97NgI2hPZR0747O7OJGwEtG243AjfBk3D46smvHG
5gTO70av0uaG/W543j2qik9FF4/5D9yCo/a+liIK79Vo7fEz+p+xP869qHD3tYfVnIhdjUpW3SEU
PYyizX/1DHlOd0hVoU3rotLxd5Zsz5rDk3Ss7qfA6bqfce7V+MuLiedw6Pd1cn9V3kqsmIh+cljV
rBFL30tP+92Xtqll/akz+7hflWhtZ4kgNW/kU15EyuouvG2GrXm0/KnQ9oUm2ct1um/YZP9eI7NZ
v1bpjd2WlMr2FpHOSnjOd2fSGvxE2XU62GGCWOvcpFirFIVO4risfOYz+vKsRJ1Kd8SuNTDd2P0K
l9aymqSPxplB3bJwVPxt9GpreAorr604lHoWepmgBtsDJ5W9ceGlLnj5qo6NNNLTKYrWhoF0jBTH
2worUjdBHLN4SdRr9nPkDvPy0qIFZeAu0BWWxbUt7VSivkBXafdCJb7uK6RElqy86EkXNEuf8k20
P4tuwEp19JpVUvMe7CdbUK/DL9sGyRiOuPH/mJc9ekDUBZQzbq1S3wfdpi8Kvq/8RpYuYG52n/E5
smn2wvxe5cuMkOehMX39M6h81V4MPU60w7YF98yignI/HwsvRcSsL1OIc3DVbWO5fCJSiCi8l37c
nsYdew1s3lWuDlaYe1hi9vHkX+yzhZgEiW/71NshL8vs4nKajGWDVshLKykH7A9SxHd4E/hj09TH
OvDzG8yGTZsMMF++4VpeYWatnNE7DOW8XdS1Uu1hGm15DCJje0fP6ooTmQ+mFIORg4WQLR/LbGi7
3kpXhOL4zROvnCBYri8u+ssGF2zOmNSXsDk4UBs8iVaUrCqFKbDIS3AGocETFqbjgZgkLvAu0hvw
CCNmfVVgYAK8u+7CC9lO+IAzARPZmSU4hhL7fKl06R2JzsNeci+d7D4QmasdbSOsK8oHtjvny+z2
3Zo4Jp4/e3VYfPYLnf8uGVq/tyfcNXgiQljHsuoR4FjhBL6QsfR4S+II1nKC+9AQ3Ax5q+U9Rr7d
fHK8uR4udX+2/Vxc5ejPkiH3MfPGEDZC7c8bSVnP0gzmuPUOuYmsPq35m4/n90A53EhMaFWeO05K
jNKH2M8Ti6BFNC2HSA0rOAm6xfkWbxA4ChdbjAw1c8U9WFq5p0rsIwPte1V/7Xk1VVpBGjm61Yx9
VYd9wpHa5dChvWulk5JRtbA5G/6RGjAxeCGjrkzc2i6eJlnX+YVX5Btu30QqyC7qKO7T2G6Gj7KB
wXEMnRqXm3heAnV0+9liHCneZZz0YLYpNa2oefH/teGS0B+2/ANutMPDFs6t/6mVRW2nWyBqlbQ6
xFdawr3Qtz6sAaavCzcu0q7YQjvreZ/Dh3G3nIu+qFsKgS7myvyR8IguwwWHdpdpIKhPoWIzm2E1
NceuXcVHBwFX/93upUmApBkvGQO9FFlZjPxvXRmCyl6JfpvLIKz8AnV4F17HTR16p6hhDyd0jzv5
S+6u3n4FWOg8t83AeVKXVeVm3RzH0xE+hcW92HOXEi154Co3GlhXuZ78J8c3c3TV4X+OV5+7Fg8Q
NjoYEqjtr/WaE1yu20aQt+5D7GTYzAJUwsQnxoGx1NWdGR3n64znO67lPQbVynILxWYY11Xa5Ssb
I7gR7/PkWOarAMQFmmj1KvvBWRRuCT7ShvZZTuNKpUzOaukg6WiDHXunOfmCvLLEXUlc+7gvAryc
1TvVdY+lfZz2uE2Cdpe9LLKiKCP3glfl45S8lNvMUu3ih5URk/qQ60rlSUGXuLyoNjEGWEMXGybu
jC6Fx1zlFIh3kbdlUvbafvY2cRZBMcFZH6mAzofYXdGa5rrMT1iyW3jd+EXRngTx9PClrN0tGaJQ
VjhqL+xd9IRD2SYbY5HtxcSM6x2VOKfJaCKt9uUYKpupMEHOwvcVgMDAWNzS9UXnRRCPiVXI2iSv
pb4g/ef/A7zIn7NZe7tOGFopv9BYb3859l78LAeA9njBlN+2QjY3nY8CEDWFGO72epGPXS4aUAQs
qOfF7az5ZEm3e5yksNgzW3t3j6EOGoICK49F5hNQuKfA1ra8dJt2fswrgu89Jd8/c7ZV5z5MzNWZ
A1NHQ1bmdcBZIDi1UrS0GFnlYO8rgsGOBHVt3ODONWf60s4AU3xEl29NRxFOof5cd3EkL5UnCYfV
aoWHvVk5h5K56lx1GOIWw/0Ayt1LXTDXnjD0Z7WP9WI2zPnbMXdPbMX9bUjHmrFed4dYGi5xkHh7
jXUAkor4twWb4LelRPx79nwy27XOoSYs1uLTmo1mzjNEdTAMPLsFDeuTnqN3OXtHarsdv23bxnRL
UQKbTuZ4d38w9UcOpGJbEiKL6TPMgP572xnhXrmMpZ/omUYgBoJoGrEBoSZ8ZFpFDgDYwElnZTna
T2ufr3wu/V5g6z5sH4Ldy7/FACOwb3eW+1jEmzwNRDyINBXcNJC0dLwOVV1DTvFaEAqxraM8KZfK
3AIj0Nax8Tb9PcSdFE6tMOpHDVymxV+mc4Ms1054aiwmZCjcFPu32fJW/NWHqNMXq5zd79vmLSFz
PKb/NrB57IcQ2MitUzvWb2b5tw+rWAeW0jgH39aiqR9LH+MMxhib+WoJCkIkn/bKmhjUEutFg/DW
ZONWtb/1aInv3axr2A27MZ+qXuEIM/d7U36sq9Gjd9qu3S+7mSeTbiaW8mCE11Ap0M1yLVo9TCQI
ZvxdBF7+1bhDcb9whN8FTaleYAFFbbLy1H6Eo5qudTvaxPod7zxB66PttJGCOLCBM82orgeLghTP
NJouarl8iCfS8KTWUpFVmfKcJkR+dWc7re6OA2wI6vM29kbHdTbrktRj5YcnNB/2S6CkH8ABmwWm
Aj6fu8OoZUihihweIp3mS/ZCfeZg03iP6D8JEx82VzO2IbXur3Yav95xc0jsD86oEIwoT6lTWPOs
8b9sVZD2iwMXYZlDFlm+et7HHNTtE3XQ5nFzFupAJH4L1J4hHq0kx4QhSNog0g+ygVi39nFzi1v8
XFyRd7jeIQY2JY+TbiOVyuXczrFyu7i0x7BRR63j+JEzva+y1a+6awiaq7qc+ib42q+uuNW12P2j
HZXll4KAdbkKiyl+KOPcaOYdJXMFs6v9PDXlOB4iW4fyYrS9rk4Lb/B+RiN05YPq8uYaTsP+5G3L
oNLJn4MuzR0jtsTwZk4t3dbtCKp7f6atavQNu4XfHmNHOofWi9SWjigMCGcHmCCEg9b56ZjYPFP2
cx996Raf5MRwb1IpqktJIYgBMkca63dT1e01I37nLZzqVXCc1moIUyZn1F2ozIqPLwoxHsC+BSmm
u9ZHHNhcTcNpD7pkjUQwHgrCdj8VjWdd+uvGbcYMPuBC2W6wHPmevR/0NPPP1uDNXzwk9F/pUZjr
ollqpIFlE3+JtrX/SSWwuZtgpn2v/d297LnNKaX5Rvqr6Rlhk4HOHxXaFueXbjc3EdddDCtK5Go7
5JYLOceG0seTZc+gDuL480ODkwjJvoM0gt0zHO9WslSwOflU26h0hP91NbN/Gwb19K2ppPfFDYVX
YtPRqO9yrqDz6Ib6Zzq3fYAtnF83TjItc/QtLzaC5KWMi5vdHzVu/zzE23yRFhb5hV5usBQlSLHs
xc5MHjY9o1yjCBJD3vEi/LJ6iarA43c7A2MgqDf6kzfU4AvMOmlSIEZJSf73qh9PeSu22zyy94ZQ
zdcqGUsHNNJc9tFyIGoyXeqBxHhGmp/fOUuwrUlLfrSniC6J2ui49hddgEthsg5B2AN3Z0j/KoJA
+g0LNu8x2GOPvVvsHTArFX0BtWOby1gW8nFQdf9DIau+ZTKiN8cqqGKd9DhfPJOzw0N0OIEZ+K9G
+6FZO46AvMTjki02CO91Z4VfFncglUM57D2V68rRsUEVarNggqVypazavW7wYuUI69x+yYAjiecq
AgqSkDPkJKSRh4/UTNRy0+6dmpPBa8Y14RMPvgtwIMUBgmBz4dZkxGlTSPmxc8knqAPRRT8BIKxv
ph1zhFMOpP4ymmX4q2i97grNPFFMsxJi2CrSwEZEOGZIj3O4vJGIyiwCCNDzKzy2KI9Z+duK5tOP
rVExvCzVO0c/WInoO1XvVepM0/xijVt8FyCvQ/XeYUOSSL9tpjTGEfKaxmbvJzRPq0+4+KghHVTn
NMcKRuzMoPgwuolyi/YTxLZwS9ttcPdUeba+8aLCxByFqnqIajOC6RxUFR7daLGPvONhJ3JjvLl1
ZvGChIoRdwbdnTnzG3++Ae41bBeSFtVjKLapvMICnsOxJKwuE/YicRGXll5PQHrCMJv8iMl0v2CT
8SiWXeV2s3+cVTPGh12X8tp0ZvJJwHzjJrEw88dqCzjVOiigVdYsU3dRhTSKDrv0y2c/H/ZvY6yt
MeMdyptFKwC48TazuBuZt1+UkMP3uG28Ig2IUH7QZDC3dbipMiNn7j4obURzZ2G/oIqHeKAInOke
4JlJ8qWaXmzXtIQd1eItH7wc5koWwWs332G8WXPSScVXICLFW7AI1ckMZ1e6p7WKwzOicop/BH41
dYdxmvftZcsX+1NEI/HCrFbJh7Ovy3PfbvGPdukB3EV21z3ho+59WXpRT+nmivbFqjh1E4uM+/Mu
avibYxD3R3sKWKVxsIB1FvMSRwe9wHC9mKh1w1fsPHu/KZqYmGUnLf4UeDPlRVs7uAG4FLCbrBpk
pBM8b3t9iKIaQD1qp/aT1Jgl4KS+Q+TWU6lflFcThjqh3YWHtuHHZP06cmkdjeGcWbvRtwTPUL06
05gxbanoVQcm8lvkOPSEvgmzBlHxo9nPJQVjjeN9VIsoOjiwSwg2ttFs6V75HZWpcFGAwY3eew6V
YRrSng73b8eEFqbDvIfKufDjbfg65gvepyCigNVRYyatMaG7UOkRQT9czZ4jGoxCXRz2GQJgO5qm
oWxTSK/+3QL49Ga1xMbchtpIhYo9CMiv9ISnfDmpYTs6DjEG8pvCJbUcWogzoCK7h3paQKEU+9p/
sN2auM3Uu9Ued6q+Xhp0VXDfNmgIEg3qm4qbbMMPOOK5YaKGYPmJpkgvCcUQa8iQs3ZD1k6ipGA1
xMXdajDDSSiUSOu0opvdMl/jtZr6bRxNLB3HuwXcMz/EHtl7qkzfgYVcp+Zbpb2FbZr+PH9eEU0D
Y7PXRwfu8ceh1UqfkOjXd3NX2E7m4wtxD+ptg7raKAzgu2BzaFfZ5UIkYM2OLY5LTMnoqS1rCFB7
Xax22vddtd9KT5Kq+RyDLUSrxdeH4Yxey0Szb811NUX2xTQMak0GNByPJatKoSVqopJahdfDx+kr
PqiKeQl4jP0sSUQDvzgtBaymDBfhgVZmXisIwHiD52mw5Pqb1zUKihxZ6iU1VfdjH27B79KNvYV9
q1Ag61hAsLeaZreOci9AuE25sz5uvmhFYtswS/HDAB1FE6YK2xRyGLJvM9ZaR0gw3B1h7UeksPLD
hq2an9IM3kai/S26pUk0fc4RF1sIACiFJNW0QcuObEUjoNpG+I4mn5Fb2hVnU2N7zXcB8ZuipBfL
xxxVwnBoQwFWT5Af3MW6JnIKHBdauGXNO3Vm08jL3HWQSihNWybxGanqMoDCfPULPb6WNwn97BBq
z59Svx68T/Fkk1fbTD4+0PKxKWGM9kIgtCwSZldET8qEarhbKkLeDIaFvGwlIDtoewCbshVk1nfg
K1ZDvLcNN7VsG/vSUbl4nHbPvUf2u7eJryDEZq3VTdOhpdt3u/cQlKmd+urz/5oMSQyJ7ZezTPqj
6HL1JPJ+bA7xNNa/fFdynA6r3r9vIPc+uqYrf409th0kB27+cTBwrqEB987T2ni4665Uny5Cp3d+
5AtbHrfKGqMvui/Zorvpa9gJCvP7vuKytURlwxgy9i24qdX+gXPO+0gHbX4gVd2H1C1884xkQXzt
6ExwkMWlnpNmsUV9i30p/aQC+OSnwUSlOYXuDgVhADP0a7LwaSFaD34JPCStlGQ0+uA4W02ld9Lz
Z6FbImtA19ZtU593Gl2W+X3H8anSTdnrNc0RJm5R+4YCTPJsB7fa372A1kzb3GvbEO9yye6jo0WA
2+HKeReFK5vVxGDiwxh19Xg956GjaTC1MGAL4G0FlYwz8HsZPeyxfFxV/EzZnfnNEzpvVoSaMh0o
pz7ZW0mxVC5kW4nvUfYotsD4FxyCgBnbNqcR7uxtfy/P7gLHuHPMDdue25F+EN4nQST63/B0PZCg
uhxJhVe3f6h1PG8p/fJqPsZeh9GLoyv7fiIEsdIApdbdTPg/sR1EJc0nhjcWpuG1hfN8WWj/WMH/
XRPJXsdI0goN69JjNu9X5Ne1l7T24rUpi8Q8r0stHgu7BvZkzDR96yRE5WTFwh9un16HuwBn1B8T
J89HKs32HcbBvXMHGHHOKdm1EhLHuUOs686evuRU/qxT7ZrlrrXsGbhwALQtGfm8giNjgfT/anG2
r9b0yA/tPBPLu1EVV6h7gCmkqHnL752kNsuo5kRCC1pM0iYaZHnnMAG7HCa1Tocin2nxa0+6PF/j
EFRMjRXcS/qnuP3vBbFC7zj9d0vSmIaRyVacmlqzYqPeCn8r1zIPnlnW+XqIAo4cUG6zDUXQ19+o
g4deOqNEhtcNoeOy8tCQn485PdBq6l3CP0B7IH1pZeTg9sL9udar/WJguNkAbKW4ZtC9/xWEG4Vn
LLvxeq1pAX8B8LiGCAlaevh+EY6XLWhngvcJruwFlLHGTyH9+r/pe/h0O1ARnJvFsMaTzptJs3B4
t35QO6Es3rGpramkfejcmKm1PjfCo/EPMRBe91bR5aeOnNOMBz5Z1xn+cf2D3FzzXSNEfuGGALaQ
bDTdITQwCFNvXGd12jDhv6LgY21JzxL6RLTUISVzc2GlfbQL92Rs5b5Yflc9IZEtvy7UZl9w+LTL
E33q9gk6uv9r2vtSJwQ9FjV/enPfh370bnUcjdt08AFD/kA9Puwg4WoG/6FtePKMyty+dHsx+VdO
CSE9A46qWMg4N//me9Qj1cORPnG1NoYQD+XNeAikKIfDPFXe9YzDBO0m3Xm/crelEmD3UZ6V0xZs
x7Da0RZWi28JMoZezMVt4dct90xnQKSa9WqO/bK4Tdry7q46u7foJTOE+UsOm7ofup2gVuRz7qeG
crV78DvIxOlgNa51vecNEErMiPwX4Wg6Ql0ROepYk8A+hFKc+b6+EOaymkrnESgMbgCWXRIbhD2+
Lb2yqc4U5zggKfJ8+Nh07tCwuW/d/+PsvJbiyLZu/UQZkd7cpisDRVGAEHCTATLpvc+n/7/Uvjii
4FCh3juiW2rMquXmmmaMMe+FhvIYr3SCKvEiVcZJbPUh9Eehy1+MCu/IiQuS1XYmhBrvmZxVD109
aT9Bz5OfKdK+NOymgw2jPqmoF0oHZZ7l5Tpt1FiwlTQg2zSEmnEE0F2lrsk7vNB+1KwxSoLWQ6sb
UITwQ3q5ZJsgq43kSsZ8kHmO6k7yVKuJH5I0nEn3aKMQeyW4JOhbkUxauer0xZHnHjyxlC7poyIS
Odg5GhYhP94srl7IS0eH2IkaR89L86tFv1d1qfhIe33MgxTum6Xv9dQUJhL643QfsZSP1bJAbJ4S
K6YreIrtc4ZIjlA7Lsq68kkJhbd06KaYn4269CjQnfY7rBauX9EHAFDmvJpaN1LNVnVCgT7pthqY
8q5NuH+v4AQwkKpRUOiSaUtKNNfPXM5CbipbikkxIGgCwBWtxJYgNtbrjjZBuaRssg79Jl4Dgy7F
E0GEraaz5RdDJyTXGgKuum1O4hTb4YAaEZ1ASahuzVnXflVaHX0vMCkRi2D0u1LCJXJNMFDq3ZJm
/fWsimV8jXemX4+VaBQbbShog6hpOaAaPAeyNZI0SI1LuxiBBMxC81US7Fr5PMw9E6mVODzlBF3f
J2ICeDBCiajBYlbBt9QMqxkW5WIAA+LpSDxKvXQbrnBT/JyceupkdATvocwqzY3Uj+UPIRO0+GqC
jr2Fcd3/0AdIXaIc9fUNqXtqXh1kyBmjVOu/rSGPf87UVn9lZF8f1UoHOkHXTHLlShrivXU0Xc7d
eKjUYwfcA4QYNVi0k4Z5ouQwqCmsCDTJEdocm1cjKTGCfUS2nJekMxonSeOWrRgNjn5nVnTNLKJW
fbSAHr1GmTQ9irVh9nYuF9NrgT615CbRIJzwJ5bHLqn58IaZf1PVvnlMp1K0bGy1lEAUAncCckxt
cFrmsIrhk+vFQuy2tJ0dI/pCqgE5edJcldGYtkQf3ldN6tRvUJH6kyoQoNqtObQ/ZDEs8EcIgio3
oKy5y5kgLl3QK1cxLqlOD+KhLcGsIJmNwKeCCu5QAbLg6ufVhrcwejPUUetQtqYrOdpOday7KkiY
2A1YQMkBE2xwVwPOgRPLSgyIGZ0w6ucVgC17tcnwY9hg1W7oMHVdmKQ7qcil1SPyNtnPdBqaEt7B
kh2LDM/Tm4ewoqxFeTd3rWRQJ39KKGvXk57XzmykKjMLYEp6S8ADQ23cnF6qVExfCQjgbse5sDzI
0iz2tinU44NKF/A7eR7oECJLI1U4no+ycsBrUJnOaCN+HLqgvslVWfnWFET6J9JOiurUIK9eZnCu
z2E55/etnuJigwdPwITFgfIYaXMJ636OlRuBMne0LYuwfo2GckUgEoOk9oh0W7fpxSIV7KG3eC+E
uU8oJ1FMfNDpf05ndzC/9lgX3S/aOQcvOiFoiL+hcD8VnISQDKS0zHZkTirYKyvtdUeOWu0UG7R1
5RygQm33vSydJmWcTjm9ySrSlWryCoqOwGPuhp8TbWhyO2rXk9u2alxulyotnkqKwBxiK5tiRyAZ
INrUCyLLJtFE+mmhD/MhglJgOI0qN7y9Iz/k15HaR7SNiEiIZ6IwZ1s1DwALteFEP942AFaRrFB7
W6VD9AwGrReeiMezo6KR3ma1E+FYNV14C3EHkdxAKtSdLHXkfZsVlsQl0zSEINOyN12DRNojicTq
WQwR5vAMMSMXOzSxdANOsli7dMokq4jRdCrRiWTMDrYVwAbuVnGae/q3uEKtsMlRR/nY5djDZQlB
6T0JkVJNrhLN4nYUKLljt8Pp1ay04EHDc2GddKF/k5SFyj7E95geMJI2E5wLY/Qo0dY12CO9Oh6L
GmUYn+OPMQOOx/tYagC5qboOdYi3rjTkmGjlzfMwl821oGJPbKMLu9TtMrVebEGfg6NsycPdIJvd
26B2arOVUOe4KjLK73hrZUApUtVeyd2NmDyjCbelApOe/GtcbsSxBs0zqUJ1xVRb4AyGHEXODHD3
V6yPQFqEYEKzScz135UaZbonNEPxupoEIjPqHDQ+wHvYGcGUI19IjfS5NkcJxkOkhAWvkkBr45G8
xE3WQC8AEqMHN4uR0dBvIfkG/iBayoE+yGVY4Qap8X7RCrLWVQAen6QFiA+/Fub0JrVKHsy8zulP
P4qNsk816kxo24hlRtykp3diNyU/xnIxXiIw4IAwI0X83i41gZCWoa6jThEIm1AWIReGvRjgiuuD
8p1TmFwDx/8xBW1WO0pR4eEZMT65sZgyyo9FJm4TuQLDNC0UNjHSSR15iYmbbg8C0aedUKIDYGSN
8g4gTmR6KNpB+9YLQXktAMBhoRSe3qQYxG3U1lwJkv3WbStXym1F1rlwg1EZn2uZl5LDp45vckEv
IBvgk341tOC97MIq48dxpkRGHmrUDjCfR044gMrI6wHzNWhAVSoRvJFSudAbSdyzcQ34jHQSHlI6
CgNeW0GHpUarqs1QDzFGNiieG+ixT6NCn9hCjCdlm2SV6BfC1KkbDGqdOkZXdpEKUoI0IE2ByCFk
wz4tqHlKa/UQHJ1pw8BXhu1kaTk1hjzWW6cRZBK8dGiB7IBkPiXtQaFtucsmBA3YpU7TKXYM5iEd
YzEjb0pK/ACLjYxBMaW6QWegBkwuqQgyFLwVUecNlZEpPh1oSGPTNLh5KhN5/AX9KtJR3qLK7Cbd
XN/DoxWya8C98VWCtcgdY1wjKerKfAggMnFIo3G1eUJvVLiC403p2ljG5FWN1PEXdT1GbdI2tVxy
VZl5bNScJDANDhdiAHRuqbQWptZ8h3hXaVeRVsbfABp0HU7WUPXAZGIBnMgEBSl1mgrU1TYkjdZe
QxRuDwPg8t4xSXEtWxokVnF0pL46yQ+gKpY3nK0BDPxkqEH72IUpdBCvQWrL2AmU719R8x6fplCZ
+g11eLN0LSJhcBW9gAokMTUJ7dBYhGcL6TPkuUzduon61IpAgEUmDnVZ3reU7gFTibH4JgCJKNwl
TrXAAxBiAYciHM1dtQUXRHV7vQBqPyNKKBfmUDtmI7Q6XrUBuozqnvXQlbV5WnplFClQLkwT7nW9
AV07HpahXUi5LVgGl2JIfxcClO6pCUlpTR7TTB/jktKU25dlg+YOyD8cyzSfyQ+3GiankVICfRMw
iARMrOs6sChClFJWEDg21GyRa0yrxQi2NfnkGPkjnFqnFGXKhJTdCt1H76sKvQTJNNMnW5/yNiky
5TgV6DgqTQ3dKZyiGWQKVYoQ3uMwjoMXQQvdIxojkVURC0EgIG45vuMkomVQJ/kc2OmMead2SJJn
h/o3ATQgEwM815JIr1oqpxCHC+QyUVUd0snNlUH9GS0FNlCIaUdjC0pOXtZKwP3aPcb6rsnq7Btg
RKXyiOSnxyGM8mgn4GxTz4gr5WSEMkpak1RxIju96OiQrkrSYcShea2TwbxHFtgCcESbpMDLrAUO
6aLI3U1jxvJLVMqG5ibJJO4WLSyrY2OVzWmcC00Er2GCWi9Xdz4PlLRxVLEHCYYXLkC5LvT2exFl
xLYJ8p8YeYCbgUs2XD1hDqgbwTIDhqsUmSAAeBP6W8zUMjhKkoJrrBKh88f6zzugdtZgl2LZHTCN
1IbBDgVPsC+y7axq8+QCcqAkCLSnfp5hyLVuDcit3tOmRfwdToWpbESBvJ5DakDiKRH1ZHYxLoLp
SaNCyInAePczD+WWlvBjGj6ipTuc5qgZeGEqPXyN6nj5LQVUS/y0sdI3i0e68XQuFtWHOjFrpGYS
AyzojJvpcOIpcKuRwL2BuYCzR7id/iAvX7yWlRGPtoQE/COVW/IyY9vNh7IcrVe4VyB4qBJrNZn/
JQGmrAjmzyzJl7eYeIpZSRk4tj43BtVJ4kTr1hKeNjhibGQvMRqutAiSFoQEVLJzVDrjlcfRDhYA
0aJccgAnosjmh5Tq9u04y50tGjLYeiSxhAhkURI2nllZQK15W+ipZIbqEjoUYesb+p2Js2uIunit
hQVNBWJpzMoNPmP6vS6xyjhxwI16ucL0A3LMfwAxTW5h73ZgC2M5FzxQ4MFth32KHFx7idAsLvt7
GXz4t4p6zYNGM8pXldfxOi8z5S7JFLU41cnYI6ljxcO8lc1hum+jtkXudGkU5H6qrAs2c6kkd32l
tGSbxhmiyiwuZBjxXRBHXWQzNT0iI0H3YrUkRJzaWm9cuePWeGEXT9hHa2yKXaFOcg/peFRNi3yq
hn3QlI4vR1B4flTxUgkOqmYlWg2JNCdvZglYYgNJbQgOA3ENIC4jGO4msHK/VMIBtloSRxo5heTX
AzUCQjaDegHS0InZ29hMwUOAd/8T8ac1tTpPo4ohwAf0oN8oz3BAQHfkUIKe63jiIW86ydrU2ZhS
WYUVlG8nMJ13xCcVfY0TuQUyr0EIGqWllpw2g/pop7KcZaBKSIy4QQA1Bj/SMG7JR+NtajABrpIG
yJ0b09DSpGDQ8zwBqFEe5bmO3yYTNK+TZQZeLizHpnZq0Qxui0QFW1SOKU4updYo9Usl1++FXAa8
00Pbu20FqVuc2gx6KJemDoKpMsTyQY6N5gWo2SL4kzE3mwhq8OKaYR3sOVJq5qVNjmeaCUpxkszO
vKOzYvlsKrUm+ANAgl+9FE9vQ0S5iSRLot60i5DetfPIOo2ch9eK4vpEvDnWuwbS1eBJ6Lx3Dp9L
fFAXq9pOQhIAiCF5+rNN4/B5rsLkJe9m5VtO0Puzr6c8phzLmbNlJRdmOwSXTTJJQ6nDbsHBf88y
qjNSmgfkcPNhoSBvmNUGrH0tO8RIYclrSB0Olxlwvt0rqKR5YdMZN12iCRMGPJM0soBJ8tRUafxg
Bal1SwGR3MsYBIuwprqm0jZ1AZLLFKsEATP27hVXggBEBm9p08KVfYRiFbzpEUkLv7XqRHVnUBEW
iK9u3quLniN9Ia7vTiLWWeypQ0SCNgPboXhSbhrHNQLVMDX9smvLNmycoKepjouCk3zdDov6LUyx
bTZCmjHtiQhWfLOpcHKQbm5+j6jCXMd13snu0IhUzmMTfoGNhNE0OFpXh5k9LLPwhFYdOz/NCKKb
8SI9KJOBXksNAlNm/3Dc7DEtZSg4aWGdujRYNJuwPcKVCCSJayLKwrcxVpZvQTz0EtDwNeNMb4T+
VU1apXaWkYyMs9B/Ilh1DGdKb2SPbnN2VQBIS4Btz4ohHSCONTemFQI9NqQcfz9Ukd12qRiNE/af
Qr3czhR9lykdAx/IqBpuM6m1TkIRoXJhWdTur5RhpK5BYbx1g26eW8gWeAA7OVEtwW47Gix3RSMQ
oXYU4D1C2CKBkJiU5UmeJQACoMda6DQBx4kyydB79RTNlduIk6Q65gI12pnEvn8dlFEYvbFvpMS3
IivlpkWWjv8FFHUBSBeGiSuRHIx/TiEpGq9fBGlw8hIePu7anAK+sGo53qM+ZuWHcYjNWy1Os9pV
hiWDsFWCtjtC/qG83cNYYDFqJf8ppYXU+nO0BJM7TySv/DDCXXYlVrFxF0w7HkdCvYqFzSpBIj8k
B3dxbeBh1DS+EIB8DrgmM1f4V1ZMdFmPYYDcld2Mok1NE4AD7RC6J9CzKuXIstUPtUYF2lGWuQJk
bFYJ+ohqIIHBxZ4RssvJXSclOk4zOVUweSMAbTeDSfSzDKr5W5lJyVEFny6u0EGyyORlDcLTsvpt
BgMhIRlesobkEfHDEo3STWdk4gt+4Ng5BC4FjunQmEepUmppE6jm8hIKo3hAPmQQr6CVKT9HTVLW
NE0GUBPtjnBHijhaqJSKxRGagSKB5lf6iII77Q0c4EDcKGNKxFNEy4PUKVWRDRtEUXvo24YCc93r
FHpTsbV2sxB242Zkv+8X3vVpq5Lj2CVNRCVcGcgmoTXWXwON4O0swaHc4DPwiGRiWw720pLa2Jhx
3QC/sKIyfMh7i7ITAHsZ5FSRmic9L4HF8giFxzoDU2wPrPJ3sOrDcQ3/AOWIGcwwQSjbWxiTwY+0
IpfsDMpE3KFOZgZghIYqz1aEwpodVtFsgNTKSGLkidFm3iov+CMj7YYurFxFD5FadMTDolU/wx/X
M9JtRfYjlOoGPESQklyyLBLyoNOL6kEqwQJgaUFiqBqKx3bc0qnc5RbPL9asLwPevQIqZCRpq4HH
wZkEMa1md2oMq8GhHqW/aWZjnHiZWsUvg5CKN0e38cQubHD8m0qpnNU6z76ckPLxkqkjoa2ZCxDJ
yMyPKxp1dqOpng74M0Wrb0Nq27MXoVBQI/FWC4d24C3dpmWp7EwyJUixIi9PYF9OlXRsoQX+bAJx
OeqxmXX2CMSi36rlYsZXZhUXEun5sDOul07PqkciBOFRsEiLUgSqRND5eoK/242V9JwVCxk1Cb8+
+WGFySDYBGIgFAMJytSmqsGMfzdoXGpRcLEKDcOgkCQDZRuSggf+E8/fwJYOdNiwIC75SgWTxy77
mZ6xX/OtzwWWIHMj9ol0A2wsWUWL7z3VOZNmzaqB/VAOVuUXGsUGdp/W/cZIx+lWELK1hUEQsl1d
72ZpL22+Hv6c7r0OT9tWyPgm0rH6eccWGKxNB2gltyFeERhlAJn7rQhGUIHbWR2pUFj2oqnhVTNl
gIK/Hlw653n/GV0WRWqOMM118YznrUoV3hXlYzvNhgRR3o7aR0+luYHr5WXdqKERZs6boiDWlscQ
4PVMcA9aw7LDUsU2UmB0U5AlDhlU88Kn+/TD0UlQRkJAQhX6TBOinrCEvUpAWuQhyU7YaiFQioxc
YNqWeuleWAuZjf5bp2RdC4M2yFwMhF9Vaf36X7oyhUiekyJmYacBLofXSAGGJKdnopcSa8UAvMgt
hnDUQRLExJmwZb20AHeDb0fqv9a7p68/0bk4xf8+kMWxQNVUls8bsVSjWozUuQvssGa+qbGhAJGD
MmXY8aRNbwEuxgVxiM8Oo0FRQNfQhl2VP86WAMxTmbbU4qEEyrc6UBPcXgk8bidOOxB01qYq4G+X
in6h7cPHgVUdtLG+nkNq29bZ2s+6AFmkqiADFuK4ipvOh5ka2hUYCQX8dt25tVnXd5aWhf7Xi/zx
kL0f+WzKZgn/EfQNxUYU+CB8kYiOq2+52sjDjpwUhfWvxzuXq+Ci6xpyNJqICjeCtevn+euUtbNW
SrGKuaEzkrgPwbfy5FblBc2dj0eHUegQyLGBlcGf3o/C0LFi1ZxlZZS6vbbC38xc2lOYH+8NMNcX
zs1ni4ji9ioJRlEQ+af3w9FQNbBygZPadLxjHalihwzkdwg20vbflw9zrYr0MUXy99xcjrRJUClt
kjpHCGJ0knHuTKcy2qG4cC4+W0GTDuwi5HdYCecCUPDGmmaKeYqCWq53OEkQv+Aqxw5oUijQDXnk
C5pnl0Y800mSCO3rvMfcVZEw/ghmMmxWl6wpzCZKb1GFvKQD9emAKjAQZrhqQZ+9fKMBijaNmGJH
/R4Ae9Que8Qteqj+o3YD0qK//ffNo9cReloS4qEIz74/JnGvjzgvDLjURg3AurMAOk31f9g5C2Vd
GkGAXMKavB9FLxstnE1GUYKQPN5gRbuxQGnBmcLQELw+w6e5cKnXZ/L90wG+WsZQI+22Xrt1pf+6
1CiehEmxnspATqUJ4HTaJhsg6Fbtw3BBPgDCIbSaSOoTy/t6TT8dWjG4DDoLqmpnQ5dWn+F9w34m
9SO9rGFoR3bdSfjurdkWa0dmoRse/3lQxKg4OhwbDVnIs6MaAFifOlpXkfEfxCdoQilViDSIj5wh
6Q1/B5DmCAUxuHD718mcrTMisNS76aCAaTuXpBrkuIzMGjvTBr35LEP9TvBXpGFLi7TeD2FoX1jd
T6z16hTSEEaReBA/WOvR6kD5ZVTWAKi6GgKbfi8o/9gkfe37y0vAQHSYpzXh+YldAnNRNHC/NjIR
kHQlI9i0M+l0JU/8OgtMkkyKulEVMKwXDu4nhttgZuvwGG9I0u8PbgP33YBqyvzSatrXXW84IPc0
YPlqf0Gn6ZODSktAhXYiiJnq+Nrvh6ozUV5GLefMQAJ0hQaM2aQ1MHBjqkqnCrzyUypZl1pPfDJB
axWGp3mQRg/n8yYJMKeRQx5Y2pgb6IoNuCQ4LsEmFKErfH0pPjkr1qpDS4sNet7QwOr9BBPY56ST
mGCAMpBrdQCaxlq7JAP3cRRku5BLQoTK4h0876smDiYtPGq6sggoCRzTMQXYFyXDBX/sk1FWyTz+
jwlFiOosLughruSFZvHMGoBFK6nQgO1E/yp8bNIQBH8BZWweBPosrJv3l9mcxGiYiDToVgl6JD82
qOyUbtkIXXTBbnwyHeydhJS9iImkY9X7gSgzqWGh0UBiGdFHjXO5cUAuXlDq/WicVj1K1D0REjFM
VTszijKMjXEqyHHKopbusWHx7MUtoJBqgv7vQbWu5ud/PXJI8yKkTJcICGfM7f28KG/3hkEChAq+
0FI+o+smUMBsCQT/PwxES0hA8WwXZ+/9QDSpp9dIhpesKBWhUWRWfjVPk/v1KJ+sIB1c8LhEnjL6
XZ5Npy/hsZZJzVs2GK0DPwepIWNqwVim1G3A/j99Pd4nx4Lx9LWxJI8JfQ7ez6rU5WBI13Y8AhA0
GwyH5LdYX++fR0GSh2yYpmCHRPPMHyHlngpdhXNAlc08IUKBTgTkgM3Xo6yf9f3TyP3BjvMyqujN
n/sBgR6hNrVqaSp0swOojSgLpJnxHse1voZwOjhqE698mmQIL/QS+WjZaQ+BQ75WWHjBzruhpy1E
DnGCEdOP7bBNE21NboGZeskE6oXXgkz4fovLUGUXzssn+2eiS42sLvZW1s61sek7mUQyAoP2EHXC
TaKpud1W1XjBa13P9vnK0i2Jiir3DN3jszeyrCZ49SaALCsziw0cw6CjmN7roqeCCBou3LTP9hHh
P/Jx64pK51mIXqElFZhR4kNzijfk82BJxqk+O6Ehy7dEj8JJ1/TaV3ByH74+Qp8t5+q/0u3DpD2V
cnYdjJjscahrIPEBGd1K6C95JfqGF2LFTy457zFOMu65xj/Pnhb0lyoFsXRQwnpq2C1AghdlQlUU
LGxNGUtvt1/P6rPtW0NaJGixlOa57v2CtEkJXQ+qTR5p4BTVkFqhTtkUDBaqVRecgE9nR8i9OgGr
V34WeCMVBU4TyQQkVQJA/bTnpW7RltaUbdNcE9u7BSqO9e+Drt1KGG5d0Q8a8YsMbrhaIL7MtE2j
VASnasZolgjN0Cr8wqX7ZD3x3+hDx3uDV3weGOdjCu0VnRs4Sh1sHydepjp7goxl1BOU7XmUL0VX
H5p5cFBoIaLLq2ss4Yef3cApt6JQp0JgW9y93IuHTjyME5JeVtwV28CkgiPFdUvZlZI00FmqRHY4
G9TlckTrLpzfT26JhRKJiXgyS2Cc5zqiEdgkLZpKgC9N6NHNFnxdKF8KPD6f81/DrNvwl2+U6F02
iAFtaIJlmXS76Ve1K/o1qpqTK1Z35DQLO3GkzGVm6NdWGWJAyJibtMdJxAsG/pNDzZTXAGHVfBfV
M9e9RN0tMFSmHALm5h2x2l8t8KNjT+11O7REvF9f2c+WmHw0DwqbrZHhfj93VV/orYBOom1oSo0Q
GpQeY87HC7P67CAbdPMmLABNhT7t+1GA7arZ1OOv49HFv4pIjzwNnA3Uy3G+IKX82QIaoMTIKlOW
/RD7DLEY1zVdvOxSV8MnOLLa09JbautnJbpWtp6Cv/X/wxoSbq0S6SJVjbM9QzEZoICE19HQPNwN
GhCClGuiCxP7dKcglmDrYEzgjL5fQ7hNQSXTLpX2wGFs+kgVqb1LkAUL+uvpfLZZvIY86ZQC1sfj
/UANvq8JsZWBhE70BdDprlEOxqmCNXz/X4aiXQPxFa/GeRI8b6e2swTORTV11dEMuojyiAmsF3TR
mHz7D4PRR5QASCSHZJwdQiRtIuSp8eAHSg9+33c0vAQx7g5dlv+HE4FfyNqhw76u5fslBNOk6m1O
8kRRtPyEnIV5o5uDecE8rr/lzFtahZKNNUHDo2SejVJkgz7HC+euaMFR2j3Y0R32eHyMSGn4VQ/j
599XkGQfkEV6S+L4nvkTCum1MNcpoKGpVTjJAkWuSWgQRv+n6MJmfZwbKT6VQ8FbSxLjfG4jjnfW
grFeGdWAfIL6VJrNHlU6fSs28XBhYp+MZq5doxTOu0zgejaxsVcEuoxTWNdGQd+HuSU8JBasDLKI
yy0yfcEFP/fjXUbFWqJFEK4LzvR5z41Y1AHwCyXEdqrrz9VKi8gVebz7ers+HYXuhlxjshiM9P4U
CsKgTwsKTSDcUGFVh7C5AdJ5SeX8k7Vb3S8KLQQlazL4/Shk0WFImeDsi2EebiUpWMESMH/3aj7q
3+U6yH7/87Q4gjKVKxIZxK5n01L0rInDiFAElTGChFz+GRfGP/amJk9IHEITJwz6WhM9fxdlAcGJ
YhmI8UoFJd0W/Riyu2rhAMKApCayZxdu88fdWnPKmkFaAz3BD7awHipYOIMFvi+r+2tjSYKD2I8o
P329eh+tOxQLnGUap2LdSZS83y4zB+kD9CNFHaMrvTzNfy0ryKzRk0tdsD5MiCYlhOEG1SNJpgfe
WTCO2m8j9CJkRKme4+e8FCov7aJL+fHPRlkvra7yLCn0hHg/n4z4ZqXcghpqMjAqcaNE12qs5Rde
3w+xIpOhaE8HLHwkStZnw4A/BWRuMEwD47e208JEdWecx1Q5DH0FSjBpLVB6UPKxMYhq1v9ejuM5
WbuJ8TDzMqvnz5eIRHyvrhk8qGGmaynjrwLQ8YUI7pPVVKkyiNTnyQsBRH2/mgl5/UmPGETux+AK
RgyoGSEMLjT1XJ3Kdw8XBn1tU4J/hs+EFPX7UZq4aJuu1V962MjVGmXH21w0/FKSbTKKuFHQy+iG
ceHkf8idrKNCcSJvrCJNdG43wCqiCzzpL1O/tyLzOh88uQycTE/cZXn6+pKd20SS06KsowhP5EL4
9qFrKRIxs14vwLo4md/RVQmcfsyHKwFldy9Ug8j7erzzS30+3pkX35Ql3cO0FRUYBaON8pF5x/PC
+zV1wYWL8OlQtAKiPQpVaLzR93tHqTtEeHhGtxJyFWNZwprrRa/JgcF+CShyfhz/zOuvwdav/xWZ
hbNkmMjjQUelkdd1VECgXQYlu7B6n4yy5sTh2K15vQ9NejQ9CIylZvUgQI6wJvJgg4LLv/qEzIVw
RKM1hgoGXz+vb/W9FAH1RwISDIq2Gam7U09bDP/rk/BxLuQLoF1QiSGNhjvzfsWgOCyJpsOGDOKq
IjJvIw/M47+a9j9Zib9GOdsXIh6EB6YBJQRAzDbiXM9iKj1/PZOPB40UC/qvJtoxXCH9zCebMqGT
wwW9trId9J/ShGhEBgt4Fa8wLjWDkta36G+LhAfDYKQ9qMTQh0M+exVHhBjUeaBCli/mvLdCETI8
b3V7jcZ7fku71cjBnauuUJiVnSlO5B1SvNk/Gl9iVl5kuhCKZCNF+TxKzuu+aPPIeLJiKAc1Wo7O
pJON/3pZPxyQdRCV4O6P5/lhWXO0ZdAqDp/Tuc4tT6kVbV8U6mxtvh7mT/L0rxUFc8P/WEu8eJ1q
53kdSFw0uTESgfaX8ii54P6kazTX+hutD7VNRGgJJ2rSoDDCfBpTWo5AK+7DnRUijSXS//vCvfgT
cv2/z0OtV5fxepg8ywte5zyxpYrDQLZQOrlP7oO/sT3H27oXprwekv/vENRWzhyeQOrqBGnr08F9
edgxgHP/9QB/8n1fDXB2Stu6raDLSiff9v2n3d2dv7Oda4eBnO3Vwb1ynAt15K8XjRmdudpd22Ry
tw7onp7ejqF9tL3nG0e0L6zcnx7IX03szGrlSdOqAJhOB//4svMffJ/9eXW2e+f+wkj/K2x9NdR6
P/56UvCvJEFiSle7o3/cugxl+1cH33dd/+Dw94PLP13Xsbf8yT1cscY7vudw4K971+VrW3fP17w9
f+S7/d3u6G756oEf3vGtjrPjt3HE+JX8+vVb/JKf3z34x92O32bz62xv/bK/850XvoWPYDvrf+HP
/MWzbWfrbBmX7+U33m6O/Por1+VXvfBfdp7tefzGJ/dg73YPNmeNn/G89cg5zvptHj/P71t/mXPN
Hw7MhE90tw6/2Tr7R2+/fqu337HQN47Ln5n1dlMyeYdP53tbzpW/O7ARfz7bhp+8c175rVu+dX9z
v93er8vEQq0/7R4Oub0Oe+/wn78+9cBPL9yr9aX4a8sAh0OJQqTpcLryr9bF8g9//s+/jy8+635k
HQ4vB//lcKxtNuXw8sIhsq83fOjd3Wa32Wy8zebavuHT752rLUv1fH39Z6rXtnOz5aCxqyy565yu
HJu99/Yn5+qKme23F4z8/3AQX53Adbp/TScdDGMoOexXbBSbdTyu67yz/9gk26/tI9v2tu4wEzms
X+EbD/6df7fuBWeL/eFPd/zAzr7hGPj8abVnu93mhn9v75mju3dOf47zkZVaLxIbdeP4/u7PIdnu
93u20b1iBbluR3+daGRvWUnWgHX0XVbqit/FqjwdON/u9ujyM1/v7MWNPXviaXxTCgYrwZDMkU9n
bw4uJ42lsJnC/86Wc+E8ae8di7OXAKNmvl9/9JBgna4WwH85hh4XgovGHvw5Vnf8j/FZtPU+hTb7
v/+9RXDV/u1ut9vfo326v2BkiSMvnO8z731BFHEeVyv7xPYe7rfOuin8wT26ztVux+XdvnDAubsY
AIzGxvNqbpvvb9nig7tdjYL75G98/8XdHY8cDyZzvAtt+ztT89lVzo235+I8cYn39h9Lvtvsjru7
X7vQ/nW3/tK3h+NLbD8s9lto7zD1PC/HO/766xdLhHnaOjf32GP+fdree/fb3xw0jID9gFGZbDu0
N9yu79c3N99v9lvv226//Xl/cryNc8I6OJ5379qv1+uJ4tzfc6tsb7+/xr7vt2y/i3Hj/nEbdv5v
/o2tZURMzfaAmT5cOVvvhpP55xsf7/nP6z2+d69OT0+ue+/8/Ppcautz88UN/eMt/n1DSwGpEgwO
Nv1gP7E6w7qkzxufW7deP48d4cNerTfohO3l03/9CaQ/qdSvPsLZU593ppLk65k47rifzu/tLrbZ
4fUmYhKOzJqLz1+5z/zD5kXidvPVo//gPuzuDu5TyUfe2E9Xb+sF53gfN/bm4XZYPzx25I5T5Nx7
mAGvsr2b18Tec/B44GTbPWFCXyz7m3ezGh7X3roes7T3q7m6YALUdytNTgiIC9HQ6pqZJj3Zz45+
U5jFWFXTaC9wxK6bKUWqslW6C+WnT0ch0Qp0R2aMc+yOEhhxWpBfBcuI6ICuD7rbZ4J0ITL+bBTy
aeTHSRKpxJLv7Uqe9wNYkwgBrAIJQzix81U+N9Xd10fjvfX634oRDaHggwNPovDMJYvNQkY5GYWw
/2PvvJbrttK0fSsun8ODHP4a9wGAHZhJMUjiCYqkSGAhYyHj6v8Hsrtb3FRpT8/x2FUuyQxrAyt9
8X3oUkXsBTzCpd1kYyiQNzgSplk/8L/X4F9DUdBu0TJDHkM9rESihRUZFBcOkapJz3gtENnPTsuW
CrLrsQGXuc3EUuifEN4VL4sA+XGkSvuwZeb76qDolViUBmcb0/39GzVNiEvOzLwlqbzr6S9HsdXY
LVG2h5Sxtyr52IvxsdegNprRbWn1XybqHWcCjU2XnYBDOpYa+8kU0xtD4ENfs/H0rrz/QI0268mM
1AgyPLZykjFL54Ql+9tfT/GxUQ4euxj6kTpStAqaqnN8Q6uMTQaB6IhH9PNRvDXHTJAKJ+39s0hE
TaIyZ7n2S5xsdW9StrWOuuj/4lnWrCietfmx5cuDq5UjtssUVmn6iCZOe6kMin1kU/xkpRJQIVj/
vVrCcQ/eGJW1cT0UaOpkQqMavMBNovNXi4m1xd25WqPjpfd1fWoM6XD/6wf82dCuvhKPcXaRVTxY
EgjrlNpYMFkGqdiLSbPGJ0hYyglCP9Z1gY4wYrm2fU0/2LFOkI8TSIMk0XXE4ghqIhD1fgKVkQIi
RaYotrlmc5FmZbVPvPZYTc/H53OpM6NKiWo6HvDwVEvUZrDVuph9RBk+4Vk/DaZ7Fy326YBmHyr9
3d4x5RGT6CBSy75fq7HQiiKpvmbyD+xC+sxHkizljO4IUlVfvBoUzL7WDGEHQAXqJNRc0SMXN0aO
8vrr6Xzva6xnnqtRd0EJM/U9hn0YZadKOvG8jKFdm8YzY4rSTVUnzQa6JU2tnTyWZ/rZo5qsGk0j
5E5K8MAZAGaji95DATFa21c19I4/53Ecben9S5G2cOp9Wbli/+uH/HiHrEVndN9RY4KHfBgLSUBb
I4uDojYSlkqQqZUSAtXptvEy9kdOmZ8NZVN0vAaLKes7bCJCmneB142sIFrRo87ZrWbqJvJEWWy1
dNHsI0/2YU/QW0NzIGkgwyXtdFjer0wo57gWnbbWhHKbIlE0rTNQuf/h+1s7JRliLfhgdR6Wnxs5
qgsuQKkA1Y061MzsNXW0LiyafDgy0ofn+d6TaTEMGD6Ot/XrP1iiyTInKoqUIojnpj9BNq4IaMgu
w18/z4dFzyiGzeojOEZvxGGo1YtwmhZUVJF6Ltx2gzOSlmFuJ9Y3NA1c1Hzr1DyyLj4+GFkshJ+Y
Im5T/vj+wdCRH1KnQaPGy1pr0yQDGh6Rvex+/WCHuwuzgV1FtaZJRos9drC76MDXoHxSqN1HkfoJ
UTMEybAgoBxzXnue8UnRnSNW4IchSbevdx3kcqq4jMM2jxzE82S09HOLVmrhBLHGCryqU641tDSv
PLdbFYrnbvPrB9UPAtjsZuKb2Bt/bWpqTt6/z8luE0QRYH/qOyo9fYBnG+0SXbwQSFxgbahN8s+k
fwpjyJ8//3rsw/q5D2MfmKRYb73drGPX4eNDGYJg87+dXj8dGWX9LT9ao4dPeHDdGUJqZrqOctFs
nrPg7tXaPT3cHgNyv/fF7Q/PcrDh8mnsBzVjlG4r/D4YN9XOuNDDYwm7A5//4zjrufnDxsa9q70k
ZZwhxKplvsTm8+K/3F8m/nUbPmGV+YmfHjlNvhf8/uodHuyHoi1bB6Hx1m82aG0GZIkCiISBG9rh
0+5rG96jSnjkbNHWefnVmOuG+eFJaffKZ018H5OuoADNKP8BUfSrJXDu0Vk/ObJMjg13cLAY6IDp
+TrcHDwvW3UHaHPTbpNLcRL5+a4/Yt4eJo4+rJcDBzYzEWdAt2CdxyQo+Nf0ERInRF4feY8/OVd+
3ODegZ3pOmnrluvyd60vfbQXgBFqEOdWmaFBdqyy7Njy9A6Ok9RVdAul0b8eK78CyhQ6W4Cvwb0I
RUgYbOZAUf23o+/z8Co62OWHNUtjXAAOahjYuNVP24fqsjk1nqNr0n5y9uun+a48FVfGtXV3ZNkc
e70Hp0vcTcKu1nlEwDtEXIlVM+y5EIPId4J6U27i0A3cwD5ybn9wcQ+f9+C8mfUyy9t1uVJptBV7
LbwrAoJukV/zequt7h87eQ4NssMBDw4eU4GUmVBU52sl5JkhokG3kv3pkDlH5/LIiX1o23pTUnL/
MtQYPLOS/JfSP30Lbh9+PXXrhv7F+XLYP4feXJor6yjLFuBlgBp+UAbHdt+xQQ5OlSkv0W4sGcS8
iXYNEngPNPueRsdWw5Fb/NAwJ5Gem3J9FmVvBmNAG7z/4lw4p8ecup/ub8q/6A5ZtRFs/eBQbjO3
KNV1FTQb6JocXUboceGZgXdWBECbb9prGCY7uTPPvWMn9M+WxY9jH7xL1ATn3BoZuwvHjf2Qb5Pt
uJ3DbNue6PtjlQo/29cUdxh4r1TiUI/z/vZJQZOkBOFaX8L7UTVURhAnNefXvpRhutz8eike7q01
t0Bblk69Jd2ctIe8H8zuhB4lubkEitEZW9Qx4WhoUkDVnZcj18F6Lvy46hmK/iHKOnFyXAf/8f1Q
uavbkz7ASo1QIzqrvLKkwN3Ij1xvh29vHYWgjYkDgjYKRQPvRzG1GdRTi9hlhyrMFTLjzqkccljz
s15cpXVR3NM6rl3/x2+R4myTCi0CD9QqHjxahSCWbGvo3CDG6w1K/BxTZlfcACjKj63Fw+uGB8SH
06jV+u4hHAb04C/KxXOUOXDKofQCNM7ae6R/UdCUVmVkd7k2dEj8Fw6kAoLIreKjjF1c5+kcPVhd
2VW+RN5zOGkKW7+hdriBKilF7fq1Cinz1+/lg51N7ZuKb6sRaqLuiuVzMBtg08rOcWB5605m1aEu
Ey8N5ApnD6fWjmjFsa1hSrcw7YcniS7tS9x6sRtqVGkt27Q27GOqRofn4vqR+CQWvv1ar31Y1KQg
0SlUrZ4CoFoZaAlD98GPFV9bQyBANdaDezrXOhaRGKYjh+XHzWYwaTQjeOt+o2zr/dtAu18ZZ9qA
A9m5jw2luvcd0pNX6K0fa0P6yUg6tWE2cQyiCnj+70eK2xVy7OkLYsqrllxCU3tYzSla8RQNvf56
kj/ua0R5dG89kynxhOp3MJajTkWFkGngIHm46eT0jUMrPuKjflz11LASvyBVQQDRUg+29bwMY1w1
LGwXcIa9iatIuTUzleYLr0Nu8ARWBGp5//GDrTohtLgTz6dC7cBQrlAYpPQn6hFchPTQKK3YC9nN
4a9H+WCPsyBR56CAy13nimvm4P1R1mSkSz8EkZJE/jS4AEWK2PDzeC5ORb9UGyeP8o2upuYF9aL5
q1XM2pEP8ZM59OieW2NeBISJrBx8hnHQy2ROB+T8ILijeAlXoprVI6N8XJWmajhUK66NyDSaHExi
NhuZ01EGHIixLi9ys9XCAUbvSdFPx4qnPj7QWjZL68zalUaB3MGNrc9qmy96BwxoEfFpWinLSQSA
L/j13H08S1zKq+lSJblCY/9h1hV5FVqMZ7cNHEWUoaoicZij4LgnMaVs3MIaQQJM7XASKe3ftff/
9TL9v/i1uv7r4mz/8d/8/aVCz3PtDzj46z8uxIus2uqt++/1x/71be9/6B9X9Wt528nX1+7iqT78
znc/yO//e/zwqXt695dN2Yluvulf5fzpte3z7vsgfNL1O/+nX/zt9ftvuZvr1z9/f6n6slt/Wyyq
8ve/v3Ty7c/fyUz8MAvr7//7i5dPBT93+1q+xk/5h594fWq7P39XNO0PFHZIMegoYRARX3Xhxte/
vuT8QWyeKlUSqnT0Eaj//beykl3y5++a/QcoZcrxOcC4F6j++/23tuq/f0n/g+vC49Il3LjmfY3f
//ns72bp37P2W9kX15UAS/vn7+/NE7Y6Hen0MnBUcozRN8FH+DG0UEUlTcBFRP24on2xpZHf90h2
IDhhdjEoKpi0z2jYR7sf3tDfn+LHUd/vhr9GJWNGHQcvgBj6+ql+CGg4wGRFg9gsSheIxUPuvG3m
WBxJgfx0EC55wohkJAz34NEaHRh33Lk3AJnML7Mj2ztkyaf5yKH8/iL461EIwLK1KfknYH7wKL0b
NbI33ZuiT2Ayu3ps3piuoETdG9W9WjqPv35z74+sv4fTiGKj4ESfuH5wOGepNjpL79wgJtScqZNx
G6NcdN727rEml5+9PQzxfw50aNbZpaf36ujcjDkx2IQSY1+VyrEswM9WH2JAqxdlcmp9sPbjdiiS
xL4pItf7xDcN4D/HZTkFKKxsZy+lW9m04yT89Tv8UJO5LnqC9GhCoUDFHXewMiA1ijnJUbcoDBmO
pkwsv+lMpLkTy9gulZfd9tKLNqWTO58tt7W3Fkr/z3B2HVSOon5FkCzmGTRv93SE6hSFeVmU4sjC
+um7IWmBhAIXFHof7/dIL2XfeKlzU/VNuzWyjLZiNzWhYqmueAN1413XCMLtf/1qfjLrLgF/lhYt
42vZwvtB5yUB5z3pN4Yc67Ma6xhNafVYK/NPtgyu5NoMROoHJ+XACJdAZ5K5V2+8AvyEI6zs+9t/
AfQo78Gsz0dMNQKKfOp/e3rrpsGuZjAOYTw9HMv3T0XXbSplLc6nZXCsjbSs8YuXunl1CsgR9IZw
PbwV5DudPhx0VM82Gn1rFbKShtbvZ1Vt3uh6iOIQuaSBChjHxDsZSyZnB3sCijiCwdE5zSquF44V
3jIqA579KRshHvtoS0TXC16H4jdJN3Uo8KLY6MABuodGYo8+EEH5lgxth8x97KoD0HKjhQ2ACrbm
60ptfIaIRW33pHfpXVejCOQWpnai0jfTbWK1p1BGFaLVQ8SLlg0SkNB/2bvTOTrKxk09uZEelpXI
4IGlYiL3Bd0iqBxb27mNYdwjs1+6PgwQ45OklH3aot1Na5vUZHGTKmzGHVrB+CTzKCVA+tEaH22t
hn6UN0AMfKupCxlQVe0WAZ33fEsDyPnVTMqGtCj+5kvc69ObhO154uJ6gQEaLUgJEEiSW96jd6JP
ZeGdaEvhmQGbLT6zgZsUJ9WcdHcqzNh0G5dddALEfVSCutURGWitpIk3KIqiS1OiYlyFsd1mb25s
kGSPFU2PN6LplupcR7Z8JQOV3ux3iRUjtNBK5VVOw5yFktNh79lZCmK8N0d3O1FI81hGtpjoyYEy
HZqNYiBm4CYZnBWQhbe4ZM11XMTNZYV+eQfuzcnvyhSauV8RdL3neol3/HYaYdzaHr+6ytifu27u
ghyBynENS8U6a1QPkIXnFKjTp0mp7WyKtr6UAlbFFoLLsGbop/5cuO2QbfShlnmQLPUY7VQVSlqI
0MmYhfCJathxqkl3mW0rytZxZUOTgB2XT0Ib8LWBhuFra4izPxcQZAd/FfO81GyzS2HdTRMCOF5C
b+SSOiXTu2TxC57vqthd0oMPz0fOLwCleg9AogOye8r0z07d20W4JBBLfXqBoyWoGnr5Qllp0SUY
Bj2/QLPTQaCN6NQYQnwYbzuRdeeA6403/EJ7vs4sbTzT42y8rFKj0WAgonISZmWxwF9DPpqGqF4j
pFouXtbtytyKEt8bI+jTqbUgKeeZo0kOpJNIfQ3FXE1Invfqp0YrQJI3qgQWpQ2ooqMrX8GpmePJ
XeiFT5y30S2hwDWDa2+VlgaJoG2g53DDCNcN80ZN001k9NOLmDTznkxn+zh2jbh1Rgf8z5BCaAto
ajWexmbO74EfWHBzF/HsTYU7hML0WuJhXpWdVBOr+cQrkumymdh6O9R4q5Oe9s0J2o5ZPwt9ZIIW
1yqeVTWKv/IJALQMTmdDCl+c00EvGtCXWuU9erkRoTYzSLsOag/NttBc+vlrVHZLstF5tzEoVi/L
QnQ+YRBnqnyEVjACxJmK9HVmGlJErMvhTtPT6gU0afTVBVAPFm7U48e61cyHyTABCmZeWl6lZTyo
iJlnyoi/VWUgZU3uxKBlxq9dxdIVCFqO+IpnmFzoLUjUwFAi1DidcUnsbVQtctyOBZi1sIIYWoZK
7Fj3lTkMd2q+rkGk9R+mNkXdfG5RFEIIpV54gqmZV3a6OT5okx3dNIgvZbtGtJ0AMdpnYleQaW5B
cA/JhUoNS+s7imvNIX1NyNhnEXBTxORhBW8zS2hvo+zhL1LxlqCiL9vYI84zis5PdH28RtwqvwFQ
McMGtBTtHP1bq/atoTPUTW/plHRMihd7fpuXGSWC45DfZKx7F1X/Gi6t7EwLcEehGEHcxcu9Fpul
SSXPmJ0MC5ITF+gx9PVj0ctqQX1EF6ibeZCqOYGaqvQ8J7ArqxDnrpQxqWaOY9D2NVKD/eL3jhyN
W6uQLga42uqXncQM53A2kiJU6DnWT+lRBD0lzLFVt5bSp89Wrdde4HRlGW3WTTH5jucCTnW8pVnv
ulhyaurjHLrjIvLNoDj6GWVAzltZoemxyad02S3GWFOaI9akESA6arWHaMj3lkCCXykJAPuqEdvQ
xfL53CQsN/jqYg8lqrm28m3IlPYhHyLP2rbTvHSbKlXFY18U2bWKvsIrDZvaK4a4ufhTufK0akmF
50kfxUkaKlWbTxulcc2bGlRduTGgPqjagyta9a6ZmzQP67mNxR6qY9xtoAhnalAbVZb4SiKBjCTU
VeVhNwEu3jp5anwDgavBFHJkNu0R/7XSAN55phMzidRpv9adKBsb1frLvJ1iZ9+5eaptgAZX0Hu8
BmDsUGe5EQyF2XxO086ZQr3zis+Rity4Pzhp351FHqsnVOgdzCAgrwvLtBvLQ+q+th0fOEFkA/4a
dBAupf00yVX1EKi6Uwdm1kLf8uIR+qG0u4jkIz1kw3Yyi5kbvmu1GPhTVisbgitJvDH73mYlqpMN
7SzJoxdjMk0U63OIWqDX2DrExptui+WRR5uZ0Dmy6GgBG4FDfVAXmKlFCMcpDIpdLTEWbZANQEkC
r68GOA/4FyifinhsYDOz6DdOFvV6iKeaATUv4AwEqZJwy9N12TYXKiDhbttqozvskN7morJzd073
FEHayrmaV0NyOnETIMSFaP9EkUZlfF5FWU/spC2GsFNs+UXFUgAfrc5xFFiZ4ybhEIs2Ckolkt5d
QbVVWV8tGrQU8gzSulkKzXnUGzBovtma41U24CEEXMx5yx1kFDkG05ihctE0LU+2GPgOPvF25Uq3
UcsP3NZIGybFxm4wxqHgdUaDqW7jvtPI01iYewFdg9BIpGOCVG2NcQIqhxDdGEoj0t6m3uj7vQ5P
EOcEQfadPkfKdC1mI522+O6gKBRoBMp+1NLi1laM3t3LeXSUoBGuww+1HnCVU2mpanIfzYBmwC0s
XrGTHmjHoOcOIfHQSaTZXTaGGdZqx6XWSuGKl8Gdq4rsxxjp9WZEcFTdoXrWmJQ7NDRogxTv6inb
9kg/ZVdzmp1XU1aeDuCkh5NpMWUPNaUo4lXzCaq7mcb1a8uLhgQFSseCUFBaVSCUqZac9FauBUY/
a+d9baeDb2Oo9MB0aLsNuqJGtmpRGjyyDgWRq1TjeoU1tuT32eKlEG+oPudYJhOS7CYFMxtqkXI3
0Y4vzwp7GLqTOvUyMF65SL/0YnD+TkT8XwDqdxMv7b/+GeP5EH8KX4vqRT514uW3T691/5zzh+rt
ty55/S1AQKz6MTC1/qa/4lIGYSmVan50H1izxGDwif4KS2n6HzRcOXh/BspOa33Zv6JS1h9ESwlB
cyXiHzgEiP8VlVI04w9yXIRBKB+ETrEGs/75kf8HYSlKwVcv8N9O25pQQtCc0dd/0J/XVlf1hxjR
4AL6ViYv8QVErij0YhJpftuLua7euBwBvrSYCYhUcQY0K0cTP1yVuv61tpU28zV7jGMgOR7xY8L3
WYSqlJ2cDJ1XUikAe1qGUbEsYodkhXNtxqJ5sumevU0yRVE3RgbhbwPyl1s5hQDGcR0RKvcHo1ZP
LE43JxCu3bR+CmfODhbQ7AZOyCjOzThFhX/wemIZ/Tzpn1E8kQgyVHl+3zoxoIrKUCnDt6MYTrgx
sG22s7LI5KQfB8iTfVKQJontxX5Jkmj6ykvv3LOKCkyAimWVfwN1l3XboaqSi15NBdZTZueYyIsj
TwGwcfpJ4C15IF2MnE2JnQXfSTbRvTBE+cKNuPT7wXIFVWyi8jRfbbv8rq3GCNvOFL0bjK1SPvbm
MtukxDR9p3Z6x92NcCtsg86Rvmd1462STTVOVec5pPKdsfncGJ6kygOKNWZdS8oE5oQBRK2LtHEO
aLKY511VLGoe6N1UY4eP3vhlLMnDIcadToPvYp88umZVEIWn8Vn6Tj6Yb7OaLVeFPqMERZG9O2Hu
6pmBTVs5d6SU6jcsQQVqZUZ67KSpF6XcK5Eqlq2H+H4ZLGpP/oIOg2ry005a+havKOe96Gl/q06l
SpGIrah3dZpZj8IZcsiuWec+WNAUhp2Oi/JQRW37klGgu1L6JvVskXn6Cst3eIDTM7usjwj+GLJt
+k1SmeY3px9wa4TAN/cnzwTzLq2B2lbIeDOU6qGiLFnveyJq2kC95U3SgRSVuF2mEp0Uo2uB/csE
ZsVF1uaq5ptF7HghjG/V3QyRq25tCjINSvQt5bHppvlSTW1niXYatItyb8s6ngGzdOmpNGLP9jHi
ZrW7cGGB4DnTqYBMcg4ezk/1eCAv7IxC5jAip9a9iVoHHBbzUUr1vCmmrsyCqSms6BL0axNtBtXk
v66HGs1DKT1pbHP4POOJrQu4FH4debP1OOsmz+mZUhObKmNJni0pqtbnaiIish5QK1XaJBql5xM3
fbbx8rJygqbJ9Oq0dpWhDdKBqF3QZQqoRTvCqblQytnSvxglysi3i1EKK4jsHnHBVrrLGPaUDKj3
Q57bsJNKPYkecx0wLpQhG/KZipBIfdZnSmp9wRvz8rNyhACr+3Xf1N7zEqd1+gm43pBsJ+SyzU9q
oU+QH8c6anbqNI3A0+reGc5AXutNOGW94/HCUO3gPCDwamxG2HfqLeGigcWdpukCgDqSVymTyDDQ
54GER51hfc0JqMSbvmi0NixbYT8XJo0WGFxLaX+NcwGsPk3H/GFUdHsMFA+mA/EMC7iaLGb3fLZb
uJhOZ6lBMeZad6KVLbGWISvci9HJMCHj1YAKMkkU6spT0EjwgXCb3VZGidE/zYm53EapcGDx2W4q
win3anGhNYUZbeyhKdpPaom8X5BXGOQOkg7ZNvGi4YZCCT1n3hOOJhQQETuKOms8F5E9jm8xRgi4
RoC5vsjTcsSuZErJg45V70eWot9yS2EagXgWn0Qm9SnIELzaj7PqljKQQzxQ5dFZC8w3Mh43WTu3
NEO5/RczS+oX4aRqvx2taXwGZkHVs2+okpOWfGQVPcdTW6R7I7P1NsRHlFR92oLPEHdQ9jZ4fXl7
45VC1rBaVkhZThII6MAseE1IK43NNkZ0AIRM2cxXzH5r7kRvonKYNWZxAcpvFoBSk8UJylh3yhCA
QXXVEbbNOITqxpvf4G4V2S7tXXeCtRZNeKIu0IZtWwmIhANYx9OsXmWieZNmdJkB6ry39byUmwlF
Z0iDkWpf55ntVJAyJyC0jYdmfxAnQnzpmsH4mtO/xdeIuhEoSG1rA/K1jhFnzNvmE5or9bm1oL8Z
aFphT0ydXprBQiTXC3M28oPWeD0FSkMigVohbfe1jFPnVuls2YaJgbN0oaFtdinqInqrWmGtvOB4
uavirh13jcaS29vGUEg/cpOYgJ/WF3dR7JR9KKZ+Ar7EneP56JdOkLC/R55KY6Dkl8hRhx29flRC
KbkIyOSKeev0ijVS4VA7iY8gml4GSbSKP2WRkeOeFu58o2Erf63QjScQqztURljDHAWijoYXWDRq
fEqYbY3LTZ5HeZcxWW2QJL1zP0EDqYmwOIMg+oXUXsC6NfaV0npc0ROnmU98Zyw2STojzIr+qnpe
YG3js6UepSulLlo76PRF2ntwWnUTilodyrAg364F5tDadTjJ3NlNFr1MYZfW7p1eZcxhP87ep9wE
yu3n8GCfc27nMhiXlMMMG7m6bnUtioI51Yz7oV4M18/GvL1iXaiPaWO1bQiuDDZ2yxt5xqqxlO3o
dBNYsrF4ppjFSbiV9ZHXbDTeupQN5Y5a+OTLkjXeN/iqI1gUTAQ7KKhNjIjKzlWHD1ioXJ2Je5La
ks9DZVxjnasS+SG/J6wy+GBkC0wHQgOs/amA2UlHUbkphKZYt6DMxRiqpbZ6ODFee9hOTVucO3kZ
FxB8NeU1i1u72tbdSHND3Cn1yRLTouJXpkbyEHEj78vgpdVVT1NqEbhZKzjbgRZf6XGeuagfKqXY
6FPaX0MrbbrdhGcvgqnDwAInBrdwo4u8oPw45mRCej9qADpWveFnilY0YT9AOd+YNe4qvT+LOwTE
NNLMFw1spi0hziTaxlmSo0AD2HDfZqQ2w9HmRe+WeInKy0Uo89dBGsWws4ZheTOkY7AYWuFOGwsk
bHHeQt6eoCNUyznJ0ZroglA+Z5Ee38VzXJO77EbvmapG/GVOyPkVDa6oD5e2br5GhJGK7Qig8FxG
fQswdDYhBfI/xX6Y2uXJkL1r+XqumF0gI0NhjboqqqvtrNYPveYwP7PeEqgYeljk8HF5N2M+WpS1
S5meGXCm9E0joLbCE2yMTSOH7qbEpP1GCXCt+Ytoi1vkR5pHj4qmb9TnelmoDg7Ve9NgiMdmjEfU
eoQs7/uknF/J+tfX6SgQDHcX1buTjpedEs7tnzBhI+ZPG+ULd7K8qWp7kgGlEkT0UlmnD2KNuuly
Xm69qln2I8WkfOJG0R8HVSk+9YpWAqOucnOG24MDY7Zw6HnRsfdMw0/8eXZy68npY4/Z79vyuV4k
Ue8+m73zzrCxrqIkQnURC9P9WrBSLianB9dZJWlOEN0YgR6WXb5I4ot63mML1+75iAjvQvg3nZrQ
q5SxCFRq0J7tphllMGc1Kmk43fVdrEzjnljtRDCHWPE1aQEdeKdO+s03l8W7nYlBi8Bpl/lE49iP
aRbMxs+cayqlbFNOUXXJ4R0HymIQN6dzZag2qZlbclOvq0XPBpesiC3ybOMUgFwB40pr3Mq57l5r
vZWPppK2ZWCPFZ1yY9IQsTX1TvkcTcX4Yle2epdyYtRB0nUQvwSG/j2evuwAbqZ9tfU6e9kvS2Rg
KuSVFwdGjIsfRN1kzxvLAgcKVjoRYMAjVVb72lpQ9CYgGMeB0CShKepyO2+PdicRgqUBqeQvDtZ0
INPM5ryvoOQG0WzCWcM6Vu6iNurGQFPM+pQfiR4akSo5FIlkVkK3LOfK1zIyMVDYmtm8mEAEFnvp
LTY5ViUfMS7pHf+MwCw5LsMaiDy7A/Z6MBBi0FGuLYuasH5avU7TYHubaMTaDXVXmhisM6RYX7GN
9KljlYDoRuBJ+nU3qI+TMuIFDknd2pwOBeB0N3JW2JbKoBsxTsYX5rm+1jJhfZUuJdxB38vxUlG8
HBqq3uu+s3idu+lMN3lISPG4W2dRkuUM/7IqQrwwilLLLBpfFzWNTD6Spqbko5ou3rJd+n1E9Y21
0jnH2V9KC5KGHqs6VbO4e1XoIr4FmiSy5jIocg1gJ6x4O9ma01jM4RA1OJetXrQsoy7X672rFjIJ
KqtTOwSXS3ivZs9Zs22tnHCWLuKJqUliJQE2rRU1BJ4Jxqemde6WVBuBUcsm2Rj28YwcpmsiMo6K
1NLLS4WmhGaXe21xASR10LdpTKIhaICgE89Bfy4Lu352Jj8fJk1s+5Ly0sAZtLzdZDaBdr/ObWHf
5kaa66GhxLilBP9FvK+MimtqimyK+sbKHtJdsQBZQn220upwAE1dnhBtdUtSSxkOQjrMZJ8QuaJs
ol4irw8tbhbDt9DXL3cYNO2dgnB5dhpR45f7a+SWIyPTajvM65pTdogt69JbCsMNy3hUPsGMdrpd
K/sUWLPdZ95FP9PhH2ixy6Nlo+d9S6UCEbdxVp+YIuQ62tb4GuTXLLudT7NIa8Q+N7vhvoGdqexq
u15x916r66d6QtrunhBxp25ohh4RQZhzCmUoHkglIoWaaEFLqgn8Sxr+mtCZJPBZL+Ya8ttGeCDa
c5bWVtqDUHi5borpaeSsXwLGiRa2uZbTQ6ppDZkrKyJCIBFD0IIhyXt3V2htHp0mRpvg8xR5Vu/z
xkmTE91JCGLHXMzVZUSpRrpf3LgG8ltEQuy5/wWi79h6SNh5+kwMjihtGbTRjP5b16xf7aapTLau
Jphm3ULD95ok9Fj7uu01+rfIcGrgKcBZi8sYCD1tOUqcN5dTgjiqT5puSXepNRbJvh7sRNvwAbNq
m8lYGgTrC5z9rrc6ucnaNqrDGPfwLVXHRds56/UedhV559OEj7b45Gst96rHU88vFUcAhkZ5t4Y0
OlOMduJZM1rdcTNPYqMssy625jiUFNjrrP6bFraMCLM8i6xt7dJJSnRejaqdqaJL2IdeiTHoC72R
7nYw+nY8Ae7tjFdzPavDZd5VfXGmcUbkN15VS3EXOU1eB52AifB1sP4/e+exJDmSred34R5j0GJJ
BEJmRGq9gWVWZTngUA7hUE/PL/rOkDZNu4vZcUGztt50dVVlBOB+zi8FzyOFTOsaPI4rq+Y5ckrP
hRAv+nk3Lhzxixo7eZp4qknXt5Xn7ZwoT9NnHJq5FTJPa1qVV93Wy65lwe1Y0kFPtjxQLQ33kp9/
U8F86nMxtNawgT9DZFnOLqwWG7ySCdpoWobouFbW1i4HJWn3WLM26TOKorY+/Lb8LogBfQ+DqmpP
qulXJMt2SKfCwkdc7SiYG4Zz52Cb5EbNF2M/LMJZtmurJ2rTnYodM3RXCSKlxvra8R1ENCXLqba2
rrTCJbFXW2bICyhD3qDR9tUxLyrdH7ngNU+a13X+Y+u4mXzUAdmtnO2rqqildVpr5025njcjVbl2
Yq2j4OamBVvvnWh2zkY46yVB7ec3G+WLfIlH2+kepV/Kr6kWnhGrXpV6s6DJAduiax67jQZxSHxV
9rehXwf35kxzBCxpqT/Dwer2KyJHgHreKH87d2vXJDV/42bb1B4jYdbwrE8k9j3llpmGdBbImeJ2
u2z5ZtZQPfsmFRgAANZgxkCQ9bKlKJhRkxrFOtzkjRU2Wzdfy3vAAfg5r5z9I/BbM9GoLf0rtymr
j3AmSYNFJxpu87Wplp3Bmvued2H0Go31gvLZ56nFfNAEn3RsFt+LRZs1n3nYsGsZi8cVMebjCRF7
3sWUuhqa0xIckeu8Yp+dMw254HYl7eU2/Cj9NYNVwJf6TCsWwxZXifT7K6/R9L95+amEi4KuXU7j
CD/y1uXsB8eFvuJXTQ9zzoffdWyOIqTWBJ5o0g1YmCi0vPAyXTtHl3EepttS6VyX+7zpegapxmR7
dja6pvMi8Y0qL+fYUD7w2j7V1twdHNuvF/k4umPXDser5JFEl42mmVvtiqhSw870tQdIa3iiV09m
EZFX6YEh+VsvlcX0S4erTWVzGejO+TEM18VHR3SKcZN1psHgnuYteEStZ7Om0rry2m3ozL5Orskr
eSIoqMnVDkeEmS5x72q4+7jPbOUaO9enl2+TjdmY78YuNzQ3QFT6hzJw0jIZ28ZXJ3bBcd3C29lg
FI4GGd+TTUPt9R5ucLW+xnKJxsdSmFV4cLPUc/myfRE81oW5zD/Q0ykTaldqtsqbKQ+8Zg84YLLC
VK2goHvDkpxxXBRqCvWvLMrG6WIqEhTeOwLD4eiChmITQmmDCgYnnibbLmSs22ppv1PZLennYPuF
fi7SagC6pPmCLSHWjQ8sFmO2Gsi2CGryId4ZqLP+2RNrKDcr3SXZbzs3JpRvHN6z/9SA/mgKvyMX
9osI1NwGwXRHeSd4NJpHLqTUw/nTSUV5sNUOW3ctW/o3xfLSZdZMYkjoNAPsow5uze4K8kq4oNg1
3PXA+t/6SYt2wts0oquO6AT89qQN9K4JTrpxjac5K3/MJW1/qNazXmmcN2WcT60JI0z5Ni7C1s/g
pVkW1V4MhcySCJGWcXSLvK4TStiCc6CGzjqVKqLUbFIhra6TRYx1PFNRNO9DJ6cRWQjFnGyxh3OK
GWp56o0wr+Kpb6fh5Ky67GISQzJm2LYImYoQU1UJSrnCZi2zehsNBogSEJHZvkeWyn4bsoT5HZbC
eFJZAyUmLVXZ2wWUacWYz4t9pGQtu0fPDt2YTsZwASoizGVqJ4N/N0O+Bc6cvfvabmwRQwGEIu6E
k85xkU3l7yas59d+jSaDfKIQ4dloZLPmXOkVFetBmv+xwED5EYLMKPiCvBkQwJ7Rg8FgoDAYmnD8
1TqDy3FuO4phMB0sayvRc71fNRr8wOVoP8ppmMfEGhbrF2ua2OVBWTwW5AZPmwkiL6ZCvX0JCaCp
NhqZA2TuYPfsDvaVX0FvI8MEZlfspn5Ar8PTzDZOAliLOketwWczT4gsAmF3P2OgfQqSzbF4WAKa
4rfhGsi75SrG31BxZFG6XgTeXVoH1xwFYPZHlzWlSVj1sp+BQfERUITPaBw6xEXRomXM0ZYWfDC9
d2/kQiFMWOeUs1fyPm+YIWS+U12ol9iv86yIS6OZ3qg38tk0lLteoiCHP+7mlTHTUPQhUsMq2R1h
dXSQpGVqTixf0rWSfC2cbyOPsMw0JLr8aUQ5/IyOyBOygs1kaTkuzghiuMRzXbPPwNUavIFw65SB
G8bw6jITk0zboEOLJ+qHnlNImOwYlYaYIKTyOUxsks+njWsE02WODL+J+aPlD9tUjvlbNeHZyfKw
2jXCqgFtbRVCqPCAHu3cDdtNGZX5H682/XwjcVetsac8UBbXkUzLcqK3N5GK3A/YlcKVyJb81t0a
YCXWFkWVkZ06LRoG5QEYqSkiUhh4t2DhVjKT+Uhaw3oWgrKfuJG5Oewi0i6IL+Zwcv+KOcc/1fZ1
ccVpIIYQWrB4qs4A/mD19Z/SyTFfwyGN1l21OtmD05ktz5JcJYJC8KbfBac9oMgUDgo0Z2QpB8xw
zVOnVPsrmtv5xeJ9cnHdWv2t0pXdbgKf/PNyFUjXZNAsGo3fAP+lSzt97lwLv0wtHJQADln6bdxG
ECG3DIbhg5ob7SYzSOMVnu+jNhYgwMEBhYRvEm/WZu9ROwtjU42Of1hTd1K7EMcM5j27Jf5i8BeE
YcModXVkA7Sf2N/QEgoG5W2P9GJOzFRVVBzOMHSxPUoKDyQCL3+D0LKTH/3aDH9kO1ZFbKJj+B24
a1U8+kM/IFhC2w3ck6eQQWHY6MdBrZFx4we1cztE3oz/ByHfu1+V5sPEFjbsXUVl3rnn73duQxkF
8aTT9dWFelLotygUBPWp1R9XNStB45PNrNEbJnohWg6yxxGxxhdZQujOFrPtX9uouaaWqbL59Rc5
/f9p+v9xTZb572n6ONPD17/5Sq6//r/I+AjKnYHmWlZ1dSN5/4eMD8N/BLgKronWWPXoDsQP8E+L
iB3+A31O6JBybeKj+EvV/E+LiH11j9Aug/oE2vHaRfafcPE4Jv6NijfQbKCf/r+LokVapy5orH3w
fGM6NVhNE7gdxFS50VaHLMy7k92awe+uzjiFqJUMr8IS31+ggCpreOHCKl4N03vL0GEJoCs1RHE5
zH2xC/qMQUR6QfYw1BW8WVQFI3Ckb1gPyEZtldDWFX3M3LGfk81uERqY1gBnscWZG8vRFkLVRoVP
69TDJwwWl92Z8cQ79eMsHoUKLJjdchkQmBqaeVaaQxiLOneDxLNmdfJGW7y2oZ0uB6f2fA1vRPxL
IlkSd5arlkcfJXp+b9h1bmNGbpkMSE2P1HX7lKzQ/jJ4nBF90W04d+vnorLkA9Tteu/WzUShatkf
oDS6DZQp6MXq1xfmpPJz9MVy8lw3Qpxs5wd/1tBtCmkz0fxds7HIUPgGLq53i2qBKrp12hdoDC59
Vs03oiqz7QAnr7A2PKCtzC4t6i6w1YHaSqqSWKq8drYPE/yYrlELR4b32uGhiNtwTjfXMfOweN6C
3B0U56PMjeZQcF6d52BubygL6h+GwHsCI1WHNBV642pzRSLByM7iwtHqepfad+Zf6Wi7IErLcnvV
tJ2Ccli2ZWG4z4qKj7sV9JyhDh/M3vENyOtwbN+G0vRObSlRH1nTEBzZTAXonQrqY1W483NTjdZd
CM32gl0tAH0jn8xvivVhpUmhAAUDgnINL2enNWX/qNbr/WqNAP4tEqs+Iblq3TsGxW+zUbo8P2Z7
08rhUBlcvkaLcEPJcEiasXBvYLLcN3wDToIW7M0Q5nizWIV7mSrQ6HTUmOfWgXWzAFjfdKpdEHuq
ADCmyw4uH0A8FxmrQ+W/ySb30Sdn7iFAPwJ021DKGbdzMCJRHKdp2HiVgcYB1ssRMZakdEIbyw9D
aGDj/h4yWCfuuEUdjanJt0seWvuoc+GQle8ul1Quxo2jC3L1VwDLPi6WruoTdh7TPogS8CYWstL3
k2+kjzlNmGq3elbK3zctQcgBCZw7ZCii2wr0g80RcDEIId6kk9PCt0w3dVZZFwGE9xp4RhDeNmU1
qoMWwjqX8HDPeeQbKwrmkKCBQaEUpwTCtR67yGtB/xf4omFnUNUybLjkbYP/E68tmfu4fKvMa06T
mucd+txKJNjajAdbBF1i40DZoyG6vnYM+ZcFVPJNRFJdcrsPDX5IXC8bhOLhHufRsHdSX1UHtYJW
W5PLQqqnbBOYU33DJOJGSWNUq8vaooI4rN02Y7gQV4sGHgIgi8x4QbuDwXPUoObTYD66XmNzKLVa
xFntasTydYSKwRu9o5Mq60+wROmDsFLk1qD09vPg9APDejnYeKGsJQy28NqsGUsKzd/iPoOOTS3h
xSwpdrE3AlTk2kDixh7GN9dju7+H/lxOGu8RnEk+mYgJ+57AEJsu9Ts2XOOBgt9gZ9RrW1yR3X5v
soEfFbOIF2sJpRIrWQZmTH/CTFapI6zPIZTQfG001adlmdYTZlqkHEM+86ZK6jHuebiWs90Gbcoe
sAIkFX5ntLHZyQhDAuRrXOZjdujHPLtBoW/fD9jyL6nfEouDKsNBPqBH+7yMhYkGMCzktlZhOO1B
jwNMpFPq4ggpylsvtYKzObZLtSkrDLQ9vVJJJbxmS4KJJ2K71dXDyFyG/cUcjKMFCBbFsg7zm9DL
+3MVGt0bWpYRKByxOHBbujw2vf0S5EH+5EfV/KGQW32HV9f1X5qCw5jO038Zx/+j0YRThn/+7kr9
Nzfr/qe5Oj/7v/+i65/zvz2v/29YVzE0//cTyf/8I7IvbCV/H0v+NZUE7j/+qqhzXecarYhw5F8S
Qd/8B5Y0j+AM3Kv/dKf+cypxwn8wxvhXL+S1UpZx5V8zSYR4MLCJKLYwtP31n/4TfaD3t+Rz5hub
hMmQ6M6roYsIj7+5yDT8W+8ZRopZa5Jnwwl/lkw4nNsT5VWZvyEg5dQOMjulzShOxph9sO+Yu3D0
GN8Xe2t1XXNp/Lni/Ux9jzcPpWushS6CTZOadNbrsIvutYdSfcsbEnBMDzCm91RG9yN5e67Xmvwu
LQq2LpYzNbO/PEI3ut+e1803K0Sm8aYiuxFvSg7V+zgE42Vwg2+oS/2AYxBdNYJelDJhVsFO+max
Fci9j60f8RYMVA+CtYcPmbsYvhU34FvqMjUiSkkDanh9yiGchnMU5uF6yF328obKaohCjYrKw+7T
ldaJqmm94TKeN3CH98E6m4mXsozR8HlbGfzoRuvcZKn+XDq/SUDlbEXMJHOdO0J+szhy7QgrSMq5
kUnNHLZnf+H+ZvXMeufGyrTco8/CoTiSNurxdoNnIlwC7ECr5jUgF31cL3bS95BMlpDCiEcX8NNc
neps+TnHV1PN266Kkr4VpX9HbHfIOmT90cZykVU/PYm2uu2o5ha3qpqYXLAzd69AlbHHBnTp+S11
jFyysI5pWPDnLmaW3dmFncM1lhkvMq00HlAOw8+uszMkj3M2ZHZS+fmoN1nvvRpdh2cevSiODQd6
YjPT5FbbbKG7RnvL9LosVvakI2e46bIJxnMCR0F/RgCnMuVOm666YajM702pjrpdEyJ775taD9vF
au2EK9dOROfvrLH/KhpauTwEknvcTLFvE95I/7nu9mM0gZ+VFuQsO8JdHWjoRDRxkx8rHpnxNA1e
BjkjMkDpwpmmo8rK5YVsGctPllzd9l5wuMr+GoEZZxcw1elNs5Yq3WYdYF1cANLGOpcOGrNwuqRp
eeyGYujjzG0m9VBW2ZqdVGblIF5OOHU7r5y4qxkVsKOgu2GcZv4gQBAm118hohAn5PveEEeNQPcz
Iktnk6Oa3IwwV36yevPW8hz8F665PmHQQEIEBXtdrPWzla7BnUQjW8QcGs3vWfn5rqfxkUm+du8c
dJ46hd6B7btBMqeTQSF8rN0ZODtfPvOx+lM7+V5ZzUmo4byuMqmK6Jv0lHkHtT/EyAzPgZWnr+6E
AwKQSO1IsZywQaC/6nmPcpUn0m/SYQ/KYFQ/Ni/Tjmd6mU+6kIiO1msaC7W+u6yo6yeUAAu9U7PW
l3VW0RpnHD3FCdh0vg9MB4GfIRHrx46sxxUdGNK3WbgmHJbsT4ZtVo91FwRP2KvOvq24eFNlMA50
400qJgnJXIPUN21U0lStfZQ4uT9iRp4aHL9Lz/qBL7np92FOzc8mD8ys3OPc6b7M1hjcPcGxPd6H
fnZsiInZO2lbFw8m6wn2g75TF4GLAAjTXOp7W7e6IQZCZZBAlG19j8ISLGTdhCWwDJrA2/jRsnGF
C5VsVOLPKhefc24hnbVy5nidCv/BWETmXAn9PxHz2HsZaZ3umSJG9MvaYqzoUMIwW43LtkMiceha
v94apPvcpUUx3/LIRueC5OxTgN5zj9XJ2Ve5wD9nhaxCTZsDIRnL0B1XJA3mocARhXFPvGCIL682
FcE45s6l3A/g0jMsSOtMu9YrIw67AUzDruj0TQGeNuU0fQGN2xtGOLHjo+TBwgfVNGhfl3VuxhtD
dbrbGYUFzTf5ogMyK6311OigupV4fd9l0GOoo0eagvsMw7jI4Yma8NkJUaEnswdPnQIdih5ZVJTO
3Ytw7btSeZIFIDz4soXtz2ZG2cjB5ll2px6h8TnyAPlAQfsDw/8lYMwzMUCa7D6YmkyqyeNuEGlI
JK5Ev4mYo0UeZieD7+kzesTuxjCmOy/KWhBcWWLtWTCb5WC/kesfVJ77D+gg1Mnp8/pjBDB/WTUA
AyCw/eFE7YM2GBXZ27FbduqF5xpkmYZiCkPR61nug99Zi0mFd3vB2fUjl+K3HUwefm1UpRhPU/O2
lDSLA/3VSBHMivFyY1cY7zZT69QHArUfuZTCU16XAR3L7nxpTVU915WNFAgSaOsYZntW+OJ4cMnQ
iVeE7eR1anv9goSlUrjC3mehClArCG9Xc8nmVX+aCOpC/9AuWzATUNtiHBPVYV3eGK6or12LKwKB
dHW3VQQxn/bTubGdizmrR4BvlKpT79acqTmVdW9YmCMwDVnZiH/8aJca9b5cr1Yu2xAHcMFCxUZu
6c/VGmvk5qFxzAeb/ba1GwNvFG6Z2Me2Dj9BAvW68bsa8jhHoVFmK+dkVBd982BYK+JzPAjOJhVt
L08ZF9fXMhD+takGJyMiLg+WJ1vmVhXn0q/wBdr61xjwqu7cNvLqDcOv+brqMD85NW/S4klmi9Fy
2tMw5LeR53GVrD3FhUEP9ULH7HnOhdw6U3aeUc1GbBQZMT7SwyPrB/3wAcSekeZGclm466O0uvcX
7bjbtDTLy1BAN9+Ac16lC7M6IwQYPwKBcvcMr3ALGi/v+7JB80pypizrX7U0k3ykVXCDSqstNnbd
Ds8rVr059q3o7KcNFXcmQyG4MBbB2K+k2OOhkCe7d6JnPLeztwnpReY+LOud5HKsFV7kc5s5j3lq
h0i6looIcdFX0X1m8uXs8pQBNU7LqfwW1lBo0sYtCWm1qg7w3UVusAlVmuHuZ3uAS7HdrkiornLU
HmUUAVcDRM+wscysRsw3LMFPWY8PKTBRtbGdIViOLqHNOuEbHCAEFmwnr66iBngjUeJ1V+A7+EJO
a16UnulzdhlD09uMtAkAIV/mGqHMEGHb07g3kZNFqX8g4cBYY1NDvO3mDm52P7rG9EdaQQ1A0Bmv
edWEycKjdMCgbO+uFhbo1KEeHYQ/jX+HL6KMsR0m2SzFGWtYeOolFGrejG+4Krudgj4xFs7RDBd0
hJQEG6AbzzxpSUETHupUxFwGMmLNV9WoNyTRKXy1b85WQs75fW+l57qxqb5uvPQmrexxZ6QhKiM0
DMW8X5U2zERkFf7DucoGtLv4cZJx9kQZg1WtLLxNfppIITI2JKMcBm1POw/2GKdv+VPCNmCvcOzb
3OyCS7qMOA/XRfQNtmJlY2Sox28vsLqts5b9xaxa4kL9PpGBkg/ZXCH0Df1FnFzHvfEKYDC+ZcZ0
p3Ivi+Nl+0gbT92MqiUZg7w/AW7NWym7F1v43Ya5Nfu1ZsvBLCrgHbbv12C6FmOOMnS+tZ1OBx02
1h++WAWyIv09nNsDS8ZMsnANAMLUnb4BMczbwnCiz7a1zHGXzX1+EuMUTlfUKtSnIUvtE9HzxB7j
5XjJuJnLeDTRpSWyENP3iJDgBX65+pzWacQM7Ax7zLYsyVCTxjEigfArI+5jg0WSNAW7t9Svtakt
uaUF5o/nMLdsr9XQhaFxAS4CggW5g7eUZ+0Q7RDLFu9QEk2yfF/nsfpdOsEI5b+iSNzXRMlHx9DA
X2qlhtUmatW4V9dGF8+Wv45XGXfFrwvtSiNfnqye4mvEDeISEm7uXTLP1fiXijp3Dp0U9XaMnBnR
Q9269a3bCdg+NHoIFzKf/tt0Cvsh4deNzpMvFYdGgEf/p+ZgtBi2o+maKlHa7UqO+GAvexByRDdV
ixDb4HreGOkkkdnN/rccq/G+zBbh7rKJEW/aCl4xGgZEkXdoTklVUJ8Isxmo3bY7chBMFQaEVukv
3NWWddA57rFzv+KA0ZU0NqY20KZ3XtE+lGY+/y6CDBSubCPmziV1vWdM3jmTpA48tVVtyb27zMul
al23f+YaqTQ3tejSrdGUT3ytQXMq6tFet3O1XiVdesG0tk27of/dohvDvjCpOxIb9oGTVS9mt/Tv
5Fs3JZhZFr559sjBjs2sxd1h9t2dCpriJk1z77sChAlwkw3uB073ethmE7K3XVG19bCrEFttqq67
75qAl9jJoi/IaSmAeYMHxFMWikl/AAETnCjJqD0RAXQVM641L8VSkEXG6G0piMFNrRqVGzuTu4sO
V5OvHvipuHKWVy9EDuGOwA+NKQkIMMHBDsmFRGCgEdYTM1K4u4E10f+cxx42sUDaqKAqB/c1NfB+
xm259AX25Jp4DugB76EiYrDdZYLYxXOeiWLjj8RNoWvOry9qVVV/OlIFyl0TSeuFAabrNr07Xqck
URxqAKLbtBLN97wElBFZRm6+QVCULFZjVkdn0y2a+yJSHioVicxbBk6zq/EsjrtUeo28eKxm0VEO
0uLe75VvvkdRmRH1binjUpLzcxibEc+TCZscB1nevNSEd+a7RQzjQ4lf5LvzLXzoq5P+6et23BXW
QgZClCFXUDCGXVJ2yrkrTVzLu9mC7eXfgcqAB4W8hdlrp0dvIrlAWN6KjWT1zDFJGxiKLaKzWl40
tpOWkTRghmyzHu8aShXWIWe0FnebhWkoUMcMbrpDz6LfZqW6x2hNtR+P65QfnJEz4L3BWZKeala5
nkGeuJsks3s8h9KzL4Gxuo9uMZ5QrhT4sBhqIG5n+36MFMbFJV10v0cVCZu6LGUxX+ooxWy+OoOZ
WH2dv8l1mKtThJaxOPaWaTLzZiS0FvCw4oxggq1n6manAjQhjXNJ1i7PnsISQWYyt7bPiufmSIVb
a/KnozGawXwAKlHDJVvZyu57ISPSASJpdyfNevWLOJIJYWFmpjvGXG6yflLDR+Sm6E8Hbfg3swxt
ZNeCqQZ/nvGAzrznkgrRMjFjXtkcZ6dDVIKpi21fyty9tQNJ1h+u+PuuJOGFmuQGbYBfvweOFmcm
kPAYGcJ56iwn+yzF7DIzlFiqCKVpuEqdVCKJzsidiMNmQEAV4o9PCruyz6OyMM1XVbP17bo/mdGy
3l0zG7gu8tshMyd4mY6vnOMgmet0yW4DR7rDARjYWp6IQ3f/ZM5MPXrR0ipyiKRRHHCooq9tUkSh
LFl11CW1L/z6PiRvMirw/fgeWjQCC+ro23Cmyiw4V9vic5wqde5a3ru7QBledbha/QGIzVof3DTc
mg7uWmCrJ6maJ7Kl3mTk/TZ0ar5NZcA7abXPc6NAbIzuHlnzuTPLB+DrQ3VFvUP4iTvNuPekmLRj
fN8XKO+DF4ZGy7D7iiklkTW0z1h9M7N+GbJ9iHr12NnWD4QZlUJmADdXbZt+/rIzI0/cYDiKdH0k
/CuKh778aqt6SczAezMc3sbRa+67sHkIrerD69yn3DTuptL1zo1I8fuYDsNM1txVc38HVHND9zD5
stb6RZrJR4NLMAkJnNpVijjjeUZWllXeL5Ri9m/ktywFA0qHoRNfs10gFizORoTWEmFCxmaMD0mT
IDREfQtKZF8fmGGJC3Zo/K70Q1eOPFQqf0a53QK8MHTytP9MlNAhkLEfqSp47XoWIq/HluDjluvN
VMaCSNzuaCjWnIMpzcZDEN/g8niJarW24O043gg68DtX4LR32i0awDP38226IMmLnAVIfZ3vvDY6
ZKv/CIpzaaz6ONX+NpQAHXgXdovFSuEtTZKuxUG1Zn+cjNFJUrKVCEu9Mfr61mGETwvpX1WJ8C9o
FDAVn2GVqkuNS4nBoLkzx5KxxB8+sKmtiHxzvStQNh9tCQsVzeqOeaun0IVuL6+ethUW1605DC/R
Etx3VtTcKUecGxYpk/MpngPkHC/t4P2xS985c7CRpjay5YLStDdG0a6EFc23jFoYioLgEHYWwNlg
IqFIfwSydEgCTDS+9WH5RbadSoJ3cgMFRCPux7nZT7N9O+K5eXRKH525t8A1mjo6IR9Rx77BJwyR
R8qBApIKcAZhoKrUjY1W++jK5T3KKPNS/AW5/WPm1hOtZTSbryTjWC0WsLK87SxvJtpCPjZeHyTs
kDi8/DY/N4bXO1vn+p2nrKhrNX6T9YlDyGUPXHI+zYaQiqSSZYr9Zx6OBE/cWYZ8WqsS3GhUOBGL
cfnu3fDoi/RVO+tn3uhTRc7Z3imWO8AEBLaN82gxvJuryg/LKAnJqdn4lOUdJJrRc4bFIl4q0nvM
foW5zcf1zpuxFhBEgnoTFxDXEI8Tp/emRLnyxB+jEGPxelz36UPQWV9tyfBLwCKtYPC0MOmVefB7
qwNcti+1Pem7EAgt1qp47vzq0ZPphw4zWGducKYNcAEz/SlBYYrIvMBkreik8oHPNeca0tEDTpj6
1GQu2jc25i4q2aP7Lc4dgbTZ8d7FYs47AJC7IQs/nbS9aSzvs0EosCWcILrORRrBE2q6sHY+eoMk
MpGvtyH6/hi13ln4xfCJprLYum5+RH9/Moc2jLMFw8sdruqJNVJiwiQtzM2MQ69F6R0A9kFGkQSI
+peD4bf8TVDHtF/RRp5zZa1PfdPQO68y+6HLQufZX+V6HqGt4YnNt4gta5t5ZbPBhmAkYjHk1bu3
TIepLPu32ePbBxULtkHeBTttD8tjn2bryVFpxetJg5xFCHs8Nmb6rYmbA74jlaqrsThKxU1DWtyT
TK1q1yHUJAkuuwkmoodEjcw6kLjHBpU/YvE94bx+Dqv1wQmcZ8GYH7e6DW5GfMQHuehDyUBqu7RJ
Df6ldnBzYSJPEzynxKlEi7/zJbV27A7PFpr0DTBTTQC1bRFeNoSHsFJbIMgbXlzcNhjt0Te0b51J
7jEev+pQEYzE5iLXZFRBtbXy9eBUwyWg1GeDUf9OS/Nlaf2D2aMmdUHPbjD6tj/GyhQg9IwXgN0p
CTv3nNc4eZZsPtaRPk7BfOqrKn0SSi9nIaTVJQjMj4S/sW04Rf+O1M08tKu8tZ3gIPHlXpxyGrad
PRbnfBz8j7wtf7nh6mHfts04CIeX1ZqyZ7gfM8laVeymsDvNcu72ArVsF1TYUzv71AFpqnxsAcar
+s3OscfMuvkWhvhWfZ2QnTDtKg+/TVROfwpekqaAU4uNsql2uctJu7I0sk06wBtspPyuhT3yKule
7EpyIBD2IhpgKf4N0fsZLMM9qZt7j3PkmLvlbxYcLnjD3NvIboYweyfUD3Z8eRFVywIt9IvvKv9D
rP+LvTNJjlu7/vRWvAE40DfTbMkkKIqSSDUTBCWR6Pse26lRDWoV3lh94LOfkBCcCPE/qyg74tkR
GY8Ht7/3nF/jKgfmHh9vlmgfWE14i2Lp98FstZ+tNuAZb3xz/ORzTYci4sE357l8RNkBGK1+3YXO
beMMz7LY4MOSA7LcIZ8H51nucJWnAhZvyxo+jEiWXD34OUQPiLj+TkuT1N1RTnNONdvUoyLWX4JK
q/Zmbj4aTvCV18kLyJS7sEOWIZerd9wL+20D2IyCl7KVyI3sEljAgHzDj5T7efA4DF1RDE+qygZU
B7nxPjfCQ56qt41iVmQTJFV+igLQTxDcsZg7uGbVqCTQXS59TeOjQFcjHgAiDhepbmRH+2Fqjek2
4671IAJnJq8FGTqNbeGste8q4UgCxgAlYaVfIjPVby1G+acGoPoJMuwXcSjb0gJw25us6igo70A0
CQIVRgDoO4p51jtuXIlyNTSOI187atHFe9A2ZDCc0Ckeu9wlhREEINHdFoGeJNMQgDOGBwBeiCnC
6wRB0bqC7tfbDgxzzMEXNeldQ1IBeCmC+mikAi4BYw0LJe+0fS3BdDrwkmq9DzFeM2hJVdRneg3B
+IKt4yUkZ38r1m3wLOuVW2+qVvK7By0EMsGOYCRXZq6UpxCEEVgUqe208JbWGd6dlwObPkUkaA8x
qS0wEmGlHEma9czCMNll7qi/4Jvf+ji+BblDplVXOUhHFZJM7rcIgEVoXmC9koTmofVFku5NXmbv
0Gy7jZ1EQGEvdN5LWNqZCumdQu6bAxJ/ZJorjrVBPCFl7BwkV/jJdvMuGZR9ZIC2Kk3XGDPSHSrd
3jZxnAAWTmSFUMkq+acmt96OpTMiOvP0S87LhrpPe5c7AXju1E3NzWCZx0yB8t3CuIur7AB6xdWo
kRQaoOr4xdPFQQjsiqezrPPYVNKWO4XiHsLAicDwZM1QchvAXhdurhDB3tCMcDjUZEXdQ6Y2zhcg
KuH3QEiQZaTQ3EmUQFJ9XwP0N+EtvFbr/wiu8P+o4rZyEbjw8V//K/0HKI1//e9/PCU///G++Nf/
SX74GWiP51c971fR7vFP/IWuNP6p6iNfSddFA8iCZIEU+EvqSOcXScGC0EJ/SAa3gAjSfwS4QVCC
e0BkG/8MDYglP/0bySCI/xQlCQwD/zER6FY1pLH+BGA5s5IxELkHrofWEpxRVOLluTFVkwGEy3P0
X3teP+wCsXWFall69Iu+aJC6HEV9DDRbro3YhHmmDJ5CZR/jS4qeBvmkzs3fa47hgtHBJuVbnzfs
UZaZfpIppF6TSBKyDcCvv+YfKJZl6fBXX9ZfCk18toqOvSTqMv8r6sBWzxWaQjXto8KAIZdBj3Cg
Lr73yLMFCLeUwb2rQFTxzCa5V1FR40ApHPcuoo7xYsrUY5RIUalNyd1jW8Au37u5Kd10IUxS0PIN
tLs4S/h8vmEfi0O/r0Rft2G0ScLG9CPhB/mh9ln0m+wDOdzuoNVK8z1QG/9WcB1jz6ucTHNRJAFJ
chmRGjQkR/KUkGyNIeT9hcJF+aKFDgRhP9VsJRK0bZ2VQrqdIGoWhM7PRZw5XGVDYc5poF4ttLRM
8DBTEasK+ffIGLvIqHYKZ4RX5/4oz6LuZYPHoyQV8ub/7wpVPy5piSV4Ac1Ul1XxFPlP011g/Ff+
2gQkzfqnBFiI9W4wFECG/rMJSAie4X+CKiZqF6KG5Njfm4DAv0MFDI8PylSGJuIp8msXUJV/Girg
QkBIo0iZgkT/HwCaRt32X2uJ0CIbCYYbOF6qoCuU2UQZXHxkDTDJdkiCyRdJcJ/gDKCvK70reA3z
2p10zsLEPId0/xVPUxUZnTesUhBuO5+YmQo/QcjR+kPwiBreNzn+wfv66KVrbpDjh88bhveRjIoq
vYTt+nmg2CgwGGhc2U5K8zr3qcqZHgnqlb1oIcpoZaCiJsl/jblYOlcaYJRxqtpu17Sfqp7LJIl9
g3xkqfyRRPprz42C4hwZVOQZ+5kuO7xuVHIj3iZ5i2mgYUQQlWH+rRjHL4yPoaJ7h3EBBD9dB3s3
3TiaVM4A5SmqnbS5v1Ma7VPttt4eYYvstm9KdWU6yEsdqI1bFTg/GYWLWasa5MEAw5uqDZ2gBvAe
c66kbUrKpfM716c3cXrZ+FqBto7ZNuIJIYziqS7iLtyVMOS1vdtq1J/h+6Hc0RiZ8QRoNXMPklYJ
sIe4+n5KuwpojCIGL16OMtMOOnDz1fUpc79v+ta6okYUAnnq+HGledJMTHBcXoYuShoz0cA8Y+5i
W5etqPIKVm3FF0cEfQ5snTKhJ5jqlYi4U+cId7Faf8ucCveBEiVLuOKKfXnNjb4h87VgoWrIl4gS
pebXQZhIGuoIiulVQyfLiiDxrBI3qgUf0ARZVPbBAUDEXsuqTWKJ10C2gjd0AkZddMSrdwj/OJ9T
amqIqJANmg33NkUmJOvvE+lDCaV6r1ZVZPuBuhNNEbkUnYe8UCh3mtHpK2r8C0NhAmLheT16mDDZ
Zl9RmXKAF1St2bIU5l/0OnGuRMP82gDkv/LB3O37SAyRboDKIOS4l0mOL12VXSRcXx6NcQWdbUwc
AniAAc5i0huGJp/3RqZYSL2aKZyqsNePvWV0HweNVPjlKL+POWE0EXsLRp3FLHItnS5kRZVKrjm1
cFO4O8MZTp2R/bRCYACKLpLTAabUSiZVnsK/dT9ejr3UQg3TeU4Tk/NrbuSEFG/YFu4g3JgSGYyI
SsyKGcnsdoOvioLDu6lppkqe9TcjhzQypNoqLeumahQJ6or2URWKg1/IwS4IHEoWJnSVy236bV+c
hZyNGglD6A+hYd0Yd1H+VZIfzPChVB4uB/ltM5wFmY1ZG3pu06S6deOK39rkSZOu2+j+coiFdnAP
kXlYaBKdN3dZF3n3wpbxPVsQIAUi9IBlw7Zz7xuKlJcjLcyCs0jj1jjZdNoySCR58Dy7lpwDEhvH
2u8+Xw6xMA/GS5XOCWxiSCSPjZ2EyM1G7sjSUi/Iau9IeuLaRBlsn7j6TehkPdwlX1zZzJZaxTE8
EtwMDqw5+hvafV3lWUVItzjmffu10I0VE8W1ELOp1hQYxqc5IXiFwf03CrRvtLV72G/3Pg1UPJ/P
7mBpXCVnQSSKtgViNp4ty/eO25xM4dhz0FZMg8S6MfOPFZpll0draeoZGvYMqigByB/vu9PRqsUe
eodCSFe+FUlbM+uE9t4nDXI5zmL//Yozn+JShkFKo4FA00MQbq1EWagH2Ho5yLm1C7exsf+48VkS
Rjk4C45LeTL1cBUofK0hiHQHLg5icN1Hd03QH5GrEvK1a9LiaE2izSZ6HIYGGJLes2M3Psp1fJIK
8Wfs9WgEkeQNJORJsq3WGiub3uuZODurzlo5u52BLmgEeONMRe+DiFBeiVqSi84LL2xZ/gLvZhdC
PuI1ufFBtsXhDWoKrneF7wdUzW9tcRv7P1ryo4Nb3botesAolOnhIbbCY6loxy6tAHhR3xeu3KJ/
w043HaFxBCcjVIlGbsJS9uys9Q4Spz1duOvQTtXip8tzYWkbmkaaTexWq/QRre/ZXn1fiNm7fPB+
usVn1/cAxdXlytNeHpfmb4NiwECBZivKiDCeNwyJZwEvLsWzG2q2g3mFMZ5VfpOGArRg/VVpTIjy
/qnLvwiA06k4RPcBaDWvwLZiMHZ1cgoQVg3gpeMqZRoHFwzn5f5YOMYMY/KBs553gtoTYW2y86eR
dRC5+r1DJQVTiqFfO5aX1ropchFAMhzDuvkJ4ONQIGW15NlRirB2zSt7U6tqfH25QUs71zTKrMd7
JKbQne1YBv5TWRe31Eoo8J5iiqyXAy02Bw6izrWQq/r8phxEpRbybPXsUPzkod4GtGslwtLYkOj6
dwTeJ+eTxxeDoS0amgI1kBIaGO7i/i33GIOxkEXw/6oov1KoJkuvTqse3M3g2Y507/YooYqgpJVs
5UG82BRQmaObMhzvuVMcTApkRFD9sMepLzSP2fCtzVZeDYsxdIWMq0y+Ebr7eXfJeoqgRaB7dpDc
OoOyDUtkx/KVg/H3pwmHCXS2v6PMtnfo07Qw9zAKkxMkxSsV3hL2c9eD42Z7P5BvdSX7kvm4irva
V61EQ9ZVim7lK5Z2selHzCY5UFrFUWWaiogVclAR9FZEz5RRBh9RQ8Hdi7B13hLTEHkbk1NA42J2
RwTEK+bhKG12HfcNxWdgy9jNwWLoP1xeWIsreBJIPh9HxGmgvACUs+sGDRvlSSNjwyE19O1Ki9YC
za7wcJZwGcOCwk6tj1WDWpYJD045mVm2v9yixZlpqIr4+ork0XbeIs42DGRJcdiJ8ICw8r7oHwR/
7QKw2BoqsgD3DQZIms2JWobeUgiBbwfyi0FtPQzekVjeqUgcX26NpPK580PNNMl3auP7XB7TpNPT
uqsTBF5L37cbRd/kcH7M+Ji3t8n3EP5Aklx1AAWooyELDG0A0tPKsC30JhUFFXapMkpOjEIY0/Co
IqNO3o0NtR4q5cHj/bW2lSy9yM9izKaGXIhVAg7DJ9UlHLkFGye99/fZoeqjqz4vj0L0UwBLeLlj
F/rVhETL3jUyeEj2njesNuSWi6rr2/D/75F83lFR8TaXYyx2HtdgwlgUHOZnCkqHFVAuvKWcWjvw
NBbgWxROvjJFFlsyiTLbK2pdCCoktXzbc6gbI/KDIO0bQpAfknSqSjrzcPyEybmV5o3Xifho24N5
WyfFwcVq6HJXLSwoHqrkvam6oZOiz+aAhaqmW6HAD5rx0ZdvkYP84Mm3ihitpPyWhoStQcbhFMAH
K/i8Jb7ilF6Ua8xn/VmNPwjtQxWtXfMWHiXUDX7FmK2ZtKRkEEQq1iNISJ5cFBehAqsZ/mnZKc4M
8JxleC+a+X0bhGvPr7X2zfqxGkR8HBpil+Z7q3kMtK+V9XJ5qKTxb8y2pLP2zWbDYPpS15W6bws3
paQftSv0ZRBRcNxgozwjhLcxpKOKhgNPLwNG8+XoSxNl2rljB0ymYiUrbe21im+HdbTpk32uffZj
cWOFP94Qh+qIhlGxrrzq/Ezj6IkkeMpgcIzgZLPXSh/EsoxgYQFpzO9Uc/uWcBYnPicWxa9Zs4xQ
FeJcZjsyPOjvbrbTqxOGnjtfXuvAhesMGW8LiRaKs6RqZudjp6KyURjstgUCitxDZbTNALnsVGgS
cb1i+bx0fJ1Fm603CUGOvAbcbQ9Awz7HAvYE0b2EsD5+ZuVNDfc56x7alE0LqA9S3n2vrvTs4mqk
KiQqXLupr89WY9JlyAgb7CydyysbHJq+rfvW3BRio+5AweIQgLzrrujD9pg6Wfnh8sAuLshJ+HEx
TeYrVD2pksbuFjAcrH0DJdGH1eTl6y1gviSRlRrrlQaABW02qEPs4blTIzcWYIojCHc56He/g67/
xedQsIrPxoOE42Ui7KgPrTwFFjI+pgpZA50ncB1QG89bWIs6qSSv9u3HHrtCyBnIpIKLD2+MTjkg
V/znr5uzcLODG8VDRJcKwokduqTGfVQ8D8Hjnw/atEmz652rCp0ByM63s+aUpk9+fd9rK722eOvB
YptewwbFgkt13m2OI4Gc65mXJdRALnggolDJEndBLfys8RARkwHNg+a6CsN3l1u3HBrbRkZrPNPn
obM2Ukbtfx+zDVe51gdIIVZbdztfyiBFizj4uZioH8lWSbZS4DoCc8Jda/848X+bskAsKK9TfDJG
67LpwkCj3s9FSaT9Mko7PVySOt8NjfITA4Rbhb5XhOF6TIIpmbiPhGPTXvuJuFLVXVqdPBX+/ohZ
hkqsMP301ZHYKt1aRbERy/vVoszi+gBOhNP1eI+fp11NrQwbJK25DhRY3CaOpV+PWOZ9DbH5Osxq
FX+w/kbUMvXH5XFe2umR7wV6SR6b++fsnNZbNU6biMBVFoknqVGPgYTioQnKfme4moloVdevZIQW
Lwc8FzSu1Oy2OJefD2udgXyPANXYnSbc1vlD2FzJyj6tqoMk7Cyya7X56ITq3pciLKnEffP1cqOX
bsOqppICBD0i6YBAzqZVW5mwrprxzh04twbgQ4otKyfK4qSZhJhNGnyadL1ouXCL6eOQgfcVbxU9
X7nnLM6aX0HmSRzIwyJa8gRBM+ALd60g/IjHxiYu/fvG/xFFK3Nl6VrF5AS8qqMKKM1vBYMDQBY3
B9oUn+BWb6LoRO7Ui1dOw8UpiWqiArKHYu8cfNJIg5k7OlOyQ5oDbs/W0L5FWrKT/PV1t9gkNI3h
L/JGZyqezwQJYbsemRy6DgsoH9HAKn0BDbtHhujylJMWJ4TBA09mwNjSZwvNaqOsykq28jSCxeT8
9PqDXB9M7WaAhXSN+++W0pEPyFnVtw43Hz1pDm3/8/JXrH3E+PvkooGVO4cJfgl2EDzB20Qt/4QX
9uUYi5OSnMf4pB3RhrMYELE9EaiAb1tcmzTzCmvfrYcBO+o22cEZVqItt+hXtNkJ6TohsoUFr068
o/Oi2MU4lGTe/eUmLe4XkybNj/pEjUJIumySKNfqzjc3e9NKnkSY7UgQCbMwxSfTTtA40D+4Mfo/
3gAGsttaj8XgruxO/2U2/uq22faE+EFQdE5DxgjRJLm7C6FSAo9P/euxsFH7p6yDLamJHwItPmoK
IuNY/7jMyHANWrLSt/NNJdSlNvBjWu5FSIsa9w6i0JdHb3GKANEFzgGQhyzL+aQfBsHyjKhnl/Tr
l7I2hutBx1SwU9KVO9PiZjIJNJv5ELO0LtLp1C58khAZjjAt9bA4cJpypUlrkWazXnIKFSwWkZIB
7hMWjBQiKNrvkvTpct8tjs6kSbOZD325zpSqZcMYIGz5+jPc/bW5vzY+s7nfqzHKaDUx8EiKPWWf
lN+lMN5fbshakNmEB7wJbRcRD9tkUELnhfr56iVueVQ0i1wo9wpzjhvG/buMVcg1dixFxxZbaiHG
CbWzEXt5S2N+BZoNv+ImnqW69JiR6zex8mz25l4ozJVJtngOm6OCsKoCl3+9xU0OCwziEObGooVH
sWbcgP82NkByR7F8LOojX7oxXSlY2ZiWh+lXzNlaTVFTaESNmHXzJEr9nhmH6NVKkMUTCpIAUFro
BdJ8Q8hE1+PFPfCqSF+wjd/ozZXqPzfiFrU3zGWv/3ywNLQOR0yyjgLi2ORJN+KtWwdWZ5G59hKM
wFMBs3AnaI9lmP7bTfu/gvtfSwrz9xLlMBVbcmqIIKfPY5V1WNSIp/sAbIarEtE8k0MrjPallx7T
7GhhBM8jEg+cPVTVnTHca0b9sarVUylW21CAfT5U/fFy+5dWhYYcJbApGciyNlvestkMFn6Lvu0j
AsxVTkpekgpb5HplhS9tVRpYYg109Iibmy2KNkD0tTOjwI7cD737QknncjuWZs3078+2QtSzyAgJ
cWCnCTgVfaPg2xK6n6F6bwsOSFSVLsdbfIGDIQYGCFODvPcsoBdqaj6g7WpHFo6nRY5gxxCiYhxg
g3TlIlm7KaHRbiHCW5vM7eIvvQUW9PJHLK3HEa0F0Il0oG7Ot01cq1MN5Sdbch9xRttS2BH0x8sx
lgYOkoVkjRB/tpnx98kCwVa2rgZMm+0kih8gNkP66PPsDZsZW7KuwA4zRDCs50FwXOwh9kMtyUuc
VmvRa7Yi2Ba4rtmPMms4rC18WC83bGnGUGDUTa4eCum92YwkX1v0YtpDZxFv3fKhge0Xpl8RKN5C
weutdKWJ41jMF7+Blp4l85pRxTk7wI8sMu5oe9p4aT1mykauvwbyVZdc+R28vew978+V2bEYUVdl
9OUARPJUO+9UPNFh9UR6YDflnjsPrie8W/pqm6ouqUxjg7bQF4SWD5e7Vfq9X1VRAWEPsp3KHCWa
87DoBuG/3LlgF34YBzXCaOtGwjriu/NMhqaTtlZn5/1Rbbcg3pvwNOjwsAFruKtp8oWUKl8CTUI3
+ZgRUHv+Jb0n5gpIeCAnLU+Cyt8NV7iavEf271rUHtruGdPfbYuyhCI473qUXi73xGJHUAeDHkex
SplD0/PM0HEgKz2bswBZJRjJ1H8bqdhWOCJ+pYq1Eu/3GwHcGc559leJNK42a25kZDhK1bFn50a5
9ZtvJYqbTfsj0g9eHKwcG0uxNKgnxlh75eicZasxrYw9dHM9W2myvRx/HD4JxgDwdoNu2OVe/H2P
UynygUMEBAXcZg64sWrPwP+OA1pQX9C3w6XthOHkyl7w+1LB44DdjfK8zFYw338wVhD8ISZVgx7h
pogf8i7YWk+9/iQkz/Jnq115sS7MDMLhSTEie8cq5vnELDAT0kos+OwUnjAeNjvF+YzwkBxem6nF
hefn5S5cWghn8eTzeAL4B1j/PMMlBKAyBwfETLuOPONoSs2jAkrV7V6G6ptwHY3c7u8r0cd5d77z
jZ37q7WzeYmiQ9eaPWkNAUEIAzkwVK8OjpGh2XnCTuh29PgsM/PKQS1WFtNdhpw0d/SV1bFwYPMZ
Y2EFzoqoMsrnnQBRw0QJhjeGbnXXciWjFPqtDx77CMHdqNwqytce7fpGWTvbFiYwy98CG0w+k3vf
LK4Ti5JrpSi/WEgsmZD9KX1QVV2bwgtJA0DbQOtG+Dv5v/kcJp3qI1kHtnrof4pHT9xlXr8NVW/r
qRKiJZsH7Vo/Ds0VcpVpuVIkXNgO2GZJjkPsp4L1eiZMLgnjBpH3uAXB/P8hIYYWBZ+K4tkK3gfB
j5XZNO4ss9l0Fmp25zGNWjWFllB5+xTgsKy9Q+Fxo7sfjOGIpIyDvnT6eSXmuD4uxJxnQdTBQMUM
6VI7DctN+c7Trvz0JnCO3feq+ICCH7LZ0I7IcB1XAi81lhIPWRGSkjyCx41k0q+uU9DdHUvHi2y1
eRbzp/C5RJDJDeutWX1ScQdDcnx/Oep48Zm3VoczyVDClOOyfh7USVFB6Dver12xHxOvjmnBmRyQ
IF3ZBhdKy6DuJpFmd0vcywfZHfNcMf5JsNmE8nNSyIjd7RUL7uQ2FaJtL954mfdeluOjZ31w+u6P
4SR8w4iKgffAOn3dNiZd3JVYVYpjaxsBR/pCwKfVMYAjYIm8xlxeXKK8GUZGLNsh5I7znu2dcsAa
pPehVKZbVamuogwzQEqgV6gg4vNjPkoqLEsDO0Y13o9VPDkKbS8YkFtxHi6P8sKRR7t/fcus73W8
s5Q6pW6WkNLLEnRfrafQKDa6jiBEHW8Cz9+uZp+X9sJp0PH3SWdbkIDG5zZ7sBQ+WBlqKIlxMP9t
OvFfH9qLTcNGARYQoC1eFedRUB/UoCxYLNdBuirMo1Jji1vpO1MtnjHVG1QFpSTx6nJ/jv01XzWG
SPkFnhFXzXlFNk2aGqtiidwIjtwHTPDwOFOUeuUUW1qb0yizwwSJZNfEB8i3ZSE6orh/Vef3Skti
YK1+vhhIYuOGoUp1Wxx/n4xU3GlN7dRofyUkuiD/d9kx1YwXlQV4kErXXLnlLfYeWQEVRh9F7Tn3
qBo0s0WKBs4OWsblcI9Zze7y+Cw2aKTWcT1GZ2Ke6AnrEtyewB4+qqEq2q0kpnvBPa1m/5buGfJY
rfpPoFnP1T1+M90YSEIJx4g9bC1kBI6ba7L4CD02SOIN3UG0gh+kBb7+zxo5mx6dorkonBMb//oA
YaDofZYGG8ntV6bh4nDxriJlRJ1W1WZxzAxmmqPB0+A+tYUaosTDyiG0cEUGyQ/vbXw86Txqzucf
Ll9tBDEBnL2c7Chi4sS90aUvUYXvJOVgo1s5apd2JpgDEuPGP4DJnsfrBaUJYPT5dl99CJpuV6K+
LKMi9IbxmUSZ9ZuClpYspIDC25e0Gn0a7kH2D9nT5SjjX/ltK5pEmd0aMm6i0MJpSyfjchzl+7y7
wSGgQ6E6C1bGaXFZTWLNxinGlsSgTsu2l5W3ZtAjPffc5Z/loPhwuVGLgVCHIEUJ4EZ8feNMNqQ6
xOsZxRLufWK/U/NHqVduS8wg3GJ7OdDiTJgEmp0eYJMKzR3fgqWUcXGWxueZpX1zklxbOTIWxwmq
IhgiayQNjqts0qQiRqo/CRknyNvbXjmFlNg+VQE1KTX1Xi63anE9TWKNrZ7EkkBD4psBqMJQy+Gu
TRzxGPfmXWVIz8XoOYKO8HekmtKVZbU4amh5mGwWJCrnywp731j1air4hlilewMTl02aOB+RmhxV
eINuZX0t7ksWuQIDX032pVkry0Hs1VwjHK5e/kZLQ05i2Fwrc35phpD2xfZzFD3h/5z35VA4iNZn
0V/4NdZwpdyvb7FrQWYLyw/NuDFHiEoonSqtgA55q6drIg5L/TVi6HGVIr/CreW8JU6WA9O2Ro9T
Q8k/Sk2ebzQhSFdehwuFDxWk6q8ws2EJ3Fqt+oRrH+JQ6RVS6wpAtehbVATxIYpQJdYrqcfOZ6j3
+Kzpe0cOReTERo18Xdf3zRBixoyi6ZXk+XiceQN69TpO4peXyGvaZb5vTj9znMyTNdK5sv4XgqaQ
tykCp0FZ7TsXNQFFuzLVU+3c4NS55SlWrSaglrYCsly6oaiGCVtoFlrREAPxBzI0XBZugM+ZeySc
9obWxKRGvDt18FcW5uI1ZbzbmRJ76pglPW9s21OOQtkKaEaWWfusFtJd3Iqja0Ab4pFUYAFZI3iI
SSFuw1WafUV9LnnDVjsqKXBbUl8X7fk3REGr1+i5cnhI32C5jeYiXvj98qgubXxkoiHSAWzFCnY2
xRM3lFvZCSlwGTtRPqHPt8PqIk6+UY13y5XS7/IUmkSb9SqKvLqYKGwNviweDGcr9j23zP6eAse+
QR1PKL7FSs+Fpt6bcnl9uamLq1lDD4NMJiz0+RXXaXqmlsCW0SF8KqH/OvhrF79x1/ltiUxCzOap
0A1Cb+D0ZKt5ewhl/4B+aYn2aSB+SpVHbINWL2aLK2MScfx9sigrrcUTZqBRgfoj6gRzY3nhDlWb
Xdl7z4F0uNyFi7vuJNpsa49FAdOqgdmCIKw95MXduOfWbvGGpANHIsJYSOfx4plNE0cyGxELJEYq
fMqD70FwWmcJLM5FrueghMfcIwfiec/V1NYjTyS7EgX1TZWm2yD+NOigOCsd6W0VocgWxrjHu9iv
j31srmUkl/qS7BElPYWTUhVnfSnhgu6nLU9ITX6JgL+Qua8JfXnAFpY3f50+5DSmmDPfxhTk8MUk
JUjRUMdRyk1WH6NA2fFS3qWIVLbJyiJbWAEENCzekDpb5/zwB0vQG45EqRJc1DZwgjtV5KSQkRfr
rUdN80+1eKqMtVreuK5m6w74I8RjUNYyOlmzXawQ9CKv9TywC4uEka4Ln0o/vK0E7GgS0Yj+fF9m
FwHnDEoQaQZtVp9I1bCL1C58LdZH1MUy6bY1V5J/C+v6LIZ8Pju1IAEZ7gRIg1IV61XnFBo9ll63
bf1Y+ObuDbNkTI4j1UQGfl4ac1ruJorbBDZ28GNxN642uaZ6B9kRccQQ2ychd1Melfrz5bgLS4Dq
Du9YmCuM3fz6m3KxF9EvDmyrNW9dp7ohh9p0K/eWhW2fayhqSGC2ST6Js7lR6k0tItgd2IYMruI5
xdLgciuWJh9wcAh31oj4ne9WnVRqELSMwEYOxIQi7h90MHOJ8+FymKUZMQ0zO1tKJUHaHR8l28eI
L40OsnktX/lFvFODL5cjLW0a00izM4VETK4UPQ0y+gO2uXjrieKXThu1wPE2N/eR8ufkMJRPJ104
2wsTPKkyUVQDW7GeNONW9/dN7iGZ+YbdcBpm3Lwmh6WFVm/JHSiwXelabVFuEVJ7zDCEjyGedlFW
rGyGi/P7V7PmyfMAwenKcBTm90DdznDKbTmqv9Xxy+UBWzrL6D9KS1BNSNDMoVNDqFlhIjhgGRIw
NUb8VVbka7Et3uHW/AO3mEZ8Lp41jyTRkIprwhKL04VaN6hB5JgoQ5/3auE0hVMqqBinuK4YZZbs
dMxaCyeIsBGV9/mAhsyPyw1eC6mch0ToxxnamJCtJN1FoyVigmxbgJJAWV6rUbb33PQNG/JY0f9P
K2fbCEp+2LPIYWiHerDNPN09FKg1b9IWfdjCi67itglXQi5OH+5A4+sQLY15pSkbkJIsRtinHO1r
Cq8BObFSX0ktLwYxKARAZ4EtOddm6oQyg1pAYl6tcUE8evXDaiFrcbR4TI2MFQRb9NnqjjIvQC6T
d4zfytuwhw4kfncy3lIA0eQr2VnZj5dXwyTebJmHQuolSU68zEcVOG83Q3Yyh1vJPzRyuRcdeRMr
12H0NVt7NS725a/AcyKUJeQiRHKFLKl0naiwynRzTzn4/eXJvxwFMNh4ZLLeZt1pVrFTojAPGoMk
LD5gRYT9l3q8HGTp1EQqThy5JRydxmy6Ix9m+FVMkECT7LCIbhrVebocYqkdIwSKDB+yC4jRni9i
Xfba8alPCgdUc588qdYDqmBviIGACyhwvvi38mWixdgp+z7X0eokwM2Ke4yzSflejrJ0AwAh+ncU
6bwlptuglaG77PPFfaLgyYYtkhSfcFNYOVBeyV3zi+400myv1bvIcWMU+W3Fc/HwweJ40wEtuqow
WNhjzFfsXJwk70XMtza5GuvvAzm6L9v2q9FidSq4Q3dMJSyFMtXEnAvLLzSq6wF7ahHB1cL8bOou
hOUUjnKpuBiDj66SsR95R6OrarsCbI10IK+UxsWS6HInLk4HLp8jsJkK8BxF4GQKUhgkPe0hCLZG
VO25VvvG2mH1iif5rQchREIfgZQKGux8rBRn4LGEnYKtYXBcQQJTepTy4xG5r2MYFzzI0UdZHXGq
4H6Ke08PHqUg3zb6eyX5XgfebmjT67J9h2JqbN4Dgz6I8oMryFst2VfRO5zhqChhLX25c5ZyhMp4
iUW+lOIpd4rzz44DuPqil3HJzG6CNr73G/CYQ3qtecFO7Ae7D7zbKgbVm+QeNjUeAqtpfczLEicj
f4dm+Kn35b2T9+Jbhm3yYbNVHCoYLZYaIFu97nAxzzb+qVSdq8vNX9yNIHoCfh21TOb8szzvcwaz
4OLWfcCmbSuKK3vR4gqeBBgn5+Rm6JV52Qs+Adpohy4iYy/LH0P38XIzlg5CeRJldrEucBBiBFi9
svbOEHYdIFNU/ArBIsP7k2G7HG0phwmsEv4z6A1mzbzX6sFE4DtnaLg/KPKwbQ1ogl0MbuRDicVp
Id3wbG2EtVv2uIJ+W2GTsLO+TPH5TIeWFEDh7U2051RugTgOdlvJMza47251XCpqPApX2rv0QJo2
dxzjyRj6rW/iG8izXHHuRAAkNEyC96NZ+4Jr6OW+XYwFkXTkKoyKarMdvy8B1PcaI9kYp6gKndHA
+sgt56rEmwUZ5pWmLe6Nk3CzbT8wNL/BcZwDxn2iAgCf+iGNV47KxWsTeG/0yIDIIZ0+2xmtIla1
tAOCLTsdFoaZdxrMLUZ2DsRS3JSRrzlmsfCI0mVSBA9v6c+/Y883/2TI46Zrid1G752+vKrUcgug
AtOcZ8t/S/5m0lB5NnheIxRpZgBtF3g6cJfHWBpb0fA+CYf4DfBGJO9RWRmJHdTEZvu2Knlpkbak
Vm4yLd/KGTKhYreSVl+cjJMYsy14qJEEi1u8DUsRz53K3Pbxk14EuxaVZwozl0dqcSpOgo2/T1YZ
y6FPUb8N7NjIPmOEunc046do6bvLYZY3L0ilSEdAphbN2WrW69ytvALmTaYUWAxFd5mj3WTxqUnT
ayEc3mXJKbO28feVsOPY/7Z5maNK06j7R+H5vHldLSZGPBA2d8pdGhjbOHtQ809V86nLoo3SpBuF
atBxwDvlcuTFI87kPs8hgLzA6+qc9KvAqR8MiNYjUh4bW8PvuuvWEcvj/yzKrHmOBJ2zkMcoiExu
BSPr8WBk+7ocZfE0pWY/ahtSwJrXmdUcAHfccetWsOUeM8HadohEDqDe23bQIt4UDgEcqnXkEvVx
fUy6Lqw7zVN6zjmcPTvlRUNgqPoUJPEb+m7MyYLnoS5omLNto9dVw8cokrRvNVCNve49dX+535bW
1jTCbHRkN8DoFRc7WzN+pDhht85dnq9eC5ZmGog1gCLAAEYrovPuEvxOiHBQ5nwuTzAVO3dnBuHO
knBC5e7fYwZ2K8VXglgcEvdDnLxLnGJlwJY2LCgw1AkQ3UNIY7Zh9eHQ4DbAgKloB6PXjG5Qre5r
Xdslvr4btPDhDf06iTfbs9TIqqwqJp4Qm/iUDlulzm6FtF+5pS5Ig6hQe7BvQuAfw0t1RvvI3ciP
4g4yWN1kO+zmrbbfZPmJFM5WMhpkwzxzE/NaUJKd0CHG+6leU9penEGTL5jNUZw+sybp+QIzeawL
7TDE1tYM1hQoF2eQBGQFSrrGc3Q2fo3cCFpY8RgxHeW75+rm1sOmcveWQfsVZDZoAYxnfIrHSlJ1
8nP59H9JO6/eyJFkC/8iAvTmlWVVlFdLbV6IdkPvPX/9/aiLO1NFEUV03wUG2MViFJXJyMjIiBPn
mNrP2k1XPtnyfv1nZHbLRFqVKt04JVZBfnQ9c5v30nEVLbpo5R1EAiUZs8bTu+AsQJltEWYmonu3
mV4wUd9AG1W1cW+PgpDsr+/a4tFiYHWieAd6as5cMJeyfPBCTPmSvjO+CENk99lR67yd+ld7Bx4D
d5s0iebkj7GfaRQgxqnVJ25S79sEGa2SlfLk0lUygT7+z8jMoRW11gj8pBsWGtzIgXcoBnWDsVfU
JIV3R1kD7C3un0a/iFkYoBdzdp3AMEskXURcWxdQs4/rcAP63d8LUoT8taVS3A66ZOUNvTQUqDCF
+K/VWUhW/SQf65JGwViVJ7kaN4i9HwYJ2pgs3Y2tdWMM7Vb+rrbWvg+sXyC77w3Nu9XDxzEKT4rw
NKElJraG68606LfMr1EZBp4mzSuNdFQLGQVDcj3qJJFxQBF6Y67yQaxZmS1ei6tqQEya20DkgUFP
y3rVh7V65qIf0a59F+RihG1mpPNSMSG9im4z2dzCeOaK0BpZw2ZsVxx2eTX/Zwjhmcuz7mYA/AdB
CN+rmlGLALBR2whF/U10/Hc9dPcvzfByEcOqZT251W9lzzrqarSNV8kolyoWU5f7f7eNQdFLM2oV
ChN+gMljV97TOntkJNUKg01T303DPuC1V94yS9sHZRuz1EwCM4Y2u1ryrvOLEVnfW7978cffQ3vX
BGs1wEUbdGupOgN0p212uSg5yyMT0lLSrDQ8+pl6ZIIx1PyVL7S0dSC3mOwjJZ3Gmi+tCIJReU0U
IgOM6ih8oruITipVYQlJQKEY7TBc2bql0KVNOmHTlJuBAOClQYU5OmV06whkPeLLaTO4v7wxMDZm
0SI6iLjsTnalv4mXgFfglZ+A7nDOXhp1+9gy2y6JblX1S57uueoOwpvmb4IyP1wPRov7eWZp5hla
l5Z96pXRrdt2+2m6y3f3pdkyuE1EsorOO4rKWgBctsnDghkPRl/n9A9t0cmZMnbRbVMAeKTBlR3y
WolvRtTSweL14o733C5AxX4FAbX4/IWw4V/Ls3g1ZG6fpxDr3Q7lwPCc5IE3HO6aRkK8aQMExrdl
FDnK8AewzJXbaOl4kDpMZS0oURgJvfykaczQmZxpEWzV0ec+HYYbdYi+BIPurYTKxUUy0WJBMTCp
oqrzRRa+mcUBeaTS5bvM1faBv2kRedZ+VIrutPlb0llo8P667khL5+TM6nw4Wx5cs01UEstMuvNr
J80FcIgvvXdCcHFlK5dunXNTsyiddDI0cCHpZULrvQK3U5R3VeDRXHm9vqZ3BOy8bnFuaRaoBdYk
RhPKpcyQTY93RQBQo09+g+KJXIoWRruP0EhWB/o5bvelSQ5hf8q672PW3ndrR3U6ih9+DHgEBoph
cqB9fOlBjeElhp9RzdPLfItOSZ/k++vrXfJRGOP/tTDb2IAWAzQKWIBtb9tExo6NXU3bl/2TCRva
LWSCHyYQRNcg4wt6MlxfO8TMemYikwBkhK677cbWzpRetuumcZBdX/GcRSc9Mz07hGYpBZk7kseX
8V4ifnu9bSUldMao9eqrpBTTB/n4wf5b6OyuMo1EI9Em6/WtV0B6G90L9nUVoUEli4dKPXQ9VG6W
+FCHwkqKuegqjDHRgVJQVvqAgnRDA0HsCSLjfTfdfzxv5WAsnsCzvz8LMXmAukBUgixCxyAvywcj
PWh+toMXdWUhy4YmSbJJUZUE5tLnwyGy+nigCKvK2a6PR4SHpMOY7gXQwNd9f9E1yI/gSpl4kuZ9
c00NyfsmFFOdiJsqDiZ9011QmbtC0bblGkB88aSdWZs5oq9UET0rNlCw7lyTDjrszvq36yta3DtS
F7oO6D98kIkcZSutWlj9btXwpRa3ivIthPtgxROmL/3Bx/81Qkn58gOhnKz7ucBjBk8TIOCFA1TW
meD+TZPoKCihHfdrxf+lCW5YumhN4hNMbc4HAUM39ctOAZfV9J867VFQyu1EwguKda+gtgkbQ488
k5HvtEwxNn69SdJil8PydsqTP1f0wC2hWADzDI+1NIcpukIoRYjcgx+EDbkeg7vsPZJBnWX+TS37
3NQsnORD10RNxIsuFP1DJZZ2JUkr2eDiIeBNChsSD9MPoDOYXP1O73n/KNWd7JtbCJztQh83cRDa
qyRPi8bAYYGjZhSDnOjSdSyzaYU6x1hZ+W/ok9ZquRc81EJhJMnRAbh+GhZP3DshxqTmzST8pTWF
u7qOgPFTrXxyjWhTpqcYAaLrRhbjLrJZwH0Bl4FcvTRSdnkVaUYQMVwnfNNCY3gUGcZ9uG5k6VwD
+QLdzrwFFM0zP2BetNAiJY9uxTG1w+SOIlINdATcedqsmFr6RNBVASNGjpn61+xN12lJLoRdEd0a
0lYclUMa+1szHk45RSkkXvbXF7b0iQxqIrCGACzivXW5e1YRt1raEEt6UbeTDGnV0Nq06drzYzEB
Obczc4VUHDyBzjIth/gWilXbh+nOqD4XIHhg4tpLZmn3+e8qWgtcix+OFzhdAmi1oRa6XF8bxwlK
l8SKtD1VHQxUxWc/+RWP4fYv9pHxUPi3GJIFM3BpB81OQLEBb2S4r/Ko3DED4VtrCj+LrnFmZPr/
z6qvrZ9FgVzg6lFKswucRfwiRXoF+vfU1Wt86++vo/k1A4Hfv0uaOaKbpF3XDFOsGPapgPqeBmWn
t5G+5tVBz+TbYTQfYvFFj8eN1z35NUirqrhhxmz05W3gfUvKp6S5AalhSVzuz4ycNVMFqS+05+t7
v3QfAvVHX0yBbANdjsttCVLJ1SuVvU/jjSV8k3Vhp9W/EBhEXuGGB4r3N3DWc4OznTG7Sg30BgSt
WLrb2sq3E541HVb604tf+2xZM9elxWL0gYiVuvmdQkIvREfR+qSF2zhfU/xaiqF0wnkXKMzgU2y+
3EEF/JzQD4S31nB/WtGxrfqf17/RYpw5szC7eEK3l2qzoArQ5dkuL5MQKqx8E9ZasLtuaPHAMwOl
Q7pFjWU+DOUnlRlUMrUjK/zmUt+LulPnQjqz9uJf/DpndmYHXsyCztMEijhUlPu2Q/7B6QMHcotD
XrbocG/c+IcvvzZNuhl6x+ryOyP0nuAeP6ZDTyejWtngtd8zOwRlAXVsjTDyLeyefnjsNOMlm6TY
i+bg1cEaMmrxc5IYUS6jh0xaeOkwEUB5XWgzjpwFNr44le1od2tzuks1qwnpSlWOsgp31KURlBGt
buzHiCZy96Xw1SclqPZ0BPVsSxVrH4LrXckllgjUFBPeYOrqLA5OmUuTYzTpuzGGfOuZyqYTjm1y
chEhNWjuFo6eZVtVhZCJmZhmoxtf/9xzSWNMWlC80D+8HbLOGhIhTrEtPApje2NlTCXHzSYV16R+
ls7If5Y+PCDQbquEUuTrSWNx8lNhD291Z2mPZP72/2dNoO8v95OSUW3oOpasuGaoengAe3UnJM1G
DKI1ns8lnzxf1cwnrShKAl+ARykY0WsXvpXmY59+/4v1vBdQmfUCzTO3IVENShBRv627g6r6jlfd
RVmxicdqJZ9YRPeaZ5ZmIVkrBcET5ZbzPJgbSjcW8Ned5W4F5qSkSv/ldcNd3JcHK0keh1DeJEb6
ZMTZ40QiJY3isfpeNfFrFLZ7z5Mo2xuHqPvqd+NxECvLZurvxhfq0QZvyRNKXEu7lg8SLFuagWIl
6gOz8NilXgybPD8/7cbXUFMgsz+Uw0/J9DemtqmEyEHo9l5LTMf3apuRz5X4vOjiBp1IMPlT+XcW
DpusyTu46DlMiRsdpNDUb9osUd6UUSruS+EvpCzJ1Cchd15VIiOjk3OepWYoW/QhkhM4H03ArSo2
+r5OmT6EkFQ+XvfBxVyaCSlG+WGgkg1j5oStPtAtFrCVuY+tkB9Gw8w2WZy/UAg/iebwanrlTnfb
vZJUj9dtLyUK56ZnXln7dZ8PhRTdxkzAowjSglNq5bWq6+JJNg2KXdMblX293EwZ8Bi5HnV7DTpX
TjI9uvWOyJKH8OIG5UL11eKCuTQyusj6VZlLepvWN6OR3vhReYyaprKBG60Uupa2DQgD7ChIU1JG
mWU/WaRUhZEKPITl6MWg/CpnVbgSapc27dzGzAPlWkh1v5vW48EK29/VY7pdzUkXN21KrUyIc5gT
nRkxC/SitdgiKtX9Pva+5bQc/KDZhxC2/rmnWWeWZp9nsPgUmmtiSfkH/QNbbP+5bmBxv84MzJws
L1Q38hEuuQ3EA+UsOwL7sZrCrO3XLJ+A0zZ0mVTmvhDulJgiS3k3tJCfpvu/WAzgBhDyDMiDMrl0
Zq1DtUnMWQxzOxm9c2DVq02ERSc+szFLx8AURUPs48So9bYVqjWo2l5fxeJuoYLOdwfoz9vzchVt
VTO5k0TxbRFlu7KqD7XyVET1zmOM9rqlJYZG3jqwNb8Pnn3gYWFqxytSqyHEVEFnyz4JnSBE3VbS
Wvj6G9mLnNZzRUhgSmGruvUXZXDvGnSKHK2Ngm0mwsZpaJ1dmoL+54558dNmjmkIfR+iD8Trsi03
XX+qY91encpf3oAJnTtVzaCVn4UkwWuTpm/AQ8Bau/WADoTea4dmtuLZmftGq1bvT4LR2qqXbwKd
+gLDOqLt/4WYOxc0pXKNTAMgnjrLEANDakUjo8pglMK+FnZWJG+U7PX651446xdGZjfmkHrme6/h
dpI9DBQELczIro01asgF/2WiidFlpim4ltXZl4v9PiBHAEIghMYWBUdoDrYCrgxr3p+fFAg/qHdM
4EzeYbOv5yZaVeoClvgduwL+JL/J95LhaJD4XN+66TfPqkCqxTwt2HWIZuA1vjyTaI4otVDznqai
zPhVrZ6MFOz4KFRfqRxlmzbIvZXDufS1zk3OwoCV60mtSVQjgH/auTs8x2q49UJpe31lS19rGteE
2GsigpmnUVEpeekoDXytTu7sFl3MY9Ee/eZB0+I1ZdOF2MmwF/nhRPzEM2r6LefpYdrGjcaU623s
66mdarK26a1y7fm6sHEXVmb+J8Y5Mo30zElp9n3T29EkY9WvsXwtWmHTmAaBEh4pp8u1oPNVoE0Y
xrco0vr1+EzD2qyLlURzcquZ22mI6/5rZLYUOfaDxEQ99LbIjG4HcOUFEgBt64e1aQdqFu9qoTG3
4RiuPPCWF0epeGIJRkFoluCGftOAUqRILUp9sBWLCj3ErtsazZ+/T1jff3ZmBzgWLC/QkV+8TfPw
aKVvvtHZVtZvjPZ43csXzi+GQO9Ns5aAt2aHqSsLOMXKMr5Fv+DowlOyldV7OZaPrSDBehj5N9ft
LW4gowXvkqUQhc/sKVZT+kaZwp2WyHverVsBta/YWHGPpSlSOFBUwukESuO/XDohk/ijHFcsqwP1
T2fBsxEH3xmReOczOjo07n1n/uhC44tXu5t6PPk6sBF4HKJPsNzCFPBqpmsrX4gnFz9ptnLN8jWX
8kY80Wm3vFgiJD+4ZlpoD65v8eIn/W/tc9iPlLXmMLRVfNu6r72rHqUKWWgj26T9PmmyFf9ZesnD
BINaIkO7U7o8O+6+XNVsbR7fZoNQvzVJHN4UnQS8CcDVRkiS9MnMzeY5hXZnN4ZRuEWy8jucJOFT
0abWl+tLX/QuHaLYifGZts7s2OjIBWThiHfBAvdJEAvuB0NE9MdbuRuWUEi81SBG4jWPsoo8+5jm
KNejJbDH7hh3NrWqhsCjpaWt5k9wdO/BrB5ctTm0cEy74kGN/knocUYvUfzU+yvOvrTos98yByEp
YxvFvYxjhRWPLrrufp/tVqcml7zq3MosEZvw/ijz8J3F6LOQ2apqo0KraF/XmsJLx+TczizCqkqV
VIrJyRVzZZdQL0/CalMkr7TqVlKXRdelsU7teIqA0K9eBok61C1PENm4tngyqi3dP2LDqJ2k8Eau
tr7wIhi7SNqE7ct1L12q0JBa/2d4lm/mSsfVFnS0OnsX4qFT1+xGxc76vV6/t87AD9ltEa847aKf
nFmd7WzelLHnmw0nNdRtASzpJOK4+nJYtAKVo0FNCzy9MttUr0qGqh0LUhmogLwKnr5une1i0Rlp
2QL0EIHezVmhGe0TSj3i+EEY6SvlIeJNUMF+gmBZvAbcWhoX5mqEU2tCO0n0vy7dBPR2IrRqmtya
arOrZekGPMbRG/e1/gI3gtu1O6/YacW3sP6LDwbUkVcPQ+3Aa6ZdOMsKAzJdzwiq5NbN7zuPJhVa
9/GakaWtnCxMk64TdGFmRCulRK8MK7ktDf1X04mf0Nna94n8KQcp1KNvcd33P5gjZoITgumHzg3s
FLPrIo1CX9dDj5ZX/iCI0r6rGtuK7jxFPdTDH3O9Y4x1EewnZTb4Dy830BTqyAzcrnNc2Wh/FSJa
upLve1uoVAPfjsxubTL/48meLDL8DGMelq151TDwyrTLTCwOulVwOWQCCgpBV93UgvmmD/2vvBOs
0yiW7X3TuunXVDE+//kGE8wYRp3Oxwd4XpdCw1kLfu8kjUKp8luaanZsFQcrd0R64NeNfQjWPC3B
1Gi8MqEjRIP+coPLVotyLzJ6x+jvIU7fRap2B5bjGKT6it8sWKJYT1mRQgBlzA+XnDD2SYlokDMA
6hq6bGOZ0U4WIjvx12AUS6b4dBDa0x9mI2cuOoyV2cDYNzg92HerOKGlMzEfptHb9c2bNufiDQNi
CGHLaTKVKUqwXZebZySZLg1hMzhy+NkrvsCZfv3vLzkjNF5g7CaOCvFD4LLo/yRKZA5OVgb72PVt
NQ2QXdMfzBgu/VTa6eNnwRJ34GwP100vLQ3Y5pSDUYPgXTtbmhx2SiPxtdzKlWwrKMZtJ6hrF/jC
h4LlkBIV5TiGDefZXt1LQRnVtM8FC+ywkX/1h/JQ+FlglxRXrq9oejDMPhZsEVRu8AsJgYqZU8jy
CHVD5Q1OVwri1ih0dRtoQrBv/Lp9E5QmdPif7q2MyOTmuuUPFypMbJRtya0BYIFcnj1l/NEIhiHR
eidHB8aX6skXiz8mR5uMMO1N+KIAwRzi5QcTFSGTYtkfHJEZ+arQNhiR5T99PE9GYEvlwcklABvt
pZF0zLSqV4LByemUSyTnVrdBbn1lvxZuGKo2tIXU9zb5vJaSyZ5aNogDOLH+0xD2Gm2bOD6pFvDh
dg3nMPnx3Ctowk5vHwMCgHlbz8+5euowGB1FFvb+oH1ux+Q0KP+EoryR5Y1UvjbWGiB0yesVDZwh
vS9AG3Pi2ZKm71jKVu/41Ulz70rzuXUpDkS/rrvdkhliLeO10+jYB7o8C1QMJ8ngYwHhkBAXteMh
v29yw+nidHfd1kK4mNpeMB69U+fN6eQyUS3LqBxHR1fj9Iaubf2SFaHxfN3K0orgsIFairjON5tl
plUf61moaoMT+BXqvrolPpWKpjy0EXE+k2p5Bey95IgTSy//UMCmgn3p7l7Yl0riq6NDVXzbCw9h
3v5qS7s0on0TFG/XF7cU7LmMp5IUHCIscVr9WbJYhY2FlKkvOl1UQ3m086VxlzK5WChvenWI/eMQ
bmierBy2hT3FKigc+GB14tPMat2ElQBll+jIDQz1VrwTeoi5fivFn+8lTHwS08BwYnGdTUHybHXD
aFDE0RuRC0VCmGsI1W8ZBLf7XPfNgxCr8YM4usXKLbYQ86cqPajXSRiWMvrMqK4FVWrIoxP0T2bV
7N3YiSTNtlyNt5pvM5d9/RsuOMyFvdlDYxhis3QzHKbVboz4qau7nSUf9Pgur+OVpS1cKjTQp9YA
4F6Dss3l0lJNM9JsSAYHCM5BqACkJu2u7NyVSc0F9+BNQZyaEFMT8vXSTN0XdTqo+eAMvRTagVs+
MUkYNq1T52ttsSVT7xoG0GyYJKQzD0miqAzSJB2cJt9EdfQqqIi3aZW8NZkfv/6dljbv3NTM6TNj
kMluMBVrz1Ik2cR8d1wJVgu+ANSLDo7GV5r4Jy53TuNJI9ZhPzh6k9mS+qD+bFpa6RBFrdWyFoIv
UZdi9sS/ykU28zqo9BCoigiLEBPaAuBEefx9fb+WYhNJO1U58vd36NzlYgQEyqRelViMlz9lwaPr
HZlrzcWbsvtfAuTAOEXip+tWl74S8yjEpUmWSJznoPgkHN++TLjXhMFG1/WoKFFge17z9BeG0K0A
yAR5wIezFCqh4nUGq8MdPLcg+MYbzVqbP17eRA0T0+MOO7Mja+pdOegC3wkpr+0g/BO537t98JBu
mptWuB/WABYLwY92wET1STVu4py//Ga1R4XKEOLRoTm+9URwjoktQI0QyqdyGE6+Iuyub+PCAZ4m
4Sc9HcZdgJBcGnTFbPTjKh8dtdfAcWbZa+DTa3cZvNzno/zzurWPFDaMHAOOMhEWIyfA5qU5S/Z8
o+mr0SkKtTspBuJ5PR2tjRF13ZG8biKjDws7QLbWiYJeOSKjnT7oRqyXdjBYtRMl45oOysJRpGtL
ggJiFm6A+UCMLKGqIdf16KSNL5I9QgDZFvkfD/CxcvIfBraRRiIRn0LP2V1ai6anilk3OlJoIZAU
Qb8Vi0D36+hG6bOVU7gQx9D8nRiQKDExwjd7CQoNR1w3Bpak97Zbpdt2gGqJEF2N22b8sfJRF/Jx
rE28RIjZEDVn943bF3ztiqWVRu3ksnhkzOlYuPqnofkZxw+a+8poxx3SL8a4LXKnEHcyk8RFsq8t
b5Noz4noi8dAiezrv2vJtal6GQDWiLDEicsd90d9ZOyv4ZmgPKvyXdiFtjreh3/O6YYMN2RMTIox
jgxn4yyUeybMKrLGmdW7V9V6Mei8FvFdVv5DRv0WBurGtB5c/SS4f/4OwvC7gitczSCkZy7lods6
MXBydqsfBdLGHkma2W507Xf5zddsH4qv6zv68UMzEEfbifsEMpkPMP5BhCAYKvvR0cT0nmhCG63h
C+a3jQymvbsJc6nbxtqwku5+vFMms5A141w6E1izjLCzoPs0aoKGHn8WlENtvYzBSmD6GHcxAbTR
gtliKnDPtrJsYoZ4fExAiDMMwXboFGgR3iz0MMU227t/DKbEZ6aGGRNe1GnUeYrWGHElaCoHVIxl
+Zip9O/Iw/1vUh6s9LQ/NmXfTcEwQVkSsZsPj4VhVHuC7ujkP9MiPSRCs23U6rase7su/C288vvK
S5li8Z2+uu/q4ikZ4WaIN1njtTRtu40aSytfdMmRcFiT8wLSif9cHs2Ieog0kRI5UvIVYL897Bs6
W/Kx8m7rTZitZI4fAzwPNI4oUN8JvDCPT5TVSzdSJXago1TwQ/nztJ5xCOYSaC0x6/SBfwsecz1F
klN0wODu4WzhXPjNm2AEK6XFj1EdOywAMB5VDxKSy10bTXRxlCLg2efLdig1e8sKtsxEOIPnb11r
5RstnTogL4wf8tKU6YRcWisHLdFqc9q1NNy6cb7N6YL0wyqd/hQeL6s5rAryE16yIH64IC/t9LlW
cjHy3hNwfz2wqWEiMjeksIYX287/lVrli9TnD13kHRQBmotVxsJp3679gpk34oepy2VJWKvDveBX
t1MEsDzrNER7ctdYrN+gEdkH7ham46je9OIaRm1xr1H7Zp8Bg0jzd4fbVGrX1uyBmN+btFwz7Vao
V0ZYF21ALsmVSF2EbtDlPmtCG+d1yztX776n4zNDEqv1zKVjTSbOOqahNXBplybESZupzl0uJF2+
E/zxIXaj3wygviny0XXbTxCUGUgKrFQplhbGgw1X5XBMJelLq6EQt1EnRqKTR9UmLO8E+QGBzZXT
sLi0MyOzZALyClrkWig6fWu95V6zy/p2z/zsJjfljRnJkEAb+ySLDtdv3KV7iYyUTqgKsovVXa4t
QCfQz7oCFfbyk2486vDCKuoDOxsipT2Un69bW9pJZhco4dI9oME0OwhynA/0TrBm1f2XSvAcoa9u
0UG5+QszUxZMqwKo5Ly1OxSqDvMRcUyTqef4HtIqny0CzHUrH9O/afAcon9acrRD5i1Wq0mLCjSt
6JjBcQDY3yoPBtXvNlqptixtGgwB8B7wTLSYrLn8RKWreGFZtUT/sNyoPiRcnm9L4Y8/X825ldmn
KVMlKRq/o9D41FS/pYl68SCvQb2XLhgCMIVMBjDoF0xLPXujCHyXfBgUkTGg+5S/rjbVpvc2Vjvs
1qv4C7fyJAuJ+Acnl3Lm7CmY9jJPzl5onRFCNqeGWd0O4eB6ub5vHwemqWAilA0XG2GJNtLs4PLb
xTIc3NYpEqcwvnTp3s0gZbo15a+C9FYWWzc8Db/VR5gfk9QJmNuOh1vzJRBO/hEVOzWy3Y36Q2m2
Vby//tMWHsOXP212w4aRlbqmz0+rGQcd7zovtJVsa1i7VLnxIR372kVPqnL0X3Go66bfg/3syrvY
lVmkjvgkStdiusxuAvFGcQ9aSpHGlqWTVh2T8LNK0/6LAKP+4O7dZBN8yoTHfM+8finEtvU86tQl
vNvoOKo72fpdy4dSvy3HO49/ObPlvf8aPueendbFsRJOqcmE3Gi76coRf58bvraMmQ+ZRteWSmu1
TsVwYXCCN96k8yl3r7Wk2xE1ScOwQ96bjb8fu42PPNtdlWR7T3gOwkMEDjDMbsz+i5b7N6qjeV+k
4jFNt5qa2nWuMnawjcdoozWokr2Gwj9V59kBo7vhyt3yXke/tozZ1az7vWEVvdc5avpIibuH1QpZ
Pt07ThP+o91uslf/Z2KXN4a7HYkwTWpHD1q20fkKhRPD6+IfA+Ne2ETe58HcQuhZt/42Ct8ycVPo
Tv0QPPU33kneqfSTrGbHptl8lvIkJS/ZPnsU+o08PKhPpvWUhK+RcN9DlWl3L/1bIdlB9NDe65Gd
yXbPbIV8K7oPVrKFUsDyVzbiI+hnOqx05iE4RomDabrLAJQPplD1PDkcaD08BGSSaqeXxXiTFBnU
oH0qO2EWJ7an6A/xkHSfkqqBLqsf1qb53mfrL7+ILJFMS+QxtEyh17/8IVLcFk3bBZ0z4i7AdzaS
1n5qqQyVjbwZy9oxfxeIeJZ6aGeFtIstfaeIN9bwDak0mzb8rtfsgTdWbQswKMWI+kKEcpzKL7GP
tq8I3Z6wqQ+NXh7NqQbGMJKZOHWlH8U19qPVtcw2VW4yucgtv3Nq4QRDuvFFOwoci+xBcbwIiWUT
+Nau748Q/gVIZiU+7I4U8bObSHoIHxTDVoVjsAvaQxZtXHnbZr+yvX+iwGAoT1ljE8btNSGihdDI
/gOfID+gLsnz4HL/A8UnV44TMESMwwIh2ifyoTZBJWabqTQnSPdWO+7qIfnaKLdV7t2Nur9WXnkf
APzgBMCYoREnpyUFu/wRZliGYtKEHa3LAdiU8AhvCYps/mMWaacU3tBcLoGmEWkyqmyDvBWLjevG
h0y2nhtzfPHb4SdP7Du/NBE5bKu7tnCPlCCfEVli3zeBpGw9ZjiEvQUtdDp2u1rZK6ZjNM9dCtjN
0DeesHLEPmZFbCx4A8ZHZIvm7+zOyUWlTWIz7RzUv4HZhNssaakQ7lwKhdfvmPfc9MP2nZmanaG8
lNSi9MqOa1d/Lr2U4SWao5n+xHT0q6IF2zgVQPUhDK0Md20Xf2mjfJs+1/7vuKptpu6PrSnajfK9
K09Kom5krT/IyXHlV35MQ9iQqV1GfkCVf65Q7XqtmVX+2Dmwqxv7QWj3aSpV28TT9W0qIMGSCe49
iEDCcgSJvIACZ6224VaoBssu4lTajJWgcjaaZl/QudyrjOPe+l7KEG6fprugMG0CWcLzcdR5NdT6
vpLV+vn6Mj5SPDMxA/EWwhJTBGV29tJXgbUymWxVnZNBHmXIkEc18I0JmXajju2h0m5M89AP31Vh
Y/l3sCHvTctOJZhOpeEmJ9noou8yeKHrv+rjown2dgZ5GGZj2BxUw+WPkkFgTVvbOZ3pPqfWoc6e
JE/dN1VyBPxUtI4/1itJ1cLnxCQDNzoMvBPL9qXJvmDuyopETEblZgxP0FD9zaLQ+J7I6RHDnEuu
5LXRCXXcd07KHe37h1q+N+R4U7WHmAZKc8qGFRDewq3INlLwmaZIqWfPUXilJfRd3LMmyTiGWXgk
O7nT7j3xvvpZvrWxu/fWJC+m8Do7upAzTRSAQNlojsx2sfHUCDJaqXPM3LWT4ZvlCvsgeVb89qZJ
vrVrBbSFoHRhbvqoZ++OQVaHIhpYYIs+WobCsvfLEG5h3Vhxjo9PtUnc7t9lzbF/adFbmWoMHYWe
Y9vcVz0G17oOizaYJ6OiBTyJ4YzLtQh9kCKVinsAkTvFFY6BHFW6hipf9okJ8ipOMyCMG16aqZmd
jJgOZCmk4a08HpsvlpbtjNQxIzTTReCa+VcYETad6q4cgHfIztw7pvFUUNkTMm+eHMVjXeW1q3Ev
Fv6TGh8q/bMRtwc1vR3FBw3V0sb7Uaq2GjLrLqOLifKH5zTVoSs/DdOPs76K1t5Tj39OAYUEOSNO
VJQAXtKImgVBN8haCKBiQHvBc979I4zfhu7tekhb+rzgfRhOBKj6UbhSFFLDyyVMDP33Sr7vs4Nq
PF03sRQ1z03MPq3GYDUXT9Q7TfxiWJGth8JhjOlH6IdSvKnq458PxE/7Rp136n9AtT2HdFZK0hlh
nfSOnnRMQxQPUv/DF9p7prkO19e2uH1UyGHTgasFYOel28qhq9ZyhCUNqrL7WNBsKU9XEo9pf+bu
CR6LvgqydHjCzAuidIwD3Up7p4M1r9vRsNskxaeoeby+lBUz78iBs6CViH3aZDpmWvMolC/t+DCq
98C9/n9WZpF48DLGl5uCxehfxP7g+5IdlT1UMSuHegqxHzdtokkBNERfanZVJwYMNC6PL6e3QjqH
95JerHyW6S98tMDfRpYHaNdc7SHxBF0ttbx3TLAM+lvivRSPELTYq1WsxfjEXBFT1gDXYWOZrQVu
eLloKWHSF+UlbXm3orJVqpvwoVfEjYmcrTk8pdaNF3/29R+W7wPj3LvdTVD/jLz0s5e+hn17Xw/K
cViDdywe7bNfNnvWFIzsZWre4DPlZ1UWbCXejYYt/0yDJ28S3BxW9vzjsNV0sv8zOL/xJFdF9QtF
GCcsbuLHcvDAGn3Wy73XfiqlX0X8rZVaiOef6tUS06JDnVmeOW6Nkj1DIGLveGYmbQuhB0TlCspK
brR4CM+sKJfxJJClGFHVrmfK4ljKttROH/OkrkX9xev2fB+n1Z4ddm3IoshrcCnS//ZGbr8m4kMj
oePq2kquT7WRTHhQEAi/fvqXwiW4SzgAyWd12u6XZhO39EPkwHonG2DN7g8tmnTd8PwXRmjmAwJi
dAxLl0Z69DTTsFK40uSTlUubon6SEf79/xmZnUk/Y1hCc+XeiZU3rzFtUb+p05WFLLmcdraQ2ekK
cxXdYBkbpvvihj8EuHqvL+Ij4TLHacIHAF2iIsCD6nKrOtM0u9qQmKMKXpkjoWDtnmqj2DSJtjUr
Zn2q30yqpcNLXpSUzkVm1MvGHryvK79jIZbSaZ5+BbmOBSrx8neUrqfWoaHyyeIAOb9WU/Lv5v+Q
dl67kWNLFv0iAvTmlekkMVUllVN1vRDVZei959fPOhpgRsnkJKE7/XDRwG0o8hjGCbNjbzsKH2J1
StFiSg1zcqNBpqirpHL22Q9LHQx0rCjjfVJbzl0Poi7dS3olJ0zUZfaDYeTjGTGkLqBMW271Htd+
L2mECIm5zVcYBDu2U6lFrQCPDKAt7zLpV1FV6QllmWmX+0boWbMmnW7v0qpRcZ+hzgRksEybRnWU
I2htRq/qv6rDT6e5r0qdt+13qX++bWnlMxWIR4J+Bt6E9t3lcfQQ0KVDiqVk1PS9XoXmXazWaMS2
nbMRdawsCiIhqGGgDQANuzz5QCulTpfpA0FwJ1cJeKr5DPOoLz1OZvbl9rJWskCaQFSKUKEF9bPE
ck5OrfsoIdBY7eUXgl5Knc4HAYnRig9yPO+BY2+EvivuHBQFvMcCH40yp7rYSLI3gJiK7OW1Exyz
OXH2Ngy+993s3DWQuG3ckFVzYiOJ5YGtvb6eb7x6mNt5MeQy/U6mnTXyT6nVT4ls/wmsessBrhyc
UOCi/64BtryaXY/sDOLYIVU8vfChYKh34TjvEIg7mvr8pW63EsS1s2MaB44YriS+deHUqzK0zJYW
LPM48zGa7tqmdvZRLB3swHporPx7ZSp/bl+Xtd0UYwLsJJ1QZrsXh2cFsuxntuwlf7VM+5u1FZxa
v1Ar/vsf2OHIqCgpoDaXPfE2qi1o7zvFy+BgSqafsze0itu8XzGeQpoYReR+MAFBN+JyPYpaGXnS
9ooXFOF3yymPw2zsmVzfuIQrEGOB3gPeBrpYI2JdHFXRJI1JtVHxVKmcnw0ja/cZUelRGZXxYDu9
dZjGtvljO7EE2UAf3PeGPe5v7+nK7RQ6AmKgyhCDCYuns1OTMYgkVfFs2kNt0h9TuzzaQfDYOuoh
3JpyWgunLswt3lFFRxYLji7Fs2IZhWTjVFrVXh//xYU6aXIyeYBMxODG3DyGsKFvPOPiry8yEaxD
ZkSHgQb0koFgnBS/yhml9wqlcC2fJ2/2T4Nj0658LMtTKuu/U6ncAKGtfJC810xlCFwFrIOLBr4N
xULD7nNr8/ALtPv5S95r95L8pTDSo2aWG6CYtQM1aFoAtcagsfz+bSUPfaenYdbSq8tjmrt+eY6q
5Jg1Aazuhr+BTVtbHrEXKDvBpCgvCQjUZFblwsxULwh3s0xBiFp/UD32Afwb9TmmqPf+Cyvkz4jH
oLO5SvLbaerMou1Vr5g7V3BWOGcjje4yuqKZGr0/CQdD8j/Glqm+OQ+jXVmN6nU9aJVeqbw4J5/J
oih8avst0uiVMJYhcmBagApNxucXj2BopmpiIXIMSoGhNaJmGtZQOm188etWAIdzK3nkl15HThq/
Q7pG9Zqhpa8SmX/NPNrSNL4mtBPNCJhqhAUYI14Jdd+8sIA65q7VO44JLbXSrdt4fsrlenoiNW8O
ZAVk3plxCEqkBkofCl+pgNklHuHLDUce5TCotIdSnk2Xp2WLm/g1s1k6AsSXHKZWEZgj5rj08HY0
znWlDqoXhjMTgiqUg84pMZ37AW3MLPV8I/vZRZ3X1M+yfcoryw3mb3V2gp6XObgNoO7aF8uULiqH
hJJQ/y18oiTJcSYZOAha3V3z02H2sy5OPjoyZrJhau3s6WyjegphgQp1wuW6w2A2mkKVFA8QcneX
cNd2aQLE8vYnutY/Nanz8YG+5kvL4bA0r8us7wKuWAa1VTGr+t3gh/2dMbK9kZ3Ln2bSmH1hBy+F
zzkb4JtOwD/vIQH9Yupmd9/Zw3isJ0s5KG1VHUd1Dnb10Gs7nb/sxrUPSiaHC9JuU/U4DX6xZ/I9
Pdg2yB3UCs273igNN88rZd8OCAdqSXYf9orPtsrfm27Uj0mXhYfb615zhTbEXa9k1KibLr7fyiqS
fph11av8OLzrbNn39LJMfulh88+QUS00ldrej2mtbQRGq4Ypewr8Jb2pZXYaJo5WtIGjerNkHmvo
S/IwP5YNqlSQQ2jB9FCkykbms3aT6LMBfyN0oba3iJGkqKvHUE81pm1Vxw2ih7EBYnB7P9eybqjX
hf4jsQn47YWRJtfHEfg19wg9b4BSMVSfw8GQX+z4gM61WzhkJN9iWXLT+C+QmA3zK3EtHwvpHfAx
ICFLZaex8HndBl/1JMmegSDo9YufVta80+HCu8+Kcjj2sjkfZluhIRdI1bEKrOKhCHR7bzjV51yC
CM1U2uQwRHl9bjYxbivpJxzX4BPA9kIqs3RjkSPJpirFmqeU9vypABRzULXWOBXasFW/X7ti/2vq
ahQjmabc0dJA82btYCKnaOr3juqDmSvuebfO6pYO7VoB883aiIIvXdWQTGatJqyt08uHqeofp0w+
DlL1gbziGJNjl6qnaOlRMqddOFSoGf28ffyrK34FNQv+POQGL38A4JSeJyTSKF3YBRMTzfdSlveq
Nf8ozaR14zk45dFWE3HtZRIpN1LQdEkAxS8qCqbsj1IQk0tF2kMy2iffCHb6pH5w5t/tS/BctVS0
x8fAKj0EmPYzP6SyhtME1UK9RVW09oYjnsM7wTPJnNeynO4HDjpjM5mrJVAMxhe/kbwqMnfRIe0/
TJ3sqqX8IJcfA/Ouzj6Zuf8U2D9kP9jwbivvI8EEE22cAfP91mJLQitoUk0fFM8vPnDST33oH6bZ
B4b4J2EO4vaprx6AoNFk7kg8yEtEfj4O1VD6IiEiXDYUSPzy6WSXyctgGgAMQUyW+6hND6naEU17
lhXs8yx4HuvmKcrbg7RZCl7LmSz4E0w4KJgLBQ1+eRH7yQyzQiJrqeXq26x+DXXf9dPss9NnB2OC
XXq0A9cJxvtWe1HzLUTA2u7DfyGqXLSIuAmX1rvENDuHUrHXS9Ixmx6UJjnkqI7SYFWcTxubv/Kq
UP0hIENIW3SLFi9ozHHYaZmonq711PSnHXOjbvj7Oa6BoWbugFSs2U67qQ13TE5X/vPEuNLt37D2
EwSBDzVxWqJQH12u1zG7ONGhEfGswG73sLj7O8dKg+NtK6+zCYsIFOgRwQKNV5Adyxol2LmIwdCI
WL/3T0rwr2IZXzRKx2ZNL18LH4qx9np/j2LbvVzlrk8xs5uPZVn+DSfl5OAV0iHaRcHvIu9345zd
K2V46iv5Pg62OoTXjpDClSDmJWuGmGSZNad6CRdxQhLU1t1AsH6ogq9Re2i0e9lHWcr6c3trVswR
wjAWxLgh+uPLqUqNrrdSj8TmZdCLpodTubVxV5PfRT1iFa3oZZnDlm7dCvAQD0cfnBoWlSyqP5fn
rjhhjvtRVC8NwGGb/2YIImXO3jFi1JEfTOtbPP9Kq986QwsZetBJu1WJ+T9+gUFGwvQVPezFiwcg
3JEGJpJRLhriXTMXjFX65072/072v5nyN5Tiz8EAV4XU/PEjlbc33/Vjf7q9/dc1ErEPzFuCFHQg
iFl872OY5gHFfNUzv2aGdQiB303ZsUPTpHOMuyp5nrbC5hUHd2ly4eDzuggylJNVIC0dUNREq47W
PGuf4PoZDvZkZXs91vPfjd5lxzrV0l2bRbYrdeX7p7Euf4gICN8krQW6JBGOVvUcKZaOYxpWT5Mz
p0e97uXn29u84gCwRVeJ2QQ+f0780pYpUdErTBZdh/ox1nXAT3r0LXb2eW/spOZj5DxDS1mg7176
AL4LMBPu/K01d6b/MRuP9vjLosEEXSZIXAHShp/t9i9ceQkvf+FiN4IgTNq6VansFP5vHXBw0B41
BzUtMK/++FCmn1VFP0byi2/fZxAaFrtA+RA5s9spWz9l9VKCWqWQThAgL9EjYZk6LULxqidrzeAO
w0dU0+fhXJe2GxvKvWr/ruLyTilOo4EGZHuslS9TVJ3a0CJwO06AkJKdHWy0oF+xyJc+XCNOoxKF
RpsQiVocYaWWVSGV5EBN16df1ClqDnnQj3t5mh+ZDpI+zkaMJCrAzU9x3zi4k1w+BK3yrPhW6kJE
8o/VtcPe8U17VxVhuo/QvL8LneYn/xGMjaaMBpT6XWmthGZjmj8XiZp96Nq02480jXf6nE33fdds
UV6t7TZIfEMEW2J8ZlHPFw+w2ffSax479C5Fnum5UJx6Z+uFtCts80lzAit3C1lxXIui9P72zVt7
AZipEuVoUTxasqPpdtaq2ox9s9f3FQ0T8JZ2GbkMQEiT6dZOtoX4XkHRwpBGzR/gEI8+57n4Gi3J
8qsw17zM7Jj66OX68wg+eN9FafjLyK3prOn9BKdOA4+0UcjJrpy1c5Ao9Z2aRtO+rgPn51C2yi6I
qvSPU8CIl6dVeJYqX9v4GsR3t7h2PMSk3rCSiAGqxTtBwT6NK6XXPDmYT5WuQlNXdeq+G5NupwK9
eHfNCFYcbjeS0AyHEYdebk0+9krcMT9Kj+y7qkf0At//4tCNpbsHZAv6nSUCqYfFUw/SQff8vGE6
odpXtu1q5rMZ+bsg7e7SxG1ebt+w66AWHg7Ef4QcFmDhJVazyIreKttY95CINu4yTY4f047ZGC20
lZ3cxfGh7MwtbfmVfg+YJBuKKzH7ToSx2EkJbTdy5cjw9Mn47jux43YDn7L/2WqSF61J9o4cHDrd
dOd4i4Rk5ZMilaPDShpFTWBZSRmd3KmM3tY9p1YZEtLn8BAXxnhw+tE8RokE6KuXoj91HtQbpyuc
4OK2ilcOrVe6kkR1i5Det8zO9knqvLR3mJfIuKzf6mnjNb0O2hGMIGkQIF8+jCWO0S4VajVUo72k
luJDMEWW60iVtlEQWttEGh0UzoHZ0x5c+Psxk4o4ngzDk9veG6Aat8Kfo38fBuGhZFqubObP776m
xAY0OsBLQoK5JNTFQzddWWSmQJ3k2VFOThGY/inIdnkybhRtVz4JWpAA8ymKG8yIiMW/iX3UsQo6
qvImQyjqKUK0VakUWF+lk4b8sBN+v72ytW/hNfIxdUG6ATbw0lynNBU9dzRSkGLS5wejPeTRqSi0
0FWT576zz46+Z6p6d9vs9QlCVMOOAqZnQhjelkurdQVUxph8y8v84RDkSg+ChkjaMWtXHoe9qSFd
7tTjlr7R9fXErIFyGiEMU25LoqHGCeeCTM721DqZjqUCZC2Jg/vba1sp11xaWbxhkwRopNBz2+uq
8LsWwK2uRJ/4Hva+XRy1xgeLVz0NL1rA1FroAfqEreJ3H0eHctz45q/vEr8E/0r9BMI7KriX22xJ
VSzJXWB7JSOYWfRIgbacGBhjbjAMNo70+jW8tCWCmTf31neaqjfx214exk+zPZKgMpKXfizRNt/4
/lcurbBFMZDghOnlJScYsx96ZdS17SliS6U++hklzbiTkzLZd0FNb7eo1YcgM0dYOSzr0ayS4eX2
Ka9dJY2QiFoMgG0QOpfLHZOCkeahsSHN6AHTte0ADlHXNw5wdaUQhDKkz3WF33Vxlxh41dFW72wv
iD+PZemGGbTW2sesygG3ZafYr9w5QPFli45n7TQph8DYQiZugPK4XJ5qwdtUBuxwUWXVPe3X8dkI
5EcrHOVHzRzkjW9mzZxu4F9fCfSvBFETqXFy+F3t18dJkj4O9Y8oJJFQtsoLa8f21tDiFXRGrZiq
arK9Pit3JJOxvYWyXrPAWYkpCChvaAZd7lxk10M2pabtZYnf7sAa1btSgVn49vW7fs0BYdHWY1yX
vs8VR2ffmt1Y143loTpXjPJuQusy3WLS3jKyeBvKxIEhLWotL4YmoullQcH8/zayPBGty22/7FhJ
GuzU8gPwmH201dpdWQlVU9IKwaSjIm15eSiOQj6oThAETVFwN6Q+gzPJrtLr/e1TWXnWCM35ZqjR
vY4FXZqp1WEwIimTPZORGycoPpZM6Ov7OtVfxPyI2YwbmJaV74YRaQD2YGH5dpbCk1M+ZzOuB4Cg
dTKNL9au0GrXiTcS7LXdYzwFciXCn2siolwOxm7KZtkjHuvv7CjdJ0zhHMPx/WhrJP5wA/8NQSSS
vNw/C1kSuVXZv9goftRmtctD56mvhw2vurYeGnWCBxAPclVaA5dkqoWPGS0p3NB6DOPPnfH1/VdB
TAqKIgl3QRdu4s1zGJaJXOpOI3tZ1bpTDXFDf+jLP33+YrfuVlNQeOPL2B7ucoE11ETllPj60lhO
oA08hmsQfGj9x7Yq9pVpQgv3sCWRveLc4EkXtKm4HZJ0cR/frCpWg1mOrVb2JPNf3f87FO/OcVnI
m7+/eHYaRYXLeeDvz9MHu/j5n/19Agb6tCL+fH1u3/x+DTre1KygiulQucVpMnyYOPXd7aNfu14C
SCa41Uiml6FBZWRhXcZgaJPiT6pVu5GmuZL/um1k9cjfGFn4Zt9QmH8OVVbSRwhg9x+5x4ER/tTk
HwUsGbeNrbmZtyta+Gi1CYKkb4HpgrU6aerPfOzcxEz2xhZifM2B4qINnuhXZtnF/dImE0FKjs6D
9aVgKv7bOH/SMWkes618ePUqCxArtHx8Mks2Lh+mV0drHHx1Q9Nnds3/gP7ylYKLe0bjljH8xRHp
xqDMZsdlzrPsp9rqn+SpekBdJg22xmrXzoeKjSiYCd2LZY8+lIzZCulteaZ2zHTXqMir3AKpo9vX
YO10hHemCwp/GL2Hy6/fBlUTZkQ+ntFRMvnQIhlH4VFB7VqWQ3fQN4LCte+IhqdAopO7UDa5NFdG
SVho5MKe5cMiTzOS/+ZQJP/cXtQKwOEV6sdrQ2pPW3fhqbMY9IZhRaKxWj3mSPREsEIzWGIfW+PB
dDq3jQJXqbtPbRGcRznd+1uypWv7Cj+/I3QjaXguCax8hjCiGj5qb4KuRO++FfaT0JKWJzh99kX6
fHvBW9YW13I2SxNJ5AzsWRa6tV4emkAeXCo1dnCEiPcAtKHYiFbXnBW1BVSSRYkBBNHlScp5ktZK
axCm+CedoSB76E+QFgnG6B7Q8fvXB8ExmSH3AejGIgBH/S7pmZ6HqKvkGEfH6ygm2MG0h9YYdJZr
RFtw5tXlCe4HetVU9pYW0XXSlLHgoqpABtUMccO8crXsjlImQeZWY3ylTcdbD+yFWR4h9bGE32dz
VDhGQmdiJCwHA8O3oe9a+8ugKPtJV5G7uaMD0ke/2m7DAawtFJdJXog8EMtdJL08d53aDLUiikUz
5JBF8Gswpd04nYgFj7ePce3rFyS3FrQZYlp18RQoYa91U4Ats/IPfmJ8y6ty1zbZxtVcN4POGR0c
WG6WEY0QAZkShVkGp3jWOrfh9IZ0S5tlzT9zUIJ1G99JGn95/6l2VRJRouINQbUbklMAM3ttP83j
BgZ85U2DLQkooGDxvOZ+z80SJhQRqMMSPLsjDZo7tWjUw+2TWVmN+IZFSYK6BBMLl6uZdWUai3yE
16/LxkOg6c1BmxW3D0a4UEtpw12tHBCJByUskKyvCPBLa8VQGFo4EOjo8efYepybT+V8ur2gdRNQ
RXCzYRZYPp8+2UzndzyfKRAbVw7Mxxwxv11YNRvns2Vo8YCOdpOUFYv1zPJvF3ll+DwZGxH0qglK
76I0hY7CslTd0uVUI7GWac4Zs37gcXHzrQ1bvWcMzMAfQJH6ai4tkyIpCodQ8TTFbx+zydHv6ZO9
3D6V1WsmJmJ0DTcgy4vNGoClG4lSKl6qD+2+9I1kJ+mGf9fOTBBGDnDD2/bW/KoIBeF4Yd7oGjY8
N85gFF2uePJcdfeDJM173ajiHXUYmUKOFB6sKDNOSlJx0fsYNLSilvteGrYQKGsrF1VNOJOhcKW+
eHnlWyciIJFi4gGUvgP1sXH8b32+N6Xu0+0liy91kTfCrSVANnQWaeovQp+RmnFvDZXiAYZxjfLO
n3iQUfawyvKo619vG1uJO0RbF0CXJkTtl/q8ZTBMo9ywvUXGCI4n2SAHzR9zV+5t7Vtnb7iNtT3E
m+OdgOwJuNRiD9sYL5mxtF5xJevfMvsxGOgB5//B5/bGzDJ0SweHkb6Bp7+xX3qz3snhz8zZWMra
KRHOwDwkOEGhY7tcyuzYVQ/BGS+hVqr7mbGBg2Fm2j21ptTNszL4OKM0crh9WmJ/Lq4GECsiGaB3
NP9pmiyuRhPFMqNhtuOp8+yqfnA/BP33tjuOjnPf66Ubzb+HJPx22+iV86KEIbwKTySIG3C3lytF
qFLv616VPCkrPkrVPexvnxyj2eCLvS6qCzNA6USrWyQzy3A0LTPJ0X3JS7NqrzhfzN965Vag8xn4
CIRI1f2YbxTqVlaGJ6PbhfAhSPllLpgnMzhlXQ7PCZgJRJLbfkYGbuOibBlZrAuCZ1XLoPQ9h2bj
mpRnuPTlxhO2tnl0cIFFMx9FBWWpM9dHqSPnFisZ8g/UW13jxbH+ScdjMD60xd8gm9Cbe/+1EDVV
cHCI9THaKtb9pmqD6GBZtNkcnoUAZuTULnNZu7Hf+JSvPAa5H90OmC9F8YEn9NLKEISU6VszPBNi
7SQ5cUtkxBR07fq/t2/51fd8aWgZRcu5bUqNqoXnPvZJTF6y6OzDLATOUd6CdFzfCLJ0xkIEjpA1
XTl4+D4Kszayc8S1q+ZTm0Kg+m4fyB9+a2RxPH2jk7zOGJFC/0F2sCA1R3S/b+/a6lKY2hRRDZoN
SzykPxlx38d6dp7tn/rY7PL0IQ83Tua6dSuW8sbIYimQtiaUcrTsbAUAJLLh0GfWvi6T75PdPzpx
priDX7tqpx/CCdiRVnfQJ1VngEm7sS7B52+llmurNkX686pvR23l8lLqM2o8oRJG59H5UcvOTnxf
FfOy79/bt1aUhZUkdIqmjqJzbX41mtLNlM+dugV92VrKIqoRCr1lJIw4wadILnfK1O6NKNjwT6/8
C5cPF8VDeqU0+bn41FQu19KoUVTUmZydmz5F6xgBQGRfEt2lY2p3yaPclYcCbTFmLc9K8RKZf7S0
PvZNdlQAkyXpHw72Tm70ezUq3bke9rd3+trJkDrRruMXUndkTvfy1zlyOJQAOYpzqTfg+JD3O3ao
TO6iFqbdSeui0217V5E6PcK39hYnayVloCRWWJwr8Af63Oz97v9pYXGsSdrBITkkxXlMgp1p/om2
4sbrSORyCYtXrZf9KTQMlkAfqO8EiQp2pD+K+VwX5p5y0sEcN+LirV1bBj9JQrRfpsVZKwxIqB97
S97YtZWP4eJcFo7GGYq66HyEVjrlNM6ONxsPRhJtQIlWjcCdayKpQ1lgOQc5GVEYpGNZnCdq0Tsa
Xt/7Eh/i5/Wf998y8TaTPfHB0Y28vNVJhHyINVfFOQtnQWMeRfoHBie20BArH4/F06yhIUPtAQqP
SzNNC3V2RCxwTqRDVsrPVSH/1Zt7oJ1b7fWVC8CeMesB+SZV2eXEVT4w0dabeXF25rzwfDNUj07U
fLu9ayvHIxo4kE5QExWkiZfLkQFSl3qmF+dYDpr7UamDf+EZjd2WmseW813bure2Fls3IJBBPQ1b
0fxVrup7w/hn5CXTYc+9vaiV+FB0iig+4ONogC75cdp+gjSzN/l2UCFOeUd3c9KdyrreaVq67+Vs
V1TBxzQ0IVJ8um17xVNcmF5sKJk4woeqw30XspvcSnWfEsCFxaFNfztgORH2O3cR/Dm37a4eJJKL
TDwSYlFzvjxIX1MZae65/vJg7/3yaxeHUFlY/VYZfe1WktFSpmT8i3rlYn2gq5Ak6iYuTBvqD1pR
jPsprbZoo6/DUw4QChmBc0TIfHn3Vbs2Et0PSkIOmhBS5o1W94Eywq+IMSnX0dWNdGx194Azc1Vg
5YCo4HL3tKLTc83i1OwI7a9kmouDlNb2sZBDdeOg1jYQUUxRVDYFK/IyNkg6w6y1pDw7lX9q1IYx
Kt/oaMi//z6AYeC7BrgFyHeRSVBNzvgFRXlu7KfJrPYhoX2D0OxtKyuLIZsUOBNAGWRj4hzfZEVt
lNqzVrXlWZdPqiJj4T8IVsiUhYYtc1Akr4uTCVuUfcK6r85JVD7ZReoV4fxHV8M/Rq69+z1kehoY
OKEurEK0ii4X06VZkitOlJ3j+KdUvCDdrFvPt/fr+p5dmlgcfpsB8u6LODvTvBj7yAUlrORfb9u4
9kDYACVMlQuS4yvSlzmM/B5JguyMfMG9b3pV+LUaHu3gE5JnMuJI8rtvGtBOvlOomKgMsXeX26Ym
/EOlMDuXDWzigeml0aPOYOztVV3vHG+7wSQuUyCvhi6t2HERmFI+Zudx1A/j9KnX8/1mYeF66zCC
8C/atVQWeHgvjVQVTq0yySKHat4VI6IHyDLM/d8oHHeM8RSnptii6Lp+FC9NLvxpO6mt1fWklLEh
7ZThmwVUh4MatmqRq/vnIIMEJzWYwOX7ALogMkdZxc6gHzKg9w4TpZtAupXV0H6ki0ywR7/EWNzv
qeRxSEwrO6tlukMHjBQjIzuVP28e1bXnwXu+sbTwb9OcyWVrYMnpXqLx0Rm2GB+uDQDL0HA4TB0h
67mslqm2pFC5mHwkg+4Qcz9O0RZG53qzBLheIMCorIIAW7i2JA81pWwKx0Op9ZBI35DyZIgvf8jV
cuMTvR7fE4AMEAzMzQOvJ5e5vNjTrJS1plU+7drfectsyTfqxcfZ8l0VfeZZveulB8boJHv6tyQt
LttzUN9rbXRAbeG93/Gr2CXVVfhgIElcLLqMnW7W+hk2lMkezqXVQ347UM+tHXlL1eH6a4Z2Bk8O
O7qAWznihN88TmEdg39LWp+adXsqbbLqBP7UMP+p5gCIswm5BvW5Vl/evUA2WhSQEdtkqHPxigyw
rzQkA5JXav1e1c5R8DVHU+m2EfFHLgsMZDiMGxKq8P7Szrhc2lg4mja0lO8q3T868CfjEYPJOU7h
D6Qybtu69hxAokWVWvQmYcBaOEXbqCut7IPoDI3Tv6n1I1eek9z4dtvIyteG0+DZ4r1iLmjJe5S3
eU8nK4HF3m7D/dxb6k4Koy0e7ZVtc4gmAdmAUWLWdrEUNe2qeaLyCczmkYn7D1rzIdaflax/0Kd/
by9IeLrLEyI5pHuGjh58urQoL09IzUKICXyJSpPd77MQ2tH55GvNEambXVr+3VRdvD4l7DGiKU6J
r2rJ5tSFhK9z6ERn3Z/u9HA+G6XkOQxJ317WcgdF6ZP8mhlAofDIv14uK9LH2YqSjipdlKGm1kjV
XrOz/CgXEnEsVGK7mN14Zw2B4REqB0CLwRTwv6/aRm8+5CwOUp1kLT43+YOkfBUthfbv7XUt7x8m
hJiBIOWjxXXV9Wn8yMrVJErOodUFcJoGnwMj2xr6u948BNUEjwQXHfHNZQ8hGuzYSaY2OfvAY2z6
tr6lHqZ++FVEPnpRW4iP5ZUQa2K+CboWgBgWy1qcVa/lsgFvztlqqDHGLtW3yPrn9r4tfeyrDQRz
hJoQV33ZsLA6O4prZ0zOOcLiEyz+IGbN8YnJWHfsvmS129c/3m+R2TTeD0JNEqlFKW6G2C8r7SQ9
l7Xyq+6i+Sku9OGjbebyvmrq+D70zek0VkNzSqpmiwFl+VmL9fKUwNZBls/8+eL+Q/cv17Ucp2fd
YRo6bu27sjO+t/aw74bxpM0Pm4HO2g6DP4Kkkq8beq3FKzbWrR6pULuc7Vlt9sysaTt/aI+6XFlu
KiXxzki14pDVMhotTJZvfO9XkQMLJicGlIgbo+S1hM1JndTZo5Gi6tHZBKhRVZ8MhNHQuKQsaTVD
eZLbsjokatndKaUTj24wxs59Po6d5uZmPh3g0u4/Fa2felFWF5/STI6ebl+JlY+XYU9LwDRf8SYL
X9sHhh9nmpKex9RKDqmk1z9SQ6o3agRXnByvWyHEXBiHB6e1HNmFIia3lcpOz/7XovwbfwRLVZzM
LxBf+Y+JuivHXflHk+5ur23FZwg8LYAqYhg+scVH7Gi+rc4Kx18qf+v+T/hBlR6yz/HX21ZWrvWF
lUVUpndWkdGwSM9J7gUN8qilq1hf4DqpjNSVtygczMXb+N8b+b9rWnzChtYinxJr6bnNjHE3qHUA
E4IhH/xUgy+0aYP97dWtOEIa+QyT8+lCIbAMLvogSQCeqOl5KmDH4r1/yPSNxu3aMbEsWDzEFD5/
7dLXGmnSNXxB6bnoynCHULDzSCIUPuRKaj0VaopMXB1vPItrhwaCAGdIKE2ReGGTak7UJhn3sfOf
poPjzq4y/wqrv/Gf29u34oGgNKcGQ5aiU0ta2JnssJKtmtS76SWmyYJA/4RYQfNY+nl1mAbJuKcq
GX6YCulfEHlbvZ1V64J5T+TJjKsvLouUMF8JyUJ2rsbkCMP65JbVP1YF9rM+9EiuzE34I082bsza
DSW4phboULYC+315nIM+VGDkTKoNPrr0NO8gOffrz/bh9s6uXUxeaISJCeahNRP//5vAJo8MdMRq
zKTtQwO1gRY8llv95Ffs+NtIVHxt6EaDnxH5AojJSyNRH+iDk5X5eSqfoghZx0DewZYZN8+a7Mo5
HEfFMetoJP+ofZQqy4+FA5O8c6jNwB1idGB8DWBla+3yMfrYDN+V8M7vw4dy3spS13bj7Q8V39ib
3ehKfn4fN/lZg0yQTqg7a8c5yTb2/PpoSTJg97DEqAKk9ovbLHfVNEwJ4Bq1/5p80sh/ZyW9g0V0
67m4Xo5gk+dVgCmNOfrl59lWHcCsUs7PI2K4CswckvJv1cWuPBc7MW1uDIBI2vCrkny2ZYmcOwH+
hs5rZxxD6ffti7byjAsCaHTlubXETcskLh+YzphMHxBGfezyg/8hRYhv/h1lDzzcx7Ad7rJZTRjr
9ezxd2lEz5VW7ybz7xAdb/+Sa6fFDyH0ZftFKL9USajGOq7gO8vPVZLUx0SbuXK2Ve+UtOtOshFr
hyY0/UOet1vh8MrBY1mky0IJGn6Dy+ulzWlsqnGcn5NZQtn3VHW7OnWb9v72AtfMwAoBdlNg/6l3
XZrJJF4Ieazys2ykKUEwnMJ68Vin4S7ayszX9tIkEDWA5IG2VoTrfPPBOBPlf6fkgxlrqEMMQF1d
f9Z8D4oWsAXVP8aWyvlKCAT0nodUUOIBiV0iGmc7nYCDhPk5re4NuTpKwx+LhcU/0IfQEF1OTylk
cMHZUO6GjQHQK2gsfvit7WXyzkCM34Jey1GY/uWEp0ahfhn8k1bt3o/cqnjuxl9Ffwy2FL427S4c
hj+XcRIX2HVs82gNzj5rnorwXnlwuEeFtps7iKWmHwXM0bdv0poDQS6TTpFosFAlvDzeWC3mvJ9q
PhWpjndhkse0LikfKE2x1fpYu0l0zcAEws/NNi9uUqhPA0MzaPdFBmx+6A5Ip46Rf3jxh/lYOG18
iE2rg+corzY+lyudLnGsb0wvxamGrJpT8Kb5OTCNnZboXx3zRzscFdRJe729V1rTBeo0Q+D12Zn2
pBrD+BCpL2OdPvpmfZraJ+q0d+qTWZFw3D6Aq7Gs5W9bHL2lR5rF7DlH7zyo1r5R7oIQNLQgJjkG
05ODYPIOeczR2d02LLb78slmT0jYqVsKmKOx8CFt3ZqOlAy4qvzURcWumD7O2bFI81PoVlAF1fN/
kXZmu3Ejwbb9IgKch1eyJsklS7ItTy9Eu1vmPM/8+rto4FxXpXiKsE+j3wwoKpORkZERO/ZuNiy+
9bVFeoJPAfaMOovYLoRTe1Q7SF/OcTqj6VwH73wIiFwprE63l/Y2PF4aok4qOHWtNaqetICBevud
n1hfAlhAat32anl/29LbV+FiaQEeIseztCOuLUEVP/B0pVPtdOEPnvSd16dZuJEorrjItRXBRZrO
7MLW7IGdWA43fAt9wKtTVR5ptDcVsxsa9V7pYPCV9nAHN25p6BsFkdVPR6lxIUsFqi9ORBr6MEvj
sqOW80J1rFYeZPXl9la+fd2wSDg4lx6Cwbtt2eqLi2ZKNL2KOxkTrYHzfVHij07TeVF9b0P9dtvW
qoNc2FqWe2Er9NvKLgNstVAXaPtJCb2g2v/Fg+16SUKyaQd2nWWTUpzN6KcdxtQzPqSUDSRzczD+
7WG+tiSE8alLsrxMVZAZXXHsrPwhtsbaRaHMVUH59fnBn5THSQs20N5b30wI6c0A835qssB61h9S
Xz9Zcb8zhhNPGzTbNxCP62skbFhIUgGcXz7qxUdrlDEAN2hgbPzpR/8ZyDkiHod/KFnkWU+jMmx4
yfrqfhsUPl8+04qeKjZVMX4gv9fYldfc+fqj+eG2N66fbyi+/mdlwtcze67hEMaWcxydu8+GZH+a
2v0Qf5/q/jgPJ4ccz0m6O54RPboqG8ZXQ9iFceEbmqmTKjwRyjOQzdyNyiZxJSOhAFgDanIDc/pq
KRM1ThBO1j5OHFictCr64ptmvDOzOL+3WwluKwk6yY1ftgTP6xsKp15GuxY2fvqJQkQwtKxxoomg
E9rHSP+K3K/mj575sRm8Vv6mInVvl8e/sokcNTzA+jKGcu1kTorOa2OMRIbDJBt73/naVx9V+2hq
H6ThJZhfx2oj7q3tP0wt6PxSBWDMQAjupaI0fp8Ri+Yyfwod56FVpv3tVa2dHErZtGaX8tGbEdNB
TsduyG38yzq1HM0hexd2gzfIT5mfumH7vdI3ykarLn1pUjg72gxPZJz57GP3VW5HT6l9Mj0FFnkH
rulMhjiy2ekO5KnRB7v5EE7+n3LUQEuBFszvRQuHygmqqI10CeSpfrDa+yQxQrgcGjexsneUK3bz
FqfDcmmI7qqC2uTBD0+WIaY3ukx50fRZsp6eut73wuxEXXUjh1q7uRh4hRMMUDWVQCFrG+c8t8ce
PO1o/IeQpo+EC5I1gbF1DhavExfzayE8oxl9FV+Ych+EM20kEpsg3dnqV8dLlcJTUFGGIv2o/uiL
jy0Mvbf9dKWCwCuEpytXM30XhpeuT5886WUtzXpxDj5L0j29uMyNP8mQYuT5TjtOyuhW//nRoaqO
1eSN+q7pNqLh4hTisvWlhMsA/1JmFe4YrRu1AY3F8pySf7fpY9TpLkq6XhYdVe2hDLZkc9fswQfK
I55aBZ9V+JzZ0Bi9FGjl2R7bl6J+0YvoIU+/5mUIhtM5jU37fHuL15yUrJ9M61ehX8SDKKVRFk4R
VmcVmaT3gzp1d+lg3af1pJxuW3oDkF0OIGItyxODlglDVNcfU6nnJLdhjgVc/q2QYs+3v8b+Q+xb
yLhLh7Iy7uO85UbbiKerTnRpV7g2Gt2elyGaChTXeNCzXZ/ZnuTAaP/CrirwMldI9gRfg/SgfIDx
3ywe66D1ui1XWiKc4Ep0e6G0Y4LcWdiKrpffmzHypgM/I3GGHQPdMWLaCnwy2iKwUWzkRmvxFgYm
FCtAfP4ajL+2lkx9NjUj1nSKQeTNVOqjb7NBl9Sa7+QYPsT5QbKZ9k2m/WSkp7ayNn7CynoXTlTg
P9zWNGqFs5voaZ7ZQ9acu+HD4r4IhEx3ofIYQ+d527NWDg1NKs4MkKaFCUq9Xmukh/KMvFFzHuz3
rTTutPShkVsvn+/r8dSGd7etvfXjhTsLtD+4Nnqk1KWuzSFgFSZNVobnNPiupv0uOdm258CJnaqW
G6HSXJbvfWXDi99c2YtRRSUHAWjBc1nYzUhKcsdoh/AsJ3Kyn3s1P0sTAG+rr5OHPFMLj8m6xOu0
5rFJ5mijDvbmW1J5WwomUK4tvIgisCRMfXMuxmUQMc3i88AkoZfomb93Kqu+D4ZgUcPsso18700i
RA6Eqh9jDyR84KmEAxOPpW6nOXijQpW9yle+jU2/NR6wsjCA1wtqH8g3vebl3y/eEFpi27NdMvvI
9/sYaZVrTk90jqVKf1K2RKLXHAfoFDxvCokXjxYhAPadPNlGrrCL8Ze6M3n+vbeqY/ouSHbpu6yd
T2P5uuGry5+8CjrLHl6YFGJfoPYSk7HLHpbjByZ0aby0XjQaO3NqGcHkOR21h84fn+URUQvLm/XX
LEmOt3/F8qHe/Agu8mVSACUrcYKxb+K5nFQ2uQknN81mL7KeZ3g6blt5G/KWtV6YEfxlSto8p3DN
t2yOalFDVVy4DtrOSvQc7R6UbpcXH+rZhfzntuE3KZhgV4gHhZoNEhT6TB+rr6GNGteoe0PkZnW7
cQr/lxUyuA0UCuJwQ1ihM8tBm89MEiY2MiBRCRk6OVDkOXPxUYmVyANM/k0pp3+LNso8rXCAx4T5
J7ikzKc/XzPFGQsyWmgl34zzJXU45lPFmsFg3BvR3rb7vTPMrrRhZy0GQEoIG5ZmLZensLedg9xT
U9jh2UjK5tgV6hdr0KuNQPPm/uADXhoRgkCcFUqsTQaLqZNXc/CKf0s9QUsCBoyo3JlltwUJXPMY
QilJ1y/2Qk24sLom0aJRZVWO/JRM3xyr9CzTa9WPtz/S2y4CC/vFvsMgFzexCByyjcAE/TVE56Lf
hdaRsrYXx/e9jG7Hx7lyJ/COTyoTAbfNrm0nD9gF88hkA0Op1zE10KM8N+CwPifyKRwPlJKtH7Xv
yYU7FH9KOkuvk77qb1uCfwxd6CdRhi2lKL0BattNKNSaB15aEJwj8Ed1GicsOIxWScxSpd0GjGMt
PC694YVXEqyBOG2SIutgT8tXYj7NG83vhlF6efOnBdtfG/XbiHARyGptSLLEMsLgRe94L8mVywzM
/vanX9+s31aET5/6TppP+hSd58Rwo+55s4K6ZUD43r5uFkxlzBAHqAEkqc8N2vD/tyUI31ur25Y1
sITO4oQ4TCVGG036tdOvkswRPLkNSayuz4ekKGGi2nyKSrG8Sp32eWzvneZ7VW58jdWDuLyckdoF
7iHOFvUGDAVVtsx72/odSjCfHe2x0T4Q1XndKA99Mp1u792qJ18YFFY2yJMVmzxZz4r1EgCiqOqH
wdwaBnzDVbCceXJCGeERMKbQ817vH7z92ag2ZnROp8PwPP+b7czqnePfz+WzkernSftMfz15lP4N
wpKq8+72GpfvLyYzl9YFF2/CFD4fOnRnuflH620G2GXoKx7s4TWb/ia6UXQh8QYOBCeNYMsJi9DI
fX3xdtNxi2TIdszEmRsrWjtTXOELR4uJJ5hCidMAaqMYpRad0X86OU58P6H8e3vT1lyesRamAoGp
LcWq60+Wt01nICYRnSNZdnVUpb+a02eo1W9bWXkjATfRAC3q0DqBuL+2MthapLaBjxWEKXOXHOWA
ArRH+whxF3eeek8LN0kJl90R/eHSqLA0tMKMUjcxmk3fKV8OvuyCVv1iKq9mMB1o1N35W7Qwqw+J
pYJggvCB7k6EcCUG7P9FE8ZnaxxJc4/osFlTBJNrSPP0mc6BG0PdOWxVMN6IFC0nj7FO5typYvAa
FWJj0TQV0uf4vkZcjHQ6A12mehaSV9QwquD99EVSHiu/ulcXYURP/ZHd9dWhfo3NT3RLN3xq7Wsv
TDwQhTEF+AaIojZNE8kVG68OL9UiF6LZtAm9Guo/KLoBlEI3u2FyLaAuA6ecFfCPb9A8ZRAnEWie
+Iy0w72JIJ3VPcBPVoXOIXjKftz25tXsjXGlZQ51WaYYviOl66SiS+Nzr0HemZmeYbY/A793Jx1l
8qR6Wq5zzUkeAv9b1GxN+6w+Nqh7KksVCQymiC4NmzKRxqCJz3U7nuThmXHOfyM0NAqU74aXtvaM
3csWzfbqBrOv0L5QdKXpcn2CmcLMyz4e4rNhfHZm/4Rade6cdf0f6a6vN0XY166rBcENtwJZKlWq
a2swyDtQIPbxuchSbwwPFaROXhWeIntv3vWfR+0IPLL43FgPKhVRWANuf+BVB74wv2zGRe0hsRx/
NlBaPKsP+oQEDOOR+YNlfSIVKE3Drbb8aS1SXS5XuJ3j0R6UhF7BOW+01zi2jnmZ3bX2k1+Ynm/c
+eP7QHPVdCsL2dhlW71eptr35dw3LDNIIleWvvf9Y11tZLerfsPtQplqIbKyBb+R9WLRMp3ic1Ic
M/15BsfpNB+04cGYHgFCe7c/3NqFuUy4/4814cPNQ2Xmqc2KfD3r9olh1cTBbququWZlwT4vjGOL
fwqfqylDWg9Ibp5RgPOWSfo/JslawjldDSgIkHpeqG2vv4yBsImuRw7hTH/t0iet/JltZUurV8al
DfHK0GoIYBufr28jPNSVHkLkh8JPj20wnUp/vpe65hQN7TPicY+2E77vB4Ss0nEnzdNRU6p9oNgv
c/cobeX5a27J8IZGcQFSxjesZ03SyJOUBQkz/vWuVo6ZVXjx1uDpG4XGX1v828qvm/zijOu93xhQ
6iRnpb6L4p/KGJ4s++Rw3sepfxqhWgpNx1P70otzsELacAoVL/MnFEZLN52zT4NkuXnXHjW/OMxl
y7tNPyWVtA/iet9a2qMj1w9+lX50Et/tm2p/29NX8jZmT5juIy/kESFympTKQGsoa6GGK2fAwvCm
aKGnMly6xeC3ltIwLUyPj/ucVqmY6mbtqI8jhE1nua1OhZ0+NjWycHsHiofkpdN2TY9ISmrtbq9v
xQnwf6bvmTViYu3NGZvSWjWzJjoHVLTrPjxoJoiOYt6oYm2YETPsKdCTpstaXiztfdjHuwVf1EKo
/ueLoS/BOw/CG8RxloBy4Wt8yE6JgTmfG/xn38mvm6/vFXeg7fHbwrLOCwuV5BSt3vA2Tuf8HfzE
95k9Hup6+jx38uH2YlYiOkqF8LBS0yXVFVmw/Xpmalbloa+m+6SPdvakaPt0nHddvB/NJj32KG7d
NrnyssMkT8tlppB0S3gHRQMse4rD/g3jPgcpVSfDPu7AZjn5ieLPxiWyZU24FumeoK0nqdG5tebx
6AeWs5MyB4R+Nr52BrqxSPJuPZ1XMo5lDhm8HgnsQmB8/f2aUi/VoODlXNXqh3wID0rge1IrncZZ
2VelFC3lQWncIutYdRsmQrlplpk+ke8pVbPaNxqDqlA8/Dsa89FRw92QpIWX0Mu//RHXjhoTwkyN
4zxUV4Q3oEzlUbcTXppGLB/j4r6dk31WbbQ213JjBjp+WxGO2lD1QGVnNjLUuyOTkofin7A/mvZZ
0b6n2TG3UAoyQzdoJq/5U/0OrhSIFRaWFcRQuVoEN0UoRDKNijacNr/OwfOf44+Evy/kUpbmN20/
8PeD6Kchf98MIsveCA9mTjWATmDm3L4ifU9vN5YzIaB9bsrqnyxkfHVUnS0S/TWXuzQipGitkaWF
UQKfi5Q7SqpJqHOenuzu521vWzvEdENh74HUjjF4wcyEPmaedqxljM9mPR3lQHJVAFVM+0nxVsby
C9/2ZucurAkZYZhYnW8nlNficIAjRvGLdjeFgcIMY4u0aaf2+0xO2k8FY1azVfcLsmF433W5sRuU
rNkN+fBiJ8iJ396E1Q/6+2eJEDl7rgsLqCBVvyiQvIFhyENSy/WGlbXYBTIGXmYiF5stuGXf5WPb
dhVftNQ/FmlykEbfjdTBNTt4mXW3VPX7dotFcuX7IvbA9BJ5InR44jS70obKUoIgcqH20PbJu6Yp
n7qOcYh2gTSEwen2Vq5Eryt7wqVg2dlYVRX2+MpuSLfbCh6m6i/i8ZUVIUaGDDQWoYKV0nnQR4SH
f8Ke1Jkbb7LVtRCiQDMtOydyjukwuyZyRfESmbtTasR3qivbG07xdjZIgdAaASDYrGW44RxhwzqY
w81EJxA3cRcf8iC6a6QweGraYj/FkeJGSV4cCqv4mfRJco7NikqxFnyZam2+a8ZuC2P4Cy8gHFF+
D3yQ0IcxBCAWMMzAiPQs5foJnPRdblb3cvBPmfhfoig5OKHpmqV2TLT8jpk7xntcHkWunR7ghDla
SbIQ/n+TY/PHbadadWJquAipG8ssphA2kMosW3lyuKzK4r5P1ZM8924VGncK9O11XBxvmzPfxndu
pYUvC5jK0nu4TjKU2Gh9FDjI3NCeZ25m2KXaV61/vm1lJehghTwNVBmoAlGzu2p0Pe5mSqBodXeo
3RiWx4DlVo1xJQu9siLEd4Apdq6rEKrUzr1lD57eaEd/fmrk2DXg3myjjcRi/VP9XpXwqTSricmx
I0o0RvsuNsuXJP1epk+yCe1zWG9koDcXx6iukEhkSq3zMKeaGWsqk/eJG4Erl792xWOiht7mE+8X
a8CbswH4hasfuSkqUdeO0ev2WNQV9pw2iPZxZlXIpoSFN1WJ5E59Hn/q4A5BBypJ91UMsD2wq6+j
1gxIaUc6jF6ND88uW6+31c9ppOIZhBBTzFGfeTid483j8I+RNghXKfnnEOalnZXF/jvKRbbbhBqE
SMnkU2mbo+mz05W+1ytB+DgPgbJD+DnxyiqFvrLqGZ5xxsLTR3M8KyGYVx3i970SDJKb67UJ1lTT
NgLZ6qEB1UHRE5gMvAHXe8NhsjvKBDEDnM9KcNamUyr3KDb9zdm8MCP4s9m3tVlMmAlif19rL/Vg
eYH6NMafb5/O1dj/244oNKAG2qT5KnYstEPGCJ3nh4Ka3G0jq4eFmoRBYANgKMZavRm6loFeynD1
ByeVEdXomFSwXevV3IJTrpqymJlf3tWwHQmfJwUGKEVIopzhXNFAGuSN5WYW0m/lfWX+TWTjqcQ7
lJlxUGnXrqDOfebrA2X/riNrbRLdQtrZf7m9d6sf6MKI4AhI02e1JZPk5+P71ng1ivsyCjfiy+qm
ocm0yFraDJQKmxbw0iYxIDNmQC2ca3dOFZeRZLeQz8OWttta/QihKWDFCJ+QEBjCrROUcMbMRBcm
7GMdfqP5vTVU8jFAd2UXTF3k0Qh/0O1J303dWLqjrZR/4fNLLRFYD8VU6knX3820wzJPavolVdDu
8sR0rfxHpW18t7XmN7NO7CYyVDT+xOa3VoGqDSHJO5fDu1Rm5o/X7rltn8YudTO1gn2X2adC9zQ2
PMme484+DEbrjsaThf7cnzsRAZfeM8DU5Wxcr7grYtMfQ36LAv3jjrS48oo0feybLWaMNW9liB48
kcPcOc/Ga0PQFfoqU+DRuZ/V19nPnb0WSd0u4lzsby9p5ZXB5bQQQjjwtb2F2RbtGJYWVGN+kbz0
ZXcup8dcvgtn1Wuar0X4JM1bQmxr1zA7+EvIeCEBFXbRGLtkrJuRh00SHLJT7eQuo4FToHr+FLj+
Fohw7aa5NCe4aZi1hVorCk+MyLpTnOwTojBUp5XKreXo7i928/fSRNL/Xi3A1fUszS4+A3pzwwH2
CQeBNigwnrVw3slbDcS1pingWnIMCkAAlUWfzNsqiudI5tUxHgwlQcad1t0HWxn3tpO5abwL0ah+
rKKt2cC1fJTBaWgEaSgsWLtrF80V1exRIiHJrqLgJwWD1lvkkf4ixlxaER7BMPzMQz+wOjhLTqW2
K8P4MLdblHFrLnJpRXhUZSkkDx0C6GdLnb6rjaup8z0jGl6kb/VH1g42nX9GFLhUeTUJd12Dc4S6
TL7rkxOfmiz7AWhJ9qC+/YsiBZMI5FcAXLitRRKJsbKz3l8yH3O22302J+Eubaqt4f1VL/htRSwh
q1NgSZrOq0TSXiEr8yxD2oi5qy9MWhbAf2mU2G9Yw9vcTxStpbJlVHvHPgbtoXiRpfdVAC3EO6d9
7ca76T+Qccb0NQ5yL529rLhTm6fbJ3vtboeMnSBJswFvX1zoohOgzVLXWlUJCiq5i4bgEBZ3VfS+
N6eDFm7hk9bcEYQHEZLRISDAQsSSrLpuy5pWQO9nx77xvmVp4EW9ubGzq0uCVZqJcyZMFZHzqa5a
M0VdGiAPtf5ZPlvG16SmAmN8q/3T7d1bc3skJGG+gPlxyV6vdy9D5StMFsRVPtYfzMr4EBbtyZBe
/8IKdQggHMCiGF67tjKF/NUWVPg5a+GP4GE1fLSmLeX61QoM0410nX4RFjvC9dUNidyMKX2Msd5X
lDS0qtsZzqfEtL0sd9x0OjnZ0QyPQF/dXLuXZOtwe5lr7gELCgykQHNsyIavl5nIdaz2E5tp1XEH
6Ms5IDEz7RiAr91ACsKNEfe35hZWK1KRBZNHX17Y1bmT/Kx0yJzbsfL6lhmuakB29kE2yo3bc9US
cZhGg43MlLV40cUZmzvHCqoavEY/UElJO7DHclTvR4Aw/p8qjFAdkpExYRQGVBnjgGLIt6Uybwxy
9WSgJx0rWnzKiwxSPjNyXNtK7OOffrRre0JGNy883k3f0cSQAJE5P7X8J/6/CbV9e9AWMxC5MT/A
20CkVGvrKih6HVwI6/uHDvtT3qTvpSDdgryvNIQgq6NKzD1GCNHFOSI/tzM7D1iPkuauGoSelcmu
SSJcBTE5I9RITnxKG0AczT9dedeW1v72hq4kPvyChZUJ9mdTe8OmI+eNjrga3pJG+7YukUAl3Yp3
QZVxJEPX10OvR6JGr/bGZvN+bZuRYuClt2zyG2Fmw2K15dhSSeqkvVGf7G8l4DiqOsBXd+H07zjt
KqP3GLLW2IkuYa7Cv48z9cvGHixJ1nWFiSowD01wkcvcoagBKztZMfg5XyHIWyBxutdAUj0m+6UJ
aPr3XY86dXcO542H7urXp9IJYQNEvqAyhZcugu2gJSVOjy4Zrlz/C/nLPgzHo+qMhy4sHuI2f0qj
g6r0GE+/G/m0pbzx9vJi5TyRFqwg/WsREVqXvV/FoczjcxrewxZ7UJ3mBzfaF9iSH5pe/7ax00uU
e7PTlCfogULUqqlC0O1mGJQctB3PtVzswFfcR9IQuFNpfzBe7Nhr5C/1eGcwHugm8o/btleXunRA
QexxrsWxQIuQ7vuWwlELdzaq1TCOIAbuSlHnVVttxLf53NJW+G1rCdEXITgzZy2YLJ3B887+t3V0
N1KkD7eXs+zUm50E6bjQJLKZYmlpyuueZyxfbuaC1Fppb4/Homd6QnmNpAdb6tyi+OP0g1Wxfchj
MXeCw16vSjPnSQ5nk4vF4HyY34GvK2q3u72u1c90YWT594uti+uinPXSIhXOnGIfO2aw7x3ZnZsk
dkurDd262iRGWrsx6YnLvyCrKgjwa5t1jNCdlBnxeVQ/53Lo2slna/xe0P/887UxiEudR4N1j4zx
2k7EeEip1nj/yEp2NIj78+QbPTpzfeSpQ/If0FJlw+ZKhYvyFrVh5iuWm+ZNOuCH/ZQ5oA4H5FW+
jNOTGYJRiQJPyx1vTO/t6jmzNkaT1jZUp8GJRhFugndeLxT2t77XbDU+Q+0gSZ4fU1ySnvRiSzxr
zVku7QjOMicmdM8QJZ77sf4hFx+bJDw6XxjuOkyS72wk+osXiCeOIVRayUuhx7SFr4eWsDrmQ5ac
q/n7EPiQ5I5uKX3spHu1Db1pfL3tLGuX46U5YQ9L7kQa4zkQwMFwi+HZZkxkc0ptLYpcGhE2sHHQ
kEnrpcXZO4Dxn/wh3SnjszHuHHufoOkpb2Jg1i7bS5PCYculdhzrHJNBcczrUxx8ZirU7SnvSPWX
tjkqxtd41p9vb+aqQ158O+HeKZkwG7M2TXikMXSgfLC44RXlce62mgtvWSMWmWSHLu7ChEimLxR0
ukZN/HYuEkZWjrXJcEWbusHgVC6X++MkRcfIMPcjurx1codU40HJ5n3x0WAeYpaLd7LfbSQZa27E
ZBYa7Qso7o3WwqikrSEZdXKe5AdLfyFh3kT+rG3ur9c8VWyk1sQl62hDR2NqJGfeT67S/1xGtYPG
dFVla3fX3JUqNjVsC8VS5nWu4wqk5o5UzWZyLlJXD++CXnnX5gGy1Klb5/fanHzapPBf/qR46pdB
4uW/RdpBeHH0ljbJjaYn51ob3ZgMfbPBuYLPWeY3l7uchyHxUggsde34Q1RRj7eDRxNt01h6WJC9
ww7xiPmdUraerFEVfAHyuG+GQ2dudI9Xl8jF/oumYQFqXu9qFUpjmQXcEEln54ewlF5yx98Cv6/5
Ie+L/29EOIF6GE0BQ0Dk+n5+0OrEra3R2x7D3DDz6za8SB+CpnJaWyOVTxv1LhifqaOctv1w1QpN
/GWiHjCamHyVpTPYSqaxmBkQV67YEArlyj+S020Ne6xdOjysATgz5bvgL6+/Tel09BxsUpNSSr0B
IuTQoQ2lGyFPMkc5dk0gu0EZbtBurZ5oqAIYIcQdIWq8thpEBtVhebm/67tJstBOeZ47Plf1V8tb
WDQYhZMZjBDqBxqfq86X5QH5OcWadWKixoh5GkTaISsmqC628qHVT3dhUTjPMlBn1CBIYqtkutOq
YzfBa2Ns5D+rX83iBcCAwELdLVwCiwqR3/b4R2J+BVfXHAz/Thk+VyWXT/10+2pbPb1LUVejmmYT
Fq+/VRumdUbFlZasNbRPQaZKj0VWdfvbVlY9AvQXQiK44hv+/t6Ab7UKbcpXauVR2PcA3kMt9VRs
yZZrazGeEV2E7SD9WIZYrtcj4/CzSkJ+tpvB/tZKibGbfFhr6ciG9/6CMo7ngPdqMJ/jKlY9hlFC
V9c7813ZS3tKbOZOTjP9VI3KSygpFtNRanpA7SO9UyaN0QC/nHdor6Az047GgXkS2bUjSi3FnH7o
s3pwraQLd3qolo99zO8Ixk6B36WMTmM6RF5hAkyQC3Pa01NOjn2Rhe8C/rKrxbTcHYZlN27w5bCJ
N9DC/sTji1kzUorrDWEwurILY160RZOPU6t/5A1tPqcJ6rBVGYTfQqnekvNdN7kICvBuAKIp+G+U
KYmsxSjllLvCae5H61tQv0pacDcYL7f9as174QtwQPRScWOQ43pxiQGUvSlYnF7ZEa3E5FPtVxsb
uPoEouvwawSBgRSxnEeVo1Y6aUL4x1ZPY/slceonme62Mx4r55TlgyunldtFn26vbaXGTWy+sCvc
eRF/VeodcoewkEp3kJOXGVGax9KAgTwbg/w5yIMYFsVh2g22Id35qvI1DxRtN05ZeUfH6c8pZ/hB
MK8AcKfaBrfg9W5LTaO0qG/h0zEw1PouzUCDZ/uO1d9e+lq4IN1GdlpGeJon07WhKNSnxGms5Aw3
kEwZUWlb1/onfL1tZTVzWlAiTP4sOmIiNVxqWEncD31y7q1/6z2FkFTvvkl5e0L3ARYfyjuT/WD0
EH7ClGClbp9vsQetRXoe6tTzibGgrYTD2Ws9cy+qT7RChTNm+KqGF6WsPk8IVzYmyWKxsbNr9xe3
Mg9rBuNJhIVwT2kh0pUMUSclgivDkaP/QK++z5Ktp/WKHYUbGfUF2lrozAp2Gr23ctPp03NW/gTm
w8RAOWzckitOQosJFDwGwPuK3JBBlCS2ZC5yQal1mPqHBejayK/bIJ/lyhAi6NIARAMOITPauII3
Uh3ptbChoxXHL9Zwrw2TN9PVd2CClcNdbu7SyKuL/ZAiO/vvXyS+V8aXjb7ISOEFmeOSc39OB/9Y
G/tBVo/2fLh9ElYC9pUR4WuNHfSaZokRo/xE2M6kD/L4BVJvZ+MdvdYuoPmIn/PYMFAmFLYy9OXO
SiWm50sAypoL07ufgG9tPzfpPqjcMnUtM3vMrA1Q+JqrXJoVkgLVlJrUiGiQW7F1aEfQYMmonhWz
+8fswy0CuZUzzRoh01ze8MuQ9/UXM/lggWawxkQ17+LmSK6t5MEhPTnGobGOf/7luGdJ7TnUsAMI
fUE98n2jXBCcDYrvMRI3vHD3TfEcySMjyRsnbnVlF8aEr5el0AH4PbgJLZzeG1bzEHTfTKvfRXWF
clZyGPQtZp/VDwdtJbD9pb8gFs3sgMy/zEElxg3NyKms2mNnAujLa11xY8BZp9vbuW6PZxlKuODI
RRSkgwK37vTg+QLl7vtdHBMixy1xlrV7nSoP3c6lnEpOLJw2ORoDtbEKHmXKZ7ks0X5AZCH6qFZf
Q/1u6O4CNXTT1CeRfK30U1Z/ub3GtdB8aV7ImaY8mubUL2E7QFTCBbWH9MX8kZ7vh9t2VjJxlrno
3/D4JHEVDl2J7HgAFgBspPZNl413Wtye6gwW638q5SmNs33f/rG0gwJJ5YVJ4egF4Bvo0wCGBLDU
7Bjze9Vb+p6ZWW2sbS1gXhoSonKgZdKsZHzCKa6PKFjsSsTWWhs9NM2sXAleg9t7ufxw8Qq6tCe4
zBxJPqjMxS+ZdYr0D539320D607x+2MJTiEPnaP4i4Hyk9GFXll81I2NILzlD0t0ubjJqhiMVF/h
d3kHQVIaPetds5PlJ4Y/tSSFQuanFm5V/FaXxSOEF6cJ6YAhOIRfyYk/K0vZqLF+TH6feL7iP4zj
1hD06vfRyEKW6cgFHH69NqNKDTtvl1bs+GJ2J8n4+Befh/EFNB/hS4Kd9PrvR2FXkOzTrhsYQ8sM
Gj802uW+ONw2s1Z+BjL4246Q4fvylEjmQOVBUjDlH7KE8WCw+j95YBwHS6XrVOleWtvfgB22bt48
GQn4EHU8Z8voJrDu2z9oLR5TdF7KBsvkqdh1lSCTlIyZ3xM7L035oyXF04cnPdnIS1bd5MKMcLyy
wBxaBqsouOR7MLEemmlemm51y7esCGfMGvUpDwsWo0G+t4sk87mL8t7dHA9dPWiQ+uErvGkoPl87
Cx7qzzNnCYIZ33kXT47taRnkq1WCQkXRDfWxdhr7rlCrnaTUW6tcSxK426hqAnuEillIEuKQDoaW
0aVM02lfW+1dZLTe0PSHrPykNsfizwf+lgrZb3vCNeOMzOtYEvYs+Ip0KfEKymRm+eW2Iy57Jgbg
SytCICnKRsmh0OMyM0f20HmYG+fRbNv73ilPcfLnRTk688wwQFu7gHuFcAJ2z5li/j/X+ix7RRaM
njYq8+72mtYKG9SFmIeA5dhBeEowUxYFTS2ZqFIZBSq7J6nY1apX28NxNvPdlKY75up3DIdthJm1
U31pVzhuJRwzEnAAULHZe6c/tllzcBhwpbB2e4FrB+7SjhA1JWfI235Zn9qkbiz9Iwfy3k4U9y+s
6Mv7HQdhPEJw+KGE5H00JLrITnkcAC6bmb7dal11wAsrops7kDPIM8QxhvLZhJanRcJwSOV9Mb02
2svtFa3agkcVwjUGjwBIXwcQCWilPlFMO9MWNGCKh+RFSyJ5h3ptfCTtMcjEk+Z42+jax2JKdAla
3ECKCGUPcl/BEZAlV/RXqkxe2jML9zeBXie1X/gAIecXoVo+y0VRm674qCvve0N+H7TG+3FyNtLD
1bUAiVvojaheia+yYNDGrmxLev1ytiBrYKiE63+j77ZqBO55Bo+gg2dJ119J63U6lvLAWqhdVe/j
LEfrI/Juf5VfXDti4IMPncsX6gQIcgRfkKdGbywtSs9y/f9IO68luY2gSz8RIuDNLdqN6SFnaCXe
ICiRA+89nn6/4r8rdWNqGyuuLsWIyc5CVlZV5slzkDzPhmXcNYv2pzaXausvgR1wQcgpJdttdJiC
3t2B0K52pQmCSO2CB7ow1c5w5uKUmKMCRND2/JAH0H4wFlhHpoGpqdlYPt3+1bIziDlgcGIqxyDw
tOul6YYkCYeGa19oP/b9Z8bB3+vt4HuDYDX6ORrN4bY92adgyJkpSkFXTya9tlerYVn2Gi3QHP3A
/YACy6MBSMH3mmRLEkVuivFgMc6qApu9NrVkY6+BTOd4RbOuzZ1dBEeSt4WtlGVo+OL/sSIyxMVd
vTHoj2QmVlq92LspZNtztvP674vdf/yNpeNL2SweBtfgqVbXYA4XbHhd/N2CoD182SzgSZ1hZIDa
HSwm9MqvnbGzvp6zjtPUSj7PUHI6sHTa3svmTUR274JD8B87qw1pem2q6AvHWt4bB6uKd6ZS72oF
MpbJ3UWzuvMgYJqijQWUnuLMsQChYDJDaGheuzfHodXOI6fcDINzlL0foRULq900jHd2EcPh9rce
Ojtof7boVcUffpMauOIBP+V6jjbWteGq1BN0asjYWZKglPCKoMtvHK1CIeb/WBCb4SIMQT2bTdRy
k52Cz8z0ByjvjP2X2wEoO+xAuNCuBtgJxGDlRUv9f44VEINp5R6XcvQn830QnhwTNCuK8LeNSZcM
HA21D2YwALFeOxTZDIGHM+ePG6ooUufFc1lmG6MCv5gV1t+FP82VjlYrWWllxJnsZuyahDaN9eKh
wwiFZBs/HCf3u6IfuvKL+TExd2r2NWgOyexbLb1HwmXaV7C7pHpxvO2ybH0Z0iRAoYNHVWO1+3ql
W+YpA/c2qMWhyF/0odzPXuq7+cu4qSYqy47wuRmgAxG8oCN4vb5lAKkK9KyE5D066n7tPTFWs/EN
ZdtcbDYhlQR72/pyPmteFUyMs5/7DnGoBKB7nh2qRvXTQWtwK9sbOe1gS5k2DMuCB/iS0GdjHan6
XjvX2Wmn1TRWz+pYfCz4ZuOU3v/Gx7owsUphaQ+bmxLwEFbdHYS0HzXrKTGaY4GA9OQYu/8/Y6ud
l7sMeSkW6A0jO6ZjdW5C32jiY2hOZ1gbNozJrgSXi7dKJUo/aW0SCKgIs7VWtuxtyB2yMT84wbs2
Kw6Zrh9uu/crEN7sQ4ry1JJ/zdSvbiF56TWgAFr6KS3POL+Y87LftUrO/UiNdOVrYRdN4mcusmK+
2muA/BKt7fblXOp/mXkHEXwMDWLFQEfU/83gfPucz2mcMEkxx8dqYcauDJrxZ+g1eew7baB+iiYn
DsSoQ/DcZ5obsLmHJn5S0mzaeKFKNxpa76CeQXPb62sIkKU07VGLPocIyvOkCru7UdsqJUiNmJB1
0dwHXb1m1g7CJVTnmdShBKmvLwDUa181v9/+TNJdBbhZVO+4S/9qEl+cMbmSFbaVAijVxyB+jJ1l
PpST9d8J4oDHOSpmXIZBERa63ruJ66Uxyp0837zPafLOiRq/izZOMqknFzZWyU9FZdAsYl4d7ZhD
rFsWil/Hbru/vV6yfC5Y7hARAQjwhl9hmudotjNAlFmczwig9+0uc4rlXhmW8lEZ1bNuMSl/26Ys
EC5tin+/+EZarxZJ24GEqIvxuKjVU05tqW2m33KNEW6m/WkkrJvWWty2zTgCO4hMYx+4yb5OzL2u
Fs9eryKss0H8KHOKygvS8qBRYRNZOeVMRRhmHS+runwGhU6BwjooSXm4vXSyzwXTDG14EFEcwCsr
VWwUVj4oLJ3FdCLDMogZFt7joObnqtwSNJa6BGKN1pkAL785fpeY98ICQCRAgFdDx3x0/N7+HY8u
jKyOQcW2A56kOudvOe2SAWmU+LgYTCcG7t7oX24vn9wj2ldgDMXMhXhbXEReOTOLUEeExKA2AkY/
xY0/TL/xkmeK7R8j4hteGElKLx3h+oEUGDqNZAlO8WDtLTXeCO8tX1bn0ZAvcxs2AK1HK9lVDPu4
eXuKt4Y3ZFnowpm3rLMWAsk1zrhWuxv6Fnb8jUaS1A/BUcPmUXW26vVyWWNglYEjQjqB7sT7K0lS
mE+2rnlSKzazUQwYC8TM6k2vFXWHjBd+WOpr0TyFDHpxX9+40m0ZWX2SKs7gVsxc4P4C+249CTGP
zSkNEaPrewg4Yyb1wDjpb3XokfJw2xyQUR59NfrXwjgh6FdvabNvWVmdPtrsxlE0RqQz7anYN4nG
zeZ5GDb2o9wKw1bAcKiArOegm4HHBFoI2bm1ijs9ekg772hkJ6/8fnvfi4V/u2b/2lnFWOjGEIVV
aXYWam66t1MrlB1GaPMcJCiMvzLoIjbPb9lAp2A14ODRxNmqri4JXQ7JKsKo2blYnheBNYQhTWnv
s273a4BV9VvzZ7V8qiHZqQ3zcNtjaR2BhzZwJgC6gDZFrF5kITtVtdZLqPpWZgDdtpqdzHh+5wzt
IQfZNL/vrdAHisGdsthITJKPSssUZSKOKGAz6wr6EmnRPE11dk5G6453vtnXxyy9K5LTbRfldlwa
wVB/wFe98rBelCqptSY7u6byeTLb78Po3Bdz+FByz93Y2ZJzF5/+tbXK6XqdWnPpYGuoyYN53A2+
biTPTZa+pBNYoHqL0EeSd0EIiHlwUXWmIXb9+XLDqNvS5POp0dfF6X03Od5ePcmWuDKw8ihzs9aY
Og73BXL4/oCE1CnM791nUBdHu2lP5pYKutwjijyMH1G5W1P2Vk1naZkuzqvQ/qno1jMDmJ9u+yQ1
wfw0QELEe+hXXi/a1KpBrahs82LK7wbXOkbTBmZqy4L494tdhXaiF9RQHJ5detcUOLug2og0yRlC
KvzXh1VUR7Ft5CB6srOtv9S0C7PmBxX7DSOyj0/tFGAbVVQBr792Q23UwaSUD55THcQACXrfs3cn
pGeFBJA5vmiz+tHSo7vb30e2Yy/NrmJumrtsLACAnaPgSW1/Kib1HCjdwq1Spiz5cW3917/VaT9R
7klsHf8SQaMaFDrEux3TjIMVP2fW+2zW3s+x960YTZuGR5BvvAUk1Ykr86t7QKgNvalXmG+C90v2
aRhHf/H7uUIkGYndYMOafFUpkPF+E1Qwq6iPhzbKKgNrJuRYS+vr5l7JHgprC8Yti0wSOtJNgI15
UK28yiKndUKR15mvICGlzleH4otbbCUKqR0x1Sdma/FnHZwVTWwoS7Jz5352Q3ffe/djtTUGINvI
QoIe8WWmShhNvt4B2qw0gdLhjKEoxT6vqVYpibUlWyM7NuCV5b6JfAnF/NVmnrtCLzUYQc+tZu+D
8SVQn2vtocmHvb6FrZQ5ROKgyOaoiLGsCXpzZSycvNOys1eVzR58O/zSZTpv1N1k3waABtrDwIrY
YatYUxbdGuIAlHYSZ5NvBH8uerzPPMbkb2cK2cKB5Dd+VXLQOFzdnWYjs6NOx5tce6ia5A5AuB2e
NNXZeenWm1q2cgxbAn7gO3FPW8e1Eaf1Yg35ua3DI+1dUY247Y3UAu911kzXmQtYeZPpCjfQiJwu
iGqUavaLre6xLAcgjPyPhdV1Pa+GyTLSnL5u+71N84eif1Wzz6GTbWRw2fe/tLP6/klveGMjTifh
iejhNPAFbDwIZb6AIAUlhqY2gbZaLTft5z5lUvqsB8ZJaZAFb6Pj0n0Lyq2BQ6kliD4BsFPzNH8J
71yc5nVeNk6vkWkM9UtZP3vcy2Mj9r3c2Qhn2bIBkgci/4vLfN1RjrwuQMNzys5O99DGxj3fJt3M
m7IouzSyiuOy6dIq6diboW1xtX9ouy12M6kbBvxp/Id49Jo9IjH7YOgHLIywOnXMf7bWz81xyS0j
q/RvhJpi6zlrZcYoVfavYr9447i/vSW3rKyuIqM5hGnLoPq5KsJynw2us5vcuoWdIvE2cqYslzH9
ZAndQ8EDI37KRZRlauApxZLkZ69ZbDQlm/FHG1auH0Wq8jIXxffB7vWNgJNGNvgFGNsE1em6TgjN
NKNvWZqTpxFNZlq3SaFgLIa9Pf68vZAyS5Dd6UQF6k5vlDhiJVLqsmB2TLMQ4yhgk3yB0AX6ho0p
ZBG9qyc82EcxgAgiV+j5rFZxmKeisvJcPIim8TH9Xo6PoEJ2vSE0U3ebZRbZbgLrTv8fYjoIkVYZ
FSaGuTDcOicMZ3+xTb/falXLbol0Hsk7NJU461Z5Tm8hbA0bPErrwO/T+lDYf8R/QrvkoiK2PcMl
vRTTMxPdK0gy2cTXK5gv3AmqvMRe0D63efRSUtIJVTjiE1vxp+yvsHgd46MGN/1/D5FLw6ulbAZG
GfMWw23UnJBk8+d4OAb5S7aFc5FtaugZBLIY6gTWdOWhWi1TCwwS6DKexLu5fxjC19vOyG2Ing8l
DgM71zYMK4lcYLY5cxDhchQygrvGcF6tWQsPty3JIl5w5hAhFFLgEbm2BPFmpRUDltypG8GEaQM3
Rwvch9dMKhQ6YffUB3Z9t9Sd9m0Z9K3KvNRTwWhAyHChXMdLFyqZS0WVz+ZWOxeOknLZmVsAKFn6
YIz5HyOr2FDckZyJZMk5DsdTGE77cXiJXf15c75QloVtVKsYXYHfW1vDhrIUwr3aCphxjRDXbZ5a
FxphVfEPGweLzA45Q5QzodKz1/gdq7Pbwh1M8pQe7qPic1C/mtlw7Fo4goaN25iEyFvX4d8SrQwH
gMQaADnk8RCjlSEGd/uzM9gwTzTlzi3QCOmiwwyGCAjDdBq9n2mbHqNRf+h66w9Pn3Z1ukUcInUc
dgqXQ4dBZ2u1MdRgGHs9iYpzrz6MkXHsUVpwisfO+hiM5v3trSGxxTWEuiosyfSl1l3e2Jpmt1bh
r1Uqz35fzyqsZ2GeoykLqtFp8xIWrTLb2I+a1CoYHJE8GU63Vm9GK3e62Aib+AzCbRd8Ka1jbvuT
59f6e2bZDp4RP2vJU6YMTJB/m0ae/NpXrewPHbMwxZaOsmTjGFQGUQ6C7YFxutXGsUdP6a0B8lzd
647F0Woj31ZOcb01Yiy3I4q5ZCBy6+rUKCwrUgsdMvMpSOoj0LvWR+9zOoCbHO/AitYb+0dy7sJd
wYwPrMS8MNenoqK04+Kx0Oe5B/m/pEGx7ydL37AiyW1XVlarx3Ri7DDBhvTx/HFETDSKj4WdbUSp
1AiM1KJ/Bqh3XWUbK6eNzGZEna8pTo7+nFdM9W+xhkq/z4UREbQXt8sqL7jnuwNVLkDJyafA+Ik4
gvHfn2TUfAS/KzA3WI1XkQ8f3lJpDp4MuvGQqoefy7xzm3SjkPXrTrW6412ZWaWQeLZQawygeg/T
aJdqD6n9PjaVU2XNu7EzP8KJAy3qi1Z8ntV7j4F6r532Qd3uTf0d7Jx+c/AmZoK/ozyPPmpj3LGX
z0ra3pdjAhjnvXUP2OHQV8ohaJ/cLXkP2deGCk7I0gCvhl/i+kPkpR4OnQmFsNKfONR3acqdsTP/
+2PCELPBEDeAintTGJlyjfq2sFIYuyB78BbYtZ6D7qvpfPrvKZZEDg6UqgoNExF3F3GlTQ7s3D3V
U8taQDS44Y+mi/X9EuTKyYImZe8KKZ3bNqVLeGFzFctLpIxZ2+McyXxn598n7SH+De4aBlih/BSs
4xaov2u/rG4adT1j6pkyo9/lT0wSls4pPN72RJbFQC6SmnkpU8oQd/+L1RtmaAdjhxH1uAj8rP0r
Mk63Dci6i8alhdXtUJmGNtMDMb1tpyeqqUd76vxB/ZTp9WHKDRpGD431Yg57xyn9YvjvfRCsu7/G
CACMrSsnodkMapIxMevUIXMEWVHtIwhdNuJBIvws/jhvPrIn0DRvlabtoKg5IxoGBpWjlXyDGe3A
XN9d1fupb7YxglOOT021mPfQAHwwxzvKuHY6HEEWI+u0nzfrX7IrwOUPWkWPl09BG4Yg6R14ABqQ
UZO2m3RnZyIJtUwb54fcfTHbQgzB7Gqv9qAVRbka9QXfGA3QKkj3C7PkafBH5CLU+GQ8FX9NOnQm
wxHK5uP0pH1Q52OoCRqmDDmr2wEn9fzit6z2Zp3MCqqvfHHb3jvL36PCAH95V9p+lW51p2RMLiB7
4XGhaA7lyHp4KDMocVsjAxiB+lIkLti6zk+1J6V+CGbnGIQxiiZ7x/tUxYepupvFwP04bNQbZLno
8jesvnREV8rMBXfcHOZ7wW9r2btNGVaxSdcHHq87kN3Unz0gHddpwoubuZ4WxiVg3+G2o+sPbfEw
5n+pxnkYvtvBVpNA/L039rgzk2PFo25NUGMtVeEVFgtLHbKOKRNnyF2iMMFkw+1okRUboMJDOEDU
N7gLGteehUkVKLR8GQ9PB2TnPtSasxO13CCudt4Asotkxcvgw4ZZkRDeOAg5AW9/XgXcI6/N5kaa
OEgbCVJd71gv2Q6h0qD5MTa+dk4T78lbPmvF8pBs3I9kJBBwlEH+YIsrAFW3a7uaGlVGNsKR5+l/
J8g+x0Z5sCykC8vHIgr3TWTSYZ39LoSVaFl8O27vuFhvPAelX/fiR6yiaQqKOGktRkdU5ytt5N3I
gArA4vtkiydedrpREQPiJqhR4N5ceTvZECYI5eIgtn6WVTPuIiVxNkJIUh6jekKlWeOlJTjgro04
SekmbpiQBBz1fjZFSdufXsJJY+Jn8IN2Y/Fk+x2Cf0cAAwmg9fXNceNEtM/YiqMR74o6ePKy7DVo
gq2kLkukMMtDfklNmF2/OtNmOwy9VGV+qTOaO0sb9nn+uECEUu+06DGbz2Fd+LH9Tve+wFfSjMdM
te/aAfGzT6G21c6TfUj0V6hK84vItKuwncpRbSC9YdjVqNJ71+mSQxy22sa9XpblCBPk22C2Bwu1
isuiXIy5mkzYyYfgFGXKoYhBBEXtHp10vyse2np4SZzqNxI46Dik1BgD5Ra2ih9G64BkUa47R4O7
Y1LFqVKY/k63E45sAS+NiH+/uOdpWmlqI0ig89K8VMsXM9qiFPvFUbPOaJcWVp8oWHj7WSWLF3nv
S7vfBwwZWHn5oDIQUziLn4fiHZBDPB3l75P0SeEmAhcY0penKu9G8Jqmz7MEPqv4wSqdd8l4CLPl
aBqnFuIdrbnr9KMTb2H9ZUF++atXnzydGwXwuvjkcA2Xh3By/SD7Fme7Lv2N3hrPEyiTYJYA9bOG
JTDgYqWlR+plimEv7gYK1YlMO/7GhwZXRK2SswVY1vWHXpj9GNLgFwmqCyYn3inpRpVcloDg1PzH
wupDK622TFPHkpUa6IrR3rnRuUR+5rYfcitQC/N0FBf4lR99aGZ537IrnMnZD0ydi+fwNG9sC1nu
hvb6HysrX/I4qCPPYlvky5MeWHtv/El5ekBkQdf3hRr+d14RhPbA3tNch37PWUVbOc6TmXvMOcXF
O0oD+ZQ+9RAg0IwPf2f5aNVSCYMNkx7DdRjETZAWbQAzjOAgmDnzvPHzNqOw+L1v9vyFlZU/uLqU
jiDdiPrqkPXzizuIev/D0m7BomWpWVQrKB0L2l1T7OOL/OXYadM5AR8qg528oO9UWzsr+wNUW2Wm
B204UGy5HYDSzHBhUYTOhcW4cEIlitlIbTnsA10/zh6yY+4Q3pVd9LUJtqq20lBEHA7hVaHt+eaL
lWlep4JzJi0az5+ixrqb7Pa+KNLKr7Mw3o/E0ymbkq0rsHSnXRhefcQICoQpLjjnbTHN0D/p5k/g
or8Tj5Ayw5co5HrWWNuYRnywBBCZBJ5xAvSR8jpu7Zff+GRMItM0Ifu9UaYJg6gF8UrOoLfh90Zy
P331hoVTpTx56RZFvaynAU8ylV/4bU0B1r8OELMIhrZTyINuhXy9ttzBueBxfx9oD2U+enjRk/qQ
+/CUZifHPjhbZGCSzQf6BHQTnvIu+0WhcBGgUWgompWhDpAoGY/rsPqjjmootFA5DsJy45IiNQZk
C7AqVTbEf66ddfpmylKFcbVRnYv91GTDruxyY+8yiI26Ncpgtz+l1B6MjWBrxfdcX/ji1LVGa+yY
tpkMYOeD9pDP7U5dioMeR3/ftiXZAICpkNz7JeTu/mqnXCxkXrt6pbL56IQBrAuziXIBkx57swqS
jbfClqlVUmnnMokUxv7OWsC7Mu59bUr8RksPtz0SobfKy4imiNsG0+WCE/L6aynZPOS9Ayi7GYeZ
Ypt7rKPxz9s2JBmZzM9AlOnxHEEH4NpGNIaFU1nApM0aaRbmsh7VMD0s5cFotUMZ538yHdopr7eN
ytaPjiUk9hDLM1Oy2nMzStGIl7tc14Cqps23jFqiotzfNiLJxEJ6RrzLKekBu7r2LLcbJ+l4Z5y7
sN2lnn5Uww/WQwQnsPJ52SpQSo4ZcBViTzGgCTvuahnzubcVdcFYWXzJoeqMvxlJ4I9JvgN4cNsv
6eKBIwWsJhhK3gxyV1WjMvCFX0lp+GGgqCe6+vmuauZ5f9uU1KsLU6s3jbJkPAUq4jymDad238bx
w+y+b3rHr6ut80sW7EAwhSAZdArUsq8/Vz9UfZaPuOWFHwYbRArUkre9kRWJyPCCZMNFxZsZ+GsT
STpGzmiQahkZ8EOv5mo408Ged2mm+HG7nOL8h0Xtz1O3UPayPIjYNBQihMZbHSR6WRFqUoy9tnP2
Kesn9LHKhzjxDvFvtIXo0v5rSfySiyw4IHXRJzbDrmHXVDsttlFGDCZ951qZuhEdskC8NLVKT8bi
JlNZMuNWR69V/or6iWs+3P5k8nXjdGZjUbdck1E0du5lpYM3qpnsSsgEnfKhKMNj3G8kC1n0MVwt
qJBgikXM4HrZGiPtk7SAvXiAFQu+CyXJT7dd+YWLX2dzyH14NXqUfLg+XZvwqlGBq1sMpGR+a7QH
/VCWOzAu4Z2zfBzj16W4T+inIMkzIsBSfe3gmVl2dfYNBS0/eUjCewjxI2DjGz9M9hkhzwHFDViQ
LvXqM86z0jWty+9yXBg8lJ/T/wPbtmx5qctSCmZ2isS1isqxNiZncDwSSTFTwdcA9myVRGXp/tLE
yo0g1NFsQybz3OXJXag/zcm4s5GSKvL3QRI+BEag+hqYjan+1DWuX39My701O6dSS/dG9MGKH5tq
q/kn/U2kG746HSUueNeffDaqIUUpD4isUz7p9sdo/qEl9aNeGO8aw7yHv28LxCW8fBNkNAHFXUtg
ZlcLnamLPjDEzzhP+axp9bFyfvSiCpY/2vnn2wEta5uYAipGMFOM5hi/9m5Scs0OU8ZPA514NZM7
rgs7JAfuYtU9pXO77yoKP/3TNJs7N45finZ6djv3K5ig4+2fIksTuAuimukKaFVWu9cM0kqfFNJr
b7xY0ejr09ehgvPnw20zMgJyk/oe1R+erqQ+sZUukqvWmOiqOBSi+9r86FnNDy/sHs0MNYcl/uSa
+zQ9FKEfB42z1xr77rZ12T7ldsslQ4yvk0Oujbe9kus1FB3n1DgFi7Oru+g4lfnGISkLoF+M2dw7
LV7p+rWV0JgNC7JdoBfp4NtJrYBtKMCoA5mrBvPvqFU2qrVSt2CEgHeH70eSvzao6WMIBYpJE55K
opj4rr1vursRILeNWOv2kKekAZnHiukmPqr5w2jfae5GPU2W4kAK/28/WLprPxR76cdMgAmU4QHx
CX9bXkr6aS4srKJviYKIcgbRZyMmYTDxDQ3Sj7R/gHd3Iwi2fFnl0kQNUJehL3Fe3KcSCvM52sjW
slfHxWL9QhtcbCRziEB7Briy9D612jI+tpY/7Iv51XA/Rv2GtY2vvy6mTpFiTrEuPo2yr6PqiHrN
obY3IArSQgL4WQFXopDwhr6iiYrIDhP2p6pQfZ5031t0lHyd0+BRIm9mSJ3+QAAwyvKXuHdoamcn
dB5Prp0PfpduNfOln/Di16z2sTvpUTe7RLwTD0jDT84HszK2OudbRlYRWY6p5k0qLpeFdpjrz3Ou
HG4nvS0Lq/OsN62uzj0seMW3fHws1a2KpDynXyzUKtaBFUXW2GNBMb4kvXkIkvs56eGuPlBrjccH
LRr2ZZ7sXHjHb/v2f4mYX7050dhc74ImRhbdEwLco5526q7oLVvfxX3ax7tqygtt76rlbJGF03n0
YXweXxLNhaM4rWoLFJGqPfe6VsSnoICj/uB1MXVorzC2huNkpyuoAerPvF6Y+Fmd87a26LYhoD9N
GuzA4fjBfAzGej8oPzcWRATl+vZyaWl1jqtDbLjhHNJRbrNdYgOu8Z4S5dP0oQNi99n0fM1mr0A7
Z2gfb5uW+gjfNXrGAEGphVxnb6v1MqUwBAu5nvtxYmj+4HrobxsPrH64UT6SXQvtC2Pi3y+yn4HY
5tBPYFuiePk2j6Fx7xSTeIVG6q4eIPGYYfo7unOzddWXpl1od6HIpdpjWivDiC00VpTTdO6Cvzzu
vfH4ftbP4XhswvcJtWlKnLeXVerphcHVizuzNAUJYAzO7XiCAYDq97uJ4ZZI4zlnWfto2XgwSlO9
CxSE0jForPV3XGooiygUs6VeE6N4mLX2i62BGrrtlrSSAL+xWEmw2dBsX3/BkbbQ7JSYKcDAo0MT
6X+X8WlWMl9rngFM+mVNx3Sr9SgLUiah+W7gMSlsrTZi0OhBnnoEKUMZTfdSVQ9aGfr9+GXDO/Es
WW/DSzurZ0uyoMreJNiZiy8NxeEnc1dFfpzBALWL3xV71fkLanibY+22Yal/YHjE28XiVbFaVW+J
1cRZWFWveQEC5U3fIKd2+o2DWmzlN94BkTahBgXjtgYlzSAQwiDv6AhZCGf2OxseRm+/hChcblTq
pAkeNAl4QjCg+LTKKiUDakVu0L4zPjpQELjHkZa0G3+ZNO04uPqOx5Pf0xR1epNZgl2QPln59xyU
8e11lb7UHIblKBcCTdBckXcvEk6i5vaUBLisQaZf/QjtY10dhn5X/BGr3xrGJexl8j1EVXLrvBgP
W5VYGXgUdjyaKzBzozTy5umSx5lrTaJtVJm7Pv3bnCffZIquGO/G1zw5jvAbjvfa9DB5PzZcl35t
pnAEoofq9nraWnUjNIAi2ju6O/gE81T+GaMJB0hAMe/KXj12+QncjEBTstF3nfmidrW/zJUvyFe2
GJtkCRiImiD/ZHYatO71hyg8I7OqTIBE0sL1swYF79L7GHdwqnlpOh6SDG28kbYMYzTpnxtLIU7P
N4F/YXx1uqZd1TRKRSsUuqt91GifTOPPITzTfL5fEvNd29d+lIeH8jXaonKQbmwGElAkBU3O+OG1
21yvwrLraZjDLNO5T7GLPMj7aWtUTra4orOMIh/VXV6T11aKMm5s1HRIj83wGMbFg171eFZ/qiOd
g6f7vjTaH4qR/317XWURdml2lS2DdqHxv2BWP3V0DMMqPyhB4QdO/dTN/cZWlp1vdNOIZMi7BXjj
2sfZNpSqW1jJtHqFUK6E2tKJN/K/7NBmtoEhVLFn9fUtoTWzKFK4aRMZ4a40/uSoMctinyaHGYb2
tNySQJDpxjATD+QYFK4YZFulSVWvy//pmVdWvYvb72ENYUXdotP14t31mXKsIl689QFWc7+d47ta
53XVLQe3cr9XkbrxkJcuMS1u0O4wdVBVul7iXlEzU4n4nobZ+Ir2OTWAyjlbwBjpu4O5ACR/AP+R
HVdXo3FOKh0JQvZETJP7vu9SX00dAEvDfkgOoNzNahcXSG9vHLJS9wC4izljOmNr+hbEXaw86uBe
zQdXcIRYk70fg40wlXoHwBgBZ8bXsLLyTtc6PTOqnn5YHJePboGIeGpA8u8FanLfLXp35OFlPM4V
/6t0/zTGGq59nsQfb+9N2QwdJUq6B6K+TWdOZKaLk69rhsRTeFKdh/k5TPdNPCKnV6NKcec4h3I5
WIrxBA9VvbT7sIj+1M27wHxSYPMtBUFuF97d/j2yxb/8OatIh3DXauiEw4LlJHc9KPtl+lwoW7El
S4RMhIItBSEMmHWV6JdOKcax5pTJW+fgeN/mqXksHVB7NoOabfjO0Wu/Ln9jvlzMof5jdZV+s8zO
5hRyyHPlvOb6sHMBFyxfnMnw83zZkSF3t9dSdqgATaLiBhMAx8rqLJ3bye1CHep1L/3McPYRJTC3
jna9u3GLk34ziFqArP5CsK2+WRi3QejO5APFfI0U+IEg8ev0rUKH1ApVZXCrMLBx/b0O1JB6Wzd0
tD/LNnuy+p9Uko7h8vP2ksmOKrRO/zEifsTFbpjrvK570aU2nXY3168q9FDm85Lvi7HZyADSGLww
tVq1ok3jXk1KRHhH46vGDHRu94epMe+dDJ0B1bx3g+kQJ5t5VRoVF3ZXByTc6mg6gbY6h23wo6MO
a8XTj8VWHheVPH57OaUH1//IPToQLtH/v17PhnksJxSCMEN3MKMXddqp9nORH93hfRF+dyGPd5cn
x4kQA34K1T9CKn0l9/wp23rYS6OHZyEwy18/ZLXjrcrTR1M0z6s42Wn6Z91O/Wo53XZXhOD6/sgW
YI6NN43F8/raWy8FlBQORI8WhnvGHihl2htRI/16FyZWX29ehtlWBqImbKN3jW3tnaY9Ro75Q+gZ
3/ZGumQXplYnVFCX5jgIb+L2Va0AIEY/q63BBbkNJv2hMWOwcT1cbFWgtVUBf2rUYucqPxu39DnT
f8eRf42svn3mdXnVs9/O7vIiqM7V4WmYt6YjpJnD/tfIKrmP+TybMRIlZ7qsaKSdKuWTRvt6QWap
DP/8HYegx+LRRoVljd/X1WEGvEAQNBqYseZz5Zh+k25EmvTTuFChCDYUAGoi2C9S4RDn4xCJCwrU
96PPkNJw505lcER3yfv/NCV+yoWpscw0LShZu6D4UvT5fqxfZiDztxdN/N43m5PmOhAaGxzXeiJo
buKiD4wRhEnjfB4X96eyOS4rLWd4otH7i26VOY5rR3Inss28Rbsid0JGIqPhnWbmjwWaFWHXH+O8
e+7YpgwHPilVSiXzYCMPDpoi2qdGeB7tYKOSI/2GF79n9Q0BQg9BZAPaaEV3ZXyBHqpKv9xeV0lG
op1u8F5HPo1i3yrpNcWAnz1xUvT93aS6yQmix3IfZc7sj+oWk6NssOvK3CoBVrpXDuHEZ8yr8Vg0
pIvxL21RP7vq+FXoPUTZfercKy2qK3l+gNxyH2sb+USYWEUSAwdMsDCVZAOIWX1lZQpMu5jRtS8T
xDkhfLeUfteoywFtxudkeomm/36uXBlcfcbUjtQZrioAbdB1g89w5oMZFO6GFUkGu7Ky2oUtOitm
YeLWXL5Czl8dNTRJaTFUW6hNWbXrypIIqYv9zj2jTzp6Y1BKfIjslyoe973xtNyl1jOUeXuzRFPn
qQN+2w8bSeD/Yhr4kni5wsO8+nZwcLlq2sKyG9sfU07nsGLYhnflKdXigwuvAdznT+78YbL1d3m9
hfaV7Ecctxk1AwHpvZlpK6YEVHEKt/4y5Pu0e0gBuinZh9sbUnKxpH8PLhyEL7xSxurcdqsMLLVL
0yx+hQ6leQnMx8xC8no569z2cvvnbXO/YKJvtsO/9szVHQ9a5LBRB2Zmo/w4FvfROb2LXvps34/v
1Sb1UYN3qFPrn2bmBTVGj4Ddtz80632Q7QprH45+NR2098pJ2xpzk2R8UAZsVNGSE4WE6zCbQLci
STfz3jJfqZaX7obn0g3DmAadBh0ZlTfquUnPt45EGWjSHqPxSwwHdbQPrVeQyhuwdNnkOb5wdQW9
w1SVt4rbSg8pGMS8HTUNCNrXMd9r5he9W/y5gUcu/wR1yz4znbNbhrvBPhbT+8g61k2/V7ht2/a3
LYEa+Q+yGJMW9E10XFY/KOaHRpPHD4JdCJFRu9qn75g8PYb6t774kGWPtePRItzDqhibn/V91X9b
zP9F2pn1SI0tW/gXWfI8vNo5VVVWQQFFQ71YNA2e59m//n67rs7pTGOlBUeNmoeUCO8pduyIFWud
QgjOnewPZL+oHSDDwUo4NHKKhbrwJ5YcJvMU0Z4zAos1jK/OVsJv9UhdGFhcOnOtKbkzspP85nNn
T8ehGu80+96ovte6/XXUPqc0RNw+Vquu4sLk4hQrMfug7DGZpy96dB/EPfUlbXfbyFqZjqOB1pVF
2YEav/iKi5nDRRVKnIEzz0ukUVISp/vEcayDKqOgIzttewAWNLuBPFIL1SX/2CtRv3HvrE4utIgw
VVHih87m+hsyc6gG8qn4q/Kb9he7aM8zMZcBCGmzZ1vPt4e8enlzjii1ICj7C+1YL2t+kCE+c6aD
+V1idDsUd9xmOBl9fp+8H+W221jIVS90YXBxUHy5CGttJDvSt4+BkBZQtrb/6gSKhD5NMmTwlonS
JCoVI7ERChQcsHH6Les8pfHyv81k7+elhwbYxpDWDRqA0EktAaFcePy4jHmXiE5ey0BIttTP8Tjv
9TjdB5nkxcZOl/ehvoUJWMuYIjSvkpOl45NGoMUpr9o47OIgRD5IMIdXmRJ51liau05N/WPWwfvV
ztoM1bZ1rA0nPqnWVH+YnCDa2K+rhwaMOvSxQHW5XxbhiyWnDVUo5ptb1TwqhbxXtJ+9MRyy+rnu
XhX/HKYbQfbaJoKiX7zESC3A+H19RgbfafUR/tAzLN9uWP1Uza+3j8VaBRSGhv9YgNzl2kI7yV1t
N3QylL0b6/k3ddiPD3LXf82L/m5s36kUbsbPQf4S0Okwy2DAzY2TuRqb0TFKVhwAONmTxSfoVYMv
ErK+Zlv+SPq8dK1JOdAJ40nt+C61UnQ3d0ZIq29wagL1Xs3V08YsCF+zjGWArtKcjuga+fDFHpvi
dCyDhpSppISfc8QHAbfs/VnyMlM9qbXsyXBJGDkspxDgjHAg3La/drAuzS+WGdkTJsDGV0DFAoVN
Sfdn5ar/KLBVUB+Q651mxRtXwNo9c2lSfNLFDaDEsVGNpfC+3bc8snaiYBZs4iVXB8bJBcKFcBUY
3WsrUd4W8qT4oIfm1G1l2ljDfT180YJXuThnRnWglLTx9l09phr9paJdARL+JagxSZzECBuZY2o1
3CVf2tGhRPclynw4f2ePJ4Y/zM9ZP3i3F3HtrIpuKgGEpjVtadcKe7WaLLo+gsQUZI+RvvWMWHty
QwUmqKyIvuRl1qwflAktXLxB6TxqUuxm0edurNzNerHY7cvTcGlneTOHahtKAUnTXB93aetHnpZq
RFhqN+8nXDGBZ7JVfVu7ny9tqtc7pZ1p3rJLcltzcrCrz+M/dvHaIY0+uGnf/MFKcY8gnkC7E8/5
hcOB61eTh5hiU1f8lPzKNbd6LtYOFwEy/yHqQZfiYjDOONaSNZPenD/GzaOELnfUNhs+Y01CHFAe
CA6QCwrCTQunEcsI3Tkpj8o2atVT5NvTboqKdpc7vYQepqacQNDBKZBHjqf1abezhhaOXKMyXNWu
y9e0RzPHsXdF4Pse/V/iWp3q/VjUtuejp+k5abClTbo2MVyeBA98NZX6xcQknRbGkYzGGB21HoSA
tu2a/RYIbe0gcptwQGgzp6ttsX2jzgfkFEbpOSVNqvQ/82Kr23tts/IW45jTssP+WVwXY9OUeigj
J8ED25OIILMm8BrzEV8qUEubnLmr03Zhb7HUes4rxOYdDQjzuc70Q18M3mZCb21QxG+wS5KVhyFm
cSpCozdy1WqQlFBNd0o47wplYHncO3J96Ir4pDfF6fdd5qXJxUoZvdQUSA1C/h58I7m3k2E3vm1h
Nbi4NLHYcY5ME0rtDymdKb11NOsBILEcDg9OVQXHnPgcOuV2PpYyDXRSVPKE1tguWZgqzyjVyVsN
0mt78/JzFq+CdE6lzjIYcUjMLlBuwx9UZUUJCg4Ch8bJX7jq4CD106xHhcboH1T1WekgZZNebs/q
2kUEDwHIOYqmiJCIUV4ED0lo1LWviEktHK/PBzcGp6E4SF1vXOZr8QNYG8hO6fPmabFYva7WyqnP
deQ0UByZx/moy6+x8Rrmxr0fFrt6svZhsvWuWt0zOFba4blpoTNZDA+IsCRBs4rwBeQi8mA8F/ng
RamOoNmnoZ/32vRXZiWehUJBEQ473wE3d3uC125gBzCrQ84QtsUlHQGOu/eV2RfjhslIJL5pecxj
rx3t+8nK99KmWNzK6TehaRNiTTbKwPbCxcz6UBTqiChwLYneyger3PX6u2lOPBO+oK0LcmV8kGXQ
/wdkF662ZQO/n3c07Kesa6ie1eSvfPxefyuLp3mrSLFmxxLIC4VklQlUYbFR88SioGUilJE/6P45
MY13U9O8GB3Ub6ry7fairb1UuYrBDgmpv19ZvBInsq1eWGusTHXnXil3ZYPaVFLHDoU651PqZP39
kFqtV4DCRa5aH44JYMfj7Q9ZOZ7QrADjBUIlAoPFqKtSqWWlQ9BAqiuvL7/P3c4mfuu2WuJWTido
fZKsgvKJ1PriDdGia5SPY5mda5380dC6jX1X3WmOp8xwU//Ikz8IgIGIolGKgxM1mIU7KOMoGyOh
PRGbBKHyR6mMdoojOh+26L7WjoNNol4Is1m4uMUUIn4yWHlvpOfC30tyfEhiNXcNMzwMhYOCYpWR
JVO39o9w/ou4+43WiuQCSBRA2Ne7Vc2lMLB9hAYsZYifUNH7qvj0bvqOHzrukBaw/5dJdvDBDD91
wVweVXvMX8YkD2GcHuZ9qSm84m7vpZXQg54IQf8CflRITV1/kz4g2mb7CJjkQZ8d5iztvCjknFq9
ulWvXzusBFRvPoFa7RJGUScITMEGgDjP/MOsp/se/vodr4JjL21VntcAKrhWIThkAAxx9MWwSkWL
lD7KUUup6+GpDy1/7wMQB/sTBntDVaJTkRf2PqLk503KQFEX57kfB8EDNdTNXhnQcAlTeXgY53w8
yM0m3/vqbIASpPHTEfwj4veLO7bV8gyV9jqjvFIUx6QotaORh84hKcx0Pxt69F73/fzu9mqveQ6A
VgIwAzjxl7dzA6/+3IKGAobXPQWW9n6avtSmXLiyv8VnvxIJmVxxkOYBSBbsE9fjU9IIpYmczV7W
94b5nBZbR3hlLCjXgbR8U6Ekhrg2kGuB3c4BS1waH/rogwTriKJ4lX66PWUr62SRvTJ1GA6pui2h
Tm1Ew2aiTKxTyDVjP6X27Bqj5E5qe1eN328bW5k0CPYIdig7QUggL7atkmdOYIYKpzF/F7ePWb6l
r7pmADUDXmjcf3jaxaSNTZ6kSsxomqK094mmSG7btNbx9jBWnIqlwRH4prgD0/xib0+s/ASdWnbu
msTVxtlTxheSRxuua3UslEOpEcE9QznwegPQL0ZbW05/tqNTfqopF+5JDasbVta2GQLm5JooQdEG
uLgEm2zsCmpQBa15/jfHf++H1mFI7FOQ/oEeI6VdMj8EaDCyLruAoCmNtGpG0UQqK+uh1pvGtUI9
O0V6oO1vL9DKoCirYUIAO0mmLZ4pVW2PYS45SN5I6Y7+VVhMNDjvYDK5bWct1KaCARKXrKvgKV7s
NyPLSwuOguwsciQfJP1zZ/5dz+fckN1BerC9Gfbc9r3U7jbsisfs4qql90jonAt8PcHL9d4IR19c
YBrqMEV7msJkr/cfnHx4GBR6K8fg0S8Vz5YfLVPasLw2s0I/izo9ej7wclwbDjrHJ93OphRvi1aH
p6j4OsIvpb7cHuHKESPyg0QXADD65Eu3FDTg7souys+p+rMaHmkZU8LfbynEBBU1BypZ4xdRzW4m
VpGtLD+P0mtuvYYU/Tc7xVbOMJB8wSANSeyvNZcwG+0wNou3YRjUIpotso7V9bgwsHBFRSmPNWwO
+bl2HoHvzchXVPXjZkp1zQwPHoRhETEzASVcLzt8Sn1tKnF+VvqH0kbaN/m7D75ExZfbq75qhkQR
KTbyUmAGrs1IkyrXVdflSHFrx2zfBIxGbT1nq29prX2AbqL/GnpLwl9EJ5OVJLVU9Kx957ia3e4x
iLh49MxV3vQPIhqNhspNjU9xuosOc2Ce7ca5n+Ez63/IzqffHjZl3beghXo21+P1sI1ZKac2JDGe
5696/9U3P0jm+2hLImvlSF1ZWbwJgrIbCiWnTpU6w72zNxKkBsot7qi18gVNeQBKuUyEkOjC9YK3
VyNLJzlNlbGYLHc4MpeVLAt2YcM4zpHpqlp+vj2Bq0MjJ2uQLaU6vuxKibNSqWKIdc+RfAzLyo2l
90q74etX9ibMmHCyc5NDsriknaMaY1l5B0hS16ddPwTeVBSHBJy7n4QbTlZs84V3vzK1OG1ODSqw
sjE1yY9m3D9Eacv9f8cD3ZPyH2GTn4ItRn+xxW6ZFKO/OBC+lsvN2AK5tMcX+NOKB8sy3caYdwod
k7cXa2t0i90e1rOsShamSmPvf56q4n1sPuTda22+r5KvvlNuzOZaXgPuOeCtBLqOA2rkemwcCr+e
FHCIc/Mcy6pbS/SJIrQ169puCkNXF/z6nmoFlKQqe4NTeG1rXhpfnAdeDpmilqylipagqriK9mx2
/9yeUX1l8S5tLPYLL4hgGnJsKH2xg29vF5jVxjDWTXAbE1trgPMWAUcM2XM56LzmBanYUxP4zd5X
JOvu9kDWtobA0qAHA6cY/ffXK0WyTcvrzoBKTeiROIMXhDaMS2RJ1C9Ne5d0H/Jp6yG3ZVP8frHz
JXmq66bCZkGZAJ58ivluHR+aqTvRvdvJP5yttum1swbcmlcjNFs8vBYHQI2IKCXdATCgflWKR6QL
TpB4EXuk8fs/mM8LS4uxEXn0bAmfnR+N3jCU3mg8zM1DkLyouQJaVRRKfv/ZwgOPerlB4EOQtuwy
zdUgsiWD8lVDxeKgKMPzUMvR759pYYUHK6QeolC22I/mlFajliIgXVcjWhjSIe69SjOOaq+4TfB9
6sD+j9FD/9k37m7P6a/3AJbJLby9MEk2L+pMZlNG3DQUKHT1cUhTEW412gvdhbfNrIDyr+0sRpiO
kZzOKkWztJJPRfAlhqdGh4gsAU9Rt3+p1YtCCI5S2fQJTsM+tyhjKKjYSOUGkdevR58P4XlIah25
HLrtrw+ILdWaWWcM2MyetDb0jPnl9lA3DCyRuFrm1GjbF5RjrMr189d4C4i+EpQwBNFMKLANIrt9
PYTE1rqstphLNdRPSWMcyuZ9Lj/2+ft46tBfuk9HiEOnLQ4i4a6uL1XMCuQTZVz82dKdTQbicr2C
OLSa7glO6n9U6X0WZftWtnebRfvVWUQ2RlR+xMlY7JcxVpDIGYWx0HIt6T1h5sbF/etVxnBEsggo
L8HWssM49g01nEMsJCE6mYBtOoDZRbEVnG+ZEQO9cMg8+sA3CDMZ5UvRwdXkj5PR/dFgBGRDMO7y
nr22EteKanT+/P8a5PSYgO+GGf/2xl7p+oBciS1niKcyFZzF5R+npGl1GdbG7EnP3Inj2hBQPcXd
UVdfjUbzAr/1wimhYTIAo7VxrlZdyKX5xUwmIG4iP+Ng2ZNH9PqUmR9V5IxJDEip4mb9Tirp3+xe
7djYt2p1sqAhzSQI7c3NHsNf7zxBM0X6h7cdLKlL/h67KWw/0zmB+rGqvwdRTX/Lj5hWl+1J/zU3
cm1qEUSMQWpIccWoY+Qy/eoQBk9TlBxQd/CyaFfYmasMXv799lKvnb7L8S08TOmbbT9NWSqSCZb+
UvRb16r4B5a+hDoO8D5CBq7XxaiqWi5keabyLsusoLWvog9B8BLoJ/M4vkjSxulY81x09+PvkTKi
MXQxnHSWy1yfsBYFfXhQStoB/UlCrNNqkjuzs6Bt6OgYsqx0d3seNwwvwZRWreWGHWA4E8mzUzDs
UuX7aByN5GMIwuK2sbWr/GKUS5xTnAKiaDJwMH1hu4b+EhiBO+U5TAKH24bWHYFKPVw8UiETXIR8
Fu2uljz26Xni/Tu0P7OgfSrDx+Z7Id2r2ndJQ+rT38uImvUwk23hVNY8KlUKXq6kXyHJXvgBtbLi
UivBO4zZKx0lUfOYhz9vj3DVBKlWLh4KCezTa3cqzzDcaJOanjXjLm6f5OEgVx9vm1jdGtQMRKcE
CfFlYGnGcqAGlcb1A+NB+KgNP2u6yvKTVv1D2dq7bWx1PBfGFgdgHmt79gVywxgDt/URAwi9YUsO
d90IHQSwkhjIwC8mTfchp7M7jFjhiyAlMaXPTd1v7T3xvP3Fc8Bq+x8ri70HN7ISxSpwEAshuajb
df5J08+D8bW3XjVrV7W2Rwd9kn4QUpe3Z1EM4BfTqE5CtASCgTaJ612hFUjJST5LFindeAxmTXcn
u1Z2SlZDwVTZ2laFfQUPjvMnoUuc+nbSFlsd4uV2iHKbqFmfdxAfKb0LvVm3M7THAblP7gUP9SDH
eE4CEg4JyfItZd3VbXrxBWLRL8IXhX7qQOr4AtkbjL/qJHDj/Jjek6O34i03vT6//452sYEcMxy4
431eQTP9VeGPMfko+fQvxZ9vr+Pa5UOTEhSoAMyJZZanwTKoErZxdja+hNVdYe0a6688mt4bwTu1
bfdqJR1uG3wr1C13DhQgLCYgSNGgez2Lo2rQUpmG1BmcWr9vBi1zW03IyvX9QOdxktFKas4Hgu/o
rpuKcA+eVDo5bdO9G5JS85SiL++H1pc+FY7/LbeyjhQvyQSjQqckB+rs5jSl7IUOx9HMO/s+CWsI
rvXRebSVyHmgIB7c3R7T2mLB8CySJxZv8mVJIw0KqaEYnZ4luzlYGjjLNvJaOdnX9u93YUGrD+vj
G4iO+FO4hIs92BvRkJjwtpyNZnTVGtahypXkjTVafVXRQCho0GGjoSpwbUXW0ZQLBJxlDlTfm4cp
2JV2/1XP58hziuFbnHTpQalTT9cziB76aX97Qtc/gEI/bUqAiJGXuP6ASDfLphoktn+9o694fmiz
Q6o/htqz/VeSu/3X2/bWYliBK/iPuYUjjcc0AnTAaSNn+U+dvig+WkJquTezeNe2G62TYvJ+OQAw
cijAFGUo/hbGxhZWN8cCuKJJ3pwfpO9pMz7F9p1hx++mzP9rLLbI1leHB+6YLBulHu7y69mcIDbr
m7DPzknW7oLqQYgEOuCU8p0UJn9wvUJUJcga6QqS314uFxu07hJ1UhKAGkVVHyqp3MuFc1+UW9fB
+pD+NbPYINbMUySLO2EGdFcRHntanSi07FR/vo9me0uucCXVTLVZ4BsoKFoiuXc9h3LowzhhASlT
i89je4qhUajz+qQHgCpkr86LI2m+sPrSNlsiKGvXzqXlxbWjpiGJU7PIzn2wa4x0J2c7IxiPbSPd
s+3Ql3u+fRjWYhdae1UStdy16lJWVUmlWK108D1K85ybKJ1Gj1GxRcSztn6XRhbTaY7kpSyfbZJa
pxB+ujgudkPnOcmxy34fnsDS4Zl1cJbAYZaQKsWsC70LDTADZqZ7vTLl3ixBwgDZ49awVufOhObv
jYzhl65oa24Uq+sHtqXWmw+xMk+7Qrbv1NzYCv7W7hywNgI9SvgHTef1fiw0GIen0gcnYJeu1I27
Lvws05mblBu+eG37sekZC3sBr7XYfnEi9zT2g+yJjIM0J7uh/yDrbvVi+/ne7vpPtzff6rAurC3O
dQgTFqRyQEmIzsf9HGmAQzvLG0srPOgWMe5tcyuDY/4UsswAmtEYWpgz48HIYx1f3CClNc3IDPwN
RYHa3ufVU5ZsHKyVsZEhoQxMCZB3/rJn0im6ohw6cZCr09ScwcCHJvTc9saCrexB0l7cmpRp307x
9c5IAB4FOcWpswwC3LC9qrs3NuW7V84vCFS8ISEII1qKIWuTMU9OwvYj+xkG+l4aX024lDvzFSzB
xiKtYCJFfgTwKQpQGFxmSDqpojmoTvJzppLM1T7ZdnHIOh3HbxVnp9HPWvNTAtMrk8MOdPtnIuvH
8OiTygiVBy2ftr5n5d1F8xQlELrphODhIghr86nNdYCW5KH24Ri6tk1hVaofBbdzGLzXU09zdl3/
JXAgFU2VH7f37Fv/1CKAwDyVasrxwKkN/XqBdamdxqAB4pAn0bH074fhrpIe6lAi1dc/43gOQTPx
+mu8euxkz8hfBrmCxuxxNOmJeDCkH7516JLj0D3lVLkH5b7XfuQ8mST1IVKPWXtnbzW2rfSE0Y0h
igwgOCFBXcpQ1pksdeHc5OfK2qURORkzOKWO7oESCz3rn8xwy2DaS8qMjGnv8lW9jMbEUzI8CqG+
ZraOBMPvhmYrnhZz9ctcov8A5F9Hm20Jp5ZHsyeiBrYgqUWwH4mTjqVetVvp4hU/Q35GxOs4GWpb
4jhdREWd4je6UdPE4HwMh/s+/G7lX5FWdgst9lD5qof5YWyCd863uP7RZj/CqP/YqbWLe0VM8NTX
/kaUtuKKRL4ISDN1NjB7i+8ZWCIL0IMg7Eq8Nu1+drN6nGPrw1BuXYlrpuB7BE9Likywel4Pvfej
2a8E2VkWJTs7vFON2C3G2HPyrSrGmxrcYjHp/yfoBPWFp1iWDkl3SvnQoScZqfYu9R1PSv+W7Nwz
AuPJGv9pjrHBk2XqD7bWfgz9Zhf6p1brDwEZGqaagqaERN/728d1bfxviFWycwL8tJjqWLLNupwh
+JnrL4p/QJ/CLL+OW7jBFafPwQIXTWQKbnWZj5lokiOLTI8viUB7Ll2qhq7/4fZIVm3ggKGh1Wza
HLTrlTRr0BZQNZLzUT8Z8zkLMqiTN3zr2mwJUOx/bCx82ySnmV/V2CBZ4eqEa3FyYBe70bSFtF85
+TYARK5+aodU8BbrwhHoSzOkVh8VT3oEoy9M0Lfna+3QX1oQv18cet8BvJFlWJjmkzxSunMO9PJp
sgs4BSWFPzBG8Y4sBJkVGFSujVk5QaLViULoq0Sd3DVRaDbkT7L1odly5isPWFw5RJmiLEK1fLFG
hZoH9pyDq8jT5p2lNx+dQH5KTZJwdmx+UlC3BAoO8iYbf94e48rmuDIsNujFhKK2W6ZRyVFSg3HX
6CpJngaBEcPV5XrDQa6NkWgDAmKkdwWW9NpUoM+oUPfwLsxc7bNy5wz/lO8gIVNeNLnxUlM93B7a
Cm6RVop/DS4DqjpOyCILpUu11c51N86nLlEkb0LFxUsM8l6NU0GsNIfZfVDbkxuVBWS90Nyeol42
PLu1hmQnOTnc/Pz0fQ4i7QTDzpZI0do7+Oo7F+8ODTYIFF9ghLAz7Rw6L2EVvY99Z6/5DxFc32Tu
4izYdePk2sbvx8+wBxNvAVRlMy/hCglYykQNuUSNJN+3Ctpjyt+2THLdlDY8nSpc2eImETSTXI02
9BAgia+X38/zyipVLi0YsA9jtbfj1h0Newd7w0lrHrTsIYBTmIyw19j5EQUAxTrk1fc8OrW+s5PL
o2N6xUiGB3qdqXVjp/yidVv4phWMOnvmv1/5C11AOzVB6hcwHTbZvm++8qh1p+ldr3UHCdYOsDN/
hcP8Ja/vmv5J65KNi23FvQEDQnkHmB3kM8uCnjqXUhUm4EFT0Zj5bPpQn6Nfiu5x4Gs74Ab/o73F
zkvLIZHmgTVpo7Ofqq6GCkbg3JVt5vakfqU/MkeVFG4fsgdvj5ILZxNJIYIOFpMLZ4Ir2S+S1rgm
UBwJdjhJ/dQFzYYHfxNu/mXTvTXQCAw+t+D1pivxYrkxwUJoDOT8+wQQZYzAudbe15K5K+lm1vLT
lL/UcX1KB/kQ+ZZnV/NLNvl3vvIhm8/ohcHSEr9ri0PhHALN/nzbS605YKEnxbUpmH+WhTrbrAKr
jnScVN9TnZNQxVWt9lCq096ctWkDmbjmg5l6Mf2EdZQGr+cjLK1OLSD6OidFsddTDc5XDnv2I9OC
9xVSME2j/phz83R7jCtRjlhzgCOCGoZ1uLbatjldfSA3aMD7JFk5MiMna/5y28bqPAI0FmhIMEvL
B20hV2D7K6I1K/7WtqZAmgl6hmiLW2zNDkEnHbeiSgg76PVY/Cyo/5/VQo3vS8R/ZC1As+xgBltP
9DVfcGlo4S8ltdHywCRsa0KE2Krg02g/w73X6+1xrP291gTH2zMoorPlWaEZFRE2EgIAoxZ7g9Jm
0bdvqAz/ZQz0x1x/lHuvtK37DDmwP7AF8wS9dELkaMmfU8hDH7QKMDk70iGdGrp9AUVD6Ty1SXSC
4nWLQGX1jqWo/1+Diy1Y+206ZSY4F9StZ+mQhvqLIv8N19iu6DzEftF+2fkcc+hRbo90Dc2AmhrF
foSyyFItX1DQthhNrIPQqi0nOPWSQBI11Yz0YaeTnLWlY2766UOeVMGDaVbjPrb751AJUMSpVONR
odFiwyuuHUdEEXTRZgMvzjLX0lh96FTpALyoAZbm/LQRmgq2or3VGSfZLfIA/AWE9/qgVK1l9p2m
UNrVh6cBUulitHZGn90rgcnf7VGNnF0j6fdG95y08+FPpl3UF4Cs4ej0xVskn7XcGgeL4D1IYe/1
1X5XTVG6l9FKcfWh6j28UuvpSe7v4m60gYmOudeavMD6rpTOQkN4Yyuszjt4cNIAJqTby+eRnI1F
GhmiwN+lbhJbCCy9Jt0WI87aMWZlEVlnt0PYvHhK2E7edMUg6BaaajdTaNzLcem4ftTFx6rLnpps
I4ZcM0gegn0kCCy4ZK8X2jHhTul70MVNbD5mw1dFvicxps/1vRkld7eXVXz80kdd2lpsqtkx/XEW
2NQmFOT+qi/tg0m3Nu6r1b1ryZSe4VSBQXjZqVjodjoEDmc2dqryQF9avA9D2z/Q9gsb/zSMJ0Pu
pr02KvneTGdHcfPcr8+TnZnH2wNeuwUEihSuMXLPrOf15GpFPZl9CsRLn0sYSIQYVwBPz6EPktFL
tbCF7sz5NERtv+Ek1u45IjQaUMHcWzwQrg3nQYVemM9M99rPmlynoz82Xbyzf1/5mLsGVhnBLK4I
ZedrO8j/NKPuM8C+nYk/bD05kWKtdu0UbD2yV4dE4yn6ShCi8qi6NjX1PN6akkvH0CLXqNvHBJXQ
MPnJk3zD+6yddHJm9D8JzlO8/rUlvdT9oenYP1n9gR4QN4I6Vs2mP/AnsIFqcJ6wM0gHXluhDaPJ
q55KS0EA/Ugk/9JqoXWancDfuK7XZo7wjXSj+oaVWBxxtQidwLAps8TCnVeuVTyN6Xcj3ADPr07b
hZnF6Z7mvEcjjy5+6jhq9DMYDNfZghmvDkUkasmbC/mwxdKMhZa0b8AS5BVDv9zp9p0FWXGYfbt9
cFfH8q+d5VOOOkde2znXX9TUQowkhCiwTDa8w5o75DVN1UgQQBnLLnEcU5lwkeAOFY2+y2zns9lu
j2N9vv41IX6/eLMNk5RLbQ46pvSPuW/vdPU92Gv5D9B9xOz/mlnsZZvQrFZrRpL6d7ny0jl3tf/j
9ki2JmvhSse67ooAEO5ZCW1XqiovkK0Np7m+6P+OYrG5/DTsJL0SpECKVXhRHe5s8LkwZv2Jg3EI
brhykUqiYna9KsACncDyMdTpyUFTv2lJeafYP29P2NrSU+6kZx9GBTISYkIvlr4wwzxIBgAFHEfH
em0MyQ3HcjfG7cY2FtOyvNVFCzPvUgcI29JdRmY5+bNDg75JZJg+R/03xaG4lnmh9Fc9Bntl/O2Q
BYAeeAJgJ/whdLkeWZVQ67UGDmcymnfW9H62G1dGba5Sk7uh/vq700gzDXxmb5QR5HUWa5WMFU16
OaXWJoc9/edUnMvhNaDx9raZXycR1h4ibaCjUFH+ogQmF1bmODW140E/RKaMbHZ2qPuSu2fyrMD0
cO6IWEyn21ZXQiVBFgTJAQwfyOUuu4kNbZiGLCRzDXFIHB0N7ac2+LELasOTaH5M9MQdo8JL5uks
bwns/XrcsE26jgMHcQ49KNfLGKUyuZOUagD33l2pQdIzjADht7bnr+fg2szCBepF1Op2SWMg7MVu
nCGWStpK+WDah9tzKXzc9TG4trPwgaZRKflMS8nZHrJ9UoErGx4HrfXG6dMgb9HCr88dBT3wLqh2
LWVslGqOY2kICYbyd2n6Tmlaerp+u9NcDAiJbfCV4hm4cIeTXM+lrQTcHbH8Qasc126rR3XYyvKt
D+W/ZsxFdFL1kp/JMmZM3lVp81gqz6b1z+21WdsDuFuYTHUAJ0SP11utMy15CGHEOsvxSf7WvDpd
QMf+j//NyGK+2mbQ+1TDSKb1rjl8UDIY+fTE2yzUrfkKk+Z8Mv7UYuBsvh5NxXDKXjQRDmIrJ3cj
6IH+x6AY95ZEv1+memmWbdyNazMI0I8HuQrG4xe2IaU2rXEWXJVWLLvc8qUdHKI+3kGlensW17bD
paHFMdLMQR3UrCG31KRewmM0+oeixMZoVo1QF7bgxycqXopJO8ZMl5wwoobQ42c/WvW4Gaqu2EBq
iQSKzf8F3u56lRoNgRe5kaGI02NKIfegg9yMR9Lt6VpZF4ViuqAPlLmClwSYNWrc9F4CD8sH6dkc
i53d2OD4vm42lopwYeHeMCQ0awCG0My92HR+b3e5ZAGiartRDIdy0EYcseJABZ6J7lXek7AXLM4P
FDV1PJTg6oBZJjRwE3t5afRYOcGh2WK1XFuc/9oSU3e9OONkJn0sszh56uyHeN/q+jYl6roRoT4j
CoTQyVwbCdJQ6f2SwKgxrfYMW216kOpeJnHXBxuXz6opPDUoFVI44OGvTcU5LQFqn+aCFaRtsx0R
eFRvPSbWjICVpplfFIFovb02EtGnpLU5zDhB9NxWEDa3rQsH2m+/i6mnwDcmGHgQrlkmslsr1qdE
0PxApqJTrEvv7e7n7UOzOhCyFbBYod/CC/x6IEksyXKpYSIqZ09CxyQTFJ/GhidbO5qGSEFxPYOm
XNY04lzJ/JSUD88J5IkjDTTZM9I3VhxtzNjawYGUCyQR50dwVV0Px+qbSk8TNT87wQda+xq4AQT3
jEzbMuy4+9tztzYqMSQifhbIWTqc1OL1YtUOdEJRfhfrscdWU5DWDuctQO/KsFTRFkO+lWEBf74e
Fk3ecIOXtDzMKfK/3Z2Sn2Y5OmWpQff/Ru5iZVRXthY7Qp5MWwolbA33+hTtWtlr4CTfWqg1Kzg4
sqw4bHgUFyOq1UYq4CAHiNrmgVtJQeS21feZuHxnyZm/sVIrEENIyy7MLQY1T3GYWAInL782IQIL
zYcmqw86+aW2PurVJ2P8h/qhNrlAJOyAdmUo1Jrh7FAT44Ts5Okkbc3Aysm7+qRFIJYFRZzFYDLO
Yf8A99U8vAu3ypUrFxUmYIKlwsdlsqxczGmtObMt+hKmzE2CD0r9cvsErI/hXwOLm7BIEZIJhQEL
1QrotPP6/eAc/jcbYpAXj/eK5uCpkWg56OyPffAy2L7bZBv+aaWBUOyPfwciBnphROn0PqZRkZky
zM6DSbX9CPOX4GsYA2+kj+SdVgYQP5lIgcxpUsBOLiuHSG+Tu3Z0UjcOVcPrUJf8cHvwWyu4OCZB
FthWIibYtj/m0z9S//f/9u8vzkUkt5PuIy1xJvm/d4zmoUOy6A9MkC0gXCLIlJf59x6gRCAlgkSO
epUa3o/N1klanaQLC4tJ6rUot/wJ1sCiq2n2l5GEON4ew+o+JwwDJSni12X4os1BF5jSDIll/C0a
7+X8FTau2ybERy6CSqSS/jWxGMSkjch01pjoSgipSq9TD/LHiXTObTNrc0UOh4ZOEh3OL7Quutz0
cdWJjo3um9y+Npu9uGtTdWFgSesy+d2gyBFRuKOXR2noHjNTfoyD5OftcWyZWT4pzCSIB/Rrz3r/
f6Sd13LcyLKunwgR8OYWaMMmm5JoxBnpBiFpKHgUvHv680E79gwbxGmEtGOtdTWzmF2FMlmZv7Hc
xrpXQsnbKoJuzJWuXh4KY69r0jCpDAV/XMV+Vu1/rg9i7ZsjXTdTj9TZfWex+/KuNeRunqu8V29Q
MHs1pQ+FBWusmbaws6tjoX8M4hFm4TufDCXXrTCUGUtdvAyYlwhjS3N7vq+WC3im7f5vhMUXkQrD
GWZl17M/lT9zpBZduAeirJ8t/e8huZ+scCvi1pgW36fKuqm11HlMKT7Z6ee03boW5t/8fkzarOOj
U9V3FpuyzWKl1Hprptel3a5SwldHrXZTUmPYa3rYCaHDsosn428Mo06y/wd1NOgHoKkBI+MjtwSX
5GMxjQNcRtK+onf9MLwtO/3Wyl+mXj9WMm3+6+txfUL/i7e4BRFnJ3U3uQU743NcvHbdw/W/v7pp
Z3F/Hs3Y4i2hDEaLdCzFAHRzpYOBnugo36WbNjfzpnn3zeaHH8JPs5POYlVoAQm/sAIIQWP8vUwn
d4IsZtY3qarvtoppK8aiOmLd4E4hilEaXBaNlaQN+ibisdmnHawifQzAGwbTzWSPnacYku/JcK6e
7AZiQ6iJ+BDX5UMRx186W2o8sP9wDoMgwA8gdm4SsD1QsgrEepx22HpDrE4+L2J7/sVcNIt8c0iF
blVZzj0c+HgdzD14wx22NAOuRQFxsOTyoDStS0FIlLL9Phafu+pDW/3BZQy5F+Vlim/AbxcHjZ4L
EdthlZ992/8A2SxC90oOEXnYAq6tHs8OmTPoWcgwy8ckSNVyknJy816vDsoQuXmoACj296B3r2+M
lTKmOr+DZkY7z+PlRSDHDVSEhmVkNQBlg4Pd72z/H2n80dvxDR3d0drqOKxt9bcRF6shtcd+Kmpk
kG1ZchPnxd+0Atga07KG1RV9lUlEkECZVN2nEtWpxrwtbdWtq7Pe7JP4y/VZXBvT3LuBS0Uzhf8s
7ussQ7By0vNzYb1qMTSxeH89wNri5gGOCBqHsuksm5V1q5ixVXC0oDOefbHSsvJMKwvPcYc1y/VQ
KyoHQPyA2+G79D/ybpeDsbTGb6SJjWRM0PHFQ53LhyCO9rJ6LmTlYZrFYY3XzN5KptfGyODox1Jz
Qu9w/udvXkJlLKyiDuEvWuW4L+LQc6LXeNrgvK0EgX8KSQSxKZKRpWuXFcb9oIagdy0jNZ+qIhgO
2qANt0XT+Vt3+EpewgUO/mcuCeHmuHijFlHV9lAhUPqM/EMZRh+1ENSR2uym8jhYt74YOKjlHqGR
zyokSMvpHsD7ufm9jQB1kyiZqzoRPRK/3dB6WDleLn7YvJzfzLTZd8iAOPQ5FcX5EmIIE9FKNaP4
JrY2jpcV6CYwjTdzsPiozZhbodGCV0/a8YD9Qhmig/C5tVHB1j4q2o1fnM0h3ZnRfkji22naAmqu
DxUUEeLebKClEJYwOjn1eQmek7x2x+CnmsDgNE5q+vf1XbO6rqjx/2+cxalGIXtEfJEebtaP/sem
z7KTEY3P8GG3NB9WI6FiAT18dkZbwtlsY5KMvkBdWAMvbWDuhQW1GMzD9fGssJv5cG/CLI60rgRR
W6jYJZqTB7MvwtpVdqfcP0xK9z3pdM6Acg8O6L4L9A+y6A910R26HuedTJ72dtB6cr8l17uSYIF0
A/w+U22A8i02FGZwYqQ/woaS7egGoYtdagyfzap8yOT2ZbCHLXXx1YAg/bns5wr10rht8PsyNCWo
XQGkFWHs5MkVX9qk3yVbJLLVs+JNpMU+wSWa6nVJpHF8VpVnKU5cBctS06YSOB6k/nnj867cWACK
ka4ClEJpYTmyOHHisIxplPexPHlymcV7o+jDXarJgdcMqe8OZdLslNAfXGR1ulPeBeWNXiDjO4XJ
d79ohl1YFfbG5bO6uKFqzfQWmM9L5Ti7V4fOmA0v6/wWbK5bTpWrtk/XB79yJgDbZutgZYQu0lIY
CbWurogVeA7xWDk7fXxo51d2UDyEVOv312OtzPMvJwYqobOzzhKwnPuEHwrOBSPXvlZVcxO29QYl
aIWkx5ODXilMYuo4hLk8zmPRdbKVA65opvKEgYvrd6T7JuKfiZerNHDLF5G8TJlwwVV9UfvYC4Zh
Z1E87BXh5SMl52brN618yIvftHgLAbunyG7bUMsT7e8pmm5SOmF6FiGa7PbDU6Yabq50u675UFU1
a03+Fqviq845k+jRxkW8sosvfsvi2Gj8WB3lAHBDEKb6CSyw5crJWNxabeG76SRlhyGb+o23wuqH
x3ltxmxweNiLj5JHYdE3PR+lNOLaK8KaZFeRp9P15bWWrOGk9F+Yxdj6qHZSu2BsWf8ZhyhXJamQ
q5928NOXba+CgRZa2o1UbnIy1sdng/8kmZKh9l4uukKE5TTp6NlKkaHSVRuafZpGII+LRsHColOm
O2Q+q79inINPRTtIH3iPJntJKgNPkfzYs+O6dUXs+xspx+rKU//7YYsZMdt69NnfwEzkHEeBcjcO
r39AYWLLvQkyz86bDKrXE62ubKa9DYJ9EFhuO/6sQ7C2dvj7J+JFpPkwexOpqZMeig3y5kN7W0Js
N/2TnW7JY63uEFJuzAmBMvHEvQyStCXVlxn+08S+Z7QHNmlcf3fS21x8u75gV5fNf5GWugtq1kx8
Fw54xepvp/YxjsyNLTH/1kUVhgLMv2NZtp6CrIvjJmYsCtjnRLnNcBvNrE+x/DxfJrOoAtTX64Na
nz74QJCywX8sCz+mwLI9HEGyTFC/j1PtBw915h8Dx3ezto+OutrGn6+HXF3lBs8KamYOt9hi+wm1
yvlepGel/iVBPtCMQSZuYQ1WCMcs8zdRFqf4ZNrjkA0mr6U+POuDJ+Jdn6fuoMsQRwZYiHrtSlP9
1JI09HYVun1Su5hcovQwFLdOVu9RiXJ7I/D0athpdKgbY5e3Po/X9slS8i3u8UoWxe+d+z1g+mFj
L2alG7q5vcvvjYrQNZGb6cMfmnabyn8396a19bZY/QYmCQQuMDP2Z3EIRE3MUNo5h7Krezlv+2PT
qjjm9c5GY3wr0PzP35wBnTXITSa4TOk1eYb1YDVkh8G4sYrXcKg6GFSuK9wUFAZ2GQaTXNuJK8KU
+a1S5p6Sn5K89VB+YfPkkbkLmv2TlW8l2atHAo/+X/RdcEfz7nozOpFmRU22AH1XfdCt4N7qnI0r
YXVZvImweJylFjQ2HV7EuXWEO2iWq0by1yi4wxgude3wPOhb6c+80N4dQm8iLg7UMfejYpxhm2ko
3SDoASOu2yOEQT4WuHXo3Jj9KVbk3RSmf9Wl/3z9cLg+o6i+Xc5orKupnFiMtzLzk9pkN6LcKKOs
ptD/jg8f5MsIsEtJCWbRlbLX3HYKPkFC/djopqvHWzDB9WUJPhAZa+qU76w3ukgS/ZQQS5StV8Xd
sRPmLhynEwoYWIJpvUf5+qly2qewCs9huwVTW51NhNioxaBjYy1FN+xesiRlRnrWY1q7KvjLx7ys
hu/Xv9kaUIS6F10jlJhm6bfF7nPQkNDSGLYYFRNvokcxZMpuMsiYA9UTxR2t/wbHCP1W75+jZton
nYy1bXjTJJpLo/swKuWpihV0IaJzH5rfrv+8tUl4++sWaUjRIOERDfw6GROQoLYh4rxcj7B2byu4
E8wwdJt0Y3EMaC0StUUJuDVLTwGWsXFUUk+AHX7DJchbprvJ9Xh3Pebaxf025uJgSEw7F7DpmfPg
W9zpXpC0XlY8+0xnUv+8Hmt1HcODA7xHCwGO+CIx7fS0ii08VM6W9pIBfMhK5ySC4UvSGSiumvd6
t1cq1L5C42uUiK0cZUWGCqjYm/DzF35zzNoiDjM7GFFM71wUe5IjTRnw1+WxK+X7pnkMpHA3mACO
qruSynLeh51b8XBCwnEXttUB8MnBIcWY/MnTc2njiF59yKDXAb989mwA2Hj585LE1Crh8J4QZeql
fuh19aNiCC8L5MfaVrzK9/cIwPnosG18l3nel2f128iLs0xJa5jNqgzNrJ/cCD532H/Im9eheC2H
V02bXDmnL17eSeQ2iq/v662t//8ZO2ByhFzRo1uq7MhqgG4ANIxzKxeeVT4IO59hPl43Tt6kgoRz
kNdp7qqou7k+9tX1z9t0VmKgO78sqDWZ0Xdd0M+23eo5M/KjjkdIKyrXsutjCbn8eri1PGZ+Cv9v
uMUSTBUYatHstJIGj7CijlL44PwJEJP20n9BFufoFFWmgrIqD1MNmZvSua+Ub0p2mznQu5Dxvj6i
1QkE8vtL8AEwxWJP26IvAWWzdtTK8aJ+XxmxF8tfC0oMU7RxQ2zFWswexGU7r+YXd5Tv45pHRf19
lNyWFNzUyy3TvLULHkPjfwe2mMUiGTjx52Bh1h0k69ZW1AMgJS9lL1yfwvVz8U2oxdWioRQVyJLK
4xOZ00rcJeqdb0BKj4U3Wt9Jz7oYBF55LopuI4tZXY/Qpnn0zn6sS53VSUI8zsk5EhU79Br8HaLS
64uNIKv3Gk8EQMHkD3QhLg82O3WE0rTMJJzJox3c1nG2SzqOWv/QdM+tWrmNInvX53T1672JOS+l
N2e9ZRZ4DfTEdKpTpn7FV8KFFHOEg/b4B4GYOjqFFrfLr5PtTSBQ4jYSECUXaDqMRzF2HUlKMaFI
FThu04qNvHr1g2Gii8Ht3FRaav2FTVCVTc8VmqIxASO4i5De2ZKn+ZVpvbsQgNyQcepknEvROlOO
O9HM9iW9k+4au25PvkWTxcDjOGtt1MRSxI4weZ9+xHWK4krodsoBBbCbCSmU0d6qia9+TIerERM4
0oZf5d83c1w1ctq2Dqu0aj+UdTa5tmhdXZ/2WswVff17rk0w2toUFWahSnqxlwsnMBDu8tXZIUT9
qROq6z53mzt+PqiW8/s2yGJ1IrnR1NFgQDYLix1maBnghuvDWDsq30ZY5HVKH/dqE8Lt7UXqqe0/
Snc0Q81taBCpAPKvB1v7PgjAzUY3NCyAF13O2ejwmgxIrmgpC6/M0TQaxlMdom3GbrgeavXzwLrX
ULoEl6Wql6EKGsMkATakWzP2KnWX1/YOAa7/W5DFnZZZKBiFJpNnOJ/zrnajaJ9C7/+/BVlcZrqv
9FakWfAau1tbUjwzv5eqrZ0zf+Z3Cw383GwgR2K1lCSe2jg2nAlCQWeWzxThvGpKPretfjuo8rEW
xY+AduX1ca2uPABmvzRzcDBZLIZO7aRE4yl3jqLybJh0tLVTVNB0AJ5FKex6sNWNBBsaySl6Zpz3
i+Wg6X5ZN6hXKHLDZSlb/dGOtWLjMllddEjXzpo7wKiXi67LtDyUhgy6QOLk3qzC7+lmq3Bh9vnx
+oBWtxJc2ll4Z+YfLcomgxQ7RiXDTHBgYBf6SxUGh6FNXCveEHFbH9O/gZYtwAZsleUL0O0FftxV
N+yd/nOyqSO0MZwl+xCtax41E+x/w/IRHrW/V/anMC33mRnsr0/c2kpAxRhkC2U0FDmWr6dRpLWO
8NI5aCaADqbeJj+EKW0tuLXVrXP3/lK0AXG7CJN2mt62JtdDP3Z3o8QdWATFa9gqjzreWLBnnq4P
a20COVKRNIC8BR5uscAhcQdBKUOeKavKy+3XGEv7QKoPef9wPdAaDYNB/RdpcR5lFtjJXq6RZ7GF
7akjSrGWUxsPtW4jXC7biVeMVXPSg6QDPOq8tqYfeK0mSx4qR+dYKk2vRgHwD/bD21+1OE2kKI6w
2GQ/FNqLZf+jyN/oyYRZ+wc7HJu4WZ8a6iKW6ZfniNrnGcZODecIPg1mczsf930TbJxWa6cxlMXZ
pdfE82WZCJupjf+WCs9AFSgB27hGt+Kr1ZS3tSrt45bCaLTlMr62ftgTwEGRCmMVLZ72lRE0uT2C
0xbtpLlh90nVbE9pU9kd2q1jciuWejmJQEUa25hR6DTq/86jfZvGu4AXu+9Pu+uLdW0XUiWDjEev
X0Xx6TISqY2QpRHnEE0dzrGhnP1Y2qM+cExT81CkyUb7fO0BA0oElXiwh7q6TId1pdKLrAF7OGZO
5pqt+aEe0I117kJjtjE48v+6dQZz44RekZEFqz37GQDaRpRy+bTWw9QcpBD2jhFS9gmbBz+qP+a8
4jNbO2oGBc8p9zIR38tlf2dOvhv19R8cPw6GlNjOQOFDgvByotUxjkbVgt7jjOVtX1p/ZbHmFUl3
Y5VbLYrV1UPhF6wgnxa0yGUo1mQiFAMcbo7Kx+D0HyxgP91o3NubyfFKqNm4R0czEh0GfD8uQ+VI
ETkOtpNnO3+xq8lD1nlX5hZN38/X1+lqIJ5qIC2RfAB6fxlIVQoDwWK+YKncY8DwKc9+5uOtZFq/
/ypEVwKsIlVzNFmXaGmjthPqVuB9dUk+BQCWMrk+/gkT6yLKYteV+hDWdifA+FJXiq2HCPPOWGyp
eq4ckhdRFqeINjVhEc7g266TPnagrUzpSZWauUuVN9HOt5qNs39tnxERHhDGHfMdsPhKxdj3RlTM
WHPLbF1M3FDUfDCNlxGxG7nYi0q4IujcUv4r6AMXKPnp+ipZScUMFgcVcQjG7PfFyhdOLnW9kNnn
+uAW2U9eArrYqMFsxVi8B2uTxoLaEiPT0Z+3HjRbd43flyubtYNoJ/BM585ZogCiNKUhVsAAj9Wf
Vk6toHqIEa27Pltre0pFSp8DGc9JYPuXe6qdSrkrRSrOU6SLYzuahetn2mshlx9RWKg2bprVaPiw
Q56kAUe4RTREVw30VYFkB9OpUtG3KcunVgt3ed5uDGztE6lcL1Q5KL04S2B2KatFYfpSfjZLsc/9
5pa66n3SaY/X529ezYsnIYym/8Is9pdq10NuaLE4912KWefPttwSkVofCAoQs64gr6Z5Tt+Ua9o6
REeqTQQDeSGA6XyWu5/XB7FyI8+0rH9DLBaBNTT2FEGrOSswjTCh6CrXaSb6yvskGu6sQd9JZXEn
ZebL9bhrWTKFTODs+DmA+1rihIqchKqxDPiuotKOToEpWhFprRv5Tc6pa3NckZwch0E1XnrNgmtU
WF6SxxpS9ZZ+ots2O6yPCP9c/2Fr6xTOFbqw/KiZ/HM550XVh71DKfKsluMRkX4S+Okwavdi2ir2
rIEt0aNER2ROhbjW5s//5vMOSleTRLNOldg4jXZ5mJKTVtp7q3ewO/Bkund95NxAiveCT05jHHyr
340i+tTbg6dWT6a+BUNZW9JwBPH4ZPiUBxcXUzVC5AwiIc55aZSuXemBF+r+7yvv8rZ8E2Wxcaq+
V0WnseaGoa44cyrDU/EpcW1/LA7Xv+bqlcSdBN9Fw7qd6sblHGtCqJEy5YICyk+rVLweAE8RzZ23
Xobsf1coN4N6N+bgKh3rhODzxrG3toV5p6DdCk2ZFGkxo2Ofl1nTlsxoLe2i9DhV/i4cNtLqrSCL
CTWGDIalVYmzANRDPmGPpYtY9fWpXA3C4xnjIWSJqB5fzqQj+7WWWgNBwgfeuF5Z3efd79uac93N
fASu79ktfpFQOn02Ca7w4lwEtXCt9L7o4lfVgNiS/sn1B+wE+Vkei8jDzgfBm91Xx0FrNk1Z4HGG
b1IufR/VH0oW3bGxrk/cvMQW9wSntw5rkPMEhUPtMtAYy5FUJw1Gbjpu3E4hHaQmuLUtUuW43xnZ
X9fDrXyni3DzHn8zLqvxM+o6tTjb7ej64puS0NjYtLdci4Ir3tzZsElUlqBBf8hKHENl1jVIyLyp
j8FNZCQb5KI1yg9u6bxh+D46hJj5V7wZiy+HrOihKM61ZB97R/8UBp+LNro3YUFNdbET4hsAQi+P
K7f2syNYAszAm42Fv3IoMspf9mlwTkEUXP4IUMt5GrV1cbZFcRJVdZtvqeCurBCoKPLsD08FlubX
ZQTK5G3axmlxrjB9KP0PoX4M0L/UstD18Zm5vj5WhkPxlSufxoyGH/BiOBbeCLaVjgVPfUWbdqz+
8qsRhjxBrsdZGxRtXJy0oCqAQVocSr3e+tM0qpwXTpNimaDmJ7PP40OHs6DrFzBS7CnccjBfGRy5
JS0NRocwoL3Y1BmNpr5Da+RspMU+mTX961j9AwYlU4fFtz4TeeC2X36uRrENyRmcAsS2Yx+bQkpu
o9CRbnUx1Bs7YGUS56+EBhQ5s2UsdcDySm4pUlL/j/gXDoPRabd62UauOZnaIc8xJLJEo208gtcm
kYBUhZDyRJ97MYlD47RS5ucl6r/VNymcgbmOf7y+OlbOD6DG8CapPMHRWUKrI9+QqyHUS3Tx721I
z5VTwBn+A8EIeK4oymIRojrYAC6+VDeqtd1HFddJfGNP1WsW/wmJDmkDmAs2X2pu/l/G0BrFqFqt
qM5RZx4DS9opZbBvW//m+oTNk355izAINL9pCJEvI6R2GSYXVY0ob8BrzQzOlf7VxFyxyhq3i7YE
l7YiLSctLlKuxVCA1H6y4i+ZDxXE/JhIX64P6P0qY0BsID4NLxD26+WACmQDgpa7/iwlOFFYuzwx
d9cjvF9j5LCISXK3c+KhOHYZgfbs2BQmESr/aOFU2jQvdrixQVdjUPia3YP5OEv0qlzmVNkCi8u9
erCjF8TT0OO+Poy1iQIw+m+IxQIz1KoOysHky+OKlnezCfL1AO8/OIoK7PZ5aXFaL5eWnsvhmOqK
OCc1TlChKbe4Zha0OIsi9gapnzbqRFvxFl8+yHN9kOnFnE3ha56tl/5pyKQvuQwqTquyaqNi8/6J
Ow8PYikEBCwk1Hl+3yQRmS+FeatNLANJ63c5xiKuzp2g9NVe7f4ptWY3KEJy/bHf2LLvD+858CzS
z1WLx8G8dt4E7vwpsjSfjBnMQIZxRR7gDHvv16EXJQ/XP+HaGOfa6KyACIVgqU0IeSJuc5XL1rGq
c4YcCT6MPjqldnZQ0X8WtuWaWxf8+3U5i53PThEk0KCZF/MqEqFx4cn1WdNeG/2+3vIfWJm+i7+/
mL5cjXH80/j7/RDxQPzgu3HwUURuYm9M3sp65Oxm2riNAKosCayzqpGjTWpNgvdPn35gLeDogrbr
Vua1OqA5DHqB3HlLnd8sqw1rGvz6HJrGTWFBtX5uJeFNZXebGhs9j3lyLq8LPg6VQ7Q98U15h4EV
yIBPqhw1XBeRK2DK6yGZ5cYRvhoEzd25PjXTxxepZCUk/Bl1ggTMl4hfuvaQ1i+/vbJxIvgvxiI3
lhRkKnAubeCoy56dxrclyLoBSdQxkvdh8ar1SJo3arSRva4ubpwRkd/8lacsFl/V6b45jlkDZ/ox
zx/6fqu2t7roeNlo/HlqIUunudQWsFVE3Zzl8lM6+LzXhx0n0qCq++sTuDISel8WLae5ooPw2+Up
VOWlrOGR054jmK17Da+lU91EzsaZvvJUo9Uz4+3p6oHuWF4ijdSEvtPq7XnMJy910hcR2vedohz6
pMHTrn8c2+xRn/JbIzqaya1iv5jd1+sjfX8IAikBujALePEGWB70XFd0bUytg/Ht5/uQrukhllSq
d2rvu5WapPswoO2IjO/JGMbsdD36+w9KdBA0mAYq1BWWu7spyHSa0u7OMFq8zpncVD5y27qFuZGe
r2C8ae5xn9DgQHWNdPDyi9aRX9m12fXnpo/LBDnCtLyVtdze50iAedHUOAfHyXwPRGrlFkOgHCS5
Fsfrw52DXB4w/AgQ9rxJyHtpVVz+iEjJzLhhYZ2zyd8NAbzdeHClSt/YhyuzSumMZhLrlz7Fsn43
+H4+Gj1aRXa/jz/VwUwROodFvhHm/dKZn1foSqFPS5ptzD/jzVVdU3pOraSSz4pRyneF1k73oQQ7
QevSb42FvqA5yvWNno5PgFO1jTxhxRfTZuXQR51Lzpq1HGQxdZM9CEs5G6ggjDp67NNzkd6n//Tx
LrlzpsdRjV3c//z2YCS3zSN/6Dj6z93PXH9K/JNsRt6W2sr7ebdn+p7Dh+VaZGNfTkim5gZMulA9
R0Nd7MdKrqwHJ4+70jNCQ0ClKSiIb5xUKwsbGR1kB2YQNZ962ZHqWjXtmnRCUdvqXA2ySOa0EJJs
FzkuVy+dnUit/TjF+8r8/VMSGCTqxJCFqFXAq7kcb6DEqahTRTlrmYQzQmIa5zpqyufrm2ZlVsEf
AB4hyZ6tFhc7t0yrDkxswKzmkXKSO7OSXAGBxm01nnQ9HNmNs+L9LuVq+ZUJ0OhjhHNK8mZdl/E0
2FYxqmf4UCriPCbCHN/Tyqiy+3gQkb2xkn9Vqi5PBZoHzi/xEZqK77onAuNmxJdq5Sybu6z0dAtD
AbfQdgiB4jHgfMiA5m85Nq9N6tuYiwxBjn2j6m2h/GJpF/2ndieM0kNN8fq3WzkikFBjVQL/gd1u
q5dTmZTk+hRjlLOV6V3lTUajZF4qqpznRJqUwgMiiEKxXTTTLggnaCmZhEjT9R/xPoUkJVZ+lV0h
J9NKvfwRaOfb0iB1/AhJUY9UM+zdgIDKQYkr62RM0aFv9WhjW67FnFNjFF54qUPhvoyJ5Oc0aDQF
zsNon0czvB9poLhCcypEheUzVtkbg1ybaRrEDokEiJ131qcpRsR6g2rROc/7H2EIgQldKTUD1YXA
1E0eJ54kardMqo3Vu7JZuAXY/tyudN6XEEGlCtUqGjjzACZJe3vom29CzRyvietu3MiXVhYtzPLZ
+E6Zkd5LFUkny8j/0GU963Lw2HQQT5Ny35rIS5AyXF8z7xNAbjUdzDI19PkqXayZpJeKqkO+Bk1T
PfxWmlV3UKVK3pi89SjU8sCRse+XUKDAiMSkcAKdgXJGbjYW7U1S9Fvg1LVPxKOaP8SyoHczT+ub
86zvG9GnVqyd7RQ3aFlrf+ph0Hgl4K3T9VlbjzTTB0H7Ub1ezFrBTkviJNVw4ja+D73xNBrNB6nb
skFbDcOtT/JB5ozCy+WA6BjS4Upxmq8nFWWJIXCOcxHjpijlaaNUNV9hi7OZscyuoGTHXOyLctgU
yoZUB6Z6Nrr0FiyGp5V/lZXsZd0nTZKO/Pe3Z5CmCaeGApMBU8TF0ErLUsMWlvK5Hb7kU+o6EF7U
LT2D98uORiErDtAXFT7LXgSRdTxcUc80kUvEe80pxi+xOSQbB9JqENAk1MJnyVd7ccOIqGI9DwFB
9LqVd2Up6Mz0dmFHfxII5Uw2uUHBf4nCd9qkELlRmrNSV+mpeUbeE0x588/vfhk+Py0tRJs51uEC
XS46ear0GJ8ZE0+eOpP3tWN15U03kgK5bV4q8ePvh2PdybRLqMHz3r0M1zZ+VYswtM6pVbVuZ3VP
emjfmL9Prge28D+JwMwg0xZhprbskZuMrHMolec5Cro6v11VcYCXUfBCd3y24lusNiedTaulwMIe
NfrMo8WnEWP9U6b2Fjvn/fUwB0Ja8lftkEP7csp0XCRH304s+j5f60R6Foi1ZzjJKVvv9rVABi1H
bgZ84+ylSU/Vt7JfhIg1msLxgh4tvgCqq4yG49bnuR7pndtMDypMbmU+D3oue7X5qtnFrm/R7rK3
7tb3CQuJyr9jeufxHTalw4OUSJp/r4jqAxokhVR/UIKSR+qGnsr6qDgUMPVAmHP5Fu9LtvFUMn9q
HIVeHqjhoSqiTyIT+V1u1xsbd+UgApsz+wEB3KOkvNi4LRKtbSb3ZA0hzVNXUoIXC3Dlj+v7dTXK
3JMhzyQDWzIxo0Q1/FwtVRQ54qJ0c02tjgrJ3+v1MPNmubyPsLX/hRRl+sgtF2u8LJQmKDKkYBsr
TXexA1MglWTNK01l2F8PtToiUOeIJQA9B957uZ1EpCp5XzdkdnrUeQgOdmgCWPZGo2E9yuw/xvHA
AT7/8zfJCSKBk22HHfT3OHMekR+JD2Ye2rvrY3m3utEZ5NBGyRmbWf63KLpKPQpRATIl5zYL3MrX
H2saZ7XGdW7pT5qoN6bu3QInHA9WRHzBRJOlzF/xzaAMMTXD6DftOUFjOeX8cXLHy3Cd2dq172YP
zO6spOgAh/vFS7wM5A+A4WJFbTEk617Qus0oYklbZlS/zrOLRTdHmXNU1CFIipeLrlXHQgRtPZ2r
WVXQM7UxDWCid/r3FJHSZmfEUq59GCS7S+/iOG4fHS20nWPSmal1L3yhG8DiNHtyyXfCdlfrg/mP
1hRGsfcNK/pqI775LHxZwaJ7mIGUQ93qH7S+T9pdKSnlY1blCYq8hXBexBBqP8Uoyh9Go04f09hO
nvNErR7SZpT2aeBnMQ9orXjqULKk7oXfmNgVU9s/xtRSP/ZZPDWgxx2p3XeUdX+ouUi+Z6MfPcd+
mOaukRfiwU8mPfWKyTDvNZC94R6EZ8geQzzh7zBROej9rpfpRYT9eFCnunOO4OhS45B1IomedZGH
wtVSZ7yv9ErSD2GkSnAeDe276cdy44bAD+R7pYzShy5D6vlDHkm8iyd5ROEpLH0aA2nWS8+BHCV/
T1YnvvZWbZ1iuRz/ZpUnqdsVPIU8bYQX6EYMMdvVmeiUneSLFLpo17ZPAbUL+TDYWqzsMkMpY69p
cl4ZadjUmVu2qvm5nrSh3dd5LHyX/e98CyPcIW7aYYwd6maT9FAVUki01ozqXWBUVoWpZ4ys2oT9
z5coD8R0apk8E+/FXmtO4xBkysajT3+XgrPs5gITjTouDJAql2s8UuOwVvuhP2NmliPZPHY8ZHVh
9uFBnpw+3fmxJT+2FQIrbpY60VMjGivaQwfLdX664FsopdPVTJeSffOLdAAAksQqYNWYWTeUvIqZ
FeprOxUbhG6fyrYB38yMMstVEqu5J6eQmecREoTna+R9HpKB8j31yWyPkn/5A9ROVe4cZWpeJVTC
k13e2YhBGgbyo3upapRnbJXro1n37WsllFa6gXCStQer7qrh2DhVO+408Ou5C6rFehzqXpZ3UIyC
dN8N0yj4UzUeDW5balbk5RUVo40kbeXE4kFFoWLGFs8Z5+Ukx2NXhLlJZbo3C5ilR1MLD135KqVb
0vrvex7ASuE7QBWhg0NLb/FGtKW8G9CrozgdB8ojGhCD6yDdfBjjQt7nGUoaUTs0sVvmNn4+EudF
61vSQVjgM3l4BvteL+MtdZ6Vc9SeuxBcETyJQA1cDh8F8sRs9Gw484QYuRQkNHBM8+fvXkJQ+5he
nClozb2rlw9tW4s20qczD9sDVBakQZvbtjaz2YbVQXLn98NRTeTpQH141sa/HNM0mZ0upkA+C+CC
H9u5s20VrOAMxDK51mR5WjTIv33zcRHB14JgSI/FWl4VqV1bfT1IEwqAsbNHeTy7qSvR3hq1Ligx
GltKA/NNenk1zfH4ZOTivF+WONGuHgQfNZTPYRxZXhDoxb3TSd3OGDtpI1N5fw7NdyzlTA5qFKSW
coNWr1G9U2P5LBv+eDLM/Jva2P1xiByuHGB7H3JTabxUkcrD9Q+5smVmHCwlVO55oL5LgpUs5VEg
VG0C+116TqnuZbu76VvnoZ01WlDlUofnrknwjf5/nJ1Zb9xIsoV/EQHuyytZixZKsmx5fSHsts19
3/nr75e6wLSKVShCPeiZnhkDHZXJyMjIiHNO3MZlO7mxGBxQBcnz9d/x+vFWmw38iHQGmUK4gWuP
Ag3TOkNXKL5OsuUNJeVz1xrNwU2mot5HdFL3fdWYHvFy8uYlrjwnGdpDHvcMnmaempuPw586tnSv
V7riPu9l6UGWl+UzmiLjAdZ+s6PvmzFMbnJuijqqPhVz3blzMQcH9M/qRzssu0/XF3V+8jV4PKS4
0FOp95niq79J1eQqVqsWbpKvTfNjpdZfu0rb6sddcFJYvUByZb4d4I/VSaxmJhGQ10z+An3jQVWn
YIc/x78stXduri/n3JSYfmPwNmWwJy3GVSBj6nJcRlql+mVa665jdPMNkiW5p0/dtHEexD/q1BtY
DzcyMBYuPpSvT3eO4lXEmh3Nb+S4vle7dt7Lg2F+LHKtvefONgVXtfOMyQw9Z5mHLWXec5oCtwih
i4HM/AVOfHWTNA49GS3QNF+ZaPEhVRc46KOmvyTm2DrzvrWro760biWPhyEUQtu31/f68g9wqG1x
PFnummpkw4R1cipGQAuZNjuF+7SfvEyukU5fvijy5xpJwMLSoKfbT/LYAjvcemhc+Nyin43z0lUW
84hOv0HdY38eFGJSmQ+fGwXmHlUQW/eiIADreH29Fz64uLp5rwtfpptzagxCEcK+eif7uYxWHFn0
ghbOoOsHK23HL6MUB/tWHdJDYSW5py1Oub9u/zxHoXwkpvAxSRinW1PU7GiSArxJ9odWce6NOR72
Zpm0ZJ1m9qMopHIjNJwHfOwZQvKHESK8PFc5UaBI8lLTIaDxmJg3yOUWd2FgZ4wJVYcPWRrkj1Iw
6k92iWTc9ZWeN3VV9pd9pu8Jy+ksVVCzwB7tgaVmauQFpfM8J/OXEvW/pB89I3GeozJ6aROEC/Ut
jM2FVWNa6E3b4rZZX3NxqEeTLbHqWi7Eje0Fw/cy8XUzdSur8uL2+J/W+q9B4eNvIrAWBxSJegw6
9ehK9ffUTg/QiZ/sSkLOtAUmHt8VdV24o6Vs2L5wfEAOgCJgndzr65lVC60K5ktQtDFzO9+paah4
aT7QjxyMdMPUub4oBGygUZSHRC8GjzpdJhRfc+LhrPpTiZJo5RYIitvITi5B9luO20dGteyktL6t
6vjjuER79dc4Dl8Tp92jzrYPmJsSMf5iSf7CsduH4xZA5sLhApdCgQQ8hRg0vIokNhWxKgET5hsa
2o9m6cX1j6SgxdZshZEtS+LP33xvOl2mXBvU41Jk2OThoTO7Q2DQ6N6a4njREG0o4qNQD1jfhZCO
nXYKGhUamfM4Nj+SrmK+luEaW4OTLxwZZEjI6QG0Q05c03Q7uOlJP9Ms7PM/BqOZHIVCxrCLo72m
jful24BsnacsaAfQJCLyiwaztopLTmBZg6GHmm8kXXETWvlnruItacoLlxt9axZlsXmsad2AUFLJ
REA5BdyBnjrq4v14C9aDEZXgSBgcEBvL3jSn9qYBK3FL57Lfz6RZD6PtdJ9p3Q4bNePzRcN8FcFQ
jCYRco+nXtNFkj5ETSr7bauii9Yu7VGth3R3PRidBwTm2oA2ETwYKpLrKy4FN6Np06T4qNjfLmaA
MGt/G5obmdO5v5CgEW00aDC8uteABPS9pFSOFsVP1XaPsvihrgyB0bqf5elnUKvP2tYY2/OjQP+S
npWgFZFarjlhue6MzgCHyteB3j8rVTvs0iIw72wTZJg0mpN3fR8vfC16s4gEAnMTgyxXuaFMONU6
an6+nqYKwqlW9YR4szJtZCTnZmjBk4Ma4jQ4fLFTp8ikJh2idtJ9dF8MhgJRSyj73N5YzLlTYMXB
hkDEk2quClCLlRfB1Gm6b09BjUaspPziVDrPddtq++v7JlLW05waB8MaFSbEZc7YF22uLHGSJYYv
VV1yNKqcUC8XMvPeVe04J8P8JZL6ravp0voYZQ/2kzSH1oXY5TcBeQqsIC/KzvDjRh9yxIaTBKwa
FU7d1dsy3BKxuvTReLDTgsZDqI6vfKMs5r5axtrwl7w2PJtRroe+7aTD9Z28tCh4ZkK0ipcqiOHT
RTnIxCw1yplIJxRuuTw5aXijJOruupVL34t3I1BunBxq1qq3hJxFZyDwbvqxHQNgHfTs1sy08cYO
yujG6ShGA259N56D88S+kZjSsYMnvVpaqZvTAGrYQIWwGnZ2FE33PH8qd1acbsMfLySiwhZoBFYn
aGerj6XNRtrogWP4NfzHY5nP0n0G6egGJlXv91YT3haUNm9mydQ8fVST+3yalS1tigt3ER08BB4V
+shQCNcwsngaQnkIClr8ckHKO911erjXi++IJJpotCDw6oYmlXPYn5+szYz4gitRF6BSSYFUwBnE
n785H1XjyGGwyAYCfFbMYJZo2unRHLkkltXGfl80xUOS/hGANRLwU1PhhNZ939uADMzIlu8NDcr9
h2SOM9V1pGHSNlS/z4+iTaYHxIlJcyjIrtEteZZFNdI9pi+VQfDSZFb7p5oCeSP1PV+UsMK9LYTA
BJPjdFHtYkpEV9lEpNlufqqDox0yjXaLG6dtv3EgL66INAxCCgq11BNPbZWWZGSZlFm+00Vj41Kx
GsvDWMKa37gULhqi0yuUEnlCWKtDqNS2UbQDX4prtPiSBVZ+I0tytUGjPkc5C8CEqEgLRjdHcLWe
NqHfUMLc9o3QKb+h+AHONmmlp2Zshrt+NOT7cFqUu2KS5n0Cg/mQJnJ+bPO8/1gr2a2eJBmDiINs
byV1cLSlQf8hd2n3Nanm6smKRnM3NF3626K1tXE3X/jqyPgg6senECxtETrfnBprbHjXxm0A9JOx
w2VIIc/MjU9GNm988gsxisOJdwlWvcGjeZUP99ZEB9BQA7/j+lJcRY6ibyZ3dbanKBD/U5dCfTTq
62GnmUNUHOx0LL8MqaFsLflcuVi1SR1JVPEIWrLrNkKZIfEnJ5HNgOIk2VWJPL00UuR0OztMDwAe
gpuB2Vu7NCfhakap2Xdz8BjnTvOEgEr6kKX2F71BYCMj8H+4flNd+BykLzRxYbvhsGvpZlnpB6fr
QxuFA3N+MUO6YmUeVs8LlYSNo3F+KfLYAikFoERMW1iTe7telHCKKn0Yndwz8380pAwbVETLyoHD
/u7gAhSUBzXSqGTU/Oepm81a2PZGaeUPpf0oqBvKgiL1xoPrfO9EsZvSF/Vb4tS60slS6OukKqPs
CxqD+aT81pVh8cxwc+LTWZ6OSBSdMWQ8ODfn+s8aCq9aFJbZQ8Bl+pSlsagrRhYDGYzkjqOzNRr8
rKTH+5FejXgdCw3bNR0xkq287OuufChyWf80U5/YDXqPeH40/lmCzvBGHWS2EmnOR5Wp8xs5moiR
J9ku1kncqeISH6iLry6Gvg46remG8mFIQ/0hKZZlz1ir6dhG3Z9UYmBvGcmNh8qN8un6YTjzUGFY
qJiTTXBXrLtGWo9U6JI75cNUC9KRpoUVmk1BECrurNKpOORL1/xJqund1AIME6Aoo/IKE7Kqp94a
S6CiCyWqHvoFWW94a/Ied4pdOxu7jYNxHhaFLeBOgCKJwDBcT20lRoFcq5ZXD0Y9BruiqRxoBKRp
SqkoHwC2Rn/tIdHvgm5KMtcKY/WD4kzFzfWdfn0xr78xlzulCuQzIACszudohxGd9Kp6WJTG/ATX
DFU7YxLNc0tjA+AMJeNcHGS57D/lRo9qTZyl8/Ncdpm7OKl510mGdegC55cKqPOwOPNhggHiBWlX
/bz+W8+OudgwQcOjq0AtbB29q3gwHIZGVw9pkOj7TLUfC7LsY1XY2q/rls6SBywJ1jEXoyam1q1q
gfQ0UgV14PJhcZR4VzMSE1HbKd+Iw+fBRJwuQU63DVU0oE4dILbboI7Nmke4EXTprh4KldJmY+bP
XSsnI5rfnbHFKznfQ/CxGjBMElhRcFi9lXmLzxmn2mQu3hIun4o6nSIXzQ2pfqqmMtliP52bg2kF
zIrUVbdtZ83TNHptXNCBsX2mNAL0segX2g+yA1LYjeUobN+NExDwJ04U/wSHW2xdhar0pq2l2bb8
UE212GXGZzIc0POMwo3M/NLC6CoJYh3l2DM8Bi6zNGkR2/4ExMxDXRdBZKBK6acxiJhJ9V53BIT5
xphw1zepGrW1yGC+sO33IEtcXlSla06J/e5oz9MNEBkwHXAfSKWdWrGBMy/5IAHPrQf1qC0NSs54
EQQrPUrccbRIFoxOL91GM9MNeMt5wCcNpRZFl0H08NcY5DZg1PBoRA5yENOuGoL7eIrpS7cvy6Ac
a+nl3fvJNEITUCP4YMQ6Vm+DsJvLMSFD9Ps6my13NuRM8jrbTJ335tiMvOGNgx44IEBRMjrdUt2u
Fd4gVQlzLL2JLe5rtVekvaNuNYXO3HFlaHVTm7WtBYWBxl1mDju1+FuOz1YVb9wVZ1ERI7wQoVwL
XT/c5HQ1QTC3USykH0qzg4Vcli+F3OcbtdeLRl6BPpS0Ue1f+XoTSZkU2GiP9EMMkM4I+/hRRl2j
eO+ZEotBjY1vI8R0ziKTk1Eycmz0+sI4uB1zJivTNG03rKz9mlsdnyaNAU4k01Nahduoy+2m52l0
b85epaRe3yduANXTmo9TeHvdq9c+gC0AYhBGXgfkwfc6/TyjOVtGBaLtPpM/2N3k1Tur63bXbbz2
ZN6mC69GIGjTTqcAAoDh1MgMwYJKhWPeh1qY7eQoCfda6QT7RbeKLwPvort6dsJvHQ/WuwWI2DHU
ltizIb99lXszfDanJjsWo63u5ATEkTFZkjfl+j9l6Wjo8id6uDWZ7zV2rH4yRWjSBuTI2J71E73S
lrmx88y+B/aVe4FelLcKylYe3ZLmiCTUtCvmpt53U23vEjtOH822nY5SZxYhJbs+uCtVu94HVhk9
Wm0bPFhSXL50ctl9dBioeoNl+XZZoiDZoWkj77oOSiXU6t5o97oF/teNFACfG5FlnTvwHWCkCt4m
aEDqmqsDD/g2X6bFtO+hb/NwOypqeyv1P1LqD9e/+JahVX5YyTOgAmDl98NyT1/d00bNzeOndPjy
H+xwzQmEvri5V967qEXXxTp2LGNmZq65d4r4R6XX+2mxDtdNXTiUPN/+NbWKyrPZl3Ie2fY9mmAf
AlRgrfrQzQ+dIbuqOm7Es0v753CXQMAkyabCc3pg1KyPNVhIzn02oMc+IsN928IovrHn/lG3ZmVj
G8U2rZwdrrkYlccukpiszMmDFgVKibmxcSY3NYt+16jxlrLA+ZmibC8gvwrsa3xwjWtJKRcljlVH
/qjGVe2h9R1U+yHqhq9tOFhMQbFG9WcLO4EwNGfR5E3t3PeePKnd7KWl07/0tlxEuwbN7NClJK0h
gjCXqa65Wjgvvyo1Kl/GUk3U/ZLFgNlMpqkH+7xUsuq+11F07tQqzqWdOsMrOZRxoqkboftMzJcb
DmV7nvlifrRQqjr9csrcx4GlTKHvJGAbBvsZ7PKN3hgRAw8lhpL9GGrmWWmMHG3zrwv/V4Ln6v2w
n6UtgNqZx57+FGv1HsmpDChlPIZ+J93lckIWUR8z9WiNtovU7vGdx+PVGPo6BkhY5wyXCht1NqJu
Dv04+xpr0n6Y/w7RCwNe74fp23VTZ1eWMCV6JFApEQ1e97AlZrOCuV1CxILrnRrcTSC65y01s7MT
iH4JD2wiJU8tkb2cfkfHKJleWVqx3+T2Qx98CZT0ODJxWO83ktgzCAkegyVBC6VmARpe/JI3efrg
OEEQ5RNgHEW6N6xy3GuktF2tlZ/GWpuP6VRO+0xhNoMZKumHKbLbwxyhlDBG9nCEeqA+yyPY3FIh
i6v1sP0QkEE+9YX2sRwc6yMoTCTmr3+Cs94NP1pQDEUeLCS91tSbOQa9WmtJ4tfJ7yismcY079RF
P8JvOlgoy9TzPeKTu+Jrnj1n1rJR9rxonu4cIGDaMbTqVq5dA/9vZtlI0Opm7moN1YcJBXedMbhQ
FSDtTQQX44NhfA+br32r76IE/M/1LbhwumCN/vsTVg5SKmlqpIbJFMX5Z5hAPuvcQNoNnexp70Wi
iM3GC2mJ02gR76xTD4kmS0eMm9UG881Y/52CxQ2HHzlTRdXws8F03esrO3d9uJbsrCjBcv+sCflj
oSExrPaRr8Q+vRCvseNd4Rh7I/913dD5QaaWQDOXCiWtcarKp+uCjS/bpa5FvPNVgYB2c+lz3m5A
TC6tRsQL8UClciGL7/jmeCVZ0fVDFsZ+Xf6RJC98Lpz7rvn5/pUA67NBRXDDMenv1Ehaz4aa9G3M
IWy9rNplTDZU5q26yIXLBTQotGHOHPR1GE+nZiQr1KzANGJgzV8tLf8gh+WxtKKPdpMeqoVZqYh3
N/o3J6wm1+6ap2WW/goGq9RvPOoubSqfzebxQJuRH3X6Q5ZprhwBaUBf6q5SX0eKNnXvjtOW1Mgl
F8E7CI1kJiSsq0d3FtcRnOIx8U0p8YoxdntjcsNkQw/g0nLA7EBXBJwJK3J9wPRSihZdT/xQ7l2J
aAm3zOUtMugbwf4s0aLXDAAJmD1NLYqhq6AhK4MahQHAyzbpPpRKProiwu6uO+Ol1bw1op5+HNDq
irlMTeILJWOz6p4qrXRT5zls7P+yHDFV3CHnESLlp5ZUvZ4cJ+0TP7HyxG2k5EmWxq3q3FnJG24E
1AwICgpaSJRfVlamuqyaJsMHZnWYjk2kjPvJWYxdA+SKspL9zyxpMrVuI9t3xeTsg9FJ3h3sueyA
ZgiZY6Hut7pvdDWYEBiUE9+KjWgnOfZ9A3ttH8na37mtjN2kc1Ff/4qXPJ/hl1T66aUQG1dHDIWS
ZgpS4ZOJc+SlsNyQSaZewvCyjcVd8BfiL+0pcBiwt9btC7OS+3oswhTFr78l+0eA1NLGE9Sbdy/p
xNDqQ4ZR31d6IiW+oWZ7UH93wWj4EGn3182s21/4i0jcgOQijiJIE6deGULuG/I4TRk97tT7KijC
0Z0X55eZ5K1HETlyEztQXIaYjeFOrcbN1vWFT3fyA1afbpFiRizWZeq3ivyNkePHXjaeslm6CWRz
dCdbf0xM7Wsd1jdzz9A2StPgXhImtOcJSl9Tlssu4jfa7vq2XPpVPPAIO7QnYPusflVRgqGAFJr6
UWO41pTss+WjVRnvfbmy+ZRJ6RZQa1CNNbSoTjTG2ndsfqu0D3X9M9KeFDW+cXj1vH85r9Na4M3z
1lrzBuKqNWPZyViO1uwVHUKR9aut312KE8vhVYM7vVpZB+xes8agzVO/35v0rqLis9L+KWFlfb6+
GuGTJy9w7FBoEnAo4LCQA059dtQGJxkbZktLKuNAm6EqyWTH/XUjlzyACWWkKELj+GwwfR42Wtsa
FeG6/aZmXxL1pkn+XjdxKZYIuSroUCAmqPidrkOp8wCKaI2J8DEPPk7pbR/szC2ByUu7BbiIy4Bm
DaT81Vepe3TOJoOIpZVL9Qc0fesxmsAsNwLjGUVPRJK3dlY3adNWJSIDUepX37K0cCWGECgFNPHA
lZFaamr5GOTZXVbVLvPlMit6LBR94zydPzP4CeQmQreKLss6AWrjMm6NMUn9UvLnOH+ass4z25sx
jZB83YKHX3AQ3u9k/0Inj4rwKtvqG2beWImS+vm0uJ35N2wLN7OMDTe84CPAiMEJ0d0Qj8eVjwxS
HY1BM7Or9i8561wpPED4Zlu3kDsXl0MtAoQ6vXlzLcSVhHZft5PKxdY3rlqG3rLczcUW8+GCMxLm
OLc67sjmrZYz1kXcJpZFILJN/CP05Lb5DzvGp6c6T5eSoXIrP8xGRrQw9jZlYus/8fI8DDEXWu2m
zad3n15BDoD9hKuR6qyKV2YS6CCgHJZC5qiNEYT80NOyI6IYG0fr0qfh6AqUCuVZ5lScxgkj1JoJ
4BLjsHOUlvSvDmx4672KNBxfESQEYkmQiddovnSohyAfGGxvoPwc2nsnfFKihzrb6qNdSDjAkYue
tegUgCVaLQb87NTm2GlTBmbG6b5p4tvUrHdd6w9leBf19h2Qz+P1jyUO4+rKEBgfUmM+FCdpdVhT
Y5HzfGCC/aJ8SCeX8VwVEIDDb736et3QpfNKPOfxDPLvXAywkKta4hXPNg4hyK9fDCtwB7n1Np/q
l5xCCE0D4BYEgHV7YpCbqHfmLPfbLvldAu5sF9CyZvv+zIH7/F8zqwMrtfIUzRKjt6vWuCmK6HbJ
5h+WnmxdH5eWw1X4CoYiG1q7H63UQCsWBomP8F/cHvjmIR1DUUcx+o0ix6UYxKmliSZ0Y0ghTj2Q
rgcNNkWM+NYS01MCyKumtVXxuuAHQLrIHMEp8IBdx+0pbBxnXHC4to29yLBcqVU96qH0XDeiw6VC
BwOiBHgZcRoxHON0PZZd21lvT5mf9HfM/nMRHFSzrzWzGSvaE//Iw90c/8rDn9Sba8Xw5m4rqF9c
q2BA8+gUJORVhpEETalNo5b5pXxjkVxW6IkGsRf+hysKrT4oNQ75EsUp8WHfVKcUpTScAek+tBXz
Y4kIACUwKdoolwqHXkUKeJ+6UIwQS1kzmnuzAnLXBZmfaqiVLsclU7xGe+6CL9LWlJ4LQYl7FrYh
k5SpU60hGV1Nf8dIccQCUq075GGCDkiSH/NZn26rnpQzB/7+EAN+f/+pFjBY5BSorJCtr8Ih7y1V
zfmXb+mMef3T+8nw/oYKSF+gQmgyCbWpdblDGxhuH4VR5PfdrwoElGyAQu/vclgDzqba1IXoQVGF
RgqtTYHsXR0BhAtaU1rm2F+iyiuY5x2iSDc/vzu0c129CmGCMyDbPXU/5H1yNTX0GEX853zpd7Lx
12Q8zH/opgiI7b92xGLfuHlsRfMy6hQuLeOjGVi7XvqZlB/B02wEjgueTvijQiqiBj64SmDQkZwa
FKtiBHqTvU0Gs4sNhaK8krpznv5Yhuq9w9DJMd5YBK5xujK9VbQKFFaM6mbm6bwQ1OQjgw5dU842
1nbRIf63tjPFuyirkkIpAoq/bUBrcZRZoPlz6q2Nu2TLzvou6Zmww87Gfo6S86wlzOUjr91iS56h
6tk4LnmecDpULh7ZK9cDOxykhl0k/sLLimkBjwqYhD6ND1Kre2mU74dipiOMQhOQvNb861R09YPp
9xROn5t5Kye44Dj8GnrgICrpf68/Yzq2hozEXyIq6+38jIbOt7l9BnT21NnTxoe8ECNPbK3uliEM
0z5TsJXK7T7Tf2pF4zWydSMpD9DMduSn3vVTfskg6Ty9idd3yprP1jsJjA0Tg420eHES7AvIbHQK
eUDUCElnO6deNtZ47kQaY4YUAF8CUMC2nh4LGNXBpOTcA1Jle2WUul33a9oqkZ6vSxhBtkJoiQEt
WhlBt5C5dpTL/LIKDpljPCba59jU76NpeoryDh6sdXN9J8/TApBZXDK0azn2xOXTZTWBpDtAfHIf
jo07cJlNH0L7Zdgaq7dlZhX74yrooqaouEXNfZYZsRu3lBjyOnMb58/1FZ07PisSlV/K6xa0zdVp
Vx0psxN5zOn0PQVx9aUrxaCM9nGpQFhEW3PILn0xOFxUuMggBUHtdP8CuZeo5JFCRgntnJi3uDR9
qXVkq5vuL0DS7TfgmSOKM01NmzROoL/X8rEo1HaTvFS9r2dJs2sBJOxQKChvtH7aokdfMEVmACWO
ZpWYCiu2+s0lZ9EzLedIGfw0DvSHfMq+TUmoHhbL6I/XP5qIjScJHd0QemGCOykwouvCRhOYqlTX
w+DT89hJVrWLstvrFs6etKcWXnsyb9aSB5nZNhVr4RxJbt/L/R6LzWEp0u6GpnziSXKjHnSjdXZT
Oimfr5s/80phnpGL4C5oVlG0Pt3KoQ4iIOfqgDbWIWT+sqW+hLtGe2RY+nVDZydNGEIkjsc7rQLk
s08NlVWCyo/NOlvzPkP+JmDsaGIhc/XPdTsXfeONndWClq5OlUhhQZ38JdUe9PBLpm2wCrdMrM5W
GcTyHCc6n0z7MEy/Rvuh1H5cX8Ulv0OZAvqB0GTGBU93CzW2RENGZvDleHJlpiFOWrXxQbZMiAjy
xvFQZizaSMNEl/xQu6dk+Hh9CZd26c0S1qprWRfObWyFo58V9a5Uaq+kqVyYG43RsziHW0GOJeyA
obBgD56uAvLfmLVdOvrFb3oXXmK8tPlxGPZNfOTaffeK4B+StYDCIXiuI7jdWyNAOFZUNc9Fgibl
w5y8XDdxYTknJlb3UVlWlZWi/uGryvcy+813qcunFtj9B6Xc+D4XDuSJKeEfb76/2le9ZCPs6edZ
S5L7U7O/T0hGKlu5w2U7VB6pC76KGp7agaKRjIMWs2ua54y2V9g84tAD1Z1ld33zLsQyVvSvpZVH
C+KJMlv4QlcmXopKK7OZ96nmSQGzlDZ278LpQYeIQYQo04opj+rpqkJ5Vme7ykY/BsBQ6Is78vK5
vpyLG4di62v6g4zAKpIZTEru0OZHU1S+y+vwgFKBq5s3+pTfXDd0ad8oVkC3EGQnLoPTtdj1ZIx6
1k9g7Xs3nm6z6qtdfBdvK6XfuO0ubZsDAulVMJBS6sqUmpThKOvt5KNtBy1TSyKvb4p3Jz9w1wV9
ln9TfkS65XRBo51bpTSxoEhL783fkhru4vmrGu4V5QiU4p1cIwZonFhbndmZl5szpcNE1TbZ5SVT
HIPnYYuYfyFNwAiZFRV8fHwNSGoUSsJt10z+XN8zi42ZrKFr1995VmjBb0TV9H6rYHbhU1F6oSwC
MRjVrXXVG1mDQZLiafJH7aGkld9sTRe+sKQTA+LP3wQgrbQzWe9HfCGd9mOaeJQcA0QA0fLJVMtN
3GpzNvOFO+mtyXWyNY31kvYSJpWaYGQ8ROTGvLmvH6dzGI2QY2DoHyV86iNnUwcS1G3siqzXT5Pb
YQ7dRTNJu9v90JtumuxkTpnFmDfZ/LJh+PIn+9fwyu+BWyXQcjlddutn7Q4hEXWMRRb+o+6/aXG5
lyfDLZ1femq482C7tuqO6ZYGxzn4fLX81RkPyqJRbZPTF6o6GC/7QU/VHSOcOn5OAq8Djtxi7YL8
I8rg2vQCK7WtXDq7mePJ2a7uj0N9KIfgVk8r+ohHezl0zmO7KX50+TNBM6DyDI4CBcxT/7OVsNcB
9U5+TKt5yiq3obidUdDMDc+a3CF4TLpDz7jz61/pQlgHmv+v2ZXbL2Y4G3k0E23lT05YutnXUA9o
zW4E9fOyj/gM/7MDMex0eRGaGHKjY0dzftrZMfsgDcf5M+OOxUeIvg/hj3ZXDZq7dCp/j71xY50X
j7fQa6VqB+Zpnf+plREmmcn22jHqsLG0H6u/TKc6LFLrqfFwkKbPUnB7fW/PcQRi0W+MrsoGWT+i
W5JhFK7us82gWwNyQ1LeaVDVjPtw8Gz1i25ltzIuFzGvcyk3anrnIHPxCzjgiA1bosK18n5lsetR
XRQOv5EXR6176bV03wXtD6U+6PKw7635th5rN9R2UdohRl7dw88fIolxw+VtGt43yw/Leeiz4C4P
twKEWP7qOXvy41YpxdgkDJPT+HGhaRyMIN91zoegP2rTLmgekECKPirzbRVs4d7ESTozi6aHQFWw
O2t+RJGXebCMwixSeEt47DQvy8OHRnJ+LpOxt21p41Xw+j66ZnH1FRifkDIHG4tVYcD+6m/C2tMM
1TV8MzlG0UOrK/zRF01G15bELZTcJr0dFvnYNu9GgwmHoJHH6skUZH3lkgzrkcoqVPkp/VEdHgz1
pdI2lnt+1ADg0eRHxJv/gize6VFf5laL50qZhVjXi9R4LW/5fIEYvGdsFNnpd7Uafl8/aedRDEsC
xIvIGpJEa9EYJ6jbwszM2UcuLiDbgYKnJLt2E5Z87jqndlYfMoWgvjS6MfvJi2y6RXOUQKJ+beTn
HjD09SWdJwenpsSS3+QjdeqUqZLb82sazBzfwGwZaf6fjIDkJUjxWtXWRqYh08IRI6Z+QMW0nhc2
bZMGKmL7qfuLpfxrRWT8b5biLGVdmRJW9ORrATHlWDA9hbibaT8Yj+fAs9QmY2Nl568IyBNowdIN
onONKvipTaYDzYPKDBXfSg+J88+YHK3usWJ2S65t3CwXPhREZ5joYD+FAuTqZusUe3bSNl18FIJY
TP+ENMcS1/vr7nA2V5QpfHQgbdTE4KWC+lhd1H3VddO4JItvlU/lx8avgtTNK+qZaCM8TbbbMcsl
439dN3vu8Fhl6DANZEqpiKadbqOZl8tYGSyu1aGjl/cFBLbJM7SXkEJuF99ct3bhwjw1t1oktC/K
Tx3mlvQQRA96k7lj8zKMd8HHNDv2lrTXtb2kzzdzNPHo+HXd/LnPnFhfc3+7mpZriaSmXyB2r8vf
avPr/I0+rTeOf/+LJZokOnA43rirc8cMvYxIIs0g1D4l0mc5+BE1f7XgD8+164Yu7yjAGmAGBl9w
3W6znaGHoxUtICqsXZ3EjHyJXWKzxKujHQ60+qoAmSBAhor0XP0YgC5d/wXntwGbKtSIQBZS0F2H
GDWXO9kJ+aQzEvKm26tHZTnoOo2hzKutO/XjdXMX8uhTe6tgo+Z9lzc252SWH6TlU/uTyTrfNHln
xjb0jtsJVvJ1i+JbnUY3DPIYRkRdDEBZk9ytGSxjKuM13QK3Fb3CdmlcVXuKNhXqzyPNqSX19DCq
jtkpRoklXT7qVBHMfNkZyyGVX8rsWxG8VJGxb4ajKodeVSm3FNi9ub3t+o1jIi65awvWTn9G0zLV
bXLKxXeC77HzK502PuHFY/hmQ1eXrL1oSRdF9QL2Oq8+2gEl8ye13qV6dLz+5c7phMRUumBINwj9
Hp4gpyup2iJDyHZhjGqYPTDrO/c6rbVvJFnO0K5apId87FtXQxrQK81qn1llfZs3fcLLNdQO13/M
pV0FTSdIOgB+ifOnv6WTB2WuY5VZK/U/VvRUbHV2ziM53CNGzKEuopN1m6tzYUdKEFSqGfhhnu5s
ibv+gyF9SFKGIrnje2eJU+viqJPCoi5BaXqdYjvRklplGgZ+VNSu3jFW6t0+IjTcADWh04DK+VqP
0B4rqLM2YWtS4YbVj/leS591NDO2hLfWzihELkW100T4EATuuvOr5OYw1ZUm+RJ1kjD+XVSDmzH9
HUi9V9YbDnnJGOgpMjF6e7SnVklLQBnXLJckfOja2+IDHniTI9Ft07GIlg18+dodxLremlrFkm5u
GrXK0vBBC4LbeLLhv9XSoW5JxsIwdxNkuWX4M9d9/Cw4/79VGsHAPCm1r53QZBRc0veSBF5xcvvw
xVyO43gTPsS3U/U3XBTwdr+vm1xfP68W0UgUCm04jLE64nOpBlYrsaVKd1SNXT3JrvyNuq9rBR/n
WyveeHCfSZ682sPhKTLg/5y402NcQmnNlpR9XeLsUzaVQqjLVdqQnOlW+xzln9T4cxhABrqnlZII
knTltcNxKCI3mt2h+qMuW6jK9QXFT6LPTzFdozJMlBPXypv0u9Rx4H7Uw4ewOOb9Uxs9T8EHehMb
H3cdwF7NAN0UxXQ4C+uhY7R044Igg/Paw/cgbm5DBgVd/5ivrfT/I+xLtuTUuWafSGvRN1Mguyqn
q3WV7QnLLttISEIghBqe/kbO7vH513cm9qBcThKEtHdE7Ij//+i5fQZc3ZCfhFcRo7B/rVoxVctW
xBs6Zv1mq+9oB2ER3pnwob9Vyxeog3IKK06EtP1aP3GolZeGyS/5f3oI/x8vzz8u468TsKoZbF0S
S6+i75saY9l1+pSRjm93KT+N/6WZ/1fpj28NixOINTLsRGn2N3blkISLZAvHrrV/SRAXm352g25L
cLH0zB9Q1lzz/zI8+pfT3+0zQcFAaY6hOmiZ//qKsccQvK8Du8r1U3lcvGrKoy7vRiTwPsFXMK2P
2dIV/atgv4ajbOCSGvWdqv5jTf2rfP37Mv6qBYiQkE4XO7umww+HGWvkboCrf5BwYvnq/P02vyZz
N0+HIttakr//7+X2f+wdmCS4MQ4Qrtxmcf754nhM8/EZgzFXXrxXtGz6HPmCfcO/q3JsWAw9FdwP
/vdH/l3i4eyHwRQ6SQzIww3s76GSfcZY7QbM/GrnV4bo61kDMzz/78/414t6+4ybYTuYm5sJ8V9f
S1BqMYts/XUr58Zh1IeP/9U2/uvO4SPgaHEzG7qFaPw9UFLpKLEuDOEaTvv6mpMu+vDT2qyIwiwv
9fRfvfF/fNzfdriWFmysHT7O6Avc55D8Gf5sv8lHsR2UbCbaJpf9sN5nD4I9kbmJuunrf9Lx/96b
/vmd/+Yt16piMYjRcFXzYwSE+1g2CW8QblhTGDy90l+kv1fQdK3kfgB2hPYSAsht/o9z/d8vLubs
oAq4ZZujZPlXvkFvbR1gfimuMgG6clnXL6uauuU7m95jZBOuIAWjTwOcHcLV9ZhZAsWxNmZtwNDU
sA7930vt/7gaTGDB1AwVLXy8MWT/z1cINcW0xhOF8ntSALjVMlyxvHnXzzAmr5PeHJJ8WE5x8OZg
9G4+simpL1Ot5Gd+y0QWYaLHqUoYppODPLlVIWSuLIbDzqLoP96Lf797uNYMk4W3EhnZEH/tNT7J
9hImQut1Vt+2dO2sfBn9fw2WwmX/tnX+4xC7lfewr4GRAjpyPK5/3hOvErWkmvjXtCxp1ggAinuz
9Sx5yrYh/jFkdvzYqRfwMYoye+0JMb9DqApxMjKD0boLcvqkHRwEOqZl/F0jsP5zCIT9UYIXeQOS
vr7bU6TBHsXsGYybVf+wO1O+6clB3sddzpPGaosUJquJHc4pepqTAzHtTzG8bF/pliKNaiyoT5ul
F0Bh8ohvp7DjETfw9CPxReQWgxnWVVMnMNOF2WqXmV8LjCbftFpoepknkm5tbCxDomEp9rdoWdeV
t+UiVZg/5fPql6GZWByNfyjsLQYwyFVfl7bx4+r2I3KG4b3GkIkWjoxXSCNoMEc+/gwbgW0zT+E1
3I253cEdskAwHDkYWLc1AU6eGnUUz9YmLiiGscTKxvxzpiolL2s9gc+NZzbzZkLB7zoFUDR+tGQr
lrbEnRRNuvBKnpK92NgZFwEoiCCo8JcZULUDms+UaPN+jcGJRMASMZIw5Y0dC/Ouqt6PHc8NK+4z
OPPAhnmN6YUi5/Z5EVzLZlP5/ImKwtgOivT1yctoeN9HaX5CjZZE0CTp/JqMvDYAt/bqBZEX9XIa
YaeL4OmQGdchLzfvcsUtb4d5HdeTnys+tOPm9G8fY2K2g5OQFl1VRQs2wjSM4zGwlMOmHMPol9nI
5PeS1z05TZCj3OXjRPiBqcrvCHq7PWifbiUCnoU0tF03YoYTfJ/ka19G4D83k2MYuuBRcSonHdcd
uMN1b9ZNgk11vByn45IO8VWsdTUAuePzA+asxAt+S4lmyCDpPkoNlSvmZoV+gnQtHu93mml8sZma
E3NzH7eKREk4l0tt7p2PQtx6kKO/eaEYuaSql+hXtEnWI3K5sSiCivJfo9IlcricEvUhIalIG+2j
9Emnrh9baiFKPm96K2HusaxRjLxGTj+UrLaPOrUOXlxkNcvNYgQEqJoqg/mY2I6NL3Y8tGEwW9QO
RaIZyvbdyoOY6bZ3RWZr9IAZ1184h2q4WTAsGjoiV5Z2ui4G22BCCpJ977blyfk0+ZqvS3Yab2bN
OYh+TIzqAEfiEVmbba7W6T0PMAVsKobHcpwzo2gHCx2SNOkeb+HOIXiSXEuIL6rrSnJkNMUTU/po
8j2Dj05Z2B8eRm6vyHwonhxu5dMWmfok8KRCO43W/7IQwY1NwtCAtjGiOlHFILz6bc/Y+EXCovvL
kBe0bxKP1FVc/IB7oHqsNdgGbMV7JF2JpxqXy+800Mk1o073u2FkePsNgE7epAYMMLgrs4p275Uy
DVqPGn7U0N+C6fWOv8UbxxS9D4P+6SfvLzGRAUOaMqf3U0lvvg2VHeoWAvPi7MZpxAeCREXmJOuj
lpc5XZshkD6BJNTNopHTVJHD3kt6iBZ9O+BUTiCEQyJpw7lcvsxzLjeInBOBG8UZwYZWJ/KXMG5h
MNjccI1sL0TVmlzGrCVIEB3aTEV1AKJe9a+wBVmiJuvBmkEOm6MkK5FO9CvXvVu7ydEa37coJHDq
XsdfSsgaQoeCvfipS8SaNPuq+N5SRH+/Tkz6H7NbOG0rFtL8nIWxWq5w94g+I2RxXhGoimDy2xrD
plAnRt+RXkPPxacC25VJRD4d9nKP0vMYaf5z83ONWbyhj/JDGi9wOgJJsd5FPPT9maLsc42LUh63
WRbwDKyrXQHJ0RjyDni/g39mtpu5jXqZfi1iozLMhm3KNjUctmAG4odEY6h1rZBLO6GeGfmwXaaC
jm9ULiU5ldsk32FwT/Slqld12iO/zSeZLypuxn4n/Igg87q6UgrHoCcofoekI6u8pY3to7v32wCj
vBDAvTdaFOK67oh2OO2emBfE/ZDPAJO5eHEJWcdPJNpUDOQ6S0+gugfoIrDnf8XkI2JCU+R0/1y3
Emk5gGnZDw/G4iUgSTJtElvlT9tWmqWtplK/7kbwsUlnjxzEes5SEM6ljOypQs20H0S97emRDX6T
lyy7CYJ9NczTiTDY5DYjBs1e4V2SRue42EhxWvPQP/gY50xbQFgeNyST5U+/wiT7Yc8Xa1q4iKbp
S5RrYB1Z2i/z1a9zdZ0xkQHWcIFFaBdp2Dm1eoXLXJe4fAj3xDhKOxrFtmjWkE7TYRpMHSMzAFff
xlifc1sAHsVtRBpI/7gh8OkVdYaLG8GqfL+XdAn4PJ1VAcIlM8xtnKD5b2mq128gq8pneAPSb6N0
bsTxHGPKJq+Z159W1y/bmUvinzhIg/G4sAiYuchrVTTILSeHKNoMDKduH9ZpWkGU7XmVX5LBzK5N
EaZcv+1wcCXNLVNz6PJJb7apiNm/D3D99k2PGw3DeOIw+2JnkkJ8WaZXameZHOlEswRj9FHvL/mi
a9sCd2MMBeoWhpd5HmreSYyEutZS2JxgR1KFuBsCH8ony2qsollGpWntHFlsETcGrcN2nve3ERs6
QV6Bxd329Tq/VUMRzVBkItj6GIsB0VyZmbPpEA16+ONz7ueDHPPyAc5EtwYJTiC8E47AsWAt3IIX
lAGK7nowgrojsJ3cBLI0SWTaIcWnnLZhgSdcQlDQeK2pucOziB5IMYb+fo03Sc/5hp+efF/b4mRj
ZV5LhoGo1vbzGh2XQvLlfmCM3JN+mH9NYy6eQ26D7wwVwGt3Cn79sO4qTdGDq2y91PCwwjAMrMyh
vBumssaK9AAKVJrY+Dj42D6JzNjhRaV80YjiXOnwmhuTfJFGVXWDNPp4vS9MEiwCAQP81CCLWCL2
NmGGQjUu6wFSofrAdgPf2+C6DPF9I6Zvd2OayMzbu3Jx9Ge3Yp7aAJbeneeh4DjJNJ2TY28WgUoP
FShgdGQaw0KeqsIeNx4zePdFU31A6Go1w5nHuPw8JMkyPO9TndCumuGy0E18i8VL72Gy0EWhH7+Y
CHaJ3RD1IvtU2nIfu33d5uG0U63yC3zFpvqCLgMNVwwp5PSDDHU5vPR4h2RDCCR9ndsqF6HK4qih
UCxUpQsvisP78fOEq1KdLX36brA6vid9Ec/HfscfjppBPimGDguaYRN9TWPiaZuC/H9eybB/5Caq
6CHuK/kkgTveKVuhgbBM8JcBmR/LRW8yeoaUHujq7bxFaYlggl9oXun3jfIQnmXPqwHx2MNiG7fB
PvQY0WmfW7rFlLX5rIYRbm92oY3CPPu1HiL/kQlbVY3DrFDdccP69UAK7CtY+HVIGwTTZPhpMshf
MHuFmA0ZIfqPFKr/spQ2Xg8LtkaB9Pi8Mk1aQagCkFAP7NDLMqWNhcv7pyRMVh6xkWH6n43l8Hlk
yRpDM7gkjzhDCtHwKkzfVAjBNkgVR0sRmMN75Pm+h0YOuMtN5Rit0X0IG37HphyfYt7vULkY+YGg
hrk/LKvFxsjGBWc8qoz6PZnyAuc/gS8tWOc0XGu2UnQuUbrLQzLiNJgNRW66L+Xb7OP+xKdEXGvk
U534HlXvA8EQviWTfYp01PetyPo4O6RWx99rGgElQIzQiMdhqgwG03nGz1VKSzxQtRX0VA7RYhBD
tvnpLtmi2R5Y7vqowVgR1K0A0BFMvWZGu8+4RajBWaUBQolaE3FXLzO5G3J0q4fc8+WtTzZARrRC
qd9gCrvO4SnjnW9Wk1QeZtK8Lg9cK0iq3SJtgmKkz1iXw3pYdWhl9gnl+w40E/ATFCdwnJlpS8ay
Xn4HV+KepytMtlo9MjmeLHxxDLYtHD9XNF9Kn/SYy0s+aMbPmLDIki6J9Lw+leuyS7yYOLMExhMI
9MIQ6NnjWopUtHBrHx+UzYAkRMOt0khSgfIs8ggDQKcEuAxJbZVnDc7O4us2Tfl7akY0HXPm4FhP
qnFBj2Ws+0w2DWdQV8A4E4gZeC7wz9brNqihEo0a5v2QY6eO20QDrm8KxBeg1HMLSmF4GW33Qw6J
nESnASglc+pTsmHOApVVXN0tbPOsrYtV6GavyLw3PKo9EGhWfh0SBv+7FQGFHpNtQaLGzqb6wacq
mxuxDAUiy7acFzdHXs7bSrAEwvxsCx/9UIqogTWTGDtqCqug2ZunJwQ2kF8R5i6A59RWBswXazG1
W1FNNRalmBSqVEZffK6zpxUZMNUhW3W5NgsZPEKTJAJVkR+FwIeQAVZsoLIDmrgYhkrUrYP7owF0
Qnua2ex+wc/2NrK5eIBAB027TLn8bRPHP8ecDtOhmjVeybGYKtYKVE1DKxhPy25Iyhyc/jjhmvLM
hscItuv6GCXYaLCjLOUrVh59sTCRVQ1+NpAuroWiAM0S/eC9GjQMwujiOw8XWTT+mXKPcoAH3mFY
OEMHZavxLt0TjiiyYkamcOG26fNWAEMc4hGJLyjc9gGtrLd5Q5E7CRcHcPLvJhXjM+LXCoA/8Ep5
jRSP1AkzWEXS0DlaQpPgbUAKRwYX5UYmM/89Sh1HmDUbsA1SWyEFvi52+gHztP3ZMJeFLu0BcOBX
xvEed1bDvCYu1Gf4bBCDu16Sl5Bg0DZWqYoOkR4LaMJinhZdAmeGoYntgGT3vvKy48OIAbce8+pF
V6Gx+1aJPosObizkg2S7h8M4EfRbQLNaNcWWm7xZ4J9nGkFFBb/NdYKEFPEQsGbVhNXPDmEm6pQx
TuF7jzGR7eC2nB1gKBjbswTcD9peKxE3MBcdvsVZZqc7NBMq7rD5ALZjFUG3OiEdN0ELJhZ1gPv3
EB+GFNkQsxtDeXBO0I9FWPmogH3Sc7LwdDkvcl3ml7keRIn6kcM5sLYzkrTEIuXwquJJM4xu7Cbr
KoV07IuJpf7quapwMq55/TZIOe/t7Qgtm2yPZnTB0YyWZUA6ZnzehV/4SfW5SY8xRb1bMR8L5MHZ
DcFLALXzdiVx/FAMI3ZuP0Xrg05iheKakwTvvcQZ2/SKJPST0rHe7nO9oVdEKAag4YzmNWr9LBvO
hTN9aB2H2xd2ygSKvplmE4pYI9O5KbAEAev6scftSjLEZiLFMatazdAHdIBG3/Df+RNEJ8Cb6JBv
73ullG/NohWaMQJg/0GSCLG5Fnm9OMs93ee7NI8RI5ItRlcd3GuhuWZYCUkb6wxJUiuH6KEpy3GF
Qxs65wU71JpM98WY9FGnIic+p7Ws5wbNEXa7PZqyFAbuQza2aTkkoeHroMpDr3bkhhg5YfKa9WGL
sfWx9ODikSNfxynUktOW+rUJaU8WpA4UwKuzIYBdqtCe/I52Rb7tS27iY4Hq2uDQvNmg91jrkFYW
m6kfYFVR9wCWefkwwzG9Bkjo4wnVJQLRURJSSMiVHpLqLNJcfq/jZX9LSBIgJ7HE/0mQFIBeJt3Q
kWSZr9qqD/1zvRCseJdwnH9lOuAY30B7vZOxsugvYPyRNzVgK0yVz1M4zhW26KaG6B673g4t3BH9
9MzaQmRrcd0wPNKftiBK0ZCEYY/dOJ7oQcAhEoxWKLe1daOPqnbsIdhuqS/Mt3SdvDogQEJnSI6H
EKOhbtt/VG5Lf00hLYDeTHnyYpewuoauqI3acsrwMsMmV8EsvlAcZ2idyg/L4XQBOyNU+IAGtcQG
vg4I9iZabVOLPIbp3olaYB9zDM1TD5Mngr7L3gJTE64eeheq/VBFfh46McoUPoewJzAtx3bwW8y8
jhqbReqq9JQCHmRqfU/iXKSnKdrNtaoWxbqgANE0jK7RdK05L+i5KO0aH5Pg0uQ4Egvah3I54SWD
p489gldwEI/nqYGQO9HR0BEbp+PZYm9/rPNRwNqeFQz1GylL1i57rthDHsjI7l06IplijWNI3rVT
c9LwULGsDctmPlJq4rnLZyQ8I2ZGGdfOsWTVwS5Z8hOOkiWezc4X2zJUOzDXRzyfbq1O3HtlS/tZ
BmVxCiSz2uBIvejvZCM1qldk+G2dnUSOAoCOAqdbPBdfXX6DIT0kBhdVE+Uus4ro0s6w81cHMm35
uS6R7NNJaHLiZoKh97nc0IAc6lpIdpqClFVzm4fEXjqQ6vNiCKIzFoqqSjXWY2voSsh9IB0MOLBJ
AD6zDVo8L5ILAMZOFeVpNPBYx1jmBqbShsrDrZnD8OcYoogpeKvhlWhjOUSAlqVV7lgvGhriBX0Z
7cSAZEe+5IR3UEnI0AZNs/s1W0p9HhApC/Nz7vGKYYS56rsdeCYFOiy1aePFl0u3TYn/PmKVqdYK
wVH0zjDYjueazp2zyXgHDFoSyKRJChAGN5HfrRwnIMqsbL5XFtnbrQdW+jmLMqfbGl3bWSOWZu24
8hGsTrlUnwzdIlxCvoE3hDwb8xS7Yh8VrbAHDiF6A6jDQxerkKJgmiBCRCmzKJj1QP5n2gRJlwuQ
IlP9iVldYEpf2TU6JTOigZsx0Mh2UK9H0xmFiFQtHBLxPuFxoSoIGS1PJYbP6Nct1f0PVGSBtnT0
DOb58zIn61khG48B140kuRvjaXHH3eKvBvQOKKgq3RYMzeOYqG8DChVgobCFskvRqukj4lmLF77E
/M4NAnmbOcI+cgFAGrvXYD2fn4iwQxw1bo9YglTVGpZsnkMZtHgfAnikrb8fd6AqLfCVNG8ioeze
ad77uSuBEH8NzKNCUmp0z0Mh+6853fOPpR/36Suiuzb/uOIIyV8THNrhsvcY637EVXra7dGa42jr
6zm5j/I+6b87pXc8sGmZP8Wzk7adajGoFu+XxdBTWi68G3w6fNNRXGExZFP1urgKOqw+shLFSeT7
6SXM3GFbk3IFvJqsYahcK4yS/DRX682TFHFlmXpwmV/VZUiMimFTinDU6QWOszGexWwLJK+M40g6
JNQVeNJasWchFMtQ58W9/QVbWFMBHwdhgDYfbC6ir3U6ITGxpzCZOyKfgNQtzj0H3f5mka50Z0ZS
JtiwJ0o6gmrV3Vmzx18AjpvrUqKBO3FUEfQwaDvmV5j/6J+DqHSAVnjKzOdURJCYpzRIgNfoFtF6
16oq2xX/k7xIbu1yNoX3otvW0ts7C64K2zSJBUPlFm9Xueowv62hEAzIgypodwPgs65c5+ws/BbJ
MyIoKSHwPp9ogjgTBxxepoTgX84bZE7Qkkl6N/MdD22zJPqGircYYQ3MkU6ZVTJ3HeJM9tuVZXho
A6dohsBwFOU9ELt1PfTbuIdu4BWB1BOg6nquq32KW25sMT9rNEniwCpspF068H455mM89Cco79Iv
WYkyBfetYqRjBu5zFFOjKCK3ue/tYYfkwpxiZ8V4MfWaTfc+Rr4rQgxK5M8W3Ej27nbsiZexR33T
A+QLMBcABp6a/HcKI8xwH+1xcTFDZgpYU91mqIEAfZVkncMvZoay/wBU58snnK8pupAw3fQzWqJK
ovFyt2dKlSCwmEAZOwGqQW1PyXnNMgWkS1OF5I0e2BYYAUhqggc6pjE3fcZWpaN2rycV/mirdnlP
cirdkc7l9LCyeGHXvgguQgnDwdjARzAGv0F1Ilq2zNP+zFGOvJERdV4bikK8QpMBQqflRAVyV7Pa
Vu+zSPaTWHaUFDsGmsQFzs5ANecqknM3rIjsOBXSqfyhdjHDPN/M158xSwsCutQJ3sxxFhXnahPm
oYStZtGE1cQHREjt1x6RNwn8olH5HdCdyXu9FAuovr6GlCeb9PgroTwqr1YtG77DDDwMtWrhixb7
zkrv0tRq/ZyrxIPpUDKiRzZy1LwDlxmQaV9JAJ2mouhIkhnVwST3S7JU4ytlWLYHQQpIlZBVYJ4X
GIk8WxTZ7AJiHyjDhCOyaOZZoTGifZS84ZZWj2g0/JUbV3y3NR5ZozJqTyXbewS8FHL9tue1Qe5S
Dhf9I12KdMBaKJcEomBmgJM6XTzFgDMlYIOiDE2/LPA6AhYQVBO7grxyIO+kGZSH08M49TgSHMB/
39RzKCWwaZZpXA2SMNoSRzVeoyUJhxKb9qsL8/RDA8V7HK1BOQazENVm+55fmAAEdZgDGr425gbX
xDKhl05mNvozyTg1TTYv8VdBifqBPEayNbP18jlDnZV1G3pvf1gTrZ8cJjj6BuPA+/smEPRm5mrK
DzsNi2/Vrc4EjVHwN1rs6M1lQcH4FAnt37hYc6gQbni9Qf998BAkMJS0y+g66i1zneWiqPFWZPql
BhENqMqwULQr8JSpXelcfw0UcqSLQA/weYeQ92VgFixeHy+IDu6dDQ+CaCDRcaD2x9CXqPopE5Nv
YgBod+s08uLo4mm89KsLINVADWGKAYgmniP6eaxR2AydwQTlqGtGWTy6xfQ/rdi2d0hLQBAhpVyB
ZYNH/CsZccijcdrmtxQ3UjSRxNHeEC1JAPLOkh/FtlafV7HMIDLiZeEtqYzFVpsm+s3UUf8UZxgL
qMxev4aq5xEYHhtIEzMNvF9sAsCdZ7F+gmw4h6kax7ENJG/I37fEUXZaSk9PFFF2rNGgoz55B8/L
hvDA7lJfG5A0KhutbgsUghdfZ/B73UHS/BpKUCENMFD5Bbk2E/AwYIfPmFCY3AGTL2uNxKcQYRwx
Bs7d5gK1NFoJ2+NJ05DelRjVG5vFM/tBo8lkcBPagNfGuVvcGaWkzYDVg9VuociX4M7mzI/Hee2j
x6VfEFfrPOCutlIez3fLIgT16lkBqTAMmlvvEuQZBCv8F2778Y+b62Vqh8mUIJNGU7xOZFLpp1Wm
6g3E/z41tUMr3E6rqNQJ3zr5PNCMgRF3rD6NKQoHUBG9Oa6SsWe97MhdW7jBospYQCcsFyZuL3lQ
53kZBRiO0PMXuqy7REwz8nsP+Ya5tjZKQ/WxjykE1Zvs3TO0AvxR4jIftiF3WBHrjdxAb2y+KmLU
J+ADw69g6YoOEsXbD4QK7VfJEyA5VSjuZHwTwFpT5y8ppXnUkEkUfya/J/XBjlsxvfgUjBvWYJgv
m8Gy0lGWvKPFuCHntoSsyQ6Tul82CrOOvUpWlEVRcqEi9OVhTfMA8VPB6Y9aePPEZ8ALjUHTHI6A
KX3fwmDT/yAZYhqPYdPzVwgmUPxUQ86KDtUlySES2NY7lwSMQiPEyC5AI9myXLgMbj6OqHxfSpru
yzdKIQeBGBvsuTylBIq5VpZkORKYli7321qDay7ScFtl42J34AoJzc6gLRIKwhw+updttggs9oVP
0xM1ZE/Oo6jl+4hXLQNgq/P0JyBZE38RpUv1N5SYA4QWDgNXgJjxm/vIR8SWgZ/8Bhx+Kk7Gryw6
CIVkrAbdQ4FILFg2QV4hS0isti3GdAh0gyZ/jGzJUBWyfl7u8h0FbZds8/itmECOdz32qOgwCZ5B
OAGCH/pLNCHsjPasd23lXV8f991gui3jQKlO9RiLBfrtsACrKJ36XdXgoQDAjeatRG9WYbUXuJEW
Wjne4oUwH6KqpISicocmut4ciZHGSCN9TOUGLLyR4zJ9mQZwNR8VflzezywirNVzWuPghIZgAysx
yLTbNZsJnKnBgJSdhucW5ilCn9X3c7+OX8QGGB37SV8+5qHI/mxLiPqDqeI5BpPPyu/VFK+AJKIt
AikMQv5Y5CNx55FCQwzxI/pSKJoimBeENbMczKlRQA4qysl6yJ3HJusJUMojEh6K9YBlB3AAlHVm
GgiCJnhOWoIXdYLz72OqOGMPa64AkRYAUaCFyCC0uUP5mm3gTxWsWSzLICPqceTKVsAic2pTnQQU
sEuVv0RxvVtwxwEdJcQcnFyFLBeHnq+mQNTSiItjyp3ImpBBdwTys5w48MIq/sKT+EZ3CIx+XXxw
fdmoyhYx9u06N62gNXqgDYV91ZASSKmrQfW2QOWrn3iPvWnGeTMgJr1ZEV6B8YvwJeEaJ34lnSEH
6Kfm8U6zaKwaulOwYxZCiuJgCzSvLTbUcjuC9QtpB2sOtLpbGKXquExS/zC4NQbRq0HT7QeSrON+
2GaYmz56PRTD0awgoh7zFKI8iv3UltujA6jmOkTI7vROzVbyB11ENDrZTCTuUmsH1F6uY0Qe99F7
emaFqEt0nX66Ijh4MHGTkdqOX4DjcSTQRrNWz6kOMLIC8ZPN7DXuc15fKlWCe9kEyXPcYaDN74gf
j5fTFEtA9fUeudcUXdotM1OHm2kCXUXnQ+3Cqe5VCRhvJALfnsz+FwRjQMWidCztEZB+qb/xaIf1
hk3Jth1j0k+qm1QVfEt23dPWZQqqvIDrwCkLa8YzCFdUSQjZQGtgMW6PU2lyvb+H5s7IFvI8gEUU
nitA1f8faWey5CiyresnwszpYSqhLiIUij4yY4JlSw+OA47D099P+05qR5VV2jlnltVYSgJv1vq7
Bf4EbNnMbbydGDJByFDlkTZVN05BHMu44giIRiXlU9bkwPRcr/O6sysfiXFfxFdRkZgDBsD10fiV
Fid7DE0GGeKEBcHLAyKGHtgDW+ZurFp9VpD8676x+izDvkQ58aWt0g78Ksgba8+rRQPX1lC/mwY1
85jIWXYxkgpnjfdo09KekYV5UW08clPLXcFc74gv6RoYBU2tSCPchDwJpHHTG3tb9o/6ysSS8eK5
/esUk+l7QIdarIcpp4tKTBk7a8LR4vaniJRGfVFIhM+91RTju+2QxZp06PLYaZqLd8tUcwz/mT0Q
PyCzvuCBpIssi+emgaRhAqs1038p+F1wrXxNz0vbeTBGJO9jmSCqsD0hljTeTTv41roDsy7MXk4x
ZhKAb2PvqU6jYAeO0+pNXlVrelqKTF0seKzuyMxqUT5PMXjWm4hk7ty0XDv5z6kNo/HWXrAEkQsn
fHNc5iq4s7twzA/MnGvWbZsvNg79AC3KOTU1/iNkldgnp3UFoMutaKXlhlcoXi0RusOdg0Qtvh9j
K5q+etLl1rC8bHZuVmqcIIHwU8SB8mObZB3nEkYSzciERbK2ubGqNIzu0IqE8WEyUIzHuh7jCrg0
oJLbjgN75wAZPEwbkn09e09oGOPZe+I4Y9baGKLJ8Acvv2H2DWtzRmJlDn0ngvaX3Qtm7q6pi9Rt
lHHcQIsNnbFeI69q/F05WWl5QKhhqsTytS0vnMj1g2xsrsDODuX8UPPz4mOrTJ2+tZNl9JMg+oWv
zlWVnqs5pbQ1jc5+2Baep7tr1BsoPTC1dQuBSMxODeSLElPmdvlzNoFDptDQMd0lM50HgQoUn54Y
f8TtVQ2rgZTi0Db1bjVzbe8F5/L4YsHqjFfmBsqPWjNClQhOneanKXOyH4ARMyM30d24S9KqJSXE
ExqvPk2QARDKcUOmodXG1rz3hU/yy+KUUXYTWN3oHPzVXl9CAnjXo6n42gff5A7KfJbOO1blwewm
HF01RAlXdrcBjgHbRfVCo0GHzBxTsHk5JZDjiL8tPQZcHTEXNfo05VzVJEM4Hq1ustQtmx0tQ7Q2
XvW9renFmKlOzvlujrUTJJ5mOPRLbzsywMlr2vI26EJ9y9QV2r9ltLB9jt5K3rY2pc3+bzyLVN2l
QjPi+p3nbZ3BR/LLDcmVKuRCS6BS6uieAa3RoUN8bDYNBY/aCB2NVoK2jqCSKWV0Gay/FcJkoNHy
Ntw+iCDLtg/Kr1U3io/W63UP6qDSNUF6Aduk5jD8CknshQc/6uxneiOfwrovPQ7AcuiLe3iTZj6Y
FrbnVLbudS+PwrD3y8YEm3EKDFe08lDl9pVS/q21CjHStGEhu7Eyy2ERrD74tuNX5bphvBS9lZoc
dyH/oV2Ck4NCRRyttSthZZuMYszyfPdaPQz0odeIjDhpU5QTtIB1JE/OtBK0zXSh4XfTOevvLCjL
YNdArzyuXQBeE0+t6HeUMesbJ0dw8Xp60Ec3hg899OlgXmcrxzwXd+3wBKYvL3HUFyntz7A8F1gz
50PRt2rd1zT2K4LC3v3Vlk7ubwB6qGoK2108WFOmNGOTZvhMksbR+Nu3hsU7ZsFk8+P9MK3Ah0h7
pJXyrW/wKGOB8E4GT8MC2bYl8VcxtLodHV5tJvTZcM0uJ4/qxD7aSxwzvGZcFiaImDF/F0XsfKUz
k/ea3E+1meZYVFuN6Ng+KnvySSrzSolyPGjUVix+lSVQr8zckWHZnzt7ycw2IhuSwddwB68hWsDu
GC7IhL4rEO8JdSBTOhIE5E1xA0Th9QQUNFpsJtNFCMsy1vwO2RiT4+geWHAVk3VAFobA/Ap1vfa4
XwZp7cdMI6ww+WCvDNpexZ1m91QJoylnytdr+Osm9l0KVzUUzoGchhh1QBs1DnnHoGvJhGiXe8Zz
l4JJXB1pn4VXje2h7YoxT9iueOJChtQD50Q507ndyJo3XujWGisk09iFuM70VTKrU+4CLi1EBiZn
LOtUkvGoHQoONtjQyt0oHBSJJoDDpb26SggDh6Di7dxxYUIszPZC3hYz5Rh6s9DsUBcJcxyaUt/n
CMZbwDjqiI1Tl7hMFejyvKMsLo8WobryDIsev8RIAOpd6E0WQvmhCfztZNWreypRpJobyAN2g7Ui
rN41jADOoCD7FilrCSS0DYqsR20oQ/MaBfRGWyBOOzvMQQ2NXw2xKnYqaDx7K1YtIPqaqX9SpaDc
8EMi+ObAl6hqF50GR2eK+M6KwGB3rKJffldaz6hywgedKuQGklht94YvA/ZlSqeutzKYNaLzPsJL
TQuw/BgZGNB+MUoKuQnbxRk2VVBm/gN8hZt3CeOaiahPSL+3nVMNTceyg1+2EeOjNN4pMfjrax6B
3W5AnwqmgI+um28rT071fghW/97m7cRb2o9s2qVDHZ7LIRrN5qqs+QZA3jB2be2LYeu2XfaUlorC
vmGR3UCbsA1cn9Zyz4if4Tknb87b+AvU4mEcM2DfZRDplyBr12hPJbqmSZNKEDo1sNm3IVm54tyG
7nJ01yFDebuMLRV3MQIz8xAq60sYrooGtCrwtejZ9dKPEV7oeM0A85FtsJqXgy+aAdW/qsyzZXkM
wtYRyMdHO7qKtkX2eP1JHrFswpM4lEE0quWxSZcWxVegiA8LJR6TPcNdlLlpOO1eYGWiH8pH63iq
o2H66FFU5Enve2w0B7XxfCxU2GAvDIdFP3Yk7pk7J1+G/D305nze85iJpaYytN700IfBrsw4krd9
PfrmZu6yVIUoPTz3bsbZoZFmKRevV8Hc6A1gwqr3YZXGwV4XVXdFZ6r4I5R29L2dHCPRBLfui9Wo
4YvXWwK/EjRVuWuDdFq2U7FGj4Osyhy1JL3xvg5K28Jzmcmcstkl9xIOqXLTe+SZxZCMOtJkJJST
3z/DrQR1EnbYa7bhHJCsJKQE3maEpPiYPJ0/lEPuMjrYXUAc65qu7d6JV6kSmRUGbcxs9SqJ2zFy
kqv3owfIMOrNmVsHv0i+pC/znMKhqrwoMm4HzrQdDXJz24RjxP3mZYDRlFhYMkwn6neG6ow/sf1U
5txVCugmnPUU7SzldPmp4C38Gn1ZVR+ewCACNMUhlOhpBrRwleI2jaW1mmTws3zcBfmQVd94gQyd
LWhUp8RgHyUmhYu5SQLXq75JbsqLmIX5QJFb+dto9VEz9bb2h+06iODbZNze348cogX9YdBbr3Z1
tYxBRHNht10aL99dDA2XSqI8+65UaazTgEZaJKj3iv621Jw4z2sGsbktghJwAc4XWHhXmqqpT4DK
6fCTisgT+zEKjHNTGdPKi2UrxRFn1vnaTc2QJb5Sro3uwU4r93Zc/CFNkAtOATb0UXtPvjSedSpL
zoMjCtiA7LRsLlDmSUfnB7UOc7XPvaGvj/6QNeGN5ra2TkDF0KF218PKM9F2tBMuylzsM8eHLc/o
zoA+omx8KoaYpl34Xv825zJYNjKI4H9tFFTPQTwWDJOgEidKxMESitAihxwdm6jnnF8DeS8XC2V5
ABOl9wiybb51uiCSJ0TNILdbXQ4NqHHdHnpldd4dyzHMdmaknd9mNnj4huhbyztwJK7TtrGxOBxj
YaPpG9GI8XgrOW0zxn1/4Dvun2s1qukxHmrX23WzSL8HA/qTovbrNJnbNP+ZGS91N9noFsXZhIsF
LoM9K79zyM75DsARf9ddSCdcGeFHTzVNP2MrWvRt1aGCPENwDG84Pacaa9+uzpuBStT3DXtxDVOx
H4pxyU+zjxiYc0rkM0J2t1/2DCyL0jshUupjZ44c+UC6XV4kk2JCI1xCEA7Rh2fRNrBI6+V9ZqKi
fbBtNRLZlcrYvtPBCglk2nVxz6mHHGZvh85KzUFmhg7lrsVy0U/ofWrkboBhrbkW5MXiS+QNnS2B
BQhmnrYUhQufZCE5bpvYs862DTqbsXttn6k+0NLypYGAbPcNuMC67YfU4WyIm+pnwXrLtxHcs3xT
flgEW/LdCYAsRTm73/xS6/ql7WE1tznhepDpPqXYPGv1XUKE/YoXrw0q7nBEapZZWkYHSSuqQTDk
ol6qchQMWgksx+puR1FVHEt1Jt8Vpjd4Iy26r6s0+kWJZXKfYpMRQAlv2X5xVDN5W92Ms9j4bWsH
X8hBk2hHC/S8Gyc3DYtunXtQxJJaytnOxl+ivRthHMeoE67d3iyDuXU8UuQ3CNXW/DIDUtm7KDYE
I0yNNRc/PLmCGY9RNzIsDf+G2+yGOVrfljyOHhqcSopy2SnDswCpbG5SLx2zO2Ybl9EOHVdRnT2h
2uzRMP/KVVRPcdGgZaC6YqQH9Hn0uCBy1q9Q4/bXQUAO7fC8W/UuH1G7cDTnIZfrGhA8kbXTCjRu
+/kLSSOVPmobnTUMjzHNxU2dq+MG591M/0cO3S6tLW6KtM7LH1DrAmQP2cAUPwRKSHIYIvJatqw+
7hQE1tHXcSiblyqE3sFL0zQgsrSv9n6o4oAVlOYjA66wpN51c0jzOnRec48C+mrkNcz/ZXLr4n9V
oVibBwhQiidD5FCWhPbQfABZudxc0JCofya/wzthg7nroGQ6sb8WAa6J9ipxFoU9R3coEmDZ6ilk
tlZAD1bDOBdVzF0sYf9Tn//6G+Q3y04BUFK3LwLESlQaSO05uUa7TzB+2s05tevc3hUUvMhgoloj
i6yF28yXjIKxOM1huU4HIVr1UUra+CRY3UXT9tsM8QrLvP9lfBN85KKXHA2tXW5LHVUPXTpHX2zM
IB+hVSqkiJmNxZAE/8FP2qnDHqrsrvpQ82TZt4zcwSmBmL3QOyeLh1M1j360SVHL+XfuOBfTl1L5
U7ph24b2BgFnqpKQaa5dMnkW+l8Zu+SmlW3tQob3JnqnqmYsRYAtId9ghsCUhuYfRWScLoY3FE6p
ubo2mMPEo6fG0tXo91v8z6OgRvfVksihseev0+CCDNZNZ7Jj5EkPz2h8td3BI1HPby3YoxwX5NI4
mOMi9egr7Z4BK8YJeLUef7QmCnHc+ICgoE0YadZf1EjmzcCzTftMSqrRfRaioG2JW67nxAnymgAV
2jt6b68yE5avlPS+oe9aJ0lzhdGi9fLmuYuDXCIeaQK1HXXZi11na6tDsZG2j7g3WWyxo8UNdXoa
JYIRms/k0HnW7eo0tkpKM6XL/QDSR+mrZOwlMfh+RtkVEDjOpkDeoZQ9vpN+OgTbKYTsS4l20JBz
kXlPiymf31ezgkMrJygmxF3XZTpnlfcLtIb3UGLATI9imnpKb7Y1b8msrrOFN/R5k54mA9FDm5WE
vWdFeB2v+Ea6XsujPnNx6g4xhCaS+kLcLkWcNhunKbwXhiD3KYYgBylOkGUDcFpmWVOyrNP0Aufb
osqpcSEA/RdpmoSOmm9HRMhgozzJC815dQnGFFMRQFTXbH1Us9MuWkuB63K4uqR9S8DmFvg9mZ/V
Bc4t0Mj0oStbzxujy+Xc0PMxAqBKU3No9VW0CQEtHo3godzrEbLiBKOmJfk7Q/sD+bykS2fc7D0P
sDSAdKhbYUAKV+3tuOqgGLRnYzFC2IhLolvVw2BNsk6yuqPht2K+xM73VPTNdScMByCh6NAbz5ko
vzOynwieXvF8sx2aHmHCVdw5W0wT2YqoFZh4kQluQTXj94AR2N9bUXb8M4D2+1gLwbw6yuRtB+H0
lqWUyVtvXjvMA1NaPQ7Y2OxNhG4RqBdsboOgHHiFSwnVrwRr/sHpS6Q7WnpMg7wS4+5NkRp747v1
wn7PYpLGqJCm8FysYnzICmt5yB27FQkKpqY/BE1sfjM3yho2pT9CHRKEPr1CYchXTEhcU5FbV/7R
HtDh3ypIyx9NleJbWCtX+7s8yKsnEqs0HX/vTve+hKG/KgEm+I6hb549o2pnR7wN2slsNeVNSrQu
nrxWVKc6kH5I72+7adtyBBcyPnMGW8i/Ut9B8AOrXsgPD0USURf4fIbyW4EmEskiK6K5sT2rnxPl
+zHWkYwEwEchaMMfvL6N1A1nl/5NGAAx7TRXU37oG799Z76L5aPwKrvhpZReZ+2Lto7uC+BJ7tZC
8GL5IcjqtAAZ2WDVQoUgSw8ujy519G5tXJE9hqfaePOuaQEy39bGzx5mA6fHGLtePFUiqtVtGTMM
bje60i3u53Dw1W3auldp9hTb+a42VOxYkar1Bx5iqCN6G4oZWj84Zzji7Gs0UC/xf6T+bzcE1t1Y
osZuwGzRiqFCI7LDo1rnKN62tZNeyIQppp028fA4W8Z2Tz5Esf0lVan74o3l8G317LlHqDRJwv9r
SZuKViEeQ7QTTcUQtKmKiY4OQ+Q+JyVqsd7ih+miRwzWy7PbVmghTNlPc3ItxsabQYa54TXWGP3w
e0CkmbqMrKSUqkdCWcxuunNEw2WBkio9whTo19Fp3XeQl7LcIIUisR9NcRQxoTFTHyvjlJF5a7GI
DbaP4pta4/Fr3FYWG9B4GFIM8tOfDhUSDOIAjLNFIG30+2xVEyzexKm4hwRyPcaYG3phXEUjE0NE
jUkuzjiOaNyrJF464zFYtkE0rcEhOu6EFXZwYiQovolW5sHeE9T2j/E8x/FDiG8InV84Z08WoKG+
mGCOCWdwaWeYgQZ5Gu2wdKbj1lgtepoGm+q4FX2n3KPn5qjQKvqIMFng9OItA7yGl7byNQ66CaMQ
pG+Y7rTnCu/UD50kDSCH3pLKGoaDbmrcrPk01YmtiiDg9E7bHn0+EdCUW+KrJGYYKrqVHXhr6TZH
G7j3amRTzQ40wh/YP2Zttrp06N0mz8mPMyNUshsM8SkK96Ky5i9UO41L8z+3xX2Fdmb8RevWxuum
ThtSioBI65B7PV/uJT6Ct9kZkc+2I7XExnWcuX9eSD9C0beiKuXrRn79VsThVJx6WemfVY5FaYNW
qed8kKH71W+t5b4SC4uwKzpZ7XU/yVdTmuY5LOoVGGLul4+Jy/qnRqESXK1S00ObF5ZMGKeyOOj7
BbreMDL+s58uqAh9FbnvdS6vR8ESps0W211b8z4o9bazRF25KfqR3JbRQxGWxHzPcLNwFr35ZE0g
tlJF9jameVU8u0i5oP45V+vn3jH5a9VEZkGtOE4PgMNKshRX7DRTJiJ9hA8Ch/ezsfH3wsawu5Hg
j7/ChTozGdy1vB+XFI/uOuXMx2sxx73UZDalqHQdElVIh1+w2TBW82NcZZRtutlCsMrV+E2wvVWC
jLT9CIHfid7BjagT7BwEGbSzCLew0/M7iUqLhxuxLC9Nm8bkTkfCEoeREvOMLCJ/R4iEpt6Xa0k8
G9Ed75i8tNqTvpf1hxTBU4ZUfKj6byv3ODWYqNxnesso3zZui7pfFIN6RHZiihskSxn/OphNewrI
fOnu1rqZjv2qFKsERqlg7XoBUmh4gfdlQDq0DYdR31dr530oB9npJgTPI59OzSDdVoylBy1RgGAK
ZHh48WjMf+D1aMZDkyr7N+kdzFY1JPQSGQs9T9C5zq5vY3IKNPbkF60TBJ9YfewiUsL19tLp3G1Y
ySXf0/+01n2o1u4NUMy5En9z+86h294bagKxBaaNqJaGgjnjoZcXPzgBJnuDLczEdwuxFXjynDK+
AS7G748YtqmePHIBND+zAwFU0xhRJsbVfA49hFkceXKmyugpqTZFVXPg6NofgldtO17+DeNKlh/a
QJd3KKfcGEyRaB8WLbIMCUhpjgAqPVR1PpGp4JfoJ7eBU6YwL54Ine0qwxl3gN/GP6/iqrOGRBCH
dYhmn4K9X9TtFUr+VjjklaNOCN3XyndioHODW+zS2fPQP0FW4TJromu4gVVUtrqv3XasdlPY+l/G
MlvKDVbn8pJCPFHLo3n6Iu0FW4t22jU7aqtYWgYrLLTIsa40BECX1S1o0VW2AQjPQmArMOylFlpR
74f9Yt+3w5pdBOabu8kOcGJvOOBU9dxg3Ivvg3Bubaq0scT7vRWesGxxTxQLbcS+K3s/jbZoVfzh
+9qQHq4SEFv0spsm8sLZ7InoJ/zlEUG+3dsP0TLhsDrYuVM0uHpwBDbZU7yQsdDfRi6qYDpF+i03
2wV46v0Qiwr+8OJE9nhkMS3Ct2uLOlXl/bdABqugA0TwlFSFlljT2yBM90VKkmybdMpxugLZMdV3
te21aH/LIesRZUJaz/PZ6pin94xKfY12TjfPVF6iIEjB7cYw3UyuvfxySXDpbtaUggOGwZPty1yk
jbzJOQlp6Ouo/YjJVBIPA6T+1a/NIR/9tHQzZw9OuMQQN5FTxSS6maKeTpUFz39gROTYEmMdaMCW
OWPW8roEqjktcs7d4wjOmZ3j2RHBTR3nnJnOsOZNMosyNM8je5rZEW0YBLgzyER46yenXG+HqPLT
Mx4jHFcODSo+LihRFBE2u390NmjxMGZtWnaXT92KiWQH8qGsJ8ATzDumgr+9sYikY/gYITDsnpWU
AnKManQ52Rgv/LUw6XpD5z1fwb2erPm5aVHDMaryYVqiCm39ZOwVM3EMS4D4onz1tQq+OdhouC/k
HD/Zcm2ZQeEAcy7wi9iF6qaksuHeaWnE49TfVGG6PHip7+kL/BR3GDvSex3ciHj7jD1+ry2tiTzg
dcc3lq/iHybvs+8VD2Dd5SjDBUADyM5uUsHwo8lnysfZKwA/QyaHbVJ35u8s0nXGO+c561e5ZlZ6
dCppqSMcnnnTbTjv2yBwhsM4pEbft0aRuxIhKnjWMeAe2gm8wEeTSnynZADNrJWwIi1QswLv144b
9jYP0f6gm+R0IDaIsaCw3eq4NuvY77qx756W5T/3nWub196FiUNFn0NlYqFpg23O54bbfI5tAzru
V7hN+skzx7Sr8ndiRwq6hqmJ7zC0knnCJKeOWac2U8ORWyBTLXzU6BtA26k7crxLzixPE/+z5vkj
YJetNrTtQHSDoAO7Ale2uxvwYj7D48NPu31tXZY8B6xVWYN5PdXx9Hueg5H2lA0kdyWiClp1MOIO
YBBn2n2GSTQl+qFjfpQBQ7mN1hHVtGEyDMMJCPFxbidXRuisswEBhYCf7dlQjSl3uSsHflqWjuud
EwKAYk9Xqd7OA3j0xtH2SkMyeI79UCvXFIdoiPKrUavvxZ2jcRZAGljgdlIZbRLR0HFt6X8FAoql
RIwVdgOWkkwTtQAtV26ywXG7xKmy+ReyG3q/FMVpvLHzcPIO3RBmWEm4rw8dGYLrjnQw/ynvSU1I
yO7Qj2KO4LmnNKVxQqDHOqsRvL2Oae/BGMfDkIQeKDPaOaEeiYApwLNIa1B3IUFjb0s3m/S+Y6LD
eyQWlVSOM+mviwvvDYK+xCV1L6Q9+xuyFsMs2X8IHJWONxA6ot2SCEjEi10CRe4QniBydQkZQHVB
a2bj2VT+u7y2PUnqh33GNw5kc4q9NX1VIsT3DHvrP4dSLAnmcn3ptar3K0rXDCF9MP7Exo+AB4cI
yDtBdTQbK4Cv2NHFiwuBM/HVsQxZugGBrPCsY+K2dxY+J8I7ECIjIkQ4gb1UrrDtTqPq96qZ6/Q2
qmvLIPKuRdKUAYEBsR3x51j6pJzN/ryee5r2Hx0+A8zq1lw+5avyHcx02GM2SJAnF7IScfG+JEXf
ZZ3Fw20n7NSRoEyqfZJeBo7Sinb43dpafu+AhvkGqo1o0kEMlu/ab1QIDtubSwO0NW+KNnXjX4Gw
II9cCPpDZldxs0VwND4TIxHIjc6jhq5olC0jp4PevTGegj0ZWj/PTl0wRGsSQz7JXTQ5xFpHyO5v
7WvU0G7pcn3hYNXVDooJQZrNcWAd3KYL3XvZTMt8ixUAx8RMBol96gs8YjFNNUJAMQzfJ87+6W6C
E00fusEqfPqU1UkENEC9QdpJchxuw9wqj0EzYQYrvDD/hmWgRBI8xPN4yTMTDLweg96rHKZgP0ps
uZcRRm0+C50aqBIcLUW1R8wQsXDnCmugjQv4RwEG/I0cnek7SX1DtaOg0CFBQTGeR/7sdOcQb4N1
omvRDv7gsat3PfxTRyYEThpAiUIjN0qppaxtTIR5tVc1jRM7q4AP3BbKtZgNVadResMpR26k71pX
JRHheuTR6HWeHjDnk2/LwpcRoSbZivhv3PqFN7mXbLBadCw4iouZSy3HnKG2Nod18wQGtOLRJNnc
388jc5aOsV9hUIRmm9z9ShKkd7vM0G1XJNjh6XD9JrSma74tanv8OU+9+9B45MDW23gC5TkvRO4T
RtUGgvFrBAeN/S1Km8b7YhMpAf3rW9b8CESVqzfkknmGtx0pgZeUaF6QxDgQg2CDJKu0b0Wogx81
Bw0SEBeOIly1B9MzB2QyomsL62RW6NCRg0O57htZjempntFQHkjrUcMhnilYuBARcjAzq1SVROwc
xERKGlVON13b4ErOtXLPxmQii0Gpc9v9vraeunNa0P0vIaou+2FEhSi2al3G6KmUY5/exZglQS+k
ZRHni1pzPvQYb60vtjfojnEo/G3PdQjef4x7BY2P/cVBg4dNvPKaxEmz/nG0xtY5TWALESFMjvNc
OkUWJ6twKK77akbeY10tkb2djeLGQmhTnQyu7WzPgYwkYFQ2bWasRtIGmjDKP+gwzXAgznJ60E7Y
D7tiDiaNUHm0shPm4kxspe4WXF3YEGzrNgK9J7crjfP0Ma2k86OUVtafZNQzITtwY9oQPL7BB2fK
SMTQCE9HoFMW6Qq0IXQjeLMBYUz/pVu5ASVGuiavbvK8FONHJCi4AQewwu+6Yunde598uvzYlYgQ
SLgmQGrjg+QxYKUus+qdrJY5u6p0ffHU9YPsLsxQIaNaud4wPAxxj+ht5Z2JE06hjKLdsXy3f/Em
GcBOTwOoh57LwiTNkHvNA7i5MTdugPjH0m6AFyD0uhQ726Q9SkXmOJ6Jl11/epH2C4S5Y/n9D/Gi
f4+ydUgyREviC2aB+86nwPRKN3aE/mk8oxyeimenbnYNSjw+EImT2KxW9pKt9X7q7FN0HLdb3tSf
smevCaaf0zwj1yHqnsRvzIOfUkMtPkPXYTad57pfdlqRZ65QRcHLzvJITw4WSCnvHirTT3srCL+2
OMhOQufOJcMxkP4hcfVvYd+2EyPw9ATU9TXF9Box/5ewb38i3SbvuukMGbHTy7FsfsXZF2Kz/vDk
/xZV/5/PYeAN8iqyeKJPT575WZODVWg6R49mfOm2izmFZ9/ajdvQfinas0rc7NAQj7DtGN1waf6U
s/6Pnw+wd50m7vANPn9+WIR4TsbpjH16u073K1kSNACZOODLj7k8fInM/jetGFDsTl61uONpcX87
s7WXXfWHVfD36FhAKSGuD50hOX+bAaJGvI+aPK8zjMcl6/fQSueyf/r3Z/6PH2ITAM4qCwP786uF
t3RNjar/bHvNIyK3W3d6Kr3n/8WH0L4BjVOtON6ncNqqzdwx8FJ9JuD1LQ7sXzi6H6Pc/UNM8eff
wuLkWsYjF8Zgbf7nsOTAigcR+ZKEoeJd2U9O+Br1f/iIzzuBj7AFUovAtn3qKPvTCqHa88eIAuJS
ysexeqrS3078XU2X/9nz+vwp1+PhL/utIEd7rZVdXgb13Sl+RvFl/dOohn94Vv/1Qz6dMNIyaW4K
t7yExWvq36feT6/7Q/Txn57V9Sv85VcQ52W8WPMr5vTBz+55VqJ8Wob/4dr6/Kyu3+Ivn5JrF5+O
4FNIo9vWdkdizBcvePy/vZBPB2CB3Jzb2y8vLj6GyvoVobp2yj+89c/3zv//JZQm7nWUpLA//RIY
ZmlJEZSXa57VBurlRox4Of/9l/zjS4mgc30O8gCF1H8/LloBZLFE0F9yeYlIJS2JrbSLn2r+0+x1
+/Nhev05js92dENacdf9tIhD3doiX6r6Uox39MfFcIdTe1egPVvl18UH94EpIWlxvzqXNPxSERHt
MmnPgO3n6PZiAqX+/adfI+j/eql+/kLuf/90M64eIa98oXx1djVBWoXvQBZmibIkrqx5U73/+wf+
07P+6xP4tMcs3aXBAKxw0fHB+daSUdhEMGN/fNKfR+F9/mGfNtoa9sBuiIcuFUmYDdJXzFroSwgO
iw8Es8W49yqzD5HQ//vv+8+K/PxE/x9pZ9LcthJs6V+ECMzDljMpC6Jkyba8QXjEPM/49e+Dovs+
EkQTcW9v7IUimKiqrKqszJPnmIrBHaFIoIWnHluboSTSXhA9WYnwRO8daKwzNG0AyqGAEz6HL8ZP
3hrNp/ikf4oh/iGRukTTPzfHpmpS1RkDFFWfzHGgeFrdg/t6yjZevfUEbUUbHizfS0MdD/aboWqS
LgNU12RDmcxxL5kOgLUqesqrF5KGK3i3IsJ86d1ZGc/qDmomYGDRemGCpxoEhoxWBpe/LhKO6LI+
ORJCQEIFKYr+LCOPIfISKiEWUDdZ0Lzo7auUPpBaCnjy18belH92eXQe1wIIRQ/RVHYgVbXTmnjh
q2429uSjJodh5ft9B3lYf67p3eu7V59eeguSqpr3r5Tu7k/BzaE4GiMeVKBosWTkB643bQaPpBY7
zIDhvpA7WBXFn39vQOf3RzEOqHzUyY1O0guQipb155Y6kKJA9iy837dwI1A0ruKlickYhKbTTN52
/Tkjr6Wbnzz1N2O21XDbQgBNYfUIi0STWwvr9P+wy+vBMDTCFWuyN8gawqKXNP05TOwme4dYbyOM
3V/Wk2BCqPOzqyEuzBd2ys2GZLBMo4E4EFoRBHzXC1bSEZFTFR7OArTEVQzCnj0J9uFRXVJvn7OE
tpnEC0klfyZOznMzd5yidXPxrLoyz8Ni7QRHGKiB2jzeX8AlQ9N5tJIuVN1IPNc0qNv0KQokvOBg
ZeNGx6q3zM1/sGfIZHg/Qn9zckf3vE55xXXiWS7DVVR9toifoFjP4+N9OzcXooygrqarsqzj+rI8
WSrNBd0CckKkh9p4qrRwX+Wvbl5AzqOS4JfPTSp+vm9Rvj07MGkQ28C6QIg+PdBi2qNLte3Fs5HC
0Bmpws/S0c23eKBYEMMc9aCpSnoqKfyc1HKQfstN1+/0yjIhvA1KOw4oigwSzaYrxw3ih64CIQ0P
mHaCjGJVV9n3im4Junu16tDAbbCqSJ6vhVawY1MLjrBDeu90KXsLO21uIpVR+Vgy8XhZm3gicIyU
5gVZPEvt5+Q9gB5RWg/NpirsbMEVZ/Y0L0HYBskNcBxKUykw8kdCWmYW2wv+6TCTdpmub/3hpJjd
OoOgpaO/ox0gCBr67f21u1268Rix4LjmkDQI7K43dlqGMvIP3XA2dGFHAz0EEsKuiU8eCKhS+X7f
2MdD6uq+lbGmKiaifxr/yOOevAjrQ7hlQFkaw9ktYcChM+XB02G3D+JvUkz9DM5ceLaqnyktp3Tc
bCpl+PZfvsAiV8XKygqPyusv6GQNRDHkDeeyFHCv4gupr6PTbdpAO9Lx+51+U/DMuhmuaiK7+8bn
5po7H2VADS1Jgqtr27XvDkFJ5fSsJOWreSqNtZUkn+Phr5nt/78sTWXAPCqXwP71j1VNVyrNx9Q0
T/EQHYWW/hAz+XLf3u1ZOqYZiIpJT2lcEJN1TRSgI1boimdGeKp1ZwehLo312YvZLFia3So6aTy8
llZxXjvXk0jezhtUMWZXPuV6Cnj+V1C+ouQU0CokOAhTR+I2T42lHTo7wguzE7+Bp02JwwKzglHu
imbvV8Va0LPHKHBeHUcGl7v13PLRzQr4djdQJdVCe/KtcJuR4CyW1BHHuHS6jzhvyWgZGgxX+sST
OjltUrguxXPSRv7earq/CLe0NB3TaX1/Zed8ljeAJloSkjDa1JNiOdFABDJulRpGOEB2ewB8lrVv
Gm2g9019yN9OR3VpaxK0DUWX5WoUiudWq+mWQZ9jTQnvoArJG4Vpu5UVYR2o3achL54pDDzEg/o5
jtArhhJoDVtvsC1jAKUaVOUrw4KMIZEUWmHEJxfKXW+onl1fggtOKIZNSsYJkgBy24702zO1vQxE
bJ3LzlZvWoCtcrl09N2GvIbBNaKDl5TJllmTwRkIKgPhK7iWZQ12WKWy67D+KmpDsI6jBMEcJfkJ
rewxzdXv1FcefdM7RUUq04qpHMC2Dgu32+z3KJqmk1zTLL7qeh8RfJExdWrxXHGbrlpNDtbgE9UF
K7fbxuSG1ExKwbx3THPywCpoTxYUxZXPZgEqPJM/xYY9IBwFHlU83HefWVMaurWySIhliRNTAC8H
vybLh/fwaoG2zYOpkYImkP/7hm43H2Mi0OG0s8jlT+MC2EuiQe8xNNQl5BByPuwrJHT2bqq4C7Hc
rCldpEBnwc6gy2OIcnFfClIfZzVh8rmgzvaX1hR/7fpt8kv39V/3B3W7zxnUGDQCKZIt0ZycbwoE
uJrlYimh8EtpGEaPk36GRxDVpGgh3SqNkdP1RscYsr8mOspoxk9fE2GkhiUCCfI5IyNPPyGF5Tdk
bA6q8VoZ32OKlb7/hQ4rqB0PIT1kiregDnrr/EDSdGJVjjST4sfEVxKPTqW8RZLA7IHMEgbEm0SM
9f/gKMT6hsp1L4ERm1iBRUmiAtbKZ0I/kQq8Cm5JTtbyy/2lm3P8SzPj3y+cRC1o9kULUj6nEQfF
SfCfoY8Ec3LfykzsxpyN1zwjwu+n1ausHDLBgfXqHCh/ejBYQvhawdyYxIcw+gMwYqXGX6sELOnz
fcNze+DS7mQW+4wsrWL08tmlNKXG6oPRHqSs2t23IskzPnlpZjKLip4p7RBL8jlJ6Zo2HQW9N4Az
ZUGOeESfoR1QNUdi5cKGNtg/wXEXP4ZG6H/qaX9e+JrR2GSDmBy/qsr5zNk5FT9Wq4SW4tY1zj0I
AV6kvI8g81i5haFsITutt/cHP4YLE3OWwQvO4oxmZafmHJLteqjCM9YE3xX4i8morN3uWc7w2IoO
Ard+8PJyYQ/eGrVEmnk11dRJAhGKX7stkP2GdpnQOPu5dBCS1fA5Us5tL30KgxdTP1n6gr2ZFaYb
XrUIlxA4NlFtvDaoOEEHdqu1zrJUb3OIBkr/OQ+PUEbDelWs8obqdv2mKtLaoLeQw2Nhlj9ipetp
Bgxp0vo1nnzEbqMLXmxUC6i+Gai99xzXPzTrida4lRrsJaA3Ybeum4PXQfTGlMOnLsTP4KSG/tGg
OwPemRyOolqPUcD7bWn5QmZibmYMk8jdUhRTHwWZrz8spUMTxIDknEOg/UA2xJIY6wQAtgGA66Hg
SPqApsZv+s5fFCEdZ30yKazGWHTTiOZNY3LFNYNSgfBz3ee2lr9kxTFDmL3ekYaCb/vRqLutBQdk
IcB1Yw37NH7U/LMkHFy/XNhyM5cSpWkCXR4wqKrwUL2eBFD+NGNIoftMb9ZG0b6IA2/v4nP6S6Yq
/QhQUEzdNZQemzZ7N9yF63cc5XQWLo1PZiFLNDrXffphw8Tc5T2EyjR0W+p36KXXGegiyUkXFn1u
3il5Kgr3k2ghIHw9XL8XQd9pivsMUwwNTj7oGRjrrAOEDEvZ/JmdPgYXbDsQTKoxzeajFDT0Rm+4
z/oj/HWqf0w622itVaSH2zR/F8yljXYTzCjU1wE2kGPgmShOU2DAeGQd2oPgeeht9xCpx959VIO/
DXMaBq+1SnkUUuxs1+uuHbXk/tZS9yvYwMoirGVhbwkPJVSoDuyJeSas83ZPk5AHm3EU+Avx8U0g
cv2lH0+iiyOhRcARGbE2eC7bdwXB2/rP/ZP95iKZ/P7kyIHiySh1h99XG/r9zXxNv17u/2jq939v
x5R1UmU614cyjejMpqiSfuiD56r9qhalbWbs2Fjvn323FRbmbG51TRV3Iq7i2hInL5ck19pKCB3G
ZMTJXuzSCBLAnGfUkKWHsq+bI+1XC0GIdLtQVIiIVC1KRZamapOJrEqu+6oMpcc4Bjzqjfxez1qw
cb8N7bPmnsr4WSZvprwi/oG+o7AyBH1h2DNfIEvi+BG6QZw+PaRLP6xkq8tl+j9qO86LN7QK9v92
FfldtKmJAix2jjh+woU31mg31LVUyI+BjuYjXCPiuxH/1Y2lutvcUGSRY58TQQEMNTl7FNqrBTrY
ZUiWAZ2Hu1JbcPuPX7g6T8HnXVqY3Gh0IruGGmJBAOM34uxHnu8H0aHlN90mjV02+yL7WSfCMdO+
mvkG1RtjId6YHSRn+gjlNURliluRVcHwY1+THzU4bQcRWeFgc3+5bnNh4yjJKaAWK+oSCJXr9VIi
8IWpFiiPceDsGu8TN7bVJCjQpTR3/7Z820SeQsnihavy5jwfzXJDUn6SEZ+flmhKFNLMQYnpCorX
gZ8A4f5D029lHnPvkxA85OnX++O8uRx5qgFk0kl1iRwx2mTDe+0QIi1pWo/Ir62DkPa0KNvKGRLt
UKXksHDkCwO8jQUU3TJVVaU+iyq38fEWutgIYR5kpkSh/1Gjl18o0M5xzGMiwQnd15sErQwjOdFq
shIgzJMKKkgC3Aqqv7o/7nEbXDvx9VdMzhyO0NqFIt95NOQ/PVpKyVNuLOz4JRPKtQcJskFjVR85
j7Rr7oLoaLWnFga1/zCOkQuL9SNvMi0PEf33pGwa57F0S5g2z1X+qbYWUH63PmlI42bQxieFBNDm
eiAqEjZSNAyebYYn7Zv0lClbMfhdWk9Rgjpq8a/39rW1ydulR7VjTJd6tovC0bqO6ZkXSiDc9+dN
unX8MTQmIlcUnSFNc3Re68VBZvg0dg7JMU4/+0jAO2v0sfu8p/P5S4zWCg3xW9pni+HYKogqGdnY
DfhEg9s20Jut05sLH3UbUVx/02TouZwJVdi6gR2o1gkJEaW1jm703MBfvjD60feu3d+kq5JxqwbX
BLHj9ZJGUEubahsGtulXm9z4mqGa562cJ9fbWM8EZDY8at0fSzvft6vMjFAyAHiDzuCZwVPg2u5g
BRViVU1kR/B9erDMrRDgWOkwYST1QyP9lMJknfxWtH2AHAkkdRBqroToAPOQLEBQvgq/06Zl1g+C
sG3hwwu+RhR5PNpdaNp5QscgyJ9oxI2+KwUVp7UpfrUgALk/htu7B+zMmANVYFsnwzbZDQEZCjkv
9MjOo/S3CXxDpefuvonbk+PaxMQP0OGz1AphLtsFJJM2x07f9MVConDJxughF8ew0vhaL/fY0GB8
FB9KfyvLC/C827QWNzPYeYM2KIQo1enBIcJ8qDklMg1Cke9K4ywVn1UeRHSr07+5ibQjvSWrtgz3
3hIe9DaOvbY8mUGn7WplSCtECM3P35WUwlGEyOuhpCPk/lLNxAnXliYeXVKITTK3Tm0a4A1p45pb
xDd9SsrmvnqESNtbuD9nR8az0jQJU8d9dL1umRLHgUXjnB2r70JVrBpIheXsPac/zYfH9v7oZrar
Snzwj7HJMSF2ajxKXjA4eitoJ1bqH0a6B1y/FG2NszQ5jzBE64Aqkbm6gW3BZDoUYc16eS1iCdJR
9060dBsVoLjgEeq1Tj+jf0ABP23s+0OcX0ByI+CliChpZLieUOQjaikV8tSGF77w4Nt9Q3W0SOns
fDPEc+F86oKFU3Du7iERAiSaei7RkDWu8cXeE0sfXrPAyOy+/qH+iVE39BxU+MptKXwa0oPebp1f
MnrY5mP71IcWBO3rrns3mq2uu9v7w5+5BvkInXq9zN1uiJPRByjgiEaSZHaa0T2gNeuwd9dgHwP5
ILvZylX6BZeaNairBsAP4hVDmxhs+8r1SFhmdql9A8G/FtvHwHE3gW6XsKXH4oK5GQ8GukusyaMW
XMS0NSU3BgHCGDlDJc8DUI2OPCkvmIqCegk8NnMvaHivDrPdWI+bJnoh8aZMnse5TVczBGnBui0X
woM5C8Rf5JNwVrKt498v3EbOajrKlSS3Sz+WHjraoLYwaiwdMPNWSFdyZBNTqpM9P4oCZgl0SHZm
lgWsOJl0pu94CRszawW4xugCpDSUyVjAaMZRGfY5nBLQdsYPI4v6fc+e29ikPUm7WtpY4RMnu8yH
8730LD+3ketZKcDqnuBlFKu9tU/cR4mb1UQ+9L7Nm0sV0i/KsRqJODY376rrFUIYvM7KBB+gUyZd
F7CVHXRkWLaFajSb+6bk8YK+OjIntiYbCRVx+JDdMLfj7jUOfv9Bxow+uY1QPfQIg5rqU0mHf/bs
JBvUrrXqKfjO//1PeGibN/dYQhPpygvDv00NTL5pfElceGgLp5SUm3yTrnzrXBjqjp70WfDekQwg
2b2C1STc08zvwhnS74eWJqXd/Vm5DTmuvoBH0fUXKJbSAbTkC6r2r3NwnL8jxU3+NCjQuAw7zfiS
Dl+k3Fo4RW8u5TGa1fA24neZk22y7komVmhQ1bVttvE2058b6SQbyTrqRsWd3/eHeONjFFoMzhmQ
QNRcSIBcj9A3lDrPdb2w8zj6loXuLsmQo6jrL/fN3BycYz3H+gAd0a5JZuDaTELboEYtvrDRPNym
ymdfy/Zt+tii6nnf0Nx4Lg1NzpuwZGrjGkPgJF5R+KZL2noc1HRh2mbGo5Fx4NFBpxxv/0lECLFL
Rn+3z3jgiUXL0fTejGyXwgL6r4eDI3BycnnxLJ9eqBkE2ybKGIVtUGQqg7O/HXgl37dx6+Ua3kZP
ijVm4HmCyNeLUwWQfmkS8E5JF/rHtMkVanxSQaNIj6xHANdSWDroCzUhPIxwyowgRxrNoffc3f+S
GccHCU51i/o1/0zBUmJMp2VGc6otGs0KnZ696P8K1WTtGP5GtZaerbdnHuOmA0cd+/tIHk1v8yAJ
RpkAlzJx9j64v9KcXg1vo8ikxtbDJ6VND0J2Rkb9rct21ve2cvfI0cJc44kHTW7WZF90o14BIY+a
Jws12IV1ua1Cfnwfj8MRrUvFbeJkYRFCeEwpwK4L61Ahi6f/QrcSkPx36QRpYviaGSv4WwTxFIUI
gCvHrHssPVoRYP9QHwtr5UVf7i/QeI9e3RLjF8EeIalAaighTDylRji4gjaT27zPv9L1sqYneyE9
NLOBgV7TeKmrIIS4bK+dkU4Xr0vavLIzaUAA+dTBzxXqC9t3xtHGpgCQtIpOdvvmMq9LIx/CsrLT
8CQNf3PL2gSBtZa9UWFkCUQzc1ZcGZtcrRFse3qiF5UNH9larun8+tVkf3x9Abd2EwprCmvChaHQ
7mVxd1xPHDmlrkHOs7b16qeAMJBJv5EEMp+8tiy+aSSf7vuCPC72xBlMmth4zinkYHCIa4NK62aK
qre17Zl7pQq2PFchvSm/VbD/KJZdHhOYYYxt/yt9FR/CY/pqNW9WeMJTbf2hVA/3P+fWb8bKNBEm
zbRAeLTRdS+ChShGITdSfQouybnS/5jxpwDyqX9vgzelhMvAy3tTWvLUNBKgD6vtAkUo331K0mhd
NQt5jts9poLPZQeQFwLj9THtFwPxlFbNSGzVdq1ADlpJ3ZOMqMXCSD7w29eLp8q8Uk1Oe/hEqSJd
T5dvWGkBrUdjR2r82L7qLRFchcpXvvb8t9h7Hursm9hBEVU6JxTEegc5JBUNBhX449Z99bJtC4Fd
9JgipZZ/hrHvE9qcOwS0BOfl/qTPzAdfSi2P/itOnqlfw94lEZzmje2YpXCsogZ5hbL/c9/IR03u
dj7+18rkrM2KAtUKuKzseHisYeRRUW/jFlB/eGc1RpoaQTVUra303InJl+yv7u1QVHPlaMGLZwZL
FwPeNSaSaQeffEaT6g7Sp2VvBzJivw2cRwsDndkmqB0RSijjVa9NU6aCBzuGUMq9XaIgr8MwTBNb
VFab+9N5e+ShEaoT88G8yPH6cfNe+LAOy3g6dLAYS0l3gIFypbXGOkm+ytmCoY87+nrduLohCyAH
QDcG7nHtx4M5GIiOp7KN/F64Tgx/5QhfA/RL1T+auI0RagL+bTjtKnpJ5S9FuYOibxcm7ZPvAD3m
mQij26GBs7DfykuI7NsTmcrUyB9AzoAgcVqbKrzY1wHrqPYABd86HSR1M0AijaR1hkyCGutQR4ig
VQLY6e7P/7xl7lGDsJtrYfKCMMyUN3KJ5YLMe0t2HOWclQgd4jEtv/mo9d43d+u1pP0VUAVUQIgP
rMlhYhpiIAxBoNp+AXBEyHaV4C+cijO3DYAnID/0mnI2ctddL7SESjE5Lku1K2+bnQPaPqvjgFLi
Pv4T2fGnzIbqP5RX7ScQooq6q2CHk87Szt9IayjG74935rS4/piJ1wWOlcB1bKp2/yzCia0/SOqa
2jugX787loi+7OL8dfhC50xfHeSdVR8XPuA2gBnhX8DTgBzzKpgmPNJRpABwlGpD0E0Zd61Iz/6D
YyRvWSCv9PoUeY9yfQrNkyZBb2tCC70LtJ9B/dL+vP8lyhhWTDYgX8LBKaNdR/vVeOBcbHVBy41c
hwzeNn6ZESXslVoh/f0krP2z5j8hNlcL+zh/zB/kk3dS7eBZfypO0cvwhz4MeSV/lYwDBSmLVpd1
xh5ZOB9Gz5t+HW8bsqMWRyq1/euvC4tSTrOAr+urXzXs+pX1HCt//6rNpoBkOc2+LsyGPGdvbHqB
wwRYqDY5v1166GQkNzRbeWpHNuJVde6Gnfvib0NtB8lZtIeyqO1eqEUiWeU+5F8saSc/Nu8DfK6P
wm5Qt3K1G4xnTT8kUJhl7rBF+Xbvq0s9HLcXwdgT+79fOo7kYt2qsEA4Wo81ahrNSoelGYoLTV3K
TY/jvZl/cnKqTsGG+s0kvSB7UucaZQvBBZRGBaRjKhHNiy8jX43sBC2pqlqtUFbb6dv7K3GLlBx7
fokbTFArKtnoiWULlYE+FhrN9vNf2oPgbBJpAxVkg0B6f6j8px6S2Vp8GfyFIc/O64Xd8ay8mFet
d6RaKyuN8+hL4b8mrHj2n9bOBAHE8Eiof+zJCxtF1ULEmg6ajf6UPRjhoTGrPQzvC0+xuUOGJPc/
ZibOTBIVJcqu02wt0vZaG+lro89+FSQ6olEsEH7RbOEimbm3xuuDPBRrJ4NzvZ48Ccq9iJKOZkfZ
e1g8+IhshxpyZQ4cnz6oW2HBS+ZGqNOtQQaAlwyIrWt7qR6imeLqmg15MeDpr5rc7gPn8yjI3kFF
fN8l527JERzA45mQ6Lb31i86X6SnyDbJKqHnZhnbNKGL8b6VmawGBXjSBeSoOfeI8q/H5NXCqC8u
q7YO+XZitmstfImjLyqUKaK61XEUkLriqtu2EBiOIrA/w2SXW8dq1LPYWco7ZG+rStRWdbw1iwWX
mr3GP4DyFBst5WbGNQQNajnUVTsJohPyyysHmB68/i1CDJ4ur+COX2uOsHYc2NWHHxF4+rrcx9Ja
UV5d6wAGzFJXzmf0LJr6E+I0Cw5xm3Pm2KD7ySCzZ3CzTvtNin6oFKjzVVsCaK4pyGuu2qI8OBs4
Bn84G2Actfbin1vB3PTiGzxu91dv1iEvzE8cslN5auPuhIxdjCyZ17dbP8hzJPP8eMVs5ryse2Vh
0HOOCUrGAINrcUZPgd1QrRmt0XNpOTLs8hS/gg1qUtHu3w8NpCKXMU+DEQF07Zfg+ZuqRCwciAyc
+MGb0T+0Rr5rpCfJDxam8RYEyjJeGpuc/k7sDqXZq6oNNf82K07UemXjTU120k+U5FV1G78pJ/NT
kD04cEjeH+h4SE3vvEvbkxuA/KZSon6K7ehdhbu1LTb1f4lr4CRj1ah3wR42fsPFDRBCTYn4Bgel
239Pu0MzXjQIYQ1PfvkgarsCBtH7g5rzEdJxgAk5vkas9rXBvDJzWOGpq+YOWlXhyfUW0le3T0by
vdSOScoRt5KYuDaASDfkyM1oQHvobViTiaa/U5JaOB7nFscCmkgnJRDdm/7nIffMxIce327QUqv7
U6McUuSs7k/W7FgujEyOYEGrCsuTS93u8DuTKrFkwmS4MtIf9+3MLsqFnUl0WxpkRlAg0G1UfhNI
aEqAT3nYL9xb81NmjOAuBLh50l6vjFiYqD40nW4rGipN6icICCVl6Uk1d/PTaSNaFneXDp7z2gga
EY2LOoNu9zCYpl+A9mRvRod6G0+59Of9aZtdngtbk8NBpk1aLVBAsF3rYfgl0k5A14xULgUzc28P
ejQ/kvhjT+Fkj0pNDXGtl+t2lkEbqhzLUqTFNd903TOXHILfK8t6uT+ymeuDdeLZwflK1+a02m5m
SeCihKnbFsqmD6bk5WjJSfsh0x9L3tT0UfsLFmdckLZhVJcQG2ADTwEYCOMZsSuwbZVC+ioFvIeb
8vX+oGaW68rEJLtg+KmciHWk21KormDME2DfVIddHP/rRhuYc4DtEJxBZCiDirv2wWhAJTCUMJTn
v6m1eTkttd0CHnVmM13ZmDjFUImGaxTYqMLvjKU2DlK3wIAwO1+kflR611jUKXTE0vsmQgqV0yfS
E6Qs+1dd5+mlCmW0CkFD3V+dOZcDvAhIQdMNkZDuetJkN4nTcmh1W0DtdNuM3P7SACmHU3riXot9
bw9N1cIGnrUJCJDWVuC2lJOvbcZIhCQg6lkoq3qt/M5ch2aNviwZRtXqV41GO+T9Uc4tG0P8x6J8
bRHSal0CSKnbJjja4iVAvthfgI7NmmDn0i2DCzKd1ybapIth0JR0Wx2eWvfzAPCvNRe20txupW79
j43RdS7CBsstC8GvVI6kof3VSdUvyGy292dqbm1QLRwfVchrAcO7NtGUaCz2qcFMaa66k91I37tx
+i0b5dtrOX7Sgcht7pucc3gyGTC1UYynm2xikjAplFojMmzNeOujI1FfGgRrOQ3//UVIawNdUxDi
gMqYpjnjHh71QvINrltwUmICq3/UUBFpEVtZ8LfZWfzHFCn061mMEq3INU3AGcric6A2X9RO/mr4
UoWwXq+hUNc1u/uTOOd+XL00vJKruYXuJegbdJFaGLYlwJj9LIp/LG7G+zZmR0Vha2ww5J6f0uoI
Rqj1jZsadu5BpkE++VymNQ8qjUyQch6C/X1zs0MyxxKXAokQeZLrSaTMMsi+U8H0FqPS2aOjZP6o
hrf7RmYqaeDzyH7CE6QAW9Anh5HReyr6N7VhF06/8toHlO8bTvX+b1edoc9vzJ1lgkAVzznyOBVy
wPUahYJkKFfJwRdeuiZc5S2ConAp9E776CId6USbsj6LSyCcWwwbFxxgFUIfmQL7TSN321VFWVS9
YTteDGhK2XnVAxwq6JAi/oBWp1724GVl6z+sg8EiqLBmQSwyzbIUrWLSF6QYttSOwqRG9SwISbx3
SBEsVAnmVpxWWfovwMvJ8BZerzgJpUSL6P6x/UF/5fJ51QsjR+pIFhc8+SOSmjzyPijb4L8DB3FD
fiflCMJlrmXYEbrSar2xvvXpb6Hda9XeSR702A48BDJ1XroWKMGfggSoKl0V5bFPt2orr5uh2/ml
uZJyID3Cg6UcwbxsMv2hLw9K8GAGPBzor66QGqVJxjvFaL/W4VNZ70oBUh/ifMgGVqLt6+RQ43LT
6s4KUhMt69fIaN938blbY6Sn+79jHf9+cWsIQVd1Q2fg4Y20Cny6yJYKSHMnOCUE6hhj9EqK4NpC
GYYZ/uqattGdK7RgI//VVJJ1Wi8ccjOvDLh9JA44UsO6ok8eTE0uV4aCsLGtuD/E/scoQYcYUp78
oFV/q5rx9v7E3TaosOEu7U1C1yDvcqXKsGeYP0X30aGlNzroZWsbHijtLF+J+TpuUV3cWA9+0KJf
sXOSo4cGCQ25lRzSD9VBqrxVemQbswfi+7VDY0D8ucw3kfTeQ3PnuOsYPZb8JWq+mM3n0EEmJzyE
0DTcH8vs4THO2wh6owo3pUXq6jZ1cy027ehodu/Q/608EolH9dCED4Nqdwt59LkUjnFpbxJyeUao
W16Ovaaq1kMaf9Wsr2LtrfUnGGZd6zkz81VKn8Lgb/XwGTUaR1tqzvm4kKa7/PIbpjeIR8/AiBGj
8fxJ9BDu+WzIyAUhDCdBuboHkyerz9xzawUaZbRc2m5riD9Ev3gpvEPmOStpEbY986qkpgFKj6IK
qH9j3EoXm7GC1KjwQ1yqZf1tJecVmf7KsrWOeJd7oLl6YdnHrXczBZij2khUQMbk2h6CEgiSuZlp
xxqw56121gabXv3uHUnxuFxBdVimC0+K26ZOts3Yo/5/bE7fFL2el17ppqatdbuq1B8aOHL0uFkD
u9XLvdeX66qEChw4+QP8ymW6BLyei1Mu7U9cr+7coNJa7OdWdlKEbygAGeJRRJhY85Y4qmbXk/gE
xQNyr2S+ruc3UD0k3Z2CbdVLK7oI11a5iYgbAuNB0M+ykq/DpeTh/Fa+sDk50CMlUwoFoImtKFt1
3xrx2mBySbJTVUJS4Wv2Jjl/7/vR3M1MXYPQmS430GKTYcL+mSuC2aKnq4mbKvkmUulMw9f7RmbX
jXwLnG1wx1BAup5LeuIlNS1Mww6CeO3LB6eNNsioVmq5FtyFjrfZdSOO5amDuZsI3RPQa0tajifN
S1AmxC/68CGsN0Rgu7DvvocFupTJt/sDnLu/SGzLlPxGAI82TsDF5heltCaDj1GzVFC5jldwe+9r
i8bWFPFD6e2+tdk1u7A2uS3zqgiDXMNNdDZ6Jv9U5d89kep9I7PxM7ckIGc0TvCOiWf0VhwmsuBx
oAlf4hqBIf1nUx7r9tV1v0XVAfmcGoCA6HPGPgaJHUuHDuG5WIQdwPgZWI/92PJRD3QjZNtCyb5W
brUv/H1m7rP2cP9bZzfOWNinUVPihTtlrnOloYJnpDFtyd162jZN9/ELxMca7wsPtJH0Ui6dv3Mr
fmlxctwbseoGASRotu8TsruD8O4mcLEgyOMbv4qw/dZy59wf5ZLJiZPVTloHUY/JPgy3cPZDp/Xa
RU8psH03areqoC1spSWD498vvBrJRHMom240eHJOcel/Cp3fufti+Pom8ZvD/eHNbVzSskSa1E1G
7oBra1otKyXsXAAfdN5AxYNkHlphpQNBSFcSvNxLJCjjCk0uUJPXoYUpoNz0QV3bk9ymt2SJhAjO
szXcn3JWHirDRNS3XNhKM8fflaXJPEZChhhcjqXI+V6JxWoMMJFI20QhD1NhYRpnhwXwxwJtzIn+
Eb5dLJrbeC6SwZ6BVCsFIS/YqTKiVjocfeJSMmQO5GeOZwMv1pE2wBoPqgtbIXrWbp6TeKHa5QdH
8GyDcdTTX8OmEd7Dbht62SZ8q4VV9RNWMr9EQFRey9WpPirda6/v5XApVTx3EvBJ1Ip5bBILf3zy
xSflISqAQgxHZoy2rzq8FdKLaiJ6/z0T4qORnhU3/aIoX++77uwCXxidxCUhyTS9SzCKyC6C038o
9W+q9E8N3JHE8oI3jfvgxm85j8mEc+GQtLmedBFV88SvMSb6sbyOIkruQpQvNZ7NutGFlcnuqAcf
TeAh48UunaDQhPjcNxsaPtpw5SMEe3/+Zo0xmFGgiFLWVMxgkPIgSoKSHFfwblYcZerPsvwqC0v1
v7mp07miqTGOQPybOATSKqWJybN05qs/2Gb1+/445vxgBIkQ6sD9qk7bMAqjcSpgd4YN9clKy987
NVpZyRdE5KGH/XHf1nhoTN0AAOc4XWA8b/oxcqUNgkCUSXSo20EuVqn8ORqEVfNcksuJFq6ej7r1
HWtTOgSSg5EMBMhAHdo8KumjmEprNXgvhKOU/PCUXeisC42zxosegsjbZIW0jcTh1EXFFj4o1GS+
dmW7Fsuj6X0xunjlWE9O++yl28ZZo4Pgd4jw+g9hfpLE44iqH8oTTU9HqHFM+OLTFxD3NI2tEgFI
YvIJzpi6Xwnxi4GuoNxv7s/szEUE0uOfmZ0mDmFacXw6rwwbFfKXttqburAG1QVE9wEsaXuspKX8
65xfmjTgj41rVKGmWeXWQtA2JHFvx0awDhLx0RSy4/1BzW0xXBIk9qhDAfH19akBT3Hd0xhv2GGq
IiwYydbagFV4JcY8nDPXNRauodvud1KK9KCQeiXdR/Z1ckx5UK8oreyQ5O22Sr2CnD7WH0LvoNdH
cTg2Xbhu7aqEzeYkUowf4AMDHkEdsV9VSw1bc9tyZN4G3zU2wE+1nUJVGby2Jzp3y36ld++q80IT
G5LW5wI96vvzPAdBpgZB58aIcqQ3eHonWkafsp68G8kbkozJD563H4xDz+AQXgcK/z+cnddu4+iW
hZ+IAHO4pbJtSWWXK9g3RFdizplPPx89c85IFCGiuoHqbpQBb/55p7UWb0K4Dmvkde1u4C9hJQ1e
tfZ14UNGQ9Mje/khkwWwTJTTJTM3T0K+1yt/L+QbnYH3LynMFdaOADYJ/jjKqsC1/w1mrl8qy8yl
C66mYvKG5FLXRWicmicvek+NbVnWhwbFakHbGprdtM9jo+TwO0P+Nk4P3VLdbi6AGXvtaPEnH8PW
n6yEWUeNkDaVCcsNwKdC3tbx8FmlGFpFnwPlLDtHGbnj4GcV/9EUtMEP/c8BeiWNJH/wJvr9qsts
SSntQtaoBJS2JP+q3uLPnbFwuc5tGRLj9O+QyxVpj5qczVpF1dLNS/PkWN8JodzYWTd0y5twmGs9
esJqiAjzI9K33ifFSlaZs++HNc2ma2lpzmYuIsjVcXr5F+2l+iTma1wp9rNWIuZDwxGGrmiJiGwG
0/pB3z7qFo1v5MeiXfhnnqukmV5q5qkyd7WxtvZC9SxpxxE2mT9numrn5aO/1N04cxRGzvj/Gp1s
xLb2y9xJVPNkJa+a9WPMyVfKduG8jXMzOW8jMy4RCt164F7Gub0YGbukycxU4JYRg3xt6vVgw74j
22jXebukcoxV43XBdqDZylbCStjqVmw8ikFtPutwHdpSZv2LfBlXME1VrChic1Py81LOk1iqWM5K
OEr5zvkkaI8RSdH45f7YZ3wRMjs0msBtTYV8CtssqzxQ85D5DUlIiDj9cvgI8ThJYHdwqb0tXG1z
y3lpbvyci5nukfF2ykIh2+IfK/mfzIfSNly4x5eGNDmTlhBm9dAzpKAmn5raZraVCsWW843xFPwL
ZxuQFMuEsBGh75Q10kSMOKzV1DrFQGJC6VWpdTsTvtfy0oaY676/sjS5E1Vg3GmYJKBA5exbRMds
H9lJoe5KZ2u0SKlbtpH/U9bEcetqqZVs9p6Doxj2aHQ3qClNqklSqpRW7efWSd6pwy4MP0XGS4Lw
liKfQ8miVnLQ6pfKesiUVwGumOCLAlioXnBMZhyhj7CeTCT0lrS0X28etVcVv9RK69SAS6uAFA6I
4pmFuyrNhfTJjNtBaY4WnBE7r9P4fW0pSWW/CgbBon03WWvuUx/XdhUcJP/ZbL/eP4BzJ+L/Td3w
YSTwrXVW4zqnWERMHZAdsCeKmPeNzLh0XGwyLg3oBvBN0xaS1PGDXgjYPH70OdfWSbTS6u9SSezh
H932EFE19Q9t/G4IlMpzaKf3Tr2j26MS9kvUoLerSH5DwrfkP7wk0yxHRFtJ1eicmCgT31Ip/y4E
CjyTRruNlHIp4p5JKoBSAi1DdhESJTqyr1dSzCWac1qJlZS0FSjqrBg9Oo1owPSzVR9tRVvNNvdn
+3ZJsUlfL8Eqyr+yLl/bbEPyzF0VOKcKf9ittrXsrdqFsvz8wC6MTN77spJ7EZkU51RGf4Lgxdom
iQ1li34ohp+CIq6TYSkEv71XIYqDrxL0IwlzGPOvhwUYrBcd0vcnT6Fby3lLff1UuOqu8X5FyRM1
9L+fxXHVAG7DT4cg3rW5Rs08gIuBdRJBNfTDQz7qDyxgJ2Zn8dLI5FItFZB8heJZJ1WrN5LyhIpE
aVi2XMm7JHjurG+686sXsoUzP+NKMZW8F7RnIx5H8Hg9toT3uAwHzkCbnFI5eHCsfA3hn10c6rGl
wdi2Hhy9rg9r9cIDPIPGuDY9mVYrTivLFArrVFCY6sIvzx36TfsOqVHbCXbJ2vxlQfhoNlsj3Qja
kvXb0udoHeAapVbGPb2HDBVitcgb51tKajtpfwd0XxwVeZ8MvGYDmc6V4rpfykUtnrnNS1qV3PTI
YH1DyhPksdK4CW+H/kVr1Q2Ph6xvGhKNkvy2KBM9A8lBohLyLAgAqSjjV16vLwT9daqbFXvXhCrO
JwDxtV0ufm8da1sU3sosto7K3SCZq8IhtuztTjka3UA4pZWr3l+L9S+x2BoRWSFYVMqdsYSpG5f5
2uUdvxAOLLBoENyJ4y194YiZkhK6ujdYp0TXP3mC59pF4S74lrevKDbg2IffARjzDUNzKkVViaaF
dbIg7CsBhwbdS5k2dk4suchsNbvAZAnGGgQgXmPioYBGS03YLNnXpbIKpQMRmEvfmGmmdikndgDY
SBHOYrjzUWsR5G5l6jsEG+kbDzelic6H+er2S1x6M28drfeKBZIeoAfdWtezrEaFpxq+w+ujbHXt
0SFlJskHv6wW7solO5OruZaLcshF/BWhVo+ln+zBSjyohErBQkft7La5GNDEMfKlNM6skldHb8J/
TC+EhBYaxvsX/9y2gbFhbERG//gG1RSpnTp2xTgnQ/PsBL8AnIeSfBNL2faahcbuuaf60tbkIgY9
JQlNnPBUtztDfc/j51xbMDG3MUd+CANfgETWNCfpl07kWBXD8TpaXdZWgJhJ9+goB0l50I3t/bkb
5396rGnbxRKd6oibTdZHzxN6qofSOfWx+MTDtaKHdy14wm+dfGxhyk9y+7NoF7zlBaNTOpHKr/xM
R6roVPcJ3XckCq3HQiQqgLurGqLY7g1r5cnekkMyu3jQXUPFDtkarP3Xp6tWkywORAbrJn+y8NVU
f+XCv3EQRkrt/9iYnODYKV1BDQrnpKEKED/Ih2KjIknavwfhEbqS1NWWXPXRO7xZwguLk7OsKBVE
MjIWdac7NxXaHYYtmqiCdUc3fclIAkL9o0tPXRtvC9nb399AM5k/ogQY8mT4ycZ6/GQHpbGeDX2M
eZMihS3pmz7+kUn/oJViZZ+leG9Vii0qdhQ+hL2yTv7Fk3Fh/cNfu3iWhmEsk2eVQ+eCZOc0JGid
sTfadXwkrlm4NGe3LVAvuvctHZaNSUN4z+nRao2z7/Ner4yqXHe+ZqzSxtk1zab7Xo2q69JuYX7n
rmpt/NV01PLN0yehbHPLzGKJ5fWrVRrvyJuFwr4b1hH8rmr+vTK3iDH67rtPY/o2SFd5/q2WFtnV
5y7yy8+Y7DJRTGkGbPmMsFagW0Vf6fOQbdxNv9V23Rr6C4fSPfwfObMiLCzy3I2Ilhq9rzQ9jm/1
9bktTd/tUp8bsQ/2VfgGDS1tcHaGpmYprVJtCWc5u6U/qFKN0dshiXJtDzVyaOlEFppC+KrT4y+N
ekCaXHX0VZo8VZWP7i++t4heKdltUT0kS3LbsyMGyyWD3oB/asoukGR9IAoDNySYi5UUbK1sR1+y
k69l+clcUpWauxZH4Nh/jE08IRNFqVaTRmPDl7EVvTjC6PtvbqlLI+MtdnFQzWjo3Vjg7uWNdopi
HcrvkQKLl/TNd+KV1Lr7GHCPXbfDFo32pIuWztG4aNNrks3DfIoGrsL0pXNqpYy82HBOAcmgSF3R
zrCmTZceEDIY8WPVbOvoh5kdE9/ay/7WEL7eP8hzt8eF/emjB8EQkI9Id6BO30Ql4UQXveSrXtxm
WvNZJJryF9uF584spWmODp0vtDVOFrYXg0BoZItz0+q7ODxp8s+h+FY4j2Ia7Ry15eoy1mG0kqof
uRts4Os56tZiKnAuhCMJwHsLApPU9ORFlCuxyqAxE7g2aVbuP3v1wczhPIDzxK3gm+ka2wAWlyvB
KU2lz/dnfS5gN3mMScmBmSa0mMyBV7dlEcqqMO47PQrXnr+N1ZdmE56t0EbyQV7qmR5fgck+wyCU
T6AfkK2bRqydY8RRGMnCqTTEVZULG/oD6h71lxKdxJ2R/RGtdqUsbu+ZWb4yO94oF+dLiiU1Y/qE
Uxp97iB4RigoNNB9h4AwguSqW+FtlevCW2Kxm59g+nAotyLec5OekzzfU4asdhCAQJrUt+mlj4dN
ZdKLaVePtQoX0hKLx8yTCC3vqIkOPx+koZO7xGevd2aByV6AD05ZBR6MnK72CMrxcH/7zNzDJl4N
SEAI+nSgqdezWqV1qwcCr16TmgeTQND0H+PY3Ju6v5KUbwZMQvcNzrS7QzIKBBsMLEyK6D1dW8yC
rsx7VeaeFEjskiqHfoIm9k4/+GYM1OAZbZgVNIsbKYUHw4BYjTYdlSAZv3MdyN8T97PsflGWnuCZ
agLfhW4AVMVMxg08xHM1X1aSQDg1EezPwkZL+PMUKNwcRCpSYqMltnPLnRy3KIr/fVn/2vpkHTTJ
deuy9oST4QyxXZb0ZmgnHf3yRoPcYamzbHbVgWiS76DBB87D6zXwo0KG8jXDGrT5XsC2jut9ryDF
V9PvG2VwDUuLmcWZyxqYA6Su5ErHnMQkOEmqWqhZT4ESdk+ni4x00tmqtqlzThBqp+kYKitSEx4M
SumjnJ+T+DHtFt6o2YHrIzkOAllk/SfTjCp6VAt+Ipw6fWfm1dbI/bVBEYzTXCi/IMBe2O0zngf8
OHDfQ8UDva46iR1KHVa+DqVcpDZ0cW1lpKR9QUrWjZEuoYdn7ymJyUXkhXNMkuV6UatOdNzQLbFF
hL1iL+8FT+wOjRdSfo/So2uB/gujVHtoU69feZK+9BLOzi7ZW2IHaqek/K+/QOi9qK89UTg57Fwr
Itb1SMI/1sClg+rNi74tXCVzLxHWkKiDlZ+2/8lVMlht3zkxq1nGj04Qrss/qr7SKu0Mi6ahhTYB
qrhUPxld8enrd2lzsqIhNAW1ImEzLmx9yOxsU9P6Ev1wVvcHNzeXKHuMtHKUwNTp2NqiaSpBs4RT
oTtvSZ5uswjKHCD20Tv932rlLnAGzNmjvEfRm+CPx24S+6WhJNdxyNrVxiqo/J1wLndSLa/E/LWL
9/fHNncTXNqa7JPQ90UnHfdJ2w22X9NAvHSdzj2glxYm5zxHpzipsl44ffUqeaOj7StsRnW2++OY
8XjNUR12JATG+Zry2uuFXkmxheul5/qxM/du92o6hyyHFVLKeUA23vN9g7PDorEGzBLJY9K61wdM
QzSwHMuwp2SATFqwUOeFXFcRd+KSpMbcxUWJkE5yyA8UuMuvLeW1lMlJjJOXaV9b/SkxvntLaJ3Z
F/fSxuQo5RG7sSDdeHLgr3M25dfB3BtIYDmHxDbWvvLb+m2a2/szuDAuY7LNO7OKnKHBpiX/ieo/
pnXOmrf7JmYv4otxTa9BXRHIZOhsb4U7SIweJQjQlJPo7MlyFr/db0OxxAY1d6CAddF1SYcMuKdJ
/sDK28qvTdE9G1ErrgdF6+0hSZaE++Z2H1k/ePwJ2OUbiHVeOpkjKZTMUW6CLW3TWD+aQoJr0VrY
5nMlORMcN92WZG7pOZiMx8y8yjR9ndqUVa9DYBP+8E/+AKY/aekHzhBbPHrWduDK7yWyuM6THrzF
w8vCOs5d9ZdfMTkDWupZg+AZtHjEv2uAtQ/V98L6QjBA+25nQ04owq2L/Oup81eO/MSXCPXTEC61
1M1N+0h9A5OyLtMANTkmkQjLXyt3zgl2ADsL6TMLjvlg2U1YLdxnc3kh0iT/NTV9BHR3MOPIHCih
o6Bhqja6yOZDogd7IFrn1mrIzryECbx+pnTU1JdiSQNtbh9Dojpi+Edm6mloWQZZqSUJ0UgpHnvB
A/y7cDZnlpRjMnaxjD0sPHfX11qjG6lhDol7Li3IO3yX48kLFL57OQFWueSSjStz5SsgpjFywo56
9lBRTDPHbh8FSt4YHtKklDPXY7lTReQdbRv/KTO2ebvwhi/Y+7iYLkLkvB+StkqxJ/kJ0gzvnoxE
V3+2yq8w+q+L5KFY0gW7mU9GaJBzYnwWUsTq5IjUUuWmraO656aMNnmi7ot2F4XPuaV+cYT1/fN4
cw5GW/QHjFJFH73P12sX59n/2aLbgpL4LofWozKE3WKxesnQJFAxu7h2g9B0z7XzKW8VWIbQxIll
O1+Cks4aIgiR2Rsjm+vUEHmbAj/aPXeNsg6AHZjqp2CwDqn84/7U3R7sce4sFohrW6R9fDx4Fzsj
CkSIz1rPO0MaUbTIKAT9mtB/rcbpQ6f4j1FEDwv6lqAD2CNi+r441rm9efkFk7GOSNO07kLvTOG3
c8KD0DyUun8w1XgdluGqieK15P6+P+y5+YU1w5AIvEiqT+sZhpKVkWLF3lkk5AIPrKLUpzuHxZrY
vB0DzkkaczgL488vZrcpQTNqXead1Wgvur9HyDqwY++viddYRILW/5qZXF5BDh5OrzDTuP0m8+Ht
DzW7DctVmYvLOOdbN2Y0N7YVUnYmwzoFGGU56kPEJpir+pXEHfYW+K3toHJrNhvtSy98DwNp4YyP
98X0xjRHXXWwznAsGZN9mmdV03lS68G/Rof4k8vmPDr+F0HeeUubY/xVN6bG5QIwPnbDjRv2YtFC
ZfCVJu28s+sGvHR6rfOsu0tPwK2+zjiLNFHT+objjjt9bQaiG70IoXI6S1pg6+k/DbrQXkhzSf8T
TZ1B9Vdy3O3Q5yUnkrf7aihWsC+txPC10F8SyI9bIQVfoKxpadjdPx6zMwBHEsEE4ta0d15/mi50
kR9Ig3cOIZMJI6CcCx7UnAEQUaoI3Qrk6NOMT92GatOmFqsZaRzxnC3r9Uje3h/G3BTTqT3mZ+Ek
xmmYhpOOTzqiMr3ziDgavBg2TGljVGfynbax/50Zr6a01v2vQhzBiGd36jrr7TA7iNIfL4q43v9F
MxFV1MtPmkxtU9VabvaMvGli9WxmmnRQnPb9/sDnTigpVBKpjA/EpjWx4jVJ45Oj504NPbq5YR3f
oycSKM8o84Q2buoStvEWhjKO68LiuOIXhwYMdRV6iuOdlfBJNDtcKGCyJEDGPHUe6XTJHdU+WEdI
Vhm1+Sgp3q6raD56FMxfFfqCWv8jk98897XtwKzsmmBda9BQeP6KHc7p+XR/hmauk6vPnTw6Qdy2
jasL7IwcXhtxHdA4UwNatqJvaZQD3Es39w3O+ENXBicvQRi7pRirzA+lgU+e5axL8dFyvLWQLqz9
zHOKIRSIyFQDEJ4ypihtKfteHUIxL77lTWWryVqRevbyOlagUNfetOH7/aHdcuWMa89GG+mAxybw
Seis6kUSFGnkn5Xiu2RyK0kVCruevJOFdCU41gHqjY0ldAfd/6IKwqquPg0yFf12iSFh5lqh4R05
CJizx+7tySYs/UIsU5exd4bkQVHUQ0cUZ38NdB+He2FlsneqROyTCkrscxO8q7tA29Xe1yrZQJV3
f17nVhL8Ltbo6AW9P3Gh/RqvrUJb91wN9LufUvfBaRJImZofSezZVmwNKzzD+zbnzsWlzcnb5+iO
L8QCNq19+wz+Z6Nu3PqYetoK0tC/N0U/GTgshARAhU2cFj3vfXzoNDhL1aoZ9Z82FVUN9ZNTHYXF
APYDXD151GkpAxMKWJFqzvRRb5pGAh1aYS0WNwLSD00w1hTaVyHbOa509BuUVNDF0Z8Fb5uHO7Og
R9zyX7uAKW/bU978bgXlZ/xDfULAvej+Qa8n97/VFCg6Hu6gPHj63gD+Xx0C+T1Ql1gI5u4PFDKZ
L3wgnKvJ/eHrQz0IQR6c/aHakUCnA0WPn2IJHqSlyt/cKYJZAHU6+FRBQEwWxqn8MBKsKDjL/i8S
U8FSem9uX+uUeuip+QjoJ7+/zP1es0KWwsKpEprhEAzHPHqCG9ummaitWnrK/1qzglNEwA3ukLoW
nsDkQQyMEmIRCL7PiU7ztNLYQfBACmfh9MzO3IWViUun4p+SS26ZOT2w7Lgyf5HhWxIJmJ2+CyOT
S45JS3TJqoOzmP7p4qNmraXkq2juPR3VvfQtWMKhzcQwUG+JH2XgUdt0MiipVXr8KKZOctde+BSJ
aJmrEEAkS3xnc1v80tBkYFWnlQhUYEg2PotauZEM3v+zb5TbRF3fv3tmTZG+xmEZkz3TJiPwUp0v
DCWnqSrWcvNi1RSIhJVVfA2EhVDzFsBAToKEPBM3KoSRqLv2jMTQMlD6wM+XXe1T3Cd7sxDtkava
CftN6AxrRYM0b2UKX3x/qUNyZu2wPbIn4hOM9FfXttVIbSNBxnajvGTZPoHqlCt9Se9rZjavrEzu
Jt3tBIuco3euTSm1M1rG9OBJQX6qG/SXUD3cXztpztw4nJEtFtyANTEHAZIqoabkn7W2HXadlCPt
LjTOQYJyYSVLvbqO+rDaerrhbGlzT6iHpOnXviVM6sTesMukpgcojPK1GBn9CoXweuOK0RKbxMw5
hc6bhCW39RiCTK6cUnclB6cYR8xydyXoXyg7flVqbHcx8DjFWUtl9Y5M2j/3p2dc0slDJ38wZfCM
U6GZNk3qAjplasez2nbZaxjGnxMYchRlyZ+dCzEUIrixV5uisjJNKWpy6VaBEUZnlPj6XR9buV0P
Aaol7gkBW1WuXFy/1Iafu8YHzZa0c2aGie4Ep+l/mU6m72GDqHycx010LuAqDbuV/jYgeXV/Kmc2
GjZA4QBPgU9hGqEHYuI7Dl3Z56Iwww1LJx5LU7JogUm874ZU5p9cNV6iVpgaJbFCN9FIr0gxmUdr
cl14uujEPsDccys3NMbtDPek0VSS68YuUJZatse7+3KzjMZo2Ia4Grjf2Cp2fT8ogqcPlYIxV3zL
6m4rSoItZ+jGAcA3z5axbqS3uli3sWg7hrQK9QVo3nQVR/sanMCo7Y66vlOBtE53rC4pnOisOJFN
Hq6j7Btq/8bIiA9nGSEQnRZjY9K2VkgL5rnQSlvXvnVFZQuLoi+zQ7mwMnm93CHmzQ79+NyTeW6Z
v3REF0MWeX9P3gRb45Txh17OMShg+a6XrFPbMmgrKTqHobQtTUQqPHT3wlfV2UsPhrQTteQgxeZW
FSrbs0rof5CW+suDMX7DyGOLAzfCU6fVIEokbmxGLFtaeS8Q4JDGYqc4WynapOJSLf0mRf1hbXxC
6ROl4jctcxmh7IlKwfrFAwzE2brBASFhNBa8IsL2MuwOvtXZOV77AMFt5v2J4eO7P+1zp5KE1XhW
FMhVplE1tM5OXsBbfRa5W1dmK4uPLg7EpjcATjlZ6dhR2vn7+0ZvoOSMHPlOQiPSkMCipolWUKOD
05pY1UBuC857OuzlLn2L5JXVggOGc7VdQ/2lWD9ELV6j9hgAYuGy1xZyCjejH0titBWMoh4mUcj4
84vkjlinTuTRBfasia64LSCehnkWffbBJYOjQZiVxuXu/tjH43J1M2ESpWNS2rQ5UneceJ2C5gld
qFj+c1r13rr0ZImGVXnY3Ldyu7dGMzAC8Yyg931TH1eLkbwDcfdnMN5V+7vK8pXSS9uk8rd6Zq3b
9ltePXp+A2cXUn6nKqoWLqebHCXsOVdfMLnvO1pFtLYy/Wc9AtQerYX+sQmfNDV7I6FeN5JNhSLC
sSnln91GIPBPHuoMYhTdruSj4OxpHFeWvunmWfiIy3nycFvQcJ02jGeD0BhxzXq3sZQe/DRod2Ek
SQ+KA4ItdwvFHoJSolsMRYCw1fRjmKXVuip9eSsibfNJ9cwRulVV7cNQSeguhk60EjJUTURe0XUW
V189Tf0h1MiuoeMebDyPbNH9pZ26viOWne+nRMGdAXnfZM+i5pNHvR5VRwSc602iijrqi2a3C7rA
XceIAC25pbMG6bRAkJwme/bN9SHRBs8ThCqvjp57UpP4xaxe5Bw5kOKlKTrbaN6LVjoISbtzvpWH
1nustR/cXoNnLLwQH4mTy6MzjhzIsEXpliIGV8f1h7hWg+5eWlZHOI4PrvRQtd9gM0cGLPdWrutv
1Bz6H+fRagw7FyC3bj653sb5FNU/XK3ZZu4xUfV9WryBqvH4C5cO9aY89191Qdq1SzRkHwf55msR
b+FjcOWhHbj+2s4nqVVFXXUk5/HQpbZVq1AsGnYfoQhYvbphjTjSb51ubvKnD0oybMpKW0O8HOuH
NnuIi5EA9eSV2iqB606zPmt9NzKtLVTQP0LC6XfSBPzRa4G/OyUgF4uigocuqo+REWeDXbRa9pxI
o6qSPHg17RCu6BN5FHpk2bVreI9yH/mOnXcovIk+xTITtBYURyqiyK95Rn+irdeq+RDkTpds6riQ
TkFYg17KnSChwUEw459D4NIXmrl18DPPtdaFT7PIjh1+9rsXFiLZTbkIurWaVOawTZRQocg4xEu8
LeMNdDNyEkI89jS7gw66XiFV9WGo0EjLlXCqZY6/1po/ifSOPCBA6Cfzb1uQeWp46ukZgOmW8GJK
E6NLHWySXiocXd85xpHDxigeDG14DIWjGlZ4+4707S/vCkxSJpLw0AwFOtHJY+MNrlJQSROOevBA
je3QVseOoMZXv/ytHfINYBXQ6+BOIi68nsm6s+BH7fHohQExXrPYF/kDnPabJusXXIepNzq+KZeW
JpWvOGuToox094RE+UoWBtEW2uqXUJkLdZTxFr3aGxM7k9MblXnjUonAjlo/4aats8R91NwYjFjw
Myr+Nj3NsEYXbKTVwTeC6+J6AhslVWqvZgK9yHloX5R849THMH7HaeFFXNgVN/t+YmwSHAlSaqjU
qhhb4j+Y8DzDA2tnsQYEjhaJcrAh8bq/P2Zm83J407SU7tYDXCRYVOPPfkha3HTWA2hSoFKe++e+
rZvn6np0U4RUo9eCGmaWexKpJPvtSm2eEpznXl9Itc3sxKsxTXZI55dGo0bYGdI3arFwTMpbKdve
H8xNx+hkY0xPMP5hpyYhVlrhm6+b3xon/po48qP8Gj3n6lpw/Rc5ATChDTViJQug7qmvOjU+Cf2G
NLOUQnLYlcYXq/3dx3/pfn/8/rEvDRQK3tgHY9GF+62njtPGg+CeIgugbSdp/udal9uVKxXZtsmz
9JTX3VLqcG7dgIBSQ6YLCdquyV3VxMLQt37lndpIbO2AxsuH2OgTnhlxydQ0UzaOj9h8dFgIzylx
XJ9q9OF8HN3SO1VqHggbkMR4aGkZ0w5HgPApKmO3gF4pT7tdPuT1xhHdZolCZ+Y4jBEAal2gJFSA
ktffEEdcLW7vhye3bf3vim/RTlo77UbqKmHVZ0W5UP26yZ8xaFShEANFZwLI3LREnxqRNXRWFZ66
Bh0P2YH6iCwWgitu0W7CIUQJ2lnVun+SIUFZOC3j2k1ubSiuICYilYDc25QNIC97VRs0KTzB7xd9
DaxU3PVKjpyFpYSrLsokkL2SsMkt4Xslte06z1N34YGauVxxTUl1kSCFxXtakKmMLJCFTglPqdXk
8bYbBu1z2RR0XZiWl+Zkb1UxWilJnvhrxw+9pXbvOfu8XfBn8xnAcCbrXRlOIujJEJzEXkGEIsij
nVaXzRdRdrNVSMz5KHpCtUOjXl7qyZ7ZarRKU8gbvUiVDXC91fJB7KWwrmOIYSX3nMKosrOqAon4
1Nw2Ra7u7q/2nDkiOQ4XSFQIOCenqw9quTSKPDm5QwIFCSFaGtcrJHVXNKMvSSndpKfY1gBuEDdi
fUbszTjvF3dV0ohm0XpDepIrc224td1G+sHx/X0oH5FFXsHSgHq1XUv6KpaEs0qBsYyVxxpZ9/vD
nllgSKo1/oFqGL9/Msth6VWequfZKSdpkhkgUL10Z4XmQ1Z09SoI6hdZ8Df3bd7Uehj9B+YYrP5I
cTpNjAVjtFvKdX4qUnPfuP8I+XMefzOcs4UCF2ViLaj2fv/ZlZdYaGdua9pEDZKpMit94xiZfQpG
UUryk6QmfyrD3QRaCwwpWJLRnrND+XxMh0N8QZfF9fK2oRM2jmllpzDkhlSjWLf1r06k6QurN/6e
yQ1FBD0iuDkiCjiuazsBVUbEq9L81Jf+Ji6AHZJr0lp/q0avivbp/rLNvN8mUTvAOOS/qBKPJ+hi
z7p+7QiA70jvoBX5LAlJsnNhpFpwhOaGREoLedyxaIH7f20lpfnTMSy/OGXKitt5b/bSLg/cY1N+
acWlfqyZc8gOHDXoeE7HZ3xijY0qWC1CpSfk/5A1EcBQPvQ1wVN11nbxRs/eneEpQUsqNt4Da2k7
3o6VMArELPWL8ShMu4pFsU17XQmyU9QAuHPfRcUlr3bgMVhbvmL/7fJdGxv37MXy1WEq9GEWZqek
gmO9oPN1iSZinKzr3ahATUauWwVpQVw6uUJDU29hVjbDkyRGmw7mjRBwQFA6T7GRLSBcbg/YtalJ
KFoj7DPSbYenDH5mHz2flzBa6iVZsjHxV4UiEAq4tiJAMwlIyCbzI7hlY3Otp1X19f7izOyEq6mb
LA5lgjbORCs8xW5uD+khj9gJ5qOopKvBXKCPWrI12fPkcrXEN1gm8TnVt1r3tfqBjNcqipeANzPh
xvUqjV9yseU0CttZEGMJBEw6rDpQ+FZE8qpXvM+eV6wz4XMcPLURUro0CLXSkvcyO1KeNxr8aHVT
lMkKWpVTe+SV2ZBtskrc4ltQtlux9+zIdRAS+HJ/DW/9cxIyPCvsO4JvwETXo62MftA7MYxOUY4G
0rHOdmq4rrS9EB6d8lkVf903N/OKXtlTJ0+3PJSRVYQgDyp3I6aPsYeYKTpT/QoGRLeAnK6sbIuE
YNYtaU3OzSu5J1qFxlkFEnE90rDoTWVQ6AYuOmHt2656Mk2yXMnPcAlGeYNkA/ozprn+a2qyWb0w
N9QixVQ3fEOOdpAcW5abrZMixbhPw36nGGt3aOHfQ28cjTnf2eplZ5eIs92f7tnVvfiQyerCu567
qHpFJ9X9Lj2qw3eIYiDNqF/jn2KyECkv2Rp/fnFunAi3oTWz6GS4uwSpWVKIqrDNczv+Bb+b1ixh
sm8qaB+zPDbYU98GNzDlQBkB4o5k1NFpELbDtkR/Q/gR07kUD3tpeBHqX8pDMxx9He2veD0Um77e
6ktJq5lQjxPK8YGin1PExroedSEIYWxUUQyNb6FINlFh59pJAN3uyg0aacxIGHlFiaBO/8SkfJEq
EEV6/HLkY//FdUxDOP7FGHvdAFLKoOsqMU+jk6aWWzHey2zvPnqM03MXdQsba+6ZubQ1uSRzMdBd
g3f2RKbcLb9EwifBWsjK3zr5zCxU8lRkeRWJI69nNlT0rK5LbiYrbNeo7hGnrj0TAhb4Xro3M1jK
VMzZgwON+YO+HHaqiSOgV6I6JE0enZzh6I7aRL91/eA2j73+3lr7++dy9pGBFtmAE1OhcXUawfie
b6a9KGCs/NoHdozeHqQoQdNB8SjZomAnrr4Scm0jDz/7pZzW3EjhTlIoeCA1Tv70emZTpUh8rwnj
k4DyaBx7R8HdxgYKP3W4EswNanf3Rztnb4wqqPfyrGnTdGThKorfSR0gNF980IRHqRBWjvPiqmsj
Ac1ewwVw3+DcVQSnwXgOmFp4mq8HqEaNmNexGp9CO9MDu3Kef/ce///VLV9dZal/YG545khgzN4h
0JjClzqjHkBhWzH3kGO70ADoLnDlZKX5hMTJ59RzFmKam7oya0eiDH1IqKcAGU3x7EbkSlJRCslp
GKgtk8mqU+XU51+U+rFSXhurfY5M5wiIMdOUDR3tK/nJpRJIj1M2NADHtPXg/xT8h/rb/Xm/ofn5
+DBSwpwgsFVA8K4n3nIzVIOdKD2Zyf9wdl49ciNBEv5FBOjNK8k2M6NueWmlF0Ja7dKTRW9+/X2c
A+7UbKIJLbBYAwFbXcUymZGREclT3BsvdVv91Bzxy4AaiVTVwIYz6AXUG/lUSapXk7FEbhgRXuGv
eQxq05Pr+Z2UnABDd37bxvuvYzGMRgm/brGKv/1tmlkPmjlK5dUy/xmD6e2sJq6NsHA5+6H0oaCt
vH5vzqnf9ZE7Bmfd7jwJmFLqn+ZgdGeA0sc/aBlvlXjQ0wqgQgq10E5WvyfJaz2QhjC/BnbgGTpN
X7pVXOIhUX0Rfnw81ubcfxtrdV3XfSGbwawvb7MvdSfKWF7FwjeZn1t7epJ781odvjyMMxvci6dB
iw4aLW7qR0luj8Wwk01tPb1sf9phbIItHuBVwJEALtilwzVWD8iUp7qgilxiDIQ+QCp7XSr7UaYd
ZxpxrHyviXfj/WNs/KGgaYErryFluk+nJO/j/Bpi0lnG1lM61Z+dXa2ROw7LcqAW+1KAepSTuV9u
N62S9pLVBE1+1eLkUjfjQY6HN134sbN+ZqHjt6Y7m7o/BPE5bIYfuv4527VgWc7sep+iRyMvfFDa
+dZ2UFVXa/McFPm1kJXY68ao9aY2/Q9XNmHUotUIscGkFn870T5uYJe1TDSazV+yUn1sphbDoE8T
5mjxJF+MUP2mFcbx8bnY2qu8gryE8J/0O1U7VfSGXmVVTgNO4Vkt7ATU50PaCJpw2rm0t3YMGxUZ
/6Vxj0LE7QTVQuMLDe1CZ5AV1+4cCb1ERz0oAV7rj2e1OdTr04CPH5jGqkDcQFg36RNbhioOY6gR
BjbNm5hM9j8NtHw2rN0QrFvNiUyuamNryK+xpqN6+DkeoEWmO9WUrdnA44ehRrcqqlqrjFGjoScv
HaIHCfmyQ2+pv4a6lF2zNff4Kls7fSlXAYJCv4Q4e/uJgrwUsggIG2ppAMF4X8bjzoJtBCbGcpRp
WpUxitBXu9zoe9sZq7K41nNfYkg7tqD0AdD+SUhTGzxFkkauKAWTk/gS9aUTr5OcH/54e4BTAmZj
A7CUiFY/AkXKqY7avoCTgrOoc4TE7eBe93iQLZASTSmKmhi72xyu1WdzhJ3rSV6V17SpfWRm0cMe
EZafyuZQJ0+t4409miaHQD+L9EsdP0vIED7+CRtxmaEiNa6rUBtVeT3PvszoM9DS4gqdxjxacRQc
aujzSDnSJ2Fr4libWEzMmthDSLdubcShaLFaSPpQPFfnIo/HUo3425WXQ/yo5HbAU3bUPeSGh6e4
tZePqyQnMcX4vueV6Q0OJd9YSfL39P9IXqYVzc5Nt7UYFMTwnMCiERbMchP+lp2PuMtkAkXtayWl
9ktdOsqhIS55VkUlP4eVEx7qQUy+oUfyh8efYeP8QqxdbIpB3/key5//NrIcTT3akoW4SsZ8DER/
LhJvquTT41E2Ihzg/YWxwoKTva22m+xE89jOZXntgkNV/VD789fB+HcXLtsaBpYyVhbceYAOqy9L
eW3koapZRpHyFbOE0G2Un4ZZe1v2s+EDAuy1pG7cGYD9RBlLesGpXYU5cx6NeZGWAm1+7VkpaHJE
mCSzLqWm+EZ27k8y+vKPF3Pr8P4+5poWVgitRZSBAls7fLTDSyx/7+0PXSY/5cXI7nyr43bXqO9m
WHF58akOy5PYw2E3LuOlxrF0D6CKym18u20cJZBquvoEec3sSeP3ptyLH5d7bhXYoL1Nuy+VRJ7+
9XUvw31Ii2qgipieleQgQwkWJG2Hvv8yZF+UqXPD7FOWHvY8izaCDnirPMugRlzD6x6nfjLHINDI
3rpMbQ653v7QUB/3UiuW3VzYwn/8Mbf2D2oMS+MJoCcByO1CylJadvk0lcQ43Vy5ZizTU4US33ul
pz7QO08Vxq1PdZ9UGLdJ8k7Ys3HvEDQSYkHCRf9z3YVSgrFaSSxRLXJgpjaRh19Amh1r7TxIxXIV
7/CbN7YNfYaEJLDZ8UVaF+C1YEp7TdQUjLqvSte6yZ7Lw8aEQBuVpYcWZjmMndvlTDJYAz20oGui
6fU5nJBNLY1xetdoWXp1ShV6i6SG6IyG1k4JZOMiXZAiHGRsKlV3JORBG4fGrmdxReoHvMhp3/Td
dE7m/1Bz465ZVMeIhGhsXCWLUHk7ZZhS6rPz6EWh6Yba4fGW3IK/qGdD9qPksJQRV68Rre55qTrU
0sNCesYv+2M/t15l+XZQu2FffoisBjEL7GeHynaDNju2+Z6j5tZGUcmucCykd5Nm5dvvOJl6iJUf
VfUgjSmzfGq6fx5Pcm+A1TL2jT3T/5FV16Z4GeWvYxns3NIbbxHeRUTGMOHBfNfNu0VU5Uk8hdU1
X/QgI/liIYiqH0oNdbrjn8+FBoqlXYOvRjR+u1j5LGRblE11LS18sctmlr0wi3cKCFvzIVBQEB7S
yXXXX8SUU7VshF5ddVF73az6MlrQZpO4iKi8R0RqJxbfuIbJZ2HS6jhxcS2uIgYEsUZ76ssa5zhM
NsLx2er0k8Z16UY7E9s6uKwdCcWCufLkrFYvj2Si/bS+poldHXSnejukXXku4p0dt7WAi6PGwnVY
mgSWB++3SGtGh3dsOr0m0sqOgxRdFXGiiYmarPiwqxW6sb1R9ie0h5eyGH+utrcp6ihNzKzBn6X8
MjsjXszVTgVgawhCHogOyI8AHK8inzQfpoECFoybpqez3wqSQ99le7j/xj6wiTGYBSgLYcDqInAC
LqNMgY6i1vZLbyWuNKNmYuZ+H58en6KNkYgcseih8eYV+b/9PpJZZplGN80V9QBfj3+15RcZFapd
ZbL7dYPBs4htQ7ABs1kTbFQpF4XeQx01Z9l+Oxr28B1z5sx/PJv7uIJRqL1BngCh4l64nY0cq8mg
hMQVRdS/0YeioNk+UHwtbJ2nIKFFeBxtgddZIx3sdnIOj0e/X0tCGgJEaJ1cGFBZb0enz1OUPF/l
tRkEKu1ZYrzXAyvzg3Icn3HLiXZmu1G4XkhvYI2U5YH31lHbqKJ4GulCXLUhhEQ5S63yppET280U
yXozNkXydm54l+06h9xpNoH5l9kLXBIKukmOjyd/f9D5uNz4/CI2Ep/hdvKxmQ+RGZBSxcr0BRGu
N5r8DTuErqk8y9q7ljeyWUZD1AO1wkXWck0ybJs0GpCOX3hhapn7TSOqb9wwxuDqfaa+H8sSoFcq
KtQqCinW/0IRRlffDDRS4veZ1giZab1U4YgxW+KPn0BCykX8C4HaBSVdLURSh0bS5wEhUdOY5yks
g5MRxMohSxPDl4L4I7Iq6k4YtrXzFgSPwwWV2F7nRv0kF4meEB61dXSUJSlfvHqerSoRXmU2Px5/
6ftoc4ELKSwTphDPrvu9lLw1ykJlsKac3AW2d5D3midvCvAVTp0DwOzOs7h1rIlqafwnQeFKXD2L
JVEmrzPXYZN+VOXvQjlE1rMWuu1zo/9KzL3b9/5tZIK/Dbf6gkPXODLyLdV1SNp3+AScR/MbPJA9
P4+tE4NyyqL7Z8MCX6OvehKKyipIC/jj05CFx2acLmNPGK1m0IST/7AvTV5ishBu4DvoqRuluBOT
LK52qpziCG7s7HT/zJr9U57+jmjCf7xLthaRYuACz1MMhMF5ex+kaSc1faMLOGx0IzbQb2kLd6Y9
WcOtnY+sD0ItXPis5Sq+iMKgcqxuImTGaKhoZOFPRvhtnPWPkm5+eTylDXYHHXl0ecKhhrdP78Dt
nJTGCiIpVRkM/BCPhnM0lMdR9Wh3ijUsr0lNxFGdvljORznVMc4gzhneytZliv/Dbcsxp49x8Ru6
w0uLdiy1rLKrazUdVPPaxC9N/ckKz4a8M9BGRYs5A5UCltGrhozw7Zzjdk4FT151nXHoUkANEex6
yurhSQ4MN3MUilnj50Rkn2exl9ZucJaAgjEFIRNaWKVrNKTOkR7Kkrm69pCVCIjh5tfVpa2/5Zbu
lsklUz4Y6g+Z9sg2eElLNPxy6R3GD38cK3NiFlb3ouS0VLdvlwCl5jmLAqm6dqp1beXYjdUXDK4+
Pd5dy0LeQj+3o6wOzFRWsxrTeXJNsuzZND2U2lyy6kNb7HzSjZP5mmDyVFMs5PW8nc4QlrFhxFV9
tfvuINsZ/d3qU6uNvx7PZ3MYy0Sob+lRhsh6O4zUhdUYzMwnkzSHbjkVGmuVtacIaHznrtl4H5ag
8v+GWsX9koyxFzJ89TXqB9dOL0YSelEifYxbxAErJ3HTCn2MYK9ysvnF4FmBXCORRsH3doZGUBJh
VdGS2yQuFORDSaCjJ84hLXd24NZIlLJw4CBZ49Ava/1bFtVVTTNNSV1fQyrKcWb6WvpMl+Cxav95
/NG2jju26ISSMMehAqwrW06Ds+AYDvVVKZXufVpO9VER0/yzMNT2VIsycYWiv/SxNR9nWX1u43JP
eXfjWVx6VbBcWNzMiTRu55qgPFfTBFRfEfvxzRzbuPFTKB1jST9W3fHxdLfWlTIAPiOMRH/M6vWQ
SmEFQTrX1yL9HGYIeH+HMhYonx+PshEw0XsF0UOlTR+5ylU8YTqNZLYpbxT6N/nbiN/xLZfKZznh
vyo7tg9ZiwszVk5/3gtJZQVUlwolfRq0N9wuZdg30mgONBpk3UE434zovd3sYKlbR+/3IVY7s+6z
rogMubqmGWBtgRyITBGpmD7oTnuQ5XeZfFCr0+P13NohC2hBbG2BPa7T/K4BKOTPqisbsDd6v8cd
2HHnvvP0Otxpkd08EIh7EsMQflJQXm1HuQ9jpbfN+loL9YcUy8qxt+zQq3Wj8iHqK0fsuhe30LDw
mxCeTJcNzk7AvTVfDNgoAZPqUS9b/QQn70NEJMBQ2uZZxM4bAsqPYRyflFB525o7AMfywdbPEJ09
IEPIs7N1VkciAeOt+zhucRrLDlylKIBkgbJzYW+du98HWd2cYVPAt1Oj9tpixTgkp9l5Jw2umP/D
tYkNJRUbQHFq3KthJDqHoqATxGvOKF9UJffyyXpuEkf3o1JL/MfbcmtSDoQ7c5FGx/Zy+Yy/XdJB
W8CbxlPuyjao6EdHDLdV6sHPjOocmG27M9zGh6JYs5QTXivma/xTTixKcFnQXOu2Ze+ZduWBYKcQ
b6I9w4OtdJvaokOPHZsCG8B14KsFqRPVXXu1IiHgT/9bYJrqxqGu+dOIU30LYf9oz5J+zjpZOzZq
Xrwd8HY9RnlkQ58T/c6X3Zg8kCyqBjAGWOq10GAV21NjjUnDIwFxJbRdre98U9u5aLYOP1A23YVL
pkv8u0o8HXWsuqiOuqt5cqrnwD7E1UtrNdQDnsqyPKpWzMl/eryNNqYGPCKTYmA4Q+S9Ou1FkI/c
AU3/Gsx0xgehaG7Syd7jUTY2680oq83aZGGl1XPdX4fZFdOXrvVL5d1A9e3xMFuTITZa6GJkTCzh
7ZlQxyTI2iIermb5a4ieI8XT2r8fD7ExE9Avqg3LViBGX11YNMKXMhDpcM3nSxJ/FlAlg1Q9OKgs
Ph5IX66L1dUIqkdFH4RxSQVWgXMzySOCq81wXTRYnmNZ+zVF4k1dfQXjQzRKG3K6ciDTg7hlfpmf
OyXxTH08a8lHkbzTnW996HUqWvo/uVSN4X2OtaTwywJ9MXiPgZenf9X6VSS+LB9ijJPak9l/NmPT
Cx0y2r+0d7pxGaLsYMvzSzt9ejy7rWWE/QNqjoEKstqrycU5bdNzoAxXK078wvFRjXcb43Nsxjv3
1hZquUBVXMtcKbzTq3BomjKRmVY3kBhkIJUDlkUvfaV9COPyXSv+RdjgMmrWsbQ1PEDTnSO9bLi7
b0gOhwQXSBmynrcbcpzlcUxTbbhOpzB5GkzjBFqVmINb7/YJ3od9WJxwhA262inprMOUuM/GUU7o
XTV7yva8A+1L4sfR35Xyr5D+ffz19Ltp0XiMUvPy9ai9rftkNWwcZ9BvkkdjdEfu5nGvafX+JOO2
Bd3DBkICrlrvj3quzLDJF9QPz04fbMQddFyZFP1PvYPYfjTQ4NKAqhXV3vUzmjSzSVCXUELMzNaV
I8x8O/skx2hEpdiyZvJ1eNun2U6ct7GAYAwYJ8Pa5apaI6jBaGXNPJHLKXp1QVXpu+IUO/fHxsan
ury4PmnLKt5pAIxyY5tpTCjZIT/gZ7OCo72VvzXbKPOdCjE9LDmw667B6tXIxt19zr2AVuudA7g1
1VeqHf3iPG3O6qR3IhN2KZP/Y7V4SKXioAc/H+/G5f9we8ioXNEiA9jI3oeUdHvIAKiDPmqs6iqE
cPNYw8M+7dHKrYOL0JXWD23930CFYiZXO8/a/fEmRKc0sEwMPsJakV/qDQPUyKpxwM7OBmiAGV3C
hUuThm80/ePjad5fmVCB6PVHf42CD/1At9NUdbiSdLL1mH7P2pPQkI1W7Sjxo7adniytlHc+3Mbk
WE4YV1CuCEmMVRSGrnKp5H3JeGV7hsLyVQSIRUjYELj61D/rqX58PMH7G4wJ/jbgaqfU6ZSHQq36
a+FYZ5UWjqjyLcgeMzs0DdQTzSWnxyOulpQ4AUoOiSqJMu47d9mHoofaMOK+e6kSBU02cyyejCGz
PV1J5pesNfZKdqtb7XU8cEXo8gqRAzTv20+Iw49tBHIpLhYNPzrloxjctrK+P57VmlvyOgxKZrRy
oe8LSL1M+7fUwNIbO6NAwzBJyRJycp5RCUSCNhHCm61B+7udsvRDPyAGpkyT9RIo+uirxTA8T3GQ
76R4q320/BroEpC8cCYgYFrjmY6gLhSranOR9Kk5KnP8ubCST6ZB074T5vqTFCAJ83gFNtaZ55a6
KJUH1nmNRBR5E+JypDUXjR1ML6IUIRMYDSjAzNHOFlo3/LxOjxcQaBNVY96R1WLrZa6hWKli6xAp
qXVE/D+ACtjRz+aksUTwHpu0ChhNXX+NyrS3D5KCJLdbalL4d4CT1V9d00vv026qbTfv5hrhPJz6
NERgs7I+1GjGjC46eXLk0nAodvCUdY3h9ddjtKEt5lq8t3fh7MC7YVV2c6mVTAxuGibVObTm3C9L
C8+gph8k0O6wODadWZ5SaZR/wMBqVTfqKukoVQmSSbLUPScxbnt6gHRnL4J653OuE6PXX7mg8oua
DkjM+num6RxNUWE1F4s2dPq0k/p9I4XQY8Zs9kI7q45S02WeYUYORQP8nUOskHY+9Oup+e2Z4Ucs
yS84xWtTHe3it6eqnAJhhYBclzlIMVbK1cAIfXWcl37BwBoRuyzj5gvnO+iOEdyn7lhDVWvdYhrD
n0MfaFBshrYiMlP66q2dT4ZXG0byjIZAEQLy25MgtxyRRLSjyCx+xtPYt16BNi8pRh9qnwyEnSRX
1oJ5PmRjFzTozIzypz89Oos/PdpNGs5xC1vydpZ1PE9mOkztpVSV8lDUjUKXIhlHbzi76O8Seq9X
lHeF+JgbGMh+taJdZVkJlUrGQpHVD8JM1by2SbANcgLbL8Mg+DxaZeDrUjSda63jIKjzN6ztkp0N
tgy0/iHcFugNLGKqyJfcTjos61hIBvurtEbngBDLp8DM0jOuq0A4CSZpSfNnj+vrZgIIpvVtcZrD
Zu52RKvRjTrV5/ZizgJVUIuwq511BI47Mzywz4YTZKD26fG3XQVK/zsoTC+SA3PRI18FSnEf4s2V
KO0F/6z6PYySGBWOovStqpsORIPNqVMi/RRNU+QFs1n8l+EJtznHS7vaugIto/iRdx2f2xRm7elG
PnxDd1pBx1v/leZN/mTqUuOlfa16YK57Vf11eW+ZPVUGYjVexIUcu0oEDZkqph1I/cWUm/hjZjbC
rXUZnUN7NE8xSlwHbYynw9iVnRcSvR+btpI8wpwPGgQLr63Uiux5CL9afbtXUlqFPq+/jSQfHh6k
JfXOUVvuRjpFlEFcwhDQwm4hlfc6huTNrLgVgNx7u7eCdyJztJ0I9v6l5I0E6KXLjo6YO8UjSiyi
p55VX3qcgEa3DhvawBzJ7OQT9qa6tbMF7gMu2hMQJAPgAqzmU9xu+9nqoiGB1n4pqWu/z3RaUHSz
mTzbEJDNU2HEXx9v+eV/uDrZsL65GV+VxhGiux0wDpMomWOnvkhqMh+lZeOBae8VkTanteBOwDTg
seteSIoxQ+P0YXPpxsDMcYbutTr1QLyE9C4OsplITwq0Yd7JIjeGpU6MdO2ik4LYw2o1zXiGBbVM
Tp2+KwZ0H+ivudSjB9nupFgb+5Mwylh2J4QroNDbZbSE4tRkk82lwlGmzQzPMtuDieNdBy9GWOWp
KfaagzeiWIISEAaKK/TMAJ7cjimGukj7rusv3EzO19DIvo5mVh5Elht+ZOAu44xa5vWErW6KB4oH
lEa9MNYNPKv6YE+ya2MjIQ1P+yKpNPf1uplrTEoRNMiXXmj00z9EYzgfs77ZQ9k3bmhQRTTd8DWE
I7buARUUDqo4VvtLqudvOyc4ppbsTxLiIfNTWaOAY2mfBj3aidA39hGoET2McNxY7fXFPCqYpltD
3V/qsOvdqBywuMu/y010rvTz4/O4ES7DeF9kdjCr4K1da2flJVl4Exj9RVba+KMWSJ15zqWkd7yk
DZK3ZtIVH9LAFo4badzTviwamHNtXeW/tFBPj4NcWm7KM/Y2FPH4jmLhtyptlDMxbvNUp5Lyrtfw
c3v8q7cWCEMv0Fh8ChaC9u1WDKH9dKMIh0sLSX8wnB6qRP9DGyvhiTo7PR5s46wBfi5a4cTkC5x3
O5gwBy2vi+WdGuvem+rZcrMs+9WG6veob/1GQH7T2724b2vUxTOYHmC+Chn/7ahJZ3ZWJ+LhUpvG
xyZ/M1d/99kpDYhD2sPihvt4khsbnTtrgdxeG5DWSaE9JEIa23K4NL15HkMLSbovBXp+Ij04WnEq
fgXDtFMcWJeVlkeWGsfre0dxFdjvdor2RANCKmfDxZptpDDyyX7qMxMJeEQWT60u9ydEDMtzGE+p
nxv2X8SZ7UEB63RzJzoZk73XIbqxrZZHkGtu+euOP6yEVhAmeTNccMFIXtDVa08TWPVJ5WJ4krJ5
r4dhazyEAOE6cP54E5c98BsuMHejInU88xdFn/0SnrDLyfsRauVfxKLtn58ZSGtEM0ByoBDyakPl
rdOaOCaNF0zFv1VAOM78rzCmz6FZ7dBRX3VpVo882Bt9ZNSvyPjXemEJj1AiO3F3mUx1+oT82+eu
Sb7JVS98OZnnl1DNHD+qNesTTP3Sy4amfou/SXqw5DjGazI2ktydRPEPZshTBWvbER8bJnYMQHDd
KAlUNynT8YSYgnocQB12TvxrQfN2ArxxUEIWbjVZyDp+aErJsusmHS6JbiX0Iktd9kTqYH8MQ+2Y
9n1yDvO2fp/FdniOLIQ9FRV272AWZLpxbh1FpI2os5ma31JIOdVV4hw7x2jPZV9MWMkoLYY5ZuDK
mf0hyhPJj5yOPAdBZi/nFvJTkT3HfQ+psG/3OuQ3vg6GpVRfbKIveBRrauZIR4tT5+1wqVLsbeDb
xB+Tvgk/xZTrDsPQ17kbNdpnOh0nr5214VhY03hQpzrx+26YD90UdO7Y9O0z0qvBs80F5dXUxk6O
EZqnYjICt5BjvHk07MCTrtR3NvL9y8/vXwRfl/Z77qwlhP7t1NSymnaBYQyXYBYB3XSSQLQF17HH
F+L92WQUAkgefa5F1JNvR7FpcZXTgrtAb6XWL1JlfhOq5XDMLLn3rbFTd2Z1f98Dx0NcWTBCwpl1
h4RiNlozz9F4MfNe9VLbGt6gZzO7eqT1BystI79t7RJ5bGNPJW1rZMRnQFEQWYV2tYrr0h5tzUBw
CzWjCE6xGn5OZhQGh95AOVRWpzdtq51EM+7h2fdPDgUXbelXBLvB6GL1Hc28M3HqredL356IwHwE
Q8b3htk8K9JpEl6zJ4q0gAarQ814KBe8ApGGvfz5b/vGoqg0FUk8XwYxnNQ4djUF96LwfaXo3lyY
O/tnc3ZUQBRarJjcXZmzWxbc6OYLzeadXzsV/AxH0jjphuMqk3WV4BX6U7WgTqY57+ymjd0LkE4C
RFMoUjBrZlsrtKwsJrTmaqX93ii5H2ffB/OfCBOWx8dkY1EZyEEsCM1j2AqrN5yuGksZ5Ga+0PEQ
1W/l5Gp0n+V08tDyeTzSRv6xMBOZDAuz8D3V2+8XjYFkypkzXcKatEKDv3qIIz9JvQZ8QPfar22b
ubV66k3D3xl6OQKrrbPYdy49TCR49FncDh0EZd+q4TxfKIL2HghaO3g8D/aRD2m8OGNUuZIRg5sZ
Ue5PFqomUdXHO1nB1lLTpgU5kyUg6l3FoWHTRXal8yO6ePb1zJ3BQJRnI4s8buSdxd64E0gqAVVA
Asln1/poszKq41jq8gWU4g1wuT0QBRn8U0Mxq/1LFfVO/HmPe4BCcBMsLF5C0DXFCKR6LNNqwhnZ
yJ4kYuxPODnGriikPcri/TIyEkL+uLvBd2A5b7+lKSLRNEOgXBp0GdX3dvWrN5/Rw3BpXN1Zxa1J
cbWBsBEDUfhYxXdqrdWWk8XqBYek9qWobXgftqQdO9FK3x5v0ftHEU3//304AOXvrBXbSqmt0Ji0
S9IX4kBtpPPG2d6b0P21AtsKJBrexnIO14z80SqKXB5k9dL1+kcVhXO5dtwYO9k629ORXz7D7ZFj
KE65xr2ikgav3l/icNOcYku9oEb0TpN9RX6DlP0xnOQTXdKnGoyD7tgdAOf+gy3EPRIhIDi4pfYq
r0S0ZUidttfQJw7QAwT6lxAB7xGR29kZG7kPIy1SktzNBI5rIkpRz2GW5ExPmK1yMfr2e9/SYtQV
pjjmZfhO0fGDqySUV3oLf4pUqWYXFDdy57l6W8XtHwoNkYsB+UNWoSJIHABudnsqAMb6QQtk7SLS
wq3zf7Tgy+MNugH3vhYVloiTJb4Tq7eNsLbnRtHwdZKTxFU6rUGSIEB9Vp+4v+RGrb/EVTwUPlE5
WYBm1Bl8WqhqrdfEUjcehq4dJS9SjTLyMjlCtMXp2nznIG3UttCFJPpf3EHo+1iT7Z1qjEQymtrF
Eo3uZmlmnbq07l/K0Kn8iW4Az5jZ9ZoWYBVW2T87qZt2tuHGMUMhiC1IMWYpgKyuqMFIrW6oO/2S
2D+0btHCORdOfswDdefW3ThkiJnghsahptl4Df5MASYkSdfoiCxPEEF6vNcySzLdWmTlyZBFchDV
mB2lrI1O/ajtStXe31rE1oCYiEjg/U7v7O2uCyWR1Eo/6hd6Ul70EmN7OXk3tc15lOOXMKXhWXvS
4x+xEoO6I19rKLj5vetx1Xm8OTfOPSQtIiUiDIvVWIeGgTF25On6heuaNgMld5HOf6Hx9NPjcbY+
7OL2soTaBsTIVQjjoCdXJ6owLg7qsU4znyYU3oc+xLJtZ6TNGf020ur6VOPaLkO7NC5pXUM9+xrn
8XMj/3g8nfunlOyLZiLqFVQsCDZvP18tBCVXjNQvhg4yaAzj4GFk9hmVDHqQO5qYJgU738djbk0M
yQfIv1gl31NK9SJoeEds4zIOgKHDZEGUsDP9KNpqz31i42tRqaAuRxpIA9y6QJVFmtnwN/0SCvHO
dGCfRfIbo/5VIUz7eFL34Rbm0rTYQRGhDkcSdruQk4gjp8Rz74K1xbNkPQst9iMZSWblp1b/U6jH
x8NtQACMB0SDlhpVRYa+HQ+CWi+6djIuuTHLmOkSOahseWU6Kd081t5YRc5LiJLlX3ZeoALcUsI7
WVJBQ/GkV2VzHpTJuFaKE8tub/bp7GWGtthm0PGFhI7RRr90NY9go1vZULpSOMtvJssSpqslVvzz
8Ww2EgNmQ1TMlIiLgWpXswkUE/dQ1bjga6FWsWsFk5tJ6UnQCWrLXqKgkC+/7aCKT8PoMvOdr7dm
9i2PJ3c16Bqj8y9raE3XiL4WGORihXiRl8GHIaNRqvmqRcm1/WrJz3k3uG17zCJ1j/G29VyBH/Id
iZm5wdel8rFKoach63JRxx/xbHiw7L6nzTtULSms0XqrQUJWR0EP7unxsm+8HSQ6wKUwu4mn19yp
PF0Y+EZlXoIeYkowhv0hylvpXPQOaueqXB7s2lZSVxIj4sPUhg6Px9+4CLDyhiaGthqt9msYqEIC
lPiqJxZFDtQPxzLzDei2XhVrey7Yr3NZBaO8DWi50fhOS9WaGBFEs6FNEdFaMicH5B/9xPlWxcHb
FIJjoHlT1ND0h/lQ2B/N+lOoLxq956k4C+Mqwn+y6eREsaug2dsAOWQR/QrK0WrpnNeeHi/K1nYg
b6NuvZCOUXhZvWSBBdaimZl20ZVvQRX7VeP8om7n2+qbBQboRH+sR+3cpHtqfhvMpaUe99pTip42
S3V7CoO5lOyEwImINjyrWngKcAvWjb9sMXrYrZv2Gxm7bD01TpbW+kF3juL2HBTjsTaicxaZHx6v
xP3bxM9hlwMWULS5RwmtdDYiVBYv2EWWHh7D8XOa1PqBtJIsAvYqsIH9x4/uogkKmXCx3OF2XaUP
k5bYIghihPCaGePdJhB+oqq5m/dTcn48vfvTtyjQEEXLCCCRXK7e91oWplm3Ol7IteOJTHtfx403
5OV1HrWjHXZkZCbvfvvu8bD3TyLDahDbl7iUs7ccyt8wNBEZEYws07xIxaepfheNf2chuOHee7g5
u9+GWd3oqlRkkxza5kVLyiN49T8KvAut6N4mg34NiBHRAPMHaaeraGPLMDkElIn0oNKvAZY+6urK
MtExrOoF7ojM8CUaRfWUZUXu25JoD7ZALu7xit5fY8uK/v+gqxVtERe2ohRltp5ONp9SBJBvX/4V
VkF7eDzSxt3AULQHkG0CZt1BkkUbTMaQsmcK50eM2r3lnDnPnprJ50J9SevnPjpHYu9bbk6QCBFR
NTj9dyo1ptAhlPS4dpNTuBkWy8oXM9hTt9gbZHXtqVndFFK3bJhR8WvLdIPEeCP0P449WUDoUpTQ
cAu219BR6CQmikkOd4oThocGuMrr8uIXcFO/E6Etl+Xtg8NIPG9ENHwxcqTbcxb2YqxUKbIuiQHv
zVSSyhPU0v/DKIh/LcUgsl3EXG5HsSu5Thf9jstQYLxuD7QjAQ8kOzv8PrhF+JB6KqHmwjLTVjs8
NWd4oEFrXwo5R2k3r2QvczIbbxSneUbgYnaHsvqZRdaegPfWwDD6KHIhvwhmtdwyv11W6MhPkySP
9iUYZpxfzNw80i2W4xMYz4cxsbKz0qrNyUiLcueovRq9rL4fzT+0OfEk8havpUI0bYAgLA32xRCf
ZvkL5oDHPB7Oc45oWPx9hDCZKmfdkA698dwvQAL1K7qM3USfXKcpz/R/PNvowsRy/Gw1C+dstwy4
PEbrn8gWW2IEwDykm25XJ8yzRFixZF7MNkv+QRZCfPof0s5ryW1kCdNPhAh4cwuAZFtSUrc0km4q
ZOG9x9Pvh96LbYIMInR2YuKMbo6SVSiTlfmbTpIFmYKoTrqkF55daYnPu10/lOZM9Q1Zd9TiQg9N
Lcm3Q63bV8pgnGhTyV4d6/bn2Blgq5lm5XeK9HPM5uRTJEvDxqq9cjkA2UfgjWybvHvt5Vl2pW6n
E8eYNStePBm+nPtF/18o38/Fr7b6oBjfbh+cVzYjFy03O0hFsPNrmOYUTU45iRwdF0PqdkpqfRct
mKfbQa70nHn8sdUXC0n2yVqA0qr6AjlDYT6nU/VcOLvMeqRy3GZh5iazGzjhfp5+muJPHoduFp4C
eCCifQzMo0brRcmHfWQPjw35d+0mw662Xzv7rlKfigY63y4J6Xf1Zr2RDrzZlqwWEZNCkx9kGKSt
tSSupFNLF5yKz/KsFKxtPLhfFLN2XqPWbDNvTDT5oHZWn2GXo7PBdTV0AqCb+fS30yOIcRW9nnmP
SFBE1zmsim+idqLAtVQhIwxrpTkg1AHtl9BK1NZXM2RYQiNrf42zMWNJMySR5ivJrP+K6a+HvqpF
uew1YYolTx+JHj5V0XbpTjKQ7vPLMO4yYIDxYsSQT853o2os2zWkrHpebCYT8JYC8raaGkgmtKU6
p/TrpuaBVEh8wkhK+aqHieDN26g8mAsjUTrOMiFZbpcqSeyh2+ccUnvQ/wtmrR5cZzTqz22YybFb
903+X4qgf+sGTRGQJRtOB/8xKBMfaB39dqFKgSc5EZdjk01N508DslAPZm/xoKlrqoI7oyvM6IBK
jFneN23TfZd7SVF3Ejoc+sE0pup7QfH1mxn0WY7JrSECz+ryebjDmM7S3HRWjXKH4F/+Inf0Jjbe
wev8CaA6cvgwxbkiF07UKmvDettp50aiNBPJ5aFQUN1TyjH2naIXj9GgtjsRyltYuetBAQLy/DcU
w1olwnKtRHLRR+bzlNx1X+xC9+dipzT7NvrXB+cyPEQsuS3Jf+E9rIZXyyEMIq0k93U0V4TmF6fq
7nnZb2Shy1/zfkvRYuSsIb+GK7jwR1eXchaVeilnMg96iR1g+KpADGg4aNoW5P2ibLFEYs9yPvNm
gfmont8AaV6Kue9b43mKf49Nc9Li6jD0T1GeuW1vnEZbO8j5xzZxfiTDlvrZ+hAn9qJtCRGXtcJI
V7GNypmlWZBKiWnRBIr39MrcPDcerLh2FShtCn6y3UYmss4Sl6CsTIaMXhx/WK2V1DGbBGCS+dxV
sRu2sV+Dbw/Q3984ytdXK3HwxAXaho4O78B1p7rrQqGotWI/K0VuH9LGhrQKktWDIqPs1a5V/SA1
Aw95geY+Du35a2M25d7una+JpXaPUzYoz5MgLUhrhBono9WeJRPXKKlN4nu9R3hYGLm5F0q4pSm5
9nGCEYYWDv02lByhgbMuztdENOPbpDexeI7SwNUSPJxDKfvcB/JeFk/CPlT6o1NbnryoIAjpaZjq
XV5OAH46r8x8Q3qxhmBXB4pb0wSP7a3fd1Hro7hGEQbFMX4a+IkLI+06CWSqleJZUf6EfMS42ivN
x2SnV4GfyzOWAZQaNA5ypXkq6q0vu84ElugAj/BIWB7fxhoOrLZ4IWhNKp4z6DduEUmyGwpzI924
OkZ03ajMLvuDNvX5N5CU0CqRkeRSHaq/mkU7N1bvxB9JeJr0HInm1QiGvREoe4QmsfTbQp5e7hIN
ZXYNAxWqC0jDrvL1sFAprZO3Pdt67gZytpchtTbg52/vkq0wq+NUM0UY2P0kPauIHbTGQSp/K5G1
EeTizcsXe8NRo0nN040M63wumxRR7UQ40nNtJwd16F0EFs2B5q7xre6RaU0RXrDL1kundAOucYGs
XkIvJhO8eoAow/88D53FrQQYPg6OQkE6y/Il3bojumF+EAqGReiKz5rxM9X6F6lrP2AO92tA07LV
yUfGBzU3KQ9+iFLPnj7dnviLTPPth4FjoTzK5NCBO/9hIQXIxKyy4Ng3O6QQEDb3NDM6VsU+Ne4t
eLdQFoL8U4YVKKrNLQJqavFp8VfAK8ZXsjsFhGAXf46LneN86uq9Gue7cryL454qX+1F5YPd6BuW
O5f3BbkxLypuLObyQk0B/E2sCbXkN0v7CWwpkWgsdBGqa7Hl2TJTV9qQOiBt3p6ty+t4CbyofnDl
0xxcT1YY6wZs0uDoROpxsAZ3gtiOX9QuycL7fw311kVD6AnzdM635fR5915NFStQUlwQj5Wwbb+1
4n2jK/MuyL8DOt/fjvUmP3GeZizBgG2RBIB1WAO+gdhoksQjEO/ZeG5dMwnq1BUNxB9PVWNldJOO
NquGhN7oShJ5iB466QdLwpfaDWdneiwqpDPk2Vb3Wg963FV6Zfjt1GnwJcuKZmMzXX4FRCGwcyJb
QJmKasJqaqgqKJk+p5ic0KOm2XMX5OKBxs9CW9vYH5dL7TzWqoprqWlZwQfBxHVKF/KvGPximnwH
Fvc+D+2vsaTP+1BOovtAjpu729/l6kAd8j6gmNTq1zl0JVj9VBXSoxQ/ycHeLJ7SOvKdbqulcSX5
Awy5FLIU8O4LZel8Rimg1pmTxdmRd5PXBQhq1p9L/S9Fgd1M2y/t3SE8VLnkG4W1keFe3qIGguNv
TIPlvbt2QdLsMRVOi80gv6x9SStdecyMRPt4eybX1R/EXRyyZ+5RJPdQRV5t3AqVAtsa8eIzehE9
jLRrPOCPJeiSUY0YnKx9zqjx4dFb12Jjd12LvQiXclzg5EB76nxyUzSJ8lHCOk4g9TNg5KJXiRdK
SHwgEpSo2sdSK7/++3ABe1JyYu0sViDnISulUyWn07D/w6cymlmz2sGKvzLP+6RpYXF+uR3v8t0F
gIH2G9wHjit0oM/j2epU5Npo4MHXwxmmJDGEgeSXxTjkH+qxiNWDk9hzfQf0JLF/3459bQEt2kGY
8rF6qe6dx26nIq2aZsbeNIOCNU8trTRNz/1/j7IgEmFncCCANj+PouJSA0BFxrK1zTOOYlk5OaUy
7W5HuZLtAWQAZQnNC+l0rrbzMEE2yFnSiuxIM8u1jNBrB1gn/Z0M/DoMx71kBDtMFcPMfpFE95za
W4nYlZwf2gRIT3LqRcl0vVplK8jYShOeeSDcXdmM231lZUfZyn6oRif26NWEblJYHEdjK7xcn39Y
VXsX1/K0F6icH/I2fUVXKfMS3nXuAljzglbtdpaW6ftI+V8uSqASlMd584PGXdO/qhm34AR1kmPr
SHs0dU4jCUlTf6jFlm/6tY0MIGOhOyKXQaP5/OPEjUhtzJ6zo1508d5QK7xhoAH6GLmNH4J+UE6l
NaJok6QbS/za9uJVzAZDEkXFkvU8sNVpTm5mLHE5/eM4iQtKIyMxGB7yYMub8c1obZUKOA5AS55+
vIsveOAmSn3giiW+P65IH5MeYQ41UOQ7AwfhpxAest+30HTkTKp3TiZxhKL66YMMig+xWRd7Tcuc
J14NsQc0VPOsIer9NKilj1kQQCJWGvtuclrLb5rQeAyMKjnQzjsFVSnt9DgvD0OsBQ+yNpiu2lb9
H93Gp11qi9TD1qxCFlKr7ye14dFcWPaecpiAEpa0d7f34dUvDZ4BVi2CEmQa5xPepyAPqcVhgSXN
f3hIvIaycBUl2bPAPb0JvEkGfXk75rXLnh41EoNYJ0OIXJ1jmWQLtR7r/AgD+rFW0HyTnvQwf7ba
b7cDXa4mjhcOS96tkO5YyOeDS9o2kjB9wFSUjAbn20xJ/ZadnczWKevn19vRLhMoblykKeE+UNpB
zeQ8mph5nzpmmR8181dv3S3Mh6x26+GvHqSPoIo/YQp7O+IFoAkYCt0WqFqLbRpp02qAwdhGg6wg
pm+E+NoALp3awk2kyPndIvIyuwW0QR59mlMXHvUL0N4DHjsnDZvn/+SkMD6riK5MrtWXc+dahal1
bikn2v3c5uq3ohPlixMa1Y8AVEHvx6kWtW6Wm+FfSOzIftwezLWPBYAbbMQbdmF97/RBXoFeGvKj
1MJLKWWXIjJoouk1sQfP6OKteNc+F69BGmRMH/+sjpoxDJqEJ1xBY928n+CbPgf5tE+x8AuFfOdo
CdS1LTu/y90GawT0HvJSNtyRNT9l6k2cU6cgP5rIIJXOPje/V3bxQBu8CcOdw6P89pxeSXcJuDBp
YRgsELtVumtnamSBo8WAVpZaCvhwnr9mwKgfgqEUn2El2L2XaYn9EoIJNkmeUkqeY18geRUaI8jU
27/n6vgRKGBzwJkBBH6+ReY5dXhwVflR7ZLE02Naa2HeY5PVJzl9N6f4GOgoFuE46GxEXs6x88Oe
iVhcGTh2KGStI3e0FmQ5YXPao+73puQlyUEL5X9+rjPNZOB0b5g67pTz8QllxPdJTPlxUO5giLtp
/KmnPzIUs2fJA+j9ZEd5ZAM2vZwr66GRb8O4AFC/LOXzoKqT9Kk8zZw7A9oL+olXtn/7s12bPOTX
Fk4XbF1qpOcRqjxwROAsZrkQ3wuSsuQ53eyXX9v/2oKppStPc3b91g0toWgkU/kxwGYyAQlfSZ9G
8SLAYQbzp9sDuryBFtY3OiwL1J239Sr5bIOx0qZRY8q0dDf3Opln52n5vFP7ZksFbfnm688DNghl
Id51yz5cTV401W1YLfa7UvEoghe5/Czrrh5gqEBa82OyvzfOllLVtSUBUmm5HtCtAK14HhMqZQNm
DQ9W2n9i31jG7McIHuxvz+KVKiNEdgTe2FJQuUmmz8NM/djA82iKoxKW2BzQav0Q5pUnptf8Dr9d
v7QNN9nKHq4tRghxbGEoAly1qyOt19rEmlU4obr1WGavqfFQy1tlgmvn1PsYq7uBAkvehz0evU08
IcZ5P5cQfNE/RhJLg3a2sRqvrfz30ZZf864AhvRnbWl1gCWOke66RPVyq3S18kvctHeGtuWqcG1t
gEkBYYN4MHfDajPLQxfHUs/DyzBAWMQtOR5S0ltdtis7DBYTgqgOCQrwrdWY0lGp2jlPymNg5vmu
mS2tAqDcqYdpzKK7HMmdjUm8MizGxLMVGhgMgzVxanbitMzTDnPjogz3Ac1iFwWTf3TkpE9EXwuQ
5/JmsGn9rzbWaNtRPNl9fdRHVZz6DvkZu5Qsf2NjXVkRCz8YYjJqH0RahZGAHieoqi8ODVR3h9dy
DJ8S+VWvB16e5YeU7nKrTffLf9EV2mkoNoQ4VaCW7xZZv6cl4ItQ36hfvaGvzk4yyn+UWSjE8aOg
966+aYXcptEw5mNvdeO3dEqi2CtjKKL+MOnFXVtpkex1tBdiX4sSye9jwzzoGkQnX+myynBx27V+
JAAKfrSTwMUgqFrVZRXWjTfFk/4RiaQaJHnthDuBs4i109twGL2qboAHTkbVAmNHCPW31Kl6sJdg
4Zoe5PvhT9zZ47hPTTF0n4rcbIe7uqwTza3QZGlca3DUaBdY/VJSzEXCH4PJBIRQIiS68eWWI+9i
jqh9UTZn0V+45qiJUw5OGZpksZV2b2blvZAzqufNIN/nQAE9a26tyY3CsFHdpkZXoXfkxZRqiJ7s
oko3NCkuE0Bu7YUzAk4FNBr1jPOzBaMW3qFAVY58ptYtUu2+yFpfcw5KqiHJGTwgyLufoeQESfxx
HsRGQnRxWL+FpwrF0xIE5lq8NcpTxe6s1DwOTbDPK1PhjRJ5oSiijUz34sReAlExWLzg6OCtCdlV
FXdxP5fmsbBzECToaKQ1L4jMrVvYyu3TIDb26EbAtRSVUzka2KjCPILHdzs0Ch10TpvSVwzdtZI/
kvNlY2UtOclqZXGhA3AHfsxlu25fRbYVtoPM7gMk3O84qYpHLdL/zh3o+yxM8RmLill/bSpw5X2u
FftyGMyDtLiU3P4l174pKGE+KmchcVZLKstCvcciBwRWrfidc9CVHVW0je95PQjwFj4qSe06tSBB
y0yE8sxjCxqwoVNKb51zf2O7bkVZvUcyh3JNIHKiNA8t1UYrP+jGRgJ4uVBY+lSoaThS6+CP5zsQ
0UpI8YWuYW+c+TC2VOVOJPfoNXka3uaRvbEu31ol5+uEnQYJgPbGshvWRY9Qxl2kNmL9SAqVeYBn
Z9R2J0PeZdFHNfkw6d9k9YtM7VjWc6+lZlX30x5/0udAh+SRbt2Y14b/7uesn0StGYxa0PBzNO1J
F0gXmk+t86VV92P8OOQbzY/LjBQoEkkHcIRF1Z/ZPp9s1n4SW4ZkYewqm09jkltuUIIhFGRzeyCa
9VHNAu4CrpSPvVFOXoWX7f72/rjIRPgN+MUgDkF7DpGuVVFG1cIEOKVlHVPuR1pQfpJ9/fcIlOa5
g8GbIWu0zPm7hNFe5HmcubGPpSzpXsJm9+W03DLLuPLlKFGAyaQeg+7M+khtiqYrMErkSO2GvaT9
ATX7JEXP+r0apT7P9H8+VqiI0NoAAAKcTVvrlPQRHoO9lDBttvxgqNS2c6wF9cLcMk+83PS033i4
8L/ATQGens8eJp6loiLUjttk/5g3bUSfP/qoCGdjJ16kwADm38dZb3y1oYMgEycZZtdGryKJvoDg
3ZXDv1/ySySgK3QF+NNbr+XdeohY4na/iKvkHAp7u2s0Vw6C1O0A8PoiFdJ9387iDqFV1JrEKO27
Ljc4fnJ7d3thXrDdeU7rWH7xvjC0JQlfJa4y4nmSFQi8GSfJHbCIyrIvobrLM/1VQAqsDtbsV+V4
io38pRzHVxp3C0o0TaqNX3JR3VtYQlyWS+rBIbhmEphBBYy0UZ0jbxQavUre3FepNdxNWp7sSLx7
KIJC2VdtYN2LSVXub0/EtfDQdVEz5YtolBnO11hoVmXs5ISXBgeZyKDxS4s0MI8tHIKd+xkBZTPH
3dHYGPbFw4GnCU1mepO4ZFJsWJ1/MTcNoH+jO+rTSURfDaps0fzHzu+FsfEauByhTsEJRQ0wYeiy
rBFpYpISZH7q8Tg7aF5KHWYHoyeJ/6gZVoNOMU/yELjduK8vtxRBF0gTZlM44q6pDdOghYMRqONR
MT4BpOI6RYr7Q25OG9nHlWnkcbfEok+xyLeff76mk7G9Ca3xWEEtQ2TE7ewcdjAAbeVFiaqNDGE5
cM5vbB1WGeTFBRXKqlkulHfbtwzkrhFDPB0hhDwNdOlLCZ+WfEt5+NqgKHvBn8Do9/IpMNpxLdHR
mo5NAz11+BCGYKVzt0WK9t+5wctT8X2w1eHX2QDe8TGYjtYcshA8uah9Rw6etTT7m+s/6uapl8qn
oryLpI1vd202ua8WkvyCQFuzEWVJ1nuRtNMxNO8jS7rPE9cEVXJ7f1+dy3dBVvtszguoiHI1HSn8
HSw9ctNheuyegnA3S1vf7cqix7WAfymlICGylkgb4ZE5VlLPRy0Gdxl90xrVk+WflrZxX11JniDG
c4EgwQ8Ch9b/+TqsLVZ4bnbzUaqBOFkH+6vcwh/yC9JD1HZ3ebpx5V+CANCXfR9xdUwmg5ogAkBE
q5v3tl586j7MqC15lDJw2ByLJ4zr7/LRVfv/KTLtAGrmvGPYfedjjZN6NM1gmI/GSeTZri4PGe/z
PQVLM/lRfwQE1Myfsn+t1C/9LVhh4Iwhyl5cSsgDD1Ol4OUTxxT6ImmXlMnGsXxhD8DGg7BDzReS
OEnmuuOjTHESWUoh00HXdoZUHuXM/jgtHMThC+o7vip1nrAGvwt/OCjROHdNRd/beKwRp5mHfWdJ
wAkjrkjAcc4RHQiXxrRL48pTWeZRZO7Kvt841i8zTX4zAEf8KzQA5GtgA48ZvQc0Ix+L+MHquw99
cZdn9439s2qe9UlsPBIub643gyqIVMtaR+P4/NODi6qnOg6UI4qGTfvklL2blbiU+pPae7mi7azm
9+3T4sqbDCKghvsXRFRaX2vacjbraaskJiEPo+Pqc+bGDcbAxX/Nn7ANXBQU8keze7DnvSZQPea9
a3Aki6y42/ghy9jOr5qFkQgJgPLUonC2Wvaa0dkk1IZyzJ8k+27WFSp1aM1Pv5AShk/W5i+Vme8U
65/TkiUstxtwEqr265p9nHbsxM5WjnGDckDymEjfW4wio1Mkfb09wsuldB5pdXP3pdoq8Wgx023s
dj/k4FWVv+RV4ocPAmG128GunJhLNHrWKDvx4JSXX/Pu5pZ7q0W0lXE1024+OWwQKP/CwFctVhBx
EyiZ/A7YSbfDXhsj80Xnip6STr59HjVykM4x9Fw92hYMKWcfth8sLAaF10U/JHljQq+NkTVLU26R
P0fiYLlv342xlqNkju1CPWZgZIfBjxoXO2YkoHZZ5UbVs9QnbopnyO0xXl56C3t2EZ2gYqJxQJ9H
LdvQnOY4VY+V/AwyrEuaXT69Bt2wkS1cmUviLMNbUP8kYOdxKgGooTJr9TiWjWcXP0IMmOKoBJKD
a51jPKAxf3tgVw7oZWT/L+Lq66X52M+G1fD1isRNUnTOCzfvv9JxlzSvGqtDL/l642CGZrmUAFwp
dACj+wV/bMdfjVE9CufQZu5QYVLBMmsi65AH5iFVLc/QQNFvgcGurgAwYBwXiy4Yq+58joo4Uzuz
q9RjKe1jkbhqXPv5HgipUiFMV7nCgjS7JcV4pXKNHAGJyNJQX8qNq6MqnJSSdnfPuguN35iyeKMT
7WTNL3lryL95BCCYXLudhR5v5tzd/kjL3706JrkjWO3UzYEkr8loilEPc1d3KimXbaAz0RT7WaTJ
/naUKxcR/jakH0jYILzgrC6ioa5mOwsFKyHOX8Q4H6tZ84qo8yUzh2gs8zk1ymTNxmF8bWYXTU/e
6uCi+Jyr72mG9VBLlNCORf8LZbmBCJOEYa+rjf5ku5gTa38aSfVvj/Zq2EWU5G2bASVQz5dR2Fdq
2dQShUlQ9DisN9Lkj2bm2uO9qXwtk/KzKe3V6Am1sH/Ou9CifBdZO49cAHpOrCQwjsVY1bBph8YD
DTNvHFnXPifXALx7LG0wAlxNq5ZGWh6L0DjGgtZcAg22/TtV9xJK0EHf74aPVWwdNuZ0SclXC5U+
+CL+BJQRvsYqZZdng/YRW/YYNK68a6cXFdnAKj4MxWc5tfbDnLjKh9sxL/cGTwObu44azyIXuJrM
CU6xhHD9fEzVWNt1XWTeN5JV3/97FJrU5EqLVtfFDpxCfdaKsJyP6kyOPEX44CDD+69uGuQjXKM8
iKk6gshep4K1QOs6qar5aEpztrcjFF3sUYs2TpPLu+w8ymrhF5lj0gXnrdFjjvpkYQazw98OKJ1q
S/eO0IeNubsSj3uTggLtY8hYayTd6MxqKpJEOYpYM78XhjPtld4mPTBEWLvADbY8wC+f3CS2b8J0
/zfFXR1ki99ZzdOGpIv+ObBo0YYwupDhkoqq/ffHAhrI+FIDsVLZZus6cZiPQMgw6jrWmexaU+CG
48SV9MkI/sz2oxZvbLHLyTwPt9rVYyUNmQNgFOxT7Bnp5LHhPCyC638v4p4HWo6Xd3mWSklabwPZ
AtdS/MIs+CmM4tntVFfFJ1myHiXJWJQ/u5Muvg04ztzeb0vWcX6QEH0plMJj5wW2lsWw7NJ0EvLc
YwZB9/cU3JvfyvRPgubX7TiXpwe8goWuscgQo7m6GmXaRGElYVx3nOvgZwainYtOZBs33OV6JAhc
MpqkvICp5J1PpYJ92mgXmX100izyQPwxJppQgPnb4X8Zz7tQq2zOzHLbLJF1oa9k566ll/kuGpES
/R9m7V2U1SIcgjnui4kB2SLbt+2Mx9+WXtG1BfB+zlYfBpXmJu8DPkxm+blU5l5Gi7CzXm0zReUk
/nx7QNd21bto6z7BIq5RmJAMKOSmzd7pROcHc/syOcFTUk/zxnp4++vWq5uiCI8m1OyWmvz5gtDn
po56rbKP05T7KiJaom2eG0fZybHtz/2D03YHDN/udbXz5IdkSt2oUw5K0X13YvG1/JT01h8nEa42
HzSFxw89hDBRTplmupPwLQSEWAWHCYR+obt90pOSfro9YVeS8GUhq9R0yCy4EleXyFxH6AWDszmO
heEXkXYfNdk+CbnjVb8dfV3cd81L0mIufjvwG3DqfO5srIvZsdSnaS2sqfF1GpsTgiPasZ1qFFj+
i507GK9Z8ZKVP2TENALjox7+Vsu/eds+D9qn3nnpk/8sO33sJWPf/J6TBxV72e4usCGBxfKv27/v
8kABZYMKJOkPSQkAy/NP20gLalUqtWOPrKBPm42CVSxvwUuuTD+gbRt2IlnGIpO8ynqCSpLg30Tm
sdJKN2/wgtzxOrS+YM9Xvw6nPKw3DuTLHULnARUnG0EFdHPf2CvvrgOngDASiBqURY8GuGRX/5UZ
9So5+SZVTr+RIF/SYkH28giBAE/zjllcHTB6lyBkE5nAlhJ1V+UzzUE1P4Ad4SXsqD/BX8U4wdrU
BPv0PhPsoLZNDkb5ZxTRvaaWGpoNaf2gK/30MNXGz9vf+Er9DOAxRgTkaADwyDzPP7LdKXByRGgd
A1t5HCTzqW7FC2Rut3C+qDyYsKr1zaa7E026R5Ay058M7aFR7J3Sn9QtAOpbhnu+I5Zfs5AAAdEu
QIPzXzNI4+AIQada/TKSgtiwsr85qOR60MiM7mf0Sxk854PVbaSRFyc0kmUgO5hv7mHUKlYndGcm
aoOGj3Oc+3w3hV9x/PWk4oM1v6JzenvCl899NsIlFLVqVOhpJ9PKPR8hyGg9y+PWAbRh7priBQFy
V8IdNkWRqfiqf7od7WKpr6KtrmtN6YOSk9c55ubfdmpcKFvwj78tdoW3A13kBQTCiQ0C3cKSZSWd
D0upzUlKnVAcU3NyK65QNfzudFt6QNeiULkCYQBEki7s6jvJcYfntRQL0u8anQpfyX9q2caOuDj1
KFUtEGhU6kiieCWdj0QFAG3KZSAdDTNr/MEoJFcb1Oz+9nxdnnoqLGJqIMobrA4K+nkYUPq1lGuy
dJTrp5h+4WQYbpN8x1uyb3NXF75aggRRNj7T5ULnzWKz3XnQgehdi7liGiNFRqkFJ3iQbj//dtrG
7buflvIVs5GNWJcrnQYANUYWOZhevtn5CKu4jxMpn8PTkP8ZI+XV7p7lpPOBhSDGpfvDlvHgJWVr
iUX1hf83iEyoKOcBuzps6hmPj5POnsqaH52XyCdcU2ADQL2fn1rj14CkWNd9AraP4xswZql9RDzn
EC19iq+4NFgl2qpO6gU1VfstxYkrkw/+hoLCcuXzvlptxnmaTeFEQ3SyxVNSBhRkDFyt/5TiK25g
/u31daEXyL1NRZF1Bc+UZbzmYQAnHgaB6vcp71/i/JsYPs/T02T0rjCb3aAcZuN3JbkR+S6syPxX
Xp9UxNT0//pSQztlll0Nzfp2AfoGW9DAyx1GTsG6X4QUOeX01cKQMYCepkyLT0oEbq/JqdSmo3A2
bvkLiWVmgCXOZqayDtZxXVudJ0FhEZr8yVADF0a3n8rJ/fJqKVGCCqQPbVHdd6XsW/+JsXB5uash
/WwAX1mAWn/6n5yB8SOfncrdFO/bN1ThiECI4WfR1r5cDq7zWwFg2yL5DY9sEVFZ3cLAh4QVTnJy
6kKvyV/0ot5Xi/yz+bNThzuR4Q6xcQBdWYwAwXj40OigLbgG2Ya5qqSzZSen2nkI61el+xAFD23z
BDp04xy4bEXTZ1j+gX6IQxyX3/m+DIOsQqJT5Kew6Pfg99womdyakQ6q4ZZBfeLRyjIUfjJ9UUT+
XI39Pw+WuYWBS8sD+CBw5vNf0EWJVQ6iMo6S5HjRNO2QnkmpbyhqerA3+t+XE4vo4tJfAdC/ZJer
TxmYU1KrdsT9kRvtPsqk0J1GQ30ShQKlQG/0k95t6olfD4rEG+Lpi9TWKsmc03DOIjuRjlGpoB6u
h4Pt5U6g7OYUCKo8NY3Xgqv/cvuQuTzhgdRQ26Mdzna+2GFKYfZKqY4SFQe7nr28jAwT32Akezjh
i0a4zSQcunWR3Mg70CPZlsXdlaX1phwNyGAR0sN/4PzDUg/JdGWY+QUiCAt3TNEIAIEWPuWUor0+
Z6P2aZb7EmKMbp4lKMmY9R3pl3owWuR9bs/HZXpiA5zCbAFzB9pe61Qfp2Zcdm05PYXyqOxySR09
YtKRLrutXteVUBTp4Gm92Qjba/JBPlBRrUMnOTWjpvnJggkbazgX1ThtKV5dqjkwJnRPQPyhtsyh
uiy+d++lQgIcFnVxdiqBK7SQG+yqQa6w9vpHk1yFc0MdP7OPnzhE+snPa+uuTbND2ewto3DretxP
WfWzgb6mbuy1y/fCIqFPboGME7CkixlXtD4NwzbLTrJwcJrkqlcO/ZT5ogSQ/V2pO88y9hpGR+2h
tR7TTPrnL46Mk73wojCM4HxZbXZOV71VCys7CflBz3X2XOpnW62Ii80N0hn1P4QU7MVC9C2VfDf/
gd4hYIRXBnmN/hDqqtc1Hx20ETrjRMdzf3sNXyamq2irIRm61HXBFBSn2e7v7WpwZXFfjv7nGAE/
VBSMo6ptZYpvUjJn198SE8kQnkPLtrFWMUnHmt4Z6+LUIJnghkpf7GI1/wjh6UetT82eyyp6jPsI
feAum3xtakCzWBbyn7JT+KWIpR9hLm31Sa/NO1VbdFpQSAL7s7q3gl6b2qmfihOdGlZRZMFWbHsL
8G38PRzSajfr2xpvKptpPRX0F1AFpOxCkr4KWtux2QyNWZzyAT8Ho9HV+0CHtFgNWUBBpAnu7CDg
9pIkyTeTTDxiEfutUKzqfqha++/GYlgm/uLX8CtwU8bgDnDL+dYvZfR2rUovTuNc3FWK6QYf66n0
m75xHSyUEvOhczAh8TGauR356twvDxUUBGScMlYHuxNNUN3noDzJXfu56aZ4Jyp40aox64c4ly0k
9+b85+2YF2fqwijg5F5ub4pD6+PbkMBQSfNcnCIqgsDyY6zByk7yajgBu9uhLlLgJRSdRWBZJGG8
Bs7n1ZynhqRHKU+W+K6pn03n8+2/f1klq+8GiWHBafMGo/2wDPXdkTEoWGCkjlaeDOdk2fdF77eJ
NzafphfJ8PEKvh3tysc6i2aeR4vU2RzS1CpPevpiYF1sfAx/BNkr3jG341zkGzwklxcDevn/97/n
cSq8UhLDnkoEwv0J4cPhb8UtLwcvCKx5yVj5t8Nd+Uhn4VaL33akicSFcDOmafFrt9XuvfaRQDYB
NYDzSeKwKnw6km3nEUXPU6rWrtS8mtNDIv6K6l6pPBMLxB4i+7+PCN8E9LzgnqC2tYqoUqSBNcGH
svPHUAp2Or4p/38Rljl9t/CaUEbxxiYCtAhplyUBoikTZcTbUZYFtV7e9NJMJGW5EKkxnEcx43Ry
kqioToG5DxHFTT+qWe6O1gYU+doCeB9mNV09WjpF0yxhMFJs84dQvbs9jmsBwMADPEadAR/DVdo+
tuZUksFWJ9tuvP9D2nnsxs0F2/qJCDCHKdlRqbsty+GfEI7MOfPp70cN7lGziSZ8juGBYQEq7lS7
dtWqtaTkOV0P3hbuk4nYHolNngXAFWZnM0ZsSyPxUJ6M5gFm8ka19WO3iYjZFGMnBmdJPqDK3W/7
g1W9Bb66RQk9sjunbDaatCPbmqw18i4s3tUXzY9VGhZJ1RvlqRfqgxiJ0waxU/9vK64lJRf8EmHZ
FDzRtTp1jFxvkzBpangkDXiou8ER27+6+RgQPkihB8/75f5STr9rtiVpSuEVRF0BPqS5PkMv6nGR
J3l9amC4dEjtIKJbhfEhDimR/rsptgyilZAMUMOYXR6d3pLK96v6NHaSo6JnGvLOG/b3jSysEi2o
U+BDUY8jNtua2B3M0ajrUwJbZZTQBR9FP4xseCi6fOWuv33FTQkqa+L8JzlA2moW/oVdhVeCxfqE
qsWjVO0Hg62pvirGqxHpTqKGuwheTldQD5Wg7/14jVzxdqz0FZIMpYMDzBa8Vtf7RIUrEqLwojrx
IcDt/sTyZ1fY9MiJ3p/T2z3CMwXg3TsNGxtyth9h8Q5C9PiqkyRAZZ1mMGTKeyFbS7jcXpMAbxgQ
yZZJB3POvlfD9Cyn7VifUjW0O+lzFh6RAx8U+KWH1CnU4/1RLZgj4YDWC3BZ/syLJ32tKDVFzJqw
Sf8iNDswOG3liM3n0hkLca1+svA+gZDnf8zN8ysSXI2wgQ/1SU9/DWGLOPZjWXyXkDtyN0FgHkNX
tevw9/0xLqwc2l/v/DkkGujiuN4hbhSXSYkK2ylA+kttH6fHrJuvbI9bdzWxX3DUyKiQHJ3Hn1Kc
5PmQufUpzmkEpW26I4PipsBRL66Rr/irhT0/0Y4jOUQplPfj7HzXLYkiM+ia0xCmv0eYA0JQHOUo
Ibq5FssvTB5YswkGRpmbsU2f8iEmkDoxzGtFbE61+mZ5xc/Riv7rvX+vHfJGo3hPJopnJBmRmZlG
01GoD4vm1IXPbnjSFO+11LaC8KCXf/WOTm2PxL4lHcIRpVQl+5R6h/ub5LZFc/oCGtvgIaNTFNKE
64GOogvdYZM1J8uM4XyzO1Gxfe9Rznaudh7HzRinDmX9wYfv8Fzz0s2tpzW00cJpvPqGaZN9mGxZ
ztxh7NuGw09CpH5qlPjJRP+2gvgQKbDvo7hGS760vNTkeLJSQeX8z7x31shVBwavOcnDwR/+pLlv
59luZWonF3x9vTK1H4zMIr42hcfUjPrmFHePrQFuRnJ6jd5f8ZPS72PvWOpfg9f7NqfVujEJlIo9
RfH+JnLKZATDE2jH2LaBo6BghABK+tXV1pKYi3agUIM2iDc/AK7rFRt1y09iXWlOQWj96JCZMX3h
ZxJ+HdQ1woCFi5ZZ1FFBh2eHPTpPV41tKI1ijikrzJ6C6Llu0m1BWymJy00XG9tupPjT0CbTunBc
9G9iWq3oQ99GvNdfMFtHoepLPUDo6RS35TmU6zfNX5vPxf34YZCz+WxC0+pSit4nuGe3leTbVvuk
6v/HcUwf8eGYKa4fZF6j4j7ldNNKW6NbG8Zt2nXyJpACgdMHlETT57WJpgtEJMWsyZuon+PiOfDo
lXUC38nrB1I2Ry3WH9LAUQFCA45+iUztydPpeOqro5hTWFFbWxVod0LmxexWXka3T9frb5vdHnHB
fdiZDL/YIpPMc+KiX6TojYYJu9fPQymvxBiLOxfQDk8k5MVgXZv21Yf59quoqRTBa09N/UkcqExa
wbMbTCVy+XnsP6UkbMYxf07Eal9q4gHF9bUezqVjytUCOgUgJ/fZLEjUYYEYdHnsTkJX2oiRVnJn
K+UvdY08eWn7Tuz5MDiDMEYu+nqkaUXvdGRJHRcYz6L8mP8ci8G+79qWLgnkYWjkpcV8YvS4tqFA
dVzKRtifirHYhuKTIW/7+tz37ibvt2s6ZEt7ha4c+kyI2shpzo58YjWCK+tJfxKi1un8cK/RkIOT
Ker0sQ0Nu4AvUhw290e4FEt9NDpzAqVAHSROop4o8Y8f7QyDovY3PTsSMN43dFtmfkfxoCMwwTlA
Lc3Wq2vh1sx0LBmZ50yaqalZHhqx/ky/3MaNfqrp97S2i6A6BfS6IGq316XvefAjE9r/9MDcj9A5
6GW67aXYyRV3V6B50LzWBdzXYrK//7G3aC8+FvA6Gc6JwoYmgOuFlzTfh3abtUjEQ5Nt9G+Iznj9
1hpiJ4l/1tvkV0DT2x/YK3r3l1/Y7cpTb/r9szv1yv7MbcKG11dU/dkLoXwsDOHV7P+9EXMaI026
Ii6KHOg842GUgRRrRdGfxt7foHn0n6m86Fr9nGQnfzTtCoB31vwF9bY1Rm1tgqfNPB8g9JBTxQCM
F+/z6wmOG61RaTQdTnFjdY5sDgcRTSZaxxT3sxC0P0UFLgKvFvZBIRdbX0ROrjHCTT9K3Uo0unDG
NXr0mQyyZNRUJn/2wWO2AgFxnYR8iSp+L7I/otWc0SFzOgGo+3+itYZzXPBbwE0ok5Bg5CE4f71A
haapXd0OJ9nIHcnrD2q+bY3O6f3YHn0okrwHsBVD/iNRv5aFdSp/NJ77EIdrlA+Le5yuRohOSXwz
9Nm9aaaVGXvVOJzq9BRCotH4tqw8Gu3eNLZDvWsNa59DKQAX4XFq4hGDnQhLlfQn1byV3b50a9Et
QuGO2gnk8uLM9bUoeXqNOAynKntscif8k2+s1h5BvrzI7dZ4Hs1vhrfSpr5olM4lsn0gzEB1zs6Y
K4wD9DDJCJF8vu3RIvMbGLPhex9J7YFuMUk5yHbkjXaOlqJrWKtP9NurEhzlRLuB7BMrMEdx6kHW
l4amjKci/ArD0VP1gyl6LEKrcIqugAQ6dwTRQeQL1GspHLymsiXvd5umv/3o532Pd+twoGshowT/
EetAj8z1KTCVAdEZWRxPTQ+eSS/GI63E/8ydQpEQGB89nLR9c53OLhu/7TSlrEvxpIWekxmyHSf2
37j9/O9DoeuIGQU+xU06i7nMEK0gTSjEEyK0j51sBLYC/8B9GwvZFTrQeD/zHgEYbc13rFCCLqE9
QTz5zYPboxP8EAjPdfgSQ0o+ElMpiG366lqHztIqvSur4z4ov80ZRuU8hEzbxSoaMoPdjUO0RU17
DciwtC0hcqLvFDj2REFzvRf8yNBifIZ4yvj9ZeTuQTa8It73I/eD7f15XBzQB1OzHTFaaSzWsSae
JHXctsMzlKPO/83C9AUf3LuJ1plSFCoWxAHURZHZlhKvRN23Lp2H7zuGkCwze24W8vphIBullohT
lTJCCUNERlYa/3kgPOxVHqQQOFAUnZdCDb9qJazIJw8y07rcx0iC3Z+q22Hwq7mSyQtRZQMycz1V
ViUIVVjFyklEyDOMy20Hpj2hhH3fzO32IujgbTLVcnD28/daX5LoyupRPQ3IvkbisR4De9Qegmit
DLpgiMMJRnnqrSSCn11whpDIbRdJ6imti12oB+fcNf8qFbjXOvl6f0y3+xhqRUquQNomUO281MBT
J03gGjZOXCq2L/6X49nuW7jtXZ5wW+C3yL1TOIGB83p16kHV0rHOzJOhOH3yVBfDpXIl3Ghn2VXY
pABWhR9a0FWARJ8tSLdXPuB2NqmG4hKA5k7OYZ6+DgD+96MaWCe/em4aEUrcZ71EXCJYwSqt2Jn3
ZfVD61V+61snwQ8dNwjtFlySbB3b+Of9Gb0N/KYBoWTDbFKLmgdi/SDK5dBG1im3ngf5gTe17ULq
1aQ/JE860qz16b692w6XaXtMb1UApeDZjdkKZrqWRjSfCyfNr1XEqA6V9CBm3bk0RbtJWocmcbg0
6KN6tsYLUEW7En7nncKdT2c1cJ9gJQJamACq6pPgJK2zFLtnF6UCSd5U6fHPRiZsRuFH1CiHUii2
gTsABQcKsQoDu1lbDNGVMAnfUQeh5nK9h02tQ+XZKybG2ldrgAVY8Mp60xrC3w4ZwfvTvWxr8jFE
9SywfG2rLpsy8c1Of2lMbXgIqurNrJC8KIvS2IWaEu/um5ucydWDZmo/hkoKnB0hHYHstbkyR3Gp
LjUoHdtN3sCLqe/bsn1VdfeL3kZr1m5yBVNvzIQnpSoBAkecuTYvz9W6oqP6pTG+6cbXtvAekSqp
0flOUfHFkzhqszahtyPEpoqKAG8WtEnn7WAIjGdkEmjPLNsRRq6iPhN87cvWLewkHjRHswCo35/U
2yMzjZNTM4HTyZjP/WoXpVLeRLX5UpSQ0WHzkBl6tc88UTpQqHxUGjd88iOh3kdZ+j3jtexAmYJ6
pj/qr5lVoG1SnSl8uydXR1K8aFepLG4uzUnIkbtlWnc4eOb1X6NDN5xOcfMlFNAXT6DP8JqERrnk
dWUqplDoeoNhCOZBQj/chzWfikSQWlR8POgknxnvl7Hew5zXIglVvwGntYNX5e9wJB2mouh63/TN
5cYQJ44Q3mZ0+9ATeL21q9JS/bbJYZIM424nlTQ90DFgrgRRt+BGzPAKJH4isGY6Z+GHZnm5W8aq
9WKIpf7f4DX4fslXrW+GPFY/izrBaQ6dZ30b6ZEs7MYNIs8W8DX5rh86umibwDfigz9m7T4pzW6N
jHZpGmCBRiwOwltKONPPP0aSXiUmzcRPDofZ+ASBe2b78tCtTPbSNCDMPWEaAW+Rz55Ng57RCVnJ
rvsCqiB/HImOLVsqI4rEiCHZ+qhn+8gYzK0addqLpABZS/Xcc+ouabaCGRrbvJFj1MKiNZ6iG58D
hmii5JsSUxO3yMzDVUWfR2IYJadEluOLGvjS3nPj+uJ6UuX4AX0SoIrhmzKLAUw3vZn3d+HNQXs3
j2TPJJYCDGw+/X4TiE3uA2E2EmuTtmKwjUY3IB9X/DPyRsfbmERyGiUtGX7j65UeiiCGtsL0zzAc
d7/jhIC7DaTyMFSxCPTWb37cH9rtaxKD0+ROSMfpXTe7iSM91Zo48IKzXv1S+88dImGQQe2Ct1xG
dcAvdq7gCOoaZ8bNDYlmFy6LTQaAFA8722mejxpBEZnBOVVU5CIL2duVY61uI73K7WBI1+TubuKN
mb3Zjdwhi5DzrmWUxmPRfUJcJwK3qpFedBKUAe7P6eSUrtwl1/4UaBDX0UqDjuD1GgoS0iUNXU3n
RCORkyLuFLZ0yKraTwi3fka+Z64EAAuzSSwF2+FE+Dltm2uDcqOqQtHE8VkJnqQRsbfx/DZU/cqw
lrbKlZnZKZSKSoWnOonhTvX2QLmN1HuUvGCfRdvMc52YIl6jmIdcMlfenzfHnwn9OL5p/B/cH7zy
cW9EQnQWkSXU+scwPhU9dCtn6hY2vJw6+rX/voQfLc7unU6IapVTEZ/L4UWwyg1SNN6zkO9KVArv
W1pYO7KgaBCSBjZ4xc0m1RDQEJEDOTmrSDGPbbBPgi9K0r2M8poozcL64d3hn5p6yAlu5p2lZhla
9ShH2XnIDAguNId5DHoHgvgwCeHHdtKstrUQJPv9Id6mO4EDT8qA7127BCyz9evKLJA7Y6Rbu6r/
K3pnGG3INw1rJ/vbOjlKcWGX4l4K4oO+SrlyO7/XtmcracV1Dw+5hO3+1YdLJk4PSYOw49eVMd6g
H97HiP4Y6RiqTHMyxDTMajOMiuwsSOcKFdes8va9+xRaj4hvkK2jvfGsCb/uW711a9Pg/r/R9xX/
cDCS6cVaN1V2lmphI0QWh0N1kvIoiTAbj6WDIsz3+xZvj+K1xZnjLv0+9MSRYbbVxRPjjTQ+p9Wu
CDZB94KWBODV/X2DN3cvwQiVdbbslLilU/b67NdJnrZczNm5FHWnlYSNZ8qHJF0hob5NcUwxD2uH
3AY5DtBB12Zcr095M/rFWXCRhCJV3G46pGlsRamUbV3wf1UfiZusR8QmVvrkK/jmxKk8Iz/eH+/C
fqUiRBcmzUrvkf31h6SDG3B1avk5UDseDZNuzAPYWTg11zouF2aWJyr1N5gGqTPOMV9ZTqGLXE1+
zprBTsX+jDq8HQLFvT+gaeaub0NuJTLu5NwIjim4XQ/IUpNIG9ukOJtp3O4KX4TZrxnX1NgW9iWN
GhS1oO8gUTS3UvljEZXBUJwp++00t3ug1/ISPgrB8F0SzB9DPO4Lb+UsLPm1K6PTR304fn7nDU1m
VsV5ELJjFH4pSlIl5UMitHZa9rahNQARj33upILw5pXB+f7MLi0gzSmTQgzlK5Qqrs23stH7SSsV
Z7fW0GuunbZttrWQbf4XZqaHPvlSSgtz7+2OJFasXC3OvkBBrFALdHrN3ZDrv+/bWXBmgAL/x87M
U5t+oHXUi4uzZhzloqSb67OUwnH5lMUnGstW4DHTb5tvS3Pi95g6VcD3z9bOa5ok8rWyPPdVWl/U
LNS/NFlkOdR2YGfP5HwbSuG/K5ISolH15rTRGXHLf2DE5N8KNSnPWugf0ORNqfpp0i8SbpHyCXoJ
gvxmTPdCvEbhszC5ECRS/ALgQX1qXnGVKPGaOW3951HLUKQwP7dIr276NLpodLcEtWk4lkC96v6S
3p79KWMsY5SmZx7ys+AmooibxEJVnQejpOIsxf6XStfDy30rC4HNJDhDcKPxRCafOLsj0iIRhSBR
GVwyRIfKH/QHrbCCjYKMOr3kYvUpK7r+Syg05qbQG2EX8Qg7rHzEdPNdbyg+giQFigmQplIuuT6N
emTWUSxZ1VkpC9lGRY7ET2n9kOBfO44DyDCjnRpgXS1xsrjJtohlW6QEw39uWJnyGKTIeNKRsAfy
cv0dWQW3Jy/36tzwHN5SfK8PY5gUK9fy0sp+tDKLA1qzpJIRkOGCsqvbEr/DGjJU9fb+pN4e0mks
XLyTBAANjjMrLq1dVZAwp1JTPCq1G8JFoP8KZX/veZ7m+HqzApG4dakY5IhiEhAm5+V68uQiSBTB
wqAmDqjE+dIvWXJRQffKNZXD23uex6FOhWhqpp1qxteWSLMZNIWU9bkqf7f9F6X5USRvpbviUxcm
8MqKfG0lJf3YK0VWn8kfQekMy7XtI/oEXU4i26kagbhO4by/v2rzvUE4QqVwKrij7AG7wmxoQ0kP
hdVo5RncQYe8RgFzWuyrK4/Cm5BtbmY2NrnO07EvTDCqJiqHMt38KIx1f9yWHtTqYvh/hqE6AiLP
/nGPzO3Ort2xy/uYfGV5tvQvXbivh7c+/HJ/Bidf8dGXvJuY5pBIlHz33KF5KuXCuPKqsxH9J1fI
+AHHQ9VuC1Ic8kOA66pmo4C1sm7zzSKDb8ZvULckczEl9683y4D6heu6JNeD2NZ+pZ1/DE19UyCn
qavWSuxyA52dG5u5yzz2ZT/xpPpsxWQ0dmKqioVdpYP4ULboBdijEA0PfY97OKhpb+hbQU4r36mb
ErYnzdDcYI84cju1y+VyfHCLyjCdOApoj9ADtMc2eVuJ40HWY+AQSq5XsVOM7fj3/kLNTzGjAME2
iRuQxQL3Ok3phwiQZ5en1/HYnpWhDfcCRYB9NPiPAOzDgzuU6dols7BE08niriOzRF15tueDPOuU
JI67M60h8nOQ1MJbNSTGUQ86VEOFtuJ852MEdqdqHSXKhU2eK7CX6WHrUBaTnWyUD2GeS44mCPIx
xBixT1Ktfef8Ncy8TJQ+6NFOmAR86fW8eMKg9iibdOewcS1bl7NHzSqr78htlk+IZyt2T85qW+hZ
cAQILz2UUCqvILtuz9AEkpmKnqBkuOZmXijtUiXPMrk7B53aPZCDeBHo3fymlnm9DYQ+OzWB+2Z4
you0LunxXpC6PsBTIQHXS06VZ+UcvRvLQxyjvdKfQ08uTmXs9jtNVgaKCP7oECSIu0ih3aWRhPbJ
GpFZ0pMW4crCyreJl3c/wjhMX6JakZ2wEyB4irWO9z0aFQqi03bUIdqCsCKOLi+NB3Q+iscwb6MX
CHQ6p7ZU1+ZFAk1Z5mqOLg6f9GC0dq3Yegeh1V/LrGidehC3AgGa3SU1vPlpmq28+xb8MzU5iNgg
rJuC7DlOKfWiMvbFoD/71s8mkzfegDiQ/wXi/4MZyefeBbQi74jEXvnC+8dy4ZhcmZ65aEqFMGgP
qDylsvaiRe5rqUvfeit6qdqHSOjCFcd5E4BO250C7NTKR10Ujszr7V7lsKf0YtyfpTBER0HdhNDC
AfFzYlmxM6F2lDo7CjlgAk/d3R/qTdFmbnu2z9W0bYzSSPtzawzoIRR0Fozypo33jfAjcQ1HttzN
kNIwrFbRvgt2hmg6YD6VeA0htjTp788L+MyAxs9jJysUxxbVZtY7bGw6rEQu4haRgqH6S9195fa/
jTFgUsLj0lrOIYdS7nrGjcGqlKodOWChQAXK1aSDVlrlv+8jiIKmJInCAwaw/7UVU/ETywzN/qwn
2qX1UYJSabr5rVr0mr+trOPC9FGKUcG+4a/wndPPP1wlmeHVkB3qwzmoi0Pga3ZpfimGo0pnwdAJ
tmSND1plnVJUT3yqj4x1sHw7Mw6V8SsFuZqW8f7+J82DYXw3L0Ve/WAyyYzN53joS1fLi2A8e67K
87DpK3jX4vohGLiI75u6XU5MYWQaPJf3/HlqoUikpGMynqNJPyYg+t66mZJu7ltZCDq4inBHNNuD
9OUVPpvjVksFLyilc+S19TaOg/qYi2pm56ba7btBkC8D5VtoBT1v5xWKsdE71djAz2ZutHZskY12
jacwsbqd6ZbSU4K00d4QO8Pxywa9G19qlIsFFdxKxPkumnp9nZCpwLVoZEKBic/bhds8RnbdDJXz
4CUbUgbq1kd7+K/a2Hq+0wy7HJzQRhWFzt5gA0VP+m2czl1p52vZvIU9MfUQU2xCxAVC++nnH3bp
2GSip0upcq4JRdP8C2JJpbUG97iNqt7phidIIAsFmOLaCHRUrV+FiXIuozcoWnbhUG3jDrEYfy1O
mQ7wfGLpiub9NeFLQEZdWwoUaLFrPVPO8XddOBjbYj+E+7Tckf4RHsbM6Q6aZCdrxH4Lu52UHXSC
QB1BG8wJhMIuYDmDUTuXmv4wFIPqaFpkbe9v9oWVwmNNyj4TqgFR4OuhKXIXqH1UmudaasuNEdWx
PZTl01gHa3KAi5ZwFtSV4Dsg5ru2pMptLPeebJ5DTQg2mhHUG7VRk42V0dN+f1ALM0dzmQgCGGoU
Okdmbl9UqjrxQ8M8C4WKYDXZJ5R4+jXVg8UBTV4PliEQR3MrhlApdd4L5jmplPLYEq8F+Nsm/FpD
Qny5P6IbW0SIE5syZWJe/GTiryfPELw8zoPYOleymF0i18uUnSCbPYeaPpw1NcWb/udp04H4B0Ux
dYGAZrg2F9DpYuaGIRAVx7YFwbXl/mcoHbJd+65JbCUaz0OxU5uWhqfC9kp3z39tWwFhHG8FbXmz
lnzKpJ/6TicBCnK2lhLasEHVxt5lyGh+HqvybzR6a4Su7y+NqxNO4UHkGND1BZQLgu/rARt1kyU0
A/mXIfjKmTxq6kn4hlhrWkGcEiM5px616HPuv6Te4MjlsyeLj73ulKa1EqjdODU+BNAxE080DO5x
ttCilFRViFu71Gp48IMYfHtZ5/STGakdBcrKQVmwRvKFvzw+qEfO+x0EVxJiOmzDS9GONlscOFO7
ERHojLf39++iIYieifxwxaBjrucX75VHTemGF9MUHsexO1jJ+DM0I8fw1tptbyB5bF4w4hMYR4EI
hNfVtS0tiVWTzrTwEoT+uc+/J+NebF+beN/2PzWCE1G3QwnKc0DdI4kScGrkhe0SPcXwjy7E5/sj
v2E2fP8ciIJJ4pFpJXi5/pw0aaShEtvoMhBw7IMqTBXbsrrczjv/wUIB+VPfo8UnW6QqQymjYU+L
/GPXat0jU+k7nlatdg/eXGg4YAmk5NTTMxGlTe7mw/1MpxDSYb0aXdwu/oz4zSkym+0gtrb8OSsV
R8n2KbVEIpbWFH0YIkc7XgvNb19DExkNSRGRQgP1vrlkK1SqsV/DiH/J9EeeTS9hdCmiva8eM+NY
yWxDgUK/GK08wm4dKfnhKStCUx9gxfdi3YeRQ//hmbzkowsxmx1M/Kb538ZfA4YsOK1JpZPcOrAp
rodZBNn6nlhqgLQugWT2TpGKPHVaU9isbK3JGcy8FsrceEYKCpMa/MxZ5KGhuprZxRdXTtDC25Ua
OVu/PqbaXhFSyBsGJ25pM896W6qDTWk+tvFvcF6bEkSMKjwnbrRyzm+Knex28lvc8lAT8C91NnLd
13LNrYHfxX78arnmsc3KX1q301LrV5G3zuC6tjAgMf4HWZs6Gnb3p2Rp4gkIJ9a/qQ4570ERhC7V
28xPLmkPAlHqh2GnebCw3bey4M1o6p7wMQh+kLiaHekwVNNOSurkkrSxoxTBcRg/j0n4KiT/q/EA
OKDzE+gd2aLrg9pSsGp9VWc60wwxuGPt9SubaOlAkPeiR50KCmOZhWWBNHaKHATJpQSz7FSd/svt
G0gahXSte2fpxIM+o9uFyeMmmEeAUQwipCny9DLsRdgPOn0XDYdev7jBp0Y+C8PnQvz30w4HD8gF
hgdAZE6TZyjmmCQAcy9RK2vo1bSCbQnKUZTf7m+ImywipxxhOa5syJMleb4hcivzhkwN04uqfK6P
kEKLJLGst7p5CstPpVysDGvh3F+Zm4VnbhkaYzyk6UXUMlriB6XdNHn9Jxh6ZEZbq3xQTG9NMnxh
z2OThzd5fxSj5pLheltJrjRiM5T+jE2809Tc0cZL8M8gTDwIzN4q54pgAeL7uVNz3URQ4yq9eIFT
h9ZOQnv3jcaTlJeryHPy/sq9c9TPfCjm+AvfNgVvc1ZhcFMzhGQ7yS5hPHpPSqAGW7eO2rNcpf1G
HM1q33liv6k9SkdlLqu7opRlxxB0+JG9qN+pJEydTEPkoRSUagfhvkJ3qmo5fZjrx6LvxYnb1t/I
na7ZoR9mj2JSSQfL7aAQ8lApSPW62ZX4q11g9cM2z4foWIZ5+FQVgWa34JbfYmk0HJdJAQDX4cQ9
P/0UIZK9LxPU+NqGCpNQ1BtPkP0H0qn5g0xK9VSNJTTSRtPs70/Z5MLnM6ZQaUUSEPgq+cxrn1TK
3Db8MLsMapLsFVdKdwJ6L45mkNbsk1jataVRvllxs7bvb5PF7A2UoYnEqZxPjuTatD9aSpWovIAa
ep1VyWkleW+Oxy649No+KsNNIU7XXb5rk+Z4f9RL+58mCsJk7FJtnpnOBXM0izrMLp1p0rjxpQ3y
izH55JW7ZcmVfLQzu0BlrZEzNAizi1vslOgtPYmqYBvuN3PixWx/1mvUmNN3z1fzo73Z/q9pPfVA
XGSXMvjPbD91UJVaDxFa6Dm75/4ULlw1JFFA0E1ktvxrtnEy5EWBkFjppZAD9diaAdl+E72xLq7/
3Le0OInQu5GtgS/yRjPDbZMsThMGpbZPWa85JtVRPfShSfpFavUrUKFqLfv2zsQ7n0hSwPReEPPB
BTpbOMFqCTxbAQfpb6T86AW+bZY/AvVzJze2FodbLzmYWrQzMydz/U1HwB3a2oFXqR0JD17jEGXL
waa2ngYxftBbFCo0MAXm53+fGvIVRP8sxVR8uj5CRjOagatF2SWtTScf9V2VR5uRpL9gdrvcLbZi
4X+hC2ZlWy9tMzpSII0jcCJbN9tmZpFIvhLm2cUEnF21ieOnfwPrlx5/Dq1P90e45J8+mJrHgE2e
pWUp49G1UinxzzArSXH3bOpA7JRRLrd0jyNnFyf/ylI63VwfDc+u5Z5iQypUGY6xT19HvbEH6Skv
8k0ffIuj3/cHubTD6YI2J24Sif7h2XxGStqMeltmF98N7Lw4ZTRkRifRDLeyFbx08bNY/nN6meGh
n0spe4KWIntzvXN47si53kT5ZZSMCtKf4pBqSWJLSqE6MQKjj1aroQ0bjcLe78f+UPt+tiusFB4A
ZYRyTQ9+j53VbKpCrQ+m1MaH1M3bg8w960p+srk/QUv+GvIQ8vdUp7ms5pGzJbrkx7gq3N5q6cFJ
kqMZ0xboZYJn9365Bi1devlw7KcsP6ygJFVmB2uMY1Rx3SS/KGa1k7rXKPkea0fXhUviRMG/yX60
prfJTSDtK8nB986NuetBqwKxCmDJyK3N3iNNnloD+zy/1GO+daNH3vevtWI5amBuC7l5baLfMD7o
/UNffirixrbOY/w4aLHDk5KouHv0xb0QofXQPbRxDB/mgxfaibBG27A8RVO6lTw6yfR5P6+v9pVl
iT3f2Xrt3i97nqoxHQVIBIxOWMrxg4+3tnu5Lw61pg0vcjgk+0BprA2FE3mlu3gxmjA4PbQ6TNnV
OfxAbQqpiYQ8v6i5ty2kQ4VMu3dMjYdUcMZPijGgNvIS/bq/L2+rSxwjNEVEmVoNDflzB0xeZ6hH
M80vYiDtwABnNFl7v2M/t01P+1PmfeIUvflflO6iFHVg03vuus7p8pE7S/jmwcCjFt4hF/5WSmSb
q+QHS46F5k2q07zRJODl16c8hzxfF/smv3R59x/xleUIFe3WqpnURzmnlV+JTIA0raBuhSardvdn
5/2WnG9lVoLcPRwvEwPotfnabFLBTIscEroRdriiT8iUhabXfLeI0p+6Qncn4P2IEgy7+9C2Bbw4
VqtUxzoM5dweDC9/FNXK+5qnDQVRNlT71Mtq3k3VE1hEEyX6vvLNk1+/+eYJL4u3AVk+7zvWQ9Er
clVkH8nDQ6Yh1V64dpgSrHXeNnlV9EffdcZSdeBDWblWF/cwVyrS7bAd459n90Ad9ZERWnJ+0ZO/
hvvsmxO98qc4/z6WpkMFdmvptmRWL9Za3HgbzLF7J4LSiXJh0py8XqgirorUSNjGAYAquBwM/3ey
CoReMzK7Uc0+tsiG4lPlizdmdvu5cp+9zrTbMt+E4SGJ35TvhvYUkSYECrPJct5AK9fedKtdLy5v
DYAKVPiB0OPdZ+PUClethy6/9Gq8U5L2cyuusbMsJEZ4V0DdS0YJZQoO3bUNGEXFti+T4iINvhMB
nY+RyAWNfgySJ9+DY8kYnEL8krkrY1uaXlI/EzoN/CXN29d2k0wxUaxMi0ulWQTIfuM6gqYUdH15
qzjMaT/M51HjjsJ78K5Hy+LaVtkLDeSBZXFJ0RcKavU5R7HQoCVX8PDuRX7IQ+FRdiH2s9LzygGd
7vob2zh6rmceHqSCrm0X7jgUPW0fFwscHo2r3JKG6OuAmkLboheqL4ZsU+lQGIZVFW/TPigdc+iq
Y1aV8DaiL2ff/6LbEJUFn6IpcuCU6+fvWBfnoA2dWFyUVH4FdvdJb1Pm3/iVacMxVdOD0a85imkt
53MwpW0wCsMhe/p6DrT/x9l59dhtBNv6FxFgDq/kThMljjSyrRdCliXmTDbDrz8fde49ns0hNiED
hm1AgGp3s7u6wlqrVAEVeihrX7TJ0YpQTjaru2nwqZWq9cR4zNCl2u6laB0WE1NqgnlnzVuHDXLI
Uotb2Cj66gdoPUhwWgwcNrMnLMpMN8pMHlrmf+yt9X3sB0v5janlp7wp8iddXs6pgtq2KOev45jw
sv4Mh+xnWCn3s9V4jTY8xqbjyfrkjmn+0ArdCyOL514+T8ZlrPYgJVtrpxvAEE3CdfmdLFaf1k6d
Wlntw8x35UxmYifKCMXODm8tG7W8pUQH7ImY93rZqZ6hq0xC75uBOLeV6ray86PSqwuc3OPtA7zl
sijEgI1ZPqiur8V29FrW4rF3Gt8OpGMtV54sbD/rGnfMKcHMQvpclhISmnX6ZEan28Y3XDKg1mU2
LRAoYrfV00NpubQQ5moA0Xwuze+TtfOgb+wjiTwUDSYJQxVbu4tKlYtRnvvGh7koqTTA5yc1ewr3
8B0bhwKkDjidXwURmpbXn6tpJ62f+7nxM/DvcnacUFVlWsHtvdo0QihFTZU+H9CLayOtbMVZBd7O
n/XGqyPU4WmEDntsks0d+9fKuv4tx6Iz9Z4dS3JxsjLJk7WftfrNjv7Ll3ljZx0PhHJcZwN25u7O
DhDXCBvXSc5VuuesNrq2+GXaoyrKzTjMdZFTKvpkSEqV853RJ0bgQBNUWnMGzQJ7cB2EIBEHLM5E
VtGrEPb59lfb3s9/ra+ORhYX6VAzTMhHAd7TtMYF8UesD60VncvbppYAcfUuLCr7UL7hECxwj+sD
Uox6HJRt1nJATPmk1VJ2llSB6CeN+WxQKvSzVHmZS5g/mYBojretbx1PDb0MevW8ScxMuLYOxqRU
SiD7/tS8gIQ/ZSJx56ncsbKReC4sJGAkvwT9QcZfm5GUou1Vs2r9OlZgB9XiVGrqibEKD4ban5xQ
eqzyCzIWd47ZH5JZOxmGdLm90g2IyfIb6Er+koen03D9G1QLyRHFblofedK/KvvJAHXLKM3j5GQu
82x6Uu6qkJjaoLqq1RZurdSP0qxdoiY8CeOzEu2l44vBd1+e4J24DzGXd/pTYcnoXjR7Wl+S5vPE
oHh7etaab3b4osiw7Xe+weaXfmNtidHevMl2lKhSBoTHl7oKYlGfupPp52q5d563rs6Skvz/Va3D
jEyWEmLN1u8CVy8+O/bsduqfxa6HeF/Q5HPSxKSerSF6t45nhVzpUQ9p0Cc4R2pfPYbRHcIdbqvo
x8nY2bztRf1rbHV24rw0ciPEGNPfHeev0H6l9aZRfLt9Rrd8wdJxg1kOdI7p1tffaKxLHsVx6vya
+F8uvgvjTwHeaRjPcvpZDR/S8s/bBt9fzAVuteTNDvk+o4hWT3msiVk1QqkkKq29eCgOrVG7NYhl
kKmOfEkfk74+G2nsGsAFfpfGhxDi0lVfaDJAYNQ1uc6ewjBOS0odmfNKwJI0ndsK9Xf3FIg7krXw
UwiX0Albfbqwmwx5Nk3y5P5lvAvvevNkBWdFetAywRThHbTcu1u2srZ84Te3LEulPp1kowJs5CtB
7w167NbqHr7yPT5wMUOEvYCN+XrO6qBYhRMkgWNXPlPoF56AWXuZVd+PoSy55Bj6x0FLQB+TSF1y
uyjPqqRKRzvrtVMzdQ88ZLVLZWE4REvL8PaRencvl58GJGbJagEVrQvjU5YwmCNhbGwbk81UxUnD
m2WGO7TykxbuGHtffrm2tg58+toIm77FWlbBrEIrVE86j7kVXlraT3Ip3IZSUJdELne3tpTL7bW+
C4RX1lefQeqGOetmq/INKUDry5wDL7aqvY7kckKv3gmsgA6hso1jMNARuT5TNtGBLQLWaOfnubok
xkVIEILuchob1s5t2bRFIW0RRFSQ1lm9EvKcmGWUSJSzrIkBYrU3Bk+2eGxl+VKXyWcQv3tJ0+Yn
hN/PKAiTCIGa1vXytGpKemdMa9+AEA6F8h+r+VQPyrFKmaR0aCzl2E5Dt/QwjtCw/dtf8H0etWwu
Awd4RRASpLd8bb2YUG7JGz5hpKNuXv4EEn0o9e5zZJT+mEhPwmJS8BC+mPOeWtq7N+WX5YUwAPmO
+tYq9JrLMleMNKz9rpbPHfIs0remdc7IDN3dXuOWTwIpoDBrgwEoKOhdLzGJGnQ1GhJ/OWMWYVjb
mhfZDb1fujM79/H9heA2g5VHv2iRLV8Xr0U/Cd0uldrP5mz2Rqs2iTK6vTlpG0eGctkv4SfyKpo+
qxshZZnJe2TVfvS57RO3HG13yM4oz06R5pnBaaxPdv6cSV9ub+QvlbXrm4hdDgpofd4UWAHXOzl2
zK9V2pi0oFFp0EdEkMZIgBPLlXRGVkCl+2Ym8FvT4TBAlIdUxtwCx4ZVLYvsFbQgQlhhU71oejQe
m0L+PKPGeZkYdeUN8pCfcqk+1YFMFKPLL6UeRk/pZGnIeWQDmgS6OMWNrbiSJTU7H+5d5IHEBtSe
pWFHnP6uYT/PtbC1LCKl15pj0kRHsOmnEuXVj9SjeqbSuWovjre3c+uw0Bp0TJTl6EitA3IDzHNq
5xX59+yAdJUhxHazXO90mX5Jnq8/GnKyQPfpfBP8r/yLVDQl4hZl46vGQxhlf4xT6wHOXDRzKTOc
uyo5mJKDpM5wkJlJF4bzczTD02G8gx1/18ycrwi7pPQq6oJp9qEaIMPSr6vqP2/vx3uHoIHEhWGF
FDVR7fotS7W8ooOZN36efprHh/A1gPCi7PA93z/PGOFtp87NTI13uhP0TcfZsandqMHHupsfk1h4
faTfU5s8ONEOufe958EYhAkAqbDjUfS+vi9F4MD9TxsKOZbsqWl9kZOAIGVPeHrTDP0XGIBL9X5d
Ro86ro7ayo3fIXVxmEs7pmKvyRfovXsak5vbR7K2jChA3n+dyDYaYiGjrjR+q97Hjow0y4UB5m4W
/hF2O5u3dSXpDUBchz9JyX7l5OK4rsMERRa/j6V/8kXgOXIjhsg3dLAVaqpy9Ydc72HLNo3SJoCT
AJASJsb1FyvnMgTxTOHD6s9BgIafiF0EfkpPI97IrXPa/3P70G9tKE/S/zMIhPPaYDCYXZXPEhsq
BdInw6m/RUp3qJo6d618KOBZa/ZOO2LTJJrWlCNwB4RW1yYbqw6LZCkE1OmdfsxwcJ0CTPoc5rs8
nuWvWvselNiQmUQBYTkw16YQQ1do8pDiT+PXmODUS/STmpoHxbiLbONUyy9Osydqv+VWwRaRVhEz
ol2+Wp4dqZ2mlHXr092lqd8dlN9Vl6NzDj9zIfYuJU36rterYn5nWejK2BIzvSTF17G9ZCCHnegI
4/AYhYWnR3vVi/dxKSaRYvlFJ+YJXr7pm7zKltJEnxqt9ePQuLf+TMr+rLxkSD4iDfCFXGTnOdwz
t/z5G3NtmPVWEOitL7eTG6CwLmrEL9LiW6M9KepDRYJ8+xpsGqQnRd8ECPM7ZEYWlpbUV0pLOd+Y
T6Gd2oQXdnpmnG5+cYaxO5YdDYWAYTM7bmbLeRLKLBUAmlJkbddLtRstQezJZGfbfomcovYUWkl+
KMMuO9xe5NbJXCgJCxGcHtg6uRBRPU5NEHd+NpX1sRvUwrVCnOhtK1vP6Fsry6948+00ZVZS2Uk6
38wCN06Mox69hOGrjr7NfzDEm7NgSFDmW7cpzE4YThf0nd/ItadK0UETr7HyR+fsGdrYN6aiOQud
AqQo4JXrFcWV06SdFQlmsyfzUU774tkKwvR3m9FQtRZSjsHsqQUmuPJVIguGKBTINeNyX8E0+HPE
QCcjOt/etY3zRrVnoYggiQBvc5Vh5lnhNFpldb6IC5d+pMuuaYrY+TYbPh5wHjw0hpVwGNYEKyHr
weTEee9HJmMxpb5IvGpofwpAVaccis5jNZjtjtPYXBkVGYIZ6h4oal1/pjTJVaWWImzGf3fRBy1/
luKdDGTjbJNg0RRDaQt+ub0ygZpfO9oAa/xWpvmRDYZ6kCpQYz0TeQ4t0Jedbdw4eRrdcfJGumSo
/q3OBHAIZ1Ijo/eL1qlPU2fO6FagTHf7SGx9LO4QipDoKNHwWx0JI5itwEyHngIHsitB81jOhqe9
KHV1srPi5baxreQRCgUu7RcKDC7F9WdqKyFHYWwMvsNM2ueoy42DIzWqD1fJuEgkXl5UO4il1ZJ6
yuRYvReqKU5NijbK7V+ytWyA7PD/iEMWNY7rH1LrCf1HKxl8pTOLsy4BWG2U8WB2xWfVTD9MHO+d
E7pR7gUyRBkJIiSMC3QGr006bdW2ji4J35xj3k6QcIdGieOTU6Ud/a2qfO67Qj4QW0jPvDfVQx46
5NYykGrZkvYGdG4Em1e/ZvX0SFQlRjGYwh87uTpoDOw+CtORPOQ8isOYavF9X2mwXPq2v1dEuAfJ
2HhzgWMQTICyXDTQVuaduovLPM8Hv+ChtRr7q9U+dbnpzd3PuZ4vUSDvTT7dXPAbiytHDk3JYW4j
FrOIERXir/o1DZrLwjNAasl6nKI/bp+wDXdBxRBuIuUlunvrB7cEClwEZjn6MwqHhT84oxtMFCn2
ZoRueD6dYg+kPyit7xkpmiUMA9nq0U9QjO1rJCfS+b5Q/ry9mg0rtO+YIg10lSLTOs2zASw1mTpM
PkNUHhlhOx5CPTtKXbunybDh9XhtmQsHJgy63LoyJw9dOKPXM/uJMKV7ZLjbQ12p9U7g9d7K0txm
Ci4eQOO/q7tYm8NUo78nfCkuAZw1rr6Hw3m/YVigSUYuB2ac1P76ttdRKIVhwHFrp/ro1OChLSvx
GHy351aWJO06zVkMEQPRSia2W09uTQlLhTJ2gy9PT5IWPdYlUllz8rJ0kFS3mv8qoh/B8J1BzDvv
09YKFwS+SXmTvTRWF0oLRaTABxv9ZqqZx9jBviu9zv55++BtfCmwuJTekQZAbXI97aEVEtMnGYTp
y+GHqkrcfv77toH3noivBHScvx1xeTKA6w+lCJE0ZhHKfmOVw7FKZJ1s3xw/glg6FPkyL4jZGcdx
MPKdx3DLsE39jcQKJBFvwrVhqzWULJ1jGbSvjTzNyRyZHyJ5o+zFgn50tqcUuvG96PnxpSByUZNb
N4diO0gHXUSzX4+9Kw8XMxXuOJ1v7+ZycVanEQIA1S3u8MLPWF2slGIK1zWf/XK65O3fkaYzAPjD
UhY2yh1T7x0szHgSe6ppzDx7p143VcU4aE4zA9a2T2MmXubBPAzM17Gk+e72qjYOoc7sKAqlbCDK
natogcplY8eykH2RZ45n9XJ0aJq62rnKGx+IHgz8PqQNyLfXcjSBlSHy7oyyH+aDV2T+HNaetSfc
shzn1QcCbIs8ImceHZr1NMQ0bqQukDTZr/PjNDPNmmHsYcY0zLOmIXmXB0dV/nZ79zY+FFgv1HbR
pUFoYy0zCL41SFNDkv1+NBik0OaILybD7KZmfdeljrzzsTaOII06JH2Qp0G9fc20DpRa12uzVvz8
uTEKr7asU6A82MBLxmKPor5lCxUJ1cAFksavgRBlrzpVG5iKT804jsdDO8ZenEYfKvVh+HR7F99L
e8BUh6WLdLLOoFl6V9f+QpuUPmmyVvUrST8H41MkhUg+Na6Jqlkl/z21Loq/KBsoJ70onzIRHOWo
OM5DdddHynMVipMcOH/c/lEbPuztb1rrn/UGhLNyrFQ/reLjHB/G4CSZ951+zu3XXu92LshGw3Cp
fFH4AkXK113zmsbInmndpbIvmZcszN1A+xw32QE5Hit/TqVXGnmwm06317hx+XkeGAeyDDt7P9ox
Lht96KxC8bt8itzBEiM0s0Db8WYbJ+nKynKJ3lROrFwX1twmir+sqzQgbygdEvmzF6qTqyU7UIkt
a8usSBwBSQmknGtrOdWoKK2F4rfME0Z3XA2eoNKN3SFvd07IxuVfUp5lhjIFZmNd2VCNtJKDUFf8
uLGORiJS1JUTgSQtiMIi2yv6bpxHqhoq3oYJvBqP3fW6amMoBmMKFN8Z2kNghs8QzRPjsyK+KhLT
aQb/9tHYyOkI7aAvoExF34760LW9obHSrMjojKvUumrxeS5/akXnFcp0ZxjHsZRQwUPZM310UudR
BOPOoXmveod/W/oUzFBagtn1k5FYXWbaYc39y/+ZkvCPCbUvpN7vpM68ryzNnYCepI12JnI6JYr8
rR0nLzTFXV36KFy9xqfosXqBpXl7W97TvJafZeDvuTdLDLxyVX3GMIvaIq8vu+agZdjUPza2rwyn
zP4rSaJjRLGVlkr6o3dcRniLBtRs9iqQ/2zlH6jRPibQWQJn74dtORB+GJhL4GQOyiKr75UVyN0D
E2K/yCsmZlEk4XRI4sq1rP4Y9rY76SgTZNO53Z3SsuFGLEIVSrDLWHfEvK6PilIPmd7Zg+r3PTPj
hCRqgMLS3sSSresGyQQ1E1QKFh7ZtZVhMJQCUIzq6/WXcUgORjtTZdBOQbEn87PhQpa/H5wuiKP3
vrhNYi1iyrbqF7N2SPPwAKIBjYrQjVGNqOzj7SO1bY0o2VYJmclDr9eVh6MGUZ8Plye2daqN2DmG
sOFOIxp07kg14ac0RMXvRxIMYEOBhjbSLyD0tdHYNNPIsiaVxvwXo7AOoFWPvfQ0dP3ZLPYKMhu4
Ml4XskXC5yXfWXPo9SbqO4a+qr4izceSAVA94gdmqB1neTpAPvYCs7qY8XMYf3Oq5L4f/qmUy6DB
nZ+GnQu8dYqoWcDmJTWG57ba7dEclHpWZ9W3pzun/WMQnxPr07Qn1b1pRaeaYAF54sVZeQlFTI41
diiKykn2URHjk9bk5dmwu78Dx9wDPLyHIOOTFrYGWlG0DN7RUCYzycsUj+XnLUXp5uykJ1DAJ6NN
70e5/RTGL4X4XjnHrtfd2ZGPatYdstzi/62DVe/pIW+snRuqL9mETNa+HsYzF8NYJEWm+2V+dsYB
dYvcNcbPCLDcvjfvsfxggd4aWm1yGBhakY0phvQHaQBLEaaHqWcaqjM+akX6abJf0AJolLtCZfTG
nH3JW2lnjsxGXgNLk0CDd5nsZp14JpaYK8Bruj8XQXiMu1JcgqSRvVIH3X17uRtO9q2pNYyDSZyx
XCej7uel/CiN2ecU+a/bJra+3EIVANMFKJC8c+UUUBuu8ljXfbnojJdWpfuaD6V0NzLm9KTvF+i3
7PEJKfKQFcKZW9krmA5jDNweX0zFsTG6g2m9VoZ+CLudHtTW3r01tPyQNxGo0stpgj9g72pUFYrY
HWz/9tZtHQSuOng4PBzA8eUXvLFg900mRrU1fPo0NfM7LaCyOxCbrWtObf5fG6vtYqBFZcl5Y2Bg
PE6VF7V3jpQ+KEF7muS7SgWhOlfPTnbox4+OIe775kPVvw7yqYGDcHu5W1/u7U9Zbai8KNjmYAx4
IbNjqbbesqkx+vXO3qu/ubE8UgTySFGD6Lre2MloJ3JGNjbLELEpmLD1qiY7JdNNT0LsQgmO9gX0
9JURx6xruMaW4Qd5l2VuqrTEmZVB1dFqxAGy6Hg32LbAw6jdYydn2p0CnFIL4CKUvVU92nq0hy/f
3GFeZyh/6GsCM79eN5JIwVSjo+WXqu5a80MQfcyCxPtv+/vGzqpUF/egtWThGH6TVm6efNWR4hLS
TrSxdf9oLf7fYla3o+zDIowajLCQVv8+2Hto363dYqcYMoVCKPTF1VMQOEBHZKcx/cj53igzqL+/
Zq0n5fv52+eeBsEv34hcGnXV668SoM4iYr3AToRWSsvchCOjnppjmcb1E1ybvXVtVUaWUiM9Fmhr
ALZWn8eq2q5J5Nj0B/kvtUXG33q2hoeiLZ6zKPRMJBDTyfwYm+fEdHPDutjdnXjVU9Q/jsWetOfG
JjM/739fXAbtretrvV7OSYHIkB+Q+uTli9QEB6t5dqY9+P3GcbkytDr7fdPbFcAFjosZunQUEXH9
/Xebg0LFYyHoEw6uqp4pjWl5DpbvqI5ulVCTbn0jeLl9WDZcF4eERJGiDjiYdfsCxcrODqreRMPh
TGPYjaMXtGR3PPFG39mg7UxwLdNIMN8JmImqi4yJFN6vs2R6HIzgVULJ5iBq4EVWVshoGjsReqi6
Ud0pwrbP6Zwi/goKKD39/nqphQCQwIMuSL/ry6EBl5xKkVm+4rxaBtMzzVP9X1ozIDzg9iDcsEhz
rB/BeBiH2uosKsl3KJlo6kPQ7gD5ts75WxPrdfRhlSolJhyNwlGkfOurP/sM2L6ygyHeM7Rkhm+C
hkiJRngAteVrzV9pZB9m8Rr2vuj3Go97dtbPmxSYst332Gnv5sH4lIfTcxXHP4S8E2dtnfi3O7dy
w0ZhZ6IJSosTD0tvdNvIRrb/5384Zv+egHUgHA9DFihlZfmJTHOTaVUivs+Dw20jy5Zc9xIo6dFy
JK6nM8Fxvv40Vt8FZjY5VNsYcnbEI6memU7asSlnx4sBtEdxGF0iu9sr873fwoXoDxQS6Rci0nXZ
a9a6rHfKQvMZsedFyQeLTifTC39/dbDykMck9ka3beX+tGTUrEBvNN8evlkgsgYK7PFjGtx1w1GU
e8i59wUOMiDeLmjIaPYTXl3vpdw2tbDUUfNpCcIjS+Kj2mftUY+tQ4Ua9tyJnRLw+/OOQfwt/ywp
4npwoDOODV0YRfOH8Zj0fgPWvsjuQ2dvrOb7d2qxQ4+EPjglqbUoshaisFjS7vIbIDceeaDtaqGy
h53eXs2/VlaXqooHAzS9qiHpIVyjPS/V8zFETGbacUdbR4/mJq1oFKyoba6e3azN6yRBHcjXJdnL
y96NS8MNzB0r28v518oqognHujbyjuXQEzoN6XOjMW1Aadza3Inq95azOuRSROJewhz3OX1uX7xE
9Rfb+nr7Im2dAHNRHacCwIu3jgfnaY6NTuMiMR9af0jyWHxY5Dp2mkNbzoh0HJY5uTIhwurDlE4/
ZOrc6X7vfLLDDwYExBcHTZNKFZ9CSavdWB3HnZB969IiZ7bkHvgieQ1W0eqqTwSjBXxEF4928wP1
qTlHQ1RMB6Zanm5v49aZeGts5SHsYGyzpJI4E+pTFf+lV3cR48uNnQOxtSQE+5c0ErUcSnPXfkgS
XTczc0731SH5YozH2WGE2qNiRpeOXsLtFW3Z+lWFZ6oMBKH1J9OyOu7xQTpUslh8NcvcDbV/8k4c
k2pn7zaOIEcPsABxpoxi/HIN3gQRqh5Ouj0mph8Gc3M3ZMwOSbK0+f31LF4O1gjQJVzd6tY28MOa
PkwJu4oepJcwfKE0XmmiAikFyd9GHP55ewM3jgToZ1RalpYwJf/VxzJmPTWBvlp+xe1DriU3PKs2
HjL67Z4xyZf/YA0k2y+NV4p5qwPYpQP6ni3Wps5AQ0mEtCsPTDIYe29UZ/tvE1zE3pCOZQWrEGPR
k2SaEqpJXLSVX+/7WJv0mVdKqmEwa96cu1JxlxT2cxkkH5pwr9m74Q9VvAg4X3haiDWu1lgzid3J
W0PzA2U4mOW3PBq9edxDK29+tzdWVt+t0Lq5rkv8hjpfNKG4RR9CHReof+y8I3vLWW1fIo+pkUDD
8RV97k+5Un4zh4xuV1DvjSfbSMIBePCp0BPAxyvyeue0ISr7JNTR1h3P+uxLU/yxDsVDQa0k654d
zVOn0q3T4tLYAgHODxrzGkOPgVVznnlGXWs7Sd+ytndHB84KtL5FAnXNPSzUvJGDKtAAYD51TvBz
ylQvfo7M8xz4VUvROx3C/3BDwAgsHSNUXRA5u3YzaEhAMMor6nCa6lpycRLpp3z6EaFocvsqbnxX
CjgoTy0ymhRbFn/3xp8xBNaSO4lSziQ925JP20CYO9n/xhm9MrH8hDcmknmqklbryP7nOT7bhXlH
9U8cggQ9AbxNubOiDQ+9wFcXwA4q47zi1+ZCMSCSYge8O2UcPjjU2F2tCPbEcLb2TVWo3VtovuBP
VvfBZvBL3InU8MMuIZpP6DyjEbErrL/xsNHvIKpeIAjLmJnrxbQmQfwkCgrd+jGBRJ8ViHpIJR29
V3lszrfPwsY5X7D7cKLBBtHZWu1cDlo20zPKzIEjzjCHvEEcuubvYnpts+gkM2g9/fIfLP7SgV9m
WaAseL28yhlCoZdYnEL1VYui9L7Ptde26SwPigRvUBZHd2KSJPigCMneNr51LpEuocjPBjNkZmW8
JngJZKnjjjH1NVe/jn3kZkHrpY5/29DmR4T4w9gt0jKo2derNGF+mfpMJU/qsmMn/+i0b1bz0vXD
aRh2NnQDl2Byjynfc2SAZ5qry9bZVpIpKaU2W0ynZKhfQ7NlntqPssg9aldeK43nNgw+0nTfuXdb
20k7nV4vw8jh1a4Yiz0gyrB0ZuSIzIKJ2Qx0VIfAMzrng63EP2/v6PtBrIxdemts9e06BktCukf7
yETsMmYQiinLx9zIqkdLKM53BQTnJdZi86OTinuRz9WT1Pbp14nhaqdIsefeDQhdQ69N1T0k2+Y+
0I9VaRKDK12f6SQalGG0Mway1OX3qfuqhj1yAfnXPNhtyS6rXD1M1CyAQ6G/zETFNXctCer6fz1r
OTHdYD5IyiEorEvXIQipuFFRu2gL/+jG/KQq325/gS3/h/eTgbyboPjXM2E6e24ngDeWb5fPYYQW
uHr/X9I9DVUhcHr0KymBrwKBzMg6KqrUt4L8oQSR2O+RszdvC14HmhyTgYAPLN/yzdM0KUVuj4Lh
ObIUngEc32UOg0tsyUtRgK9Drxnlu7gZvATJy9v7t3VKIIARc6OPxqdbOXaKamSYy20pgyOki4PS
Wm6n36PPsOPlFqe9PiNvDP3agjdLdDIhpQLZNt+MkEoQnmI8SgqVEwk5PAYnO9pONWjrYACKAK2F
FviCL73e0l5rJlupHNOvKsOVnRIabOCmzX8o3KEb9n9m1vRvpZu1IZkxEzWW/SFvleEyDuN35Ip2
HsWtcAIBbYiAhPMAIFaeRkI2pqZKaPmdFbp5l3hDk51+/yxAPAWATqqMjI16vWXTrMGonUPukgSA
cmg98DK5inhFIf2+j+a40b2Ap8bHWaPWpmqMJMI907fkLwOB0dw8BIo7F3vzgDZevCs7q0MQdOPc
5wkrypo7y36xkW7qrfxgqf5k9Tvlmo0D968tOEWrd8cZeoYALQdO7jRXHS+SzVhw/fLbnwg5jwWc
RkIHzWK1oHmKhIPsxS9HgbSQViCnHs2NpzSgpRvV2pM23jh14JkUjhv9T0gQq1DM6RQ7sFUy5Lr7
XiomONBPtxe0uWtvDKwWlITzLAc6BmLlrzR7brWIR+ruto0NH8ciaPJTV0Bmdl3VTxHAbqupsHyj
u1OMn9X8yHCFNnV2PNzyU1ce7srMyonrQlOkpmcpmRkHR6Mp07OTU7wtSiX22nb61pe9cVebpfMp
yqodd7fREARLAwGRgiGrfDeOXnP6KJiL0faNpPVUMV0K4erzK6mBa2vNJYo+qfm33ngRCJ7e3t4N
zPC16ZVrUmupnmML0xo2Fa27b5r5rETpAX7Y8L3QMy8MxmOo6ZfCYVZPkO1U+LbXzswvOoMI0aCn
cu24hjSR1VqkNoD28tSP4f2URfdkq8eO1qgePKhm9JAsXKvELl/K9M/b69+6IzwyxD7UTBdq87X1
OtNTxiJOtq8KZgZnmZp6sSzvBVkb7yc9G2eZEYPmN8DbayvQBLIyr8EcL0IEY/NXUmanAcWMBLGn
+DT0P28vaiuypQKMoiKxFUSBdcZnJGYqjYEMxhkg7PgptQ9lyRzBC+D3CxKrh85sDrP9WRLja1W7
DTPRhLNXAd9y3+A6wP+QlDk85ddrTg1mwoYTRU5pMI+DIy4h0XUfHivTvAv3CNRbXgJAJQkYFmk0
rzyR1ddm2g501LOxYtZ7QUcnazXjLlcr86Ta+d7btOX5yPeAeFAFXIiV14ubJimUmAFMnuKAdZCN
SnOpijJ9LlF32hWbK2NELNnQgnowVi+TLTKGwgpWNonu0rUWgPChVNw6fIxic+eB2kDKczzfGFvd
RaMD2NQSavqjEhuJO0yZeamM0k5dgCPlYZZngf6J3h60MC6PypgfDTUpXa1jWG1Qym4xg2EdNHQW
hsBSPtptVR/HrNbuCfOLizQlCWP92p0oeOsKL1tDb0hGQmytNBfR8pKb3ARNUU6vsqbesVs7Dnrb
BBGPg7jHQr65/txpVBcT3VLTjzPzR6XUXyd52pP22LovSx8ZrPWil7lmE6lh2o5dZ7D3xuDRLj/T
/n8Y7cALlebcqdFO33/rXFEVXLIHWhDMO75eEnpYeVyiBOPP+aA8GVpGu2NyhrOuRtPf2TgK/7ZP
2rSHxtsyD5o3zlm5A6efWlM4RI2RZrrGNJ/itnTb8ql1itNtS1sfi/sCtY+FEWutDnEuofcEBJb4
VFjxCZyN8Eyz3pMl31wP0ba2IMbhh688QNUaU2lWS+xTDOdULe86oXpzRXqUOTsh0OaC3phaxXG2
EcfKaNLIQWVUHGJkc1w7N/d0UrZcGlEiCZEBWs5Y53jq0rAOoxgITYC8kGQyEySyZnGynWAvV9kz
tfpCoEEEfakl2i7N85CbttvHzJTJxnknQN3KzSHvw4ikC4BewFpSPai6MTX1hKyo+JiIn5IFYDk7
Z+MptlKXia1HJ/4Y7gFRNo8GFVA6lsStDIReXS3FqRMnwahRlfd5v5CNyo96pD8YZvvyH846z/wi
srvMxFkdjagOhklkwJFkPXvWIpoqcrnzKGythrSVqBSsGozP1dPaZaHZOPlo+aLu7ganOSVB+KWK
5EcG0/19ezVbLvCNKXO1cdlgp/VsYyrV23vD/BFrf6h9fXJgnyT5jq2tZSGvheY0iR8k1uXP35Q0
YOwqlZLjJdQ+f4zjezWEnzbWngQi5PaqNq4vpfCFV0L4B/hkddqFRZdy0oCvj03xYvSx/BhN0++T
g8gdKO4jmkMcDXTxejmgabVJayLHH9v4XMwOjzX6r94kld6Y9j9yLch2zsXWsiABcDA0iof6+r0q
gA7V/Vg6vmFmP+o4j718lBzv9t5teArojDyJdK94Fn8Fum++Uq7wJtpx7/gKOHlXTtTQbc34c6Ub
59uGNo4e8FgH7Rcgz+gdro5e4ET1HGmNs8xUbot7p5FOJsaykgHD2h+3bW0uyqH2vAi88+/V0SOg
rCanmRw/7F8AuRTKU9rvBCwbp3sJ///PxLLcN/uWJlEMrV+wb47uUfU9MacYIYniEA97enVbO0co
v0TflOsIEK9NqWOc10PNaoT1t0i0+/K1yRp3rr4R4uzcpK1V0aemv4RAPTXP1UcamOyNAKvs+Fb8
2LQPav04/mHK/9z+OstNWVUC0D1DJR4XAHxiXUiDrCm1NgQGfxi+tvEXRX/NncPQMmkk/KDqKWpE
O99qcwPfGFxFRsIYDDtUZwfYBDM7zewoK3+m80coQ6Judy7t1tFDLoy4D5zde6GpUsjKZASG45u6
3w6fRflxqPd48VtfiehrOdkyyPP1GPvZRFY3R0POF+rgoTVklEwV1X+q6rfbH2prLdCqF6SnQ+a3
FnYr/oe0K+2RE1a2vwiJffkK9Do7PTNZvqAkk4CNAbMa+PXvMHpP6XbzGuVeRVmkkVLYLpdrOXWK
sKbVGs17idM2C4G44qDQVPOHQi92tyUtrgjt6fAmQc6CnshLFU9apJ4nM4beGe+qqfkliXIPjuyK
Iiz0TwMMjkIIUl06as5X1i5vMR5XVWPwE1t0i6U3B1drm6A2QVrXVmlxrzH6BWR69QZJhikQjlCO
RekUuy7XlCc6an1oTum0y1ND3Rh9BnSBASIeHfM9/dbS7M3tfZm9C/mqzEVPtGWiE9aSAT+V6YxD
i2aKF/SjPMR18lwo90V8Yn2/s5CzH71vt+UtuXOfVdb/FSgTPKgKFqJZcfySWvqHF2uOP/NT1ggp
UZ/1SabBp4vB6ZH5tbkWMC2pG7ANczkC+aIrdXMnlo2Z4XovRPwAm5OvtD9dvhYELmkaeApnDDO8
RxT/LjXNEcw1SEvjl3x02Ezun+20zPjWYk6vj5Q7XzGoC6YHDKMzayWYhcHaNX/O2TOhCVBHtCmu
qmVFOvlTdZiBSiI7BdcQXdGVBbMKN3WuZUJPwPgo2W6PTwCccaa8oOE9NEu6S/Mx0Pr7sUevCA3M
DHM5y7UHY+HM4LFiiajNocldNhFVrYC4fzSVFyr0XQ9McVzoWy9bWdq1lBkhgkwXXqTPAZyXu5ho
lTUMHIemew1mz5i+4fW+bq4kgq79rUspkhvJzVjzUI2OX+xCBLFZhulaU/K18s0SUEQCCztutewS
x+qMRhFFjOFx6OT+ChLQUGkf8v759i1e3q6/YmalPFO6Tqh5bJASOl4o9R3xzOmoxcW+LNDafFvS
tXojo4xyC8I/8I5Dwy8l5aTBY9fr3oyZz2M3UNWtg3o9baifGSsv60Ie2wFlJWShkwb9BzJzV20M
ba5xjvNpt3n3pI59YJn3o8gDhW3t7Jnpr4lQtswrV/JfC8/GLHlmsfykuZBRgnAlecMtnFvZ/NTo
W234hTP5PN9ye6cb0ZRumwr4DeI+xc9FvVWVjeKg4fpJTbOvZuy+1vla+8D1ZccXYTNU0Bhj++XW
2jTuLYMgZQiU/feiH3xiB315hMke3vQuDZKVc164GijefA7VA4AXd/DynJGrqFt4c/FLwmBK6h4E
vGDsWJubuqC3s0sIDhF0soDAe/75md4KRU0mIRpsM6Yhx9kG7geGIr/fVtmFnQMuGBYZfoQFYMS8
1DMhpUMyoSgwk1M1bL0mYP17CtgU3hs+huP4K3c+bgtceFMxcAnpMgcVKDBUySkSzRBmW7S18oI4
dag3laLNk2CBXcZI66kdfmK0PdV9AHDzVwV57i6ogKfCeKam9f69YDkrMLja5kw+JhpJi7eavsLE
aUt50XILRbiq+jFglvpKSLnQOQwps6lGrIL6yFUUMfaDN5YGFuwyX9fzg+kUIfpUfWN0A6/dsmLT
tA+ukT0BQ7rtFADoxeb2pi+pEhglAXUF8B5sidJCeT1mVuw5yovCvzbuszEWoEb8Z6cV4SUaQ2xk
QDF/RY7LJtFpYtLyJKIJuMPtMOMP3kSDLltxypbWci5HMrIOZsg2rc2SKKVAhIzVsZq7D/iKeV0w
5RerkR4NMlVNYtkZVkMnJCePM2uDZfsFRvH1azu3qCHOzIANM46smtwFWg3opMCk7iSaym/M2DAz
pJq7x4S+Z8s8pJyFtH62WOUPLyBcOHRDtQZMWXiJLbCOwtlEzgOzOSSDJhRLL+PJTKI5fFcMsKoZ
jw5Ld6sNN0vmBqO5AL8CSHp2YS7NjZcXrpOSOo3a55EcG/J7qO9ajvlvyQ9QEcQqWav2zm7eZcgA
dt2/AmU3sJis2qzVNo0K28bo3d+VQjfFvMAYo2rV+1LD6CUScUabFVf3OlaBYCR3MNIGkS/868uV
zvl6p5sgOKv5NnMtvIdfBMoPo4lc8IOL2UG3r/jSEZ7Lk2LGss1hIJ0mjbxO85vxZcpiHyNlx1Ww
5tLNwNuH0BTmG/+QFlZZujE0hUgjPdtb4xfe3KX2L+GWfu3cA0MAn6dMHvRmbqfSpu9DcWoUkHL1
O1KtGJwlQ3D+IdKKHZKqAKnqaVT3dyz53ujv6bCiPssiMC1rHs/l6Pr887PXkXl0mFLdSCMOPWlj
PVCz0m/7tYztkq4gLwz6CsQpaDCRVjJ0ukE9Gxw8bRpq5feBV+9avqdR67Q/Mvf13xXlXJh01zER
qs5E66bw01z4E+Zdpj2j+Vtv1hhXlzTyXJD06FS5hop146QRIVnIx98a+O7MRkNcucbiLu8fsN94
d2a4JeJhD8d1eUxOi9tsxKAzr4qNR9Vto4W82gKHEqbTxotXnoYrz1sWJ70NnWZSANwz8WLCUiPp
rRehlv6cnF+JHem2Frrjx0i2FlmpoMoXD7Vm9M3DH/zsEsDE3stV6twilhUb6stUV1ummNQ3XRHV
g5IHZZMdWqL+ua0pSwLhViOEnisWQGhfCsy1uu7tLNcAhfL8qgDppPrutJkfWyToSbJiwJakwatG
DmImgMULfylNF6UDPgKuvQwZKQKrcX7GhbqNa/dr148YvmKueX/yW+TgWs8tJCAPR7CO9PWlQMz/
KhsOTOvLpGYBeMTvC2N6V5XyiC7dAGNYno0q3rTV2gyg+ZjOXyRJrFx0GomT2GMGschm/vHSLPDU
5v32wa2JkEw0Rbcp4ok0fhGZfsxZu0WpYXNbhGwZ57IZkIVIDOIaoQtPOq2aJynvHJJEXpJvJ8cD
f662J/WX21Kuj+hSyqwzZ/YX1PKkjxl8SnUAsztmBhaGF+TaibHskCL4bL0HlABOt4WuLW22NmdC
GcljvW8h1OjQTZIAQVSCwlxbuc3zBl2qAZY2M3UCPgRIhCPlp8bMnPhgQYpZNL5Rg+u4EYHojoyu
lfMX1wPmenD5IcUHxO7leoRVdEPDiySyQFVYeOh1rsLVl/IqrINCIIsz12txoZCylKRUClddczCS
SAwOEIyJ4jcOGnLYc7MtsvSzDyjTbBaij/Ll9nldazskQ73gUCIhAe6ry/WBRtVsis7DTqZ6DrcD
EyMGajrb21IWdhGBIvw5eAHoyJRTe3ZhJqA6juFf6cUBfYV+qyWHzF4h8FrQigsp0rVKlFTPUhQH
I811MUT3jdvHtOVbpVppb7sKOebjQmYUIQeif0T+83LPlHwwODXMHC6HEf/IunzrglvEKl748Keq
H/Pme6dq/mgdxAAEbL9r8n9tFv6Uj/QfsDnYVHQUXMoHbhHQpqQgeL+0MLVIWAxv4wlgyDW/eOnc
ZrDlDIMEz4NMv60nudt4KXx8Gk+7once1F7ZO+bzbe1YOjc0ZLjI/KJEjQzU5XIGoEFclg4k0iyC
bmcHlMJPjQpEG19Jvi0KclWEFeiwQ+OSZJwwrqV2OnckkeXuGmYfBnWTqjxwhnglbbF0qzDgFIlM
UIDMXD3SipIqyYpeJVFspN/jJM98TQV54u1tu3KlZgp267O6gd2DFkovFRr3CqUoeBbl3Vs+voAo
LZy09sDMrZuVW7dOggnkkwgu1vDXnymPS/s7I+vwCxN4P2/05fr0blTdxDBoNA9xt8AaN7k71UbX
2dOgTPvKITuHBx25M51mq7ZVWLOvNTXX1n99nMDnz3E3CnCfmnP5FYUpuEKdhEVJDgDpwSsPWRwN
XXdP+mwPGs6sCMB56mR856Y7rxievHRfgt8WRmHlvK/vyTyWBwSLmKMBLZb5V2uToCe8H/NoZL8M
/uH1m0qsGB3Zw8Nho6t8BowA2oOhTpLNSVNmlXpd5lFsWb5S3XFfw4g764Ei23hbr5YWA8orVO0x
Yh41VCnGGWnc5p2o8kh0oOWL93YJMjRzjbJu4fDmlcBVRaEWgC/p4amntgZRspZHKcZHm0jS6uyn
GlfP+fhxezkLjyuIf7Fhc9SNAFFOJjiEq8kY63kEBvyAYMpN97Ut0L6bHcuuCbSRBrYJBylew1pc
8UnOR3YuWIpMp8R2R4VCsM2jVFR+X74R88gHc8dyHmS9EnL8lQXgWTZgurvxD9wyu9m1XnR7C+QQ
7/NDkCyeKZeA/TCkEwXVAYBtk51HVd/5CU38RLyW4mDj8poOaPXyFQ1alPfp2wLXCciWtHAnZa6D
gB/XQRvfTN6atc94UQd5NdgHYWgUzYoF29LS7Pe3V7p0SxBweTOzBR5pGWLHyl4Z0J8NMhqzO9oM
Xq4TumpIXPPLoAwrwpbMIBgmPDwlczoHHAaXBqhiVl3VmDmEm5LjuUfF+cmknIQdj0OqCB7kLWm3
Vm5iXJeXKrvSddh9XIn6oJV5uk/aMQvdoWAr0ISl7UeFaSYrxqOKCT+XnyXQpVGMFS+i2ivuzdh6
y212MFh8GHn8WBVPNVXWqqqLuu6gIQRN1QhtUFa7lGlpTTp0xC4iR3scvqZi1xuwvkO1Q/WqSnZ9
lfpl/2w7R11r/Lk+nr2zI1/juZnfVeldQi0CgOx5ggdwDpKilyBKd5O4KKM6Ach/Mip3o/V0/A+s
PabG2POwKYxd/OzSOXP/DAtjxCcVUlI8sUT/wFwcc+UIP1VHWglSFvPY1BmvB6TW5X42otUFEgtF
NKmej3y2qXzFeBXxy9y5I4Y78NCM93qq+hi1W9tHxn6AF0PcxaA0y/+M5dfiEZ2e07AR7U4gorD0
baf6/1qwh1nBBmCoCEB4aAYypWveKh0tBg2NPjYdd2PbfHATPFNpvZbhu2p7+hT0ydmGf4ElRFLo
Kbc6rTD7AkGlifnC3A0JVQOgADeddVR/cvLOUYDjVpDFobJaH114qVBuQ2MO+EBm6fPPz44bs7An
UaTIyKrgKHAfJ/GoaMeM/LhtuRZeXYCe4c17yMbNQ5AupRDby0ZAgnBpYwWOfOa3VRbSdM2j/0zn
SYqFJOkcZKL3FD1OktOoFl6sKCkuajLtG576SvLUI+vceGArzzaCPtR8RyeBCK0MPDcqyLZJfoD6
AnPAc5+4R/pGyFMybNsh0HjnM2/YFe49pj8eFbHiri/cZnj+yEui4xzulcwnRVrhZDC6RcRK8BhY
Lro4Op4NK27k0vECCIKOekzSRYvF/BVnx8u9YRp62yyiSvxIMFiegKWvnMDf+ef2AV+nYwBpmamd
gMsG0Yvcuq9iYpebtayMKufkASJGmj8YqxWMQKF4PwV7EbG98gwvPIYXEiWbTIeW0RRJ98gFh0hV
hBUtQp790as87JW1kW6LlxS8BAArAkcIhJKkwFpq5MZkijIax4CWAkf1XjrPXtNg3lUbJMR+z7pD
3ZuIyc2XiqzE/kvBEN77mZcA1h9YUNlGMMBtkGaAp1VyHxT5vkrSh9jtt5WjPAs+fi9KTDjq+td8
aPx4aqaVR2FJWXGrkH9FBRAOiGSw05HEfToyHhVqrGybtiq+jI2iroTKC1JmFjIw3iLYwFMn3V7P
ThllVcajoWqcjXCn4ZDTWltxbBZUFVE/XBtEri5cOGkvG8WuPKc3edSZX1nySAplF6vaXiMaJo46
gSNQO+7/ETEF2wokDiBNwAvjybOla1hXpV13WllFeda6IF4ujaDvzTWqqYUrAQHQDjTdIxn1OUjj
7LKzKS0SRWmqCL3WryrbkKTfO4kIiP07r1bM14JFv5AlvRvcpG5VIvqNrBGFr8m8S5vxaHliRfOv
DwtKryIlBOg9EDwybsrCoEHSVEUdqea26wZjb+qVua0HeqSUP+qk/t62qr513HSt2eTaz4RkEJ3N
jhCQsDJogeEijBjbUEdjfiwpAhjvEZkOhWah4UVqvNb9vLBQ/G/AriDSRo1DbuKqUb7SPFa0kSaq
O+Bfntzme0buCEWuw3a/l2RjrLoe1/fN+xw+BZcWsRwaJy4fB1ELvXIa2mI53NqOgs5DqYHPuv00
XD9BHnr65qk7aLcDwkTSlN6uC6Yxu4tq55fnKT4aNAKWvRf6Wmi/tIWAeoOHfybFw6N6uRxPZBVx
uNVF1NBClWCUB9LLx75hwRETxv5kHGPhzGZ3e3UL6VIwSmOOF5C4iL/x+1JqKQq7ybK2jazceCpb
D4gl4+D1iY+6QJVa9xMhfpbRr12WhnZMwp4+UtasWM6FNMD8FfPI4LkKiODg8ivyiREad2Ubga42
tIcNXjK/Y5tm/GYaj5qi+mXZBxXQtCurvzYDl3LnMzkzOZiSWAmBMUNR90e4oWv6mRJxNOhPofWY
vjubMd0MKFwYvlcEzlocsfAsXkiXOeXzZLLwKkK6StQfdf8hxC5JTH/Qmg3M7NjsQZyBfvfQxKt4
e+HXpnYuZGAAECCqiAdlVqQBYBmH9jUkFx+WddDFIeModnX+1DSb26I+82uXTu2lLCkSAd1UlsFF
h4bN/As7Hj+15nsh0BkJZmLQ9Y2V4vOf3wzxVDQJEgL3ufcL9alabIYVNVtbtRSBmiNKvk3St5Ge
9gcM68IAnR2zfuS6ez+aZEXYgjM/rxu5WNgm7KccJYIZ1wGhUd5G3Gb6h2sI9Yh0izf6U6nWf7qp
E3VAxridNhn6RTvfjamqHbK6Lsqt2YtuM8U0589VixpJklvmz6agnPlkYM6pzAudo9czE9ZmsnXy
YtJab0LwhmbKTlMZz3dpaXXqYWhsaty5SpE+EUMUazSei+YDmQyk0kBvjZyGZLQIwLoYxjm1UfsV
o+hMP3nRN3l2Nwy/JnVPq853DnUVZtqKQ7dglJH91AEYADwYeF1Zp7igWZeOuLekYwG349jv9CLf
D07cf3HyOIlWlFiFIbhS4jOBsupkRVl7IA6I6FD5Oan2OhASjn7InDJskTPLh/fcnAJlra9g4Y1D
/hy4X/yJ/KBMx4Brwlyu6W1Ect0IsiQTvtVPa+OVlswgQKuwv+C3RPwjPQKK1dat6rAuqvK7lnyL
9d/6Pw/wAQwQYfpfGZKJd+LEURPwu0e29VXto4od+3ojNmV1L9BZ2dwBotC82X53pzcPdfUjIWy3
coazLspneP4FkrEvdDElncg6eLHHNOke6gYD7urfaYYWuE175xrtXS261zZb40RaOkRkKKCucx8h
mA8uXxmeNrqn1FUXKZOrnkpqlT7AufHb7fUtSkHIjTzyPM3Yk5aHrvMEI5rrLrKsUj0wva4OFhrH
VoBj+qzp8i6iqxMN2WDYweRkaTGp0bcdJ3oXCYKuKosMGRjThu67Kew0nDjt7nmtTE9oSnGC1NCK
O8OOkbjQXAy0Iw6myU5JGyIIVx/RPkdRUszdAxsKTLFNJ7FtFLRamXpcvVeZxx5Lder2IiFrsPpr
hwNY3hmSimQ0SrVXhKEjfHWzIW4f5QpPP4yKpUEhau25FIl2PzWYbAxaKYb2SxDKosedT+1RA5Pa
r9tHdnXv8BWIC5BHBHEfGPUk37IznL4ZKRORmRkHkmNka5oc2naNkOBKM2Yx0AsklQwMU5JrkUo6
AtOidwJXz2JfE7e1h4CXAnDm28u5ssqfcpAPBUfgnE2RjKShFFkixlpEFdhtQ2bkf4oebDgmG0Gl
T8rwtrTFzQNvzP9Jm1d95rvp1LWKBA5EZHtFHHg2UzYTA69mjch++5+IQtVi7ldDTll65Yqsqoe4
akSEDLZf6fGR5X3okGmljLh8Tn/FSK9aBRQGNUBNEaWu9Yruxfio9166EpIubhsaMEGip882WTIT
RO0EJ2mPbaP1rtCGjV3VR+Fqm9tbtqgLf8XIqJnOMzO3RxNU1Oq/2/4ovDHo6anShxU5K8sxpKNx
solbioWjcdHz5iD9TpvOt9u1iWSzVbuwekh84A4hfwa4BRpypBeSe5lOsngQkUqr9FvpxGDzSuu4
94WKkZYm4LRhTPQxxPyDNfjgwgrBSIFiEVqBgSeRDS7j4I11cjZEndIELkNgZNcbjD32bx/Y0gpB
HgZLoc594TIMKNUIdk0rB2RfNtyM9Gb0CRu0oE6xtM4Fojb/V3A+kPKYUw07AcwearFyiU7nDWh6
9GkARsDI/aruSt9R6W+SloCxD+24v73CBZW8ECe9XG5tGD21xRAJIbaeMzV+i05Un8f5EFqxu/JQ
LlxmcIlAYYALQB/bFZ6l1evCSNUhKli+N9V+h2rMvyLt5v07EyFdZbPTBShZ9CGy2RezEWGjPGTm
jzhe4/Be1MC/cj4f0zNLW9QdAKy6MUQZ+wKO5o2WYfKaN/67YYJ9hWeBoRFAAshM4V5HXadpHSgg
uK6N9kNr3uJpxY9fWsm5DGnHeJcOoiiVIRqaMUirLOhqpDLj99uKNhsD2ViAK/IT94Kst2wsCoUD
BVunY4TgTj2lLQiz4ZLRfcW1fKPURH+041Gs5GiX7i86c5E3RY0KkLB56WeHVHlt16FVa0Dh07RF
iEpSjjubVuO4nYhZ/7IcYn4py4FvRarEzeH2kpccKoAJgN4ChhgTHaz58p2LV6ZJyRXsrEBi0532
inFvMeRt+kPfT77QadRZe08Et8Uu7TTqGci2fybD5byRbYFOgAo6RmYXmQqmOKPRtvsu7KNIX29L
WjIeyLfb6GSY58PKDRMkQ1kj9dIhcjz4im5cb+Mys32nzNXAiM218u3SaTpzv5IHN3VOzF1up5Nn
oygUY4zGxGgirxED8S1a2/3WS8cJY79q1xj8MRnBKh3bZbJWMVnaWLw4IO0APh6nKj2rJpsyrej1
KZp4fS8qErq5t0df7m+mDN9gR9dMzJU8BPKmBUZfsPqgviBvb6+a6KQBAiZKMZNwxLxAMFsFdf9T
SX8VxY9/PMpZFlKNmEeAUgOc4su91YwJYCPFRSRKxLYAziEdMAykTw66vqKe17cColA5wVgCjOUE
6kO6lGUmeqcx6j6y7W5jiweo686Mh20XfzCH+0mHJE5KXjt7jVp4XsOFCTKRi59zBgCaIJ98havK
8dplAl0UjCfBQH666RFdRQHDG/6tj61d98/+HprB8ESgIQ3oCxBgSL4/A1HXVBZEjWrtnoPYOk75
iz7QbcnWut6vbuKnJFCRgy0Do6fkpbnosquzkqrgWfgCfrVq3NFE9/mqQ7SwheCPBaxcR8SO6qV0
BRKNDAMm0aroc3Meud5u7JwiEedXTu234F/kA/1Z5itew9LizoVKIYCWADGMjkk1ShpgzdODmnzg
/o/Gz3++AmiKRAVsJqtAGC+5QrRo0w5MQ2qUfqhq5+v03darYDRWXoUrKwYDBhQOJndhCCgcaOlR
4GAcFlrWaBFP02/6aPptGeam9mim/X2mB126xqNynVJHBR9tPRh+h1gUfoS0sKTXEtUYTDPCbdxO
7RgYpbVzmRcUOvOpooMHcgjUjp8qFVlK8uv2tl4jrUDlPc+AxK7O9IxycIX5j0pp2ZMbtU23a9PH
AuzHRQ34Rr4p1ZNH/vDhG51eil1l7CnJNrb9XXl2/3UaCp4LFP5c2De05OBbpLvojQVGrDA7jphS
g0jaLpQ7gTwE9kJbS+td2+25Nxr7je5oeDyfSfCzZ5+441wc09NTroKt495TnlCAGxMexNnbyt7O
X31p0rCr0CQoLB7gqyBcoIUgd8aOnIyGWcckqb4KQbTHbAQTiVUo+ReP6Vo4qgYLGqZOh0qznxrM
tjpmRYsklLLGJ3vlSwK1imwAABWICYFnlGy7xQ2U6zR8T+8+Nf2rKMQmc4ztyqqvEs8zNhaASSD3
gLQBCcflY8V1LYbn3ZPTAO7Ybnp18hOmrIPKbZPpf0peb3S99zGb87bYq+BllorJXJ9tIXi9JA1S
9cQpdYa1ZVWysUYzaK0i/O9ESLbBtJSsVLqWnMAs48fGB0nXpgNf6eYnrBiPPDxEFKXlQVEEU2zt
TIcECss9A6LC1AE5a9W6EQYTfM/1ZCV/c2W8JYGSRjCWAj+WYNcw8dvPveRI9Z+1/dXm/YqgJdXD
uw6MGPJseN6l42lIzTLdGsiJoGMz7O1Y8Rk8jEC46j/jKT/X9FfUrClnFxxwYV3JS4ga2WlUXMyQ
iH14pyvJh2u7PYuBq4m09Wyy5EfdzpNsmPQYl0n9nZTazk7blyY3HgjKr4wfjB8C/ABg83jMnLVa
6HUNS5ItvbksNmod5FvkZDrBxALihnyrdUEd/6yUhwoDv7JD0vuDhdL/yh1YUBiQ7KHjaQbyoHwm
nWNSW8TWelxu1UF/RDVGnjl4Piu0F3ToraELF5QG6AzgVmFEAN2ThQGnp2SC4CRrgyUBootIsVix
611jZVUL9w7J9RnJgFTm3ItyqTKFcBk+BGepPVndqTI3GG5E6k0+rchZXBAAA2hTQN0K+3cph1lO
ahREISd4cHvFe8PgBOpqK1mJKy8Qziwo9eGTAfsBGI2k/13S1WlXM3rCXPmJ3hNMf1e0iGrAi2f+
wNvQWGu+WJY4U7cgNEGUIilFQ60KrIM5PfXd0fvC2QuQxOgbNquNbu2Uj9tWeE2YtLyiHpWWomXu
RFNvw2P40YkbOEPoKKfcQ5OcCydtbcL90mXHnv5doWQne6umHaNYYRIDimi+Vqo/oJHeAFu3MWyy
+HcitjWiXmutT+caB/l5mn8lS48Os5mhDiNOU/uFoYaHHuBt5a1KxhNt7/shgSl1ArdPA48+dk2/
4g3Pe3nhwEjC53tzZkpN1ldqXmOvwaNWbBjvpw0p0dh/+0SvY85ZzJwrRsceikqyx1DnHIPoaUFP
IDk0bV93dqw8EB3zyDc1JlBPd2LFeC/q0JlA6Th52lp5pkBgHT/MqEDrJODqawiqwaVRvlJKtreX
uGQ2ATYDSBqEq+gbkgQqWl+CJQD6I/jjILZa8Yd9r8sVIfN/cnVaZ0IkVamMhI5J2dBTXOn5tpvs
n6lea0BsAABwezlLDxBObB4LhXTBjGW/VIwCLSFNhUtxalEQ1ZzjuI0Pxn3XvFn2MaG/qno/vtYZ
5nYManBb9Gfl6nqVf0VLq3Qa3SoM3tKTOzzF7Hdj3xlt0FToBkr8Ub1r9LCuftmv3Q/aBWbznpip
H/9ifPSb6sXyvpjulvK1IZjLx/v3m6R7kudgUsUwCJgHqsShVWUg40ZVLlQ886RMawxSq1sgPSPI
0YC/3ylhApt0W5sCdp71wM7/TKz+uW0JzCG6lQLOj8OflGoH4e4HbUuzPSav8hLY+wnm+cUwDh1L
w9vHs2gx/iqG3ABuIRtu2eX8aVaNruWxJmFjosR5W8o1Qmu2GKBHmvNFM7/7fMHPDJOSdkqbtCjP
2flG9R7jke3K/rU0an/Ut5X3xg60fsMgrDv+4TZ3YweOjgPoTrRvt79j+ST+fodsudBlMXSqiSsH
Ro5yCqxtV2Di7AOzR9yKp9x+tGnY8sbXrRADHvyhxGyuPtmYzn3WvCjxvlN+oF3OjFY+6yqLcbk9
sj9D+4kbzMb29H36DRMLi2Y/pntWPcFJbFj5YnZVMNn8WPN95v3S6TdMOyJahMTUaICTqTP9NN7z
cVtUIbMIkBkPSQ5W8dq5M4TP3HGTk7X036LxOttJyYdgxgiYtauj4Bon03Zs3ME3q7gOWkesjZW6
Ik1EqWE2WnN5EuYLo38utYflNeqGDkxIYSQ+LfOA5MkBCB/DC7m6b9MJ+ZZXY9rabTC5vR/nr2My
98eaedDAs3FaP09WNGnxDTz/JsmEAJ9iKbyt4LW5yq6ZvpmgkiGUhKUybY32V8Zcn/ffkfra3taV
RVN+LlgyJsLQJ7NqocJpclcWJ6OkvkGenAoDXZ5KskVSOz4KHnLnnqz1tS+53eeipVvMRWU4dIJo
ripfcBQKTe5zjsGTX119rb19yTCdyfrc/zOLYfPaoy1+nWpM0DFV4g9rGrz0CJxLkIII06ToWuxw
grk+7tmoH3JQeE8gkVeddKUXYFlbQLQB7uW5c1DuGZwmp62rXtBTA65nBq6SsHf4Hd/Eeu1n3V6Z
vo722iCr6/7U+dqcCZWuqGKjDNGgIH3S+9wfOUaz7ms9qF8xoHU8lgnxEWMAM1WVL47y3uQrirpk
IM6lzwd8doDF0DBHb4bZu3HLXYJoLfQGE5YdM4fWnpc5fpZ9jHNZknuToru4KNP5PS/v7CnI1QdN
RStiDq44Xxnue0GCpH5Co4C64ljNGn9LsGSZtMEZpmyE4NTZD8afCiGUFwx+1sY74nw4r7fv/tIz
cb5MyeZkimfVHJ73iRSPNaau0U4EifE97nmQJhP8qvC2vOXVAS+PWB6WV57W1A+KrqBLGXb3YFUH
YOd6M+Bil7ehezLqtSzJ4o1HpI3UK9p3kXO6VBigkru8jl16Qq+05xuCTP5kIaS4vabPHp+rIzsT
I9lPnaCvwiJ4uCh7Sg1fm7ZO9dR1R1wX3xx8Yf02462hbOzCL8fUNzBUYm1A+nUSf76ZZ98gGdKB
e2yyKL5BYIjxzrjTNF/FxOaAN1/qD+OZh3b2yLRXlx8bpUBJY61D/5NT5f/fBBDJXO51kvZEYZ2G
10tF8vqYvPWFb7lvHRrS813Ft2a2b7MoE/fuS/kFDBqeciQMZCJgS+h1ussd4jf6M6m+CTei+bj7
r84IcKHLzytY11Wxh8/L1R2j2757TNtd1/6csi2oG2p3O8UvSnbfqv1BVaaQTr3vVmsI8MUkAoiR
0LAJpZyZEy6/gukYaKMmOjl5dxlF1k4fNyb5yJ37ov1O6w4tjlpYuxur/3Z7+UsPkwFAFuiYAcrG
o3Epl7djmldFg4SoRdFY/aTmbyBUDcA6tGK9lm7cuSDpKhA2tQAXVUhfD8LnRASW+357KUsW61yC
pOhxX1lO22ApmYVJt4A9T+I+Y0+C/qyKrdWvwVAXxYHpAmPxELSjhfFy53KNmIolRnJqtSoABUIY
Z8zPmzGMHYsGJQhHQoPWKw/d0nGhQRzTgmYSHmAZLoVqJC+ELZCMpCwO7P4Og9Db5MX2Voz/og9h
AlUJxhsUg+BdX8pBZcrsRwM5CTvrVLh6yhASnZRvNanvdXAbvYCpePTzqvLuDY21z2Zm0cPt45z3
TzYb558wb8XZm+41rqHkHaUnRwvNuvXT7tAXo1+4d4r5H+gmEAaoxplI14Oc/FJUp7ZDoVYITBO3
co85ry0fofH/kPZlO3LjyrZfJEDz8Kohx5oz7Sr7RXB50CxSIiVK+vqz6Hvv3plKnRS6LxowGi6j
QpyCwYgVaykrN9ziw9RBWCYTWlCSmbfQOKwnuBAQBDrjqU8OovmKTWlMf5rfNSAV5qvWFX72a7I2
+WeshsLbxTQSz+7n/XldOoiXXzE7JmTUgLxkCKyTRLW3NoEuZq2Wa/jLxdwkcCIopQLYALri2ZxO
nd3HLEdIVqaR4SjB0OuRpRwV8hLj+Wa5QeM+QsmG/xrUtUDpb116vnUubc+2Dp8G4bSezAAMzzU0
vGKuHDpS7SvQzKuHXrUDWuTo0vim059ZXwajtimgOKEgr7/v2edooS9wZ2l7RkDQ34VJ/EOh+b7Q
8p2JdsmkUvY5+gSyfnt/Zf6XOUMUDXQNMFnzObPtsm75iBhIVFHCP4n6OE3WTgFzTuxPX9Nin/Ug
vqIb5+t9w3ItbucLyE4Tbd5SF/p6//PJ85iKu/bEUpP5tPTQY2WkzXZUDHtz39Ti7pOKBP/XlH5t
yi4F0lFiyk8DEH4R6LGmHdW0Ffclt/C98cweIz3krR2Pq3iMUG2H7ph2DOyk8NMkPsXJj1i4kZO4
0f2BLd7gEHz8z8jkyC/8VQ+8u65WWDwXhINJbAUWmBccA4+QLgsTA7ocQC/Y0wO6H9V8DO9bX1pB
10RPOwI91P/m0XNpA94mBOJZcxi6SCdWvVGKVAmL3P6ninIyQYIIBWw/YJrFzTcbpwK8NfG4J3MC
FTiWu0PWh6CUjNTejpL69V+MC+0/cMzo6EX6/3pSkVlq7DFPi5MRp8xHGXUMMsFAe1RPa0+CxSm8
MDXzi2Y9ooBYVcWp4aW9LfDIiYoiyTZq5Y4r982ig0Lx7f8Na84tC0xraQBmWZ7SglrJhrstL/3E
Y063abN+ah7jSRPVeFAsJA0CVRgm9UUmwFUI6n4rKlBKyCKKTkljZ+Rxoe0r6ogatChlr4V6lifd
MTFqowk64SjVq5OQrP2jqWmDhI2tD9sRvUrEt+rWHo+u0MHIktgDa3atSlkLMgQVEhaQpSduECfA
i1kr41+6CRHEINYGWgv4pnnDbjMVJU4gL0+t+0uz2wM47KPYBC3aUKgnhfxmkPVOFSTdyumhG+tH
kUVmca5FDBHh34Nyiq1fXsZ+3d9rCwGdgRcvWgYATLFuCC9qT5R8oEl1MiXNNrq0a7Xe2OUYeXQD
ZQ6fim/3DS7sOFS0EMwBtwllqLkaCkmhK6/3WXXi4LINUtf5ndL0h6VVa0d2cb4vLckvufBNlohj
qCjC0ngQxa4jW6Qq4/GLQUgI9W+iPNaRggeHFcUg3vnqqu+W2OV9mNMv90f8v3wI0IdoloDY7/ym
qdyaOrRqqtPQPg56VAxBqQ6RB7HzL/pH+9Y0Uf0KNcIcXanq6JfZW6376QDVsLf7H7IQXMpi4n++
Y3YNtU4z5Y1CqhM6mn1vDLXmiMLHNATJGnPFUhlAwrxkb56UQpzjc3lposnQ5pj7+KXd2+4T7YIh
VCG80/ntt7YPNPGTf02GQ432PCMi3UvT+9rWaTfT93oNprSUkcDX/OXhlbqgcxG+qp76Um/wNd1h
KGkwxd965Vi5SOOOdMeVIwpBqfXNtJ+HDnJFPfNLJTtY6Qrn2FJiGa1uIPQGGhwtb/MiBJ+KQdGM
vjpBR/HHVKOD1G19p49Ky6/yUIeIh3YylW/o/xCGs+J95AU1iw4kgR5uSrDIAVY4y0eoad/W1Jyq
E3ULlKLYsQLv2f3ttRTJ4SJGHxDuLLDDzYm8rHJkUOxRsejTwaYBeFIZMoMPqR1YX9svHkQKnKi1
VlKTtw4MuA5czRKngtzvPJOhs8bJTXNsTyXYNgy18L10g8x5h31WZT4Y2qOVUd6i+cA+hDSzIUlS
QCU2ixstYboVcJ/85Gb7FPWPDqTLD0KYvjPQUCn2aJgfrRUEi4zdr1cPNsF8JF/AkpB7FtsxkHk0
hBB+MnPrqOXAoXvpr7Y3Nr1O/9wf3+1GAc0TWJ7wCEa0qv91ZhdeMx4qM3Mtyk8JUx9APon4I1sJ
+W/90LWJWdDh5qKm9tjwk4O+3JJR5Dt3TQMSSQ0VtZVDtzKcOb94PRZ2Z2WwNXDzLSmLjRGvIVLW
TMw2hErtnGidHA4I1KzE8vPk/f6a3O5xLD4CXPT04U80AF/fZCmLSdNbJdaEjrGva13IwIg9oR3X
KkmUN+KPp7YrKPY1m7PLAuVAE92rFT9VcR4YdrMf0TdbVy8cQP2uRynQ3N0f5NI0ogUI7TlSIw16
vdeDzI3cqc0a02hNox2NTm75ra1+3DeytPX+awRtTtdGNIFfmXAcJIuZkTKdLK/HdXCq+qBbU0hb
OrOXpmaLJgqK4u6Eg+SynxTc76zcfFFWmZGXrTgo+UMpAmd25hk0s0lZlsHKNChhRbeZZmxaI//k
3RpL5JoluX4XjsHz0nwgOucnUnu1H+vJWwZmANT4vioNWemKvA0SZYMucIHoIYR43hy7bHEo1efW
yE9jk4R1isq39jnhArm/GRYuLGkGywC+BQmdmG05IayJahPMpO1jAh1ETW8jxav31M18J410J3lK
YyMgifFh0SkakuEfB8P4ANmOBjw8ugznYoVZUqGPqlb5qSy+EQ/DLB+SdA2BsjiZF0bkSb9YOLsD
81uVahilp2xSkR5LRbxUyqqalXTb15cUqPNw96NVBPsQ6b5rO3HiKZ1jxtgg1e8YbxmAhQOUYlXg
qNschLSVX06/oaSC9F8FaFmU91XUEaSkSP5sFSTQszFosjOd0hXP8tfJ3/uy2Qyg8NVkXevAfyLk
DJU2jN9aYKH+xFNUPTk7oQEQEzpfnCer39i/3JMbM98yT93Krr51Ppgg1BwQEYOuC7ns6wnquFm7
8dADT1t4Qaq/DLp2LKsDuLktezXvKv3zfMygPAONCNpCkNOejVlRFGtkJu0kEGfK/LHat8UP4kXW
96T5gYjYB6pCqX6j4XNllLd+HOVMtD3+1SYHs8/8dqcD+rgcoIZT57tlH9vic+XUSsc5G5mk0cET
EhlddAbMbqYWVNukNPP+xJnobb9tE/d9dFun3fUFyiEPVed62Rb/731qitsZoVm5k+PbRePsdAVV
2PD+B92eL7RZSK5XRJ9AZc9pEtRiSgo3TocTkhVaFqJbCrRJo63SEHS3a31Bt14YxqDyAdZpNFgD
7TXbQ0qlJXpTDyelLPdmNbKAanAcQz6M/lCvBYOLQ4OcKrpIUICBr7y2Fg8T6VxGhxNKc+phtGP7
aTBVYw8Gm/zlX8wiukchdwQoEqLdmanMVgtwEGNgI1qMgQkvd7pFjKMRA8p839TiHKLjSepyyXB6
dg5bNwNddqwPp5xkzE/0nUxIAZo3RJ01TtF9YwsgEdn/i1c/6mUSEDmbQ1RgBOJDOp7UQfFevMRm
0JW2EnQgo/HTm4LEGWnxgsxjCW6opN04FXfaQ9Y45SfteoB+HRKXg0845V+KrFLXOIduZwPfh/IM
ej5BWejMsV+GlpQTFJvHkz1a3O8V3QPETTRRajhTQMFlvPJgW7CHxA9I6/Fgkw2Ms4jFmRJHaQxl
PDWAAB/RBzMebFgBKTDLzqopVtVkbt0uWnZstDGiZolOhr9sSBf3n1XlRlcY5gjYw0PJjyXbau+5
/X1otwOghq75NoAOgfvqnuZpoNLWF8Nrm/5qzLVWkYUEwPWXzA7vRG0roYMBqHoSGd3R/mHTRx3P
5eZHvoFsplpbfrn1uucfK1vw9sl6bXe24UHqpUzIx42nzvugUAspdmzaVPEGKfr35OcaSdfSAgPQ
LVEmUOQELdL1STZ6CJ5XrJ5OWaGj6ECyEUCh+NnLmtjvddKu7KeFGgQCRGxfRBzQPYb8wrW9jPFy
xJUwnTpDD+3sd5H5zTnef5u0Xde7AUho3c39CZXrdH0DofUUzXUGIh00THqzu3X0NJYZQp0QCtts
k6s53YwOXwMPyN9yz8psHpvSS8FW008ntyVBq8VbQrfdY2EAvn10vXzlvbd0SqCuAiJWvL1wnc1u
1ZKXda5Rbzp5blI9qYiN/ZI7zV5TmLFlJjn1eU72/2IeL2zOVq7XWiHgk2BT7XPURumwrRri7v6N
FVQekNEA2OQGkoz4ElqVGXLsuskfS3f6ECjRrhhZ2vSS88DD4xUxz9yrDQUUEzoViXydD8ljojkb
PTbeSsetwzGDUO79Id3ey9iA6GwH95Ms4M/vFOSfFBLTSj1NIAf1hdvxn5jm+glqas3a/bXkPGyk
giTLAogd5jyNSW9OJovd6TSBEmw/QE4DBQtGAkhWj0FdqMnXniNt7QhKnpq2HA+O8OyV4GBxdlGh
gN4TNP0QQF8fcYmy1ByB9/qExNchL1zuZ0Y3gvrPQiQ9ub/uT+/i+XaBzEFJ2oK12b6cCr0CCyW6
vZ1+YJup0lTfbamy4riWrACGhz4+R9KtGDMvYlWK3lgiBZugI17romhA8Ny9/fORXNqYTVzjdYqT
ldj7RaVoftbzJOi9VdjDkqdCQA4OFwNMFQjirpfHKZzaNaoBVnoQkaHdgR0dd/T28SDpPVUIqBUu
86I2cdAZabaA1SSj7WtxMkbNJIrIyhRvI5hofa0Zp7BT7OycULMM0hJCzPdnZOnooNUQyWLA3aEh
NrsLUYlpaq/SVcBe4jgE9yf6VTn6iru8LE7/xhSYoFHHBf/KnM4H0kR1wgpPhchwNwZ6mfZfCANB
sTWi3nbf1OJegjwMmJdkE649SzYNlpVlJTOwl9QueZqgCx6ZOlf/zW66sDK7I3hbGU4Gj33S3c7c
pB0le7vszO39sSyukNQbR6VUpoBme9bVy6Ev7EQ7aRV0T3JwVUZ00vMnpGHslSO4UBkC6OS/tizp
/C5iQ2qi1Jkrrnqq8IpGCt9t6/5BG0Yidokxqd1DP2bG6Cts6luwrjfVuDMyD3UsDdxjKGqVVoe0
EJjaIYdgscTnrYVOF2LmKvf/zaw4YIRRQWUORvjrL+1U0ilci1WgvQt60LhjfYyqYK+g3PZWcuZy
gueBB1hBgV9AkA5g2OyIAAngUO4VGkAd+pdhsj7bRn9LrVOiAaOJ6FmWJvlKSLW06OhplneMB0aT
ucp0m5pTMzDYFK0UTbGaDm+PNN2gvLjGlLsU6YCjTIrq2mDXmF/VI8KBXiNUO6V57WdHbodDHPVs
04qVmGDpUF4akj+/2FxxHBdguCRyI9cvVZoFZVKtJFsWLkZcTyhtIscDlps555Iw5ctS7oqEJYea
s22OpkffElXgkC/3N+BSnA2uDLhMtKUaDnbH9XDGvk29ocdwVFCwBXrShzZPIRg/tMOTa7ZKwDMi
HnhrmkFsuY82lCDfK8WgK7O6gO1GdgBgYcSq2CvQVb3+DlqiNycZcg1lTNtPSPk4mGjF0r+2bukD
2xk0B5OjWzbRQ0HTYzXaT6zsoq7snytC9kqdDCtHc+G8XH3Q7PqjLfEUocvzkkLqLtvoJTnGmIVu
FH4hRtAbPZhr2KeFvSVLghg93AHeWDNX7A7UVNOMwWZShWb+ooI/9f56L4/qvxaM62ke8OTyoCGI
knSbxpsSJRlvOHUi+9L2LV7sGeRY44fGWyMnXsqXXI1sts0mpDJp2XLtNNa/7OJdeUo8JEym8Zyr
5pbkGTIhEGzPAs9oIrSHPEH7I/NWiPgWKgOYXLC+g/0dYbY3526rpxoxtQIfAdyCEYNgUhFB4Vgg
GNYAiakr5NriQ27zTawNtl/nxoMxrNFxyW0zc8NX3zDbVg7DjeKNuAdbEF7/UBUVL7+677v3oUek
NIGD7EEUvR5OVc1WvPGiW7kY/uwKtoVba5kcvgMQpuL+RPQamM7nVP7z3KmcZ6iqowZiIHqZbeM2
zsBjC4Gdk80fTOOksI05rhCtLLj7KxOzfdz3elmOooG7sH+WsQ92Cb36kQgX98v+/olZnrX/Dma2
c3klLGHb2LnVFPRTtbPcyic2eYZEwX1DC4ii62mb3dAIAkeaqDibHfKDTbFvq43NzMAwf+solimp
CDUtUHLjZSqqzeBuaS+ekc5qzXEz9va7WRm/rUz9df+rFh3GxVrK6bm47jQ8lrTKwkS72rc0C6Ho
4pvTQWTfmfJca89GerpvbwGvj1lA7gf6OMi6g7Du2mDd5VmOpAEu8t5vYx/dGyP9Yf+qdN/V/Za+
sTVY07JbuLA4u3oqMqnjIOedpXFEm8Z3Jm9Li9dsTLam8oMUD6LTt5SoxGf9V4uv5GgWnf6F+ZlH
6KpmTO24kyghr92mrpb7LGny6P68Lh4YlCWRXQBrCm7a62nlCii5FBfb2ATr5wj+9M7VI0X7VtE0
5NPHfWPyl904uQtjszVMOk6zycOMUkK/s66sAzfXNL8qy+Lf3GcXlmZrJ5zREeMAS5PFo8p6Ldyo
NXbMfgCtNaVTgFzNisVFf3BhcbZcXiWqXDiw6PT11o13Y//BKkDp+839OZS/594czry12epaaf1d
sLby05PItyqHjIeZ+EXWhFq1JhS1smbzhFo8mHnBLYwLarMMTIpmDIFqdSWyXTMye9FWGsniMcMu
1IUXAZxReJMfq1/uz9zCCqEka+gy04O35jx8roRndDFoD0+kba0HD4DRt5hY6mc6tHmYCM/653ks
WSMHBBrRumfMgTxmbrg8bWCvd7ajdRzQea3o9WZUnN39gS35xitLs4tVeCppkTDT0LAbQZ228TS/
rh/z0Gy+sfIZ2BpkXv95GIycmWOBW1e+4OZddZCz0AYCxbITrSexV1tavgF0WG88vMMi3qnTmyLM
RAOJTarvk8FcY6pc2DFSqQfNTGDIAo/pzJUofcltggTJiWUU8MY2KjnkH0cerUztmp2ZI6k8h1CD
wA6qz6GVJs9d44aJOx0a40C5FhRgi7AqS/HR2fJMhbd3i+KgpsW2wJNEG9caaBau3athz7xMBYGO
JBUWhp1M58Q8aGR6zMDuPWrGMSvNgNVqpORrklCLJ+dismc+Jy8ylD4IrIqy23A72cRoPy9A48j7
cWXCV+b771a/iCsGheSeIzQNPYeZL8zpw2FPkwk+hpV1lYHgzI1eTuTf9++Fnb7PBeQWMCS1+lM5
H31bHkDj6k8aAccTwqxS2aXwq6hXbAi68ZDYDeyCrgx2ZTX/RiAXH2Ex0hOk3LWTUlE/E9bBHdon
M7ePFu/Bo9PtIWgScWNtjpce9xg8itRSGhdV0tnhafLeblBxwCSnLohO8OLJAMsGLm6AhjoOVTBN
xK8sJxgMNWDeGh3UUiIOBHo6QA0SCnUD0fa8wuJN72qnuhPQgMgfBTqhVaN/mpiNlLXYojKPB7V9
ZNODyYrTmJv+lO1sZfK7NULUxTW4+Ba5US7WoB00Pmg5NoJRboSaBwxMWKEzRjmYt0CTUfybS0GC
e1F+A23i/CmvJkpTMlvBg3f41hiBmDaa6dfdSuyoS49/s70vzMxGxTSX1QKUoKe6ZIDZVxlUamnL
U3B/5L2CXmtodAW5QFsM+iTjoLIG6jNORWS4xAuZOxUHsE3EWzANDVGvj98yZ4BOpMfiQ9VVZjTp
EwfPIpnCjJn9U1Khe/D+CV0If2U6TZKBgmFSs2Y+RyARYJtmop+KuHnmLTklnbvGWbLkbEBsJ5Eh
El4079XI3LzrHS3HLNnjuMuMxNm7DFLNKAetASqX4ADIoALPC+4H5CHnfV4EFGtMy6h+cgrjO5rW
0HezFfqTbuS+5Z2KTA9L9UfaIG9YsMgaSBLUAHDdn9ObYB+8lciCIp+HG1Niiq73OjDrU5w5jJ1V
i/oq2kLNLA5j4w+1kzDR3+4buwlUXYCXkL1G9wPKidC9uDamZMpoakrPzn1BT0qjv2YD2SSUdz4F
2a8yUex7Vajb+1ZvfYs0i451ScUo2X5nSf6kUcRUGQM7s2ncuLzf0vKhLV5x0JDX3/Dxoy0fqHpO
eNRr/VYwEHFsTWuN6+MvOefVAcRnALoPGJWUH0LD4vXoC5anYnQ9dp6yL9MzdPygB1D2W6fzY8s3
o3GbKJFTP3R/IKQ80mNmbyot6l4pjVLrACUVVfjNQ6ptQcXZFQ9QCNGqsBuOWul3yjM7rfG5LuwM
NO6glIRYCgnfecGh6qYm8YBNPQPTNtgk6PR3B6pnGoGvgNdYWaOby1fW4yDSCnISdFqi7HA9OQ0b
RQzULzvnPd05dXuui2/o+kVLIt/yJHkgBZoDNAvNpOIPV3537rsotXDlI25cpPwIE6gVNKa5+G+2
P/OY671CbXYuAAsHanZvNPlr8mqRMDf1YOTgnoJ2lNdHcSMcv1C1j5UPWJhziZxBew6qX+B0lz+/
uHniDOz7bp3xs5m/x4KDWgfMFMajZzPfoc+0SPfDV9buBX2kZbJrU/D8GaGVfGRaEVDdXOk6uU3F
Yj5QbzLQ+Io3C8hTrz8HSW2rayqDnw1QxbXGA7A7SrIdEBOB75l4oHDr/mTD1s5fGnXw3YpGhaGv
vAPlnM9OjQFpWxXYdnl+5orctgDzEDhrunNCGs3PvdHw0bw5BCszL4dyYwYtiYYkozQgfHY9VNQ2
RlXV+u4M8kuWBFURFe7XzHhyGvApnWMSqiTsul8rVm83nPeXYh5Ljm0H9biZVS/vCjVHaQ1qK1O1
GZ/GITCH3resI0RGcQ/6tj8Mu2k1pr7ZaFLT2sU7CZzkOG3zLkwQMnB9yHrvlJKzqz82Cpj1228Z
fSyRYL8/yJsFhHoOkruy2xNCfegJvB7jpKWT0VmNcnL01G/yz2pN//h2LDiwaP8CXz5WDpCzawNW
g1JF2/bZ2eDUNyzmu3QDCfsA3i3QkjUhyCVrKL+CQAmt5yhWzgJlU0GjAN4JsOYCiIViG/mmv5ug
VFyjEFo0JHcjYHTY+XP/W5pjT2puZGfdbaT4QHWmeGY2uyZbOeY34S5kveFtUEREtg/P9tkp7/Bo
txwly8/OCQzkfmqWEYm53yhBidKKqkdDs3LaloZmo44jSR+Affl7YV+4OTsHiNlWS1j0RySGncBE
5zM9Fu3p/ta7iTcwMkf6L0AD4TvmO4OZo23XBc/PFh5Tbp36LEDJ23e0V7Ev1+7LRWPY6OiuBOOz
68izfjGoQXDs88zMz33n+bm7490U8kbbgeZKEgtVa2CMmxc4BocKPTDniFXBjD+zp7uFVyl9U5wJ
s/c1SM9JvLcV50FZezncvg1nluTdfTGytmtwVw6wBJiXsUmaTdNtYudYNlszVBCsfKhrwMC1sc2O
dNp61FBqirF1k5+nL93w1GeDv5ZPvy0l46ZHKk7FoiEORnPG9ciyqqg1Uij5WXfCtjtW5TkRIULR
1Ch8o89AbK3743TslZ3YFiek2+lv5oX3N+ntWPENsg0JJxAu2ZYvkovZVSeRWpqSFWd73LXOc5wd
4+ZR1z7vW7k9cnC/2JiAPCEIRb3k2kpZJgJ6A0NxTpVN/Gg+sWI3xlIh/p9iRyT3P2rziPLB5o7n
5rUdSvusBRVvfVbQjju5r0b5aI3PZhd47RdJDp6vzN7Ne21mbzZ7VOmdwTJhT42f9L4MjeaYmWtI
XPnRV8EB7hfAYABPQaYDAersqGV2MhpOq6Zn1n6q2jtdiz4WBoFuafgnSCfgLp5TMfW1R3oAqdOz
5fwa+ItSb7N4LWl/+wqCwwVqwwXcECg9FO+vVwbBXK3ElORnLXkjQ+m7+YtWPqrjlli/XH1DzmZy
HL6ToH/z+ipAxuf+BpzPIY4Xwnu8ftCEjp6dG0r8SWQMImfknIByqLCAGFlrLJjP4v+xAA4hDBBW
5hdmQYaGDmNOzmQqw4E/VPEEMoWVcHTJCLwu+DKQ4paNE9ez2HgFdoOtkrNjZSh8/GrsfV5s70/V
gg0QIUFrGipqeJvPQ96kVoqGKEp7VrXHvPR8FTWjZI3Bf8kIggtU+f42fbiz7VAYZaX1kLU+Z9o+
R/tDkW6BYPbvj+R20XE3ycgPgTW65eezZZVe2wBvieyCAxbbvLQVcMSVZfT/Z2U2FLVTakFUWDFT
YLyJT9ALdd/CzeHBNGEgEiuIsBkA+Zn7tIib5SyGiU47TCbAGN7G1gPbnvzkBUzq44YHPQkgF6MY
flPv63oFxLA4kbKpEvwd8KzzeF0r7MIykoqdh557fuU0FWQvR21tmMtmULJE+QbSV/NMCYh34nFM
kKBptVC1wEYZgMMbSnA685H01j/U4ns/fe9YmPahtsbkML8I5RwjTyOh0GjXQSr6+mhBexLJ4Rj5
ETq2O0t9j+08GvWvLF/blbdb/9qQnIWLG1dDEnSUhdkzr/HSMzW/py/W2iFemkrZpyfBWWg0m3el
pBOxqkqj/AxOjPQN7YNeOE0p293fmDdJpb+ThgolKClAgYHw/Xosk6gGoUJw+gzND8I/nfeBHWLn
g6cb5z03Ay2Fo2ebovGZtq2VCVQLXmSEav1rNBpfkAew79kOecgKJYRQQoBOE7SiVh7+dnrrki0Z
flsjFJIh9EZ23pom99Ic2VJdFekFeIm5vi7tQCLcKGp3VrsfPcRZNLHWcrW0p5BOsSRCBBRvtvz5
xVKDL9x0hrzozinLy8PASb1va7cFnbnnoWVBa8KV9ZChwGWoINcDsaTUpEQ9Gbmza4NqyybL66oO
0ZxfuMfcQZ7oTU03HmJnxVeQJn+tvkxbm55Bedh91IVP8DzwhRM2YKQPTRbxL0Z+1P5wMPHpn16o
gwbhIR7DdC1y+vvwvveps7nRh15V9Jh0Z1Ftx2KL0gZRP5H7SNpAavG8MuvgVa+VeG7o5BviCA2n
TP2k0FGAgDUCZEAZDOVjcoPi0WlDzw5H761HxaSITOBGzIPQN5UIFPGH7lvha7WvKdu2eCZFBEka
r4g0kM5C/CN+yZkvKAti9ATgH5bM738X1bZ7cGk02Rtjn/3Mk+zoAtcKyq4hXnN6C0smIZSISuDb
wdA1f/+2bYV2jxG+1dmXqvozs7tH8z3/4Sg729vULT8r3U4dw/wfE5tis8jmACQvcKXArUtHdbE7
DZKVsYQjn4UFqA2bmu9m7n2oefLoZZO6sjVvIAHSGqREQW4Kpi/53J9Zy9us7mz4V90oAYs9M4uF
VDVDB2G5/ZEbz9A8YOskv9IDzbYZmBxkXCuTGTcSbsLJqKn0SOCBhTLzPXej50nIv6D/E8xngGxp
EUKcZ5OuBFELvgWvHV3q/ULyCe3S16MFJ2FltmrSnRXrkegJ2JTXEjQ39Rs5oZcmZgdISRtXn4aY
nxttSzGJaY3+xnTbJ5tCOdCAQBjWF5/9NhFf73uZv1XgmzmV8SfSsiijzBtuQMwGBjUz7c7UiJwy
iLesfKp2hXqsoMOn+/Gz2kSq+LViVcZRt1YhSCS7aaE2MrtrXEWNa4PBt2k/h70N7EPim9/VyDQ2
WbIvglh90cYHEMJ3J7M8d8xXQj3gxcoDc+HyllWc/3zEzMEKBknq1MZ2cstORCnawgKRGXi22PT9
/ngXd5BsAEOi0EXr8MySlwyeTqiFAghoK8ij2vLgvoEbljRsIBnuyL4pAPhvBLfzGjXvGqTNZ948
4kpO7XZr5V9a80vbTDs+RIScaeN7JXJx6O5Xd8CUQ5DeT1GMIYe2itF+V+9IvYGIyv0vW9raV18m
0wkXnqkTraFBQwbp8HynN0cLWf/+JdW/1UVoTk+xsmm+8cfpUOaf9w3fbDENVTrkViX0EC55nhls
3VTwrjGaV1S/vGJD7UA3k7dufIHySaSJGHietfz0bWyP7KBso8QKAL2KFbkea5YwczBtyl5T5TkZ
X2NPCQfzueaOj2a28R30ZYb9QLqNIaCcGKIlSe1+3x/1TW3exSfg3W+iuRH0dMgEXX8CoW6aZh5n
r50DkIOv8GBUv5fQK06JutEsJbAd3MtP2bgvm72Thk31oit/phGg+L559qBP+ytRfANKb8rKgsyz
mn+/DJUf8E+hdmncxJcW71pUqdmrwdKwNx8a5Q9nZzF+cNvbGfFaK8XN6ZYTYZtQLUcKFSn92V0M
In4FaD20NYG6NjDTozdkgc1e7k/37e6eWZERwcXuJgBmlyO4P19F9cfhvc+5E3p9E0I7xFYgFl1s
cn1Xx1XQdLt6+jJk2cr5Wl7wi3HOXCk6aCwrAdjiFUyneVpvHYWDx6sOHGXcs4mEWhaYBYVaoV8V
374NzYNZfOf8C1CXUZyGMTmY0ND08hfU/LSkXnlULC6ClAJCEdICAe3sQBAwEmV2PrHXCTmaLtkN
MQvKNSW9JSMIzFFsQ1s2qN1nRjrXzVruxOy1d5VPENi3u8KZSrT7eWvArts3EpYbuu3IfsnDhWLA
9XIzo0s5pAT4a6/y73YWR8nwOGUs5OZWT6A/ZSKcPWrGrq5CZrz13ZsxHKxul700xzwet7TiDxNY
ayEyj+rI9yzII4HqOygN+mZP+i1xfAHUH/jwm7WU1uI+kZetzA5DWXVOGUSGwnYnz+GvhaIdC2FF
ioBUcDq+ZYntm8QMKvdFYX9iLFSK9sPK+USs6bPsRWQoO1SlX5Qb/aNLQo/TsDTVUMGuvn+aFly2
7KCECjnyymBDmPkuruWJZbeCv6ZBXz12yB0qw5sxvvZ2oNU/xGrNVG6MqygEqynT9ihKIEV2Q7eT
wVnhpZB0r90fzgGLsX3vrYrfxhcxtD6igF1m/cOWYfhAJLI1NESCIFfmzK73z2Agd15bYAXBA2IC
yZpIIy/Ri4Ct6xjJkHE2OOlpHbxGgG9C+HptSiVem2rjNLwCIRFSHaJpXhKQZtclKx1OC8fvypD8
+YUL1Ho9aSlXh9eeb52S+jw/dOMaIvgmgpITdzGaWYDsMob7jmE0onhP8k8ar8TBt7MFOJE82io6
Ym1Yuh6EqXdl4YB56ZWQjGxTixZHLvBSc6eRoJ6jJ+H9rX57GSJHAQgCXmsAI7jzDPMEAum+0Nvh
NcmcHX8ugbCPYxZVYA8Dt2vr/w9n19XjOI5uf5EAZUqvpILlVCWXK3S/CJVaOWf9+ntUD3fLsmFh
F7PYwWJmmybF8IUT/GgNknK9gqgCw8oGBHLYQuCQXc6wk4Gn7nhxcBNN903IPgDTn8Eb4v68fqTZ
LredKAjIZlBtnn0aljfkCBpzoIUKFrIriVMlqWahGCyyni9io4Ud6WbguHiTVACi1GP2r9Pa0QwH
0lE/HXwT4GafdlXcWSju+6YWD4kt+aDk3P+Z82SvfuVMdZ2TSQh5LLZT2CmhXkrB6OpFT3U9ZHwK
IbleM7TeilbVAW8tPa6Y/x9tsfQ17AEUcURA2JW54dfKRq6zlc77rQlBCg6SwARyslCHvvy6IzLj
tpfj0ZXQT/CeQwXb6KBKL7xwur9yPxpHy6WDAhK0XSA1AYTR4gqLEw8iJGk7ukGRW0Hyl68sjSto
1LDhoXok/mDp2mug9UY5CCwY/4bRKfXtCL48ggE7gaT7VP5kIaHaDI0bVmLM67sIcLifMiko2aiI
LJahJyTVx7If3TL296GCerpegjUbZMnKU3Xrk6IrqSHjQlUAR/hyvdW8JWLPNaM7ac3Rl6uNmAbP
91f65hDAS2CZUU/CQJdDEE5ua7nHXAIhQCyfCQomw08rE7kuAMwIQnTR8ELMwJclP3XMVaGsVGV0
cw9Sfh7uBdsnQmNUYOazYGZeK2HdbTIuqFg6jrWpDkq6baqqZmkTiSv3x60PiMSFiLB5AQpnKRGT
JH1eVJEwukpNHhRsnKRNH4Aytu+v7Y3rHikhsOkAqQMoveyLJQnB3lD50Q1hSpwBohdPmVlV7+Ma
CP/WuZwlpfC4wCVKXQbAMEVTxVKKJ7fuou8q1o0M/wWhwdQQJ/0Mb8i12tx1DIVk99eAixPQNKIv
ab2PAdvG7oWICcWnnJ0T3gkLKmqfUmfeX8qbGwh6RdhFKvrNuPQv9+kEJlKaotvjptFWgEaiKGw9
+JTQrqE+8k1f/hoh8TFO/gOk/pw68zf3f8CtcwJJFHB/UI2EIv28Ir/ijz4SSgmkq8klJJlYJfmF
zYnSmhfdlfIn8NUCQdNuFrUiSDUWx3GsAi4tQ4KsnsQboTC60ahCKjaGl6o0epKIDToTwPB2wYHI
2ZaGNIk7AGxr1LfD+G+vbqK03FaN9HR/+tfF2PmHAR8BzpkA8N8V80ysmypT8MMG7kEtTqhPsIAz
RRjSPkuFFSp/+7Vy1q1DioVApwjItVlG5HLFRRkqCLEsTTg9vsl5koXGiJMla8IEtw7pDLoC2wva
DJA5XQwjZvqQ8NPkDkOXAEwWCahLlBVkxIFj7oOv++t4IyJDJAxINUo32MhLoeAmKGJ9aHzeFfKG
t/MwftYSToHmrIT+fxaldloJxOxgELNyA99YTQwMqpsMGCBUsRbRQcqnklBEGFiHcUWpqBbc/qxg
JI///fxQbZ1ZAjM26OcY/zomI3SVZC/PR7eKLV39Rt+SVbwbA87Ga+d6jUh64xqCgtO8QSTImF2R
Afyg4PtIr0aX8IlJAh+9QPi5acYIIjvPn7IC9Wzv/N/PEAH83Pudxb+X2BqxmsCzhEGsW8FtV3ZH
DnwLU8nAcbK6aAW8ces6APsAsAp4/81Ym8XmhC4ISbVSHt1RJyZp84e8zwxliCwvUp042UecWaEZ
1T8qYW9nU/PCIYn1vnT1yCssRPXVHbWvdvq8vwQ3jszFr1rEtTCF6DkuxGM++EC7aZ0jRr3RA3IP
DeyVEPrWefm9AItt62nYtHyL7NwX5YTWWUtF0f9CEZ3q2FNRj8WvVoa88ZjOasDgdElg51y92mPm
w9txCnHvNLzr+Xbh8aYeOF3yoajm/YW8dShn1o6Iqwc30NIQyhOmuKukfHLR5203vaeNFicjoYmk
qXTuD3WjaozuPuYED0TMC6q1l/dcPqp1wE/F5MYw9BFf0vg7IZ/NgxYZ4XRsqpeEe82KXZMaaLj3
uyay749/a6p4PtE0B9oODa7Fbc5rXN1DHQ2rKg+xDQWQTy2cfHOq4cd4f6RblwJqZ7jj5qQLdfnL
iYoBKfVRwLvRDyw9SU/5+CDtJjEEuNXyg7UNenNev0ZbbNBqmAqfy9XJVcqeNqBJT1polq2/knmJ
t84cMniQNNGnR9FqEX80I8JMH7KortwZkOuAopdeuLr+J6sK+FmGdCrMSNl0XMX66KuqDQ85fvzo
STSKt2XtlGJEo70PMxlxOirDOSw0SP2Qg7rmXXPrwKK6Bh8OQA+Rni++szeU8qAp3uQCUMJTqZIe
W5DvWRdXAtMDuJDVYDqzXGv+h1oH4EaoO6DUBk3VnwX89fKUY13UBHQUl7zFoPiLtaH5QLDAw3sw
0tf7W+zGR0esAN1MRESAyiwx9THX+iNSGN6FpIVuCkEKkZ0mD82qTdbUo35y6kUmjC6GIuOW+LHD
mRf817yiSO97lfSCqxH/rCZ8auQe4r9kEEQ2jRUPv0bASIeKi6xpUlNzUibBais+3fi4yE5VOGT7
WA0hwNOq8U5DDGeRrustKQx9WiV6e4hEOTO0RKj2RZxrZla1RUIn1RPepA4+dShgSiaal+ljMvLB
aQh8jfJJlxtJ6wcrt9SNXQ5c85yWoRKHvspilxdtU0ZBm0lu3u7Tpjqk46MGHwqkyCsZ4K3r8PdI
y/sI6mZ5CZclyU2JNVUZsCQTYpTKDLJ8I4RHkoBg0oUsDiCO51vR39HbtTA2JQP35/5eupFYzJRG
ZDY8tFhR7r/8vi1aO5Wu44fwQmbUMmq2a8iCK9Q4zsTFEPN2/rWFGi6dBj2LJTdWdmp+JFVOOcQS
s/QLGWB1eCS8IaA0mIz7RoXwY0WTaDal96LT/zJXBPUIafDoLeGVQlzHdaOWkqvw3F7iOkbicCVR
ub2c/z/E8ruKHYCPSYohwq5lChyVgEu6P4kbqZAEbLA+N35hGXa1SaWhKiYt42S3HpxB/VfLrw2V
x+/Ws9LPEsoz1v3xri8bDAcwJwrs8yWwlImoG3GqAiVTXGwUK8wehnTDJ2sCWtfLBltpnkiAZqCG
CCjl5RaB30etxuCquX2gNnTMGjCu0Tcw7k9lPr6XdxmA3LjL5m4B/mup+snVKUwOOVVxG0stod0+
7TkGYbZKeXsWojV+y411A4FrtgoG9ANCCIuXOYk7iJmGvuKqZbovAb3gjEzqVljqN1qzYBuiIoFa
N7BYV6WXaiB8L5EaU/KKyqqFpjopUQOuIz/G+2wIQlOVJ80q417Y9AVJWdKS4EikJrdLET52vRJH
KxtmnthylYGHRZUCbzBeqMWLUU0RSCJdobi1qZE3WCSW8mevbBTOvv81ry9rIF+xM1SgBsHHuiL0
NJMKunktuFNgKLxE8091sJRxDfd3/R3hzoGcEkEyoMQoUV5uzWBmooypKiDVKhMbNKycipWkmyjS
VJv7M7qy/PxxAsEljCcNnR4AGy7H0vGi8UqtCK4wvUI2DymWUQWDIw2ROX1wrRXHsHyuzY6ErC3P
XXHSBAvQ4kabAHmxs64wdPARE8GMZQrtxpD7CoXjWJqVbMSBwQUv5Uok8kO1uPzYqMUo2OLzN0C8
O3+kX3d7qYLsH6JV4vZgOjUerGt2PZdbHH6Rln4W5ZvMSBXaQjVsOmi9lCiZZUqMCixIbCKh4gT0
5kPQfw3hd+1jVlbVPlTlqwgQcx9+5Vxhq+Ox3EPDlRZSuIuLA5pbLMj1d7CL7q/+9e0AMIuMdcfl
imr08g4Sur6voAouugK3JWlO+zGnWc20KrDy6WXgaDG+3R/xp2q1XD3EcdBMxPrNj+Tl6g29nwkR
/ombngruj1YELE2MTAFgZXrWJ/4DtYuiO2WwqEeSxAPmwkca7Y7CKXtR6okFxeAEvcnDSt7riJOP
LIIMUxuvXJs/xc3LnwmrC/BtZ+AxGKnLk6aVedz1YyC7feXpsHmCSF4JIcdNN5a1m8sFT4uc84AC
kjvqabm64WQ/Axa97/7dX7AbZVj8ElwsgoIYDRCzRRYZV3Wq+lwou0SAP3hgEu5PAxZGrcGMKjab
5Igl2pWRVRDz/sjXm+Ny4PkB+7XP+SYmUi1jCWIdhpjGCFZ/kyKFZam+5eLHOlhJuG7OFJUlnC4U
y3DA5mvp14CexgkAt1SqG+zz4AxpVJDpbc6NULrjcIaaDKq1tNYliy9W2vc3qj7KXCFE40ufWQ1L
3GIspR7nd63qQr2ahqlEdflv71UQTuQNiKiyMOGoaFWFKcEN5pPUNK/MItnoXrEZ5UMYOb6fmLo2
rPyu63dl/ll4VkBY0mZHn8sVgTVtk0Vyr7qcIm6k2il8UMwnwchyxYIB1f3vfeNhhfUpRE1Ax4Hb
C6Akl6N1gSD3kjISt02oV+4r0HrnAl80WlH0NAY0faj6Qy47QTTuiLASRd4ImSGfjYsBJRN8f4BH
L0dv+wwVfr0jbiOZPYi4qgc/iX3UPiXdV1KeyMtgNjQbInuaseCvQOSMwwqFZn7XFof+4icsQjI+
gKDDEPbEhTWpwFli/AJMIeqZB63ZReDc31/v61f2csKLgy1pwpRx3ERc5L0q6wsIcZFiBI1Gy9cy
9ZufFv0NRJyIZ1FLXSxunzVT0KQycYegYGPxEqBzpO6EiXY7OW8clCUi4AaIkXiHuH28P8/roAXz
/DX2YlWhEBU1fCMRVyd2WDzmHkw29/3K5fFzQhffDsAECccETFmwXRaXBzrwSlYnUnSSOR47pEw8
qJn6xOvAhcrqqESYIKAP2pQSIAlhE8f5oayF4TUs/KKEMCjXeJuBr8P3ErJHr5yuQ5sIPYLsGKUD
GF1dPkLxSse/DLdBPgGCuguDzNs0ccRDJ3ZKJg2SK8BoGp3fk++2a8OCgdyepywchOpZg+D2mxyM
UACd5jIATsFE7EhKER0o/UTUbdz6CHdkuUB9UAiB9WJcJs9/aMMlrI+b5L2ZaihcgfWXbQfJg9hW
UikCuibx8NrzrdcbWah2oGpIQsqgNwwLvbwpScZiNc3fIjK0Hmybcg7Gfr0o0hr9PYWNkFDUHocK
WcK3UOcQK4DjKkoXQPaOH1Xa1xkdUk/JjhPuutcW8psTlQGw3sdCkpSsqLzUUPOojw2l1eBB1ZcN
t594yY9pj9JabahYm9iAjWL/oapBDTfctEN/rRXFXLe5SZH991SHSj7lWyUvrTCXQaoe07yTnmFO
l+xHD2inlSL/jZM3GyBAJWoWkwc66PKqwQtUByIcUk7QGHiMUD3043eODF/39/18OS92JNoH+POh
Z6QCJ7k4c6mSggrq69GJU5RXzmuOWh+qK3fIjbOFrs/spAT+Eo72Ihb1JKHz5YFD0SmNWAcp836r
6YNRdef7c7k5Dkaa/YUhr7U0IuEkrwHXPolPTYTKlx9YWriTPQCN18izNxft10BzUPIrBhgGhIdw
hgQhqvnwsueper4/kZU/X16+cWEBRuaYxyedxB86z1Fdbf9r3Bzckf4zhWXA5qtcp2LnxqcBtDoe
ZkK0CVtr0KF/c38uN7YxBprhhqjbzXbTl2vlhzLiTa6MT61c7Mep3BSpWNK49Zz749x4FlHTR3iE
pB7zWgrfeGWBzqxHNBfX3uMkIpUpFEjqqduxcZv0D5SFViZ26yOhdTpnJghDhCUxEpS8zEOpU3el
/knQtpDm/l8GwESwm4E+lJZJiMh3gG/4HQhs+l7WHiZ/LbG6tWQQZJk9ZNRZuWexjVulGZKKeJ6b
NyLzhAduGmlYp1YrQR3wWS75taLIjUhxbvGgEg8CP8zOFwMKEFSVxDLg5tgtHaErKhtt+FL1L0U3
OpD3HUqjbZ/03NLGFx6lVzmlnm4pZcGiNReI622J+s/cEJhZ0GhJLI5YnndxDpo95wLcwaRqAPgR
pK5oheQzT+jydoWG60/HQ0ODhv+JeH5dFEQeMzlQkvCkNsj0oWpcTnb2mPwLQsHyMyvkV7bMjRok
wd2HLuVP+UVaXueE42FsFePRgBYOq4PUlvVX/ROJKzSEWiHZTiQ4TEgT7p+9W8NCrgBpCaIaEXCj
xQ0fESnPVZg8nmqIGxiAeqdWiijZ9KSqPwF5kjlE7wdEJn3gQMtZeNbjbM3M7vqLziYoKIUCigMQ
7VL+h+tSVIrqKTwV4aiB0UmwmZuccwrFW2PHXn/WWYFvNqyAGAm8xBaPJmSgvCTrouxEBNjPQhOY
otJHM82dpmQHQTOQF837K3xrxDnZAY8BeQfuuMtbtPPDVAv5JDtVIvpXdNJpJu193chb1snwticr
X3RtvPmf/9q4kpIJUqxgPFkzUn6CqpEpKiakM3GNaslZPN2f3o22C+Qw/zO/JajHS4opjEOMxwlM
a95VGNC3uwCwuKbYpCDFeawLnabMcVRlFrhNyCDSdv83XLPYEGYBt4HrHIEQcDjzBvs157RO+A4w
7Ow016CVfTUeO+7d8w9Ce07zXVt81sWHDqPNf4OAxrxmFg1t+z9xyTNpQAUsR6jrp9upWmOX3/gW
+F14QokyF+GXhc6oSYSSqFF+EiDI1MBWDHeVPRR44eJ9mRzISn55HUVhGWYvHjRLgTRbprhZ20Zq
BdWiUwDkXnwSNbza6bNfrAkL3ABrI+zUkcuC1g4ZkqVKYV1XzRjBY+bUN++yDOSGt+sN7O3U/POv
NPV/oQeTw3Ot7EmYA9e/K1cC7OvymYibAjQL6JPMhOkldk3RhqFEAVk+QQKadvVTWIYUbkCFQPC3
RwJLCjV60MeMqp23stmub8x5bPBgoB+KZBCls8vN1gNLG3A+xlaFg1y8y+JW4nIq8Q7K8VJ+ahQL
Gc7Kob56fkFSwnM3C5nAQhbtnMsxYwBfYz+J9ZMIJfrOSbhdKTOw9KQ18MPNgYBOBhJ0fvaWCxuP
CXBgXqKfxuCf54I5P/gVBT8jqKz7Z/b63pin9GukxcOTtpVfw25LPxUwQ89foTyqbEqVtqeK3w8y
08cXMfgbKDJWdtOm4BysSY1cnZaZ7oq/dA34TKzp4qJU8zgLJy6OYVwV0+Er755GCEaNq8KiV9Gm
jCYHOg+or8268JJ4+e2CATDe3o/7J40LoocWlDtDLNGfvb+e16NgBjNjDnigGVa2WE6ur4k/+pn8
FDYwvNcevPp8f4D5Dr0IiGCriKX6AXwj/FpykWVlTJKIa2VIBe+FBhk2x0Ltz/0xri/yn0HA1Qfc
BMv1s2l+XeQZgAQQjJzkp8Ya4r/y36yjuMN16TP1HuPYUYqBJvGuTxnQ0VRwgRyj1SxHqitURc16
vyrsc3UeFj9osayoKwjRmAjyU/mSjmYOnYxI3veJaMGC/P7crz4gqmYqDpyAEjwYgssUWI6bAU0p
WYVpPWRIilcUse4PcJUzKIDdoXmI+itotECwX+5DaKKheQ6l/nON3sm5ynE7Vv0AReeARJYG+UoG
aoR86vRgTbzs6qTNI+MQwKATbxNa0pcjB1LodxNYOmeSOxqELMqD/vg/sPJ+RsFrhOcAQfTynHke
wKNRhPkpZQAsjAmTddqg2RTZcj05KomNxBYa3/7vV3U2fABgDGkR4EqXc5NQt2gABfHPqMewSYVs
nsSKDNq0gS1EnxLKWffHuzqGkGlFuRMsUjTcoWG2SMo5MWzGuoHGY6bs6+hxVL688b/OjzEGnhmc
cUAZ0RVYbPpRb3wJXp7JWQU+ZpA6Gq854VzvxcsR5mP365wnbRSVkVgl506LoTR9TLWMQWGWmzUP
T+ikryzalVsVUmTY3kO6CuQeQC/0xVeKRBK1tSLH51pyh5Y1HNI50+9PnLSXM8FUEEV4Ke/kwM9U
ihXVI83k1sgrdyj2agB9nNz67z8jTgTg2/hdUD1dfMZKTNteRAh1Vj04v+I+BasThkMm0KPv90e6
klCe544iBDQRUcKRgNK5XOsijpqiCcv0jCLyCA3p3C++5b4NOdYGXP5NGkCSjYA0014ipH4bxWFU
4RPp9QdVaOA6oXHogAOUzCWfIFO25coBuu4dLH7fYinA8x59v2zSc5zvhmyEBw5Hg0l2fD40xOQr
FywAxTM6+qBGPAcDQq3evb9E11cvVkgF6hyVGrCcl+UahQ+5Pp2SWd4WgkNDBxM4eU1e/MYYYAig
6AR0O0xLlhFcAaqLD/+w9KzxRWEjevYZJBf1lW1162MjACCzQ6aAlHOZCeneQLKxKrKzV7f9g85V
4hvwG5XLFW3Lgvn3UYHvVI2KAymwskUtBFREXg8teBXXp91oKTxWa1hcorAU6HWw8guvn3joxwEp
hEYR6g0o+C1ytcYjo19opDvzBdMQXAZV2LNyckv/u4msPrdE/dR3TiSGT1yg07INjLE++23A4Fvj
e4bEmbBMogUaiGumdj8f4SLGmX8bnl8EhiIWb1nl4ie+hEBg1Z85iBz7glV4H3C9hTrWCf42zJs2
Y1absVKC5W6FXOh4XWJDVTBLS8rlLH0b9De0JxCz5omlKmaQbpLgXwvLGO0BdsUm/u22OsA2JEQP
Qgc6ESam6tjQvDA5YnI8AsPijZOtWjmURQ37us+Mz83gGH6nHXSrPtToTUeHGrW1+/v/+jYGjFv+
KXf9oF8XNwSugibqBKU/p2Wf0UztVJNvE96So/BfLZez14b21bVcvJJK/Twki/VGfgzRk/nlRMC3
eAaE0FMBydf6szK8egqwd7yV+06encb8xIePEqGh96IPLyEnMcTlhS6YxYP0oToit033/FNEjEiD
ZchxgIGazxThIaiRZzvyTtYsRTWEwxgSQxhcWKcUZvgo6haJGlpUdDjkqg00aCk969+ibtxf0Ot+
P14alLRwDDVQ26CefXnnZkrdE6/i+jMfQ5MASqqV/KDLsHpjRLaD6dCWBVVDg7gKg6+O/6SSQ1kN
lES2dkwDGsRrdT5pfrOXS/37Fy2ynaECSH8MvP7cQZZBsPoSinyPsQ6l+YYVOuTX1P3oGzJKt3vV
UYP37sULaMU9Kjzomm9cZ5CcedoGm/EwBuZEDDE9ZDIeBwPWJJK3iZMSOwcOBTtIawUrLd6roAfF
QbDVoMmDnh4ImIuUOxZJKBdZH58jj1OcAVBjVk2DZvTAAK2chat7eh4KwBQEk0BggVhx+eVqDS7s
KObFMGBAhQ6vYstErYnY/Q1yLQiCYcAznrkbc962DOPEJEqlHA1R2GUl6Sc6LTGUnfnQi22hVHOF
5SNBGT1p5MqekratWCInoYY+7QgofFcCoUi5KdQKloEAPLLMG+GH4AWkB5eg4Uhgh2rGlZYcSA1e
cA8+1nRAzRxMOMkTn8pC0vE5oWPVsVQd64QW7TRmDCz6HjcTIEmhBdho/57oXORZ7ZQFEgOaoPsb
5hFU2QNdA1Xw/pJcxwHz1Ys+JrAouAvw98uVb8cqLiQ/mEOiY2P1tYWqSt/T1qo7s8le5F39BaQM
gDQrX/xHEPHiaIC8jJgQwnAa2rbQTbwc2EfcxA8qSmZpwJKvygiNujA7wATt1PTlTVvt8pJ1AKds
4TcN9YHB6CTGm1Am9enwJ08pmU28Jyi7/0u3xCy3kgVEo1bR9KAdxC2Ag/53GdMKSjoflQRgMY3e
+n0GdxsPqhqQMDwkqU6FDf/uaTZsEORXLWbB8I6HI6zOzWR3mRklTqPSzl8BAF1jotDKgSgN8HlY
fYiozMfhVyCucOCpBWUD8j/wXkrfWZL0PcquDvpAxhsVdBMrmPA86e17WXQrCel85SzWfb4eZ/Y4
5Hmv+B3Yg0POwwf9LGl2Xb8U7aPW2MoznzzzrZWuNVhujgbtbNwg0JIC/uhypiNqPZmeyfkZwT2Y
FFB9pF770Ncbvz+uUaN+gFOXU8P9ge4/kI+A+EEc/3KwLE6bUPcViH4y9VQD4Jc/u8mpsRIo0u2/
9u1GY+NuL700CiOH4AOOuYAirW7sG0fq4mcsk9Ne1CfSQ1njXFLH0KkzGNxHTL9iM2f1hqNOZXWG
BRhHSWU0uY4HI6CKw5lOYO2ckfkGyivSx4NyfGsy1oq782DQzso3qXlQKA/pdtMvzM20ae232n7Q
eFP6VF0B940t+1vP1vcSEicaaDRkmjFsS/uAFsRBOAGTSX3IBT0mDtqJzaP6DwK4hoOThH8B5l27
gcLhjZZ2sn/9ByuqwdCOlSE81ZkRPXaeUx5P2b5ozPyFWDlr8HO5T+1diSh82miU0d6WrPE01Czf
e1tCU1uwA+vwmGt2wL4PvNNYdmF961QxcupgizN+W5oHaKuxMN4MRtQCjsg8pnzw5rQbHkraPT1o
ZsCMzDJ1prLAKCygRt+cksJ+lEL2FhoW8IyzUD90LMWG1q0O/XIKcC6FWcz73t7gWJ8ATzJNgjJn
fNBdf1dk1Keutk3NmP7trYJ2DIREZGWQLjWggaF/k53oyGhopLSwj4+BkQ/UUUN0rBA0QGTaBTLz
1HvGl8J6qtGyZ/t3/iO1t6/l7lgaysuD2JkdffJNHOf0nDHJ4QzX2xbP5AyrLbOnX72FJ9zkXM+0
ewoZYri9HLvegNOT6bTb5xxWKUyxA4NprRM6oUWOCWVmAyAZCwDngjkHxR6JIAkzGR3zHLPYPPVU
cnia/fvqDfFh8/XcvyoSpcHWQEPf0U6D6W9lGmxo9a321N6qVKQToJ8HRmEg78OIg0mfCJjORKJW
ZXl29E2Y7kRHGaKS1HwClcUsjdjY51bHJPbaQXeRkW1s/GsF+ONtKupspQOb3GNo8VQ4Vc8BTeg5
xfcVWHc8Ovg/Wz2Fgn5PKaoO+C2Gz7D6G/XrqNCCMg1/KFaCY2+BkX1MtqXSY4b/KZi7lFqIfF65
xNx8eWb+0VsoSNKUyrQ3wsLUE/O4eWXJt2w/5LtjyzDTMmGEJYYd1iY5F7b+KAg7+GUZ8fO3AyEt
7Py9t2fNtjh82RvQTgr6xW8An9pMxNrayTanJ/3Lz2jwLzTGN896Jo/vuVU8t7mRbfOGRgYOGk8H
c2Djhkr21uEyA74KGgvMlmWHo0htpny9x+wEitgJcC26bY26ZnSTUCztpxUzzjkmKH0/1LvErGJK
N44JLTFDN0zCfFN8BKfDiB8KuhmZh7X59x3Q2EakvXv+eksfXmDw7QaH6N3IBmva8DgMbXLYqpj/
SogwhwDLa3XuNs7qjLPo0uK1GiHoIdSS1p0FdKlHIyem6LE/vsPXpv4yegaZ9979Ma9yI7wU4COg
LCCifkSWeuQJGC6iJwP3NrL6uW1fEAL4haEGZuf9uz/ST7azmB0QhmCMgeUK4s6yUJMFnVgkgd+f
tcEIw9dQwi6FrTHprbzbBKrdgpAhGSEiQoVGwkM40klhAaQreJakphfhKwO0BymSKDCiaVsVbl3a
fPG08jNvfASohaKRgaY9OFPqImnrYrTKqzhH0gbGqVSbEkQDwXJLC4l2/PugWSqnw7whZ7CF48YH
L/mTcpuRvEcBQI3FNgcvTcq6jqqg5QW+ofFru2T+Act1/P0DF6mOGmWdhMpCf5aeuIdym9Q4QzVk
fhEye2+q6hyng54xKOV1WL7G4NfS6WuosQaqAxie+A+4ZJCJu3z91TCJ07wWYdplN1+g4wVHkTh1
buGv0gw2yWF4VuzJHGm/hoW9Ec9haGCswSBBqwZZ6OXQUqxCJYsg8YQlFU6y1nLdBBJkPD2oqSIj
dWhzvTGKlIwS8tIyLGmTVALYtaPWqqbXis0/4C+Ez/t7RroOvvCzEHlBnEeBc+YPS+dXmMlPMZcL
fTycExEK5ExoUWbcJhIdWjSPA6CG4DAJSajYmEkIkXaKpk/IwpeSC6vZInlT3vUEj5JSfiRo+mRU
HF/1KTfr6pBL/wBKY2BBh+IHGC0xiBMDmoUMQrZj7UTIqdWVsPXGjYC5oIaHRgNC5uVcciXiSS9F
w7lIWKR+d09ZHlDpPX6Snu+v2u2P+Z+RlndPSQS/EkWMFDm6zFAVD/yPcdjGIuPx9f6GgR1NrOhX
bjzp1vkB/mjur0Nd5EoYR0M7O0bYOKBdQ2PotFB1NEezgrT0U7id9oNOOwe20jJT3sTASQLbKxDP
KXA6oe2wQR5RMxEC/8D6Dv2Bb6EhgY88ARbuaL7NbZFhduox0Yy22OhrwLjrSgE2/cw4EsBLhLHc
IvBuuLhIx07uz3LnJahq4yoa5o4oNyGduf95bu3p30Mt7sF+9OAY2KJ4xdvSG0BEJTEIYiAuhQS3
Nckro13XynCpoO0ze8KCZgsuyeXJrsq+ljgJM0sgbzk1TJADI4E2SGC3E8DdRpElZvI1pAcoEbK2
NRqzn94ioEP7+DHKtpJ80CHp4SU024a1o/g+Bb66go0WjJH+tvo5yXeeihLlZxO81cVBD76meCNl
mzG2gvhR9mHF3NPKU/a9/MDXx2jYeMkKyvBaI26eIxpOgHTMfZErF6JEqUpeQ5FqfJYC2nCOuuVC
mBgwkCNU/i1/hA9c+Kd5af6VI5gjyI8t/TxBKf8IS4CMVWta0Nd1vJ8fBJVzeDyhKLx86ypVTXWI
1uOsG5xieoRHCt7RQXQEggj3aQg2WUmLLXwIoL1YIgaHF0/Iqq0fWWStZXQrm8PqQHcczy9qFcui
ojq1PJFL/JihMrT3od1Vj4BUlRVrTPWcu4oFyw1Z7FY23u1h584tKnCw6vm5Ln7d3dB/lbo6xj6P
403tu6R5ir7S/yPtvHYbx6I1/UQEmMMtqWg5W7LLdUO4EnPOfPr56IPBsSjBRM80uhuNLkCbO6+9
1h88Zask67RFledW86lzOqqW75cKM9eO2sm55P82PUujmnkalOrAeuise6GhlGv3w8rSDkO+kpZI
qZe4nmmuQWgQ52GvxLF7vsGiBiDkOOVsubiV0Okjp35Qh22d3AzDrZGdAO99f4BcO2eB1WM8QmCJ
FqBy3uDgi5HbTinZWvuDHsQp/5mOTnuy6mIhZLt2KKLgxIoBLYXJ92wYO6muFDKMw7EWW2UdiW65
agPkStu8sxb6JE0h+Dz40lWuedSzCcLmgpKaPgSVlSf9sckO6vgzdrkWVgOm8WvTXUXio46Qc7Sf
IDArUd1+P6DX2qa8S1mV+hKFzlnwI5aS0jCH7Fb/WZlkI7kpv29huj7mvaPQz9UCvoDRnF0vXhbl
atjjXJF2MCKbztF4dXv6DoWNhYG8kkKiRoYZsI4ggQx+cDZpUleVigtJ8ahvNdF2b6B/Ah19GVfs
Ncu2fuF4ixK+k9+mFk8Su/7wfqegYSpbLe7a13CJKnglGDn/ntngCvVYi/FIMJJFltby9iqsvdRo
eKuIOY/WSjIozZZSURytoTXvJw59YItdIwe2q2LHZ3dqgnPA9/Nx7atU9MFhhoMFh5U120PaIILT
bsvhqKHZsunV9KNoNeNVjQrV1qqh34L9uo1FqcG3t3I3rZiUWzXP1Z3bRUuSmFduC3gSXz5mWp9f
TkqUXIPWK8yeh0do7ePUQdi9VZ1202gwozbuuzE4MK5iJ39NVngqRBvNpMrnaEvK5tJlbHL+JbOU
dgMWh6qBQQhXrIRbtXcyZWtkOzVy9JXY39yFVFOHe8PbB/UhduSt6Ay/DGXp5rg8vs+/YraE8Zbo
ikiyGA/ZJtiXpdzu2nWwrwxnIGuSRLY6PkrWW2P9CduNHjxjOw0IvaifEq1ZIPB9bv7zrcvHgMTl
hU1cxsPsfHKEbogaBAIYEhKFBulPa2e8GOnP2kJOFoXhjRZv2nYrbJIITj2yOhvFtEv5pEg3Qmgr
yRvhhl9tKMCK48HISU/Wd3W0z0vHWziurwwbKDBeFkCa0Xj+RN9+WUaRpAxaOfTDsZGfUqGyY+te
LSW7qXephyVzvsAnurJWzpqbzVJReTwJQ5pTGBjBNGw1fWqmqqqUkcZ8c63GyYPX7/ft5UmNXsj/
dnEezAK0TKw46oaj75XgPvxVOfi7/78mZo9wFS3xQY5pImkCJy1/UUH5f2iAdwaBIbBEput8QVlG
VnnNNE1mRE6Wt1KVLWygy3ubUfrSwmzJxorZKIACh2Mg/xTkaMWb1w5Ii37fj8sw5LyV2VlRCU3u
GdNAaVijmg2va5fQJ7UcK/6tVQvbcKlLs0eTK8h9FgbScBRHrJ6U312rwZl1F67pq8vry8DNlnQV
a6lexOJwJCjiXeqRptXlX98P29U2Jpj0BMfjVJlNvxokDZUteuLyMjaVP36zVCS+OlZfWphNP7XY
QgsNemGVP7TiLU3Xi8blV48aPn+iw2CuMo8M8SrV8GAPxqMsD7/lMFg1Vu94ffWnKcR6LVGUrtxu
WJidq/0CXYNaEEoAKByfbxy1QFAOzsh4LIs7N7ov60dJWJJ8XGpjtgKarJaCrIrHY2j+yprWtuQb
YZGFt9TILCRSrdiNRSscjzHgWUXZt7m0LqBFf7/Qrs7RpEoF7IDH0HyOzFEQ+kYsR8RpnlTvpUuL
WzE/uRq8npZbwV0iLF1d2NRlSfxMjlBzUYha7Tw/GVLak/9mwnOpHr/vz9LvT6P65Xrzgk4V8jZj
apKfkXnShQVyyLXfx5SBlxVahaI1z76WoQzvvtbHo6FnPxS//GFl/1l6F9YlFBt4IKAGDIrX513o
onYcC7Q3j2RQbWvYN9prNqy+H6Yr724aUXkaYvEGmGgeBohGmMhZwwHThTCwnc5CRB0XXos8oNqp
hWsbYm4S7mcmCIOki4dwqw+WhVqIZFBV7VvVtVEJiDdFnI1L5InLSwNyK4V7StzgaUk3n48AwmV1
3Mgp7k+NE7vvtV0OD6S9fGWBhnllFKaG6D/VHhi18zfdkFuBkosZwVCyEmHqIYet7eL+NrZelGKl
3hXqNq3Bi9lUtBYm4HJ70zScGwVyJF5gc4xuF8adEHEgHsMYyif+fS0KgtpWbvcqhUXpJlgp+sGt
f5yE8RGt4M5cCDAuaVZQT79+wGyQxwQHC0QV+6Ma7E0R2FbkNFv5d/nagD8BRVjY/fZG/tMfxrXm
/0DlbWEApmV8HjKftT9POPG+jfFO5j1TrhpjNaCd+Ax8rXTXLUmvV+uu8u1mly2dP5fnHa0aoEPJ
w6B3Nl9acc9DsZPj4Yg4U6yti2yt8XwI92F+SJb8764tYwPcISiNCYqqTmfJl7OIiRcyt1OHY6Fs
g3oruOthL75Z9UJi80pWBO7DBF/DwBmN0Tmi3ggjr4SyJh7dp4FXUDLVZ91/yYo8oZ99dK7tjSte
GUDzrJtBXQjwr3RSR1RbJ6c10XfmSQuhERrgiDQeDxvLjrt73f0QD8Z/1nPCfwkqHnrrBEMQxWdj
SdkgKYvYEI8lb1xpPTwH/VMtf3iCI5Zba4nreAnpn5qDKcSAUmFjCs+nrshFuezQOD02Tod31i5/
zBMnL4DSWis/OfTjuiVfjYXfii0q50yrEq6zpYLblcWKJC7aBRP/lKmdbVGjlsShZ7key+am2wby
pkYid2tGt6axAFK/kuowkHKk6AqW/5NKdt7hTEiqDEN5+ajVa7F8jcKt0du+4JSgWMFD4sK5kld5
f/z+ELjMeKEMRhAARnGqd82jAU9NgSYGpXK0JOTs1xkgkU58KZYQs1eyr2CASWsjwQtZiMLTee/w
BrE8tx3F4+BW4zrm6Hv3ojr37TAXLbsbA/k2M61hF1h4KuE9It9X1VAu3DaXJz4fQVwKVRtVBYKt
848oY8xSBEEWj1gxhvFUp16b2dv3Azptg/ND1eQi44BjPyKsMRefMBDEEbOqkI99dETDzg4adeHi
utoCMFlQBFQJLljHUSYHWtrkMmb08Cm5JbVqCSV7ZaCo40JCIic41Wlmka9nyp7alLJyVFRACe2u
BWy1+P65suKJLyag7FSLnCra59MRamI9DmKiHpVyH1q7ptMd8TaqnPAZHI1+2wxOg97hUrx9eVwi
iMa7EBeqKeAWZweL1Ki9GCM9cRzaVeqvgvjQH9R9oC2kQKYhmq2Ds2Zmay2s1cRrcAukuNuMa6sB
PIEO9EfdT8izhU18JfmF8Bnq9zjkAEpQ57kKoYK9k3WudVRWip1u09ukX43b0fFOwkO9b9+0bXUK
UUvWbEO7w/dSTxHGdLzGafbjc/4ztssaH7+jp23dv99vh8sDFG1xpEaJ7SZNXHU2x2Lde0nm++5x
LADX3tZGss9U0LDoBjRxvDH01fftXW4O2iObTn0Hdgyb8HxNJeBDo7G03KMKeDrUeVgvnCGX84qs
BCcYIB5VFGETnTegukhst5WoHiMbsGJKHcTRDBtV70h/0Jd4dJdrlcYm1Q4R3RCT8tx5Y+WgoP0D
BOUY+U9ycts2q0FwNMFeWKuXfHu2xNd2plH9EicldZbJraupxxoTovzB/NcmJ+Tl7D5dV8fh0Jg3
i4IolxfPeZOzm9UyhzatiH6Pwb8fVfyaCTeNuXClXlkLBA7cbPBaget+nj9feuWJRY6jkqIdVR0F
Wg3pnG73/Wq7srqh68Myn54vsP1m56SIKn6Nd512hEZgFveJezN++PHWWi1JSl+JMC1uLk5LLi7g
cXNBUR57muxClDsOYPQ+knwjH9ud6Dte8qGCyNPtLLRfhmKrBNvvu3gF7XTe8mxtmGHn6bGvacf8
N4qO5VGV9zp3Z4NTQQoE9N18tyxHdA8Ir1vAGV+6hWfKpWAue5bnMZED7yWio9kgV5lh9lZXCUcT
2/MeMKZxNH+VwrYMHrXMdqX8plPes9GwKVYl2SZqnjA3CazeDkQkcGWQ7XdaWNohwxTfVOouCm/B
qCTpQ2s6bb/HVgcKyLEU7v1xjWN8/BcttIUxnPbp+WVw1gV1dioNeTbUuV4KR0DO/5R6L+MlmOwb
647sTv4k7MmQts1xodHpR79rdHZ4xH5i+LFFo2nDgf8SxeLKe9SVZ6rrWVHaufAsp0t8gysb4utc
zTMnBUZMuEnkwlGTnaLauKYDXtxq/rYH2G1r5W9R7pvfrv3b0OxRtaNVgXnTQrenG+Ws26wTYkwq
1LB8SN3PDmhNzHpdd2X3WLxagW0i/tD+Ep36V5GsSutFEBt7Wa//YqintQmnhVgJU1XCy/Pzc0Bh
XnAblmgV77T6rRfRbjx0L55kg1DrboX99328uBZ4FFF652WiU5dA0vu8uUREbNnSBZenApW21zw9
CCa3+b21tISujKVFipDQgn+h6D1lEL6coJlZYGGURsKxwAv4PrRudHctO72Ji/jv2kEXLO/+81N6
6tv09IP7zg0xxwhJUhY1baEJx9hbN/lrph9E7wFBH9/aNNbWjB29vw/eSWN37bZa4tde3BhT4/wD
vgwpJ4BY5/1NQ/RCsHAUjpn00IJvFbN04Si4LCLz86g6QoeBPUgWc7ZUpNz1+qFp/JNs3nP9OUm4
V6KnXPihqxg5pBvBSdYYhzuu95oq7+ZBGR06O+Q3mnzQEDW33IUD/jJ4nDqssXQJxQn5P4vNXyZZ
tqQyC1zDP43Ck1/v++JJ7U59/1ZxqcDhzRy5eJWhsSrVj1YGeYzb2WiPr2H3YRhOCyoQ8U9c7ew8
/it0ToBr6phtOv2OgnPb8XxdzFtdhA7TB0++qTzmsFeYi3x5Ru7Clmu9Ew5z7kraxD9UwzFsBJ7H
hnypYypYomwLzxk4cjBB8f59v/0+U/KzIwYNFshkExCGMucsqDXqDkmqQvNPSMPa+SPeZfXKh1m7
7z5Qk+s+xhqaS/U65ndS8V7nuQ2Qj9D7V5bBsrORRlhpm0S1041ZO6C+ocOo60z4GJ+LU2I5AKhF
/ZkgOVijmSBqa9jIAEKlrXtrmY6Fcspef8tHZ7wP9o2LEgUWzqvsxtc3brwJ/rjcbcf6Dq4Fj+vE
VgSyxCv/o/NWofvn+4G4xCEg5sb4ywCSkb2GYXe+XxLZV5GlUVnM4x15rwC46mMDik4rvV0BTuUu
AMwY29mLCZtB2GnuCyzY9rnWnWYJHHQJqJm+BdAOYD6LIGkODR2oCKfjEAanmmdFvh+kVfzBUBZ/
tXAzRL2dR8fSc2QJpN/NdCrDtA4np3M794K1HG8EVGacNFpL7Vu3VLO4sushPfIXi5Yjm1hxNlB5
WACpT4KTvxd+oI7vPlbhTvyHobp375Jt5UUEGFf4Pf5Nop+heAdwVniCJ7LweLkM5hikCV5KdX4S
OZ6LxGR9r5d1VwaneHi0Xlin2m1yIoxshidhIrKPG2g7BHfjSjS3xYvRLhzvlyQIPgBn1YlZIE6i
trOBCHC2KSVfCE/47/atgyR/ZjjZ38p9y9bCcOiKFJmf1i6bey5PoXzus03hrTvTzn55D5F25wrc
eJsqfAif69LRHr9f0NPFeb6xz79udv6XvV+NyvR1FGEgEOAMIWacdRAKsmcXcGi9+r69yxIAPBdc
EBU4LzopibldYFGOzYC2dnIK5dvcX+kfortuwlUhHrI7192wl4OjWO4kxfZPWeiMhe0tESenPs36
zJOZNy2OxWTkL5amnte9G0bpKRX/WRzzPC8XOnkR/SImx2STceE6R6ZkNqqSG4SR7pXpqTX3zVN/
UDb1wbohJPfKXbZSD0KzsMqmO3TeJWQ4qNwB64WHPTuf0VypBUXxs5Nb/gM029evbfZfWQL0CTfQ
TwFoCuzWrE+ulXhy3dbZiSsHp3J5tNPwqFZr6VVYAnBc5slmbc1Chrwtwlgbq+xk/O6QNoC8dvD9
2yh8FeoH/UfVONh0xtn6+1n7fJPMB5ESDVlvhDwkBCTOj6ywKZTUCoz85EPBG7lnsGlL962wyVvH
V27bapVEa/FR+VcggkQYX0eoeOyEJ8+6FbSfAWYjsmQXSG5mto5IeYiigBOnO8NAQ+O1qfYjZjfV
vg2gU94MXGB4lA2EE6GTNS/ukqPW5YogWcrROy1Coq65GV+Oj5AfdF1x8oOVpv3M0ju12Xw/YJdn
B03AICPvC6DzwmIuTitXcK2xOHlVbff9SwnvMXgW8fEZ9umT/vx9a5f1EdRr2VX6JGkz6fnNFgXk
CGUQxao4KS6sHxu993bvl1u/uYezuiqfpWdtndtWFBGW/NGLrbCwAa5115oCMPYA1bX5BsirFvXw
ri5O2rjKXbvrzW3UK6vYwsv6I6gdrVoifmmXryy6TKGWtw+aG+Twz1dkbCm1WzRDcWpXSr/JeN2n
qAZK8tr8V7w2JFbh5a5TwXHFVZyupWDToDCgOuNzLOO1fED2aNKC+ihCu17LAM1DuJ2RU5p4xjll
7IyeUz32f9Pc6RGfa/Z5/gveUjPeQQMok53+S66cVthRgsoJ5x6zhVzSJS+H2BuUKw9JinjkxKfu
f4nDpV4OzLHVILQqtginJS7fwsTxik0ZDY7Soc2wFZFL8TfR+6A99+pK7V6UvwZ5D23VhU5q2dUI
qHFtJbsQN5HKtNVyTyl3lFci0bvshMYOcXffODTSKrM2/E+tXrpNPnHL58fGeS9mZ69UxDnimnp5
QmsgsFbG+KIYd8hWW+Nt9W/8RRaaR7i7Tf9mse29j+Y+DDeSsXUHxzB3VYjj+o0sbofVoK/Cetel
W2t8jMVbVUCdb1O6jv+sKQ/Zo/EzeFbQfFHevM4nULDDYe09qL9rd21ktzEOBG+9cCi3yIzr1pNB
HPy3CLf4qwvBa2Rtq+ghkjajsHOjjaw55X3GMyW/H8Icia7CQR5q3JL19PkV/0aAj6k7mGaXt1VB
bW4jtc7QPfq/0C4qLJmXKH8/duQY/SW9zsvMLIsCBsF0QU+GQvNsxlBmSlQJRnkSoYWn1T/MjGz9
JX3Wtnwj1J2Fx+CVAPGsvTknTUlFPWEdlif5KXr1Dq32PL6rd53pVBUSjO/jsOdcz1Z4lGYa7wv5
5ftj7bPmM18++gSGovI7IaJmqQ0tltMuSeivdSg+9KfK6Q/pqhw3sk5MeECICTonOgt7mLPNP/Et
hzK0Knio39d/xNCxfhu7JElsDTGCrF3jUOfaIGytwoG2ZWGPwZhFD+g/SdtuvHWdepWs2ntPtptf
4VPLgoBn7i4pNl/WPqc5RAMGgzcwNYj3zjZ2N8RWYgTVCUsiv+dS/KdnlmOm8a6Rb0WxcNBcuS+N
/xzL0ip3A5E+LvBE/OetmmKbaIHmlidJXUMLa177Hk7/T//gtS/6EiLzMj899dGcZCBNQtkLJ4lC
lUlyCmF18nlzVX/9Wt7o9V2ZvZFqVfPdGP7WWvQagWF4N3AG03iJunGReZx9wJQz+3J6YkLqd2IW
VSc12sfSpEqBEESE2/RhUUaMX7pYol+6OluiFEuUIVHpqhjtJUSwQ1S++4Xr/cqDkRuOZzWhBLWf
i32gp7ro6rX3uWbC6r3QjrG20x6SiIqocdKHQ9FshXxjDDYADF7fBTJj/rru33uKecNWDBaAvVde
KtMHGUSDfA7pudntVJhePLQ642tw4DX+fb/BVkHijoEEEePZkjsCWlImAJQSHvZjDFs9vkk15/vz
4dosE5RSSkRLlbhjFpQ2bq3nhVYzyyoV6WLj+q9j9tutbkh4/Gc7J1YUNTcDrBIpXXX+MCryKMLI
169PIeLevzn2BVIoPJJJcJFa+b5fV2J8GiMrSJUKj2LygufL1zeqts/Goj4p3cGUfpj/hFYGdb6R
yJJ7W0VD6NRbF1V0I0cLj6VrkeRZ07OdI+l5kgfInJ7K39KvSFEcZVipSFTVpo35t1PZjbrKXnRt
299XKlj7IMK+7GAuhehXj5CvQzDbV62KO5IoVfXJRa+lW0XyXSGQtglJsT3V+MY3DhL3ouQY7c44
Wu3Cyrp601ro8n7KjnNkzmbAUkY3E+qmPjV40Cb5IVfXauG4/V1ea+vSCp1KsgekX1z9uDD30y/P
D5SvLc8mYEghrlRUEk9hhR7W5F1mJE6CgKlI6vdvVK3G+iMtfifDS9UcZGvvDW8g5fr3hc+Ymrn4
DJKZKnkABdDH7Jryo6BRioxzrY1+DnctUgab3pweFkN3k67HDyE7ROre8J3gh/Rg4q6XL0XA05V0
8QUU7nlTgP5i451vAlmPAkWukuok/QAV+Njxnq5lBLPEtRgcwnWqbt1qS6Gv6jfDwbXLrRujUxP+
rQnQbsrSFlfBD2Hb32E7p/WOEWyp+bT/mbTKsTChC/7vR05H1JeLJncL2Qo1hglT5gG+MgSh5FDk
JMM9Z1Fr4urSQFh0Eodnicw1QxojjXwNeMcJozAnI+703fs0XIXGQtx17VwFagfoGTXzycnwvFNx
GrdG3rTVybyRHjovRn9vnTph8xAvAfumE/pijr+0NAtLpLHLrdinpToF79OlgrbxquJtYS1Pa/W7
VmZr2VNCqVXBaZx4lZ6EX/q/sNil3UZWbvXUFrO9f1e5q+/bvJJiAEOM0CUsMw2r7Nn50XSBpxqt
BtCm9tchGzTK3zXlv88TUzTJCqMOPfmgns+TVWpJl4RCdYq7t8BAfah9QnUUOT+F+Lxr+/+XPn1p
bjZZXeDHxSi41alI/zbYCmbmrzwKFk7eqwMHnpS7j6cOjLjzPhEDhWOt06fGciJQs0gDxNF/hvSz
ZfGf4lgTwVhyn583kkt9Iwxh2Jw8F9E/ze5rMFJL6hTXrlLyjRYpoAkme1F7NqLRalI1bU6G9Bzo
ThYfhO4G+5QV1HZPRUYLqopQbRL0eZXuZvwhb3Un2Lzqw0Jy5somAxEMNwL7WeCO87SyqxRmG4lZ
c+pJF4/SXQ139/vVfuWymFQKpkocBClQq+fjOYxqlSdj05wUJMS4JOv84Da7uHpU3c33Lc2PJjIi
CH6QWQMgyPtiLtrbxo2bxaHcHNGSk7vkJu/EOz+00LWvn0LMqaIlrM188P6nQSBeU6EEC67ZUtED
UQ7r0myOgsxLuzWOrVot7KurTUxggYl6QKF7vuTFMU4jK2gR+yA7KvvAFP7jpvrsBDJTk0jRlKie
BVO65QtpEpRIaY36RrAeCyWykeFe6MdnlvHrOTs1g7QBRtYkrVAtmTUjjWY1cq+0R9IgwU5XV2Zh
o8gnrCPp4Is78VbO9s2v7FCtFyPm+bFB09jJTakCSDST29v5CmzEODRLC80hncxIsB7uMtHJwvvm
OVJftOqoNvtWvtPlRw11zfsS/bPvl+V8A3w2T/ETFQSOLNCrs+at3C/CrOiPQeA7BVyGxjyRK6pU
6M8LkZmi8FuzUQagB2XLnKDhaBOct2XCqOo8r6Etaqulixvak9piTmNbeEhPBSpyU0abrBCcJ3bc
JiraV/Uft1rrSmkP5Ztf3UT5a4f8G5gx5RBJ2yxFUMzOa0eXbsAVvEj1jZ5BCJSBsakLh9FFZP0/
Q/W/nz+bKa10O6E0GKra2MsDEaVNPs57jqx/cWRbCgRoJ17gRFxbmAwZKAGUR0FKz0+NwFfdyPfb
/hiZq7raIWPWHPJDeyOr6/wtk16G2GmsfRvda+8NVdjv18b11oHiEsdyE4AVOJ+wsOxrQxxrVDLK
ZxVDgrI6+IOLNLthu5SXFcmW8106ScjmeyFcI6aWda+SueTweHnM4BTDe52MDOrKoBXOPwOyoUXc
2ItosUeCk8soi8fRkC4cAvMYlUouVUMQAGStuRDmKUPBi5TcEEzxGI4bdZ34+SroK5gLz98P6sWG
+2xm8lLHnGp6Ip93pjVaEaCJJR61W6+/KyuABJJia5+wg3H9fVsXadDPPkHOAqCNGQd16vPGhkbv
iXxoTMqPhbQzil0FPVdJHDj0AfoG9ZjvfHV0qiS/C5vmIyiqDzDlTjhsF7kTV8eX6jDyRFM1c54S
VcYozaTpW3pUArw+3o7hHcrdkbLY64urliGmCgzlHSkFDtfZEI9aoZIADqQjvlCwEIen9Kimjik8
J8/ylP32iZjKYeU1D6MB9/q1wueuy7oD+p7fj//VD8GXlCCXt4j6iSL48sZq4yhuxgjyz5AcrEbY
gCRCYSSsf4flo9wtVe6uDTCDixIktCa2y6zbiVLJlod5wjHu75vqtTwUgHnQZf6+TxdUx2lNsUUm
nhgCWPzn+ZpKO2r9fVRJR6NaV6cEJGusl45CWiFEZUrGNV7mun5qx/fESG+sx4Xmp16cXSKfzX9e
2CCVubnOm0c2zYMTU0pHxUfIFPREuSv9mCLSk9X+7LvE5knbYyVYa9hlRSsFjcFkYgl8/xlTQHDx
FcDZZbYVBnPzIpcBvC7y1V46yvomQ+m1Iz39kb/K0abtTgF32PfNfebW5+2BdGH3wG4iaTgLUMpG
M6s8kqSjnt1H0m7yf0fgzm3vR39VdwBsRm2n4Ensbix3VeWn8JVg1Najba8foXrr3q2uOX0a2OG4
Rk0d7kRS/qLgFu+z/m7E3npI1nm2MEgX5zY5e978FpuQdDrH0PlUFZ1RKnkxqpw+be5McEIHxli+
sMku6hIsAkx54YBDBYeqNMfilBVKDaNpjMe8KmxteAvrF0jGhapt3/o4cMRJNzJdWgBXW0U4Soaw
woajJnLeuVit81YuWq4L7Z/3gexXa26NcRP3f4Y/tVs5hr80nBfJVWJsltsEb+EOhA46C7ejpI0N
ZWRF5yOFwVjZWONr5XOWkb72UidvyxeezpWKZP7JlxfeL1c6fN76rMN5XTR90UoICbarkeRNAZnY
zQI7V/d5rTq6sSsj+QC05/ulf5Gx/+w1ipygoWHeiHPCJozxxhzMjLBr2MTtjWBU9piNO4kapxrd
+8O/0tqEHjC0/qBpFZVM45m367bGOaD9UzcLO/H6JIDanGpgE+B0FsSqnicbkVUi0PMbOdmxfCrG
XSb8bP/pLUXfF2Q9m12/dOhdXiSM/ZdGp5325SIJVGAEkkroKaB3YUrVGiGvtr8tDHgu4W4Yfgg1
gJ29mXW/stUQPnQSOFI0Ccf0Y1Dv6vS0MCfzDOfnnHz5ntnOFou2C1j9/USHGtKDEUm2la31lOLJ
kyc9DrYcZqvFOPACG/k/zQIXoYjMm3BeyhjjLiuktuuP4g3GRIb6bFT91pOhheU/Q/NdMTaFntyH
+EQILxb5/T67y6t9NO6V9g49sqR47KXOrv2jMmx19cEMioUT7/Jymubpfz9wNk8tjhNiJfLCCTvl
R24JGFw0/kFI5XFhN14U1uZDMZsBA5cUAfx1f/Tg2LovBlYOklxTOY7yjaAfDZL/w0ohsGQIkpuy
cGT3TqieQ+mpjF8kjAG994U1IV9cidqkXDWlDrmoSCufr1EtGHNT8aT+aGEB0q/TJIeap0bqhzWY
4ybVir81mZiHUivctSj1BwHRGMTP1I8uNpOFt9rlzTN9y5R6Z5nwgJmdlKEl9GlYIbEXRymzraUq
oq56vHAWXNuVX1uZnYjktONAiemx9iPsti3uspItKjzcP4Tux8LoXltZX9qa1y31sFQSAcWQYyTc
Csm7mfwd3Z/6Tzm9DRTHo3jpR7vwPutf5OGeOFZb6OqVAIQRhYYiEc7CK5jH1C1/qFea3B9N8T02
H2qxsLO0XWfhDmZKFx4MHZ1oKXhoonpVZu96/THgCTWme5HAw6Tk4v9FVVpPNmp/qHOqvOPzmG6j
Srs3BXdXmZ2TC49VXeAfIt10aofxxPcjePnuogNAdnh4ALAmZ3W+PPPB0iJNFpAlBbChrvKsCNcm
oG/QwnkdApcY8Dsah3Jh4OSr2+JLu9Offzm6+8KrdTXS+2OFF4LbrgLy91quOKr7aMROpKLyL7xJ
+dZr73jJdx7+z0DmcQbutJWv/0iiDNFi+Ahs3/SwJN11mdMgpDCgo5FbIAV14fcWm2zAsUWBr1Tx
pQj+xPm9Fq9iErvhHu9SoxPs8sZFgvf7yZCvXSCTmCipPQjafML5qMSC2mmhx2xofrsJdUA5unnQ
3cHOTWwBLOAAXoyEJLLOhxLCr3SX58ewWklIT4zUrpNRORjeJtUfh4xM6mJIeeXzyNaq6OlOSVty
+uef1+pdCvqW3GnZ31OpsPPgWfadnrJx1GJQMRw9NAKHW23//bBcWaPYIFKyBITCoTVP2cZGkcZm
JbTHUXytpGw76tsqKzZ9mqyVbmEKpsPp/EUBuwBhCtKOEEvhlZ530bISs/NUTArUHpFs3267V1LQ
unzbmgcgherz9127Fj7yepkwq5QwiJdncVOrCikutQoOBUjYvvS9J69z2t2wSlDeIHuk0P2ngMl8
kb3OuInTdCmAvnJem2hwImTLR2BgO+tyrsaxXAZWe3w2EflvGtUWs20m/IlHjKuWzHU+7WLnA6wj
EYEvw0QpmSNLY2oo5K51BIn1Ib0fVU14jo0a+ZQi8qgYYh960zeseCWfchE1PmYpLI50sJp1MIzy
rTCaxV9BVwZncJuEzCfAwcYITachEj80gXmKZF9ZGTKA0NGI9F3r5vgFIJK4onJUr5XS/MCHIt8K
jS9thC4O1upQq3ZDGnijioNW2FWjcN5oSjH+98MW2VnYAEhPQS5SZ9u798XCC5KoO7Zx+qbJ9ZMq
/DK6p7a4r5TTwsK6csCavIonSW5SPhcLKzZrgGl+1h1Vd22p+zBz9xaZyNSHNdv9a+NsVSXJ21B1
TmII9jDG9sIHXOZdSE5C0yckYxtBCjnfSXnbeKMhFCQa1I0LfrjB2Ffmfsyhk3XjoRz3aXCTCOAh
1N9i85I1EKYKHY3oH2noLbwUri1x3LtJNWkICwItOv8WLR21VtVyoIHuz6L5PVgPuA2Uum1k91m6
0PFrJwildt5lKpwPCpLnbQ0GRVw/bbqjXIe/RsS8IkO3pTF40H+3Qo43q9PIS/Ctq5P9pc3ZWCNP
JOdw/JG+doXfGHKF7jbLuUK9myyutsII4LbpNwH2DG46rmQMwBcm+0ocRocZYtY1igafGdcv1/mY
13UTSzUmlLg3hvuiudXiu6h5EO+keh2gYIuVVJkfpJAjdFyld+MSjeLqDH/5gNnWKpukUIdptUHw
WWtxYvdaunEfUVr7P6R9147kSLLsDx0C1OKVOpksLbqqX4iq7i5qrfn116J2z05mJG8Geg9mpjGD
AdIZysPD3dzMG9P8VqtkRujJGjH5oJMR4wpXs0zFMmercLsI/aEtjVAZVVZP196dezqzVDTNAUNR
GxlmduV6X8hBvN3i4lUPKdBTlYbGwXUz9SlxM8UsFe/6su5PKigWcPsiVUUz6nBRp3NTjzFq5XvL
+0P+VGlQhXmUAFRnBIR7IRd4+ZDIkIg1vFDO5zNNYiDk+W5+nqs/c3qjJpoVETFu9KGERW/WkftV
D1/Xx7eXtSBkgBACwfhIT/m50akeKn6YcG7ARrPqsyO5iuwVkJMaLQ5CGYqvj8MB1L3Jn+uGv1Pc
F7fgiWHq2m9aQy9qZcZ52Q5C8phGy8vG5ybpJu3gmhK1gWJIZvIpqDPiY4He0xlINd03EG/NELTc
0uaQyc9Je9/yTyIkShfRA35uiZBnESH5Lfv69Hr9m3f9+cknU2FC387DMtaYK3VCflRHZ1Q8+wPH
Km3vTQ1qE6TjFI3pRHb+fE2SZa7HTeqRLDBuFDdxwG8g9WBde40UD82LBYQzYhyA8qH47F+M7pkD
tSrQfWZtRPcid4O3nlrfoH8m6G7V8X7ZvFnyF7wEr8/GztFAbz5qGHDw4GWjadnQnpYIDUdmwyu3
YIkeFOnQptC5ke9ahUUnv28M4EVAg3CB8ZSvidJtyblSwTlEG3LlxxLU0CD2lv/ioepRTSxCC4a5
75j1xLVli6I0W8sjoVr0Vsurzlp9xEHsKWhvLqAyeX0m9zKZhObgf0dHBwpyIw15Ncm4MLOnCGJg
otZ70E49VAA0dPJg98MdpPm04aBjs0ULD4g9Sp1ad9dFXSCmww1kVRmruxeW45sguYsaM4APdCFD
qSYRgt/4JpWv7w0tapBRLaCYOw2iZulgI3+H5DJ0QWMtAFgQHMIKkJ2MoGXn2YMXCHbYNxCCp1ue
gZgdjUTCqjftQyI+8tYcQZAyhsieyHhg7fnBM1PU7Zm1S210kooN1mp3beUPby1hI0r7kOeC9Fen
2BkQ2Oi3YFWXidOg/CB5ZSFtTC5MeP/zwy7lUdR1AmQ7wEShm5wxy6axZCyiyMuKPVqvTs1Q8V+/
VE22EmkafvX1dHWn/gjVx6Yzx/d49LrxbjxCa6eAHOA62l31IbAmeHctZRk1KtR8AFygbrc4Wstx
1QBnEYvbBcyYUBziVzQ22UX3Bt12hBJmLz+2b0OPXq4NYuW3xvgI1En0fv2wUUcbLF0osesQpkB5
TsejgJpvsHVpg5HMYqjdVfAliYnYbH6rGxut8dctUdfFhSXKjS/CFvOFNIkgBbszW/0wFXbEhORd
GFHQGklaYEjLIApq1LSuW9zxuYiGflF8KNdg6gjsg1cYGPodK8QAnodQl0fqlHK/OId6zidKEgpv
6vIBEQS5hdLB41/OFzIbQJSg31JCJA0upPOTUC+ymoFcJwklDUoPXmoJ2hEb8roRahuCKRU0IOjT
FkhFEBU6aiQ6lKRbnOw0bGxZvKlEp+V8ff3TC4wsCnWsYUeG1BBeuZCsQR8rDfqck7UsmrhNQmMN
R94WWDwrVPBNfh8sMkQNQscfAHyeT5ZUQJlC0pI0zAZnVdF9iNiUMVV7JtC0gc4uCN8ZQE6cmxDa
CM2uaZ+GwFmBSHJ1WdWinTkCAzN6/whagGDAzw0YQtokqMilYTV56FJd/n6tgSHGkxcihkTuhj4b
RWHkY7cOaYha+JJ/PFe63fbPy1+SSZKlgDcREQUBtoP3NTWMQdaLTeeaLARITo5veP2DyeW8sxQE
u4GVwHWoIqFBzdSSGVIh1VnYo27Nvbbo4tUZlZHLg4EXjkx6oNCHiZCO8lZ1NtVVD+qWcNEP1RTM
S1CA7+w2G9zrB3B3KEifSoDuwqfQs6WK01gsXZmFmpkjo2WMI1pBGFkmlg1qLAMvZ6raw4YUBfr8
Idh53vz9+ZYkiPQRMVeB4HjOV6TO03zR8EABfMJNNVPnGa/evSGc/j71PJJQycfhwO+P3e2KnmfV
njlWnmbPhkwSygAh4U40KBtllGc8l89ZmPC3y6NQ2kga/P1iI+/Fi4Afqegwo6Kq3tiiJsu6PJQD
IbKqn39JRvt99MCpjjQqyqu4OKjbr5u4elBiIwur8q5L7/rE+evvB3Mw6rbAuiNAp7vWonXW2ziL
8P3ry+AXynP2ct0A3RRGRoDP1uCfiEcHbITaR0uZzLHSFmFujlDC67w/TW+toikV5vqkNaAhtL+i
D4bRi+scZgEMAEwKiUDi3c+NFlWc5KumoeD2JgfzDQeF5/Qlfslv5Pvslgs6CGf3n+vjdasXuw1G
SeiA9xvCXBDvnhtNklrRVlVHY9OD+JSG0u/rP78zJvChIKMOrCZg7TQnSlP2OKyVtB3Bg1k6W+QM
XsaC7e0MgfQqIXoFdgm7gtpuZdZXwJiP23EO+If1d8Q4LXQGCLPDg4kOhFMovKEt9psg4uTZOXcj
IKzVtB3lQHtrX5eUUGhBNRutgfWBJQBzORhUOjBbJOmDlDAdkG9xq6uZCjGoqL6duS9wWzIJSi9i
bRRUSbqZtJLBAO0khxHA5TxOQefCWUQAGuUFCE7dApqhPlxffZYl6g6W8zEV1gmWMi74A7hDLFnK
6jScd90M+ZmTxxoWCAMCp7KMZh5cYHStauarAUVbYzsCsOl3DF9wuYPPf5waQymLfbzp+PGBC/L6
sUluNjB6TM71IVzc82QIiHxJG5dASjDnx1CMuWRp0mg7Vp0fgduXO4LYIcOzYXavG9obDsIh1I8F
cD+hZezcUGUkQ9smDX9MK0eZwAN4zCqnyl+vWyHJX3pFEEvgYYLMEGpp1JGMjVxCV0HHH2O/EG5R
mVbxtnUizq48ZhPz3ogMdIYjdYYNDbzl+Yigw1ugasTzR4g/r1DW5K1oBI6HcfPTmReyycDuic4c
wvQmy3Roz699byxqNB3rj+lQ2I+bt7rvkCllPIQvRwOSMpJwQEMsoVmn7uakQSZTUsv5+FM+3Ev3
15flcpchNYiwHt1TeDbC0ZxPFZINlVLXy3ycFwfkKGgPWxRvVZyJFeNfHnxiCH0yJHuCrl6q1hQV
elTinT0fUwBOrPoX7rEDcADXR3O5yWAEhB3gCoWHRuxKjUYut6ZOYKQ4QBFatfS7Hm0NUCLuGYHr
ztqfWyJO++QGGPtCLTV9m4/SW+mNf6L30pK+ZD/VzZ5FZUuVVbDNzk2R/XFiqhC3Ae8NmMruu3uJ
NzlndEtbdaH+W5mafX0Gdzbb2QxSm22DX2u0BcZWq3yUM3u+m1nMPDT+/GJAVFSTQWku0joyd3fJ
/TSYw+f0Y7STgHfHA9i6xh/Xh7RzW59PINk1JxOIxuWuryvYG9wudUFt6UkeH4Ks54Amimhj7EG6
95IeHk3KmU7jYKS8MB/RJ9imVukjd4VS5nYUoRwdwNkBT+jpLm/a2uQkP1k7k+zxc0eL0ZIHKMAh
3xC689EaWVmmHIczEB83ya7/DLW91DDlTrNroCF9bXHKE2eFlod/faIvA5Vzy9S6apyIomkOy3Lu
6JmXKJ6+razZ3d2guKcAoAaYHkRE58NryjHOhkmEN6wOsoeX4xH8TaqV3UE5QB3NGgLAPHpbH+TO
uj46OjP7va7Abv+L9QN5FuoGy8Q0GTopW45ZqKi+nlhucUxuAQPwuRvpQX0y54PkXbe55zSRBEPs
D9gpwUGeD1ZDUrIdjWI5Ri+gD/MH07hdgoTlmmn21H+NDG196BEDoAgQwXMzYjOX1SbCTBGqTu3H
Tg/l0tv2RgkMq/OnYAm0+/Rzc1UvvpMO14e4t54AMP3HNrWeWlnpyrZVy1H1JnCRQ0EvUF+um7h8
u8GDIu+DzgKoU6BUQtkoC+Ah5R42OlswN18/pN7g555mNZ78CCFWV2eEBuTWpM/gqUHqHir5XF6G
BgZnC8QhjCMg7k7ZyXCoXbF00RotE36de3Lbx+a5d+KP2twOk6kfNj8NWjsP1EN7WLzCF9+yW+09
ul2P/T3rYtrzNMioESoe1MSQrz/fNrq69Y1ERmm46cvwJAe6k/uTn4bdbX8Y/7b49q9demKOci9S
puZ1XTXLsf/qfeNpwF6V3NQRjo0/389vyW3x8VQ+sdjwaPgnbfb7djm5PdaNUJVq9XKcWlB62brX
HNTWNCtbt1VbCPon2UQzR34PBTFLepgCIdD/C7/63dcI6B2yMzQhTLIh1qn7YTm2m6dPFmLmlXcY
R4QcgYsdS3on/22Dmtw6bSaUnWCjfACdUvWuQAqtuqmmR2hH/1F5E3LEKUs7k4bA/3tq/zFKXcyq
FqtCMfQwqpoQQfrcwvVD9zqfM4EqvOF/4fZQf2V+IL3j1uQas2bdlddHjQf9+Q6Wh3HJjb7DB6x3
QLAGvaX+RjdzPyMKNgHA/xgbxqEhZ/P/P8+XkKu+m/gURLfIfjg656Wp0w8M57Mb72BLAheqadib
F2IgUTv3Ud8ux/wVhDkHYNkOjR/5jdV5ucvYN+SMX4wHVxSA+kixXrQsQkMr4VV0MRzByH4nTWjs
MaW3+Xb7YcSmGmrB/FsdregXIeozq5h1Je96oBPrxFOenM04QlkC7US4kktLA5fkFxFaOMR/ctEU
C0t/an+jMY6F8aV7cv+1bU+sUtu2TpGQ3YQJ8xs5UL0S4Ipa6zAdu+OcmUB7V37YlHb6bDCuyv17
7B/DdGQ5ckaaAGC1HPmH6IZwEmqOYTXObOtmay9BZ7JounfjjxOD1E0DrweYaTFD+NEdcsu4jVzd
BzNzy4jQyYTRm0ghyjUgJodIDk38P3cz0luCCPmr3NQhtlU5XOOo7aFFOai2IMR1fdPu3c6oZ6BJ
AClCPBWpXZM1vTAKNcyh592qGJ5074Cf/jh1KS6JkqG1FD+e+6BqfeMY7/XdKPT09ylHTeJiCDzi
98Wb0nxY7hYbILD2IfsQHuLnwfrCf7DO+M4DFDAADaoM4I4EhIgKn1pFbgCTlsTjWHlr77Ze8tq/
G5uZgm33t/rJXJ+9B+KZQXLsT471MPDCKEYwiKeiGZeO8MnlZvGhPkEAXfqI72PJJnoDrHHueBOQ
9gP/q4BZEBVCKgyWm1wTukkTj3N0PwG7dZffqOEku1BqEW4Vz3gd7zsW8frO1gdmEWVh9EaC20+k
TpjU1Yk+dJxwFPpgfYVyBIGV/FBDdQjS3ru+73eSFgQbALCagQolmhSovbl1qmJs+P/HETIVT9Pq
Crw1SYd58tEfUjZ2l/39BYs9g9QyEbgD/zkN2J84QR2HRleOS2zHj+CZQEtZAyag2BxWsy2t7ucX
aHuuD/PyeH+zwIAMBQx6hLH2fPcoabqOc7nqR14GSd3ryqKmJbN07q1kgBOwT5BnwmOJHtMyzp3M
Dbx+XLjNjH5HOmAw3tAAj8nIxVzuDRj6zsjjOQ9CC2o/VmWulGCLQjdH/R5V4GyyxtguVseqoBqh
/HVggnIM0ovwi0CSgRzgfNZQYti6QewRTaePjRqg2VDJWIEJCaeomUMH17/ZyQmE9tyGOPNopEDi
AddJF27gypT8pDC9/JlPTJYU7uXVhYGgWopKE2FuoNXMhWZU26SDrU6w0Rq/uCjXyb9bvABVxnts
Z5lOLdEFrXiZ57yfYEkxdWDZvVFzbofNGn/PBQPdc3G3gK6BFGfBIwAgA8rB5/O3jpUwtegZCVP+
kKRODHIE/e0vDw9lghyuE9fLtQZf5fOahGpQud3j9R+//H5UsUlEilcjQIK0XFSSDDXerWkaGknY
KJqp9l67MQ4NubzP9pguo0gLGPp32uQCzyP0KUh+xqIOS2C/AYB8m/sOgmyM07JnBRwo0ANG0II4
m+yJk2kS8qgX8q6uw96ECFXBm0nia9Ph+nRdOBr0OhEEnIQeJGRm6Pe1GkWkjzorQ2NxY/5mtaCN
AfFvngVop+2gzgSSNvLwI28GSPudD2aWlHFeQbcdEgklH4H7Am7TzpyZT2n6/AP+hpZz4HywPERq
hPIxm9o2nMhFZahqtgxFIYu7Gx0kJkGjndzrwXSQHmsgwiezL9ymvt1ys2XBQS7uQPobqDPUSH2X
djFXhoP9NjuJlTvm+Dbcssb6vZdP9yFth7qF0m7guHIwyrB1Rkdwp3A4yI7wbLh1UOKv/CENtuN0
HHzNuQeEwOU81YdqQoA+0rsvv3wCkbyp+5MHvSKndFOXlein1QxR6/mmhAL6DeAeBUJj1KqrQ2u0
lQ6J1kdwmB/uYjBSvKq19aczBasydRPYT0dE9urHe2x1Vm6LpmI1YAmE+CH+PbcNO3Ii5/qWp702
Ef8E2x3KkIB8oq+UnrVW76uIn+twftCGoLUayPMlVvSWJwynfbnnzw1Re14X2yrTVhiC0Kg82lzj
TaqrPPOsrDF9OXwP6Ht+QetDVCPOZzkbO06O9KUOV82KkSueXBCCQ0cI/YLO8rcMH1hTjEo1EHFB
wRtwJ8paGRsTF80GnN9tegTXPFpgXvL78QnaxRvrIbI3g4SSCk1zPMJXnTpI/CY3kcRB42AO7qB3
YZJ/QGhivtWmK0LZImg+0jfWS/Ei90lGiL2BDlCoTsuIKc/nU8gNVe20tA2JsdgfDrEf+91hxhGL
exNyDofmoAfxcTjkPmhUwCx0Exchby/OHCYsQOE3C8H5IUcXKtpx0DmIc4Qs9vnXGLE2yJzatOFR
IzPwOoSTrUAMvvYV/PfPT2SbzcSOQWD8r79y689kbdZqC05kghvYAuDUWpwV5wly7owVou8oTBW6
GVUBawT4ACBL5x+XabPYTNPWA4toih4KUCVY3hjH6OK8QkkM9QIQxANpAYAdteEiuR8XCA0kYYLu
F8VBX5BmuJErFz9jFinzxX6jTJFPOblya3EsR6QQEoBQzRgtxm/x72gK9L+kUyTqaFCRgUsESBv5
MxrBOfVDpymckIS1Zte9i1f8jcbdc4z4gbiXs40DK0CIIq7XUW7FzJ0PRsfaiEW/pWFqRjZLlfPy
jqN+nVp5RPlJpU7k1ztz+wH1Pv+X7haOavrXvTXdjPE9WejbBRSKXOk4kufD2ES5VZoYwODknsOR
k8Hb8lQcVxuxnQCpV3NiNYB/P0PoicNBAwEdYdEFJvLcYt5Vfdf2fBqKDyp6VY88WLlfYgeYJSc/
lj+VB9ktTHQ6fmhBFpuHNnNZbY4XHh2TqyKMhaAzYTK8wEpFuaBGmZGGkJHg4IJiZwv1e1CUFdb1
2b1Ij5OtCPgdSh64O0g293ysnG4U/YKcX7g6y5P8Wj3oqMGNj/HD/KgeZFfzN6+w83B66CAE8Mkk
/7qofND2qdVNwchlcBLsg5oGz0Fb+bXcLzboNh6Qp0h/Ct52NBzOQWPXFN2isHysDoXPKt7tHXvs
LfDSkNYb+LPzSTDSGUXrPMvCNUj97GkUMenMojIZCb2rIH8HhlryoMcf50bqJu6ivoMe80p0MfOH
OrOrp+xtG8zZm++72E3vQIH/Xj9x79z7zIq/LxL23xOtQr8T3LXoxaZp1jRxRAuKAhi0+rAcUii/
vEItq32L7iOzrd5+X99Wu/uXJOsxm4gVaIZ1rRdRszMmAJY/NH98ya36Dlj1/sgKMHe9EBE6+19D
1FWtiiNXgyslQ6T9tcjWc2SP4XY73c4sl31x0ZFzAmQZEP1gVYOA7PnqVdw2Rw2BR7vLp+QBU/h5
fcboZ+v38vzz+zq1OyZhAW66xIxJbh4GKiPk3T9mJz9P3QV1lWao1uDzJ3d1oo/BlRGBH/pX7s1A
tTEOkCLBA3P9Fb1rP2XBxEPQLRRTbL3ro7yoLnwPE8VMApNH5EAPk8sS7EKyXpsdB++av1rKcfiR
WiBweUifWofFr7G/7U8MUhtE4brJkPQ1C+1NNCGBWj7I3tbYbajlltLcd0xJZ3LvXRzzE4PUvYgm
xYyXY4wQTBLO+mC4cdCHvzcLL16nP0QM/7170E6sUU+MWlInnL5va00oWjKgANOXYn1dX7bdzX9i
hboQpRG6t3q3ZGHp6/fQSzmyXrIX5S56X1AeGKTuVZVIsDB+oKphjjcolzqNk9kSyomDN9qLtz7m
rJ6H72TAtcWiTvVWVlCoS7A7ZA9yE/lPyBTbvd2bOULnPDAcNFq3z6ud2D84j/eld5Bfe7XPHxEI
+CBeMiNrdVlJxd2PAuUv2jDQLkYwVueuBoFJI+cp+hg0d+JwOQCVD4Wv6XfhFeHyFB+r0ED80QM1
04eNN3zVb71XPkvO4IyH0W5u41+NxwpIdqOw048iG/EkMpYiMY2LBR/F3XUuSHns3hqg2Zx8kPe6
7F7fbxfFGbIdTqzRLMurmDYAP0bEXclWaqV4+P2qzBIpg8JDn6h93RxNOf4dYp6ao7zjJq5YixKD
G53Knv3l7bfgJtgIyd38Id3xzvC5/eicMlA8wY/uGjjH7AZs3qI5+7E3vOgEnuWVeJExvmsvgj/9
Lsp5pQVEaiIe32XzN9wdd5At6SChRQqqV8DiPKd+jnqO5FcfnCMEKriuTO0hcQA5+gP+1B5B1HP8
S7L4ez4EBvGWVaPYdeann0e5un4rFa7OsUoSHqKvLflbs943hOXBn5yxRqwNSLfq6nFTtHIGY3wA
5jNT8tw3wZTNzPlgRmp77u50XJQzGjk+k3Od7D64guSOMyfkyRJ3dWN7QY5KMjPv9ev6Uu86wFOb
1KFf1jEz+hU2jaccz/vVkfzRKT3IiVucNTmA47xVQcOaVBJV0P7v1Cp1qkeIxCbzhg3Ge+nj5o9W
+iDbpdvaw8/r49u7p04M0ch80OVHKj9ieLOjhGhpMQ0vc2YzebhuZieKIvIEpAoIrBhiz3MvJQCm
oQn1nIbybA/qRx59RqxDufNWQLqckPrgsQCWBnJmTxyhkHQ9xxVyGgqDxSc3INtCfcEFp/X1key8
FlBbBGJewxtUBjzi3Ixa9+LcDiqe18IBmC/easH+sqHuzlQLZlmi5oyT1VXqIX4cQuJSiF+62IRw
UOasw7FiRH+7U3cyJsqd6RCOqEdB/7aUV06fBnplRfnL/JfqRMSfo4GRcB+DrRApPOpaB4HZnKpC
DpCgcZPnfzrxb3u/vg2gkRiEYhISBPRbruvbdZjUNg1zabEwY2wLO64fhR/U6tHEhiZ1CoZzfS/t
zDsENQCqQBoVmbpvMPnJlpViYygLCXuJ4+x0c5RjOz2Xkp2wfPSO3zy1Q7/6eLQrKPOopSE4fWeI
kUV2FAUtq/TOskLt117TmnJNsItKk4/u33LtNZIYF+++ie8mUizwRVGsTbQknwocCTTzLtBbCY3c
aVktCju+iqwH8AqEJQynnDrh6Cpciy6FS2ysvrnv32dWP+m+BUDYURJAOpvu7Ez0Nt8akF6HTTLb
TTLZXMxIMe69vzEIdHWBwU+U0CtODWIstKzmkdRQg9JwCgjQKlYk344jaFK4g8SCz+yeihNzZOFO
dnK9ZbqRaEjUJPfmyOh53130k9+mnAY6cgcxQnNBWCP7Jd91wfZ+/RiyDFCXbVVIEujRMVdREaC3
V1+8tL/hxZf/kxW6k3OsR14oJQwjehlv9fv0eWEABHbui9MlpzzT/2jcVBctsmUIloXUhPC5HvvJ
5zw4RvZ6fSi7fuufFTHo+0JLJHErYUkoXGA+R92BqwUVL89K++8eFHSNA86DoiCabc+3Vc/FVV2B
CzqUea/QEVxCrqJl5WB25w2vOgQn4Km/QGEZbRSVdY0EXF86WeqgSldDNK201sRpWFmI3XNyYosa
UDpPc8aNsAU0FPBsCePY782XiKZHIPLwQEW33fl8ZUpPyho1Ou2331n8vLCKC3tThWy0gI5BSIFj
Qc5/PxH0stF4Esa9jDk4jk39N/8eZXc5K6u3E5aCQuwfQ9RdskySAv6XFff4V/cOU/liPm6co0Y2
K9G+N2WI50iVFtTYF/hGPe3JVAppeNc9jYeZgYG7/HVCdY8lUdAmAZg0td4bwKZ9kyF7WL6qBarZ
piR6188i+YXzlwJppgck6Fti4CKG4EpxVretz8LMeBGUmxztSA4TvLE3DEJBgaAHOeoLJak6lvSo
J7mzCtnAwqugl8LauhedcwiD0Iuq6t+lXeAQqUerWjRz2/VDFuavfwDFDzpbCT+j98RtXo2gdblA
vS+ftOfYvj5/O4nIc7vkyJ5cXW27CqsCUpUwfo3R+ixbsmyC3pA/NGIAuQbktioWZ8/OoxI2ST0D
qDtCB0Xm+8Sm2g3TVgoYa21ytXk3qV5iy/fty8Kbk2oOj60OzRdwwpvzj/Xz+nj39gusgi8OHWVo
yKaGCwW0LclGEe/ZO4yyupMqh4VUu3RywNwhNEZxHGw1WNHz0bVow825Ic1D7YeAbPbfl51RNQU9
FFFpJmUbyjcoag1SjBQ/P35JqNcs5jqbUExCHvL6TO1t+lM71C3H91qernqSh6LzzpuM/PBOjgYM
PlD2xr1D2K5oacQuVhs1lRZCWmICl4iUiWX8EJ61H/kf/lf5W9BstPv3mnl9TDtxIcxi/WEbSwTW
q/O10adMbjlZysMV5dpQ+4wFV/w1ffDmCMWPnmHtMk6AMWhXglwZioEXbd/92itV043YCOYn8t9W
UDCc3/4snlig1mgduxG9cLBQvqKBvXwY/M1qfMn5nUA/g7N1ZIauT+DlDXg+JGpvF/GorAsZ0owc
uG5XB1Cggd6UMXHfipW0Vz+dOcpBgCG4jLIeZhbStagA2wLOBC81459wD6bbh8Fsp/aP2IGGA9Ku
7SG+m5yXPxsTk7V3CCDthM5XxEeos1HjXbuyMnATF6HQPyxNIOsHo2ekoHZMgOoNhFkABUNa9aLP
td+Koq1nAHUc5Qe6almiuzu7ENQGaKMFcSOkCr6bKk6cLbz72KT1UgA460FLffLb6QZnS2QRw+yO
A60LiBdIJy0NcE5ig+OLUS3CWfCU/mbOHI3FBsEyQbm+WC/0pctgYumcvgpggmNl6nbyuSJCO3TL
EgA1kF2UjS1XB64YERBFnnKM3MyFVgLggKv/+4V1D0o7l9GZLerOT+Ox4lpiC/Tqxi8dUMhjfDuF
/MvmKkiwFsdPwR9sMCA5qTva41NmFX5r1y+jV9nScXVlv3MmUoZACe9pdRvmObzMw55PBrX9K7Vr
IC2MD3wVbN5Z0GcLhVkk01WzsyL7R33PIxn3apgsSqtvZVDKAZzNDNnUJ5t2SfVahuACspn2aLa3
YyC4+kG1JFwTtZVY2UHw89vG3WztqNqtJdz+7IPukCAn7Uk2Kvo2b8tu7QKJ/sTXpugWDwKwZ4mP
pkp8rAQEZ4rWZ1YOlkwH/dVIZEHxWUNIivN8/tWNEa2tKCeIa4Aa9VcWvHvvJIsCSMpwmYAZlE5q
rH2XcaKE11Nzv2AdYiuf/Vwyh+bjupPf25agCCSMOGgQQ5B2PgyJW9o1h8JJ2ORhohwAAQMaWWch
P/Ymi/A0ALOOhDgCmnMr+VrmUdxqqGaExieEka+PYe/XQUtNsqyAzsCtnv+6UuSCWLc8slgIkJ5m
//qv760EeuiAuiAUZWCcOP/1qSynVcxb3Oyrm3cfmhxWsY2Unc3sB9tzeaeWqBM4TwAKcyIWQuzN
Q5KYAHVdH8reYst42OCVh+oB3v/nQ1ELjh/5sc7Dpnei3KnjQKu8bWIkZ/asoOHXQDcUaMmgh3tu
Jd/qCHVlJQ+7xJGXGyOyDPkhF53rY9mbrBMrF+lvoWkA1IOVeQqF1oM2q6DeXzext6+QrEZaEdlR
EXxO5wPpoDS0QMEe2RJHc1gVvp3oCvVlBBtohwP6jeY6TFJVndUMR0KvPB7gE86UBMfo3Wy1oJl5
fSB7K4ICAZrT0JeANy01kAzM8J0uYN1b0CvPdgQ6OiUYWIzKe9Olgk0ZKD70veAknk9XsvQVEuM4
KFtqGtb4fH0Me/Ev/CG8B7BjgD/RHnEbuGhTNrJ5NxcR/Zt+s5pTbImb36VQWX5UfL7MLH70lBeG
ZeKdaFevqfDEuKbwyrvAXfEziL/jCQMzTGG6hZRNG3SVo3LBqHrDm28whrq3tZEbMFBzAxwSQz2f
SDCr1gNeLnk4QEQg8ZDnYJH17m0IvMOwJb7lQehSaN6kpOiq5aEuBO1HER2FwmE9H3ZtEFJCEJMh
+a9QfrMeIeM15CVi3Z/I14y3QAbkMkv4e2+qoFqkAlKIw44r4HyqZMh7ZqWBpyX60ZDMbrsbLX29
vvw7BxV8oaAkJBkzVBeo22WueakYYw6rX78jgwHWCAW5c94qCvvruqWdwYCXAhaQs0D4rpIZPQmE
Yr5uy7waihAtIaBNAONtMjEeIDuLQjIKMKDhPX4BAF3QFsstK97Ew2hVv5vhGBt+zCrp741DAFJa
B8QUuQsaJqFkqH/HRV2EpXZsPkH/zeqe2fE0OIv/GCAfcDJR6tysMjS6i1ACYFcyZ5Zk7t4sCaB6
QecbcMkXlISqGgmJbFTfb49tDJQ6qIoA9be/X26gq4k4tYQKO713OU3OungD0ypMRPMDBxPzw3UT
+wP5jwkaw5RrBhfzegcy14pc+OVsba1rsIR+9qwgVsVUgSydtFyfL0czDXqtFFIRyg5qSjlS5ZKV
aoyh7G0qQs6NbjpMF8jvzo0UQt0NMZoJwg2bd3rteeRwGBnsvYwR6XUkPNCQzEVx4dxGEmupKFdF
QSK8KA5WQP8elBdVNFdgwFa7mxmB62XqH3xNmDTgsRF9w8mc22tXuUpGHWOa3tSv4qlC6O2Dxq/v
fvwXVwqhCkT2DTSOaPygLC1z10xGXJUomEWt9dnp9vWNtrc6p79Pncimmji9K4sy5LXjWIcIK+OJ
EY3tmVDRhAE/j55KhU61DqmiQHIOQ+BGT6sDMF1Oy1/XlLDsJybIRj/1K62UxQtfliQDhIRDkd5o
CyMUY42Cuk3UIomMTocJjALxN0Yh1//NKPAeAvAEVxZPJ2eaIlUzRWvRfcr/xCgAbvnvRqFrkJ9C
xQcdyNRBKSJk0dZSKYlfGcTchO/SWLmyvXtXk4Ecxi0F50IXSdJqM7Sek75tcKIpt2bypD9Pyc3M
4iraq4vgDYwcECkUgB2JcmCzqBQyNhxMfYFkbwt7EXy69yA5XiOz+KmySMjJGlPxJB5gIgFEIGwB
yvZ8m4HUr60TQfruN+m4Y3uAdM2fJmM4l+/yBm0GXXHg00MTOgqM1FYTsqIR4xLgjtaRvSnkfPTH
QbL00NzX1uxVGaio0L5Eck9mib693Hl/+dFZUvAyOYof3yMlD3DpQfMqK0cKKD/k9isKRFbmFYfp
z3X3sVclQl/Vf76Vhu1Ecx5X8ohsivigvWmpOW5m/xMMjvmLfjd9RG/Dx3LbglHyAe6RYXpvNbDy
EPvUQOEBYpTz1VCbNBY4AXXLerNm0DuZuCT7m9hMIWf7PHwZiy38zMw1Ntfn/lm3rlvfuQFwmeHB
BP4OkF7T8BgU+RV9FOM8NERbH9ztYyjMeLLSXzrsMa63nQNF+smQ5gR4UBHobGefz1sZD0BlLIoj
Lg9J60gfdRKOujmyai97c3pqivIPmSrmTQaifTQg1K9CWDw1CDRZC7fzLDsbD3Vq5TrZcnTDAKMu
2j/H2WxK1F2yDYLAAPQxYZ17WxQtIygO4AmKtxOt/TTHabMqCqKPRn1MzdSq7fw5P/BmdFeHjTW5
SsCBFJ0FQ9iZyTOr1CHeliXjSh5WV6RCNfOP5rEQczs3Ekj3QIBPsCcgsKFCA4lT8znO8CRoJLN/
n1pryJzrm3zXAgR1CSYW5TgaRzq2DXRrG7w2wb081YSDp/n7Zw3iqH8sUGdYl5q4R4My3rOr9WkM
bnQsWVuaNQhqS0fb2I5xgkFE4jsEW7vpY/uvVuJkFNSGnra1SsoOJrYGbY+K4Rj+9YXY20zAioqk
45dwkVIVUbVZE2NN8VqOgRgdGzNqb/4fad+15DpyBPtFiIA3r3B0oBlvXhAzZ+bAe4+vv9nUvVqy
icsOSdqVYrUngoV21dVVmVmJvxn0h5/7dsiWoW4emeRhURiH9hjaCl+7VN1XjEIbRWQABVuDkpr0
ev/3F+gp0Ich2FQ8nUDt06kbtPTnoihFHeu9h36Lx6/1vWS3rrLr16KtPCSgPalP0b49zt9Ia9tA
OYCLzq0CFw1xgC3XVmjVV67uf9RSguryo+iLBMWC1m9kbELumK051Cyyre8Kb/6a90QvXnWb6Om+
xQWHLoPDDXgx3vQgwVNbMiPwYy7ELIz9k1hZUeHgfCXrYFO2j/ctLW0cvBtAqCZcIJlOViI32raj
CvRuuNE3CsopVv3AbE+2tGsujZATeBF9z2GP2ExVIs9l8bfP6mL0hrz8aSqw70oAHEry05OT2pmZ
7KRVDHbKp2y3Hv/bPOSneSe8S24MektmoeQCbocwvrRAhwsMZ7hA9BHR6OufuaQOh8HXcLYGvsWA
YsIu/Akt5V1B7XHEZZk6/lbyBDfL0GgDQg7tblyh43lyknfZx+gUR/9PdmwPiYu+oi8GQgX7/jqf
g+p7E0W23MUa9OHM+2GAhcbudZDnxK5yAiTunAkC34Gpb8sPozUBTzSsaRNtRu4w/KBiCRrCWtvc
/xbWnqPOuAZCVDSTPZfhYk1fIzvehP95peJiKW5kUTm+bEMA2dD7xe72EJrfM6bz/o6+EUGNFDRn
UDgsNe84LE3Q+9OD5MH1SuWyPxQKWSl1tiA7OkNig/UuOuvk/f93w01HVQGqq0Gvw4aNliyi9ReS
nx+xnRxE5znYDS9RZf5CElh0k5O4m6BMukre+5d0zWpdt/Q+u1onalfOAh/UVQe+i4z3CynoCq/t
Ktl3R24w0TVxdX/jLd30/xxQiL5cz+yAVo1SnYJCkINo/daxGoMzfp6OhiQ1bOqADKb9mQ6cNT4l
qxSR12SKVvk0pGa0rsvDUOwn1rNzMYK9GNh5mi8OtxjWxSRUGFhhlraB//FARg7W4kcDEe1hZRxy
1Rw8Zjs6Ml93dtGZaHlhttJGyPTnMFvbyBS89+tkE1iCxcIRLJpBhw8C3kG1jgbsplpnlNIMTkYN
vwp9qcyUHABssjc0eGK8pJaAI0ST59+2qEhNk6fB530cDH+f2jMUKnhX8nQPfjGCyhcrZ7R41C+s
ETdzMYH6JI0qmGBwU8B94fG90UCl0Nz7u541fdQZK1I15hsypOxvtM1WJfTGuReZB0P/vp2loAUw
A+i84b2rg6tzPZiwx+sKYRSWCfI5I26UujSdQDyNA8PQ4qyh/AzpGQHkFroKUUSosOojwK6uhuLq
uBJFJ5bNgJWXPqfp6e2N9D0SREgR4XFDrU7UhUU/kd5+4sPoTWt1G66GffA5PGqD2T1kD+gLb0bf
oH/NEHDPHya3QCzaPVWdibZmNprQmPcn+EY5F+hiiEH+80FUHNUOsZ4E5IMmS3MNJwEZt1jVu9hN
XmQ3OUof8cPMzKKQZbs3C1SEFaaTNIBcQKix4So+fft27XCr2RK8P9mJ5aGXlvZyhOTPLw6EVreZ
VnPnKc/dXyi4mSx14wWxiutJpI7D3MjQVx1gorSLgwEsxsFoLE+2k514qh8riIx3EI5IXGHrfwSb
ettt+DfGOi4Asq7WkZzYi1GmGaAHKiFQpBvFllfJtjUhXYfbleU5l26ki+mk74Umi2Zx8FNkwByg
siWL1Vb13FXxzuY4u9OLkfTBXOtqjpFIxwqU4hFPNd8qP+Qtum8UB3kDaaHtuJKeFGtwJztapbkp
O/l37M6HyR4PoQdsOHS/Icb3Ha5ziyl0vpBJupzp88vu4vvGJlD/RYsRrcHizdjSwA7W7Wwjmrpz
f1WX3N/lXFOHc877KstKTEXnKJv6hPsf0uYTw/WxXMA5ErgYUCC3Us+Tnqb78eeUbEazMXunx9L+
okC+MY4ZI6hhjYo6kL3QTlUUwl5rq44B/CIZF4usSFzIvV1EHUmZL/XI6GFkFkzuMG8T2Li/OAtK
VFennhZoV/pIwDBAwkIFHs+d8ohnT7EVHdVWXssjj2YfVr/PD+NrAffW/XxpLD+69GIAUUFDbQB1
c8gbXp95SGlWI1qjAyovosCJRs2FzRjiggXl3AganXUBaqOheOhALbSJAlATIemgreeHv/LR82KN
xtBP5XOA1PtKfxBChzNMvrKgua6EDs+fcj+z1rkZfLDE/hecD+nIiG7wKPOAY05dn1JugD7RhYC1
m5DnBJ6H4UZvlRShXXtpgDpxgcQNwliAQ6ECLpp9QZNyJbxna80N/7S8uXoukDN2Jk9ZhY+KJUlm
5SSHeJMgPXBMGZW5pbjx6luoczLOPZcDW5B4e8JJeN/PtT3NTh7Zw6ltErMJyd/3F3wpLQWbUDwn
xS2iiX69pYqak9QkJBwSK3RHqLOgw4GAUNKNIDRmQOOh8c1oihhml5YVpVTQ56BSzENk8NoqB9h4
HyUE3BAhMe/m46fcMgrC5Ccof4CSM2SJNUggizdgekUf5EorAJdpi4fKHH1biKFjX3iE/stQ9Cbr
QplC13HUp87ESchAXo9mKJq8CoUy8+rKRpotgVrrG99ugZpiLNaCIyVSYvBCaBAB/AmVyI5S2e9r
H+XhJl7nkSn+LU8+klShpaNPzWOAxXubV+NfNYJG7TqN7ZExpws+FlqNKAWg36MCnAV1WBIVbRJ7
f8q8z6KwjMwMYjNlyb0vTOaVDcrHqTkqbtUIGyChogqZAZeSW+iUzLPIWSxD1IXBN/2U+QUModYO
Qgch7qJxVIFEKeNcswxRm90X1YobZBgaptXMo0Fi+TlMtjozztTC4pD+pQAoAAQD5Ag1npKr1bES
jMwLqtgE1rlotl29Z+Zhl8wAHywAtwd1EYMOB8tAKPMY2nleJeyL4UHSbOxzpuTHki8EOFAkKiZE
V5aGi2ptqIS6jsoWPIQY2+oXBzVudEfiTR0MCQjBcWaeripIbN4/YwtH7Moutf2mdvYD3ucTrwlR
Bkf+SgWFoNmwsD0L9+yVGbJnLkIwSBKmcRgIKHptXRZOZfm3oaAIZjL6TtDlj8IYG2Csp8QDI1D0
WFihMzCA8nb49H//PE3fLxq1F/wU5Zt0M73Iq+w32xpW+gS15WPtbAvOmhxj01osUOoS/OrKrng9
ZZnRpHWawW5jgulgjyZRHpLN1GERoRduDuw4IHqBXEEagtZm4XK+FYIE2HF/3+Q2R7pBJ40NOqp+
YJlaXKp/TNElt0AMOZwBYHnBlEraFTdY93fzUlIP0AUIGeLWgBY27RTQNbfxcx/lW02yDO+x3CVb
ztG+i1Vj/pEqEGz5texG9n2rC7f7lVHK4ek5Wg/0GozWEH1+bBljWnBApLUtMLdIBKkoJF7vA18L
BSGMgbjVQICKRvO7wimVM/f+GG6toDmDKBFoEeJOzOC1FVmM1E7PEaH0ggElbzQtlWKbVWG4XX4k
iwn+WYHSJPoOUPe5Xosl2vnVIMpFP3q29yfGQtw6M/w+mmVAnweA+xtQwiwPRYauZEDC9mYUbOAs
hcfGbq1q+L0/W7dX3LUhyp31MYe2QQqYi/X428uW6qF3dtOZKR4M/5shavHjbBq7ucWIYvDhwwnc
1sieWa5mae2BJAVJRYOkKSDK12uvF2g5bmQAXjYOB0k/wWK94xan68IA2RcX3r9HOiEZCVq13Ag2
kuwQEOQZSegzePfaTWNJLmxQsRrHa+lYSLBRbFXzRYZYJIhi25PhlGv0Nkgt3+zMxqmtnxyewLJ0
CwXOykHzZo7xJeejcu9LqM2RlEUdNwW+pPbEyWx21S75Cv9If5sRbMXaKd3eUtAS6ZF70sFpZFVU
Fiqq1xNBbZku0cNMQF9X5FQ0aCZD29jMthB/ykqLyLxxIDEWbuYhuIhfS6c2I2wpcI2PkSus8q/5
VfzOvgVHQLaH5ScXj6eGbWaQFk033IEuS6S444CMhoajrSBo94S1utGi9f0zs3Bzkj45EIjEVQJM
FI0oJI8tvwk1ANb/dJ943xWrsgKFU3icX5m4zKWzc2GLptUXbSxHiaifub95RcDxirDhFUZpdqHm
hyFhPKBJg3mDZkrXJ6gAqnzuhSRDApafzNQLn0WoBvTfAZoeD3bPor/e3mjEHCg3uEQxifTDR9Qr
uQgI9DdL13j6TAR+c3+Rliwg5EDXCpRy0F2Z8jllngLrLQmZNyXbQjZrfhP9FzfapQXK6bRd3qJW
JGZe2OyLxOlrK/M3OUtva8G14QGMPSZB8BrMGLI/LlxbkCqjInF4hQD729XW1O911IUrL2d1nVjY
aCB7Ae0NG+Q1Qvk3UZwyLvY5vKqEFcgLcbHtdfu/YCtKV1ao4WilkgjNDCuZsFVyEykhEV0GWdtr
YdLQag8QTyw/IRNSHjIY5To0SiRhinTLjyYnfRF4l3bqGLfnwpwBwweMHegLMMZTpyaQ50iXyzrx
3ltjNVSHUn2fWOnyhZgGGFK4AOC7CMWTcrc5XyqtqCL4m1blmhH6Lc0T2JY4HSpkW25aAShC38yt
jydA22zxaofcrbGr9d3f+0dxaZYUJDeAmUIWFLmW6y0sjXXmV30CmYRH8Kwm2RTrLauosjQSRQbL
CqBiZI1oaT0uKWtx8mFDeNf07+pR616qwANB/f5QFswYkC4gZBUoogH1fz2UPDX6Zux8JIxzGy0i
JEh52ZnxH0eZ6DRImEpYGoglqNTDjEvFeRZr7CpxFaH7cwBVbMFKf++P5PZRBiNEhhA9Vkj2idpW
mZ+OfByEYBEBazKT5BP3FXMOUSd7lllJAIYxmj2c1XqhA0Ccej7EF2ZzRrphMP3UQr6rBjo+YKzS
re+HKAe473jToAkKQIvXqyQHmYr2l1Xu2Vyz/haSzf2pW/x55OxQOUACHboc1z/fGwPQnOgZThjX
EMYC++a/IJVgBISMAdeCOIN+LakpALxNIOTeVDiGTEz0+df9Udz6FXTNw4vMAI+fKPNT/r4TuHIO
OjX3BPODlY25PfHXv03+/OLSitRslsNSyz2cd07eI9vYZHsoi9wfwcI6iABjQi4VTf8IHODaysw1
idrxce6N7ap/4oTtw/3fXxgF0C1I+EC8D+6LLus1YjcXKqHEuOJf+f2D8etLXw8SBmSLQYJCrzzq
jspU6BdVbYI56hWz+Y35Dv1LGTt1cQTIuyDOAuntholutJ2UgWKXe2Vgt8Mqkg9z/aL/uT9NywP5
lxHCeqeOQwwm7wS+YE6qeK3hRsNTGzNM3BsHMUHdILwag7GSYRwIgpBazuV9CQ4A60SwBkK5DSXm
JG0YiBXxAV7KELbz7Nyfq9v7A1kWshYQSDu3F7nesmkQow+mgbkaeU+AkhTYQJB6+pT95/t2liaM
9M5CJQoSg7hGru1IQzFrZVXn3qyvy/iY7rrZTRKGkYX5Atgc4TU2FnQbzkozF6e8VtW50gbkRaO+
NcWNDxpIzGAaLJpA2IAGw8i4QbiRGsfUdWgfgvu2MTXflhGbWvcnasEAAl48QJAyAjqK5qDywVjq
XWAg+RWujPioNpvcf71vYmEtYAIZL1QEQTuiq1lJJ9Z5N0S4afmVmoFk/tW+8CyJ5AVvfmWEihnS
pgjzoYhJiqU/cX//txFQq8DnrRHmHK7vGR1Dxf287qECITGqOosrgfwg6n6IsFAIuV5qNUCNfhKx
EnbOH4T+VLBaPi1OEeGbopwDUjMt+RqKBdenKvKcCb9OLLVb3Z+k5Z8njw2EU6CBUivQhd1oJEKA
KBeuY989/W+/TvmmDp2h53TEJqoA3WHkM5ZmHsx4It4nIGaitZWEsB3CTGkQOwMtFx2y54RF9V6a
G1SnUeKEuD3Y99QGypNJ9ssaSQx+sJCTYkFtF7wqnl8oTqO8AH1IjZp6XkEsG8lB4YXGS+2bc7aJ
0RpjWEusPOPCTJH+eqTrIZjdN62zxxjvTVFK0J93tnCfaplpDAxsz4K3UIAbIA0AEPwjWXp9DMog
i9UsrwuAUbaTuM0+G4hpMs7zwjDQMwFATQT/oPXceCTFj/NCi2tPQgSrzS99/1Jzzv0Ny7JBHWcw
u8VGipMaXd4ka1WBPSEkDI9xu6tQUUIbu3NZCdIRVATVxJraTlJfQORKmMyWtdisnyePmovrTa7U
KAg7/PzgNFbHiMwWEm6IywxklKFxg560dFGsHIdsVHFPe3Vv6Xjao73OS19B7hp6tFG+F/7Trs9g
u55z76DyE+V2Wp1V6PXcD3yt9xJAHVJ3KN1BseZgz6mMG5VMy1V2Gh0SIIaI2w5tQsljnJq2sAHi
HuoRXpq6SrX+nJKVv24ka5CdiFXuu9lkKMVA1wZ3N8IQKEdTh4XP1SIem1nyDMVRB6vxVwPLt9zs
AlTFIKeL4471wnajdsEURWEnVbnouTNobffPyI3fIr9N2j0QlTAVe+F6qro5yPx8aEUEH07J2TH6
6p7CdPdy3wqZhMsFwUKoChFK1YHAJqrA11bKmPchSZWru+BVKx0XHY2cft9/3DdCDwVGkM0V4P1w
dwNIR9zaxWHhtKTrxELTdwmaNQX2nqsf1y1L+eRmJOCs472ExD6S+0QM4dpIJsnjrMQKh2ZcTfXS
o9P7mhcsLl75LH3ZmxQ/CPwKLhK44nOLSDofXjaA5uiIDImceutWh8rMv6fa3mZHlnzPTUkZpohE
PF7gCKLx3Kd2mAw8SxYNEA4IfVOQN0IAxviGl83sZGwFdAb6an5833b9h/xXSE73l40+rP+yjRQA
nCjpjE3ZVnM/bAQZpO4usznfagpvfigE04hX42BWrMIVeQle7UTISsAJEe0V7Sz0fr1+uh8FYqyB
BA/6Nvg31T41KytUQY9hBRw37hXbQ4LHw/iQEYQsB7UfYySZ66EOIjjv0fO3qvWoytDc4lCJYsm9
nUsJ9LDwrNOxiFAXQHhzPSw1npqoyBs0j11Vj9I778Shadaa+1B9p0g+n1gA79tFIzHIP/aIy7o4
a4kyNTHXwB46u0SOmyno+1w/GL8yoz3GDWaITCKuVcgAQdsPe5QyVKEzZqllgABrR+Govuo/qg3u
G7+urQB/3d+JNyBqYgzJYXIV4j+3tPVB4YO8mQmoWX+IT+o2QF3xMXvsnwWvgiRqAb30ad2x9iSJ
Q+jFQwYGEkSQm0S1gMpeaDFpbECIOGCFqhNYI8MpBTG02UgOi0exOJ+XtqiYqJzjUUg52BosgzTy
bsw3vP5BM2gtVgaOvrbIbF6aovZkU/Ni2xIuYeMo6Lp1f63oaxc/LuM6RHoSDSeQYqDGMSltiWib
R5UwtSRHzJkS5guOApc6EZojHeCxLNc7vGjSDt0gANzVEzP/qXRb/dU/SpQm7LBw/mNdYgyHiBwS
ngDS7eC3X1tLs66e5kHAcIgeimd0Jr/Kj3r+JdrdT5+YEwtaf3uPXRukvG7Jx7XcJ8TgswiGNPcC
ULIjbe4v0sIVhu4QpH88eUyQXlDXw4pjvajUHtVwXTUzR88fExcdDLXX+TdILAisMMyRNaEO0pU5
ylnMRSCECicTfbXdrKXr8TMAaG1wWrQ8Saw+2UWx25R2V20T977pm9gD63c5UCqMKqGUlo0GAAnq
vgw9CDb/ACqjf/9vRqgLBaSaOQo0zObYrD7jr+QDyFb/8b6NhVAAYSBuLVyTSEYhRXi9ZCFoZDP+
m4EyKqEN5mx/Z9vR/AWTJLByR0EnQlYjzBu8Ojb/lUlql8xJMCXyEGW4vHqX3w4O76B7TGueIFW5
GaFGpNj3B0km6nqf4L2jAnatQdsFqhWUQbkz0pbrCuhlTZbQOlp3mMuD2jEg5Le+Fg8QJNfxSscD
l6T3qKnUCyFHI4ne6//I4oNsbQTNDDb5Y9Gb0PWG2hLjuN2c6bM9bEO8SVFXoYsRelaoSaULPfaH
VfxCTtgs7LKzZ868P3239yRliNqIUifHom/AUJHa1WtmyZvo13BAVnMi6+Uvbycu4/1wc7wog1TU
HQRRWPU8DO7nP6fQFrasq/9mRxAD6FiBahoiihsENK/KQTNUYu/Nf4oIWuKFaDuMSbu5DikT1IXC
F3idVIrUe2H0GDd2VJ9k2WzXnt+bZWr2r8HbiLbDyg/n/o+GKa9YKlUwpwEMK0fRQO8XUO7Cynob
XIlfK9uP+gt0XIbJm8uTGiu1XgVC3ywj05mE6MiX2UZoye8lOhzb7aORr3yRsSPJSbo60LAnIZ+K
UiJqGzh01yetCQH8i4No8ET0ANyoOxaq69ZFUQao6zKUBK6p5HDw/HFTlptidKrwIH0Nz8DCHPjd
S3SEev/D/VlcHBQyM0Cr4HEu04WHMsrFLM0xKH+0RBMhTs2Kd5e2JLgfgI+R0sBNbS7MU1/skbT3
JuGTJxkMV7BqMzT/psAOyp8YEsMimaabdfp/BkkV7Xqdwj4Z21ojBq0SLYIjS/tuNXMGuX1GUZ7h
5Zfc4b9HB2PUTcarXTLocTHgJpv+GqY5/v1iePgFCwCQIUjUgIzCs4E60mkRD1EkFSMeJ/1zA/aC
4JSV1aBvT8Zw7beRlAEcmYE4FLEh6EJ0XyAuxM2vRP3otejICnURv1jx3HpUzRmMiU3B6lHOtEc5
jXocB2OS2tET64OAtnSWZlj9gc/2YWNy6AzMegMtePir8ZHDcPGgHHxBHQalG8FI7t3Gio/Fi3ao
bB9Mb4G07DV/MkC1/1N5LFIEJYrY0LTkkV6jszlzVSdplw+YVbval+bXlrXhbx/m1xbOSYKLcU0B
lDNLGesG+KkrAY/bfnvKdnpv0evdt4q3+y7jRvboXwM6EzmASoDmwvU0trXcZvKAaRys8DSs+g2O
NPpVK6sGSTfZhrTPrlnVTuEd5hH7iNspm8wu3J/7n7FwLjCt/+8rACC5/oop5esk6PEV6aZ8Hhz/
o/NKsBLuG1lwj1dGqMPnI9NYKUDCe88niwWqW9iN+G2g90lRGdoiVICDKmo/tQb2RcevmtGGbGtj
mC0UlVnaUCxD5M8vtketxnpdDhO2hztw5mbbrVnYvaWr62osZLEuTHCj2A9JOJI9LloxtoPggjNg
h199CslEdP2OGU7+NvFF9jzQz0ANwTnin64tSlMo1nMnjJ7yxK2ffYTxYPKfKtvYRIz9vjy4C1NU
JC9mURpWI0yBWSi4z74N3vbq4MAtrtKDx1IhX/KKVyOj9lxeRXmM2Hv0OAE0XkuYbdXj/nKZXT7k
FqvT/e0pQukNIA0kUfCEhn+6nsaiKUcpKITJe0/d1rGgLcKImhYNAFSEwBd0FbwYrg34Ew/EdSBN
nvQObuEYW8ibn7pjzOrWcqMxBqY3RG//MURtCJFvZX6aYAiXl2i13wHU1tbTq4TuX9FWg4ZdtGnc
39rRVLNCmGMbp+H7Sf2PL2vyEboCdDHgeFBDvR6tAXn5UakxnaKKp2xtyTvO9hlb/0am8DxSQJhJ
KQU/KFPXGCekUdny2uSNEGzTndZtiY6HOWx1azqYs6U4AAFD/6F2cnAUEojuqOY2N7c1+CgaPue/
WGJS4kNqERhOsO2pPTQJmSyVTYX8MxR9n31we3c+mgwbp/u++IZAiOoXAMiA4QAGB9oD3TBDG8RZ
S/JkhjwjZx7zTevyTuHM8Dac89u5UmhNnsBk9S3crldm6RJJkKjckLfZ7LV/9JdBteJizWnuurVq
ovw4mhGHbiGMU3ObISFjxXOelPoRsxjU5TCns1hObTpDGrFw2tAuwnWJuNnxn8JHY+tbT91T/hD+
Jixfd/tGPfNmAZgFDRRJC8qRl5qUFVpZzChd9K7q7OtjApIR/trIpm/+oBMKUx3w1kNcm6S2j95J
UEoZytnjLWEn29oW/aJMVir3RnnnvHkwkf93YHTPgloLEsgQwkrn5EfRep7N0JrXx8fv3vwIbMHK
V5KVrgpweCSLEanc6H8Q26gQkyox+nrxNNA5rxUfHFTYHl28UV/n9WiW63ad2pp7zE1pK6Abmurm
WwUi/W8sD7/gGK+tU/fJEHRNz8Wwrm6R+rcqSFGGbrSv1xoyKaOFD7B8q7blfbznNvIOStUmK/Am
S3j9JMMnoDiFawtdEKAPcu0WM6hTFEFT4Qi5oMYdR1d3AlexG6fcgNkl2Khp44mG8EdExd7MkXF0
GL5jaZMB44pikgCAHR7y11+QKNLU9GE/e8UrepQkj/VzfhK/tN7OD8ObuGstyerhLvPdcGTyTslv
347+H9vUM0dTUj2X+W6GYnplTitxVUOiZ9z4f3uvecD1LtslhEED6+ujtF4VuOjO+pnM2HlZHV5e
dGhCG9Zjan4F1sfqGS280Jkc5LPGcr68AFo13qE+iK5itaunl2GnPrK8+5JHuJw56rbp5lQTiwwz
l4Fn1u4yL2UxcsjqX88PQAeg4qAVFnng0r4uRadVXw4V3Wtl6wRBES/fsjQbFu4OFH9JN13sAMQ5
5z6KFwFqJDZyqg2x7+kv1SvvhJBLa6zUHS3eFTcQVTCdEIzwgeFOF04+zAKUALQZQBVIdl9vOyXk
+7wRa99zy9CZ37LK3PTf8jNcedpYq9KcNvLb1Jq8b0M7jTuxdDcWvB7sgxsA/gOag0IP/to+lwXS
0GWt7+2MFB2hxVfukHzmP+D3b4xPYz/YxXN1alfxullDpebEH1iU2LPwD7W4ADlCO5EUPDHv1IUi
tKVgFIrm47GIPqvH6Auiea5xFFeDo7jRY2OmbrJSwcqfzch8flTtwDwd3lTz7SBY2WnYQPDJFt0e
0sqxOTsiTgfDM9w+8ZBdIe14QAqE3DH9kIj4MvXbkTM8ecW5ynuzKl5KBxilN2DsDsVTvhJOIStY
XYjxr41ScSKkWHxQ0APfax7b3bzC3nBIP4TcYqEulnagAUISVl/D4EDeut4BftEOLZjvnJdNpr8P
T/1G2kF0YV/yprzhN/46PECl6EXeBUf/wHksLATt+ZESw9MC+gHEPN4AlN8dp6CsIdEW7Ovnox7b
0V7dJNjpGOw3Yx2XLaF8T4rcpLXH9UBLMBjyMuQwBCS6Paieuqkd2/UO4S/UT3HDgjNsgrB7NE7N
mmGb9mDnUYJTihQndhIc2bXtVBhrtIDAKCHph+D06G+7ffIC7o+8ATfPiw/poduU+4g3mTkt+mIj
pgGvM0g3DkLPo65WYFpzyFyVwV4xhXof/ynf/I/yiF42FvA121lyIf3EedLL5HIbFiLkrBt0ebhp
4/ThHqpu0ksYr5zOyRy0mT1mX6iDWsk+8pQQLUC+pl3v8E8H7tRzJhO0Rt9NsA+WAQA9EhKXeBZR
ay7lA5RnOznYN3/77WwxcJc3VHjy8xKy4oSbhi4edP0/BO8AYRt6w8QbfVW6+na2s22zV9Z7zlF/
wIZFh8CtYc/78iFGwwYfoeN6jTcQHmTp3kAq4v42u4nk8D2kcx+4kcA2ApZADbfOQq0KijHah2gY
Z0Fv660FVgRgjtCMZMCBkccsHfk4Oojk/k473kZb7WLnNxZjv5831dW64zmPfDTqjRCrxbRTm05Q
xKpM0mrcZ2aBaKSxIHYDwRsRmHzVmt/xrz+/Tx+TneAjZ/OtRk0mBPhjdCCYjweqav5yVm++zSiC
IUW57kzDHuDfLZuHE9wFdomoFFpEJtPvnntf0V+OCJQH5wyN74H5uT6pXcsNqRGG036yPve73l5b
77U9/+mcYI3YXLTQZf0tMj8h5m6+y455dHN7pW4UsP+Pz0f0aTTNzefz5k9vhvZbj1rk08ODZNpb
r7c+/mbmdnBlUzVPmdXiAkutNcmoHIQV/rG2//bW19/OSUwFKgqD9Vc9giHqSvi/PwQnth2s2n3S
zdHSzWSTmgeEgsoRz5GVJ63eBvsjN1+81HQ66/6uOoNH70wJ/b7l+mLoZC2Y9rv95563oKb8Wpib
/c/nZvW4t/fHTe3gb8/Zbr9W3m+9el8zruCzmMy9L6CipCwa42wQ8AXqZ2vXnmptPo/ur+ueHBsF
39J8cnpzpZor01k7B896XXuOaZ7Mrbn6snVmOuPGmWNzX2wRmiqjTrIcaDO+JoFo37sGGaf7E36G
PN8bLhVR573voy0RDLivObbW/v1YoGC6S8y9gX32jCKSZWHc76772OJIeyvntF15T29Q29i9PGAf
/LBi/DNTlPok4AeAdiJtnYjw3fWx0DgtHhRuTvfvnNnbdrsJdlAwOqTH0c51U1lDnt2qbGFVr/UN
Pqld6YHp45DYNdIBlfs33rcv+chIgtxcbUD0nIH7PHq/QiiPih0qzUBB3oibvZoAVP9sgFALlTXd
VFnqlTdYA8BRQRRQ0HEelGcEy9TwKzXXytEo2z2epBO8QOAklm77drbPNrhUrcBl+fIlkygjw4vC
qqChUd/1jCvlHIoaV3T77AsZs7JFdkVxEJRNP8p+cH2TXxuxGQpuaDBmld7eyNMDf4D4CLw8kC/O
oenFS0hAx76W68X42ONOa526Mzt1XafrtmPsc5YhavmUMElHgL7BypOtpjtKoLZNTi26as1IL9zE
uKiNIvGLlw54PUA30p0isykU6rzv51P9x4DWwsf8IzzxWwPdL8Cl24ibPjD5wTS+IHH33D1Dss+9
f6JvlGrOHwBYLJlPhaAGrxdT5uZwkvVxPg3b4FFGGgvXMXdQ8JqZV+XrITpliL6MTbOO95nCWM/z
gl2eXSTpUFkE3QHEJgDGaURO2RljxieccCpwaVXbYVUMTnxEx6+4clMmLIeEsjfWUMhXwd0BFoJO
5UiTEErl7AsnobYH1Y1t7RMviNTlvf5lZFmjY3rSYhToSBAeoEGD1rWUp0Sj7DqccyN4KCHaEODO
Bde9szMAF0tbZgYH9EsQrEUk6IBsQkHkzLi5XkXFiHxeT7r4oXgNP4rK1E/Vb/UyOt0m3err9sUn
Su+MnXMznUiLofwHYDq62COooyIpfsKCVpI67zurcwaIyCKZvBEgJnTMGKfkZi5hiSC3SfN0wI41
ai4zpci0qA/4vWSO9rjhDpGlu/yahWKhQ3IQVK7MUDHqZGgQbOY4DGg72sk6gQojI/q8qcf9y4RB
UHVoLobkxvU6GZGW8Zwc8ft2gzOOhIFuNvaf4GRtIULt/dxfoeXx/NsYHR2FhhTFxYxpS9ahbVii
x+pccOMmzxP2jwHq7kn9eJQm/rwugwNFVk+0WUIbNxV7asboy6bijbkZhpDfa09tYWaVRRqCPI4e
pu/NP6JNPEY22NEp3IWH4Y/x4APghEaOrgZ13/vTSd/p9JdQl0KrBGKVDTG/byDoTcwa28hm5nTI
nF05KWpOKX88pIreZGSvt/aAnKvi6rb8xxRBbGKNZ/lU/bN61KkqAj/r+hjjmaxgF0OgXHsQ1xwy
uPen7dbJUyOijhWXNnJe51hB8J7t2Q6Rxhc3+Ve/Ym3HM/Hy3txRHgl47aFUeljyH4yzqn6yFszg
IXkpd8ZB3EhW5YpvPo8nG4v2xDoJ1NssKJswikRYFtGUsNxJ4LEw55G1/yjfMUOfp8pGrNfsGm42
rqVv/5RYOfTcCCqtttSDcZIby+jsgDm+G8zCefOT5zvS3SRiodJEVQ6NMyVMybZEw+RtaoubytZW
OoQ0mctI4sebZbywRbkVUfSnJtcTHnCmzpmcZK2tfTtfh2vJKWyWwPTtzQmnf2GMfMxFTJlD1WBu
Ygxs87h+YOx81kAoj1HLSVNJAX67x3USORn2/WCPDtCKgc2Eeixdx4g3NKRLkTGHHsP1QAypzzgu
r/g9mgqhPgdJol1yKve+xcSvsCxRLkrmegSNEiyRW7IxfRs4xW2Oyi7rVC27josxUS5KiDOJr8iY
BqffNCbgWfsOEhP1qvhvIowLQ5SPKn1eTIP/Q9p39UpuK93+IgHK4ZWSOucdZs+8CDsq56xffxfb
3z3uZjeasI2xz7FhoEski8WKa40FtVGDo9r0uTRWzX/fOtZCZe2YmxoW1DndclhGDtr3fmxQUp84
qsc7I8YgWUNnSYCshjbMclIi0WXtkHSz1QWvg+/uK3Kxc4xVahM9ybwYK2rxKiYIPOED2s1R5Czo
rvH7Www7A+YVQgveS6xncOjjKy8RCtk8y3PHikuIg0wd49eGjvTp9RUqzA5c69ZZsQM7gpBxk/76
5wdzJYM5mClSNb81zypdk8hBRoJQjlzea3Fnv67EMMdSWLEG5o6KHkuNCU4Rj1+/4FoCetMZS30p
he2Q8sVkDKewFrclbZu3G9QuJFQuskVojzLyALRPmrN/1Iw9Esk8Dm1cAVOnxcKUvX6kdlWws0WS
kNYRndUPzy7ce/eAhm0hukGJF8l6Zh8lr/GjvDPou4fOdgy4DbhFxnvoJFx/7DYXgAHHC1lsKaa3
otgomrOsdNd1tn/CZKxTI3ZEK9RGfvL2kp1/gfZgJa69E9fY3j3Mv5fKZpLStK4sxT+Lp2Y9cert
X7e5nHXbyg4Q53HO8o6vS8trGh2spjPczF1AxU9Kos7E5oZEhduECgASiAqazxKbF0PetCXBg6HR
KhrEEZoDRJN5H6WgDONQjyS8JbKdOOD2+5AL0v+m/FGFbaKAiH7jD1HkLPKm0MTKZV7LadCETOkh
l7aPWBba90JkfqdNv8OjtpFfKY3ovG9Bgebtm3fa5lZzikG3OR66dNq/TXvx4RowStxJMrhURpAX
tCttXwRO8ByewhM1cYZbAwd4zEmIssAp29FyB89K3NXrC/Gs7RbqxA+aOJa2AUZsGmdbbdRVswkX
s5m0mw928C7Z0s+Ec+dO895TadTWUMBHyUnB/18bdEnrc1kca5z5EexSi3ob4MH1FvQOy0RGtYan
0jd1t/NpX0hktlrUu9FXwgY8EYGtw/j2tvHUz6k/kS1q0AQgqkO2RCLKegDBJI0ivQWgHXXifXqf
SHyVM35wctNKwXwUC7kfCWHQCBO2wVpoe/OI7NexXU0zGX0kgZOIwE2oP0enmxcob3WIpksuPP5N
zpj9BMZs914YtbmKTxicxAngJuRb7yAvJxtQJ1sBF0J45r3mN/OFrEzGtUesVOvC2ELtXQD0xAvl
HOXWzuhoGIN64g1L3PNWKWnT/9c21sIYlaL1illJ2z/KOoBTTMeSChvF1AXHbt6JK64EMSalmcCu
mIhYmILrlO9qW0DRDgTmCcGkENcrupe0uhLHeOFVm1reRNfVo1Q+4Owi1JI7LC89eLAXaEFc/scF
Mu44ghwDXG305HBZaAyIBnbbOGWL0QH5M8+F5SoK4/dZxuCpggflBOyFk+6s2V+n12O8RljxEGVu
6risWjJGaWiUUWgNmIgWD1G3jExizSancQTiu4DoW3gwAsJRg39b2AaUx3cSJJq4e0wtEetIXWor
Y6lMXw79SseptqvmnJTxUCjr9tRYqY6wlez6QO2A5QjcTNpNzY7ZAtZv1DGVYKX0ZppHb1XuYApd
heg7/1eDKaACu75Hjm2PqsvCsjGn262SVx21brtxy44Yq9ZJ0Jbi28W/TMBdajvbOZGWvWlpHZQh
d19rwEp5zmGuHSkHIkfJ73k/dKhQAjoSOLvYBrcC9BERRvCkrY6pXeNsMbpVh6aCaMHNovJkMRpe
CW2v12FHnZDOkZ6GGZ196hxq/7OFf2iIgXkQ+ixGuNAGN31EVfpW1/5eKqPyxpS3YehDfLuy0HKB
rC0eveifAuT/pVV/S2E0OtIVL8wybGhvw222s314pGYRKAf7fxWGXBwe+6TC1ktDBkQKZFtoUrN7
9pyOvp44Ppmo/y7SAjcUsHSBOQc8Y+b9TJQE2Z1R+uu2RhgjmDAc4rs4vGWH+2DOeGjdd702uIyA
ywO2FmQyZ5b2BuBce0FCB9H4Mzjyq9Isn2khvdwIoxsWZFFs81mwzRHlCXON57Pe01i8pejRQYUQ
GUcm4diOnmWlRSBvLdwMExpKARZCPDbw0jnJn7sP96UsZnPL1hSTRgds5jhHuLy17AHdC+jk5Qch
9J6xF+FSEuOSyGE61GqEVQGuZ1a/d88G+hM88Fo2P9V7titn4CLBCkdO9uSu+3Uplwl+YGeisu2w
wsrxjvmug0+qrcFI/GMAKkD5FkmDVoF/Yd8AOEancXVghbJG3vM8Ka60VsY7h86Mfb7y0RmizKeB
iGte8HrPwFzKYk5Q0vMmLKcG2rKglcjwu152c1598N6LeSmEObxOw3hUXGJB9M5T0wm3fq7BwXu8
cTwxzFlpVd17fn7etxiJ727VOzLxXN19LOZuauNyOYwXWY2FbKRZJ6Oq2u3ro7L23Rxpom6u/go5
iJm8JTEeZCP3sjElPRUF/x/chqCXG6DtvBPirolxHEO8caaGzg28qdTf911qlgcQ/0jb8t9k8i73
j3lT41Qoc8nHoipncPpd6AbI7QcLOG//USEYS5xnU42xJiwKwGgbmhCidh+L4plBego3xuniwjLv
Zw5YCuB8YEHtir5p8UJ9H3c0SG1QpG4RNk353PriaOGdRDXaX/5nJVigU6XzpKYOIJTWO0UkZlJ7
Wo1OhcGex5Lu+d3oOwU5GDAJAARnMudlpFMbJOooo0bX7+IFOgk2ivPZoASPDkWPvL/gornl05Pv
HI+8rb1jn65kM0dYC+DCFLVJ3q7fioPsxmvgOaDBFK2X6J0CblDkprNkzttbaimYA72SyhxoY5RK
IQ9YMeZ3bDlGnOHhHOtNehh2OpxM5fnxFt/LsV0KZDM9dWN2sob5v61BtpLjr4vZfnlwi119eFl8
cfb0jk25ksWY/GgywakaYXGtqyKTFSJFGhHMh3Mu3z0/6EoOY/WtYQgbtcKa3kpS/BZtATX5abn8
pn35v3/Ls9w5Q494aP/l7OYdFwisA0AGwxgM2vxYPNgQHTESZr/ofRwQoaGRcVusmx2tX3PbDtQ7
qnIpi7HQWh0rmVRQWfY5P4phgAhdRA3Y5ro5qpWOJfAjIGqNWf0EsATGbzEWC/h15qVr0zZOpUiV
t+q8Q/iLuhsyUstTjDhPniFB54h49zibeu8mXsqkG3FR79ViNVNhBuSttPeO6alFH6voKs5zR85T
x68JwLWbneL2C47ge/p6KZgxPx4oRDGKK8noU/ZW8fojdn1X3FJ71xFQwDm9EyyGXdCjdYCrSbxF
M+ank1sRhGiKfB52iHcYpAGliLADzhYYRQdKKajPFBDj4frwTAJPNGODVKmQs8aglu9j+6E4dFBq
Pj8g0TzMnzCyzzPy9+7MxS6fb/PF8QLiK1eLDLs82voc4Gwl2f9JnCVGnWFsdVj6isZn6558/ddN
PhcCLkQHjWJ0EtjGMM4yougmkGm5f54faFT9njsakoFHXhjK0alz4vdCpFrJxoBaGLUQQMAmEQYC
W2RveR7pzQgiImsZKJK0UZXCp5qMrTUqISzzTKP6k+QkwoT1frYPyTcwCSpXl+iA5w/nulCzemMb
LkQyZldpJCUKfewmCm+oleerEmmDZlWd9EVhcysk98zf5QIZSzRIY9MGJRYYBMhwzrbP/vlqyG/i
p7YSHN5o292H8lIeY26tDsiPufd/uqLawN12cxu7SfUzAXjrTwvE3cc7evciotHWksBShiZqxv4I
CKjLRtDlbfbmg8a8c4pf6HAsFVfn4Uze1coLSYy1idu8t5QSkhSJpBiZ0RDhhjDmn+1XyANiuvuE
XMhizIuoV1UlZ6a8DTF2vDn1BYaZ/tO+sQ5qXfuTqodYTdHag0zGmKhfpkV54AueCeFsHDvPqYV+
ohmBQaOXMCX1FiRcxUgU3x4XMu+Qzo/rzQUD7AUGlzHdDsTu64dQr/vMSs1I2dYlqpF6SVLfLkMi
zkz8QaJw3//iqeC9RDt4GSxRNDCVBvAb5pppYp8UUhwo235000UPe6zi2a0/S2AkyojRrN88kXe3
VLXAWEJhCzFod73KOiortY1iZWuVjpkQUXUyjYRf43P0MvDYCO5Fn0DWx1wEpsiA6cqiS+VhbQIu
q1C27Y9/ShfdQtgpu+E1fo5nqsHxDu8u7H+y0P59vbC+ayettzJsJaYncyI96wrxn/2v3PmnsKpn
438hiTH+gg/ofaOHJNO0NYCPfQ4/RUkSefb4nt3LUV3sHhr0r1cUq5Uux1SOQMRt+Af+p447lqIi
GR/GRfVSfxjLHoDyL4/l8jaScQgDgAsVXgKxeUW8Cu35MwNV8EN0qlbC4b+JYq6cGFoYPIygH8JT
fIqRD/Mykj8Duzh3/5sgajUv/AJPABio3+TnNZmv0i9PIGFIhKPk2xIv9Xan5E0pI2mTL8WYBFDS
tTAFDUAN0DsxJ+yO89FOXYJKnRPN/LnvSo7g1o7poDhJqnkKlx7znnN9BqDL2Yv0ZXIwjO4YNSA1
wsCABBoTrkDcuf4W1eh8PamNZCfOtc92PgGfIHKHbKFsJ9fS7BYkWIU78u7iHf8ItozOJVG+SVhU
Zr+NOi56M9CLXfg+zbLDh2D3BxXjka6JFctr+NXJi+HwTvlORuNaLPPQNoPfqIBWLnbCQrQVzAzF
L/IynA9ry40Tu4ngMU3IfQWYHqcjqQCURnuL6ea/1Jpjje60mFx/CmNnp7HwR7HADkTLCVwM4GbD
24+eh84W36xtuYkWP4vMFg4mWKUf6/qd7D1mKYCmhtkXVNJuulsmRUzR6RaWO4C1o4YJGD+Mm/p7
mVNeuqfnl3LY5IavK+A5iyCnmyXPzfOEfIBEor3glk4H8B/BhcJvA/Tre8DmeB+J/xS45iKdZfP2
w3+ylrzRrbN3f/2CA60L6o5hZhPj1SyYlgVGaKkqG3DaLsHUADjqeCG6qqutBwJ4FX0xucmpsF96
9Gm/JFx4hjv2+lo841CqWp9WbQXx8ip7Ft5C9NoLKJM6c7SZbtAYHpH8Nyfnc6cVATJlOtFu0D4m
hbGgmq+VZhMP5c5ayKvocyyJ91t3KrcGepa31j98J/3gqBddxs0uX4hk7jbaZtQwr8dyFyy1T+UN
y30FNsNHtg6XY0isVXSixTd0efAi59vMKAVjo+D6AAkEQAK71qwOzBgOzA4YaZhPnx0SRM0r3vzs
XduFi0MVCETMIAy4NpkJuHIFZQQzMirwc3SOzwQXLUEBmEY2CsrB7Vr5oviiPxFvQu6esUZp6H+S
zxf74pWq0mwESz0ka5jVrRCja6dkre4n+91y2rXB2c+bc9QUgCfhooBsBMUokVFXKVTjSO3Haje+
quAFtqtDqbqtxfFibqWgZIkuYbQQaKh5GYw3UWSiXkdtAcT0GcaVlIz4iO1QEw44cm6iOZiiSzmM
cgCuRKvVBnLMEZZfdM1oHqXzbiImb0T1jiQ87Zi7pRhHtzhAden7E9oLu13mzGjGOiIq59W+8cCA
B3gpgXm0W720okCDBHiysxIQHOHSnB15fsptIyYspAj+SKoA4NNlvfMOXZhikXYjLnImE+UtPkXP
7StwPw+1nQLHJyH+ITyYKOtN4BaRyRe34nZnKxEYgFkHXN6Ig9iEbt9kutjU1bQbwRswAM2meKIt
PwNa7jJ3XI8kPCCREs2np8c2jCrDlQnDyi/lMsoSpmGbiUI57d6cAyfhdhvzML/NmEdVjjAnXeG3
LaLOP7p1g4yiZh9j4Ds+XsQNhAiA569WwVzgsTIEUGdB0mh/pPMIHYTmUl1mi2lev9XOe70YgYKk
7/DcAmEEdW43Xzz+gtvXB7M1Z3I2jAdQVDzGVApqVvZ6Gmm7oZsbq36zA5wheXnfPX05jyUZdNeu
TwyoARqdjNYQnCP3dm2UjULRjbhX1F3zHA/ERV/0ybI3J5/M/lhk9jkPCdLIS/yrsRMc23U3q1/u
N3nfvL88tWsAlXwFZLV4cueb34vFcbF4e/45PgEaw1k7/u5tjVGd9XHknc+tdl9/M6NlvicWRTMY
6m79lgMoC5EAhgImJyfyPAEsYklQ93IHYqKb/eATuVnVG6iJ4WjcfPeZ9YjdPtA8YgBZkoCayOY2
RsvPABiR6LvZcinYSyAmfuuOSj4N17C/Pef7EAISAsBpgCkgTwtjmby9AiKOjKcvXnR5dsIefQqj
tbXuB2Nm4FNSMq5S8vZmkY/9B+ZxSLV5+5g9L03nO7UBSYFW4MNn/5YBTaEgsLPoHp29U+iZeHZc
5267fm25RB/nkQLm63CtKM2HqsAksVmEtvCCVkpFfTfMUoKqnUFeo/krGoRdOjWE9KC998m34c5P
h8Pvg+mcyDjLyAbt047dI5O++OEj3ZyDtJuPAhou5UUGjJHBbFmjiFUbAkZoV6/GFXrwWkyRNPg+
DQi/LYACqrc1oFNWbwrgiqBqz985inL4eDDnEMQAuX36XgJ1MF7qiMBCW0Xu37C9AK1gKmBv4mX0
Cj4z8quz6xkRCSqGR66tunUDgGcAmAqJ0gZSytbr++snplaVYWrs3mj6uoL6v4ZIyyeYKEMQjDpX
gu5GdMUAbslEj/ibjJZwoEssUs19bElUmlJjNxO0kgD6R4AEh5LZzKpvi1qIFGPX2t1swB8N1nEE
oB3uJYIGdP6fsuXggCYVB77HaQ8kBv5W51KEo4Qc/Pm375JNaNcyCdCNuToeW9vi0Jgp1J7dfCVg
7CjNOnKRbO4nmJIiGVPLgAtgkGQZA8lFmtEqCvBl/IXk0GJDRz4TssmXBSr2tM+uh8+v2QHB93D2
7Pa9BEKvAuRIYN8jumL3DKhaIFTJ8DUV9iUnb8hBOQbULyUKwYEhyWEh2tJtfNXJ2/ju96dJPj8p
fFKJjQMWtfhJNWwEwvExdjLA/GCogleyvQ3/wH4I/jARlI6g0cN7dK1jaLsqPN3PTdxdgAkDGDWw
h4UAaqCBHEzyK8MX0HEOYOftEIw6vIGaGywgTJoC20ZUgcmCeVOM0F7L14UOfMV1ZO4Kyti3jJYi
4GdqgCH6wI4TYNKeLWxeIGPzcjKhvvvhg89F3xxA10obLl7ePZIuNy+oxSU24MFxF5GBA67Uy9fj
85Tv3UaKz4lQQzRN4GRcf2lf9RleJ13b0eKriWI6eIYWxUGZIT1F/qgYs9dRP0MSlTxTyOCOPNf2
ZDhi42a8ceM7/hKF6wHFJ7jAkaNiAV96JbKaVMyNXfLWiM7H5BPFQ+iKls6T/5r8ebzy20Zr3HmT
4mgiJQ1cb9YOUYK2tG08Y7d904gzwYjKc4BzGeTtz/Yjcj5yaPUb/tcnMJc2vVkq/sz1xO5eOJ9C
Td71FceaMYaE8TyMX92gBula0VRhVls7DHudngNbgqH+NGwd2UHBphiaSJe7PvkzEfwrTmFenZxx
TdHVMtQ/7NjkRFC3Lha+B42JmLiTKXEio75hFWhSVAnWbhxcDewF6TwI+A2fN0E8AJQvpLBtrOo0
qvFUQMrk2R44BdW5r9jxy6cB8I/2MBqcRd1xkiHPNNBWDrE00rlWdc2IxEQaU28XE+FJhJ0KntG7
i2v5jPi6wdkaQCODGTVWuw5+6+Mzvg3kLNQ+AOiDQTscssXcMw8rzeOq8mARMOFVYE/JNNqehIk2
reU44/S3WHUCoS3+AhYeEHYYWaDny0DlHnm7JAArr8ODnr5NaMKgwbSi2xpZbVwg5vdlsy9rXZSE
XbShSd0BY9QCkRY1imQ2Zqnn5jJ0hdSV+1lmlwuecb1NrkE8thEpC0o8i8TF9TmmoSf7VVFYu84p
AfddwzaFxHAL9/dLAY9QXPAevduSNNrZUcjBiweULTQcMY4CCnO13ypJsE9/VKBFCvtkaa5SN94O
J4BFek8+PFXUY7hln5unH7kYmtRDQoOGOmzKPhvHsklGyM1dwNgu+iNYdpdBvVPmOo/Qybpxhqgs
QwZpFBQV8QGzRl/QTBCXdMF+/fYHoN3ufi8RQCN+zdCnNoNxRFcDObknBFbkdIqc2Tf6AHJ4SYHz
/O0env8A3ve7QWfABi/qamf/3rmHyd4F7tfP8dVaHtejvTDgoq7gIP9ePB2/EFoc7aej7a6cxzft
5kVjFsIYryQvkBSmC/F36gHEcgtgaPLyczde0FmGBapoANMC9IO9AWWmd7FQBXtxJTnZOyeVe2N+
cXmQhYFyY6ofiTLGe9FzUBpKngl1O5EDbY55vEFnDvMr+0B/H0GEqIIYF1VuqgoXycUeGeRE8qxg
P33iaSHPpvP8sQdeSowWMyAFUj+3I83q1+a3O9jul2mvyPtCGeaPP+O24o2GUxXWEA1uyLACvur6
M+LJMITGapN9P5JyhAepggZrBzDtCD1B9S+ZO7dxA4IDkHAZpgOrRh8UmDyYF0CSKqFrTT/do4PA
dBoPTcmK3eBtp8NsT19fP+m+50JRs/qIfAjYIhVaYweAsXZO9V7stjSNre4bXrMFgrEH1CKQYZNU
Xz7eTKpwl0eK9KMCoDOgxYEsBa4EValLIa3fdfEU+UCyIP+0kwpTQ3i30AdxRllHPHz922OhxoZf
GP6u2MiTux3Q9JzOtRcTt13ivNE3tt1CyQaU12CVQ3If9VLGtgtV2KRGZ8ZIZFmzfAXmiGX5jelk
Cj4Mtxn0l1KwKrlFStYBo2LRZYmrjMQS1JLJXhmJnI+pFifUNSCimzn702cBYHJUqDgB1E2q9SwK
HDI6wNshkw2gAk+dWk3Pk122LOmYuyNICJwwPnrK9sFe/u1v+0PjTujHCEmMbEc22GXKsQAS63rR
j4Bzh3Fc6CWqwcxFqMUqHCM9RUMnmp8VVEXTt1QmKcYrvzCD4nOROFnvB/JQjTuz+QKoDo1W1yqU
5klg6mWZ78LU+WW5HY1YkeravfxyR+QmXlsUYXXeItnXE0Lh5CGWMKjPddtRUwiBkgJ/ZZcls6wD
PYMF3EgnrxfgVUgdCUiAvH1lDTdoSBDz0fUBGglPKWO4a6sDGF8pghAWtMv+sYmOVWhXPafaehMn
UTGIahEoIbRUgMZyvZsSpsKA9CEVu2oTxz8tgPRBLR1/1qANBlzACyc6ORuoa9uC8AgwATpcZxNc
R4y4WEu83AuMchdXRDcwdZyT5FMLSRaQZd4TryVh7Uw8rpwbs4nBTzxRqN/KwMZGJH29SDlMQJqZ
Qmo66kh4ACCqx/IUh+MtsC859lICUKuKR5xCzLP4D2FneJhNj6qdNb5qySL89HjlqHsSYFrA0Y2z
onQJ1wvRhdQDV0NX7cx5ByLwvdF9/FPbT9McIM0DB7gJrk9GABrjir5WpGo3NfO8mCvK78e/f0er
UYUCWTrUDXrAomfVhhEpeZm0u5BMgOkNd0n+zjkFRgTYQZCsQdkH7Xbg+obXc71Hg9IOoTFV07aX
ZyOwn4JtV/3hvWPsvTlLQVZBsijqsAxe7WspidpWQ21M0zaTHeWX96w6KTLdsmMSO+KxAjPqC1kI
v5Aq05F/wu1hH7IQtGZpkIz6NgrdHmH8biePv/LC/UdHQ6Xg7DUAHAPbFE8ms2+GqmZpi3TrVrIA
4jAYW2NlBpwEJKO/f8mAM0qBQiDq7MZduBZl0Wnp0Kj6NkAHpCXag9YRf+K4vIz/8n9CUNNBmwpS
ISzfdSHpQuCnmr7VYZmnBffFYxVMgnaJoNzCSyAZtO5xffSK5utxAhiYrRK8B8mLENhaGNiPD4N5
5MCEh8AUbBF4c85tCcwjBzjO2CoxzLQLq5kurWr0eIX9KsrmmZuLnMeNVS8JFW68MZCFzBUN8q/X
U1e5qEV4HXbtexmjcYt460ElvFD7ZkWMFGbXQjVN0WcOKeJRtLtD+9JFICuzvkuJs3WsjrHLoepx
oWPSIDdqOkGQkhPVCV6T78dHwzYoodal0tZTxNLYL5wU8zJbQ+DFhRiPyBmMbvHbLMmA/jPErypp
VRLrgAkBGP1vlAh/VXNhlfwBFGYzD2cBOL2+h+/iWKxorvrxV50BWi9eVvpVAF1C1RtGVdU1FsBV
E9I2FOUexee3bUhmWxSzyB9kzhF3p+caEyBhRhpjI7Hiu8sY+OX4BxLMPj4obp1EE8ru4fRr85y/
gV+gc2nqOEByXUZHYT4rwECDjAgJMSR7BIOFgNmoJ5ec5pvN6ue4RuPK18/jFZ2bjB6tiNGYyjIH
A5i0E4oVOVIG63U3k4FREmEm2Jqha3vdLKK95Xob3bH+1Jtmrml2uG+O9qJH/w7K/AuFcEwLG/XR
XcZ8twyrgucd/gSjXF5jirGn5SLIiHOUx1HNsdCKFaKC8+sFVUSR7NQTZxtuzA0jkur7hT6nodpN
vQWRqvJbtynmJIWhSe1n1EtK8ifE0QFc6k2Zp8ud/WPulGWAJkTdbelg10xKAIZPZGAsz373DUfp
WN8f3VIIf0GMhH4m1A+B9n39beUEwKF2inHXMFr16v1U+wHhthPI89IEr/DjnbjZCAhToNkI72kd
RKT//WIj9N6P0IAeejtDdmLLQYowDdYmr5P97prQDYBnHZlJlPKYI67gVvSJATET6rLHadGAwCAF
fhKKZYntPz1eE9vrQHcQlp425iDkNtDVer2oJkrUGPOyws57qQ7SsyrNTPTPfqNeMY6zlX7SOldC
p4rG2Us2DQnvlhLtAREOBAogHGQ3UzT73qgLOd9rTwZFbCqchmbchh/FHnDLlzkoHGYSL2Kl+bKr
Kw2pSH8igjMwNqqwkxeSEGg6IG6LvQyW0deosSWDVKWdgVaRp5s37w01hYBhAwwdnPIbwP0EHmDk
JUaxj3+KZXGIwYPqlMA5eg64CO3UEDGrgksO9wyPJwD22Bgqzv2u8WOsqgZ1DTicSrtAdXATEv3L
e85GkpvLCNUAXjPwnc1EhQtlFZwhIPDZzcSApZgg/VbsNTSAPyfqUgGaYLyIgK7Rzh6r6c2bij5v
5DIQDcLvQZzI3AlfyEGaKBk1eBkj8yXpNwUvZ3zjhGDGFjYVEPcwJKgKs5Zk8IYpiKRmX/74x1rd
GcHspQPe5ON13JgQKgWOFfaMvpVs/NTn9WAJqdrs1bniGKd2E708FnCrddcCmIQxfDkLGCAQIKN6
raP4poOdB5ShnPNg42hcXyQjEAqgRRe8uiBGZMzGKOq96svtPlgil7bsPsVV9ezPm1UMiBPvrZs/
XtatUWTkMY+QmHoCILGldg8q4aW/kp/VZeEqrrZses4R3V0aGkfBHYG8Fno7mKW1k5H0Qa22+2Km
oF7oNCYpgK6bz1r0xyZOiAkHNHv8rhePl3jmrb2+xWgn1WGTLDwzIPVi5KZtOYaxgC1VFuGfGkPo
Xx8BqkEueJpVTG3B/K+7RQIjidmYN9kn9aL4zj+QUtPxGoOW1STgso++Q54hu78hBgIC0GOfW12u
z1qaJsvIFWxIhJFaoAuQIUCry6c8zNoO+e14KXNcjju3BCQpfwuk//3ioQ2VVspCHQLHVbJE14Pd
K5zn51YCssDIpYGg2rRo0+u1BCnOtMDQpmmfNCukGdJiK4Fa03MeH+lNkA5GWTqLhhDNMJB41tmF
5F3aFkYl7jPAbtoWJmRacOnKTrZqttkfHuLcOXq91iAUu0TkYQF6gUT9udvwYt8ss5ENUJUKe/mI
/LzwpjVk6TW2/5ytgOy6FWaPl8cWoSnDmwqIeFh+ENrA+WJ2sW6aIKlrKTz06E3uFpabADBHchSU
+hPAVglw8QV71kM3f8uf6aGVbC2ze97bcBsPoQMLSQk6I6EhaBeZWHUcw8HI8jw/dBAbv1RP2kd8
BHkQhjUoNW0+1+10k8/EdQro1XGD2RU3mU8H8SSfxnkz05a85MzNa0XbfvGSgMz0nGyi7/XlOdQl
+lfzCZ0nAKTBQfzh30nWzuMdpKEyoMKQeAejI2MsyilF1Rj4+YdRnUX78EX+rT+H227lbbIf8Cqu
0CqHLjgwgy0TfxVxy130NbzUNBQKMUUAgDwa9YH0hhGPDIUhaGmkHPSVbmfAUTxUgLQNZyXHKN6o
NBVEQWNAMo75RPT1XG+lYvVAzlMy5aAg1kjdEiXKaPaprLw1+DmfHusz/eirRVEdRvYOeU0wBaDU
dS3LLCOhFywzOO5dzjJ4vyxf/7IoWKDfRBH0iNYCmxcSstqGbBbqgLBlQCRFnwtbCGwC0woiK82P
hePXaMWVdZJXthgjnBaXaJkuSN6SABOPpOVs2D3JeK6QqwMJPC3VXS+rM6cimYS0OA4zNLfzkOFu
dAzrAhvyeXIErgYLTCclfp3Hg1wcpbd4naBlyQQ2XIRlPD511vGDJ3ZOOiKTAhXD39eLQOdUX0hK
Wh51fT1Vq0Gaq9Y8MmyFNzZ8u1u4LrTPFQErjXgYQYHatoUmtdWxelMc9dA+P17HrY7h5ymODArD
lKqJsYJl65vS2A74eUclnD269+l0EktD2hEggSwuRODpZj74bX0MEzKhWtIlAQkmzoHfCMFjjEBe
VmniH7VfxnW1SrOOg84rjiCgj7+q6Rl+zT/cIuTjMdwC1wJlGBhnxi7nmaB1TaiXx0F2MCpbls7j
32ebiVDdoQPoiMNABAZyAdZaiZOYy0KmV0cZpDeJ4IAPUZ2NmILt0Pedo92tIqCzmytPJp8+/ub8
abEBADuUwRiwV2cP+uLRKfwa+hEG9VGTnPxP+ZK/jC/R3kOHpoHOh/FNRsasWz5eMOtGYRsR+tE0
BcIZHcO413dHDRNZ9ZJ6OA6fISqhyAy1jsQb6LkjBLkuHXaGTn4i2rgWomH4PQchpXYc2nnWrrsa
XNC9eXy8klvlQznoQgijGki1pmFcQYiezuVhEQanLuaMP91ZBxJHgEOg9oYGf8w6mtCsA7/Uj5W8
GY2Nka57QJIpnCOht+TqEYNawydAnzDtswJT3LWUbIx9YHDnWIg607x3Bck6sV307SpqOO7fjeGE
JNhOXFQkUiygrl9LsmpJMWI91Y8SibfIFyEQ4QHS3Oo02DkQFcEDADDNDbuxGmajXoSefuxjd570
7uMzvz2Q619nXmXN0wRJT/DrPk12zWM7mebJyz+XgSoN3DVEdkjcMkYtHAffkMrSOFaBq3X2iH5k
aRu2HNW61V78uoEoHP44bQllDn3UvTyuxwGqpc8DeGFP3Ptx57Dh8OEN0NFWh2YAupeX1qVuO7Vt
Uuu49ZuZJy66yjYFJ0mcf7xd6OOgbjwqQnBpmLueDEXnTY1pHPvc9cV1m9pW5ybC/L9JYfyWSRL7
CB0txlECcPt0KgDr6NlFzrkfNy46vH9QntOmDdprwD6adVppad831rFqbTkh1RKivNqdENn/4RZP
7wlD8zeFioNDDtf8+nySKtetrpOsYxeS0LCD0t1FK3Q19U8+r9JzE9VipIoywv5PFv2WC10YY7Py
x0q0jhKQc1fTh9QQ6xQuQS3hCrFr8jh27yg3slYIpJEoRgrQYk6rUBvgDImVd6ww9Y/cNOpJxvNj
hbij3ShY4eagqQHdDWxLjxcFft7lgnfsB9eqXQ/WpvbffV5q/85K4BUgXD57OTip643zMhMNsIXh
HZsJcD8xCQSfC/90uxR0nKGzQcdgMlZ00+4O3GFURDLvaGREQyXE0ebWfBj+8T01EG+DagNmB5HZ
OWV0oQJaZug+XHfh2GM8v/rltXOztjVemHn7lkEKcoxoA6TdFGxzdCs0lVT5sX/y21OYzOdG/xLl
zviU6xzX86YaAeZWDHCh7xCtRhQFkjGgehr4cKAa//QaYqIHGAtE75302K5DgwQx0um4UXbl2Rs7
LTmy7xwYDW1VircGH+R82y62spQTM/C6zj8hteahuljPGyAHtvNh5Fi9W+3DGjEehqQX9hT/cK19
kyBLpqAr/imp9kXhmu086H8/vkfsi4p+ShEZQgojjoAUFM7XIjxrzIR4zPxTI6xwiQbRHfJ5rHEW
Qq/JpYuDziAkIulzhCocok/mLapCDzRhoRef8mN24qFtsLuEH6dFDQPZOsmk3erXSwjlSeosoLCf
qrey3Utblff1t3sESwMDitlieGfIL18LaCQ1lbFP+cmcR3b7mmD+iOMNsG8BVWR4mUjJWfRuso5m
WZZpjvOvTv3rWBOgYU2do7YkD0gUu0HJCarYJlCUfs6jCwjeaM8WkjTXC6pbC1G6NjYnDd2m+XxA
UVyhVI4r0S2WACSSSd/O9fVT/gEEOu3/kfZdu40rTbdPRIBZ5C2jsq3geEPYHps5i/Hpz2r/B98W
m9pqDDYMzM0AKnaqrq5atdbKWjAwPbMcEfkAlYDMSfpmDkrzqjbyilhqjoMpOPKHhnxfDgnG4hl4
6H3GrLbRXgk+CdhkomQF4Sryz3S8sZDKQjA04UlCs93P4qG1PjHmn9Ds3nKQEEFjykhsCHpERv/o
sZCEs8v31zqq3YC74ygjpJxaF6U+a4cA1tvXHkV1sMXqdpgb7U9hFE/MqSVrNzlqZKxX1ii/yIVJ
Jrb8JTxB4QiS3RzauCA7agqNhcYmzb7vPWjANNw8sYYXBYp5KnBA1E6SPD1t/K4NT7VRrOKNf8Cb
ct1EwILwVrXrltz5YikFY//OKuCwSohC0EWFw4JHJjXGWApEf8iC6JT/dIUZoA80s7S3b/GPgK41
Q9QNdVmzwLXzPftrFFh6PMrhCBTKGQvZiFYCyFCfRslMf/J9ivbEzh1XqlnEq7Q1NUaWcOYTiL0F
3Cag+3h+0sFoioi71nnYU81xGQUAj6hGnBnDy5/7azj3BpQhamClB3iqKMBQ+Dz8FKfFRvtOPxrf
6OzkQUhJa6+0ftuK6BTtzexIIL73P+D2zF6NlHrJ17zcR8MlwXKiG/Y49Aao8xzegdrV+eIuVhbD
HNkd1AmZTCx1HrMOVaS2hzlQN8vmu/j9KD+gMokeXXerP1rRN4uo+vZKAuwCQCSucTpWreVKq9Bj
GZ34dCMi+96nK3AaP/mPPCsz+i9T+T9TdH43l/VAKzqY0vUncWHH2xaNxpKRWtpLtA6+GTNJFmY2
k4hM0KMJNgyopk89W5fISZyJfXSSn/L35BQfyl3q9nZ3ll+CQ3ziWHmlW64UmEAkL5Bcxn1M38R+
qEIagcfw6sweUWjlPhZmAXG0ftfuWKwZ/2JMBUcAcmXw3tS29KW4TjutxVwmW0Rf/k44LkxlMFRg
uGQrPA2sEv2NawoxDN4C6D9BgY6npnP0erntRDU6Da4eWCk6fQ+nhIXeJz9Cr5kEHI+K5AzYZhXq
2Tl2MWCd3RCevPi5CX7S855TjTV/MfzhDwdSqc8DY5PMoie4F8JBKCNHAI8mktNxFS1HArcoOEEP
T6jLf3GnvLfQg/SYIiW9LK34jwTR5dZcjo8MszfuwWuzdKIz7ouRH0uYbcwEdBQP/rt05J3xnX/h
WO14t+4jND/9ZsCxUfAonQ5RH9IkLEUphq3S/hxBGv4NKSXjyzdB72fGLAdGwhVqCZEwxOMKMTtx
J1Q03aldUQ9cmJ6ArBCMzGo50/iWPsan5pQGBmMebxkjuNVfmC/yetQpiJp0gcc8jFWr9pS6TWm0
z8naTB+idcm48YjjpceFiw7ZfuTCkfWnTKlFpnaALaanzAkPOYuPeJbqR9RA7tH//Tzl9xd+OAyZ
V6ancDAXuRVVbhSfo8QYNtl3+YlYu/0eI6wX/zIssydt34Hj3mdM563LFmESmmZ+e8xmVFd96ZWV
pvXpCQT3R9kGTdL4WbohkJiLQ2s/6e7F5D91PDDyZb1pGBM8q7uTKSBwSDyXkQ0C0mu6UZVaAikz
P6anAmX/Do1mYWwkDrBNpjeg7bKx4kduLdlvq8uDsu3PbnZs92C+Xyo/eMQb8jH8vL+7aA4eEj9O
PojyRgFqV7WW44MUQ1zXH4XzSYQGoj+QLQZECYL2CsQgO9P7LpeHfAMci1FtuONXDXlU39WfNJRp
wtVl6e8S402yLy7aqooRnfTNOWKKEf4Gs/T+vJ496phf8vLiiy0+NkEYnxjpIVTN5HQxOUt8sYWj
YjdLb8+/NKuLubw/T/MIgqj/ossCKU7EEDq1boUUZ21ZFZeT9gTD7eoLT7TqOWWqwd2IH9BlBT4K
lTSQITNNGer8Sk5KAYYA8H4a0V0db5EqMsY1GhasnuGj5/fd1Bi1+OElywG6zy6nwRzAsPahv18G
MJQ935+7ebg3tUKtWqpXGKYHK70TnINnFix27rRAjYNtilIHaYClXkB/+6nT36LfqXwqgjdGHk7q
QfoESdLL/Z+/EdFMf5/EBldXsSoGvseF+H0xMOP3eBOcVnptxOAOeErBysQqn9+yh1Ij0gwonamk
RjC1V1Zl5C/8XDgJpwTiiRGELcaFET2X5+5B/mSGo/OVRpcY0kvI3uN1iDfa1Nwi7/FmyhrhpGqm
+LSSYYmAorciNNQSxIcmf2RMKJmwqUeYWKQDYJELhqirLsKJP9QfmVW6R+9PtfyK9mVseixj85uY
lG1JXQrZKCQfyfCvVk/0g+hCeDFO6XP0p6yN/qzsu9f0kd8iZ8JK4d/wBMQamsZRItexsSlrfhnL
3CLkhFPx1l8MFAxaYzTXrZsdQK7fGe3b/an8DQMnU0lyCEB24LlLeGTpXCcaPKU6Lr36XKwWn+l3
aLdoNkntETprlw3/WNkSjNfLyrk43bLZVnZ66jYXa3zg98Mysu9/zTxWoL6GCkW4XI45LdTrswjd
wdKu0Xbqg/0mAlCD8DZ/fQ9g3PjxLYafnwE3F0DmIpmJbmH0C805iLioBwayFLWTxS2d1WcIXj5M
vmmqG4Ylmn8IGICpJeqwJKJyUYQKlga32FarzOqN7wyA9xEErLJ5QeOPI6DV5wKe6GDZ2qGrWSrI
wgU7tIJ1Cmie74yPrJcyTQ84+ypq1+WK1JBUiIZIeoBUaPRHW2erDKomhNFZ2gggwU0Ay/g2wKwB
+vIOfzwUcjhXdBYuJCCMxI3ReJQwMv6z+5eaLCriHhOJRy4Gk9WZgGoAnkEovEg/E2PbzW5Eyg51
/Qp1rud59GsnfyYcQSS8B9PJ18sHIeCqtx7AVH/uG52HNcQouhDwpPhtsKZ2gs5zXapkinYaHSLP
Ki2V5bgMTWEd7Qe0qFZgxnsAIZ61xry6923fmFd4bOi+IRGNeJTWgOikVg2qqOAQkht5afa84SN/
VxhIO6FHnmdV88SZv4bQBMQtUNlFFEUoAaYuVIvjvIhiPzpfQGHX7D7l9WD+QD7rIUU7lg88AXrY
eOviIqeA5jUWNmIGiQeiGJ0shAsAcF/UmcnnXXlwTb7wl15KorP6BGUPsJEXy9oxG8Y1L5JDMnGl
lBnKeXVCGVURMpXn1PBcBTxiA3jUAhMPU3FVIW6WjWDfgBkuBOuhZBDaIh9Un/dXVpw9+6mPoKY6
AUZkUYf4iOLVX3LgtYCiNh4YuYm8DZose/DzoCMNquhG4WoGtndiKg8QvDfvf8dvjEFPBhgJkKGC
ug7Bdk/nvGyaMO+8OjrXH7GNlIqjg/HOA9e+CE68hZPa+CqnAMljD2HFz+MFpLUQCzZDN98qZgU9
TEgsvqlGswIHnsu7uA/MH7zqIQaLlz303nqiD87EI/82cc0+W0NViBRRcTCpzw6iqK1iUY7OrSOB
xH6FVktCYHQY0dAoggJhMHmIgxer0oWcw+HYOJ0DEOmKdyTQvBgfKQDrfW+cQot7ZBJwzZcWKDJe
VXEVgUEH3VnTKe3FPlcrPo7PvaM/SG+lnf4Uj5ElokN04V6WlQ32EJCUMl4Ls4ovEAVXZgGZnJrt
gKH38wFmL9vGlQ/5AdKXjm6P6wbJ4mK9sLC2D+Ln/f0z6/GAVcSSPOJ7Uv9T6eoNHyIxUvh8ch63
9eGVkOXCH4d25Ix4jB7dx+32xf1+/P72XruH+IErjJYVRhOnP90KJORDXwJKZigR0unjNNUjFInL
7Oy9Zw73Idgx87TO4x2MEtgw5HkQeWCaqSUdCqH02qrPzsNafm7ewV71HhAl4iV3HP5c7O7kvWBL
7WIIohQWUx6cOKTZCEEhQHC2IlqSqXdP1UmXtAyk7FxA+VO2x43vvggoymVwBwjcWaEP2Sj3zFFu
WBjiNonRVYhQM12mh14wU5Nf6ftqo67QjrCUrPJJ2dfOxUY6xg1P2ZN+9mwQu70soLy4596SJ5a7
vBH4YQGupoDy2bweRlyhk2+yUIQFg2npBo4C1THRyh0P1Nn3t/WNPYUbiDTPYUOR1uTpWeqVVO9l
NY/ODwA220fRqBnaXLO2Z5ybKwuz06r0eSqKAyzI735pds/xN8Q5N8lnZ/k7Q1oOkS2vQrRZPgG4
wRK4vuGgMC7U1JHmIo9BylPIWSY1Eh6f5zQ1Olx9y+rARCbPjgz0CoAShBVk80izA3XBZY23uPip
n5+zbffDfcHYc/ksfqTr4ITCsqWsY88Yf8Bx9NidecYWnr3O/s84kH0EOSYiOTRdv7bqqlwbIhg/
g6v+JTCDk7pNbO4xc0OABhhFAzosJdZA0QrNPyTsgOOgLqOo1ceykfkcm1NTnfIpTs1+RN60Y+Qn
ZwESbYgaVtld0rQox/wsAVhj+pv8KdkI62KvLVlOgGmKnJCrWEwd+UITgf4+cxtvV6ySB2jEbIMj
0oaMybu5VhrKY+CXgfsGTGVqCdwiUuwJQn7u1rIdIM38WbzoTxERHnpUIiZrxizrgklEggAJZgTW
KEnL1CRWeGQVxKGepQckC7tjfdAe4nOwkX7CB9ZJu7EzJraoWbyMXOMHXFKe4024vhgeNLabFxa7
P+2s6AFRzipQtR7ECjASrJJHack/AI3NOFA3x4GUCvoxELeCnGy6RqHXxmJclOV5/Oo+pH3wKVWG
+OJ93Pe6s+w/RoISBNIcoAEh+VzKMYngeEMzcF6ek1eUmzdH13H6jYF7bu8ZL+ZhSWSS75u8MXe/
4AG0d4FPF60O04Gl6MZqfL4uz+nRB8//wwV4aRbmZPZqR8YN0A/ShAVeIxANUkY4RcjVIFfrM+Ev
/gTRRv/pf2e1qUIDQsboeHCAFO5y0UF8oLIOorEOjMZQLPI2IQrGJ8Ief3/cs6fe7zdpAJ+S3vB5
7nExDmOgadwFjyANRH7p0UJXauYIGygNuMhkJUt1g2wB2PL1FcONicT1XwcYtG0qnmnKFu0sOmyD
mfYFJCoRJJ6qlbpuH2oH4bmTrz5yJ7WeeUtzEpvF9Tt7/9HmKYeTtIUkNL7fnEcH3BAuuv0RtfJu
sfISAw8eRwHia2F2AFgUR3Hb77M1K19yw7sinEGuknSaokhJK88pXaQGYdM2Z78ww2Jb+7bKbbhl
/ZLt9C1rj9/weIQ7TUMlCS11gHhRA66HeJFwSdrgflKMXXRSdktoxS9/7m+pX0puelmvzVAxGrrM
FxkXwczgRltxrZyUL2HjONBTVx+rpbd1lXfDBT9taxxXuh192NzqcIBg0/uhQWbqVED94+dvn9lk
ra+/iTp6VVpfskudNGcx3tTtTirMJaz4II7UiQ5EB06bnwFaGhGE7CvXFI/WIWHRZv6+DqiJAWUG
XtfoZkRESb/Mar1ug1Ft6vPr+8MnckWccVmVRvYIYvnQqPHeJ29+vJY4iIz4YOMhf+it+qV65ZBL
2+/X9po31h/J8kmyoVQGjwGJtgC5xgFPgP/764hK3epwf01vHVXSCI2YBlhefhZIlVLJVyJJ9OoP
z7pRPMrQzzxBAPJJtTqkFCUbghoGt+ItATEdt6o3mVsuA0aIcONegMwH3l0AgQPOhmTY1EurRSTq
ADQ3ZzRjOxVkz5Hd/5VVgFoB+rOgU11hB/kWtMwsliLG7F2NLTQxTl2vouxnYxMEzVneyev2VEAZ
y/bX4O5Gi7AtviLd37ulM7BYT2d5R9ou9ebsQH3oa5x3Odd2hSRKQMgvkHmMtwpy7VKKe8MzcieD
ToN+XhgiA3I7A21Q5um7WE89v80lmOc2xZbbL/b6sX9Z7Be73m0+9cdgx6Iz+5dVJuJjCNwB56VW
uULxWPX7qDl7vZE+x8fiFDjjUjfzL/Dbq4EBTAz3Jp1Ptc37gGx5exZccx7lYKVJ1x8cMqHzoZyF
LhXNIlrwl3O/BdXAUokNNNA+qayZpd/XvzN7ZYYKQIWxygAxEiCQ9CN9ca/xNwr1W/lUPmQ5I7t3
I7aejoia0nHIijGUYGoEd9X7iDncJaArQ7p6w2/7nd4Zl7f7HoNW5SMSKKjN4B+VtOsBTzI9qwt+
FNIyxb4BY0/15q3Ut3StKOvOgpwweBOgjpe++Jmhsrh7ZikCyjDdVSnXPEeUFy9nGVd5tVVd/VXf
lDthMLif1AkfmTgjcm1O3DpSpmiwAFsAoRFBaDcdqTwMUZkq3eVQdlYgIDGSZ1CbSTwboMLytPiD
bNvAuM/mVzl4/QGwRdQAvjx9zvbsCWoY+WOPnlhDWCzbxgwGB4laqJeoFhTG2ueWsV3Jek1HSdSV
0JRAiITQjE2NEiG7Jg91wB+EkwhGnM4VO3ME3ceP0DC2zi1LiI+Rx0NBFck8KiyU02TUgXkYDtou
MStQhT0fc8UE8JTJzzg76ASTiU42hOUEzEGreSe+pnmJLgzgTQSSCC9OLTDETc6Ic28slojjgJOO
Vh8EADJ1FKKq4YXLpZAOg5lJVqK6qZkn5sKt1nFll56VvDLO3iywxp5AMhbkBahJE6bO6Y4slCFH
MSmFRLOh7SpUJvEnbAJH7ZDA6yEqZZYywgSG1Zk/o6xS4aVXKgkncXl8VN8hnvbtPcqreNtsvZfx
rzcIGR40EACXkIFxpYZHOiYuSMNC/jBBcQIy22JnVCCm32YukGmMURFnP933U2PUqNpAyaIxgrFC
e0g/uj062+rSSnRo9CrrCyC1mTsYFjNWJ0Hy1CyEiZCyQu8rAnWU4qZLmHDlovSyyD9uPodj9Kqo
69FVejtfhV8ylE0LGL0/0NkLmKD1wYuKdmRg92fcm4t26FqBj7Lj4uTXhtNDFrZm9bPcsIFTAPYA
4E4IBoi6WJsqiUNN1rMj+GM5f6tq2/RN+JDMYGHwUBhGM0LlKrtuVTvilqkGMY8rQFWPMwi6aliX
MMzplA6NxIcqUPTH0i62+T5ZyQf1gC4/sG5pq/GgvwfH7qy4niOjmKuvWOKZs1Ifocq/tk950Krw
sx4rIB9FM1sVTrxO3csmW4JrE9kNdOa7/kp1oqX/oKzEg/QYO7kjLiE96LLqu/NwgGjb6CBBB58G
3B7djFyqRdGXYakcASf8KXIUz9Odv023/iNCyQdW9Xru/9C0j5c8hNHgioAQp/YyP2hq3YicenxF
+vBdBkUreOQfip02GmPEbBKbRx4QtgQuBa8V4vpgeLrOdVvWVZMn+rFdgljsJTuVO/HNc7qttowf
Ire2g232zRQQn90l8EZ4w+OFBGJL0og4teoVfLQYpN47NooRgvcRQgi+u1ef7p/SmTeirFDeSEi8
Iu3ADXpMDeflrx049ePEJ13lerUm53h+wI83+wEpqodz9whQY2EAGObeH8Y8SCOmQGuKNj7cwOCk
m5oqk0jsuU7yjuAsrgzuS3eyk/fGryTFiELTe9EfmUh3crwmHhW9/ei+Qisd4YCGksTUpDfwvtwo
gn/ilv4mbC2IzOt2D4zOqVnyn9VO2+cvyLWxIrXZrQiz2A/grkDjByFhmppVulIZAzkITqnsJJxR
m2ANk1AwB9jeLp2aEWvc2IWgzwK1FA43ZKXoFCNA03rZZWFwylD8XaCsI6Fk5UHH9P1vF5D0RIBN
ErKb8KQ43NNhVbmnln4dJCcfBEau+l0hgfMSvHDwKFsQMn8rf3pGqWw2NMoiNZG96PkQW/CTk/CV
oXz8AmGuepuBPJDFkzi7pShD1EaRu770eR9DC4nGjnJEUC1Ky/vzNzvHlA3KRw1iC3GfGINpH3Ub
qYP7vz4/XtTPUxctiODB+SXh54NzvgdQ3FrsY3XZvAKnpCDrFAGoyHIe5Isnx4sySd1urSd5fj3C
ZGd/dk+JiIZK5WBrF0j1/jl4EsOBzN4IlDWyhleuSufbcVGRAYIOEH3A3mPUOAB7jzv9UWZJ0t2y
BRowXN1ooCZ9lFNbgtjopVCLWCtojgLeCHLorwGSrksOMkTM9gtycKbziLsZwREcIy5L9AJNraXp
KJdl18un1/gDgwuPgZO8ZM/qV/sRv9zfJvPkP5qNACMgnBcAy4LJY2pLKsam5mNFPm06E7K+/hK9
miM6KAPwbvfmW33++EBWFGUHVofa/CxPDVMvInAFZfElkGQA9WMVaMrow18FjCM2j3Imo0OVezo6
Xs6gXTWKMLIrTsXq01vFrr7mViBBs1k9ab+OdbZs/5tKQAWnxtCOEIRCgKlsqyWfm+3D4ij5SHNf
1uFWhS57u1c96+87/RAtX60gsJVTs0k+6iMfYSLjZ+ksApEa2sJhseN2gHva93fL7P6kTFFuUS/K
RIiwaU9WeVi1zxzrccD6fcolLoS+iS+eIJ/EA/SOItEKHofUakbTh2xgDUkp9HGs1a9xsOWQ5S9v
HDocb3DAohpDdLSo/VhIXNf7WaCcqi1nLDbe9mJ7D9gnbr1hkVXMo2GSWvzHFo26iNC5VaqKJ594
t99GlvEF8bjKzrestpEZtAR7Y2KI2pJ1EI4yFy7k0+JUnR0JtOMb/k1+zDYAhIE/VDKrJ4A3AdB9
rFn9WzcuoKltal+2ZS8NcqrLJ7BD+Rvv8dEYXe5dcUewoPuBwTR4w6FMxkptzjLQ/RgsZzIapEaI
CYOy1SXSwfdPwDwXTs0otUXTAvpjZc/JwDdHq+yx3KFW7FkVJlQy26dg3bywuJPnsch0HqnbAEC7
Cr142Jiamxvb3mac6bmPVPAWB9YChDqCAsJ8ap1CPUlJqLw4Fa/8z8JB78nC5mpopCeIfYCgC1ih
yeyUI/cKwnNggXDHoSeTChMqSQoqaRADdAzwKJ+gT4BRJJrXVIkFvCjw2tRBR0RTtaRcH+phK6OJ
aSWv+20PtFq9BZeszQJDzCtClCVq8jypHBaxrATnyuGW3BIKyOtyVy3BqmN7S+EQroANX1fMjBT5
2clVQ5ml9nrMR2HTjTDbrYPHcCmb2aNweEMzzUpzuBVjy8+eL5QxastnQTNyHGAL53h/9mNDPo0g
fox25ZKFXrmxFafrRm31UuR9DwogwZlbau7C8dfeH8VW1gIQhQGT4Xl2rqhhUduwSzUpSDIMK9w/
CC8ZcAb/eTxUiKq2vS7XoxSco22xvWzVtb/sl5LrPXCHchUxOi/mzh4DIqBQAn9F6EjveuR5cjVW
q/Cc28A+AzWfWMqm3ahWvBpNwi5LqPI74Gae/3qDEH1C4PXRJg/6Ijo6bnLoeHmFGP0eAv+oII+V
/CxcecPCUN042FNL1JrJPSizkhaWLlYLoDfaAuwXya43Ocspkj09PWBTQ9TKBV0eeiMZEljy/f17
+/jlaJayG5zg6L8hNciKfOZnbGqPCsOLIRq54gJ7A/wVYTVtnMZCYkL4+8MMQ6h3gKqXtGLSpAZh
ksol9KoiYDEb0rUq7LUHwQ5QpWJp68zBNcrUFBVR5SFgIMhsR+fSrraJU5qJ9d5CoDhdhna/7Apj
eBQftIdypZg8RIaHY//1p0Qpm/EsZX2HSj0CohTw3vKC7+jAuC/gZFy22gEpT94c7MxBBd8NV53T
vMar5Dna6y5Rmo2dxYq5qcjunG2qf+ZepaKxQCs1hA/4EOjBWCjT1SZ3vLx8vUVGtaugYeXZns0C
pM5ToVgFwNVBLQsJZFBcUkcmTsW8VTrsrNZRK0PaBua4gY67ZvEP5fbysTajQ7ErXwQW9dDcvU7t
UicoBbkSAHCw63/IQJWJAjLqrK5SsoPoCb0eG3Vq+iIICdSOnBoOyJlP1fJOqfPXUgDI5kL2C+RC
oCIHfJnmoy88oaiaAR0mvCuvPZdfQywOFYPaCVGmaFzPrd1qKaxHwOVUJwcKvVuymG/nTwZ8A9qC
SZQGiB6+B1Nxle3oRk3L1a5Iz81PvQdIz9z6q/JLeIp2wiPDnd/wfWDwJYRRIKomLTVTU6gmovF0
TLNzBeqD0RJwZ2krFYqsmaGvkRleMmEQ5OOpdQS1uwzuVWRnQfxF3fsZWMdA4Jdl59oo8Xz1bd18
tD8IDvKRdYXcHBzSzuT1RcSsqWBGWbRlcfHy7Bybj6zn8XyRQOkOmnIgYwmCFEXI6czFXVz0o9jH
QHdaoDscICJi2Sd06gMjc3+RZjufWEL6HCwHSDSgO2FqqfS0NinHMT7HhrUYnNZE1rUivBP3zcyf
O7ADihEU+wkvHNi1pnZ4ucq6VBcSNDABqLaXrBrNFpDKtaP9h7xMQIRhMCzO9gJlkdp9atu0Y+uL
CRoPi+0ulNZpZ4J/1SxHh/BHeEdmKWx29xJZJFyFAACg9Q3cuNMxCoXmDUKYpkBXLQx5vQPCaHWx
h7N1f2Qzh0iZoQaWLIIhvTQJTrCZPr2dflg563lwRBmgPG6tF0HiFzDguYvNxdjuJTsyzL+vZlBm
KKfLL9qxKGoyDvRKRth6mrEPkCFkXNvz/AFlhwoflHD0aj3Fslyc3sGQHMc35JVm+OZiHQHjd391
bp1diGMB4Eh6bFGlpU5UW/FaFUrEHOheLivxu7bA3wMhZRaL3CxPQcZ1ZYjabkE/RkNXhOn5tTTQ
vwW8aeowttr8IUVsgFIYRS48BrCrp1saMBc8S4ccNpwHTNtqG29PB2YseeOoTqyQV+rVnRRpZQkU
AayAV1AwHGEJ6CpynU9ok/053F+eW5OGZBaqTHDdQLVQm6EXNPQDhH525gLjNe+BnIl8Y7m8b+SG
UyX8fQrgY4T0neaoyCtdKmWpwd1geO/SQwbuOf7imjXroXbL4VzbIfN6NW8Ae3Mcl8HO6+gZ+s7w
z5fEWJ+Y5NK3Ju3aDrWl80TqJT2EHe8ggitIfcAj0GZsNeK1Jlc3dtq1DWo3y2UA5Q/1kp03HlES
Tf70rAa8myfz2gTl17h6kbd6U2O6khVSRiZnc++SeWKUTW9ddZORkNm8WhV+vEhKKGAkEfoPnGqr
GJm2WlRHOQPC+omVBLt1G1wPitrQggA+86HGoFIj/ohDw2Th3cnE31kYGgOZyJmgViAKO19WshWt
Gct+0ztffT/diFpkMsHa4+fVtVcYiq0a+8pc/hnQJl++3D+WrA1A188Xleq3VYC23sFszIWRrjmz
tNKtgC4BZvDLOJs0s5re822btxVZFwQCjhgZsRM6nMXYbYyjSYehUaf2XDVis0Ft79QSIKAZWj5r
kVh7gDqcedIP3RBj4sqfyJFX3/pmpYMvwo5Pw1LciBvfer6/VKxhUTFOF3GKXwwwaIXH73S7XrKG
xDg2NOtW7iW8J/Ew8CoDAi9/gZZhdX8ILAuUG+iKkmtGHgdT221GpzcAf2GdfcY9Q19mgeyP6KrG
4nfALpZuZaPJKzAYN+bNGOCfEwqg19SfDU3CiYu6JTt5MNttaQx/Ome91NAa8uf+lDGcAdpfp6Yq
f5TTSsKhQWtCpB+29hP4WjtDfqkDNKWwAC43A93rkVFxRyPVvsBzxLU5lqKhWF2AxSFZFyZrCm8F
ONeGqIvaF33B84tfZ6CA1kUzK2e0lGW1kaGdaZqJyZhHMk//7rMB4JnOo19rcl5J5PjExjt0g8Ej
tH2KH1iH6P6dPZPRuXhl1F0GzB/0NORVDb6OJWMg970ocNXTgfAd34thhb2H9+LlpD0GG9M2NVZf
DHMjkLN8dWVnRX3pOAED4X8M6HSPpkk01Vle9L5HgPrY1EqbSQKkehBGdSbSP5qJkvRDYIaQIGw/
MlCiLH6aLedmNutBd9suqc4hpQDdLWoSY7/qfY4L4L3R9bOrSdPL8/11uu2I/rFAzV+qhB3P50l2
Fk75EcLnawkJrMi9b4Q1DGr6hFLpKt6DEexp/dg5S+nxvxmgQile7UMkL2AgHY0EvVDaV/R038K/
bLT/TRSdQobs8NgNA0zsOpB7mePeljJ7DcUjxiuUzMXcAfxjh3KkXtAirsriDDkC/hkk9A9Pic04
m4w1pztAsdc0ubxgV3UgzUL3z0tvr4sdw8i/hGz/DITynFHRKkO1iOBi0FaboiDPGbFbW9E+WbKO
J/H29+aMcppJV6VSesHTMNpuwILqaBJIid7GXWYuWcmp247zn1FR8ZRQXtouUkLkKdevECA/MYYy
r1T8Pqb++X3qxGd6HQpVg7UR6vXCEERLUAxhz+1rizdSpzJAFxRYx2P8HZqL3hARXTEcwu2NDtJr
dFSgXMDTtLei0ipF0JD0KFio+pVgLJYokKC3wmTddWQHzJbtyhLlFgAobZJCQZZZ/C7B/oyUTgCO
qE2/Q18uI9i+/bS7skV5iEWaJWnYYlQDcFi+2W0/TDtZrn+eJUQpImPv3wy6/zFGI+uRG+vGjIOx
YBWczNK574puetOrX6c8hFbquQcHkZ2fSQ/fMf063f/9m+4BqVDSGQC9LVrTrQSeQQHTMG7u3rLS
JWQWUwOR1X0jZG1na39lhFqPogBDr9AjztFcXKTuE0BI/82CRAW/FQdMXOAjxA5eQdOIrXVx+SUj
PLy50P+MgtamRYvo/496j+6BsWNvrvLVT1MRrjiEqD3XmCDxGdRSa0iTLxnrzLIgYYmuQqfiUugx
8LNwZagHXuyTd/yPQ6DcsofKnMbpMJA8tmgIt5lP6Nu+6mqSKG+M5qluCBbYqo2dHj9z8xEMl9vK
ZIyDsVd/6eeuJirRKwmWYGU4vH7qH4gw//ynw0C73ADsF0IjwkBwRku3CzHvyr1v4ea1dTVRlKsd
hkuaK6jknJOV/wSGEWa6+ea75coAdZ61vODKhLyTZPe5sqQNeijhM0KwefyngdCudSF3YxSXOBbl
3jfiM1Sy/z7+Ag4aTOuyhG7WBV3uSksPD4qLlCNswcs8NwfHyHzWjroVHE2sUNd8AdS6jn9yFJwk
51MwVvGqR6lmYIX3N874xA75/6utK+Rl1vNkNHj/r8iEDay9e2NnoQMZcsPg6cEThUb+xLKUBSBr
y/ESd8CgBKK/krHkc1Q1sILXJqjJGiFjogkcTHjv0Gl6fiic+qmAZpLwbMZ/AoNx2m9cfxNr1JTp
RS6Ml0LNz6/ezuFLU0bzTIvop/q+v5NZdqgjCTbh7pLUxA5wMZDx2ZvenvXwYtmgTiXuEE5RW8zc
YKoudBlxowPvg4b08/2x3LgHr+eMzjTHl0W3iIkdq2qNvGUmE254F5Aw4AEM9AMAAjw1V/qlEwRu
xFyFzx3oPrRVuILOUoTMEuv430pkTUxRU+ZxnRrlIkwpgGUv8GhxAjAeYgcE9mDwL6yEz80V+mdk
vzfc1QGtI6mJIzIyxdAdzmzNfez8MK6X297myggVMYK0pG+aHkZiI1ptBnvcI0/yxIiFmFaoiGVQ
Lvoi4GGltGV3F29K038Sfp6GF4Yh1pRRcQu0amKgFX6nrPkQlurJzt5/7u/nOd0K1H5ALwMmU+Bf
QA9HhS55J3RVt5DJE9nbxftiNazTveeePSvchTsgErZv/fOwzS3AEez7tm9EGxDqBu8ZOr+B96HP
Uptl6NyvBLwABavYjIrxFFrWfzNB7Yd2geedpHckLyyajrr9OLEAU7cis8koqM0gcaI6iBc+O+eV
8VqCP1jyjUxBPvjA6iK6dWInpqj90FzkXFMrjKa2o1WRmK/o467MMjFJ7WGxYjHT3PB1E3PU1tAD
UWj9FOY2/HcXGsLb/bW5dYwmv0/sX3kEEG8klxHtm+fxAZXuRWWCoyUzls/5UjzeN3UjOJhYou7V
EtV7yRdgaXBFc1e72tfyvxmgrlI5VqpIUkdSSOHNT/B+MQZwwxNMBkBdCz0o4LMswlFBenQl21Vi
fCx/GOEA6ziSb7hajrILxa6JsZFDYGWdobEHacnKudxfCDAjTG1UsVep+QI2mp9d7spW8ez9LW8L
aQP6n1OBzPTUQixBddzjsRLeExhOzp1umLllMu4Z1jCoM++VaitoJYaxaZGsfur+tvWXGgN1zhOh
7kFAhopCbuxCI7KOuh2zFLxYQ6AOdyMXmd/XA3IfPApziVVaLQO2dyNenqwEdbw9DrpdQkLcR7jW
/x9p17UbObJkf2gJ0JvXTJLlS6ZK9oWQWi16V/T8+j3UYqepFLdybw8amB6ggQpGZrgMc4IC44K7
e3O6Sya18o0Co9Z9HFay54GCsBO3h6lygInV3n0AIhqnZ/26bmDD6HepEpGnHisDN1KWxCTURzW+
XHPt+0Il6Rs/jJYXOdZnxzXu5BnvC5mKjkHLvfG45YQV1+06YMy/M4NVBLmSqWDmvKkJLxDnnBQb
5kEzVStK8ONiawMMHStbDnXJTahyTurLtcxsVZ6matUFsIcdVdzXqR9aJ+FtxHvyXTe7QKz8flKe
agSal0PANOK64ol+5A7H6C5SwP4BgNgD+U39Ee/rJqabWgVKYqCjKB+Jdke6D04UpEzf+UNRZlSY
G68yZQx9S4airA1iV8m6xAvcrQGEAkiaHIB6NW1XIvpbcwQW8VFfrWuM0DRPn86beLPl5RIXTc+f
r2FFBPFoqAgieI5J/lraLxjU4ZzqohDOKDBOIJfz3C89UKhrYlHhdtdBXa97/EXrNiPBiEbcXopM
zkDiEdemg0rukesUeEwwXiBCgURQa8h4crHdkJj7ABvtKUc0OPL3VU2YKVLSBKXcdSCikaAlldPa
1o0bGXZ+vs4Mjw7jDNTGrMKyxnEN9PUyuha9jNTRHq4T4Z0Y4w8uvRlWOm7lvLvsXfTn2ZfHC71O
gie7jCMI266P8w4kjBu33UVrnmXjidXE4uw+Kt3IrbLCfdQ5Vo/UwNY5XWeAR4AxBVY2orYL+38e
T88aFoRwe4sXTfMfxfh6cM44UKM+iNMAD0qgW20s8hwfe4LSXrL13euccK7iC/9qRqjplaKGhmTn
7FdObqDp4QdHx3+C+U+B2IwXRskroWn0RsJtl04NCFaRaqitAG8WxdYQkyLthRp3zoWcPngN4RxJ
lhnd19SgAfoSbiklkl1F5GnbEe3j+vlxVJLFjRrGshiKEjSiTeeYj7+kFRCwf/87+/JVBZ5dUm82
VgHYz8lRazmGrYFa+3I5/ksijN4rXjkkGJeE3pePMGDHdANkXMprUVmqrH6TBkb3ISj10E4CZ/fW
qmmQwtrU5/I5dtX3nbrmkfu64ytOm61ORpXXdm0F4Xtu95LuhPvDeXCK27jHzFC/VR4p7XsbfEqx
8ynk9C8zGzPpZ0xF1PiJJkf4ALSH+msMr59McjJs829ebH/IsOVLte27LJic9bO42g1fjRqDb+fv
16V9OU8zI8PEBGNgZEXp4fZ6uAb0gn28eTRbcXRqKYM/l5GvSGwm71julQ1GgDNDP2XnaIHtmTZS
aSiuBPIBGzVhPXgzn1zOGGMReqGRD5OO2XVG8oi8IY8WumvAC/7LI1S/O6egi8pBDXGEeJWmD+Hq
6S2jxi0vo8axfWxdKhEFz0gl7avtFWDgm9bhjVJyT4wxGBgz61OtB4lDunbd6CPDvjUeKukiG8Cq
nbpLsB/la4J9JglYE1n22MaCSAHYSS/5RnL0dfg3hm9Gg9HQIg51QUpA4yLbMSCMpK36POx4SdRF
R/GHyg+PXmJ3RSPrU+wWvSh36EWfGl4NDi/L6cAZGUZBdbNLRwPx29keaHBrYeEkdlxu6yPHqf9Y
3YUBQoCM/HMxXyhRs4sBcKHp1znoxMUKWx9esYIWaAGEOgA22WyP1XkXbQTX3FYEm9WgsZhZ4jcs
Tzr5w7jPPoLR2RwALnoRTszK+c6/ayx0WMGHPAVEWKU2z5csC/yMHKO5Y+AVvTBAUHYH+YLuXqmd
GkXkFSezwKXDhPlhmndpXhnT0y7F8T23tr8dPz+v2yGOZrEA1Je0TUJfBBGMYpWPO7kjeBlhIOM6
lckGXLshxtuHvRV4QNRCW8q0A70DauhfxfqzS5n4nAnikKXBULaTIOpYfSiGvOwFjwPGOoRyjRGf
Dr/fYx7imHFL+1P0e+WEWMctm/UwxBpO6KtU6b77TrihbxF/QSaPEGMZgk5GVkwAI1NtX6Y347Qb
J7u/cHvgOZLFeu+2173c88FRSoDGRRsS3D02GJQVboJbgKuLqxaVUYyuGOfrssaxsCxWp2B22VSK
nV7h1km4ac8m1kzoAW+P8CJ7AAmY+t3QaM02cWEG6wL7asHoNI/1Lt48xPxdtYvPvxmN6S7nQt2F
sdB1oLHTV9le3ErYIDwo9O3v3pkmZlitaUb/x1S4bERx6Idhjrt6xBpGV3zEAkYN6B4847n4zpwR
Ymya3qZNVYpYqgaLBjhTTMjxWm2XxleAJ/OHFyYe8TNplJIxnlpxJESnAzZL/+4pfLkdEF6WeVHW
ZrQYu9bX/QA4ZJxbG9Mj0DjwggixP4TnzZfl4A9LjHGzRnMsjAhknkd73N/qN83+jos0v2gYLBHg
DRakWdUZC1e145BEQjaV+1s3f+veEJdiN+uQE9WVsSTmupYuRyh/yBkTzzPZriIgOwtigZVtdHSH
R6CLkFvs/X6WHI6HW/ajM0qMxSutzGojDZREQNnfBLYKWOIUDPGEYVG2Z3QYbe37rBGUukQ7C/Aw
Bfg54S/mfy0DXQoAEp3GtNkif9OpbdylF4gbUGB0OsUdU7qZ38295O3mhJgjyzyv17F/Y1LT+BgC
MLrF+pj9e09KW/4Fiaj25bmmf3NRc6rMAYpC7anjgANUyPic4l1ZA/mvRU6IR2hJ1OeEmICxl1qh
H9ImPxvICyYvKq3IfUZG53IstieOnPNoMdFiEol+Vpe4s9pFBDc40qRVboWlzLAV7nViS+Zozhdj
XbWhgRDquLZ2QrnCWvmX3AaGIs8c8aRj+veZ6hqVYhV6ADJYpPqFFgY8ohvAh0LkW1o7AOH2YQa5
YC88soyxRZ+oZNRWNRmoERucgGZjq2+qg/7d2kmO/av0qPMXUywp9fxIGdMbJ2jhjesvTRhz0jwO
juEarvXcvQXUR6HMMKmoOektd9xm0Y/NKTP2OGyV3tQuYPeCU8YQFy12QDMB5lOx4gIyTELIRp9/
aP2Au1XSRJcTdRIcV55wD/eutNdpqjlkOPGkZ8mZzWkxtgXP7EioMSoCIU0+ZMcnvzq72Xi7u+u6
sOhg5nQYa9J1RVfrCehUCXlPncD9XTvZUQay53+8dH56Bc9JMfbEGuPC73KQGl0V5f8e02TYrIzO
P25ws3x4qqoBAhObhdlyc2KE4SWohqnxz0BNBpuFiVPgxc1byLIs9v/Q+fKpMxVHxKsJfvNFp3rt
XMnJVn/Rw2hhn50MPwbsQSxc+G5FBFMV6sToJznA/N10ZsJBe+OD6E/yxMq2CfgP1MqxtBU7NL/T
8TtLqHwFsl1Dj9wMt3OrrR5i94Mjb0uGfk6H4UeTqiFoDdABCuWvirQk3AyutZJQ/PVtbsPpkiDM
qLEX1IeqmnoyqGEdCXnvd7/Gxy0PseeranHl6NjOgNHrLmUwmYUOSOwpwaaxm9bWsSUPT+yb+9F2
8Xq89Teq6vSf0XprbXgQtotlgjmbjBInoSinrYgvGNutlu8ednf+scHqwmO3Qdhj0ut3uORh5tQY
PfbGJjaEEdQ0TL4jkdA812/XKSzp1ZzCZIhnetWrQw8hhVH339Db1gbU2Fwn8HNTDGzRnAITAxjy
INZaBR4utjwBq4x2hl5kg2iblDwf/DtsFyOde6v6dv/g2G/bjH7yrNTS03j+CUx80AiGNfraFPJg
5j1GIlUmnzxMRB4NJhgwwhQbM6ZQp3ncFE7tvPk2j43FFtE5H4zlKKusHkztSxwMLN84hyR0PLtF
t8eDuLNur18cjyHGfASJKOXpZD6UG3ci09MBhYfrNKbfuKLPbPK59nOvGmr4KSRi5DeVpMCzByYp
x8NzZJytJcvDKId9CCodxK6HBAb0+PnvGGHMQqb2lSkIOCw7RLBJYjrSGB1LvL6+RXuARSimDhQ7
IE8zd2JFhZTnLRaYvyruuIlv1fV1Nn5ibE7K+ocA+wguhDiTwmkZu50FjqtvddoDiABLyXJygVc/
ZhfKxZCfTMwPIZjRZOKvSEn8yCjhd2MYuZzoGBieokvdbqno0vLm3/LI3JVc5sUlTnGIiJ9VKmBT
hPyQuDHVzy19C7DAV5yGLNsVRwq/POBPPqfZD+gw1rRPHnRmatsOK5pLHTvhkWm0o5eKBiLJz9uo
J7xIc9EXYxfg/1JiTlRQYYwGBZQ0bFEktYsFyX1uj6tG5o608Egxh9kZet5LgTx5KDey48N+O23v
5VZBp5+5dnaMI8TSyNBMFdxZFa+RrsXqIZWovySHdqPLkw8eLcYlIqDNiigBS6PbAsczCgBrptDq
5i7EmAQvR7NYUzZnd8W4x6rTshRojhg3AQqQ4qR764KHeL2aXgVo2dvla5SraLDiKPokAj8PFBNp
wA+dlvIxTMaFIQpirCDjcLNx0YDWHfY9+qn+poaJdOQ/ZBjuRFUpAHinTnkbizQqkXbFq/7O0ywe
M4x/j2tApEo+mEGXW0mC52lEcO8R4xGYd9fPbdFhzfhhvHwj1sJYWXiGiE7q/E7IfnpU8aK+xZfi
/NQm1zyzFBeraPxyuhw72R8yG0iy8L2KwxP0ZW/y53IYbxJ4hiroAchkt7bb241TPZQb8dS/dSSi
F7v5i77NGVdsRUlI6tzIPejV85iR4lig3zHjIg99WdEfgq1ieRagKaf9RoyVlQRAUgYlJG4CWJPc
59Cmj01I47WyDlz5jF71TXufOB5PCBclY0aXsbloCFD1IgHdC3L8r+XDbXl7d132plu/xhljagv0
9UVaBQo774CRNApLy7khHg+MUdCyiz+UIigobmJL9yLJVne8ubBJ479zoWHPGqZ5sbcO0MxsylhV
/TrJLbU52xueM5o+79pPf7+C64f9M2b8/pnMYWtjMwT+qDTAvqjc9NC5lFcW5B0E49I6gPV2voqD
eL+/5XVP8n6buUi9r1O9MfDbKeWi0C+8Qr4fDWvTfUtoJA0/rtj3lQ1gFWfvw0WdPk6P1+9gobP9
OyXGrhewTkI7HVFMNsCX7cgOSnzSbeLS03222r3a0AHHdjAg53D61r7KpdeEibH0Hub+4ksLATi4
r91D+GA6Kf0NmOCD3d7cB7YAKGe6Dk8ObezT+ojN7dR3rc3H9RPg3SPjCLDRJhLbCz7CvUcGj+PL
fpr/76fLmP+mNQdsM8WP9+Q3T8sXksXzH/8xC2Y2mlb5vtacH2NHOKar4j0hAL2OHmyBh89/Xe3Z
obB/c+A/VnnKkjdeNHk68FvOVfK+klH3Uqg8Lywhy//6lyfKs2ihHRvF8iZTBZRfXuB9XQB1doHf
IIhp2A34ao0Qwhm7+rmxz/wuI4yKdZI3GOYk3dhARRUSY5uGu5/yrhXJ1qX7/DCQ1dr5/JcXwejU
YBhZK4hgqSeU89MK75IZleoLNAbGOn4bj4a4JPFdvto6N/uB3FP7riH79Rv9ODU7urIn/KutEtkl
L6rjfAKTh72uDV+Zkf/bCP7YXh8GEtr9R/Cze20IKqCR7R68zYXIxPkNpPTr1Hhf/l1D/t1vTbRm
OtEruRy1BT7cvudEzT9jpG9C+/Wem/1y4FfSxQjxy+jmIbGjHTVgnnaEt3FJ5tFhfB/QG3KhSkDn
2QUWBSGHG4G+Hs6+o6KUswZO/ePOEcnpcc2DpuGo/FeKaMagH1ellE7mBDkYnjnhKQjbN2uYfdEJ
kz153LWuG9jnCOWPjDydN1jTfk/WzkZbbR8DQoGy+THQrW/zqjxfCyWuyTSjo54qJ2Xdg79n2z7c
f9zcrEvyci6Ju8tJ6qD27roAf80pFk55NlD6AZ3hE3tETo9+ru566pycrbo7JYctuQ3t+8+IrDfb
3+vfR5Gs6JNCDocAC3nWpnNdouXrEanOpo8Eq60w5wePKrk3nn3YHOwOn/rqausK1gQ9zqmrkD22
dOQ3vMQzRzPZBGo0ShU2TuDWUurwxO0L6ujKfbAdu3oXZH052Rj77JPDZjrpFXXez6jkBASNuxkW
PNofIVzEgCALw2tEs+mvBqVuWFTOA+gLAfXax3y3Qf+lFHoixDI+BpC19ub5/sm/UzfPq4O9Kal5
WxNnvaLkhL/RcIlsuO44+EC6Wp+ilYnpyjVPWjnKyKZphMAw9Xa6dIDRcKLrxTjewhsZq7VltHKp
DK9yMPhpnRotcjOHi4SFmt2zucZ0gWBX3H1nS9ZsTouxx1qAcqjY6y2sZoiFlr88cpru8rqKLORN
NGVOZTrNmekavDCNe10DMAA9xPfvKU3e0ATHBc9cmBz7ToexzVZiVrmlgY6BbuvOeVXeL0BTBlBY
BsxHAZ1cAbLlzsPnxb3OIO8UmYCpqSIkJpOvU8S+yVcDvudkdH+B6v2dPSZCCiJrGMMC7NmJR5SU
eL9SCEUCDbzOzmIAiP5OBTs7ra+9Nd/vSwuMOPd6sz0/HyT0/MIfXNYC0IgD1LQu6xpNcT42UBmb
5Pc0mFdylH3JoM6pM/IvFUoxhOVEvbm/rzaZ83GdvcU30DSJIE4rDLGEijlHcfRiYbCgYAcLE+b6
NsKrsXZGh2YP/5IS49MEQ1EaJQIrtvcYjXZlb2M7tpv1tI2Ou9t4OhfWRs7YYh0RkBCzSxuCrcLW
SIfVORLxNiKaTYFEamCwnHCY+1limMTxn2NkvU+s9qOfSmAueRnX2nFFZWQOg61/uk5nobngOx0m
5SN5QeWpodWe/V2Rr1VbaV3BKXbIxsu7FHsGkoMHH08LssX6VaIfS4PwFHyhRvT9GxiZDABiXQXT
RQ7oY4udem3uJedUvv/rQ2UMshcJAgaMcIkDoMDRAghEcPfBPP7FMNZ3hhiTHMlyabXDF0MTEEmK
WbnOxZKAFZejSZuuiSVjlEOs9BySHhxNa48soB+0mDBCA/RxaoDGOkKYr5iE6InnUuYJKGOWM1G4
YCPxpOcu0IdudVtY+aAo3V4X0GXr/0cPGHMSqUEmBL7fwV83j/EqAXTcW8gtSC1Mpn6/McaWNIpp
ATkeN6bedQHFFA5EY3VA9q1AkGlRzw2BFrVqPfqyTQ7Cxr+p1ryS8AKnAA7TVVlGaAL0MOZA024o
LrmAT2jd5wroCxe0lJ143keaBIIRmG9UmPPUG2scfayfOz9aJKBxT3pAYfmksmXUWhIndP3T8M6l
umA9v1FljldNE0VNVQhL635FXXjNSQ6hprvlwvouaMSM1I8mysqTQ7+cNCIlIoYONEe2T7zeCoVH
5HvS/b+whL70faDnoGvO2mUvmRtu67XqlHfW/XiXmNNsCAqZtIArz9eflzt5vYdNzcj2oVhhMAG9
/TbGgm1xbXG7p5bitG8HwFr0PB2ybLphnLVo0pJaKAm9e/vb38XuqUBpl+jrgQibwUP66bqyLlly
TUKV31LRFWlgE9v32CbTRD+OImjrQNFk7e33bwU3gPoaHfohwjMijLtIu6hDoR9ESic9Wkf1pnnw
t/qmXGlOeBdjWGLyVMfMWe96tyOfDep6n9mdYOP/BnTQ8Z73SwH4N6YZr2LFWl9WBr7n4h5kR1TJ
qnfaY406H29uh3u+jGNJBaNo9AqkbG81pdoALvdwsl54b4pFUzQ7YcariGikSLQAZA7v/vbWhMh0
hLdtc1GFZjQYcyc3pViqA2gUt97+4qjuHV65nGCXxwdj7GJdinyx9uCjotvQ+SWsLnik/I0n/Hb/
jHFDf6YcXURwUjqVkzuNg+4aON2Uv61tKbiek2I7lRJf6jW4ww4wapjl3Sk73zGcY+7WD8WBx9dS
WuAbMcbIWSOaXFQBpyfdSM8iDMlhYxBzJdkuurhf1e1w8LeJrcOe2C/NhmZv2jqnAt07ikpg2jxC
y802OChojZEx1uG5x+26fblucZZeU98+kjEGET5Rr2uhxViRt9We/F1fEy0lK0fcAdJsjQ2aoPz+
UWKEM3QfOcSXZVg3FLSlYfutyZxQr+uDlgc4oYF2b8/BFlPOtT1FYeG2OyQmBoNGWozECc/qDVxC
g3+NSbezbN4S1KWcNWDI0BCO+MGUfyy5EWVB8QXsg0EcGLXI0UqkXGV2+rvc3PbrEM2fL8jNnyKi
7tA3bPPaQJdNIJrzDFVRAfwlMiYwUy6eFbR4RSgNjX9jXVC6gfTzhhYW1XlGhbF+flzoUubjuEV6
+RBo/IKEMA/Ja9nEzogwti/BELtsRiACF/2oo60xxOOnO4vk7rrwLDzENWAi/3NkjP1rxFK8qAXo
ACXtXj4pePCsr1NYthYzEoz5Gy+pmdaTeMJbtDe/X5J1bn9yaCw8A76xwRg/RcMwxCUDjYEmH9K6
2LXb6oNGKx5y66Kq/eHl69pmWS4/aAHZ8CVhkO5+I9zrbov0yHVull7Dc26+5HxGRQ8iQxBCcNO7
iuvmgPZ+DY/TsFFi1ykxb3R3WvNnbajkbENoOyd5wqXPxE/SWCmXRIUePb5KKZV24fmM0FKgjQsD
eptvCtTblVsLM7TZgWPMeDr8lTmd854GkZiZoF0O5PVsAaEzpB5BByBPLCcN+hG/za6SMRai6BuA
OoTJfrZD53CQt8qxfEaspGHF/P/joToZ4WvkWKth1smoX3CnRUGeXqTHiOwkd81vCp1+5ycdBStz
kVnWf2aWizaQWw++2SKYpMlEt7Q1wETmt8BxiIB3Xt5yNwT8H8bqD03mKOMyalLfBE0Ub7IApgq7
e0P3s+Nc2VIZBnphKCp2K8O5fFW4ZrIRqmKYNUXcIZONKWHv0YqpsstpjXec6SZr+jI9y2Ui2CqS
RdrjZfVhX9fM5VfN7AuYW1SxG7selaA7P/cZASiQv213llN+NehHRNxlB/MIRCnsEcxW3OfrpHY/
r/YP+4xPGCxFFfoYxPsG416bjHh7h7SOc7rO5FLrD3rEDF1TscYLS+gZJsMoaJRAu3TwPeoWWL8h
bB3GYmmfYbPIIVyr25Joo10/NRGpztiJsytKuHMxAuyT/hSf8N91wavvL3rd2UcxzKP6Zox60iJQ
xwaCJKbq+QHQvdXTdd6XRdmUFDTmSqoisajtvmZmYQIo8POwHVHce6EP3NrPooaaCI9EUUeXJLu4
0wO8cR94/cRJ9qy/7tS75Ebf9Pd9SjJsnnu94zUbLaWVNAzXKbhO5HJVg7nQHJNwmuAl3Tn8jB+n
LWpTsj+ke/fp1xGFNZ8YB+lupFiHHKyKiPcan2JfVmwBD4ZilyljZzi7mmbIxbyPxLRDiDGgL/Ry
jh2gT+1FrCLrVyfezNPClJgGZv+QY8KNMJeK0IzLDoPjQHkuj24PMF6PDDYVVhoP2GQx4pVlXdQ1
w4C6sC2VfnbpysyEvFzs3o3OdUp9g+qglqwdun95GfH6yF9EzFZxnPRC8zr4nFFmov7aG708bKvu
fwBuvVW0n1JpWOj2IbsyKZHo5YSKSxo4J8hEBf6geLnQgNXAIwdlnxAtIaJbc4KfZb6Qu1EMY7pG
nbm/Ss5DpZiEFZJquPHWJ/7ht4fZ1hefiuuk/Bt8LJwkNF60dN3SdIMJHoNQUIwhAmMacJX29xba
Cnt6FLjJ6mU9/EPInKLYmf8yu8sw1tMJPgKBFK3KzzFRHcvNThIwNrcqltzaxzd5V9AmI9HWuq0P
vJTh4kN1xiv7VlRauY3FEp+wm3A32033uzwUT9luXKWbN0xbYBXp2omcdbTyjry83HRzPwyBquuY
eZAM+Qdw25h4cpIUAzIU5ZSEDJyG20CzMESFu5zRYO5SNROs4s1B41DfZjGdUlNbuOXVA9K8BD07
gs3LIC0L7B+SbE3Ok8qiG7qxQ+Vb26V4e6/jg+XcAlg0OAi2tCnfedulv4LgKyfJluU8Ly4GL4IL
saf1G9UdtisCGwMjOZAa/tD0ogHXFCy00nTVUk3mTMUxaYGmrcJhbdxQpJmNMX39ptvXr9F24OTK
FuN/lB7+lxhrUL0mxZxxBWKPBlJXKEZLWDMgY4A+4cU5y6c4I8UYNKtJBr1LZWQrXIPcRLIDqFt0
RyR3NToxtIjb9LsYXMx5mw56pv9pVqYxwK2nvFkkIW0KKwNMDiLgLcAJY5ZiDFnTp+0vimnIOhMt
xXgOD6mlTTEG5m7RRDWFqT39JdvrwOF3EyxzhlFjRBmYrscA/3fOJmPuG2bUo1tcQlcU6kYK3dbc
zPNStmLaEYaCvoVlRAbjG6JeGUUBlcZziK0947G65aaQlmJsiIQiKqqENhKNlQmlE+O0gDJf7PTz
0ApU3xTAJnZo8bs9iFzgzyWTOCfHSMSYqd1FULtJBKfY6HDOML5vOE9Tqtt0Pk9I13GfEUuHOKfJ
vNYGT+srvHw77NlDBusGk/s5sJD1TYpBu31s5zb8z1rjjc8uOr85WSYIzYomDccRZHPgvmFS7AbD
VQqgHtQODl61J+ssrjt0cZW7fHexo0PuoHDFecAtxTDTswaNL7qBdXOMKcu1xkvNSpzquO+JbTgj
fUtWPIzpxVfijMqXtsz0PIsQJvml0kEbSvJ+IxBkxSnWWtSkPsX7aGeUvJTNohOak2QUMK/lBOPc
YGxw1N/j2XZf7Xav2v5tu1LX8a/A4RiYJZ8wp8foSS9kItrXQO9QAIs8LOjv8RhjMRxy7FOI9sFL
vC1mETWgdqgG8MhMlPS/Wxi/1kMvUOEXbHih6j7fejay2vf6LuL2Di0Zzzkpxso07SBI2NA8lQ+n
9cVDSTwbdVXkvjLHrk7CBuVS3nlO98N69DlNRjDFcuxDND9OMahIm6Pv/GrsEUXjjFu4XHR7U5Bk
KrJpGjjO7yepVY2ZW5GHEBDVFJ80xwBdzrLr08C53PWrz+uSstR2PNnRf8gxklKLo5jpJch104B5
Tw56QlL0hjgKlR7FvSO/HC/YJHEhdG9Q52HKG2FNdWyjRnr9S756vn6c8exLGGOb53mmdYMAmTUN
+9X8Hd9Zbu+Re6PY0YfP+m3Y0/9HXW7RxM+oMubWSpq6TQtQtf17NyXVesITkZ0gI+0nUSIqtxj1
Cw4GZ8Jj0dLNyDIRAFLIQVxVIAuoloysRNdETqbgQZWq09dfO1NGLSvsv6vaC8i0djzSbCNujYb4
R6Q331pnAnTUbjrUeu4nRRqJQY3XcJUe5Oej6K5erDfMW69QoaPtp+h29vFFdBV6x4OuWYxOIIPI
Ccg6oiKduXgvSeM4E/0pOmmRogRYl9PiXe5zAVe4lJjLDj2g9BYDKI2u3aPBPiHxbU1jlxffLZqL
GUeMMzVUbOTworA/Nxfy2m6KnUqqkKDzcP0X4EI4uhkpRpCUoWoKLQFLOrYYNsfmMB6tFRo44DfJ
dQVdTKaAEoL/KXVtsjbeyjAFIxsQpmJ/MEfAQ1T3EgqGh1tjILn7aa5RRa020e5y6NacwGBRS3Vd
RreoqYrIBTBG0Udc27cgXbvNdrSTmpSb1P64ziCPCGN5VcsDRugFplDeeitrlxDUAVIOI9N1/FDI
GSOMrI/WBVPlDWiUTvGhbCWq8FzVUq0NSvTPUTEyXo+WfElqUNCIXd6jkwdS3jv9Knavn9ZyTDMj
xAi5VyiVmiggZK40Gb3rQ4bECH2R0QTa2M3TFCHzUqWL2UO8m2AjUGjAW5fxVingIGIgXk7eCvDy
3qcWkuAldm6Tt6zYpfbfPULnBJnTDCxVibM26M/P735PgF+o2qiQdutq3d9eP8/FuH/GGnOcVobE
vhlZcETaU4jdVPcerf5zUFKYihkN1lhggF2tJ0srfsYPAfZgAdW52fm2wNGkxTTBnBDjd9LoItfj
gGMLP59TJ3M3JdB9kSfYcdRp2aIbgEKWxEkeDIajAV3BXublPV7S8dFf3xj0KT1jsOH63SybvhkZ
hp9W8dU6MkGm0YgZUC1Blj5f6een+KN20udKIPp+j12h7UrYfloBKXf/+X5HXN3sCybjNXu0tONF
9i8aviBCmIY8cuVKK5MASus6p8s3N6PDRLroyytqsyymAw1o5Hq3pq1uXpK7bv0XTbtzjlibDvCT
SPEqUMod/xjQe28dY36SF1YuBlp/+GEzqmOeRFFzARXlFJx1pKxKW3S50PzLhmlGhjFMYuBF2FoM
Mt5v5Qbgo6v0t+VgBYor3CVOcUC2kXNPk6P44UhmBBlHkqdF5espCLZTdiw/1Gt/pWyPaCnd7HiY
o7wzZIygGIud1PigZa1jYKn2RHP26rPIYYlHhTGAWog9zcakyvJBaFDT9Il4Mg4msLU4R7fk53VV
kzVg76Dq9jVfOlOlTBvbRAzSHhUvf9feFjdWYUeoYBgrycE2O4/oqM7sTI8Gr38Vrs1os0gvhqlh
WjABbTe5CW684LZ1midxerF63GTZdC2siMxpMTJZe0aWWBXScfmnd9jZOu1WqCUCU7B3anSfWnec
c12Kbeb0GJEcROy/RBN3PxXbfOc5dAQqbrS7bJd4eE+iPvSZe5Q3DbwYhuhT/RTFS1FEdPrdMJam
FzZRMpnm+4OLFb4qvcdOzJaio/v0KfBkZym6mlNj/E2opLEExMb+nNjDsUAf8crHC2k7DjxXvaTf
c0KMx7nkfhTretafbWW0L45M0Iuy/vQcHZianHub5OCHnMxOkHEtWAxzkcIKPD1newMg4uqbkiLh
1zo8AeHxxPiWWA+DTpoObweYy/bJ2IWb+nWN0dWGm8xfMiaz4/sarZ3ruO9LQzGAlP/ol8BAF2xu
vXAxjzinwbwXhipIwqQDjceOPu/i46uCplc7fADGdEHoCa/rx+s39ZX7uXJTKqPRo28CJbmF9djd
VDR23t9LsgEIixI4Z9WOBqfZU3F38u017Q8UANt32uaDm6CeFOraRzBq7gVprHjSdIuHwo196m/6
gdD12nc/1i2v2W4xHpkfMuN7LuVFuTQjWB7oM2CUb3RbR80pQpmZV3zliQxjSDQvqcWyBKWY2OER
yVlMuH/wiqwLW5gQgRtTcQR9UnjLMgbE7IokKS8S9Fp9q28S2Wle2nedyHu8l+4VNNCv7VN1c6Ld
Dk9rd0ChAefKy08sXuHsIxjjUvcXKTcCfMSjfbjsg1vJdZu3krSb+6cULRI8qLvFnOacacbCxHl7
qYwI9Ar7Ecj6JS1/HSm94/G16NhNBehZmC3RNPZs02GolAILzrCo8Gw43QZgCbyhh2V3M6PBHF0R
R+GQJxON9C01MLBtObq9lx62mLg/5BHlPQsXU3jYkfIPU8zZWbV16cUQBMXXV4PI29hHvfD+/n4k
JfW36epmcw7s0reLbXn6XN/l73eoIdIHCpzn1vHRIEVPd7B9PEGe+PxhBWafxdjyJDZLPSlVOA19
1e+GzXVLt1hPmHHN1miSINeMtMDPyxfir9TTFtuY7+443nxR4//w8GV7Zk4ibQ2pvJggYqclVe0L
cJgglRxOlg4KU86GZFiaqgBS8nt8gm4900ywxOL8vHsVdZp3RHHonWV/FjT5bXMHBBd9xJweczGe
qORVq3hg6nnABLKFgPYRcwb25n5zb9Bb5+kF6Tqq0WS9rVcDSTOy9m+AyfFxne+vSJYVEAMTXphP
lhXNUJnvyGOv1DOzG87Pz2ilGYF/D1jmcY2BpB7wKWRPnLcIM0Pt6oTE9+rTRzERKGac0+d9BYt5
2MplU+koK2BISdFXITEwOv/7PqWBaznq7QpwGifx6fPyGv+iF2y8++ywMntsHV5n6mJv7Ow0NCZW
aOqgbcq2x2nYB2xvIzfxFhDVKsGnCCIFPAq26QJOGH8+/5u061puXEmyX8QIePMKTy+alii9ILpl
QFgChMfX7ynuzBVYQrN2Z27Hjeh+QTKzsrLSnkzWrdE1NksU/E/3XEF3nwBgQVUiI6TUu91GyrmR
/Ko9zs5GshIWzSq1JayoWIarytYREFSugJk/Vs7u5yW7J0s94L5ybYZWBlnZ8HEA2nylGQl7V9rP
awYymiJzSE0rCnAF7q9ZqkaCz6moeJK+whnwhxZXzhA3whZNW1+Z+atZH1Czfnms5D8fnHuilEg5
UWwUX+WRMXaLX6Xjbw9wS7zHNKbkJwmSoKN/WNN+oHZiIUM7UwqVyK+3Y/tsyS5mljA5+pjMhKOF
dvQRHUpDk7QKyyIHndqsnBDdfdcXHhuFcywtYiUvbi3K97bhnhZ1WHzcq5F+Aa12ka2OempsC1Qf
Vesc2+L8hIuxAKYhdmeb9VIzK0tZCFgCZV/2czc4W9HvAYOAWKMernQ78i111wJGTMb4OqzJ2mKG
7ERBH/1Y6pDrLpaSvka9WTSSeWGvsaROtYW5Yixy1zcZxzClUeNToG7LlRvkBM0R5LSJzVxj0yyT
oZ/x3r30KUfXj+pBn0mQPjnnFuPPAdAUVHO2ngGn5f+ff7snRvm7hdoX57a9SY9sK1/6DpYclQyH
dsq0jaVGjMPoIcdLc0HzE4gUa95F2ZBVopy+gyjGY+heUPGl++8nQVu1fXqr1m6DT/v3V7l8fnz9
WBQoMdUl1pTGHSigC9uOrNzTCMSLxfLaJjxxchzfnFCS6mtFvc4Ar3qUne0pMfE0O9pr85w6TEeZ
2Iuf1+abEuX3BD5mFLrkxtE2dCPgW8DTwLQzu6l0+oJ+UyKyHZ1+yXGRqBegVNoR0MrgGLeGdFCA
R4IRs8AqlqxByomqw50U6SxeX6S5HOmQ4nO5K9BbY27SbWCZj1Viwge+p0JZ5OgsxY2uoFojY4nW
n7PFvfrYQYwWDNWKGQ8ZkyPKImMj75nzyWkBQcPGUov+g3RYe/+Z5BD5EuAfThI4ypgq3CwoZeyc
QCT4FuzwPueYDppZMWewOiwmIjWIb0SKMqVt1qlFzN9IIXOAOb3zi29FzmwTYAzZTUu0fDEObFLl
RxQpM1EqgRDkGape0byz/sTrbjGgZSVwgMb2mNKktRgRoqyF6pdZKcXItBb2qVMN7MlKTFYXM7EE
P+7viAZtKWbNNYz0uEOp9ZTgNiULhrhYTFAGQr4IV9XPkeFcJmQBnhHPUb1gdW5NgHDcawFlHHhx
kOtZDVFlpyuaON/Oh3VpohsG3gawPxacyWPZzhXQeTkaYIQP6ZXMh0iO5tivSo2/YKvmUzxfyPM2
YBwi4e+BgOkQt+aV86UooC1raTEgyMUOGSak4wRW5h37dIird1VdpRKIPDeZsX7zzQQ+C2YorbX2
5EsYpOCMs71Z7A0Mcrocdpt8Ji7z0jNO+mboRgYaoKB+Eus3Q6Yb3BqYX4A+yL3XdL75ZV7mAAvc
szzzCZLIAAE8DSVhFTvLKOXSk67ENscak4ADwDTNCsNilwPD65iyMKSEhP9kkdc4mi+1C5LQJx0Q
KdqqeSt3miXeAgwyJfbZ+PJZM3YTCWeUVzAMRpAERMzQUw9CEWfSrM+gy8sSG/8QTK3RG9xYcEiD
EJuOeDO1Mlfbp5XBAquSJkzbHWnqfZgJWShnEoxp8dVYM6SeupUWWeQXnM5r2HIsYjBmmwLw/ubZ
Us3WEZ6kQ2f+jg/dRlpiwHWFlWNE8wIncdUnhvc00Tt4LxnqWRHk5iqnpPREECh4hA4xfo1st8Bc
cw7axt74G3nOKotOdAUQqjLaUeBSYWqGemEyubwWWQgLJoIi2ZcdbzADHthoG1SB1acuDq2RLWaW
DFS2ntlTPOH23FGnXhs55dXu6iNfzbmCC0wZ3oMXb3eL3FDfMvfywsJJmfJH8HCTVgt4wZKuUE1Y
sZ83tS+BXdm4znmrdhE3GPJiBpTfwGHFDQJ5wyjzKCk82W4s6LBhMmW4r0ndNbGKMgNCLnXpYNRe
wPqjaHtdAvB0M3Nz2/Z2aM00bPMVsJK/mK4ykd+DH0CzC6fycq5InaNC7MnDcwBU+zJeI4G3WWSF
IQLtZsPsTSf3iCaqcuiFJPsfOJ7OE3WDkp5zUUP2Tlj0NuAFkLLaPKHCGLw/diEmChGKNKZE3ehS
VrkoJHnC2OvQr5DgCRycAqk5kaBZBMcMvZGDCUQce/YWYYGfEBhAuTY99ciz5zomnI27H0M5NNdK
iGtM4+ItBNMW9lvZxoqsb2tMZYnHasfKqk89D2PmKecmS69SpGUqOdsLHt+X1wapUIshYRZTlAbH
HKr9SUbOEuu01qkx1CaAIqL5OptH8+sHQeXJVSucq25tZcar7AqWraUmc0JM+Fm0xlEj9wzQLU7g
ZRpwa+ZXnC+HQY/BxtObtn5DlVLHYMXGMuDrEH+HoFQ8Zn5i0u+eJmWRcz/C/EEEmtxOhtrwBzKZ
bgMy9emMbv0WcwjoK/eZ7fOTMpc5WUNvNQaeaHy8klOQZi3CHntasMDM1BcbVmDLokB5FkNeIpnf
nvtj6kWWbiYbU/94LLspy6eOeKD0hufqXueuhAdD/GN2LutsJpX/n++jaQI2aOSO+RF3EaoeHFhk
B26+rYxX0//zmIfb20cZMiyxwRC9oCLVzN98pxGRpCBgAZrQH8uF4Eq2DEr7eKWbnwoabJod01pP
HMsdPcqCDFKFeZgZ6OkHksBEQrFEs5cyD9wWm11VdNhzqOYeGVxOmGuZdB6i+QTTGtrNYxtxGWBr
3Rnl3B7h7OW5dut1ClfzvVyJGFFkhTIT75GMZV3Ay0N9U8UU3/2xabMQG4X9vj8GaD08Wy3jxCYm
QZS771MSTHhMJQ4p3x+Xy/WtRoFUyjF5P15MY268rxp7Fa+MV4wBmJm9OFzXGTCdP5CKYFgOcVKm
Iz4p9Y/0EMuMsX8F/QVrp92HANMIDH3TGdFhvxdLPE4rTA0bhzAz0u3hS9t/LfXjx5KFtDmVEhnJ
Q6OviTqr4qZLUbLhduenbp7umy3vpR8BMhYXBs9TjzEAynjUyuDpEDt9f7ZypIVK2kP2V4csgl1v
h/kxc47dEmGS69qr1srRAFTB2zno86+PZ4YaT7iSgBTRgZHAydjxfDuSkRoPaj7U/HAZbpmmpebO
AA02A55pZszcC0C7WfmLKedO5lX4zVh/g/dIoXzXNh56svBggIlbN3B1dKNZXY/C85/tZecYhbVS
r8brdZ8+XY1+fshMFoDXtMBHP4BSdknuqiJNyuG4PHWhEWBe4qm3139yx0nNfWgWll1beQG4Onsh
AHEIqDlbJC5ZLXq3xDFtJcdyIFZtJPhSGgJFLIvh+Py8zldvpfGnv5iB4c5MF83ZwRN2oDfYd0jW
aER4BxjnzjwG6qp1nO5jBTHIL1Fu6O23re78KdedMf8MTdeOEDddzcvhAFjMHfOaT5qz7xOgUQrl
Oq5TQSe0lyfNfYs+3qRfAyzbHLB8jd1ar4vfh0XrfS0ALP0KGJ1fkcEM4KceDWwbBaoEBqFU4dZ7
MRL/IOllFMkDxC87iskl6Ky+Ho4vqYDJzMpuAYFyqFNDZbwaEygPqFBKgFjgUYjFyAJ16qHSXjPk
dXlct5lgnlFXcop1usZeh2g7+4U8UGQs9AWGrxaeV3vPHuO2TxhYIKKImNXBtBWn0IABohamaYDN
FegQWEtmuCgsGPSvHUO5pgqKYzI0VEChxVdNHsAlEFgNFBrSt6sdvLLT/xPuzB0dKiviy8m5T1vQ
mXmwnOvtnw4zg+bg2tBe47DzWJd2yrVB/hq5ZWLCdADI319aMQiKvilk/qhmsNXn7dzFbQFgjr0w
H5/UzwyhCu1AnzKmoXXuB2CilihCEdYxHDWnNPrXlTkw0X9+hgb3JChD7Gt91rXXBI/cYlga9mqx
OfSMx21CEe5pULY2KMJhVqhgg4CqFObcWPWWzRDVRHLingh1p4QQ9vxcgZHlzJBeN8hr3vZKsczW
hFdwT4dy/2ccKqeXEnSe1yIa2bI9a6SFdeiUTfb76pLXV3Lo5a4/HZS99V8p1Y3Bkc3TsWpkGC74
fgmXKjOwT/fwmMBEjfFORHTOORQbpCkbUJCBeBQ5oXn2PO+DdRIMOdHJ1yAf0qKRcRDxb/03xpJZ
zWET2d17Nqhrfo5maTWgVQF+KDBrXYhqAa3qjR1ruHEC0PGeEnHPRkciRxdEfBIoDdv1qTZPp7ez
6W0v5p/t2snR7dehHXuLZ3jHOKifD8E9Xeryc3lwLWVy+fnT21ODLXa2HRm/GDfzp3kmRNB0pCNG
grWkLkwWKVXoXy/owEKGGIYZHp0xvD7mZAK94p4IdWkGvRBmJZ/dLOWv/ZbszvL2+2BdV9Z+tYsH
S88BgRcQ2BgGZQZ7EhVMn4HX5F8FUD6v6j0S8asS4BlO6GI/BUTK71fGi32Zo3//F4rf6utXMKAZ
UzNF5n2YyPLcyeCWwh9pUT4TVP3KQdDP2q9n7FswnLnxpJqAzX6xNyZLaf9iCP85V7oXvdRKPThn
IFdgSRi2Y7fLnfUfmapvEtQN7CQFra8kuraAYn4xXwCWHkmMA5woqtyLjbp8egVYvLbCAa4tx3E+
hSf3aWWTPtDIfGbBZDDPiLpxnXpW1T6H0BDbDs7W4XFI7tXLvBWyIliShFVZrP67n372PX/U69tw
ybXNZQhxWNaOqR8f6/9frOT3GVHvrtxkYtanJTg6xZs1xhKOyCgaZy/fYLUBgxb5qffR0j0rlCmJ
UfCLhAukZ607TGxFDjqxTMM+hCh76RbrAZjo2bwnRxmVSySVPidBM5bL1LDWOK75/Kkx3c/K28O7
XGACQUfXGeth+4u/9I9I6Z7VniulNJuBzTQw5bcFVFFD9ar0GOXL6Qf0mwzlN1+wm0HGHAdyDheD
mytby2uZKfCfZcM7EdJ4TX3ah1f9TPTdOjmliRI7gltsKcZyuEPuoqWbFXSwmKJMhtyf27gviv6o
/JIRzTlzrCaWLBc9p8AKNVkiZB4VZTxEha/UiwwVyYAZZgXr8rTA+M1uxziqifrmvRwpu8GfxRwr
g0EHagibgXwYyvUuNux5OuBumINGrPdUpoxGpBaDzgEM8PiMDXhvt7fk+Gm8IxOFmMrEUmkW9gLr
OZEpO6IDPChUAlCMDaxvXJcO3pQt4z1h2XqZMiCRj9xXnUM7ThYKa0djjuwaev4xXLDUbNY9nsiu
3B8aZT/KuBRaXgNLS5B7A72zs8c+ace1MxQtca+/dh8fHGM796S5FwQN+TwA2Eq34HXkBaCzs4R/
D01Ra+NyAnjLYxssTN7o0fcpTQSWYubLDW60aDyjrertbTtHxgbrTGqMDJoYA2PdaHJjfxj9EUFK
FTuMMfF8CIIE2BDj/SSwNx3NZi2JIFf1ER1KARNZ4OSmhuBkLDhrXx6LbaIcBl0YcUFpXq5cU3WW
3MRmab8xebDiF8Dg8/Qn4MOzNG/SCI6IUYpXq32pNLMUlYIEaQMky1mJiWl79E3h5ueMtCyog9lF
jcBOjhzSFmb9k5gjJA8wc8iyfZMpihEt6p1qxB5IgD4ORneibe4h6w/s3A+Wc8G4N7ec3YijKvn3
8YuH0JXdx8c/kW6+O/6bvR19PSi5pk6Is/yMVbqkzP4We86xcOcuMq2rwWwte7NJrdTxEOWxWJvI
N95Tp14pVeurStAhwSU6KYZ5wmPo44pZE6ADm+Uf4Ix4H97hF7dk9ikyFPFmIUds69ksiwMgLh3V
rTaXkc1k6Ma0Pz3SDerSXvlhFlcXwpmFJDK8zy1ingoZ5NYyF733HySM7yVJXeNrA5wqgFWRVBbg
IB3nf42fZcvmwto91pnpjNaIN+oWy3omqZmGWwzDZ6sm776ai92uemWQYVwvupf5KktqHhMRhp3B
vVaoNPjYhGUKKivQYhhyGtiu1YsqqUmkvLQ4W/b8xbY4/Wre0PPIsn+sR4quZ3Uhf+HTgpBKjefC
qFaOvMJrryJNi8lsOz4tmOHwZC7l+7TopHAPyCUA7+C0kC0yrBIb864Hfc01RsnqG532YkakqOtc
FkKdyhFuFaISEpR8AoYAToVtel/LHWv8aDo5NaJGPficFg2C7IMxCzn8tZPaKAjP96Xlvi7sRW8c
PIQNy4/HSjntfyJbhMlBSQPsN2XzhaZTqpxHVCkCCGSbH45zxA3C3MC2Q9PDDMHXV3vLxDHITj8C
32TJIY/sVX4WZ7km3MieTlsMawL+z4azbWK3Kpxt80tvjRydQpyHcsmMYcwm6grEuHxTp2KXsK7V
RLhWPTquq1V0fFvPjc4E/eNmwxqr/8sN+aZF6VAkxlUgD6C1fAbUOKn3h9gy72J99wq204ZD/Fi0
f1Hab4KUGhWBhFVGJKglkSDMJnCFFMtFXmqnbBi0mNpDuYxiqpeKopLXlnNPaABeEyfVd15ce/Pb
hpdqWx6DO/LFn87jN3fUO9RoTRR1xCvGC2ukUBnUsN3fV5eJ9/eXt/ybEvUCFSlX5vkMpu25elcN
Ebdj7mbeAA/8BQCdA3bVYt6bwd5fntlvotRTpJ7LfyU5S7uylmeU6rWV4aIxvjbND3m+C6yPZybO
BFHBv8sUnUT3l7GqzlKjEx/zalnYLLdWvS06iEqrc2sGf3/xzv/Nn8rR5uaspmlKYow3fetbc0NC
Lty8RbqsVguRiOoRV5SJqcIWc1FnEhRajrUlrvM+dZ1w+YbkIzIj4G+1sj3eNA+eBYAEL7R2yS9W
ams6a/ePqVHpMRyYdDW9qre3GE02x9BAnsQYFojrmbIlsnvEMGVpmpmK/Q1XorAYY0JXduYh8NU2
jBdDYZGh7IsmBmJ7bUFGiw39jFbVU2+K7ymW6SUh/kX65OF2l8Y80/Az5u+uu3pdLBCvHGzbmJ8d
33p/f0E/5AldTvrusjI/fASzi4WNsLa+sMLo6cTR6AAoEzVT/DLySdbZAh5GPsdIxAxuw45hlqZ9
u2+9psxSiJbtzifJgAv6883ZG+eYO481204szqMDpiySymcXLSCh7TAvLN8gIEWP2ZhOpIyERZmf
JhAqoezARmwgqbc7oVeDgF7s0SdsVLiqG9sMn4AJc9gtmfBS017rPyKky6VRLvs6RyK3NaiWpm5z
7+YiqBjOMcOsqzd9GXkesVbGUUdyRUBkIT4WvFW3ISAJ9tU8YIKMVVphmHSVLp9e+g4RaYRU2PKt
IHMbcLD2T0DTNwTjawEMz0PEiIFZKn8rG49YrPPuzA23Gp2y8FuD38EOyC3iDeuxujAJURanOnN5
X5Fw9+L6r3juAdfpHZiK8dhXVOkG14jrYk3soBjPyxwDk/qGew0Pibm7+YaPOZpoExt7hhg1uX8K
m5kQhPKMaMfzes3jyU8Bwudie4qHmu3B9EQs92VIkfFO0T1Ksay1vJ5BiMszVoVi9U1w3LHM02Ov
CdC+92wFgGassM6BlN5CLIW8btPTV/ECEFeEFEzcqtsiqwd26uahjvTvXIltxmfQ+M6x3pZow19v
j/N9uP48Jts9eoZ60fj8NAyzRJMlYAf01fIQH3rPY0mW4QqrdPIsKhGdZuTqXa3l6W3rHJ+aFOeI
1I86T0yGM8y6DbdIYMR2L4ZDUhC2Z56Tnw3fA/wMAZViHCbjFaDzZ3IYBTLAWEnEpmAx3VrLjSGx
OIZW/iXx+I85phNpUe3/qxDiYI8JCty6uTfM3wvU1nH3WC4o4w7cQuOR6Ibg34ZkuUYF2n8CusTj
i81yPG8Xf0ShqZDlKRXcst61kFDaziOnWr7D6pNWX1bTK8Ni0dm4LsnlQeugCeHis2Bj/rI0gHI2
5DwVg4LUti30sZLnBH20rk1OBhWx5/9ScJTpOHdJi9cSvGBs6e2IfCbWyN/KD8v0DyudxGCMzpBl
TcxzDQ9ay/ZLeL1uvhhXZ2JI986805mxug6TKCO+a/p7jd7b2HTnzlpyHejDPnBRmzU2NrrdsaYe
3UcMFWQSpwKSfIbe2GsJ7i72Cbn845tjLaU1X1itOeS2X++0rdm/WDvv65Csowtsx/K/NFF07qyq
I2XQ0EYA22EB0gyuKnohEvxh8DpdZPx2JG8jEKPrds1EHst1yEmGv9FjpZrCCS1dDCosdaEiEYRW
0aUjwWRxMXNPMS7HvmeQYBgmkfIH+rOqhVyMng6ExuFCdT2WqWDkolR6KySf6ZEclKBwWqcbznwz
ciSGAKfnzuaMm8ywSnR/WC1KVa00oNSawI1dBUbs7t2nzXWPsjaDFP84UrnF5qPjD+I6blvY9KNl
tYoxoMHa+I104pnh6TIUQKISF8msqKtwAEeI6C4AokLEIDGqvIwUFwC97l0nccblWtIjU9maGEW1
tthXEhifCGoNDOhssNAeNfoSGPwsiMXpuEEE/L6O9ZaCdlOckQyFgPfVgLzzuvfsxPZRsT6RLbFR
0iYpixqD148PbdJHHNGjbpPfzc5llOHMZGPZefqv+M/j709HXiMC1F2qsOYywQwXNB0zEM7bH0Re
KMklhvG6QcFqt/zPtHBEkHonM1GNtdonEjTmc9d30FJk+Ha/f8zX5LUaUaEeSC1Ps+4SEt96sIDs
wDLZk5mF0eeJhRqpwTlIkrNekKuk7EI3MW55eYaVY+ka7SgDj/VfHvtpibl60jn+iZh4ZV5N74D0
DIunyVD/myfaU24HUTu3JEV9Xv3B0ajYgrRUMJ+rW/xrySqHTZrwETHhXoAyp2eC8L/ErHXicO+e
xeJn0tyNSFD1hESJdT28pRolk9+/INWOKJHlI0/ACsJ5GVGR7hmpk6ZMQxFSS6w3gGF/dhhYN+xw
jv6WILcfKzWTGGUNiqDte1EDMet0uq5SY9maEtomHemV07bF3Ctrh0GR/PwfUeOIPdo8FJkA4AtQ
JMviLq6BFK2BqoUnz1nazjouyi4AsB7+LOl2RSUbUyzoF3Jl1H1XqFggNtTnLcbwnh9zx1JCykjM
0FmRXSpyi6WrMYsxmMGs+7DkRxkKMdTzRidKmM3DdbfUzQ7NtV/EuYvwP0PlpxMl36dFu+r10CmF
roPa8xrJdYgQqE/WHjgC+IPyDxleBcRlbWBVJEOU03XSEWnqRY6FeBb1OhQFqymRcMamLSQrW1M/
5NvA6J/eW6dZDAtxHcRwoT3v8UFONwuMqNPmJC4uTUqaOZdv6WfpyNDQnWY/M8esGUpKu+rS0AfC
ZYCARcMHCOUGC3WF1cI7hKyM6HSWZMQRZVdCodLbSCK6uSa9c8B+jHEXFihuAayWIb1Jj21EizIr
UiqmMneGD3C1TrWNWhMe5soALCpmyFCHYVBj3Lof3vslwFohYvot9AX+CeC4zfeoRqB+jwVwTPvM
eKlpT15WZH9W9aBWm+vCCGzeBTw0495N15NGAqQMiQqG6oKkr+tFsgJQ6Ze4lFMjwLbeDRCov5g+
FIspyqp0tc9xoQp6t9nRxNLfZk+PT4nlF9Je/BCLhCmQcLapjUxTY7yj/1UzNsi37jzx+JgcQydo
f17TgJUs+oQhQDXzm8xQ9ixPmnVI9MRGHba9UBGhoQXN2H+SPn0bYYK9uzIeTXJdHryZNNLwRdFL
Vc1BaI29SPNw+1hUrK9ThiGPREHUSNZ4qQCBqJw//jrLkt6wa0eebSLoeVYK+HxttgurI7vm3odF
MTeXLBd92uooiKQknWwzo2x2KKNNqYgQw2mftYU12kBfZe0rIT7Dz5P4JkG5gP5MES5aBhIOvxSe
EkNgmhcWE9RplAOGYVMfXgv6gdfr+i2yxNwWXnpszcQeA7QkIV/EOKHpN+ibKcpaa1rcXsUeJIW3
BMupVk/268L0HhOZjj0kjiMAVIC6oocw+EE7801eE78vxUbQNfwxNK1UBoaDMCSHZ4jhP0wagBE9
yn3gWzGtyBzgcXjH5mNTXMBuPmZp+kUdkaD0Tbw2YdHoDTkqDLWjl2uLQYI5so3It+FhjVklgWlv
DIjcoi7qgEfTKYJy2UuXgaAs1WZqhKUxeATcgHhlb2dLC5f+++KAAYbQydZitNyxusgmVXNEnlL+
XvGzpj6D/DbYwUUBxPxjgU4nYUYEKN2fnRWt4X2gVonGebU+m1snsupfc2PPfaAdr3MPmExKfrFS
MNNZzBFZSv8hbDXoB6U7dtZgpL9CF82uZQWvlsHfpEqO6Cj3kV2mdzMu1bB54vlZxalpVr8tXh6L
kMkLFfSQPr9KLcDL0vIXswA9KKg9y68fDDLkJH7YwRErRFVGRh3bja5niWztKPYh4JX3t0ZC1I0O
PYshotOPKBGhjiihZtQmagqGogbANVVpGk78GbiBPGeFVrd6zd9JCXSDlCBr50IZoH5LdGYqn7EA
hDopdK8BsueXswGsZYLLd3a4zYe1UyMMLi9lhopM+xT/CFagO6eysCrLnifrUKwkNwx02WVGtj8c
mADZDE0ROMqY5HEzxLqPZR3LvFmifJXCdnjqfPdfacpPzAWxOg9ZRIS65sz8tQw3CbAxehUpOt9W
c1bYOPlAj+RH3TG9VX2llYARl36FsRE+LQLWSzZt9kckqCsWYPOXWkY4IsycAuMlXuIlM4C6rC5+
i/bBYg7ssFii7losZwGnJkSCVvsbC6pIdri1OvtqeCbjXgssWtRtawKgPGshaD1bBJj0YgOs2Lps
1m/1YGoH4zJfrXK7dpStfMVgO/YvM95UBv2b0o5ue3hVUrkuoZSZVf3Z2LDCj9WRxSDdF1SnRd7q
MbHBp5O/mIc2zJcjzFG3IhG+dfGW3kJxPNNiRvpE8x5YF7pBqAN+X3jRyXKcdf4x74xj/RkYTu75
kgm0QE8+PuZ02u/+VlO6PQjbQNHl0t3oXYzWPgPINV4pToYsEYPS43dNoEsYeShj6U8NpSFuSW9i
f9Eq994Tg3R9bn5fsD3NYjh3000YI+aoJ/tyUS65FOKaX+xn6ata5ImxYM75PPZ3hFvydKSMiR6W
tTTA38F09OxdMrtF2mCp2GPpTUZfI04oa9I12pBH5HY7+6/HX2ZqAHWZtWJ2yZoKv/98hrNhuLAb
aARCgok1QcFQbbquUIvXrouJoOLf0WH4/d/ZBLqMIGZKKHI9JLT2XUd1UobNY5wy3WijqXERSkRK
aAKLUWB+BULV44NgHDHdYyP3Mz7IL2DAn2MUoGRstmREBUASvveQ+KZuerUlanpatwvSmlutstAp
ExMwa+g73B1M037d7N1cZt38ycjxW3npdhsAWAu6XJGbvzhpO3jseWt9sAYWp0PHERWifqN7KOUN
ZoFSMAggRd55I1PoLnATkcYHUrLJbCcj8npgqG9PyIgc8B3CNoyJPBPrWhmmYECOyFqiQMZ091gC
JMo5osXPAgzlzGDH6quBvV7pIfei58E/nFmxB8ti0kt645lSXWtiZ65OufYRdF9dNlrAZBrx+6To
coHAX/xArCG6HhDdL8W6aAwTa+ZY1p9xZen+nqwrBa0WEBO0i7Viak+x2aCOhOGe3oLkluITs9mR
5ZfTE3BcLHJJKoGk6iFzaRtobfdMbJJktQ9Ngz2NREgF2brMRViIi3NqZeuCBUybw4f8gcIOqVex
fHOGYaLbd+RW5IaigvbFKKyEzw32OTRWAxD6HkBcV0OrFjbnPLaFN2fgwe0SqZc7DuNL4CegKdZA
eNgnxnsFPB3gwzBeDRZvlNG41KIgzSLAceuVEfpGyTLq062GMroZgC6q6RI98lGETZMJOgGBxthg
5sz28frVxMaAxSF0LCZI3nT6fESOsvK1etFqbL0jCW0yXraLl0dtLr2HWHKhW94iMryDt2M8jX85
rG8eqcOqc47XU4LNPGyXztyZmcMeC/6+mBaeKPVPpfimQx1W2aeN2MyILJdAUNzOfQv9wwQ26Aqc
f4CdMQmS4PYRQcrrqoA3mJ99ELyiLY8MQ2Faj6AcEpcV7wqeFcxWWwzVnw5uvrmkjD2HAZVa1KCS
z0uQdNZtiy0tT/5BsDgjCcxdsWTtnPmL1f8mSbmABVdU55bDAQIFpDS0pxXBIwMSE4Oz6SfzHzJ0
2HYG7NlwJRHAc7Ja9+bgIG9xWfchWVDFnA1kKMuN59GbqZczURYiLAAVD47zlh2l33Fs+M7vS20z
+GJdOjpmC2KuyiQCo48hkmApOw7mkL25sUDN+/BrU89FeAasNhOi6w9Uk47bZjnvS9oFWpKqlo/F
ZeeQwRXLctHxmupjaZnaEFOCLT2CcZJcVBifW81VHKR1LcYrw9INyoZc9DhoUQSCIV5i7it8eax6
t7f+kbgo09H4YpDF8s1EWSdhgf1rWE/zh+AidRg/CM0Ks8ardI4ekwQYSVbiMrckM+VJGZO8kvIw
7sBhvko3fzILNqRcrV5WeA48VnvnZKytYgUspjuwIod29gss6BHyPEKfYgmQqcxOsdKaQCg+lupk
E7OsYLspMAaxVYHGk8aoeHFWejLObMFuNH8uJnCfYJP1zadiPaF1NXDqZeAom48ASJGazShJTd2B
MXnqUDO50FADAXlsxLmga+f8yeBvyoaMCVBHxvthPxRnVIeWa+eP86nMK480e6LslUFBPp5nzmOC
k9nWMUHK9vNqmiltiloRAF6Wkp174ZPH2nlIvkFfhTENyth3XSXpXAgap5NjdQD2iQpGJDuZUhiR
oEGm4+raRiI5GOyqP0QvxTtq90FpfjBXXE29lWNCJHAaGfmm5hstJPP0aGH3F771hOaRxFgRP9FT
7OfHp8NQN3rXrdbVnRh2IFbamKe1WRZ9MnjArktZQGoYtU86g8EHNQ+8Xo6UwFWMzPKVoQGx6gpe
drMcW1lZ6bEpRRjTI97PWHgCWnzbEPTE0IheEuO8ywAo+Vhmk8W6MRFyxUZEAv7ado0AIlfntIQH
Vdtv2WtoC6+lboTzSkZGvAVvX57PYW1kwZzcv6XfaHUf/wDy8Ix+QBtUoSLPBhiJGDmP9Z/CNRCa
8a4x2J7HM9pXmGdIPWNlO5OR9Qe7IGavLYBiK0eSUOvBJcP6TbrdqiSg7sgrqihoJMwecSYK/Gwo
WnJ+YOzE/8sIRhujf2HZjFtI/kOKI1rURevRfJ76JWg9L7HU8S1/Ur1o2wVGaV2Bc2UdfBsNYgdT
cQCwhoeGmWSdFuzoB1DKGscYcWp5/ADr9OYDQA5evwcPVWX5IVOXfCxUSl+VIL2IaQ46S4Bz5C/B
4fF9mLxzIzYobbzEs87vrvh8gtiFm9eW7V2Z4LhT+ZUxD5QS1ufLBWgHPGSFTqC3uRG6jSlZq5cM
445mbfDzluG8TaYjxhSJVEeqOASXS+FfQJGkCE6OM7NLxzgcmPMxLM6oB7kLpVbA7gSCwYOBXB1U
zIW0f3xEk6/XmBnqEZbUvuMT5JKJV4OZOqwXlAzhhWEYJ93BMRXqGW5zfghQXAaVHJ2rA9QBq3qX
rv1r4QUOy1SQ2/Hj+sJHQ0ONpmGEhCKmXDLM4MgiiFVk+4DNoyrowSAyJEcU6wEZOrGn+3okcbwE
MqTX5dRZ6kYy0HmMwtV/JL5vjujkXtklsq8NKuHIWWdWtxyu5pNpnOHmfnT/h57taWs7IkgZoOAs
xIIcCGT0B+NFpz+iJVkJuhK/WKxNtjSrI0qUCUoTDgtgY0gRVwkZgPNTibHzAe0FyycOZV3Y1/DA
LUH3Q7FZF5mhKHSu76LlpYa93sAmt/ynwV0dFt6XPNdM1vGR9+KRplAmCtDdejw0oLNsF/ptSfCw
482djHa2xzo57YCMpEmZpjAU4rLQIc3nGLlzNF85HWbddNN13Q3u2tfOY0E/M1WFslK5Ul26Ioaq
WFdLvjV9dY5oCfPsWbAWLElOmsQRf5S1Es9CoJ0rXASrIYPm4uZymsmw8szmX9blpmyINChFFmmw
8RwSAc18tkmW5fvmq0U+sWCuF2Edm0Q5N82Mz6O0gwyLN/EFM0GSaFS28cvGAsoEf0MTiia5OyS/
YWoKZtZ28pn+FirdF5x3kRTyV1B/Lm2sEAw2zrp2xdQoQmPYvXIvu2dWV+r0qzMiSdkXH5iNGccT
E326wGjuX2E1v4Cf/8w8SMYdp/uEkxRzhEUpQ7Q2wcXMK2NmSy/ex+OLN+lIockWy+hE7GvlqHsH
j1XTBkFDu6g7bDz2PN80F9/fpy5ZXHGC0ij4fmFbQMQl8P+101sYHnzMx7TnOWKEumAhxvcbXwch
dCabVrwPFsF64EylNq7rHcrkG/nYMXqt/2JBvpmj7praXJOIF0FTBpywwdnYb4eK7btmLM6F8fHB
HAWfiqNVRYR+/Q9rb7LcOJJEi34RzDAP28BIUhQlkpIobWCpVAkjMREAAXz9PcF7u4SMQjOeVb+u
RS/STE4P+DwcFyW8m8k8pppdxz6kIoEL1cJnsTu/aBiGb1G3bF8qXCG9vvH35CgP/3ABumWaGMNG
oeoGLTWLGWXMkrdWmEx0Ax6IxgLRgliy5dXQ4OTHSDIveM5tWbQ5n1PlkGX0LG6m3krkdEIICeGX
UvvtxQ66TaBwLaZGHfU9DhlHrrS4LiKnIOXoHyVRvMLBOQVvj8n2t7/QjXxy397p+eiQvKzXa4wJ
nmjOgdgCraKvL6Bg2Y/vSHKeYQE4TnFZvmZvTx9p9vYRquOZWeKXbZVAg6l5xM0vYBzwTjVz6TBu
vhMBUCXSbwzWtuVWVki0siv7W3kqN7rL+bKLDmrGFGNxrmqv13IOphASnnDHBVn+o4QHzG3eLPAi
nByOUP0tu4y+hFPcm/pISQE/xPRPClD2o8wNHwKKiRIENmBBW6JfsZ2N/WwasOFUDmbyuw0SZW7h
aNHUzn4Na6GMONJyMcMrOx/TRuk8y7755fhFjQh3zeQWA94Ta8Y4tYLRSrICcrSlOTmxt9qv4p1Z
2ChXJakTwCiGtikHFaAEIMaHNb2h8/zKC1UXffQP12yRUbwqsZQlkC18gqv7gbujXvig+FiJRjOQ
Xib6+nf5zYwkjWpnajNdUnPMR3AeZsSr12JKBAQHvpvg/kCgvXfc1jvny7IlxyiMsSMhgOBG9REV
SGc0KNbiJsFNHYAMfPHKPMt5/IxBxmKpaZPKU0/pYbY5PYy7IAAMIsf6cAy/wRifrEqGUjNABN3G
M8AX0dPkFoY5ptdgDA9q6HLatRG9dLnxLE8TbReODIiZPCADnokzGKvTCfCdwgXcvCJQxJWIgURA
Fqebypxnu9V/7+idwRid89XoMZMa0jb71U4fDCyTwOqglCo9igA9vqy+n9FjCW3d5YaMHKdpMBZG
C7uLKDR4zgznB5zkWdnTZTnsDNiFQP43M24w5iVV9QiKTWk1ZHPayoUtflXoR+MoI9Gcf5es/Yg8
W0WtiqI1iow66Y+Ln71EW0DXHYC5cyXCA68Msxxm/e02TMZ+JEV8rq4lTNYWNsv7LJCKFhugQyaH
YPMvI+QZZ0ykg0XKMRMAiUIn/uLdhFwXL8jb9uHJv8mYjGGwZLOMqBl2sufBQMMC04QOEnkenj6X
EmM3uqtsyl0D+cdezK3+B9CaB1TxN1w7v5hbzF6OsR5GFmVKqsYTOj0YNAGeEIUvRtzCGzDh2VuT
MR5yUeVCqkDWN6fLtidFUBGAyMjcJdTFEYVZwMIG+KFaFsW5x9uNflwSBGOJK7iGZYcPRUuq0aka
opPLA6Klr02cPFq9fV+rb5Nvd4yXyVgQwbDKMB0hJqjCYK9Pt5WNACgCJ3GBfbUKazsETKx3xRSl
nLiRbQbwqBFiCZrv8OFtuLLEGJlOks+ZXkPrx7Xn1bY14towUGmFFVoXuBN3n/nlWu+PPLE3WbMJ
V54VEfKEyuEWJ3BWwMbd7t9MgmtM1uqLQ40KDfvUpooDArpiyjgCz0hv3claPxk5wkHFKbcKtrv8
INkV9le6/UKaw6G2pCtzaowIT6iulb0FatgFIYWT2G8johNuhrpUMJyTYZzflJc9RjjOt6BBIBmQ
9ILxk9f8WRSLORVGSou4SIqrdot/MA2fAHgLsN5oM3E714vTynNKjACOdSplfQh+GvTt2glHrLCM
bNOpQOQP38hZLBxQ5H2rpQxpRvT2o2bxa64V4Rhr9FudnF6kJ91jCm6HBOmLJ4Q8Uoyr08ypAC4G
SNGq68mxUL64kstJPYPa61d++t+kkB3PNyRULxr64UI/PigT0c9ouNI2QMoDXVgcJZo/IuPwGuBH
R+YFnI1+jcWnjYd1UBM3AzAYGBHNcmqMnNvihpI3VgbmccNbNZYLCrIYD85/COMPs1ju45ZqnrN1
2paAOg4v43/fqBmgMvr1yglAF6dTTNW0kN1puNvNAsfGZ0FLhArX2xWsvUJa/wOPw/mW9Hf/0379
kGFUI7LaTjD7AvYLG0nYkgbG2Qvts/CiMQ4dVhtUaZJak6og8pDoOcKhlwQIdQQPd5+hRec7e7fb
h5ypnRGjUx8pYAh+16PwOEMwAEEb1Tzqc1AW2PCKr4vbh3OS1GrPSFYaLgCZOUhiChj4Ix9bxTuv
tW23EtEiS+BXnfs8Lo6QzgkyWqH0vWBer5THfFcDgDZ4Hn0OCd73ov8+4+k6qlPedRV4Ok0PWU2s
5xTREh2ydL5491ekZSf6txCyOyu5qmei2EPWX08wWY6OVj0waQKsy3O4otJ8R9pv68YzrjRTjHQ5
qWn+6Ij2LrbLmjSBejTW3wfjnV66/P9w65LHHeNNBU3WAb4DotPuFUj4tMScOtUme8iOAMPgzQku
wgfPhYNxq1FbJkUuUWk8ef0hDR2EeTh2hGbt29f3NxfyfDkk+fl2jAERLxFawyrIURCJk4NYMzDs
65FrQBZjElORgSVtId4SGYEcL+dBb1QTpWRATl2fNVdb26ns5T43/17kaEaJCek6OVMjE0zhAbW3
FNtG2DQSVlgu55iqpS6UhnFRSTUwf2bi+N6fOibH56INWxVqrPrH6tPaX9+bGvM8m+jzvtwvNfj+
oMQECEOjC0JhaqC0Oe28z2P7trfcv34TZPqA/87tK9G4kfGCrmFnRhIl09Jpc4X5YKEYl3UZWdNR
R63mVSClXV9tEwiobu28HKpt5f+/xccvnvFaivfQA5MAN2MoqogJvz8fNhnHs5SppUhnxMP1kR7s
Je+j8/gL9xO4gGw3PDDGqPxBjTH/UVXgvvjQibcSbYljTtDwX5Z3IZ8RSb09wEfy27W291/No+lh
P66yAZoRbJBq3f/MS6mPLoNxGdABkqHfxGBm3pJeq7riGovonm22slur6FAjqhZBMfi2VvSEDYci
NSYM739QZD5yK47JMODowTF/QsfWMACSiXIwhpHGt2fE1a/8QstCrPsHRUY7x15IoylMRdqK3CpO
eKRwVSi3cM+1LkUSf1Cidn32mkV+noDMmkGKetRnd9PkyF9vgd0F1vELflCmqHA2xjh5XkpdcBi6
LMkWUE6AywMR/pNwU8oK0rwcAqWRweshxNMDMFBcHO82CDxkatPuKKoyGKuvffPdRLv+M3+zfDsd
7OsmwJkQ4Bjb8Wu1t8+7g9PzyoZLs+h//ELmI/Tx+drgmBB+YbdGYwIg/1vI29T4rQuANzyNTWzz
4awSjV4pND8Bo9fzBtKXzOcfP4L5PnWmZudYxDMBg1gj2HRFT8IzScoNt+h7/0PIZ9+DceBpGlll
YxXgFll3f5Dfz0f35bv+5KX3S52uPzhiXPd1mhDaxeCoWztOYLVAi0a3NnzebjSikBhbgJWXbS2M
+yOi9XGUdosLDxAI4dXIApvbNV5Kev74PYxvlzN4Yr2nn9lxPtX36VN3CiIBorAlPfYDac1oE1qc
As5Szjenyk6jCJdQvuQSpbrZjo/Js1wDyy12ntSVHz0MKBPgplHsjgSQ+5iru2y+ImfcdJ8807Zo
aH6+OjuWkhpRPFgmfsaIJiKqILhhH3oD7lPiDPsXx4zSgP2OhLEwadeozC09r0X4Z6h7mDr9PkBh
grsVtmzTZkwxmYPcxWojdDdCHsriuUKkCGXxwRawZ4FNCxvMRQX3StPtse4xyJi0DAg6YtlXYLAk
o5utS3sKIvK58+KKaJiJecxzUjoIUiv/sB58+xFAO3aXAMOIWlia1KNlb9rZ279pXv0hbYwpqy7l
ZMU6dA729ITuFRaicJWM77cWoso/6DBGpKwstRdDvADKQaItJJ76pSYYoJxKjye5HP+hMmYE+3F5
IRn0sR169NCNsFz+QBOqLoh9ntFaNsOKoouWKcmaITKMGYMUgi2I1KvnhClBAUHEvCv9ZP9GSWaE
GLauynC14ktD2aK+L1t33nsMQ3mfzNJEKCKnH34Yo4diWquFIch0dut446OyCQFW90B+r2B0CxK0
21tSn2+5dYRFEfmhzK5spqoZ9X0HygNuLb3hinr0lZJpsHPoJve206JTmxFjYuROB6aCZFFLILsX
O4FJD6GBuMhy4Da6F1K3+YveJGgWSOVVH+NcBPhSyHYjYfhac98bn5fb816PMW2aEWqaWoGKsEPg
8Y6tWoyCYDKB456Wqj1/cMOaMqsBoiWVd92wHfmv0AE+sFph27VbCU7wRadAkt3z832pXBqM+4Mq
Y6ZMuajza0LfsLfznfnQefKpfXSql2/B+Yp97k3cper8HwSZ6OpsnqWmMkAQy+2Sc9l2HTl8d58w
ItxbxtKiwZrJImNCLpdCNM8apYVLNx818VYRyQHedeCWzpYA5f5gizEi4pRicP4MUpXTevR0YlLb
WFC1iG5nrrA/J5vJbp6/p5fgUPjfBp2q4ZhnSuEfrnDGLGNfcDUltiwqPzRFK2399ytvOGsp/50z
efv3mcKZQHM41y1IdPbtrCgSUWHCivR3ADxA+4sHmbIcVaAkYyLpFCXJZFTinGnC5Yr9iqO+bipy
3ZZ/Zdvzy+84WLeZc+h2SAc3tNfHecllpZjRZZRiMLpUqlrQjR82p+aIWo2yRo5vHzBfx1HAhWqG
Ls9IMeogRkOTXASQykh+lB7RCT98cVR80SLPSDBakIVRU5kmSFTOdte/GS7Wuw5B7vNKacvZ24wQ
owNmLeZap45I2psANbszyb7RMMGuGR2vk93GJNK+cTsnO7puhV1mT3i+IgMmL7xx3yVVUCRdNBTI
DG6tMAWwxIjFUNMnWqepMlupicONTuijsdqmyDISFQn/p7LQ4Jcsiy5ia1Jt8/Zh74aYd218+/v5
ivkMrK1yviGPHPO0ilam41iCXEacj4+J7Hyg6ebk8SXgDtMsZmdz1hhDIowCnPiFsob0cHvaHT3A
9/phoAIpA3Vlbvy1+LV+npLNy3LURE0t/79PqdvDGcEQktBj5A/uOgHGVMwrM9zSnjsfj03BciWc
0iwyoN8JUT6zaS1IboID0Gtzs3Z9rKT9RR5C8rgmFK1G19fPDqpcX/oe8Fq/IqBcOJyvu2QEZi/O
pmmy2Qi1RF9cPLvNZeP7+xh4pL/f7RFTgt92K3v/avFUn9NkwhphVFItv+ANNqdTjPopeXtcy0HI
PSi+FKTN6TC21FD0KMI4GHTxGBF6asm1Unvl+wTzygLCejv9C1a15iKwLPl+Rcb0hCTRyqXO8Nej
cYbLBCHSBwHYreQEODHszJUDGWobfQTeJ1yKEufkqBGeucZzD39xuYAcwpr+YUjtNLCfQyxDre7L
yrKy/LDFPGdolGV/oaJi7A+YpsPe4f2/v+j75owwDkkO8wRQSgIYcQbZjg+Sr5/W6ifOWwfRjrsi
tBj1zskxzilqZT01qfLj9mXuOJUajF5ku6P3Xq/W7UfAXUJewtCD4P+8IGNKz+nVxDw/GERXtXBw
YARXTigYoP9E0clt2sq9EtPtiO7y3nZZF35IM5Z1lLNINvNYOr6OPhwkzsNlV6LzRJ8jIuxMdVOa
F6Ws8KTt4eoA4gDdcE5OtJjLzt7QoIzOpL2+XKtxwiEJhBQUhBAQyjZdydubD4AgwPWvXwdcZP3i
frulBvX827Gj1EqfjAMuZuMBnc4V8OVQYvJ5gfRSp/MPKozpKCZZa/oCEvLqfOQpwTnW6EkkLyJB
oz9y6P0dXsBJ/+I/HdLfgsH2tAZzqJTGwnt2DZFIuJrOdLAA5W40CL85H2+xsKIAmR9NABVjICzg
Szo1ej1oZ+nYjbYjvki0ufJYPtmmxwNmWxqN1OekGGPSt63c61YuUSfjiNEqweqd2+3Wo+Ry56IW
LfCMLcaSmHLeAqG/gGycnMxtAsV2gEjFCdcX47AZEcZ46NfhKl86EHHMmoi/9eBwfuMYYOop/iEL
MxKMkejVasqzBp/nClkIIvd4IbVtrowPyV63OhdA5Bap3qHH6nJRAA5fQWHvuLm42FSueqgzXXjt
IvIa+piEJ8Xnfo+Wo5N6GtCB9GNywqbRau3WK70k3QoBL3dyY9FS/jwCq+j6uag6bUylY2WS7BpM
k42qy0i+9TPHn/JE1GCU3ao1yKgAES1kJ7awfBjEz8H6ZV1XhAtnRj/dvadmggQt74xzMuKpaYlg
u12lwI/qif/w8L5ec4Hvlia95srHrk8kwnRGVRPUtkNCcMYutdVT+MZD5VpM0hXNUJCmA5pAl1mV
6KJW6dIS8mpHj4pT++FK2RfBsFfpPc0G+R26KqiyK18Z0V/uK8uyI5oRZ5QlSXs9VItaQvgAxNjt
Trd3CDP3Lco8jTvYtIcbOOr+X9nrH7IsRkKVS3WLQzfSUauCIni0h8hWN2i+07sB/6pNOHvgW19r
5myHUGqVEHfP0Ul43fZeSXBZx+odlMI3XOyqRQnVVdRbADmG0Q7mPTUF2AHh2FCD7cmubiP32+Om
9mW1PnwDe/L+11v2RD/U2GdM5LDqzuNFQp2Ftm6i9fBJFxmzykG3mUNr0XLPaDEhi3W2qklTwNl2
m0aOfnVVGaOWtffSfhwyXHzwea5icWoCW9P/eUsWRzZtwkKbGnCnkN4rZPthDcRQd3BlC30M52s6
3OeQ8+lu4yQzMUmbKiwn5SodvatfBKp3EDmHc7mfizFfyTmbhPwKCo3gjE8tIDszHMdYbXi7Zcs2
efZyTJJTxKmqdAVezkHFKnHRSsSyHGaq+XjT1Dj9wyLPKDEBSnvBhrt2GSTUVU4OTRGPEjnWL6W9
Mh/8X7ad7YJD7h4Q9vGmMZbt5ow0G6902jWTry2Y3HxsP7zjWBMcSSN2HsREvJ0rD3hmi6cDjKme
snMVqi24xbtqki3WJHkpNnRH/DC25JCuu8/y875ULtbg51rAWJRYMmKlskBT9JEaY4jp6iZbq7EF
375U69zm15MWA8Gfh2XrSZ1yLYxYg5i+AnsltjFVPfn16vJp8vK5m0rdkR62jpQ2/3lPrQR2AYr9
HrXOr/07Zle2hWfttf1f+yMOxnUvQyDEGCMpV/oVjRxeYknF9N4PoU8y0325bNVmkKgsYfe/2eVe
AUS20+2jUtRIdPw5X5WjNyz8hBE1TZmn0NAW893eR7uyyAUV7M0VkYa31j/RsOJQXEyRZl+VMT55
0yWWMnRUU6UdbteOt0El9YhT5Lz0VuE9J2N/5EtsieYEWrXbeBRn/1Q8jLYJuNuSYNVK8oHB9T64
7puvAhEGGxi4dYkuiOU4G95D84SZMVCarOp6HEF9igcqY58XW981UFhuqkZ5uidCjDmSMCh9Di3w
DGxw1QfqHUCz0rcKPrJw7f9VXhlD1IaShFveIJbm9nbjfdaaXVW++ehgdjG1k38DWqzPjJDKGKGS
Qu/pIsR1g+gQCVVCLBseMghR5rkvp7dw9847ssfvqsuoamVCPcqrU67j3SXFbtBqtStwhFvQSOvb
CBI3uR1vAZiYb7+4s5O3owX3fgET6UTnMNX1boSb9rYbHNLY7i72Z0Ky9YribLt5sK6I7L2/HLi7
SZwQRGPMUHQezKKPYIa2DqY2L288B7YExjH/jrd/n9m5sJdwlVHq8R17b4uJJsWrvPLlarmWi/ka
ZG2H62dh272/xqCg/7u3n/ZPZ7/D3OJLDKQX4Dj4ky/uHnsXx4xzO3gdrv7wdF8CFkuauLCo02wI
494io7LJpTWEehSppRICrLnmq8G5ZI6WeEJOrivrdd3gkvLmmVfYWWzPzgkzKjz0sdVK0Y2w+KyR
IiFYCzhtxREr+uvuXay3WMDmGcvFqHBOldHlOsotqQYkzREludNue95nkS2dMXOlclRrMSycU2K0
+Jy0OvB0KCUL09CqXbR2j7dcK660Nd7vf8XFacEZMXZoBrDInVpmILbBokpUe9lHvNOP59jpVnZp
wOfUboBzR2fn0X1U7HXhBlBs3SA8v0d7law2z38Ho81ijMS7bCjTTewI+3wkdrWmWDf3+V3MpOd0
GN2VoqIeztYEfrFstNvV9h6HhHzDdskavo1u8aY2r4u6ZC/mNJnaS9eWfVxP4G3o7E8vRRUeY73r
c2vf540noreZlJnZqNXs/4nopj0o/jsQ455Nm+epaQBy70MxQcM5nSIdHwsPaO222wwbu5jrjC06
/PjFb9/Rz3GPGmNk0r6s9TgEtRDX51N7ve79X9X6mSN9S2He/AMxFsVK+rZoI0k6ytlK2KM1O8V2
KPD2gpfWSPQ5GcaEaJ0l94VJZe8VUzo7TOms9uTpDSfEsUx72PDxhHnfirEk0yCllzSn32rTOo4G
eIAXTOHuai/WMKXJraosxa4z/th5hOGa59gTBjlg7VhescEgPU54YE6AI+dLMZyuYzdG11RZ0tjY
Q5q0WFIAQHcsp8CgZdzUnj6vsfOyRjc7RezBreAsRcpziox1aqVSiEtJQdS4aUISCejdI5lEJez5
WXi4z92iLM6YYw1UFU9dd6VCgldUC1vDI77eJ7Foj2YkGHvU6L0AsHhZOgodqbfaG3BZOjvxMLh8
n86yJ5sRovI5M0jFJOZp0oOXq+3kT6XdNIRuW2642F08iWCMUhvFRh8m+D6bPiSIstePONya7Z4P
FGOG24JZlPMZW4xREhShTQdBha8yflfvEvD8z5KTiQ6KJ1x0PZ7kMaYpjvtWNW7isPE+dhOpIQ5o
3WIJnps98NhizFMtlhbW4PGIlQMsm8kpfeNFWMNM8DpzVFv+YdRn78eYJRH4vqXZarRiuO2P0n4t
Oy/U896XvsXK00xpdWY8qqySxkwKkEFBWfVP24+P3QrD+jjj+OCiFfhib2L/PsnFqYI5ScZO9JlQ
9GIGyQBO4LZBKiu7ceOlj5sqJUiG/seH1BlbcTWbTrFEkHs9CURdoa2PUYn7LHHMETtfEhv10Eop
SMQpuf4lYlzB7mWeRCx7RrRqDbp5a2gWY5Gi8XyVMwC2IqMKffjGlbf66ymxfThGQPTYuPHIr58t
RpwzmoxxwlE8tY0jHVqMJaGP/mF8FIDQzov9bkHXP4X9hzXGNA3tIMf1hZKhF9Wv7kQqr1MwQYex
Gd5UCzUG92gxhuncXHvzjOzhCCx1aR+SNTfpWxaHH24Yc5TIjSbFtUFNH3KT07Z2t0MMTFZlq57O
u8r/DvhRzLJx/6HJ2CWcjWkAPw6uUG48NTJpY2K4+a+oIgfUqzm+cdne/hBjbNMkt3rc5mCQEtsm
q/vatFgm1v8WOp09yD101zTNFPBieJ+YKt7vV0VAq+EYgStxMsvmkFsMn2fkGHtUmeo1nDSQExBN
nK5udcg3zSsQPxwOoSWTbqA5SiF0VcwxMnIhXuMiHzEGgWVPJ3x/OjuAasF2G4fKkoeaU2EkYcBA
fXbuQAWtBAtFfZW4iosTYxxuFkdD53QYIUjz+qqMNejczoAAkuK4wmgotkJ//cKRaN5c5OKc5owc
66gyeQKK+hnkgNDieBHiiaO3M0iH4ZHt+IxhBYPs6FQ/2V/ex6dKI0/u+NDgDiUWR4Ni+1y/ARXn
/lMvFlnmv4mRnDOu7NbxhX7QwdkesYdNcGET0zqwyICs/LIeOHqnLtmuOUHGl2mDkSnoscuIPmQ/
G4n6gejg/I0Ow9Xd7kiy3Zd27h1X+z3Q0Ac7fUWNT7MBsH22MNPpSq5bkEcbvTMeltuSRZj/MMY3
VdogyE2JH/baYAzE4qPSLdm3OQHGEY1FV3ZDRZ/a217sXCSK/3/x76R3njdaLH/MaTHeqLeG4iJS
PcW0KJbbUAEpnNURsKji++/0Tcc59ApL2a91yJv94r0i/fdZKqC210HrqYwruKdtPebufXldrEbO
GWMMkHzO48t4+0qb00eMe7p7w32AtKa4os0vSyx/MsuSLVwTw5I5w00vdu1YYGfjuAE+3MdH4QCR
xLX8s4OtU47RW/K4hvFDimEMsLHxoBUgJfqv20/1mHkca7c4QDOnwFjVSWuxMpyDQnXoXYy+UzAA
ztdZNtw/TDAG1aLg6kYEEg7VZlymXGFshj8Suhjyz1hhZ0KHqVKV1OqplHneuD3Gu7/Ibzp3hKXK
7zEIUp/3ef6LofybNXaubAJ+yyBOHXzFaesBLw8Wyn9C4Eo3y3h1iMWuy5w/xkiGstnrgwT+AGpw
LJ8jEq3zGLPmBB06Hzfs7ENVk2+AVgtPdLj3iyOLixXGOX3GFtI1lHSSQX/0MUcAU4XZTcTmPI9I
xYGNY+dkGItoaK0RTi3EBYsZFxJtW9rF4MjkfzGFPx+OMYW5CaSAtAYvKE7gPDDJOgACpuTsOZXf
2utv7Hk9fydAdufowlJMNmeOsR0VIuimK0EX4gLLa773gfh5+eSR4b0hYzfG4T8GceOYzyeLbLtf
baC2mBVL8dWAGuvTmRYOb0s51Zw3xpScpSHO5QS8AbB+iwtqJYl/8RjjvR9jS3Q9zKqKurCS5E8q
+hK3zSqedCyHI39LBwu1qzVN1pkKRBByrnmrz2yNIfrpAUGYZUO94/3j2u426kbeYGWA84ocDlno
Xb3QBFh8mJSNJ22itWXXXuJtAJPHobPsk394ZKwJGrhyJ014yQ36i0NLrgIdbXBQYQL84ee5RY+a
f+RucTFhJiMsCO9kDaJodeCOIl5hIugGMoeDUthO+P3kP7y7sXvbTbhw0weOSrB7lmKljWgY03cd
JsdbYeAPiAkH4YmOuwNtmNsj531HxsJk12k0SgXvi4EJHOVUAhycvtgYen+nOPuRh3krHNu9/1F5
/oiF6c1lo0LNAUxieRUQfvC1x798wJ08uNgZ5z3pIjVTEk1NUSXkmbrKhHVWehbCjLK4nTwUbjAD
QGrnTfPX4BDDsITD3dKTzun940lbU81pWgIUszVKehdyxMC2MypEsx9Fb21jk87CeAqvsrIUhWE9
15A1hUZ8GpMOyXkV9yOO10Jove7DwNh4xVP7Jemck2C0UUvrRFIuEqTTcXafV+/AMc6LwdGcAOu8
JyuStRwEUImioT+GJZDVYh3IxQoGbtFw6C1Z0Dk5RjSEsq9bIcGTmQ3pI0yA/8UhsDh5OqfACEOn
xQO2IUABvVz00z7JmUZAAIC7L3RcOozHBpRUH3Y96CDfPgH1MLaPvvGM0AcL9hxS9Cezkc+cJcZr
x8mYo/h0Y8mBYcw9yQfiGVSJV+daTJjmlBhX3TV1jGOdEzVOmOGTLoDXVltq+WOyBiqrw0cqXwoO
5hQZx20afdmg1IHPVRP1iICO79E4aspWUsq2ijPtChIdHZtD7IhoHHXkN0wuPH+/3v9WHPlmbwIV
Va2kRjLgAUc3TjxT4l7Z5VgEtvZeNqNVXCk3wHVIge2zDmweJP5iqWv2UVgDnhfnpoaA04LA6aTb
qn0ksAkPbnJ8xM1ZrtgtVvrn9BidVbssM3tqFZyTdBK/S9KsdhjkPPvq1Z6wfROsS4m81DF5Pnxx
ZX7Ze/xtxdm0XbtM6nQdKXHnigM4FPaOp8BLMdWcP1aBh3rMZRFqhc2Cy/6CU+0FOT89BjiUiSFg
jgjyLJPOKHE/hqOcx1RCTtsB+Hbe0XT2Phn8ly9OXLFYJZgzxmjvpSpwk1OBuAMiWwkuv7X3r/v6
tBgYziiwyfvUA3cel3PBzBYOUAkSgqXVw54uZqCrj8E2/3DFKckNr/HJsblsBl9owzRJKR4x8Z+5
s4I8O8uueElKn9Vih7/+6mi/N/EK5Vw06/qjqtl5Dsww1Fu4Taf/Epb9Lejstlech6YmRDfjjgIV
7kIATfMzct+B7vHLtS8rnovk2EJ2sVMBfvNgpDS0aJ6SpwMPlJdnpdgdr0wymhxzLFTOSzj6zD0H
F7IlSUSUiKg9QLe7DN6Yp83cd2Q8f5VlgwLwACqSuOE7BbFDzxL/winV4BmDLf+jOrNXc8R+OOtT
BQ1AoLH1JOdY45qqhjvIK5iqL56p4jhL9lBOqF21OpVv+qZ524/4K3rOnrJjuYKt+v9BERgDUuly
dK4HSs5BtHbavor+yfJSyY5KEu7RL0pwuu++SeEpH5vFG004AWfzZo1RAvF2e189+u56fdtf42KC
cdwLm7fXZqKMhQEOr5g5OW23IbqwpRtYqfvMOyLACQ1MJlmoz207qcrt24VP5QPydF7bY7FxPTPH
bJ7emyU68jQfAeQ2slbAUr+j9XNANZ3nWxbLmnNSTKqQnetqVAuoGUaeAGGFJBl11AiXJJ/MB0Ie
3nFsAidPcPCEXlfhgc7wjIvJhCQYto0jWQKjACrwcqcJfN92MUCEVIIOHnCyiRv87J0Qn03Qey3t
tWwEuc5GxRg1aty/HQg2EJ988vZQ/ELcdRjfDvlzReHNuQtZi+AC88dmIpT8bOiDYYB+RgoMqKhO
mJBvROMcPnkBA3tFB2goiSAo1Hai9Xx2Y4yi8+rEXBllbMqoCwZO1VAZRaw/BYr/gsEKh+vEeaEJ
exRHQs0xkWrQabwTZiuQAB5zNGpDZ79qieoQ9B5t1w4yweZVBXjiYjGVhx6okVOmgPSJjql4nytc
koJXGAJ6ntMfnkPP18mAwxMP9iP2AshlIzx85VfCLb0s9XBmcmMxJgfoZVmT9ze5QWGpX2FLZ3Wk
1R7gKrw/aljVoeLKMeCcnJEdDBIUqbLkEkTjVes4ybr5XgP5+z4RTshuMdZnMHU1VahCOB9vwf0/
vdgwmT8aY1uk1kiykNZcvO2w2kUY0cI0U+hyyPBMmMXEKb0ghxdLA5nXrYbazm5AEvf76QHgQxjA
dTjvxSskWYwFacOpaQz6UTZI4ryP7XW/W+2x1Cn4j609+EAE4ogBV/+YPGc0Mz2rb6UrLK82q8lB
ixcjGaQKXIzi9q5iv2D/nqJXcb4f1a47xtpiDMykimMmNlQ2eqd/myDkuCHO4+4+EYMdCgr1/3C3
yR/gAb0jtBugCfun32+jZ9vCO9fhLkYqWNmGnTdRt2UHB83L0AEeRYBRadFJvJDdHuhAPhKtitAb
v0ACe+VNhy/L6IwmU37sxmsRhmkoH4uVOPmP48M7YAvc0rnsaDh2OAB3hjfovJwfz2iqf5ank/w6
KFYHmk682la9PRH1S1qXwIWlF9sopiJHXhbt1Ywgo+/htcOjTxYNASOVyOgAh7hlZt+nspiwzogw
2p5GCrCdZBBRbfEp3P+rLGT25xn1Nkq9SE0df56iHjnZ5PbH4XNMHyiW4ovdvNDDBPcZWoQiMmck
Gf1WrmchaRWQxOppTrrp9Nu2i62xAkSJ3VTeM1caKQ//0OsZQUavM6trYjmJFJy7/gq+X//VQPqM
IbaWYUxjo4oJBG+DcOGCs4yl7b/LDmq5gcMTh+Xw+YcZtoDRZJGIK3rQ5oxcbVwLwVTPDoVPHTO0
T4hLfv0C2TU9FsWbhOfpNFvciIX4oggSKG9OGBOjYzerJ/JgkvcIO4g8wKrlbHzGJ2NBsKp2GTQR
Hw14pYCHxEFZXDJ70o9+i20xXIOMPrlPu2iaZyQZA9I0CoDoRB0MbrDzvusPuXPxY0dOiYSMFfAd
Ge3kOZgr4TkFjpKzJY/GLJUcDTcZIDqv2238tM0CDyEnBmcc/8HwH2zcn8chyIBXFuBohsEYlyjL
9DI7QxU/j7QA127vqzr3IzLWRU3aJi+o69listDzgBrgPxHag8ItOF6kshx+zT4fY1cM85xExRUS
s/m4PFt2+YRzj7yV/f+iBIgSgTJmqeJtKWA22jYlqZQqUqaAow/kjxOEcvUEX7pOcTjmGQfueKH4
ctqj/lBkvpF0AbjFSClu8tVHv8KWEAKvfkvbRLwywHKwN6PFfK8m6bCW34IWtiicD9SkvD0sy28A
W+Yudqufv77uC8giUBfWAP5+TuabhapURLWewjQ7n90eKy/nzomADVYPuGOxIvKKPJDB/YU75sEB
/fPvmOTPNPUIpqeMwEdx8lhK7p+e4ufnMJ7CulaqlF3Av5MF45WcV+eDw6vm/Bc5/ZvITWlmItTW
RYiJW/BcZkH1pjUeCbC9+YqhhPuPy2HmJsozOrhJbLRTCWa0T1xPo0cGNI7dWtz5mn2+mzzNSFRq
E52jc6yg3r3TU7rounauJOhRNrrPy3Ih40dQbq2mGaVzXsRTVeDR0PzHfxhvR44lXR2HF50sR8s/
X0f9M4rscXY7jSsQ2giH+BB2QEEOosNzIhIe1v9/ceU/pJj4sRpyOUtSKvzb29z3aIMtlMT+D2nf
tdu6smz7RQSYwyuTREUHSZb9QtjT08ykmMPXn9G+wJ1Si0e9sc9KWAsLULFTdXXVqDF45yM7puvg
gKxQj3aBdAcMSczyzWQgD/a6SPmVvtUzn68jcvTO7ofrgdOFvCRNIN9XhJmOUIay9sv8PfdvxJR/
6bSgnjRis7VO6qoGoGuFcIV7Wn8zO0n+l7vnny3KtRRjW8bJBXtzTXC7LgeQqLcAM52DByTY8hlD
Yx02ynP0ZV+OsQFrduibwnNzWv6wAjCW46CpxRRBb8UAzfOHNQHEAFwLsbbLOgWbiczyHUxbVCZK
KfhpGARysreualUxNFUDlzuw3lCs+5QmFBsbX72ov6sE9W11sf34Mg9ok35/721QVbFWiTksKqo0
xjwL1YRsegEhno63IUBEBJ3w2F3N8pVcOcbfRN+Vu2qNMM3534vkvL14H1+ciTc+Ajo0My3QWIHS
HMg7LtYIOC0r5zwb0yk6ZAR5hQd9ITVERYI/luRCwgOhdiZgOxjXCtnJd37j6vcpB6lKg5TVY4rA
3MALBJQcjcl/j6y2nPmM8pUZyjnK8MG+QoZxQjCsbZEox+P68SrNdnDqVzYoF9jpkV8nBoYCcQuX
1E6BoOvWegQ2/3gbLi42s6Vu1gFeWaQc4JAEPsTCc7I44qKxUacyEiR0f3s5WTcZWYhHC0U5wKht
tDgxMgl57MomKzVsqhRykkuwtLBmkszUI1uU+9OnIOtlGTPZwo7thraK0imeaaw7k7H5fnfN1bki
qhOTDInYQ3yx68MrsKMs/U/WxvuNRK5MKJdc6y8ZTJxQSi+PnZmOVqm7TG/OWJ5fV3VlR0zKXo8D
2BkX67O6+MhW3GDmAI+UrEmbD57+7brfMO7KlKFXWeErWB3wRELg0kFU0ZsE7cvM+82mxK4skUFf
WUp9rsxaHZZK52zvf/mzf5uwHUS41vrEqsLOXx9X9igvMdX+JHQXTKL0q6i7Ra/Ji2Y9NVCSeEcb
AVTQWEm/2fjwyiLlM5JyGhpIxkiH6KRy6E0DcOrZOGRvifnf3Y1XpihnUaRQGaglTGZCIl4NOl6A
cKKXBlUYdOYRzWeGP5wNYq4MUh6jLPxo5FQY5Bfqx3q7d1Hwmnb1Hyii/gcYgfuZ1MHnIcoGJE1E
UabfQZ1v+ArashHOZMlycjVTfg5LuxNXTWbrb4yh3TuOW2NUPNNXndwJSYlTDdruwUZiB3oNxjNq
JviDcUPOZKJvjZGRX50Cg+vKDMpXMEbY9aZNFZqh7QHZVLekJMQyd+98b81RN35Zy1U39TBXV5vG
Hi1xVRIFYVvbbiIL6OmBKLnYjAm9DzNujVInL8yjLB1AkgVsH54svQFZtHp0wRkF7byJY8aj947l
1hx17ISYM4S+rbBZQP6lmvknD0Tf8vGYWHuEOm951UVBn7dwXr3tgmVTfuKha2dZj63MJHRuh0Kd
srEC3b+sYSjoAOatJHeKAB0R415urVZAJMDaHmT5b+/mW3vU3azpcaNyNezZ0n5bHRLOnLZIVDHd
B2Mb0s+TcQJ5TyX+LlH2tzqyNty9c7oZBk0ZfcHdP6klVgf9wmi/43GyENL8AR2c7GThi8awx9jf
9MOEQyfNdCGztj1Fn6HbP+Usb8tYl18m1isv0QVJLVxaDAht3+v4IPe2yrnp6YIXP4sJbSbSvZ08
6l7mlEjLJh22TlubA5jO9zq0v/2KfzHmbSZ+ujVFOQYtBKuC7mPiOMOEylj7FMIOK00zkzi8tUL5
gzAr5KbQYeW0Pbenj9ExzOmyau1KJS+6V8dSzXfIduy49/V2ze23a9sq94RbZGn/FyHB7bdQfkON
ih7YcLLxI9VsF38TT0pNMOmxygQz6bZbQ5TnSPhUb6cRNyZRtLb72NMsQ7Ny1bSZUBSGL/yVX77a
nK0QB3UTdEgemmv70pn6ZvyTsLpUWBelTLz+lZWpFmSp78m2RPOnrS8MSBruD+ZiEavAAJ8Yjvf+
8XUzfTS1cV75UCjnsU7nIXAUs9qAczEA8MpRnrtwyy5IkEP1wPHSEli1iBaIsMAcAuIclqsNypya
ZQtPBhrQGKduJnN/OzYqBuBLseZTMpO4VPwPgLBAYQwGpJcFBEq8DUA7zNuSdY/JlE/RWr8Jyh7D
s+GO91sz2/aexYxJGX5YptxJUJe630ywAh33VTaayEY1mWlyR2UBT4kKAMstMyINmfIs9TgaaSdh
l0z7k/5coobUMnM0My+y2+WiXEYVFo3f9zWJtM/2hFTUAC6kbRI6j7c8a/IohzHlYtD0BvGSoDlc
54xfZ7l6moI4u4QV33UYRXYqVFNfRRer1j1INReu8W4sH4+FZY1mAsyhi20o1e+cdTZ/MlzxuxVN
cVmzFbwYJ5fuAIR6l2ZIEkwRUWjUwVx+W7vlO24yVrZupjP9ZifQ/MLtWEUK6Pqlg4pi/lmtwLRk
mHuUn2rTC1b8a5U7w6LE8QXbEiMyZDkNmnq4zNVaGi+4TyTUH7YQxwDQKsJTJdtqILhoAbUXzaPV
groq3zKcMeN+USjnIeZJm2TkKksbR56sA2eluq1MzGcKayUp9yH4CEnbCnYIicEU2ngXpS6SiQix
GCMSiGN44O4VynEI9TRmEkSvAKU5bQ10jb4ou+kDWbAANTFmJowVDNAsTGI34JlJHmBAK2wvX7r5
Sqwwy8+sUVEuRNfkLOMVmOmt01nbu7bo9K2DKtHkOMtGYT2OyM89mkTqsVKJxZio5C17UgTE9+vp
YvILkDYMUNeqlhb4DJZLjakPyvLHdC9hkMpZN4pkMsPOvPgWKEQS+wetEfZjJzbvkMF5J4ngzeJp
9F9SDHHVJyOC45aQ/3DPcm0xTvX/MpZ/NqhUR2cI7Rg2PXFe6+HNQe7BZLe+zZ/ff0aoFEepZ9Uw
+TByJvDM2vIyC2igHaBAqxwqvCzfT47p/bb4Z44Kb7Skl/h6RBSw3kJicGvVNpH7ZU0dywrllFQ1
l9QJdGCH04U3fWiFPV78meoT8fX/RkE5o64R9USo8PsJVI8kW9ih1Q2gHoaZ38rto8miHFFZdIM/
DL8boP403AntRfgD6M/m27DyXRmZ/cYaIclC5PF+4iNjlPMB1L9RUrHNqGW+XLUw7+6hsruAODIz
7ctaKMopRTmIomWFjPCMCxoI4f0BrG1PAdj13jGnryvoVvywztXsex1aYLwi4viqtI/gErlvGm3C
kyg0402yS9/5v/K+9XInQVPTa7xkAQulmWEC8qCLAgj3ZREwT5yKq+eRrgCuLpaViFAUPUaphxTw
R1BZ+xQFq2C394T1C2dBGGnzpkKX7GKmAUQQ2k292TnHbvHKmoCZq0DhZZ4XeE2BzqJCzXqaKbwW
NAHChcY6T3YcmgZILi8Qs4PuNdTe+uUQ2+rOZ90JMxOvCJh1QxYViJTQ2I9m6NKgLAys9r786N78
Dbda/UixqTwxvPPcnXpjiXIAaCcPpksIS5ULie/4YDgJyH7BbdiaulW5jw/KXOgHmL5iCJhR9Bxp
1F1XpKWMywC7OEGn07bMnU40pwCPYAlQhZfOkgF3r6cdtx1Us1scUWdg9u3M3EeADfAgcYSsgywp
1CeMwTBUss8hPFqJu69h2URmtEQwpvGLzANNNNQmp33P8ubkBqIcFAati7wEbhhe+O3ku9rXfJ9k
nOYLxgHZSKdbi17phab49sw6QDPq7bohQPQNk8vzcLyUK8q4WM2HUoIhe4QwaPnJk2prdUrNvYre
msnkzOyzw79JWyG03uIIWXNpxRMOBl0zhSeW45rBPt9+EHWEYsHIm5QTjUPtBLtt6kar2voIlpyp
7dLU7HaxU6AbnoXTIr96N99X00Ctst+HvhLwmIY0Mo2XZIMd/cpa0xnncDXVKk9FHXpr1LUQKMZh
HXutMxpW17vGTjbrA3gbc5so1q/iguUaHo9MpcEOeZAocnlRyQKLq/5TsvvajN3MUlRInUuWo54L
m5lIYhmlvETYp1w8ZRiqXXkcFBl3hFPosW+4D68MHigNXVZlGSeFJi8Y0B/ZFGXiH868cziEFhKK
Zxbe+Zfu4XZb3BqhTocKiJRxqWDkdN7/dd21bpHuPbQiC52ZLYvF1kVnMmC7ew89YMEy3D9B0xO9
fZ+73U5aZU8Ikp8hJWyuVpELtQYIybPeVL9Z9kefSJbiylMEEQQofAWfaAOR+vVF2no7dI2ee3QV
Hxa7FUAG02olWJODDu1VAIqnx+swE7JhjhRdN3Q4agVs1bcfMEWBIlaV7yNJP7ldZyrLadm/X0Yz
XRZ77p1V8515RN7Yo4lGglJqir4zfNxAuRfVJmiWeKdclZZhhbvg/WIOp8oSGYd3JmI0eAOMmpqk
QLYeY70dZVRe9CEvcpk0eRFJLtkCHw1oYEEO8r7Bah9RAGat7QxAD5cAbnWAfwFVQmR8azSoUz+u
o14+IKwRbOCjUG0ubX+/++zNwmkdDbfi6+fj9ZzpsLw1SsXGah76AvhJZTgMbGrogUGH8a9ve+72
vAaZ1Pd3sbT7bllCeWm1guzSs5qZxsV8Pj3+jrl1vhk8dfZ0Tui4psR3yITAtFildvQcPPtPnjme
c0d9k7+4w2OT917rduTUURLB6zXGZSsfoKH0cYE0vVcFLitEJBuFOq83w6KOSxCLdVooMGIb+w/1
78uUgp8Eqefnx2O5D1tuxkJDB8I614ZK7OSDvgj3L0/Sivt+bIC1OWnw9BhdNJ83YGHa8x8Nnk+S
DYAs4LGyvRlW/TkFDUXPcDYzgGAMCzLtmqgbIq/RzBrJmBXclI6YPXQ+ApJLhLK3B5MjvS/rFwgX
LSzFeuXXoE/IIYAoeYxBz07rlX3qRHIy6OszZSCHIyN8faQ9v7RACJ1tvcR6eiMtg7vja7gKHeSa
GGs6w99wO3rqaGZBm0dxgtF35+hTXeFkDsvBfIHPdZ7eNoW3Q99xyCrezbm+mzmnDiIeNPjfZM5J
P5Xt7pXlwVM5QKHBKUy42lc/4xeZcTA/MnO/s6flar6pIymNtZq3YEMgRcwACfRT+uqZ07PjZE+f
8obQ4FjGf1NFvJ1n6ozKktZpk4ZVrh03tw9wfiCUNZ13jbWfZ8p7sKTxgoxABrkuumNMNaI4D3QB
K4rj8yWsvQXkONBXCxbPZWSPJqtmP0M4dWuQvCSvwoUiCrRGmGAQtCOgC/Swh15AkqTa4HNHLjtf
5Baecswc6axrvRonFRAWKPIBqwqzqMpuL64ge+lO3Hxrh/Vz+kEw/Kw04lxcdDOz1EnVpqzQIEAr
oyoGFvlkWS665fBWWMbLX9TcQQFpOp/HY7VNMMuG96zsNU93UkfeMRz+/PG5Gjp1aMUmhEZEhg9J
UCfeup03QDIJfjLabDYSRBlXhY16PP8fVC/mr9Ar09TJLWM1E5QEpkvnBBQIYMLFohoRj/Lg62H5
iZnUwO3Wok6NCCGg4nLhMdDJ6nK4Jv71fVUDr/NM0vuM8J81NprLRgnB6OT7EzbyFgG5bnZIFQMz
ThDj6ElneN4ZFOXN2GguG72C6IZUwQ/p23IFHgHTXACvjnYJwpqaO5GtMW6amVrerUUq4CzCJImS
BhYVZEI/3EXiLR/fZSzfQzPa1FOT6WkPCxfbVZaBKeyIoC0eCAhGWJmc+avr31bUKQcQSUolKTmW
q7P1VW2Kln34vbKfIDfILdJl5nI2Z7N4SufjhSuzlBcIjSwWhQRmCQMzYf5CiOJ6um2af8xNb+Nx
BJVD93vJgnuzTj1Na5NKmp6OBQyfzkRZwHUFHPriyIGb/M/GwTts9crZuZVascXaq/fJwNudQ536
uEnrXu5hGnTTT6olEFpT+PcN8D4O6M5ekT551lkq8cSL3YW1VxNNXdTZqMdI1MEoT0D7WNsDKIy9
BehYdiLgAYytyxoi5WriMEkNuYWrWa/V3gIZ0pKUVJhEN3Nv2+tLhCa6aZRKT0JdlA/he/gqfqso
BnDv0E9gEur+4ngezB/NazMY0LjlEwn7Jdwo+2SH7r1te6o2gv3lgfasMV9ecGVtdiKaPXeqiQh7
42iLd9+sItJbnnz932aYpreJg16YWnJeRUcA+ZQJlh1wJktW6Mgvj03N1Nhv9itNatNAk0wFQzPx
5GAH4D9dbzBNM7KwXY+gbsR2/WEdkfsCzK1Jyht1AC6kfK7gGXFx073S7HgPhbklGKYMu1+DDB4V
aeOd29SZ+Xiwv5CfR+tMOaQ4DpQqbTDYBArmmslbDWe/uAfJbhelbwKoBgAeSXYD7oVztLbXr8tX
6/39DdHCZL1D0YV1lIjBRx9EhSehXFbhhcctoEK96ovDY8ITFh0EG5Y/rfn9ePSsoIzONuv8pQ7H
GvOegOq0dZCicsG24kULITPFP++kIUbbIL8Aid1PpA3hKB9/AGuwlJdSw6TNx1jGpfr1J2HqOwqM
qaS8Ui0VUg9VD/kQ49iaYAACbZrzeACM+B367Lfx+zA1EfQ14PmUYO1CpWEC639oAR/NoSbCmX27
wLuoeYH2dWkseTM/Mo4OmaG77WLwmsqj6gbqcTIHV+8H3m+DKDYMHNZ8o3zJf8BLwrAwH9ldmaCe
KFzna6E0YZPwlmrxzuLp7U0A2R7RebSZQevsg/7KGLX9qzCufSHTZbTHnAlVCOnxfTlCMZtJt8ua
Oepa5ocmUOsRw1pHuT2tZXvSbZsZZ7HGQ+3wHLqBaShoJOA5A/Y9QEXta3DQQhzZP/3SAOHDSbce
78n5QNLQ8ExXJcid/daYrvdEbMCZyqEC+Lyd7nGU4Up/+jXC8OU3sx5H4t77Dfj/jdEY+krpuKJP
YgVxsb21Ux3pJt200N/LtDR7SfwbFg2nL3WwEgZBpPyilQCELc5Mrqv5N9OVDTLaq6kbK0MGwb7/
+y7+6KBdszAWhH2es9PFibFMrJmjzlUxNYI++rBlLLe2hAq9K3qDk73vWlY7nTQbDV4Ni7pfUbHN
S17kyJvX3pJyxMd+2zoXz64t9/ACzTIDot8bqFu0mx06fVc/P2BRYkJ+599QV59BXbaD4YeBX2Fj
Qn6ZdNr5ntt64pqF55jhY0M4cWWHciJJJLdt7Ac4AOvOLuGKkZhEJ3O+RpIBBQlQZ+bW87PNIiOZ
6Vm4tUu5FKHvUl8aMb7TeXvW3HY7Pe+OZPtYzPh+znuRKryqq7wsinS7dtd2peT3qXKoVyiBFaY6
4oHPnSJPPiNUQLj0zRJRJLclfdAlCIqpIkouEm9Qi6fkgV9oPLFoXgQT+n6fwl+eEY7NXqfXRqiV
69ow5fSuUH7lpT/qz2QHPup19rM9RwAZIJVgj5v/gMBv7ihem6UWTpYL1b9MxOy2scOItC6C5NXx
D41Z2wvQWTiQXMKWYcRfs6/wa7vU7SAX7cT1Y0ZcmmaCnofQPYAVa+McwczDvFvnoq1/1u5ilaZW
Ol8UySjPwHJJb8lm1R1Ba8QyNJuduTZEBSVdlihhSwwRDR1QE7rIbII2EGIeJuA+Cpskgfzg/743
gU25dduxrDdyS+YR+icpQalZP9/s9tbZ8309LspjV8alS2u8U2Cmss/6QkPhUQMi4rIOX4LYtG3W
TP42rTwaGOW4pzhoFUmERWRNz1sFScMzt+RLczJs9Y9lL0+EBG9c4e/FMzqFjseVM1lveQpQmYW+
edb3zN6P1zNAOQFJKodulPA9yP+7mVMshheI8km9yboc51ZURoOcQnLxKPVSK1qBaKYdsh6GuNzc
GmcRPHVugEztK+sMzkVo15aoRZU7TjfiFpamV8ScXGpBOtjt4AAAbYKXI/lLE5uJcfnP+e9rq9TC
GuKYaUM5KIfYMMfEzhZ8g4zJBF28Z0KzISLp983KfJPfpDeTrBIVPCB5BZHuJupa9L9Uo6KAq1cA
j0MB7JApmKGrGPZlWVa2b0KyFFIkVrvMfBCRjYvHg5717tcfQE11XA0cN6T4gLy2yxMqVvy7YW02
LfJ+uCVNbfFm8QD6hM9TzJrvuVXWCFwMIxc0gZYc4I0cdqdQQxIOlBn77al4CZ7D1Dwe+7cQZRbG
rpqhUzEQ1f+zR61vlgGU2Wqwt44viOxCwVLtDozMhXV5A04Nub/R3ax609go4AUrnHAxAr+9lP4L
eDpkQCVRliELZYga/cQPej4h1DjaIQX4mJfNUHvuXWXVkLzyuOy/np/lySSiVIy1ntngN3apqy2r
tNAHRF3DQw6sj+h8PUOoWDh8TdhwL7InH/7k4NVbTR+rZrvkvB+Imz/+ghnk2u3Iqec/BJJBniPi
C4Kl8oZeoi80pjyfzvLqvK5X34E7LhmLPvdSJpBPTQE4BE/y3+z39evhgubYDKiVQ588RQfRRjJ7
XGcueSk/1+twobw/HuJvwy11om8MUkMc0zwK0o7DLgNWUMgg/bQf7GjJdw53zLzP1au/e105Znj6
za2jhokKZgM6yATg0MefMnfnyyK2vKGiwUJE7fD2Ch4nVej1rOQOHG9XuAjd+JsTHGU94W5yLVPf
W8KWPxx5lIifmRikmcjmxjh12qaUM/AahnFJtGLR+vuyJ3n2izNwDsD9oO9dMkZLrp+biccwVUnS
BWB7BSCdqbSP3uo8x1eDfwh0y90Wu8ur7MSuppkpkt87x+ocVIytbM+Y5fu0NGWXmuXqosdKKMJu
LXjNW7WGxCo4N2tLWuJNZR+2PLLDqWsuandxyG13ESxiBAVx6L2mjqECHJQvUkt6ejwb9++636+C
+hwmAi3zdMJB7xo/D2UJmDftj7Q2nhVrdWS1ft3nKm+N3CUaCtAe6TyM4O2aLeFRNPO8vthd6KhP
yQLIWP1J8x1lNHk0Trtwb8ge/6DRTpxYd8ndbiNfApSjqAqKJOA/bre6UY5dKuYqhiv5qCTtv/ZE
Az2u7dwHHHYVDoxVv0/oUAapY86XShVmneIfhmrZNADWdd/tVttOTrXbZYfJgQAnHu3ikmH3/hK7
tUvTBOfdJfcx4/5hnfysz8muMCGUkJvJh+++JREBRqB8ReIj4+kZihCvLA8+e8r+TbRG7XY9LVJo
Dur+oVBMvjYb3mwc7jl7wpUBL/J4E98jr8lgVVmTBfDWChpdIWyD1mh4OeQOa3nhP8dP+cZ3RjN2
UCy35BUYDoEpAp9vsJiAEX7POlL4AfD69efxd9xfItR3UG9RAej3ohA4Hw1Xi6Q0C80RN1ZiR3bk
/sROAwHlNUtj5L5tg7JJ7Wg95CAwogfcwU4LkGENGzf9c3CjBAJ1W7P/kCXzU3WX4no1vj0vl6mj
fX6O9ucRIQQrbCBbmXasmiIDSiYJJFijPLkRlEHtjzWHDnT3FOD1Px26fXjOdrKVrPRFv+0Fc5U6
NYJVeWmsmo8Y2iurUjBtFgRdIKaoTzHA8oNAjXwLQKa3x/yi9w2YzHHqiKjmDn7NGcCZi9RtiDwq
K3SYGbeBxIogQMBTwugpY00Ut1WpxRxJo2Yv7UeXIP+g7pWfT9FOne64RMZKY7Yl3b/nDDCl/zNL
oza6RCuaKks4JCDsBGOUY3NTuqqLyIHFoj53wAxRAfO7hH+IuDRv5zMZeqOIC9jqSHHtuVu60rI/
Jh8Hcq5MVFPB7u+8ym/FHulW1DW/sL36dWuxMFf3j2oy6KsPofZYchn5YUrwIac1ZOku36778bFd
r9fLC0gq6n2Orada+/HvoS7N9uhkB4G8E8p33Ck5O3dBztbdNoPnwTseRRz0mNxOCxRE5LBte5w9
zfS3OWDMkRXEdu+KYLH6LggLLovUb3YGDMmQddSMDMWgHwVh3foK76vhkYutcF+a8Vm09FVopbYL
UjcrxR3qoOCbm0972U6Xie1cXlaJ+6l9LjVPsRvXWPYBM4a8L+8baK6RSLMWj2eqQO8QP69ivpOS
/NguoP2jP/nvKF7Idg/lrdZLj3zAuMnvp57Yk3HqgJhXFRpxM2S5oAVGnh/RwR5AreOn//oPsHZ3
dQuMSjJ0DYRhyJ0CKnu7wEVENB7KsDhevHMjmny8Vg/cgl9XI95/jMtDuttMOnIlMiDqKl75dx1/
cZz1mRAN5TEgGjzodwsQlqK41Zvd1q8t46ldXmT7sdH7rjDj1ih1TWtDz6PAAKPb4SAev9yv+DWd
7HQtLCZr1aB67jqWtkDvxaviWXG3ZJgnOeHbAwQkPrrsNAX9yaJAq4VETS2plS5XR3EVe1vuvG8X
WWmmjYWkij05aWiqkcmb098LOMFRZnHyRbWAIiojWvqlWKC/Q0XFDRsY0HThN5q6ev2VHReipUiv
jtK+/9H+FLty13ihKwCWGxyyjQulTXgVa3KTXWBqW2UR70DRjEv0mJpvFjogwXnGg+QQUBPeOoEs
/LhUFqIb7WNGHub+ZWxAVuXqS6nLprwMklQF+FJhX7k1ohxCUT0BOK3boet7vivs5H0KsvKWtVYz
+/PaMl3D6xPVL5GlqI7GUrSiwBpwBSBBcIbInmhGLiJJW/KKdW4p775VrwqnWEseea8+3jMzDhAz
AKpZ+D9JU4Fevz2T6pRXoaTH9ZFfbbl9fJhc/nMP4LhqZcuG1Jzh+xqCELPeWgC5Mw8H1kyt3Gqc
z4tZuj+ptwTbhAKsU+Ay0blzs6STpA2eGBr2NfV1Rd4XoJKtmyP4XL1D/KoEZv2uLV51PPf2mi2+
PJ6Ne1Qe9oOBbSupOMm89Ju3u9q5iRAOSqq1zXHEznxCR6xsi7lVbsfYNI6Xjx9996zA7UeuYB0V
L1vrTuy0Zr1UPJHB8X2fYiefYog6kpS8IUDX6nZhFCEDT19d1cfRyg+takJMqbCmRWuP5+QweqFj
2AUj5ryvwlA2yXJcDb9q4wKks782DSCALpsWZQvJxo3gIGVHenw2EiFddnJw0j+e+t9XK+U00FQq
C4IqGIooyFS03/qDHgETWR/71WjJTvu3NHnFvNjtsnQaO30K1tLXYKamYPFuZ0X4p2T1Xufw3oCy
1LBLXlnJlNlPQiyCHCkUtkWdlvnkKlXmJKVuj5WdeoMt2PLfEH0GEwoeFRLwju5FVubp+8TrQb3y
gkY/QJgtaY9QwpGXUP0wGU+imcgRaRbcaTyALOh2pj2r0fu6URZFexRys1yUR+GLh+iCY1i128Br
atbFzFHKknmgKmxls0Y2U3Nla90h2zqY5Tpl7dL7aB0fJBlI8eKOVdFifrtjBmGo9K6r2uM6m8wJ
GECv20OC8mXcjyhvTQEumszsNvZlJWwr1kOVHIHrLWOgnx2ZNgENaIgY8S+3xqNO0LVWDvpj0NvN
eXT42JEWxd86B/B5izz6uAmAY9Gt3l4KzDw6HczgnpWR5kHQSPr7NfrBMA2FPF3SsjsUsXeesBua
L3+P3rN+U7w+Php3kF1iCmGgghVHLpWncYit2grdFFUdenvURbXRF/pKX/UnfRUsBTu3OUdzIvRh
l55gGYvCu+xaL1yKUL0xWAHO3Yyj0i5LSG4hvkD1i761FHRTJhFCkMOwN16LyqxXg1dbpSUf/I3O
mVVgdqtss3nvvXEdriKB4STu/DNQBbg1NR1PBDSmqDRYuy3GPBl8jQeICGUbE4SwBMGxh75hB+D0
5q21JxyB1xCZGKYk+l3K8de4rqC5VxBkYA1I+HXlHds4i/pGy4XDFlaByZIXZxGVT8F0IRqFvo3F
IgGy2DsIZuJMJjAkR8nBX58k0zuaP8wa5J1/+n8fhL2BsiDwTbQgYqf5cVqqPg/RO0BxC+vwsf0A
n1tiTVbr9ovSTnfVYr18fd3twBmavD3elndpAWKetNbyOi8LcAJUOD8OTaHpFeZDr8zwPK2jxbCT
lwLqrq/gHGZsPTrVCGMaqCvwfMCNiNCWigQQ8CYpp9SAw53xFAIg9e/j0dCOjP59KhKc1KDMpagB
oPpbBz0F8itet9aVBSPuI7fYjcu6HQaduzVaqYy7EcP4ENahPdotY1EY00Qf0Ewbg7Lk8PuC7dvG
Vnh/PEt3BEXUNP3mpq/OQKOMUNnq8PsEaqPh734nrzrPDCOrYNiiXzO0KSoYMaT+ol0MmPK3X5Gj
bGPG9cGaKurqukS+Io3k98Wf0NUNU2R1HrAMkP9/NVfRmLStQrYU4QDXwCWtQ/XVbjfIlRJNMvx5
YqwOYxP/ot+uLE5+mPe8hiHVTo0ubJDRQQwdfwbmH7ysnNEddmxtE3LyHm1pKnCLJ02qsgzDRCeL
anGfS/3lmzEustSUCfgY3LeIMSRVpqkiEk6tk4E0t275bf4qWMWqAzltjCbvdc+IgWcO6I0palfE
UTRocg7Uef6erDUHhIjimoVZY9mgNobRaTrkZmCDL0G/ZYa7ljVhd8EJiCdQetVI7kPCQ4Y6O2Gq
8Q2XCmTr4T1p4bW0ANpvNFl2ZuKBGzvUbKEtRJQ5FcDyAO8l+dMLPGmRPFWmv2Nl5skv3W2BqxFR
c8YlF7/KI4wI0Hyf8QieXY+r36Yu9miaFGio47ez2kSmpN8wqShY80SdEblQqktN+h0P2WC/oGVF
diU0ZOcvrPf8jAe4WRDqmlTzXKimEIbWwYv7lVgShL0YQdjMeb8xQT7hyskECrJqMQegv7raBmvf
7pze4xnX5Izvv7bxG4pd2YiBmVMhQSsfopd2kZ4Mm0WbMWsAcRNKtQicNLqgp8WB6PNg7jpIpmAH
SIM99lisnyf74er70cB4KeQMP1//xE/FYhpBAvXYwlz0pfNXI6CiL90XxMaHAyDZcsJB+/IymH9X
xoJw6z02xRoM5Uy0sci7AWw3B1sZ3b61isPj358LKoASUQxZRq4DaALiza5mK02ysIMeLzYtoYSL
zL+1LTL7rmdu4xsj1JI0+Vh2aQ8joX1xjM3/cQjUavBaqZRji18v8DARLRclUgUdq6wo+K4wgKDo
ZhTUWgRx1CV1Dqg80I6n51PuKa6whJYeSw1m1o9cLQnl2PtJ6uG0MB4Su2Sg3DpcFjZjzmbd7pUN
yqVjPfgiijGW00mDDd5CvAL+pwZMeJvn/0CNc9ZxXdkj+/xqmxlq1IBbEWOKlt5WewEsFA2T6/PO
3hx/Hg+NZYly98V0qfooQS+S+Jy6sreZgIFh5UZZs0e+4Wo0cpgUsd5gNLFXm9FmxWpFZJ5Kys+P
1dSC5gbLs10Hu9w7HNDnKRfm8+Opmt9oBgArwEqBmZGyMiV6XjWKQphDct8s/rahfSxYKKU5I4AL
KGCDQkUNTQK3c9UVrRbrBdoRRktfjI6Al1EAoGXFiCPmHOW1GfrQXNoRTgDNJfoiWvqusQj2jydr
bl9dG6BOjF8HGtdMMIAc6U95FM9/4tXIOpZzscq1EeqY+EXfjAMPI3xqxk+1KT0XnroXVoFdL1mk
eqwZow5KXKLurg6wJS6Ejb8sPFY4P28AFCYa8pTImlJeHzV4YH0HtEpNEJmITNmLJ8REj1flLm1O
nDJoPlE9xQsFVX1qFI3axUnlS0SL7izZ1Vu+VqzBukBD7fQswcW0/81DD9SigN1JSEQh80lthIkP
xqaAONMBfO1bM1gVw2JYdTtryWeEgvCbc1tr2LNW666d6HegV2aprTEWfuxzsQ6S3bOt8Gb8CgHB
CxBJ9s8zMDk/PyloA1KrXuooiijAobCi2/tMKJnpqw+gZhrMemGnFfgAzPTk4go8nRo7AeW5+fT0
8iLsXn9CJ3R+WHjWu07w/+Hsu5Ybx5YtvwgR8OYVnk6kREKmXhBSqWoDG96br58FzcxpEsQlbp/o
7lJFdIQS26VdufJn4VOeGyXlqVY2e9lp63cJm9PJHEIyTYzEkwEizYFV3j4ZFofj9i/0SUILfqOv
rnopmvvJsv8/6bPTllo+pDUP6a+YBfC+s7nI8DcgwXQ+tiianouphzJ11sofi77GtdjZaaMFiavl
CmJ9QFTU73QL9pKpGe7x61nSzddSZkfah7nIkhJSWNk8TihOTLIlG1B6PhZzB/CZH+HMXipV3TBx
CzkV5hxjANGhe2kOUmyiLvL8vaJDf4pV82j1elEzqxbVUc1IMYSJmAyAJFmsC65/0l6+ALD51Vn0
zTfhrk/IhB4rbneJfMq4CZScG2GOftgag3XTP4BtEvP8d+t9esgfrxheaTJ6d98I6lgMjUM+XZrT
FWKIhSxFavd/Xbz3H4piBWkq1ZkwnL07HQWImcXTwKH2iWFXiaX//h0BvQ+antLNrRrFuMqklorr
v3W/Ae3udALW2b+58/fv96rOW1Y+KIIIYLwVJVjyWyMu8CTOhgRJoMrin/N9j77CS+YEdvBWbuzK
qXSy8X+njmBswyMwcWZmAnW9WblF01O727Srj5jdItonWTTG+AjhGO8FQBvic3KIPO1QQBqxg11x
YtZkLhlkgRNYeEfouQVo7HbheadmKtsWaI99r4x0M246UR9Kc5t31sqduMNDTI/kWtTsyfMdI8iJ
kokXVNPGjfSWbgKDKxzt118FbKFwmXzkLlWbgCr68cYueTbXgmeH26qAtwpjDvq6fWjhXaAvhG7X
VM2CEGAJBB64bBSQcI9uNzLtxYG2dctedppkVY7/24f5PK4wOSwoGkmcvEycGHoAgCW4lRKEaiGM
qdSDYpbXudFMWkvXSl3a0MOgi6r9+njnFmzTrby5bZJTJeQksb+ITlyfpdFs3WGw8QgnyjRg/t3h
C/+5Ido8BvSXxI65lpu7wypo+P0KSjCqCAQdMiqzG+rXstw0gQLQU2Cwhu9M/5QbwZ5+BkZf2j3v
BNsVJbtgnwDsEuBwoRY+ZXJmaQO/5xWQRDXdpY7tgyyjcVsLDPXdGr1z5a4Imy7+7btHzxCuDLAY
EyX1HAIrcymXZI3YXTTMnvIdWxlWzOB0Sg8E/ERjV+FcweSdWA0QsJP0dsX2LZRN8fXCFPqqyBkh
r3V7Jeuco2UsBf0FMAa7vTQRkiyR1TiVUZ+Oki3YvzBY0JwGzA7mUxu7tdE7U1+UnK2xf/54Snfr
RKJH/mHpkOcOeRFl2ZiEWX+Rji2qqGAJ4V4qQI0A4uecBCnRWI/7F4UaLQHzSrcfoxeutOvRqKLG
rAt7hFd5DDhiAKz4+CHdq3ZsEu6xIk69O5w8u8QVpQAFIf1/EdoMTdbF91DvguTzsZBJj90tX4IP
i/s64S1nJ6EK9SBxNOovac8xepaGhuqzoSmjIyvz671G11omFu8VgBkqAFSArrPT/7+6V2kftV3S
0B6DMVO6Faox+hwCmq4ovcW9u5Iy27teE/xY4QrsXdSIe78TyS4XgsDOpFo7P95B8d5vmdr3JEFj
YQuB1prJUhs2LcMaWyi3Zmtj+PeWd3iHdXyPsTH4+x23xe5/m3TDboHoG46ZQ/Zv0WawtV+NTTa5
1dic09np3+BTUoyq2eDP1jqH9kR59vhbF3Iot986O25B7AVRzvHwKB/oGZgJOFnv/QPJnyOe19XC
9clLfVgjrrprQ4I+vtmimTX1CyqEMvh4Lkx+CNlfmX9uhY2aHiXw1CennMPjfrzQxfO/OpOZZc0i
lQMdWdxflDYcEI32pZU1bbmR1VBaUZQ/T+TuCSkAbIOBQcY7nS2u5NM6IWHZXzKr29Y276QnzmR+
y+fpdNO/2V62U6dyHy9w8d1eCZ0tsGV6GU2uKSwc0/k76guhkZeZuC+rQNKDTCB6FKFV+rHQJQuH
c/xnqbMwIsnSSk0DLJXvMqt3pRpTD/pj6XaZXaYIXize19vOYpI1rbF8nv8RPC+PcE0vSb4ALc1K
9ZHHbJIhs1SmW1GG/8Pz+EfM5PleKacCiI64qfP+omqnITtFmmq07Db0dV75Jh9tGugKd2ZWzeH0
a+9uEEayyFD3wLtrs1eZ+HzENQRiQ9YliWYotajXocMXoQllvJH60ah9u2Ebp0yJCdSsKXKnKv3Q
qs9C2TCfhPnL9zsxYwxZXPNRl3wpoD7/+bjZ9eZKpk0jAU8p8S1Cnap5rulFFc2h2ySW0hhqZGem
FO1oo+o1prdo/7oADt1xJX9205lQS7uawdHnKUHnTZLtI8Wq89JQ8jVesmmf788B4FZguVDu+9H0
V8fPCGnbiiWshi++84MrNx8yE+uB8/gV8cvH/Y+YmQn0ZZKCl6yCEmZsUXxDlwnc8HOdHCsJ/PzU
lGpdAOa6V80Yd03ChVBFAJ7hfySKy2bHnsF4nnDHRa3Bh9zKG1/bg5k1CxmxUPm27i8tfGcxCozU
tyUme276tTTSsuLEDJP/v92za9+Dtabl2AZWIcpsGu4j7ako6EeunTTqpiTfjeyHML4k7JbWrt80
JmWqLaPuC435LxYtgqxaApSOlZX54MRQDepeygaoF6XoP8WwneSIvdnnMrdvkwTz4x7fgenSzm/a
tcDJp7i6aVWtiTQoEJORp0o+CWytR5jYHdphtk34eEXYkq0ANBSdO4g1ubsONhWjEfk+8/GCP0n2
VQUbtlP1plCc7uvxqpYEIeiaQlpAghVxdqA+I3Uqn3fDpS8KE8GzXjONh9KTO2bhURXXtPV9GhJT
eFTMmUDZWQQAc6YZhiiuRb8VhsuYKU7UeF2f2MnYGmqzFbSdlnNbIfyrpZX1eJVLtuha7MwIEq4W
wKKjDJeQf1aqbVi8R5H9WMTS9bgSMR9POko9atyMPFza6r1rj2UJsHdgh7Goq9GljNas69K5ATjJ
oWY+VQ2k2ZtnQr8AIzUzXOoA4NkI0ZbyzDeu2jVuUK7Vc+6FycDqwlfm4Czzyhyxh+aWngYBi/QA
4v/SbvlP4VfG60q0YjfuFdmtnPkTU8HvFxLIYdCMqvwalfc8M4aXxwd1H83cCpmp8rqNpXigPHx/
kS8MXvTZLZMN7Mp1WIiXIQbzvVgFSNOJV+JWXWgRN7AtFRCk9kjtq1/wfnrgqXtrZExS6czYbrJ3
PvxmhtdE2inD9zA0Zh4wpkTQEyNSN6h/B+Ef0Z9a21I1d3lxw2cmgaXpms4o1rbl/v7efu9s77Mu
DCWlG6FxstMwPtduZbaynvGmTP51nu5W0uwAEiJ1VVdAUqlsAnUTSYUVkTcU3gyWsnYqr+AqFpJb
kAcDgSS1ghs87wnFopgg6jWsLIoPQhu4VW6V7bkX0M3QNeeUdVLV7ipW70A4qqFLXWQNQpDf8J2a
3TStwaWfNP0MhE5P0KQTrBRk73UTOlWR/ELnCuYMaT8O/JVd6VpVlfuKHy7NwPmWWhbgrsnRStpG
9M/jm79Q+pq0BYahTb0xaIyeqUEh49RKAQHeRSxhonuD622SWcpw1qSXUbby4tjKgR4x55JIBubE
SNlzzjyjzVIO/1JpRwP6O1G/Ff5ZTD/k5l0WDKYhdlavXJAFNXD9mfO2CMJhsPTgi/ylFSPe5uTR
qpUi3GqSGp2CoQ7Nx9vyg2S8teywf4Cfo8+QhVGa89+XsEpJpIigckMnAAMaMhCefH19icbXaf/2
9vbx8fH09Ln1prlwqFDExvdj+QvHAvnI43DTu4BSn/bj6gbkgSx3GjdKl2CfACojO70t2ZWRHIgT
OvVOANG48JI4oytvOCs7yhbrIJUeb6nXuI8/ZSHqVzF3bCp0Q2WxgH3efkqoEVWOtVhG53wOcqe6
sHxipRbzUbmrGd97X0AV0KiFGJxH8wvK67eyuIAqYdko8oXdBh+YU+qiEPyE4UduuZJZWCiuQxKa
sNABp4joVZwZy4EVqIBhZzKQVegZbcCh9I4y4R8R86Yw4QokBKsw6oXqHUQK2EA8aPhv814DpVG6
PAcCEayZh/J0OWKeDwhdjcHQQv3L3kyN6frF1qFWXqqT67qGu7UsR6dYPAbNrNjVhYDw9mtmDz8Y
u5Rhs1y+KHpoZa1ZeeAmCC/UNYwCbOsxsknb1cbYe8V2I3QOycON5rS+xxYg4Hw1fg1fRWwJb8J+
fEpRr3ytgSs+k/PjC7yQ2bsVOksHsCFFCB4U2HcQ6P46HO3jEdQ9x8BgpllqX9OmAx+mCnq2KZ9M
7PsZ1EKfPGo47rN0avR/PeZM46YPQssJohQNw/xmd69MY5kMfSWjBaF5OdjlPg7t/Rtva5YzAlfL
/UE9PPo7bJV8JYSYznSu1a4Fz7RKAAQOx/AQPHImb2QH7Vy2ThEh/rdr4f3xti9kmbBKkKeCDAJc
eOw8jOi1pshCtsYLS9Ck0GpeN+q+fOrJwX9TQoO+BLtoeH0s9N4rRa0ITFUT0Aj/zhsZlZ4yXdgT
9ZJPEx8tL3fWwCpL7+ZGxOQ0XWnmNNT6tPN9BYMfxK2Gt0Pt0GKMVn97I4bogjRlxRatSpy91JGN
GiEmICHrQfXZGZgN+lTuIo974c3MxgV108Na2+yP+pvdFFFDNRwVMCRRUAm7XaXMFQMK4xVWCfhk
uwsMzSqMr8AMzIm9ItcTO0O//QuaRbeFUx06zDia9iBxiM7aLxhd51ITZD6SU4IPgIJykQK/Mn19
g7/lDpp9McPsbTCJ0e2kTXxgNjUavX0j2BQW6MSYVfaAxZtxtaDZ1ZeTMgkZpVSmCQjk2cuOa3Dm
O44fvOqJlw6YQ9CCo+N55i0rqOXV4ONTLrUpGsLOPzEvuQ1mQjRSjm70KzBHl2wrh3ur7FJXdxmq
+oFeO7UT4RD9Fx77wIIQwH/q1u3qJHt2nBMEGs2FyIdNBI23x0nVNkzVOFSBSx/QwfOr3Cj2uOct
nWAArOG/PX6FC6kxbMWVuNkbgbgkHlOqXhqr3Veo1dqKhTyQrlmfGbrcqRNMzE+rw74WwOu3cmcv
hfhVIJYClimjl7XeZE8hwDCtXlpvxaZ12ifferzQBX064UYQQiCWQAJj5hqNZahWNO7Vi+9QU3Dr
HQ7WZt1ixQVbEzMzYIJacMiaQgzcQLffkGcNrHO5oXw8Xs0dDdp0g6+XM4tPYxVxQtF16uU9ReNr
YEfP/kZ7IQd5PxEEpLoCE4mk5sdq+9/0i+fXU9BQdwFBgqYhl3h7PWW48lksDeql3hdbGZP+YrO0
RFNxhnP0Wzo9XuZ0+ebCwK+N7IUIoKMyb+9mqV+ASDzQLkJhhaIODYUiGkn1cZUsZsGbnZi8/yNp
tp+kFoJsJFS7aJiOaEgBMTCJXTCj5ixbHWfwKy7dpMLuFyaDcEiYSMvV2e2vwLJVj0mqXdI9Pctn
3hz/q537j4C76UDZwA3+JEA+MC5nMy9kz9riymVfijckEYEGcDuSBiUy06MyIZrSyoUGkBv7WWz5
7/IvfUkt/mW1k3LpfOAlAIGhqAjy5py1TeKLjVJ3GBWNCbcv9LdS68iSx3oX6OOnsrJ5i8rpWtos
x1FHchtKfqMhPadzrM4Xeob5ruAv2ClPbGSUvzC/nk/0tQh/wfBNrtB/Fjmz5LRhVJ/nIFY71kd6
Fr+5P80arfySgrqWMTOuWpYrXBi1GhzaoNW7T+lJPZZ/M7te44VYuuIYvfwDu0aj/hx2wIU++hKT
FMyQUYVBMJ234U+DiRGo1Z6zANCLvce6YiFRBFQe6t7gygIBEmLxW80Us23KqDUEsluQkQMWOLrS
roH9DFAVBigYdOsJMAACqEhzo9l1X2sdM0uB6s0XzPY2rWvSD+CJBEtDppNnXbECW/iqHHnz9sSb
CcY2xR51in+tS4CDmIpnwJSApWTeKTeoZcKNCrj5FHa0fX5TlNx2/MvUnf14g+8PVJvG22JvVRB3
oWZzu7+lXFRVk4OOkNXyLfzQ38VIFDdJgW7L+Z5dcaWn33ajIcF3oXHIYiBC4HCLZm7QIERyyOYR
f4kZKOGoK1Mz86XS4oVGMB4vTLx7E0jDy1BkAgJ9eNHzYhTG5jZ0GAXpwoxPXLFl851KN7mmKxjU
6zNvvv8dhq5GDyxgJuQ89icJHM68By/NUASn/2bJZ+Mq/jmPjdHjUMHGzz/lZ5a5mnruSoMtnkOy
G/pQb3zbJ2ZTmTUmfgA/XlZWnOjNWxTrdWvJBRzzBDUwr492AllB6NwZU6wSJhR+5cTbcWdzxKas
k3SKKNNA9a2iGjAPREEakeYNY8UhLdyAz4lVNIO/cnOWJIOjArA5NElMhHa3N0eUekHywaVzQaMH
5/B9BOocgc83VY9NBplI4ihVlD5L2rBW6F86WmmCvcHt00BOPIdidkxZEIqsGOA3wElwOuP7Ohtt
pdQTQIp8SAK7ybYEmGZ6GMmWqsdUi4wC9MydwXJuwBhjoEtf2rAbR7sqdSKfuCYw5PwXT9xItYQ2
BBc/k73Gf8PikNS+gbRzE3+QxGglvYkMdce/p1tJfGbVcWKm9Tu7VPcC/vb4Dt/78T83GExrmMku
SqDyut1jWQwluBRIx1GWPyF+KgFQjDG6rciJm1f1YJYg6jWjUgBRiFQ917HMmtFQnImcNCbP+aoh
ab7ZJenfZFqhSLLMqIVEQfe7kAh6oUmi3mJw9+bxd98DQCasnQZkGvzZCds88yeFgO/kkaixB3Lb
eKPxXPLEM/ImiOMCc7Ibo+1BFC/4va3leGtwiXNbSmi1sn33ngzQqxKIVhEMTpnkuXJrM6HKaTn6
l5wmmV5z2TPFkxXLTsfcWL3ASUZyfQqU11VGm/vkC0SriNwxZFkEt8/cFxR9WSjYkiVekjl+B/rq
jrNb1ulqM/S6elvVuuT/EfmVusU9SHkSizVz4BgDqnXO3CxHmcCikZR4tNFUi2VQLup8Fjy/WRs4
VQiKlaKtKncEdf2WD5jWlgNFb+iYm6oQ+JbWFfWaO3kXW4joVgYyGzzSvIhs+uwOi22dhjKtiFdG
IjJttDIwd1IyJEWT7FLIBrsBpNCM6kJ1NMKOBqVVaoMulm7UAUMxHt/M+yQBvkbDnYTtAbUVxm/c
vihC2TBvAP/xuLMaGEl0GP6yFabaGWzmUMRZIOPsrDS0BP/IiVZFbEBzMrHQ2eQYZ7/5PS8YYu4m
1IrRRYfq2PfQOhLdZpKlcDtJMDXtVfGIaCjM2j5O7umt7cSXY2I1Jhwgv4E8x+2XJ5LUkizpcKNe
fVkPCOJdYZ88N8pTIWp6Vb9n3Z9hR0cnkdcIwX/oZe5kI/pEhQp/Ak57K3sQOr4lY048Xn2C8vBN
8jIwgMbpQb5t0D/QupF4qiWb9U3Qo33Gz+xL9ypaQ29KdMcZ4NvgdeEkXRLV7MAswExU7dya0rk3
+Nigq4+cG6SmkJSgyIjXQ68cmcrpBUtQtuQgoW5YHzlL3CVv47tAXOWZgdYvTXDOSSvH9FMYmm0V
oPJ4hROIdcJv3G6VkGKSaSOpxKu6yMqeh+I1LayeOH5myP6fmtm3uVM0HykmgAjiPhh+l6wpc44C
XFAv6VzqIMcA6gW6LxCOsLkVt6bIOOOwlehTHFvUP2WgmSgtJnIbTediS3oWvlEh9c/aS003ZRUB
82ZQ5o8oP6OXWG+4Q7Md6w9F03tikHATnqOh0dl0i/bcldclL9zRm8XP9L7IJK2YhCLx5EMl2wNT
6FX/EpKD1oLcOqRvRaGnbhK9dVkDo63n4Ud6opkbSeYY7Elty9Ib35vDt0w2hHkRgQzPtgrYlKCx
teoo++i3Kl+gbfS09whvoYWpEI2wOymyLYi68ssXN0rrxdGmSI9AGQZQd8NeBlXeeEjzXQxcaai3
zAYzDXIUjrPXtDRzxSr6HfhSlef8nRQrDu+CBUehSQYuHi4acivS3ONFfxphGZl4dWTLhQFsfEE2
YJ1sTYC1Yp0PHbU2hkNWO1xkdWAqMVIzJltZNeThIFYrn7Nklm4+Z3LqrpLncaplpKt84g2HRNQj
xa4is0MRPWD1LHitwdAoWiIbmSpfroheeJ03kmfqq4n5fkxEhngYd5Qk6Dcsc0OrFF2S7SrVyxR0
gnG6IvM+5IdvDO8fyh6tHRP38u1yGzIKYlmSwKvZJwaWh479ISCqXuXAU2BivJBbUTXoIEPbcnCa
WxXPMRg2mrpGxHwP0sOXCD/4bX7Kr83HmCY05wuxEQIvU6VO51HFeJIavneKVuGMbqjSfaXE6iXj
uhOp2XqXaqQ3s2TodTng+PdMbjRjYOPI5Asu+84Zfw3qvfiF6BcEXzTPopVEmV2Nzg+UMKmC0Gt8
wS1DampKaQDKXilOXtlB01oVs0lpawbZC2Ve43KvlXakAK789dhG39dbUOyemnKnbgrAt+SZIpdz
URhkNOR5shMB0sS9KfZwgLKKRIP3N7zkImP4ER3ReeU9lnwPEJokaxAOCwsIozTzVVpgMfhKC2JP
Lp5SzS7JTpHdLMLcDU+Qf1PlACYhH+0W7FMtW5U6DcRg33P+0ueZGaScAX8GQNP3DkTeQ+wbah5u
ISrVmdoQpO9AdUgbrASAd+ml2SeLt1ecE2ORgd8VebycCF4PNWTTrqqA4ol5Kylpaoh9FqzY2ukE
ZkYOdT54ImjXRBJ3np1gUmB8Q7aMvRKQiH2Vrbzb6ao9+vUzMxLyXQmcOn49Nzwpw2v3rQjb/KlV
jbXE/oK/jCwE+nUARpoYyOa9ZkqZ+JmA4e7eEI9bQg/isOVK5eA3+8IrRtHqso98cFsDvoXJiP7l
8X1bCFAQOwP8gKmTU25fnflVCSaWNn7gB17JTV2FFKO4Bz3u7DY+gCpeT0qHXetdub8vtyJnjyse
VMbnWi3wxiA3Ir7RY4FDA9YHyLL+MEgyPV7htIDbkwTkHASPosKiSQ1zJm5vJ9pqe1SnldATgi42
g2asdDZjDaZTIuOxpJ+juhOFSO+HqQGpwtleZkVFek6h1MvS3SA/k3Y0ehG9ZvwfZHSkz7a14hSD
ZMAY2+1l9ajV9njoYXaaSk/5XbRWwb3PGyJ1J7BI/ELdg8N2Pk5UqXNKeSamXs0cut7Ict5ImBfp
2beZUc/TTXJUUZIc9OokeJp8KtGanSPN1+tKurI193Wl6VPAZjvBRXEY83A8Z/ukzPKaeqX4neeX
tnyumJOQSMYQWCTUZb/eNNSTelNArVjc+hq8s8jlG17nM+vxMS1dv0lhAH+J2g+Mze2FiLKi7zi2
A0wKoxaNVmvAVS/QGrjcbHSpUsQmnIS1+GVJKEbVgUt4gskLc6JdKaoC0G6HkRcHquqKbcVuuuaD
q9sdUEgjQjyqrXjCCxkQgMYmIASA3CyWOntmQ+GHGPOCXR3F3+KwGRQwNiaIN8RKT849nPEqtLjG
UtdgwUsPTpIwIAHF0Ck7NnOz+K7JKYJw6ilyOx64+BBFCXpd6nJc0V2TXZk/N4WbXBq4WPg5W6DQ
dOygqEGEBEegs0II5bViZJaUM38tYjrWK2fVh25mEolGXlBxOqdi3ilYgLtv8HEzr2z6MQg6ZpJW
0Z6isXwF7rh0Y65Fz5whmQga3KEi8tRcUp6UtGcMGnOAJOUKwl1QlRgxTRLn378NTGeaepdAhAtz
cLveMQi4kdWqyKsHiobZiy8UZiAQg/Y53mOydkXvrSxS/mjRQeEXOKE74gU/a6NgzLBGtKtydoae
A73GkIvtyI0vTFgyetMokUngq7pckwMZRtGqi1EuoVkzJfql1TG1ImDs7aaSvxU6CLsmZEIQhvP8
2k2YDP7dZUO5CYludFChMfx2Z2q0/+fJyOE4kl0jIe2KVj1dFZ6qTBfGLVpT2cqJ1pi4Fu8ftggM
DdPwDaTTbqWymTQI4iBFnpZUJhkqVyvOzGgk6QW5bqG0G0TovbqrWBM9vyxZ84KmpzpfNHroptqo
xoI/n78VX7M+n498jrEwWRsemExFC7UaxycqBl7kh+wxHbPRkVQ/MYa8+/jXdxH5C9TdgNAELceP
j3719iSBRHmf17HXhBG6bXeCZHaFJWJoRP7rsaT71nFcwWtRM03C9KnmR0IVe/wBPZebdyW2a996
a95DQwRiJbbRhLnNI0MB/XtypJE+uOQor1ajJzGz7QbOGMoM3EvTvILZ62v9RBijME48pKcrM+M5
fRgjPVb+vQG8ETOd+tXGFmoWJ7SLEi8ZKbqUt+JoBvxuxAyktVznQhwFDPM/K5o7t3xBArZRIUo4
884IXuc39QOTNlSTUTDmAymw0O7B7XIezysnOt3Mu62E14NGbgV8AD9Jkas1BgJD2zLMEw9wMwsJ
98/Bqw7U/kOPGJNNTRXgks6sTvKOIPexg/1Yc74WjBPA0v98wOzpSIMcAkOYJl7Jphg/LGuxRaIh
tR+vcyGbgg2+EjNzZoiYAbmfZwnGmMj+qenMQs95S031XLUZ3q0ufLmVU3dF6oJtupE6U4ayWpWS
qGFxyvG7/A3SdKeJTPG9N5AJ3pSGsDWs4ev5sdAFWwGZmD7JAZWPqaAzmSzhCTgM6sRjIkSUfUG+
YDRSx2+mMW5tyDhNx/eGmGZrgNIfR2l+l3CLgYVkgYNEcH77XlDBISgUNbEXN0VwpHWfczDFRGwM
Vo6KXGfZGsnErhki3mjAA5VdpjzcK2Gjodb7OCulfZ5ldWaAtzt5DQhtvyNGq9rvNuiZDpknItQb
IsU5COTahgFBhqaWAbpKCnBEazm6HQwqBD01aMrJqU2kkTROWFa5bARaJn33YhwIdh9l4FAMEhDQ
cHEffAl9SEKz6WkZHdoq7lMjS2WYC1Gq0858fDaL7xw4qokYeho7N0fB8VkrSUVexB7SDDXTmmql
cwTcCf6zohndXkI1WzUwzjIOOgPNv2h7ffwBd+NLENoJ1x8wi9cBJkppDCoSb6BuI7HAlzahrCfR
tiK6IBgRhsj/Vnm7t0HBn6NuYgeVLu2YBmw29d+SeQ9esddx/QKK0ETCrifnQj6gFPNffCZw0BIq
kogCQIl0e5U6dMUOOR1jb2T/hJ+sS/dMIOohX9phY7adLZd6q+qIoIyCNEYpvTP+UwKYdmtoZWz0
8Nyjje9bqGHiUpTRpu03JSbFYGSLgqFnl5WvXXrmImrrAAADyomw7fZrG2TPmbHnYi8b3ELeNQXm
jGGUeYeyAdC8wp+mC60aif+WcnobvQ8YW+pvQ77Hx+kyqpvFRhVetcGQO7S6vQ30ZQD2ITHLgtG7
tYr8knpAgIUoH8H+FNfdfisTlGE3UC32UPJvTdLIuVkkg69r2HILtVZZj+Mkc8uSWePXWYh3Jhgh
QCxTtw6I9G4lx2XmF5EsYpdklrhVL4AvTBjGJykp8hXLveQgoCqpoJgMIve7sUG5UhCpHENoe4ET
wX7UDBbVslfUgLZsVKzVUhaNCzxeHnA/5IfAXHO7MgbOZ9iA5MVjE/RAcZpNG72uDL++yAOoAq3w
LRrNIVizaXeYPLzla7Ez0+mrQejTokm8Qtbl4qRIh4bdqTYeKBPt8t4Z1ji17yFek8TJsABVJgMh
PjvCXioqLgjGxBtaJCgAO9L96osHkr3SG/4NlRL1FMBVohYzmG1lKDYLMwvEv0Y3/PiXG7a+uBKI
LXje+CKU0mUFuBqUr2+3ni04JmwYBo5ToLXbbgCOgaulM89U0gFspMGOywpisEwSGg3QySux51Lu
AENSQYEjI5eFrMWsahEpfhBJPKZEMlWhy/RdGVD6E11G2QqCk/a1E5PnUq2ssF5T5NPC5sYWQjGE
ZxpKhOHftwsXuQQQoxaSO0nvi+eKTU1tBIKAWlGbGCWbGZX81tZ7NPrrJLElGRMXp0Axt9CDP3Ko
8gV2rB2L9KkPX9XYZH1D+dfsEhgYgesypXIQmiH7cPuNzFBLlEu41Kv92GCEDalaEGYctDXwzULx
CIIQjmtT7lIGguRWUFE0sppHQurF+/LMbDA51ZhYLMFH+vK71PnKeKzwlxKGN/Jmt64b07bG0L7U
A4llYIt/p46Olz/j0ynay/pbrguGV9H/hfVeePE3cmeGBqMFKnWkfOq1vxEkROIuDT5TxZGyHHwa
oSOWqu5LBxB4sf25YnY+Pic348jq0VfU7LLcytbGjy28v5svmjTxVfzAjKLsIyZNPVTQpxYCDEFn
E9z6XueCP1W/yiSyKA84NlbCGKppENWtvGGIQ6XKIW/o0VvpTiSZG1BQnnucOWD3BqsbOQZyU91q
C8NwO938TnZ+pb8+vgH3VJjT1b76jtnzS1r0IwcabsAOHCUgnBdQLdYrzGhEY2Tz4VTmPgXeFRM/
vHP39fy8lptdyhPfyJ+Z8SpthYIrpn3XgXX1A6PcI6TJKEiIMx/LByGtHZrP5OvxupfKINdy57RE
4dCAgiL8P6RdV2/jSpP9RQSYw2szKcuSTacXwpE5Z/76PfRid6QWVwS+xdyBgTuAi52qq6tOnYNx
N/ogEXTg4wWux67pjzbUMu8bmwmrrmzR16rYBbHqY4yqsm25iIT1gzs8997PImpmLn90ZYq6ShM1
ErNBwLCEI1T0NKRp0DbcbqsO715SiofwvQN+ce8upbvnPde/fURXXSTPQ1Dh40QP3CqDxHOms3v2
mR030Q9gO2NkMOBkyczikZcXkjkzMdLVkCkfhu3TdfGI2WWFk8wBZxdafa/zi8HxrM+a8tzgbQSq
gqbaKDuZEWUPgE+J2U6ASMlKOHRC8GDlZ6Bfp0yFn8gqP/gXVsJLUbW08IDkZYIKolYuge6mLUPd
mhj0v4+h3FXacLHfc1jnMN+3vtnjXcPoEWOhRz4GqGebGMxS0mx+F/8zSXms6UUM5hnMsyDtuNCq
h4iIrwAdc4s8IzOh/dXgKJ/E82MZain2kpUa6HkEDehRH93V/UM5V7wDdSTKJRPNOnBm1BR2bJxz
US6mzrOVkfDoG9U+6EmdEB2K9JDZA8Vpt3rUOwCkFq7dGYQOnO6FaWoqNUbxvFiZnK5hNT8oyaGl
NLVGorbrdJWOuv4b77PPLgcNcFTpxv2Bz1/6F9ap6ZWbrovSGgMvvyozh9yohEv1SReeWWOjNWZp
nTpyQhbeWGI+nXcSKOADJIrUDnrxry+9QGB8CB/iOROD7xiJbCEzZFCOh6DTD86q+lyBdLGO0TW1
hpcq4xIw0YWDMwO3UPFkBLkBILKovtNYOUWMuyFly8TpWxKqNpA4dbX3TAC7cHz14SeJrCE02Mge
xbVmR/vyWBagvhUtWV2nO+5nTExk2eptGKzSpS61OU8GagIkneBIUXGgtkUXei3fRWziaFyNFtIM
+YtiSGE6zEEDUi+hF2fesSKobnGiRdC0sTTmZSg5sZA1CWnhfliNSZwSAJdO6GC372+4P9EC2llh
1uGvYAsYW+qkCQMyVa1cp46MBsbPNicZ85B4RENt8pl7cwvC/lR5r1cdyfNNtC59C6jzMdDrr763
2dxQQgM385gYsbjxUBniN9ELvxPPBf8Arj0Xzv7XS0zcMX53uv/ps/fp5adTS+J2QlQ3foOrWzZA
UqUXnS5ngEvs2RKtP0y4TguSrbrjkn7yLRkI4jJ12gwKCgPwFdStFkSD4noKfKAr68pO4wgKQEbQ
Gg+ZLuoSCEDtmiClVXwHduW4IRlakwfAW/+KK1LtAnHdSAvLOPdovvokKmhHDOv7bY9Pqi1jMAG1
/bHW8oOdotv2K/8VV2hPTSwolNqNzp/vr4MwDfdmC11MB7WFIB8AnC034r5by6fo41X8PQZnZSuv
k12gl1uwG9bmr14Z+iYB/aq0PnC6d9QFHf/f4o1gwYvMPZdF+C9tktNFk8RfdvLitcCCKaoeiiRz
RH+IinWoNKD7q10heW3Bi/dcB1NTjBAMRam7fJA+NmPCPg+1mrxmghZ7C/fJnN8As4QElnAJ2J6/
hbv4mgEIAwnvqcxpah+i61WW6pGYfFU1Kz22JduT+4sx7XlqLVDpR5EQ8r34SxNYa70SNlKlZI4i
KOJaDTi8D5C/MBRGk3ShUBMSl/FSfuSWTx5YHvDWTyLaAE3BC13fHfzARVze1JnDx4YskRJqAbJR
ZivhXKKF0+aGs2gU+1LeCtxKyUlUIjZTFyZ67rUCkTdg4oFXBP8Z3UcsDP7AS3mTOcxK5vZ8STqQ
x+wKdPMPYGDWG4NdV6KZqibfWGNO8i9l4Skxt/PgRHkFgHjUuoDLv54G0fd4xZeKzPn8jEDPkLxn
T7VeWMHn/TWegWaqsKNBJwCZD+XmcshTXhhZHyMFJo5goNX4VPgFqbGbCqSixYIkMtpbJD3ykIwp
PX0cTek50hq9kIKlaZ+5qcDbhfQ5eJkUibsZtKy0KL+kWHswMmcbZ/PIGBsg2QmClO/nhTbIOZ8P
FhEgaEB8JCu4Ha+nuGx90IlIQ4YnKQIThADbMiFyqkuHwoUmi5Ii1iZLQdnM6wINV2jaQSSK5kv6
dYEMGMM1LJs5HZtDg60YFMI3nLjKJXcgTJYORGkFzwSa6KnTPNce20WY3lxshMOFxUbooUIHmrrs
Wq4IXZx8fIPrsi8oJzHfaQ9ok5HyLgpJXJn5GkEA1aG/cey+6hZKmoYLfQLecCNJ8+3CbaPIAMQj
BZqrj70R/HRNE+40IQDoO4XM2GvDjv6r0kN7W2f9qquICMkBXBxKxu28LmY1ovGd/+zmvPRcplVb
WYnCiI7Qprlq3t/jcxcaIBaT7hHPAXxLs1DGEN8oXS3PnczXQ9nkcszxaGToZshTnSk++Td8DrPh
QYHw0EGPveF0+bN7LSwZOFtAqEOQdIH/8/5XzQXJaKTC96CugVhQpDIiE2a9hF6O52hibismJMBB
fnaQFbv39XrjrTujU1ww25ujsJAF/ks6XXt2iB+grRIROrjrUXO43vlF44lq1KeBY7y+D2a63o9G
vQZjEvjQMBHkOOmzT+rgvqGCLOKLEP0Rek0nfeOSztjtJiKtFlQxb0hYQXXvBBGax8dUf8zB/59C
xGqz2eiPS4+K28sPp2aSU0JFBt9OX37gfE4KQXPdJ654SzsPXUnryH/w+4Xo5/bSuzYjXE+N72aS
ivqY+9SwkunFhwpYWfCb6sm4FZIl9beZrNy1NcoFeVmB2yeCNa8zBj1fK+DRqX7z3X6/h1KNvv75
QmWt3/Q62Y2/0YO0AKGdORnX9qlQj0NWuGMn+4Zs1wHZW59TIhopSvHh4YVFOlBGVIWWGL0hzYKz
v/X116apSE/lI1WJJtOKa4n5LxcdI0lesHEbTV7boPa55+VeArfiPgF2XzToD12iLpy5PmEBDcMo
UU81A4laQKbrXQhfZsxTArGmHyQz280BDUXfe4i4ScZSRfI2YTJZQ3g8VcTRwUDNGVvIXiuUDfME
RgjS12vwhpKBOSjFZy2/dNJC9Du7QlMvI+6qqeeWCkFcvhRHZmhhTQIhQ2UnyrMwZEtu8DbDpbFT
C/3Uw4KfNG3cMHZAqaUMA27+yExsdaeSDTSsgCpYsDTnQDAvoqRMbAR4bV2fbLnoVKXqXeapR3mp
BwFeJZCq2hforL/v2edcyKUhat6ECjKoQQ5DoEXHA04grcgSoQcXH/sVx4sZ2SVzlMeqqkas3FJj
JhmY6NxB6YrBCcYj+4vTweWob+Ttwmt57lghLgVkBkET4IvUTJZCIcSjiAHGGjgIGDS84/F+fw5n
9h6iQG4qWkAlATW568XK46pu+CDxnFguX8qg3BVoZyB+kJj37cycKDRMAc2M4eDd8Vcpv3hSqUrY
he2IDuK0yja8xx1dKXrV0uBTAC9rkbQWGH8XjtVM+DU1af2zSS1YL/a+L6hoJt1boKUMDY/gB5SY
f9bEXhNcttBGcw8xHraPCyHvX/MMdfFfmabcFVeirFp3MP36yurPsvnc6QNo9CRiWNZaM/EJn0+T
/0fSofRIuhUNmTSGXttIFVarbW4Yvwvp2Znde/VF00a4WACFEbRQqgvPCQJtJY+u2Ursrug5Iylr
vaqWuthnzcHJTE8rYDFp5EPI5WDMSTzPiZDJ582gkXRZXUX1FlC7BTcwd7mCioQDeAUQJlS+qaHx
kF2uexHtus2mUPXKw4QKJFVJvw6P9UNqSK5euaSOccF6qMZBgM4FY6n40RUlyd5QA7y/1WdQH8AT
XnwPdXsAp88VBcN7jtGY3Os+FPXQEvb9L8gRPN1diDGn6JXeaZfGpoW4WNfeK6WorTT0Ko92cW53
LLf9kJBNkvZDvhDFzIDUMDAeXU4SmrQnwctrW0xfs0kRxf5U29yPhOPM4ft7+xwjQfXdrYQl8Otc
1HZlj0qsh64vtWwAe124bustpzjR1m8tdK9DDitwV0gSBCMg7rEB/J4hiNs2OHLsa6Kt+XrbmSxQ
bMxGSU1FYow+3UWushD3/L0ib2b/Ykaot8Xgx6MLOnLfAV1hQTQLlQ8w0BCEl9/eRj9w73xo1KQ2
f56OR+u8Y+z4oD+ejNf9dvUofgZHiIPqK9f8VoxJonFVvNzfivNH49/30ez5qaDkI+SofYcHzTR6
A14q9IRCk1rWQ2UTSutsA8UppCPWvBGfBnlfPKFNo/+oz0yqD+im9h/uf9BM1ulqC0nUfYMESRB0
FZZUUve1+8YxEILUVoKbG12tOVJmZRXpBCSg2NIoAT7MDcFQtJ9S3autR2J3sal35o4FLARZezzU
0WNJs5izg9wXKZv4kNFUN2CLsMcX/iHQ2dcOvFCuC81cduHEzl2Flxapa2lIeS2p/cx3lHKFdvKh
smIjHd6Rnwe53X8y3ahGCBMRuoKc5vWJbZDmbaUB012IlpDofGKIj+XBB+JRM7tDTFJD8Y9oflBC
ezTBSxiPuva08A1TGHZzRqBhCkT+hPf5y8xfeKhmkMtEyxoseW2PMlgPWGETeh+dpxc8krxpuEaV
3eZdhcRspUtLdcmZDN8fvBuqZIhvcBVRXktq5TaNU9gfbIkUvxngWCQDGk/XI2vh3p/1kJhsJHzQ
pDZpoF3Pdzv6HrbT4DsJk1he9RyNZuL6gL6c+GAbyiJuez0QwFH1BtizxxisAhKV54UJn4vpLj+C
iovHXGP9Phl9p1EeweyhqSsu3Kk9UTNjOEX+aRgqg8sCQ0Rpbs3jiS+jb/X+N8xUZEFYPLHXyLgu
JsWk64mI8pGLxxrfgHqolcQGV5M3QU8P6cFxnMSKwLrrT6zvSyKG8yswpZPRsAe4Od3W3FeSCrYG
GR5PhyYTOhUY3V3ZrWl+SPp39rmkOjt7RyHI+V971IoHIP4vegn2mo3R78qn9CEy652yyvay4X+U
K+Ewbhj7AH6EXI9Bid58euArX1ryuTOGHiNIGuC9ilYw6pyXXtnwSVwFDtM+xqwRnJTS5DLCextF
OyTRzvtmNsISZnw2yr20St1+gS+FfdnCqi/o1uv73v+adCvRHzLdg694mafrQVfAlisH5gOgqGSA
9oF+cA4q2v9L4jwOL9slka457wrAtSSJCDonOdnrjaflUa0lQF86QW779VPZbFP+TRG2fp8tYb1m
EtsTER7S+dClBE0W3R4cQZhpjAUW6b3ODCD1PuwDAioQ/QANF0nn/pO7E44FrMgTtvNGKlQrk6IU
IiZwssYzJfHLU4jAmzlA7ZpmNfIDoJ1BZTLZb138FLskNHzIXciijhb0WFt6fM+88jG7EnK96NPG
S5+aZ9TCiiLw0KSq1bYcrzj21IHAV1q4wCbfTN0dwMshEwMDnAR+vOvV7CEwIMSDEDptvWEEvQbx
qzn4D+r4fd9fTb+HsgPMCjopgZuGhixdUedFYIBriYmdqMmNHnyASPiIzTrYl8Iq4NEBIYbGfYsz
8weSa8hjgDAYeEGW9hscJEGiHnB7Xj/Wm8Fa0p2Z25xXBigPXFbh4KYNDGSHcZsa/A/Ic0qCeI9o
hva0TLI5P6CJuQx6G0i2U0tVpAgBahH2RPQzVC9ouU3HDfRd7k/bH/s8vVKTtDB8O2iK0AF2vSO4
JCn5qggT57kygRKrDYWEoDxudwXhdnhTj+TcAlr+kEKJIE3N+hkK6JvH1f2vmIzc+wjqxekD5eS1
DT4CdDCmOPZQpPu8b2FmNifCIWwMxKZTY871MDu+UbiuQmMv1+PiHtdBAErd4uQt7MKZgUwEd4hV
QJ8BFYXpMy5iszJ143zIMJCyTZ4VtlYtriyXmi7mIrArK9RgWo0TfbGeYErasW03ws4NIOiavMbc
fshehdEGHphUS7HYbQUQPU0XY6PuxKYUS3/MfTRf6JEC8e3fajyF4ITxnrgK76H1YrP7jBNBhAsB
ZaQ9kIegQ48yCzToQ6JXE8j7BjIcYXQe+rcSkreg6Mj909J7/GaPwCHCENpYJqJGMOZfL16r8HGR
yVnqBEMIzaEYXCCejUabQI8jfmGj3Dhiyha1hCK4bHuII6cOVylG2Gpgm7KSqrUDtzca9uv+5r/Z
lTCGIHpKS2ro3NAoV5KlylApAUBCLZyV1362ZfV938JtUXAyMaEf0KSPXD9dqsy5OGw5rgVYEegK
HzWh9vWVc/VQsrwHfrtlljbjTUwOmAOOF3AWYF4GRp1aKyEvwiCKxRw1cDisdWswAIUDEi4TxR71
zkAwfH+Et09/yiK1YijGy33ECLmDjp/tp0cCu9UD/Se0WjIOpn5qyPdKj76MRQT6zOpNST9cauBN
mZgzr7dlFrhBFHpB4eB1Y7xrW5cBIzjxeOOjtrXQ+F6qN9wcOwwUiAoViWUg4vDYuLbnBZmsun1X
OKKdodgNamfJ19H2nf/0Cxnlm9iSskS93MNEQ5pRgaUm+I5l47FhyeOwxP6xNJxpei9cshQyfNpO
RhIiDnoqrmSNOKprnO7vjyUz9BUmMxFfuhwokkyoqXohEtGaGYFV/U16CgLrvrHbYGSaOTTdocig
wmH93eoXg0KcKEU4HgW2v/yuvlvJu1YdmvVHaz9C+as1/wNzExk9CxEREfS11OBkiDfWOcCXDsCv
CtkGH0VmVaLxAhqvR8+QQRC/EKfe5rUwQFiCP+ERSMKxXK8a64p5FXhd6aC6NhDw0uWxxYLi86gg
a4VuWfEJym+ZobjgoH6smXP8My5FlLd5Z+obqJ3TBsmIJ2BdOuBgaLw9VGLzhNS+rucACvSScX+S
5zza5YipOc4VpXULrS+d0vJW8TZeWsM5N3L5+ymPyVa+KmRyVTpFsMa5JsbeUgvCVm99ZKyEB+Wp
XNqkU8h9FdVR80d5TKmKIj7zmtJJtb0k2+0rw2P3hMmpcDdaBewsWUoFLm4bKkYJlVyKagHbRsj2
HGOMCTCoL+ifTKzwK+eJ2B6zpCEJBDVToAMJx0S68AaojLR4ZG6iJQweiGI0YiBpg8iaunPrLgIM
kUkqh/POSW/EYEBQQFfv6nW3CrvTaC7V2G9h87gF2YlaAshsnP2/TM6FT0AMP4CYxK2cvnwFzTrv
xC8SUpLJhFUPDypR9um268i4US0BiaL7u3cmnkGHLPwRmLREtIhSZ4VlWyGMNa1y8uY1BFuIIbeP
SU5UccHOzJUhs6AMhVYdIpobPiAg/hKVy5LaCcPzKKzAK1zusZHA1tkvVGduWRYwn3hNoi4zyb+o
9L2LnEjRMMidO6wJPjTrEzgjxfI2gfO0D6GpQz42PLIvOhhpSWp7x1TXzfNj+bN9LYgRkW5h4HPx
Bz4HuSgWoEp4fOr8jsWgSW4n1yB90P3EYqykMNNdsFX6X6zsKiaNPWrbqF5L44qHVCDy7YwhHtTf
+LWMFpzJbTryb27+fQx1tL0xCNuuVGtcquCO2H52ZgusKxktkHgRVDwI1DlBpm0qBI1dxnYpdTPj
y6DGiD2AQBMNrywVonBVLrdMPjROKTPQF9AEMBCBlmJplNMlQzkwGXBHvIonuCECvOtLqOwSwW2Y
ycxYEm7F8GD4XAe21pIqMUNwOK+gLKIoxBtNsbMLIKrB4YC+kfZD7V58EDKJ2wZU2f7b/bN2Sz0N
rgY0efGTGuj0k7oq8JgPGyXhe1AkEvnsMuZgt6UpfEWGsorRzObZ4HAYcr0rdiNvdJnJCccY1Ins
SkmNLtoCEd7YA2fk1bcLniYTXNlhZrrjd8SPCxf5H5X59Rxefys1h0kcZRHnsb1ToYMX57Q23lE1
mJADI5o4A/Mp3eYHSX+MdUQS3/cn6paEg5ooapsiyxioWTH2eLK+x/p+MJGzBKe08TklT5/2Gnl/
Ccjbh2RzuqMfXj4W7N/CsWEfPePI6qGQjucXlZRiNLFP1ULqEaZ1MYmguZYAfhiVaKD1LM+QoPDp
4s+C2WlK6Sm/tEqdjkTQalWUtN6p+8MgIT6Lwd2krRJ0dt6fX+H2HF6Pj4rSeGkUxaDC+KyEWEfj
fdDBfGaO6BerAb8w9R2y1J88MtiJreklAQ86Goe3Orw1WcpT3zakUHM9fevF9Qfyn14uOLcHF3y6
E15EMLKPq3MMUz78UaHX2HDeN1rijRPKBoa5yJt6e+NfTwZ1KqEiKkDTCB/gFd8c2IohpCfuokYE
s/FbFOYT8DP2lm792fOFxn84QgDQwZk6fdXFsJnAy3iWYzBswn1Z/uPD+5r5qtehJZP840NQgIZ1
j+5BILENBl4G+LT7e+AWFTTNOxifkI6cRA3oPS55gcaPqjc4MD/EZA/J2Kdo45Hzj/htn9fxo42G
QUnnP8XD9+pXL/Wlovxt+9b0BYAmgZZiYrKhyTIYEIqKbpIMzvP29bgPtp+CVRyOKFUF5Jxvbds+
mI8D2Ww+qvXB2cQQSALo97SkoDot782pu/gKavm5uOYzl48xD7zeli9gfSFZEyycuLkDh+UE1cOk
Ewxc+PVqA3qQK+BZGpxgNN1KMWNOM++v522ANdXS/1mgjnRZuZnslwXYyRKQ5EB4TBBwcCPb4xRD
grqBPCxJ0km3seO1SerkckPYa+CPHEAZ9rzfo1iQke1wen3dv/v68anYP+GKN8Akfe7JeiRrd+2R
J2G7TnSbENN0Mo44/ga3HdEeVo8h2ZjpAR2yzm+qfxv3J2fOswoCGj3Ql4keUTpDKDJTgTbBYetA
et1Jp3B8z0UzSNSFZZ61A4ZDvB0Al4UC+vUyh+44hsl0pnLkwqfUp4rgipUBoKh/749obtdOhXX0
0QDoBTaxa0u5K+TtoEUDmqa1jkgSugZlviMtMqD/L0M07XzVYe7i6ZBqyZvLb2sW/DGv903Mztq/
sdCUvsjxVHkjhoOjRFCK9HYJHgZc9OLlS7W6hUmjAcZtI3kabtPBacQeD6wU5zDNRvQd+ev7I5o7
7herc0PSW2cDMygw5HZ4U2mo82dLHPdzY4FqHUJcuM6preh6AzQqL2ZsXA5OCyZTLgZ41DtAoOT+
OP7A0LRzvLRCBUKd0nd8kcIKUkUQj8fj5HV/ZM2j9ZCvWnLut+dzq7+15tuHyJMPlhjoz7j/CbOx
4OUnUK4T2InWFUtswNx4BXkU6IbBKWNZxzOuKhuMMsIpJbsPMzMeV8BRxPqC65hbSqTfNbTx8Crw
DdSRHni0D/7t/6YHSDxLiRot8EzMr+Q/C5Nnv4gEIOske2GPAVYRMAu+IXvPObeE0Ps/VvKfFdph
SAmvVDGsBOEqIc/7bEInHNdnkGgGzrl7+BIJWOMI5FqMA6K9aS7Rg7HgHxeG+keecjFUpQs1llXx
EfXkH7UfyYk96/5+mTOBIh7efv/Nt0ydC67ti0bxBpwLtHBXqWS5hboutCW8+MxLGsVCYHpA/420
BhqFrlctjkJRaPh2BN6lBsFMBpQtOtCNdbQn5o6HFnW5UT5yfbXUXDaT3bwyTFfXJk4dWaphWCCl
b8sfQbSt3tmHogXJjV1AMvwh+7w/pXOhBYJEdmrZxKX2F0lerBrLlWEtZNXoJAAxDakpAhQQNme8
k9+jcCF7M00b7XBgBw396ENl8Ui+ntZ0KNKi6vjRUUEC2MSPDZcbuUDYVyY8aUK+SYqlnp3Zx96l
SWolwzrNsqQSRjz2tgNIXgEXgi76u2A8WZ5DkgY8k0RYwgz9bfWbgaI2JCNDgZ4GOhfQ8WkEaWt1
dMbI0mKr6FkC4k0jEV4CkBqyu6aB4NMSSmum/sBN/Nj/a3W6ii+W0msgOK8V7ui0oCeSSdqaABEr
ot42v5yuJQ/BAwcegOTV5Vf399Dsul4YptxoGbcFy+cwzGsPwYbjSRy9sdmbL9jlBqyT943NBaaX
o6Q2Uaa44D5MJ2PeqWM8Iv3kmR33pyVsiTAF1beLOGnHTiIzEl3tiNBd6yWCNDr7faVvLWSRVu1T
4TCmjS5GPbBYw+H0r8EyP04JXESzyu3f0Gy2p4VLanbAoNyYFPpwUOkGW65whaDTtNFBpl5QrXol
+HqqL1ZWZhfxwgw9r1XWiNoAMynIgY5DQTo4gpRouqo91/zSEZl9IoMskp2kxJGLUaar+WKzVg0X
AFnmsw5H1mvGPHvm0/HzHdKm78fP9fq8BsOK5TGLuOTbG18BmA0lM+ToUEZVqZdU0TRp04B71mFH
3mGkXJeEJS93K92HDYh0O4rvqAdOOkXXQ8ug41SUTdg5iGhwE8u69sltcROT9Lj+SVdfL5AQB35u
0lZ8XDku8VcfG3C1nRTDe7l/VmbyL9efQs0yEAa5EntR5zwLRDiCAYRwFh5wgBAlNpDSa3Ztv7yh
R+5QHR9PxRJO9RbHRM3EdJ9fLLLKKEk6RDCvOq/DLwgA9CNHQJMOzkxylndfL+JRJm+HA9i1if/+
i2r9/fHPr/a/laA84hiJlRzVWIl8eEnqY6Es1MpndvH1/FKerwaJmOKJGGBulEZrvVqiPk7dV7VH
Hkzoh613G321+lZNbcHlzjj7a8vUcVUbtlPKLO4QWFbgn2LxIjU0z0ggIBuDzUWBCEBs+9yxlB7i
dJvki93Gt+7x+gOom3WsVXbsIsytQF6jwzuKMb7xJKzWayIatslam3zzCI+4FGXOxGZXdm/CTH/s
I26yu20RmoHsK7aefs7hi+mSje6bK+ZhhWbZ+/toJrl/bZR6KiWMEiZ8BqOdLjXE6I33/Wf7+BSd
nrLNem1L5kuM5HVKWOsNwSFpuKkED/rFpch05lK6/hDqwTRIXZoFf76lMKfj3Jnv7/WTRqAEjJeT
rD+FxtlOtyTZ7d6g9XmADydAH+DtZH8vbMGl0/23RS9ON681RZal2PzM6vkVpBcFYitZt9auUW99
4/yjmDtTQZc/lNGczUkzTgune/EDpuN/8QFN3w5J4mNV+H1tgI4M0R3uD0xCQNY9sfPVAwQEXkxz
gxmI9yffXnhB397M14tBubdhUKWkZWDfR3uh223V3OHAb+KmelgsvCNvieeuXelf7/jFWENVa3pt
cqWFmaCktxfN49rk1w8mtznoPC4SY2nTL04v5dzAaJ830FPpHKASJIsz1v6jR9opLsC78gy4026X
GHDcG3T0v3xD3VM+L/X1z6SRr6eYcnNK5DJBwE+nHaQG2wmoALQCuyl3WOhoC1+7nfQ2Hl5eGkMF
hYQpDGRSvIVy+jEngKhj6VerhWX/o9G6jgyvP4pyfVGaFF7ZTh+178wjco2425H+PNtfBI4veIDP
97DblxhB/54Nd+z+7ZGLPTBqPpNEk12QKO4TYtS7vaWg19Y1zuf+vCPMCVsBKDu8SxeO2sJO/3PK
F5Zd0Ou4EQvLAujaka+yhjzbBjUkf6LRylrevO9vZ2ATVzNMw93Kssr8JIe90ngtPvbCDvEgsTsL
JboHDPHRs4yFRZ15s12bpKM28JAyUQyTueHuXVuygo27Eo/udljym7dZjGtLlNuKk/+5waZerf2+
3YHN+HhMjUT3iLuzH5ByS2VyEMxHbKPtklrQ0lJSTqvW+irTphMlJ3Zd2S467pNSj8c1Ey3dVjNl
qOuRUvFXpLp5XmqwNdhGGJBXXFEFsVB+wkDX5wdF/1If3zL4McP5PYHeYLuwbYXJPdycGNBiCxAm
kiXwjl3fEOoQV2GYIkoS99vXBqnNQrfO0f6sPgWdbvvI6JzWvlVvhTOqFpDGBG+wnp6my2qljhNm
bxHIOQMZwZxcfBK1+oUXqGUd4pOGkwilMH0PV07Wygj8qGt9kQNSdI863gILUzG77BdmqWVHa2BS
JAKWAhxVhqzn6lsS5Lpb2BB7u394/1BU9yadWvUMwn5xq+HekMhwaiH8gjIJgn9e/0zRBYqlx19u
+1RiF6xxqg8H3kDxF+o6qBPxVvm8exEA42VBFtSSn7ImZ3790lhv4UHamCAJMk5oE+D3zE4eliZp
mvt7X07deHzs870oJh2kZflDE7EOwwlL9fn5Nxm24gRoh04NXREp3LQINHUKm5CRUqaIBdkoF6df
MccDEGno6jDRw7JKUTzbep+rYrF97HYvQOqP1WQFEoPos6LrS2PBVy1kH1EqYWMjrOt14zKlzrrJ
ASpNJGWV2Li/JbgpPr6e2CuLdKGpSFuuC/10cAyGJ9FPCJUaqJyfGAObccHUrXe9NkWF6gN4qiJI
hg4I1VlbOm63qr7dgwsLMYtvFAunatrKN+NCXRYeZsp/0Qg7rs3qsu0xLnCQBwVBv6uxcJpm0JMY
D5zXBBPVwGVI5byDCt1+w4hCLOg1pqb793dvBVqCkbwMR7UhB/00LulFzfgoIOcnNTcQvEKIl64/
aajZ9WHtjZjDxuwAGPs8nseVbFQWcL7ZmuhOaHbkN9SX4r2ZWxhoehGNEaAJQtsC3cfsRnhRMI00
OGGzGTozV2RQEx2qGpAukL8q9RcIG0iaLyUVb++Ja7NUmNnyvM8HBcwic2ritzMIMnchJIjW93fn
LZeCdG2ICh3DolRaH93qzjOSbKlxRD4k2j6BLA89f9q20j8r+xiYlc4h2xiDXPq43pn8dhMYDjiH
bSez5FVrbzatfSisx1rHf5vMemQJSwb03i4BWea2NyiOkC6buoxBPnJ9fco1RIhyyR+hb/yYbovC
0QIr6vyFLT7z0MCkXJiZ3PJFdMmJVaGVHbYbv2lOBZSO7K+Y2KZ5mApVv4+xqa9qa/W4+oiM2L6/
IHOuEPlAuGIRYmHY79em+SJP8kRIR8dzPb3Wjq4APFq4ZYQE7ZDqgrGZhwOkG3johUMmDEyJEvV6
19wQVcgMdYF0x2xzkORhCzB4PJwV/RM1uhcVq+gSZo/sSWkvYaGmrUX7qkvj1GLyblWWTYwErxev
5OdcRrCjIMvL/1ZwW2WBAKReJJ6Y8/uXNqmVhXyz1noJBszterTw5itF0QMGJMilQAZUQ18K5XR/
Qec8CBqQIEgzkZrhKUIFOlyXxq0Qc62jvMDlg9c4swrRELV967jJGnf6fXszs3pljgp2mjJhCq9n
W0fchAZ64kC8ySU6Uz14vu3WC6waM7v1ytj07xcHRYxHqY4rjE3UFcYaUqMoX4tj7S3U6WbnEJHB
hORFyRaNydd2tLaWQzWrO6dnoeMpS9Fe7aDP4LuDZDZFyay7MOGICBrrpPE1WxIHZukan3YGtVtx
UCCbAH61CVFLXeNAqMqQY9JaJ+gNNrSlfGKyZDbJC3/OPotPoSPJ5/2VlGcihyuT1KiTQOby1oVJ
kbXz8q35ZLhPMdDzYMumhCuMICIBt/b7NxbL3BtSvi/SUw4y29TutX3sPifDsQacUgLx7U+k1SB9
3aj9f5H2XbuRI9uyX0SA3rwmXXmpJLGk1gshqVv03iXz60+wL+7uKoq3iLvPNDBojDBaTL9MrAiT
jsfCf5Lxf0PdESJnPBZPOY/voC5QqRMyK4NaUWVGupvmbleS4ZntJFQl298xqHN3OW9W7WuYfqnK
Vz48qZ0pDVulgZ69D30bm2rbaFfFPThOWhPsrup4uD8tP1kJFVANiLis0NSE3j5ldm/0tEONpEbJ
RC737LkRTM7p5IdknFqqinDXUbA525IOgvbHHC3Yr5DqvP8FC4/zzQfMLhEkHsZUyiOkPQZLHkn2
PYbfKFFnvdupKzt/ob8Ag5XRiY/mEDhdf/fI1QmT+LIVWzxGnlg5CikPvVUeJMuJH3qndnI33e71
0Awdts8832EQuj1Kpu9kCGGftXdq1pB8dk/cyrux5APefNXskklLyvXCiK8CveWb4pMjYLMTfJaz
3zgQ9TXRvgtds/RW7tKF6wacOhD1A2c5lJ7/ZmmuJiNTSxWcwin1cqZii/Jm3sE5Qkq5Qtte/HZ/
lRcOvAT5eUBmdWkiC5i5YCjA6mkxVNTTWi669IhOiaxSf2U3L5QPIOILzWpw1gL8DXDH7dWmGEUo
+jpg+lpaEIgZOKlvGTS0QNVU9qTWPIbyKqr0kBIbMiuCXvg4mOmgmfL4rNa7pgF3Xc1tytAWJOf+
DCydNPTVGQAj4ayhw2V2AcV6IIwJ06gXowuKOnV2kJWSnKvwjwguDBQrwSiMWLqxfM6sKjfgVw7a
QmgKTcSrD5gf9SyOcCEDOp5dwPDlvA/2mxV8JuT8vUFlZQNeV8jJib96nmTjHv9lLQe3cNLBAjAB
poHFApPT7H0Tqx4K7jXCqRrYdWSL/ME6JhvngRH+QX0YDtFjs413m/vTvgBCw6ivrM62RDsw8DmJ
AC7tWycFYoIkp4pIzoPz8pS5f1pyGJzDl2YC1jpsd/TomSsfsBQd33zALCjAXMA9lafoGO+A4IDS
p7fohxgAovW88q4uzTAK31BTB+wNin2zZ3UseE4NRh4eKPrPFBQq6CVnLyzbjMZW09cO28KLCtF2
yLYgekB/1Dw8VuEq5A0VmBdmpvTWfSSAUSD59khU6+v19dTbaI8FdeKf5zrBSNemdc369POr60sL
uUofNFhvqyM4OHFvSmj8IQZ0rEYJjPN2B2KXZKOFpvgSVqfQvr+vFkq0YGYCbBu6Ndqk0jh7t9Ik
UZOyHQGt0pzqGApED74BBNiHiGRT/xAoD6zfBC0Z+RXLC4t8Y3g+8HrQwNdEEU/FG1HYBSoR9YMm
96QQzbBYid4WYkR00kBwBKBUBWKQs7fJqMqO02uEFa106D9l47umL8aaGPkCHB2R0ZQW0DXI4kIB
73YtK0SIQmvgdZDIZTQHW3mLf6vf9CA4oLw3Faci78zpLd5kB90dPgTn+OIC2sDM8gOvdHXo7cMv
tDnsbPdwsD/GrWDL0G7avjLz8Gu3+z6v3GRLKyBrYOSHIDSYg+bCZlre80NciKOXlmfQVRqVZSTo
tGmhOgOn+f4+WygLQU/kythsn9VoauW1CMb2xwf1I7VAt+4R7andfLmuja5oEEhy4FwXX4fVC3sh
+rkxPdtpvSF1gGAKoye6FdyiiHw6+9+X4yQFmF4Md/fBbZWVG2zptryxOdtwQ1PmfqvAZkaqi0be
4u1ROJWXeOX6WArWZSCwIQwPyiQAlWZ2UrltONZjWgskwHKrMFXEHKCU5rcIYBv4X77T2vpbZlUP
3FZ7/K28gPbiZU3TZ6EUhtW9+ozZm9j7sT+GAz4DhPECeHxPLSZX3LE3W37gvP4TvZYUzXvgfN0+
C+gnVFa217R7ZoEYIOj4o6LFAnQDsyWW/abALODkjcWfJj41+tP97fsXTPvTAIILEd3ZPxGoLGYo
ptKGeoBzvPdbyWIH+aLvgN1XASdILZQL3NpOtlVtaa73jNKIYX1PIgEgV+MeezQwtpAQGpE6WTvF
y0P/92WzdxkhcMVntKVepPHNPgkU/aTo6fP98U/zd2f4f7HdV69UOxitJJQ1jPjiL1EMukuVw7tE
11J+vG9pcThodwPUfdKFnudWgxGNC12FiQ7j8LnS0WsvrT34ayame/FqMJLSKH3sd9S7dKOZQQAC
S/pQOn8xQYdsi/ZDVTJ/7Z5Ro74/tsXTqlwNbr5WIuWY8Nfym7g7OhL6zAr3KXLhuFuVZf8SsT82
38Y2RVVlLbO2uIT/bM/T5Wou6X3V9dTrVWUzQMDS+ORVZt8f4dI7ezVAbea58S1HwU+EzRgUf1rf
0uirEDlxmFn/hRm0nCAJj53yQ06ONiDw6SVKvbIMTL39DCSnL58bhN737SwFO/AX/hmabZWMJeBR
EUfq6UJjZzm6tRW/JthBBcnRuB0COJxESKbF4rcUa2YJ5r2+R3nKV2Sn0ug2EOWLQbOVHTxZ/XEa
r75qto0kBWB4g8dSMhQxX8RGT5wwrQGUbIE/CcMqOY+9/FlzurQCJVyItTEdqHqghxB9m8p0sq5O
TgZpEF/h0BXdlO15ECO7qs4juyi5uIeQ94rPtgCLR3UHrQYiImC0h84T0TTnEPVXyMv6DcAykaXW
JDeAGCcNlPTYb7lFa98ufW3B5AK6DvqtZiaTwHy4ks9cfMsnYoypfoY3dn5yFKU3IFwDFHD1nQVv
viBbqWQX/TGWPjTZiSlEdKCqw4y3lc03uYvzZZ5IzKaimi6jfnc722Eo9rzfBzzAHrxZIE185E4l
yR7913Alh7KUSwWNJfJmkLJFkXBOEZGPtA9yMWOeJbwKIDX5dDsUu3PSvHYrd+CCM4YXFEI8KBIq
8JNnDouUqKz2c9Qy4m3bmdRqgICjI0mf1iIbEEf/nD+gp9HxqoCFQUai/Xb+uqSR26SE029AseRo
UOardtMiGeyA3ljQSVq1YmhWzJepk4oa91lR2X8bC9pzLq/nVCXBFBiSJMSRMAspVEAj26tc8YdK
YZu8dDnUDdEjocsB4QOA381ChtD8k6YGDUBHdYU8RJQWZXrQWy1SbbWUjcIuMmRvfydp4vMOJOU4
HQlWvYhMXVb40arlns8faJgpk+4YOpbtqaU0d/IOSFYiSi1IFwyIQkgkSMYxsugQxOp2YINxlrI+
lR4KraDpXh4LMTjWYVRzlhpyvkQyQSx5lxWoo+xBrCDGD1neKvWbVmh98djHUW1sK24oOTcowSxv
Nr3cC2bHhlR2DJpKArTJx7HeiZnqTzUE0VePosBXaE4ZfElw8rQJXnAHhvQ5G6O0OYaKEmpmPTFC
k1qpQDhb1FGMKM+QQXpuqHLUPtI2Bmi/pVwhncbUb3tTZuWI1owxgwRe5HMJmHjElO9sxRelcCPU
Oo1A61TxiVfIaZ9/KUoGJDuhoxxFn/CPRxBLJX7BhSfUB+TyrGaDIW80CmL+s1Z1IXrKxlriiNiK
VWGnjZaOmPqaRszUh6zI3nMwVql2hIRB89XqYlB/yU2XBWCvYg2Xb7pCNoZdwHFKfAGjTRjbIbpg
05ciicWkInWDTjooGmSxeup7TYk8yC8EaGNDDQhN9EZCS9R76t5AUj4IOm3S5lZz4Skoho5ZKf5e
taRSOvy7NHJIhxsQ8rWHMuiDfVMjMfKdBkKUDrumT5XwxHWdqvzCrykBj8i0oX9vpbZtoWGXGy8p
S8eRUCgainbVZWlh+RUImW0xKwx8kRFr9NTWXBja3RiLqhsUaRQfOtEIoRMmyn6iHJCg4aK9X/t8
fuRSJMRcXCA6fik6zPcSkzuOZH1fUHuMijyw+cJvqsxs6kJJTL1CPzDor5p8rF8CSBxKMZRTjCF/
LstSY4dcqyA4koo05UyZQ3vURsoTUbJVDZMkkBLJisHCt7TBtoXIag627jwX7I6rpWxfFXyOyQuH
VoFkKrwaAa1vbaJTgmZJgyN9M2TVNssGoXoEA0GqAd47VuO48SOu4Z8VnQIywwy11t+DQdPiT1bU
peIGI6c2KHyoUW/3fmqMpihGfegIapBIWCqJyiemgiVJjequ2gnhqIK0ohQ73k2bOs3B2FIJxheX
ZxBE4IMuUCwGvbc/BlI8oQMpyyB8COsy5E5CnQuJnWZB1dqcHtHCESKRL2vS81zKrADNKPr3kOec
DboW9kpB7RNA9Wigf+4/MgtdmZDknWhG0MYr4j6ZZVPTKsoK2qJTCYmejvi+re+A9Euf00O/YW9c
5TYXfatawj7TTfXYQEPDpdTSUFwKXL3ZtegwL+1L6CCki89rj8WCowPACsh6IBqn6YIy/fzK3wgK
CphP1POeX6m1OfQVsstCAn4KTCERqQ8xTAbqv4hy1Yoju1TNgEok+F4VcEWCVly8NW2wKskHYeAR
hxDxzPQn2qC/ePzUdnXiGoITySb9pu5QmkjFt6foJYxW/I6l52sSykPSCgzTPziEZLGqkwRBnZcq
6WCxPhuJWKEtt/T7tW5xYSEkgkQMKhrwABQRLUG3o+UVXI2AXPJ/w1ukqQBDfG/eSrIr3fv7bQFt
Oam5/rM0jfpqSZsOLKASn/FIjPSgsQHVBZn+1tnUCjaqCxVGE7VEgnJW1JMdgGaKCy6M7mW0vu9/
yeIKX3/JzBOJUi1XWwVfghz+9BFHNHm5j+h6aqzDLkb32kq6bSlJcjP0WZKkbHHYc+n/GJzYkq2+
J8iDTePr7cA0TegfruRFfpLwY0WvBzk7QXETiFLQYWEBL/v8NE7uLrBMkGWuJtmme2LmrN4YmsUk
0aB1HcW1jI4Xx2L70pG3Zmb1R2vNVV3aqqjzGSLOJXgu5h2PSpyVeg/sqleQIDLfw9quX9lTgjq1
T6YOrc76Ha9ckkvXkCoAqCGjxIIyx2zh0tgvxLqhvOconCk8cczcncU1VbM1I7OVUuHsK1UKI+kW
AogHA6fCREnfsFa2/UIMB8Kdf4OZLVSqcQ0VBdypECIpXtNf0Dm+xMY5fAAyEHQUewhy4GVNY7vV
7VAj8topWNooqobXBul4A3Xb2QUwFAYe8HEQPDTDtD5JIK0JyrHU0d9OnpmstSMs7RYdyVGQgSIA
UOYk5WpV6frgy6PHFcK2aPZCxjv3J3Qps402/H8mZgOqNDVTGCeNHnv2E7CEfbw76B/c1nvQ+z5B
yIUYRwi55eSE4uQZTuDvFfvTSzQ/edf2Z/dYkXA6RN0wRN1TavTdWO8vkV24uhW5ybCbGr5wuWw4
3C2+rfxea3Vbm+DZ2eAFOmSpDqxgmdKTrhabjkO0fn+I0wjujXB2NJoSx3KoNSTwAwd8spCT2upl
5TR+9fJfGEKJCNx9qIhIc4FapQ4VmUkxkGDhVN422u+CObK8vW9FWloxBPbIVAPBMbXD376BURrR
rNB94CslgndAeBvNt/rNegPOEoxFmSmgc2n4FZm2XRIIzI77Z695NNeu7Glfzmf1+itmK1clWhbX
MQfSm/IcKkdO3Q9r1D1LC3dtYrZwaSQAzw8OcYCVCpJoI1BBI6k7cAtKa8miKbP4YzSougGFDMJr
gEFu57SNJLGAvu+UV1Deso2wByY//sy2oBJNAdb8XFnChdwMVEb+Y+5HTqga9BBariD5QCgF7DbA
GdRCn+e2MJHNPYDDxPZ++Q+vX3DYoHjzfO7IqpzT2jfMkq1DFgWZzEJUUMdjpYG4qDzzuhWgJjGg
t1NpPqLO5pJVyfKlBwThL48sEQQRAE+5nWmZ9QnydgXzohb3TGzs+9jDidQiD6hGYihHmr/3+kuV
fALBT6ow+qa0tAz/T5RBGcL4vr8Si6mrv1y5EjifAZGdHaY6Yzmg6RM4NnC4lkDmWnABQNGJoFh6
5d63trChgcPFuwWUGUY/p1XKDcHnoNTAe7mqZ47E6RdFj5yc72Ir5sfMuW9t4W5FkgzCt/CX4RXP
JdqkekrZ96A9GWOlsvI2Cmwg7X/dN7Lk+yOpCcARIPQgd/zbnnTlkUttp8d8CMKTlAMlFQp4XXkS
OkxfCziP8qIwtG63BKWa1k4DkPAZtVXouqWuMtosZduRooFjh4ca4rvzLgIAZYMkEZDwzU7qJZhQ
Jt1Oq/eFE7MtGAjQJ8wNpnFIajKugYCXSjMTlQ5uD1TwVZT4bne1lqapGlcd7/XBBxWfi/Q1amW8
AERmH1kEvbThMWySXZjIz23Ub2POd6uJmfmtA7Qta0092lToj2k/qrCwlOBbYcADrfXXLjwccECB
CZMEpE7R0HH7kYypqZjIwEzIx+MboJnve3gc9Is6iIRTeMEF+EFPAD9BvRy9nZeVjbJw31xbn+dT
xwDyfcjmMI82u+5p0EimvfKcQ6Vz1KDFtl5TnVwgGoK+DJZEQW4a+YkfWelC7/teUFEAoGTUYpMG
hu1Hvj0mJx45Hjk8AhW4418y0RaBhV8Z7sL7CAYOYEUQa0xkTrOLJVb5qAtbbuJXauw36ljF6Kac
Ddpm4BR6NALa9w0uNbTcGJw9yGzMGdWVgPdoBVQn0LXtYBY9rrLEop9dwoiemjWQjWX/FQRuWZ44
4YGTLBWRs+oOsltHNhJ7MjXMYK0Ws3Dnq+jsQQoaTN2T6vftxoO0CddyGaj3kA5/10Ej8NEkK0Wt
RRPAEMCXBhIJsmG3JurWj426xwHMCGcQtjE8ekm9lSleCLKQN/xnZLamUEztWhXpOnT91ZYIhtNo
l7l4slXTcphTHvKtcnAG1YRGBjZU6+IKqJ7DHb/Pj5Gzlt1a3t/QAkeHHbQKwBZ2O2RU1Hsx0Ere
CzT5K+4iW2y29ZDYXPoNYVx1cGLuTxc50B8i+SpCZSEOU3HfiWCBRmntB2RCK3IaS6zivYFyhHZv
EeE73uRVkqSASzOCpBMJc8EpQka48pLGj/fXYqm8p8qgI0X3FoqoeOZuR9+lLNPzEGvhx8+d+lYi
We92Fz0wwxAiDfKzhLKQ3PCQ5XSbEEIOVts9SOBSuv8Z05U58xuB5EQwCp0U6JvNCcHh6JRqlKq8
J6pE4h+rS21Y0bYJLRmyp+MKcnvawz+NIZMpyROZ35zHTNMbJg/I4HuCDpg+zpEkI0G+EmFPe/ie
kdkjMVaVSOMeRozGpeoFjPMC3vX+7f68LfldmLj/jGX+YCZ91Ygyx2H/jJqpGb/a/pLF+zA868ox
pXYPH0zY3re5OH2TjydBPRSl/9nICqoJSI6HggexPePUByu/Xl6cuX+/fz6kNqnQR8AXoicFgTqS
hpejM89rpegEvJrmJApYPpI8ztmHMNTZMwcpBZmgNpNXVowMAaoPBvL3RA4g7e0MY5naseKD6HMw
kNmxE1Dz7xE4cDhqqSE1ZIwFeMh+2yFiZtBrVQivV1DMLn1wTtrZwCW/aZZ27yEq8gOhNcO7gJQl
C4g+oH/IzFlriCCHG5OYRM0g5K6g9ENrlohiQanPIdNi5mWmPPA9XBQ7k1L5Ugi5LlsjuGPBra1E
beGWIwudWGVg7PWVinurh5pS5/7KLe+Wq6mdXXVNX2QGKq/I+rQN8lvaBtROSHsycwyhgXDf2FJG
Blns/+yTv/H3lUfLD9JYcX0sePVBsJwGmhLpljnRRv/jiGb7wJ6gv3waDzrY0cJ99xKjQWLlC5Zc
pesvmC7fqy/oeBktvtW0U/lHnYPQLipSD4p0qFK7ZI8owtFyo+e6ldYOX73JqmH1am7J/nkMnaQF
tYL+aKRrTd1Lj9/1R03hxtVHhYWCmqeKiyFtbNw/PDNT/1VcBRotPeTXZmYP+di0qOGWMAPK8lg6
aKHdG66EVGbWrBzYRacd6FV56rwBK9w8HDPYJCgsYKEVokBTC2WDPboyIFGQ4V6NgajlD/ImJOIm
3cXn4RO6r9VU0ljNsi8kH7Dh/n3HbGaTMswLdKYLXtZb7WML4cq9fsgZsVFafr2/tZYy+hPIERWU
iZ/yh+wiH6a0G4tc8HioubpokxR6FMUs4xy87fyv5qGEosXzZsXoUuBxbXS2pj6rsnFUC8ELt3DO
GpKr0xTXwKRY+kPv1aWTrmloLF7GEkQ6tAlP/QOyLQahDwHhUkBaVdwVudU1thiuPP6LJ+LKxswF
CYKyyUoBNqBoyp/V3OZzr0B0S8a1BrXFpwuqPni0ELahX+n27GHNcqVBM6inp66ffirqni9WnIvp
9fvx7uvSpAMLH/oHFLgt2CBRRI1eUdgV1AvQAhUcSpXwjwrdRmtEnmvWZlM3hkGXSgWs1b5LAW9/
8Kc8W4Ju73Iltbd4n1yNa1rEq2uLZ20SiD0s6anVwhMOH6vY7vtPNB7e3+VLuwFoPg1e8YQXmkNP
xXoMwhbekxd9JwEoEdsIwL5fBQ8ucPW/eQ+vbc0GVSD1OuRdLXrsgYdPYUSEE74kdHAZhVk81Lty
LW23tAGvDU7reTWLahcp2mjAYIIWizjfSMpb+uf+/C1tiSsT85yozsA0Ifkw0YHA1WaH936fX3TB
ClfSIItx07WhmTNRDuBUUwIYUiowAgW6GbKLD+75+oNhzUBDTuXn7rkKO0IjdXt/kIuezLXx6aq8
mkidFkGfFrnohQZEuSwsHhTFBZRZzoCorAmLrg515kj4IEJqehFDbWonbc0i3QblI9fsykNUPDGe
mmnrRN2mWVWKXd4vE8EFuDUgFzH9/GqYciNXmZg2opdBwnFK8lg6qD/lTV0+0JfUUfItbQNbLy2A
kVSHrSJvl3KfmgRWEUio/9UBurUvNgXn44wiH9eadfucgzfCoqZiS8VOiF1ePTTylsqW8WhEK/HT
UnkGrDP/TM+OCieOddsibvWULyfZKA7b4njWB8gjgcbRgYp9blZmAl6irXaWN6AESnfiXuSJiD+c
y7nygZmAT7bu/Z239CD++yzAUW9nJFagq4HqB+QPoMGH/D56DO4bWDq/aCQBnBqQ0wl3cmsg4KqS
+kMteAMSrG4ZWkNJ0M8evCD3uuIgL7WdoeMMPYNTMgbdUrP7byzAERDIFL6oJXz6FshVdyhRnidN
o///QeHxQPkX5BmqNud/pGOdJsEgCB6gTUPSb3yjsKjY2EOfWHVdEaAQwR6yYnQxp46OGEVC6ZUX
fsh9lL7G92OpIwYH1T0DGHG0m0fl4gO9ayfP+2K/5tsvgZRVVAk0JIYlQHjnNcVekno2Ai44cYjX
h+PgphqpHDOw5Kf7E7rogKLeDM5ghLQ8SgC326SidQKMuS9A7Ph94P5w2nYIfqvNNrdLt45NMbR4
3q5rM/oVD/tKWHmklzbptfXplFzdS5zcjIZfTNbVfVe48kcVvCb6tg4eFCSHV5uNF64hNMghO4Rm
bySB51z3NGrwozESQQ6XMFOENJpBKvYm5Tb6OABER7rIro95ssm+msp+llMbdLfAg2+ULVQkafCd
BxMP9q/7a7DwVZN2MfpjUBMBAHj2ADYMbE/F1NE2ZRFYFYG/fa2uv3RCb2zM3rluzHpVzGGDa2Rn
4DJH5uSD2nhDt6H1MQ6OlLPCWjfLYnCK6kGo/9dfMHv7IPohdiwBsKIYUffq3ZohUm9km8I7E7h9
6wf7vgL43m9JM1BHNrJt1ayA8BZnGkwLIBfQZMQis+0GOp6GdpQfvVHq36mvmVwcryzmAj8zlKiv
bMxcaV0rSq1imOnRHd34EG7DbWO/Q+cOf9yW0CfkmLZ/Sah3zx1ZSwQvlR1gHtVMoGP+nqzbEwV8
MBTLKRAckE36DNC3x5kgXdwkpgvkiDfxNYFNYBO65zUBsIUH7drwvNw3tgACqQaAKx1059WT1n0M
+VuqrtQV1qzMzopesGLoa+yiNosy06i6xybTNyxGzo3vOOf+wfx/TCbQ61D/FHERz05NGf7fyezM
1joeH3KncSObkSeC2QSJebcFJdb59xqJ5dI2ReAH2Bua8Cdh59kaUl4ZQdgF4Iq6S4InESj4+wP7
e9HNokvERP+xMHfuBYnGNbJaqM2SYTT1I1R50Qr58ILNCVXli3E0jtRsyVdmUuxb0Mhbok23YHFH
deXPK+F2rauYgokku8lJZFhL4y/xI9x832yZubRVgjzC9wHNifwisn6pEzuFWxz9R39S/LJP4INL
nNrNnNRGFhctdpyTm3A67s/U0kt88yWzLZDpgwFcDUMvTbCRTXBzvKMv98hOY/zfbLbrNZldkKpW
C2g5Rzk4w5CbadIxZH0bWj0B6gsk36DVhpc47MEJs+Lh/HUG7+2HaUdevcMJbpPMUP/afn9hsA2a
JRJuMwK3g2DRKXn86pzS7km7+XN4BXkXQUNlbqbHwGr2qzC0xecKdRxBmOr34CCcfY8sN5Lkh2xq
uK7RjbEpzro11CdZes4EwQJGo9NJAirL7cpqL2R6IbX2z+7MG4ISTqe3KeyKLnQU35o/vkHQ6bux
/pd2pmvuar77aJCGIIGdhLQOv7MUBoLDgfxeMbN0W2qgLgCvoYZy/pyYrIeMh1ipAw8zytcDNPRc
aObxscUu6AaD9rN/Wom2Fo/LtcXZwBgapyRhgMWqfMwVdL/I5pAinYie/P4QHg3l5K/B0pZieB0e
HfodRLSto/p4O5kcL6uVTIG1PfYWUn/vEVQKt4ZKOrSt2CszurRBrm3NIp0IeWFdTEaEbR05vg06
evQ1drTsVeHwBf5/RBsYkajjFAjwVm5HpYejb1SDABA/r5udW2kHA6dQ2GVblzxNqrlO45jf+VEH
s4d73ksvF/l0MayiwVW4tqrTcZtfD9CjAZsKqNmADZoHqw1juSBj1Mf4LThrprAzW3dS8f3G4V/Z
tNJChhAD/2dsdvcPWuoPQT0t5545n+/Oe+cOrr5zsHWfngyzJ+n+8eWP/Wp/VOZr7VIvNTepbVjB
83q8uYTy1/Et/KS4rSvKHCoxUD1JDQ61gLaX8/2YZFZtpDrWnKH7EK0bO0XsQstgtHjguWBiehm1
fZKrxSVSc36roDTnxjzTTn0RTV1n5eCi00p7aPAPibrAWLnBFl0WXQd/D1ptFfgtsxuMY1FYMs6f
8gqW72o8kaEtzFvxxsLbaGzPxec3Z0GuYtsR3VwDvSwtnW4A/YAKDkAfczQ/WAT0cCiQgW+YzYRP
SXgZOSckpTKuPFhrhqYNe3V/6nEmhT6S/V6vee9yV5pRfy4xoeUas/SiO389pNl8xqpUYEhIo2g5
gWAg/JEOFWC7/hXqREEvH7QySfKo70uT48jvzWXlvlk6eRMF71QzAR3qfDkzNBcGaQbzZR2YqXZU
pD9yDA7vKEKb3fdfDmU03PUVKo6kKXdCYCcye7n/EYt7CvmBqfsW0Ht0i9/OdpuXfqonreDlgTsp
IBgfr43jthCcAWNq8Ou02521X7h1hDXJJmHhAQONOtijAE3FdTj3hPWMkzRWA0PY7RIC3e5msNmI
+QatzuYsPXZkxd1bWm7IQ2lIu0yTji7d26HSRE/laJrvvYSWaUpe6+9JOgnCDgSlkNw0rGqfm9L2
stncn+TJp59dsQaSdAg0Ju47dG3dGq4o7h+pFoFFHRwjf6+Cr3Y4pNDYQQOHFFugQ1mJAaaR3DM4
O0KKmKNvEok2L/4SiqMm1Jaqr2H+Fo4pAm2BB28m+ppxId0OKhNB/VVUsJH1x7G3mRkxAF9XaAyW
oEc3VmbbU1aLpgwjWGGNGeweonOy4W3Q2X2JRgBlIHWDN3GTDRe+tFe2y1JmcMokIEUH+LSIZ+J2
gJEaypHR47bVc+hx6M+GcCgyO0MvaE4q2lk1VxH6B4zSI2emjbempLgwdFwOoHyaGqjgtc4pHKJS
FrKetSIgpOJZ+5qgGIntCtqJf/MjsgEKobF9mz3e36sLyjC3ZmfryuSQy0HWKnp5fVbHwBJzYOuO
hqMPm7onOsjyS80xLHxCFn4oTzzyHIolH/qLkYA/dsU7+XlH4GNEdKdj/Cikz/XV+mBoEsSyIty/
bUTC/UohdiEWuf39s4OCFLo0pB2024CaJKq2laPQRGrRVNg+r59lFYpxzdGIrWrcFuzY9mt77OdB
vbU/m2wkIWifTeMTR1K80sdGefETy8+eEv+DfSTqgzaY2u8CZDOAsd5f6AXX+tb27GiV2thLlYKx
p+AQqJ2+KQlXPNLXqtnUgEvbcrNWSvh5ZcCiDKAeKheAMs678zqxHRMF/F6elLQpQJt8n2lE61J0
6GqDKj9ziZSBhatnTDGHPFQgaF+D1oXIFQ90YRKmfegCBhAfWZaUJRifB/qZsGH8KPiM/S60oMrs
+5O09sWzkICBH0E0VKCDajkEU6a6kQDdTsK9Qhsz1tMVawu7AR0xE3R3gnv+oBERhLbUC3TieZHy
KldbPX7JOuf+gH4+RdAShEAi4NITeci8y65L9UHKx37Cv0DhqknNsWq2XJhYWnmRUmtIM7Mo1tIf
Px0dpLqAX514ytHzMxdq1YzO6DpZBkAkqWNQ8aQftA+5FbdxwZ+AFRH1FJCjgNHvb+xx5Tfmg5wF
fhSKntoA4Z/umppE8rELoRCR+k7fVzFpambpnRNlb3Xqdtk5A3ueEn+tETgtFF7wKZKkgKUR2Wh0
hNw+HUGTdGrSZ6LnH8sX8OdZig1a5XLfWLZOmJ3LRFrx4xbKzzA5gb7REocHY54O4EJ97HgFZbrx
XBCwOUOPUbaEEzVPiaX8F74bMtDo9p9o9gVQ/8zOBQImTYuGFAACqArYgDCWv/kP0cxMUHQIEBcm
3ZuK//g0vMbu/Q28ELWhEomZBdoIDG/oQb+d22hUOZ+D4+GFBUENC2yEG3/b7jUQ2UGprrV3f6ot
kPcewsbtfdPToG69qhvLc70s9PxmaSCWkif0icmVLg8CvwGwTZuBVW6NFGdtnOLM/eBENhQch3Hy
36VVnSRrG+wyE63G/kNty+g99JE8bN0kJNVaLW3xKF3N8d+g4eootTqTMz+B7RLEL6RzcyvYS2jo
NPnQNjkws+wxv2b2+l+ke26neOYpt/Deu0SDYa20/oezK2tuHFevf2Vq3nnDDVxSubcqXCRqtWRZ
3l5YcttNgBu4gODy63PUuTdjq1VWkpqX6fG0QZDAt57vnOxk+vkdGdbEVx8QXOS3FOuveUDUlKCc
g7IgJhHti6NUChTWHHcAOmVYDdKXrveekFnlBoBH9/Q0tbfgMNcM/KcFL2lH9UlzIVEv4XIBLAY5
iw72lsBagz+BLPv1KX5a5sg/bmXut1a9OEkocg+iHrAq6M3U0m87EJ3/v3YGThILqRw0zi9NvNLr
nchSA1gb/VEo5sLQpkCAP5Lox9rwHGVRqM6rVv5sYxA4zfQ0UuKob2+4gPP3urigBFOOgHfCi2og
5f5qGnKa8UplpXHs/WGRv3WLZIb3eStuOncFvlnl8iNWYG3CtClWOYvmma9D0M211/qZL9DCv1W8
v0J9AX+PpPXMoQCK5cv0PKYKLSgYAYGbHWbPgs2sfjmMGD/x90qkocMdZl4VcEz9PVg3opEr5u7L
0ufY6JMRGNqJZJxg6QyDN67P2M5YxpAIfbvJ+XvNeX1Z6sKdpI2m5oqBpVaAe+z39oEj/vPNH+ho
3oRfXLkNmB1BYmVZZ/TgL6Typ211upVw1+AGSMHLB92fFRFoHdtAnYX8Bd8v+N5nXMvivix3fpxP
y43GGNtjjK0FkPTd2M9J2JZ+vFbvukNEAvIQTYcbK149n+YZZg1Yiwoc69cVobHJ6qLqsMGk9KQR
6s4mfWN7EPd45k429+q0bksetDe9xtUDA5EnTD1i5hisoBcLQ41G67NePwbgzJyQQqT+FoRfx/6A
gs7+1oe8Av46145goaFkDuZx8yJ3E07WjVRUAHwUYaUGmevHHQtyNceIYRYmuRNg/hciLeuqYl5f
cY8ae81GcET7UI5HLV/RaZmDw7rlkQA4o1pnOmQvDr3mm41vvRrQ9xoDVb7n6G/cEgq6erE1VP/d
c/sZ1eeLl0UroJl70unHR/CmeTJaZL6MVBguZF6gpi3v9VXQ2qjjgknp+wNyhdgHL+7T0pe3ra9J
ViTwB+Neh9Z8E4gg3svA9QjzjCe1CcMX1MR8k3kvL/Ot3EA67hajwdUbjyBdR+cKY20I27+elSHB
zJWrw/UaHpQcE+7HGnh3Ma657/8fOfY5H/ifpS7etBUz4HcnLPUYBM/msk68TPG0jYrgKYrMGyiU
KxKReLmo9rlnoTPkOheroSpmJ00Gt0ee25P6aK+GQD4Y2yx8sP35WgN3EPXovjkeDsbx2EAm8qmM
1hAtXx72UCH9/ktfqZ58eZaLD20PI2yq4gAmjTlQcHHNiInPbd6qJFy792AZBccCMG0Q97roIElS
29noTMZRkPvU9YpynoQDwrYyZNnx+x1di4rBR/nXWhexzKgMegxyPRi3AEMr7gEC6W/sqITjbF2e
oDy/jCr/p39j1Ws1sS+rXphUiS5Em/a6cTyX5kEiu46X1lI+QHdgF67XDWQmT9Pk04j47fv3G77m
rUBkhIzdApcBoK5f7wmLRTl1mYUswPGlTLz+kPYv3y9x7ZSAjwGFRh2QFPIrmf3koZqJgdCuxeby
EWBZF6S53TotlvRGKe/KrNc5pQCLCurF5+rPxWnUReLYhYKt9BjzGh+TJ0z27lowccjIg8D4DxxQ
pKs/INKphG9G69Fxrt14m9a11/n5GS4ixJaYFKyMjnHkBMyTnp61OZmXxuQ+uTWtjyLjIxgQif1h
xa7VBbyLMcxtKtTeDMmEGT23lqIIRT+C37DO69HwSIYow7OqTH3TCxOAGS7R7PHqWmmJbyQgbcR8
R1xiLFZLc9SQElL+yC2zyGdWXNhho3RvE0ZBtiPtKohhN1P3Apx8t5i0oauDwlXI0dZb6wHEtflO
541EOUHoVe2DCbbmvlFaBkIKII0S/DsdX1JuN6hhalUVKWbRYjTddgEEp6mzyYiRR1VuTxGtrORd
J+jF+p1JQK5filLzpkKKpVPqyiKvwNno5VplS7/S867ENHuu9mHZYErSw6Q/IM0lbU5q3jeqZ/V9
F/uYo83eCryq1jtLqUnv+1N61WP89emgNfL1JvRMYuISwhjH9KF2AD4mBxekmTr3lAVdxaGbzBJ6
o1h2pQXw+cgiXvy65uhY7ViiFXqka8unh7s0SPbaXANtQx7mc3LjIl7pxWE5dHYx34zb/huSH6Oi
pZuWMU5nSNeBnG2gVlMDMMS9Z3IH6rsTr0AYGli57yt8HtzwFtd3a6HuiF7HmV3j4nIQk8WjNRTm
0ZSBVPYT32ePJgZ4Gk9d4EzZBpiq2k03bMdbmLXzb75MqYy/Vr70IAnXi2oizDy6z3rlZ57RzHW+
5nLeyt2NcOCqBUBsAaJm2FRyCb3ArCZoaIfSRDL87I6bTqKZf6OrcN3SfVrD/HpsimrUGVGxRjPb
rMD9AbIoGtx/xLNkLaH7s4wOPyN78ejczE2vbg5QRlMD1hkp4/nnn0y5YkzKqCWTeVwxLPP9BTwH
Lr99o0+/+yJi61DWtY3z7x6P4fJIAcz7/vdfv+CfFriInGwypGCqwQJOGsVzCsDfM5dotZlos9mV
Nxl73lmey9e9uBG0/Yo2v9vbhWuqwdxaVDWW5uFm83o3A4rK62vgcEAzuV7Xi+12qXvBwU49KKh/
v+2r0fgZfvqvb3Zx64YkrdKEquZ5HGAz/nxFPuKZIQZ3Fvf5al79fHopHrbLI5Ad+8iAIPD3y1+/
9H8tf4kWVbRKNfoUW5fP2vrunADEAfRDx7uDACpxnt44RVfXQ8KGuB/5KcDvF696AK+1pjGY1Awo
xA1UHUggwvFhCRqc9/gWkee1yPTzYhfv1h36NJlGYhwhip4tbT+/j7SXGy/w7AMuzw6+HSwKGJlQ
d7+4F6XMEhF3uXncoHS4Umd+tH+PbgkZX8EuIOYF8AblLQ2hmnoZgeJeOMSGhWSNH/+cvdVeGcMv
vLmru8WLDOm90wRbH1TJR3nMghslhWsRIgB4Z34rCM3iCb6aldzuCgNaauYxtd7q8TTyh0I5jXr4
/Zu8AlTFHj8tc7FHxTDK3GoNWK/ns9WkvtylQDLV3tsDxLZxH0zPWyt7x+vXvvCtDKylDEItCgRc
QNrWoRvw/QNdPT3AbAA1qgHpcOkPK6rXqj7a5lF9Ve7yfm51C64HmGywbvTcry9kQdfMRdqIz/v1
/do6qKi5Q8lRBI41M97UOCrLUGZRdYuDzTCunVb0pM60aASTxxdRlJIkSlUUWIqHLXSIlMM0mww/
X7xuoLZUHTBM+5Gc+yi5p+3znyEo2h/AoVrsMC3MAnA6Hr9/xdc6DegDg6bINlC2BXXa163HheJq
CcXRCja9v2nW3EO73W+e8lWxJktqQRL81o29og+NU/xpzQv37BBUVUWONRFooPoBdizvFT7mMMMx
8+Y/vHUoaj+Mzty7++DxxoavfQAMAwFWAhQSYK0X5qIV5pmBAPZWOVS5OzPyZ4feG2DxGcoQtGTp
UIGPfY7wS8HpvlUgv+pjP69+4WNNJiduOuN565ug2blPtoqRXM9J/Z+gPYxu7PV8mC5NI6IC64zf
Re36skI3OfGgKcwyjwXGVMQCEpONX1I7yFKJeW0nGNJA0B/fL3rVl39e9CIG6thYthXCW8Tsj8/x
BhArb3PXeouPfrfbPfH12vC3fhT5j7fMxZUACbP86N0jfgcNmnVxi7M6jVOrLchR/wnykL6fdwGo
ZIZb6q3n5794qV+Wubgx3EzyTECcANWWqZpPqYN3qrDUH2PIrHz/Lq9VWwC5RiQLlj8QEV+m7AkE
B8kka3JELdI7U+Xez3dzv/HoWV5xdeNqnK/dl43BuWE13Avom8DJXHiZbFLrPidJfyydPAloh411
Pe1ueJnfC6/nZaBgB82Hszu9nBPriVOSJnHkcbjLtlpgRMUGlfEPsGnNmU82TyI0gzZw5f7G9tzf
bsPFwhd3jzCSlmCa6Y+JtY2blXIQC6NYMDoD2lSKk62/F6NPfWuNYRg+y+jszT3lZgg559x90Vtw
OwbFPWSjN/Vx7BYZewJvRK77+ZrOm9hrJaYm2gDNBSVMHvgdz325do9a+uQUPg2gEdnkd0M1J7Xf
MrB1RdXBqneNJrwGg2OKl0blCbKC+9adJTryXDOqMH67ZABnputCC3o9KPwM/UMo+yQeccLeAFRE
F1A3Hc5T9ZuaFB4GdtAIF8oTWEZQFzBDujHf0vbmyPn5Kv12VD59w7ND/ZTnuDFDo9ix5ZFg0P4R
KqeGAA/2WgPXHh7G3hMlbGl4S1ruNzf96wOakOBEkxrsm5d+I6OjtM8fUJvROxu1qhiSqjds5q01
LqyX5Gi8Q3aiP67MOabSqpV+605fP4Z/7eLCAYHhdXTqBNcMKgVBeQftL/mY4Yh49So+3bAfv9mq
izd2ceT7sS6J1M5reRjiIzwy8pDst7FXeZpfz/qV5h/c/7Pm1nlRwFOQAyN4A9X918NRjFbdCjXD
oqLtZl2c596oZUPI+0VTAA00CIjUUvUWk9Tvnb5f6yJ+xewpIKO/OMs+HcqCpwWEOvHp0vRVnTBH
pmNKZVsy7YzzRbfNACHkMLfemb6uPtS7xgmgJ+GZ3e77l/5bLeXiMS7eOfCMY6mWaX/uxJczBS3q
BluOQ4Z+Tn1X2Ldkpn81TH+7jGji/GvfF5cxJXwyB4H3bdYzQT3iomfL0kVjBuIHJ549QTmCg5HN
t3ZQdi8WmR3xH9qHhAAaUuxQfdeA8ONP37+Fm1/jIvVrKeu4Df0dHD2eR1l3TzSfviXVg+sXkP1Z
dM89W2d4JZDOsoJMWbHx/vtH+D2zx5ewwZqAUA+KLeivfj2IUOmCHlFF+mNrrZiFGvGu3LmGLyAU
Xr2QuPSGiJRevqgJRDUwypF67r3GngZjNkLyCkOZGEohqOX2npHOjX5jmQtyEwNzzZSe/eCZXxJB
+GX1f0R3zNRLCw/ZeNYyHfABrX1pLiwxT4Z5zpYZeW3dHTEO37+d3wsBWBTUBGcGC8OGYtvFBzKQ
VbaKBQFCCsPN7ttp8KcBvOM126XG62CpoNpZNvpMg3S6wvBw7mvT3UCkXqYCGD6EMIWDGTpIkapI
by/ObqbEdks6DD89m/NnnBAn9ZwXJJZzPi/mrPOBIhujbIbxjE18D9RTYG1KwDzQuMc/37+Qs939
dI1+e5SL96EA7gWU/aQeVcDNjaz3MnULkHVc3NjzZQ5wuZB2YR8NUCPITMFCDZgHmfY+xDunrjxw
zoWkITNR+MXK6KBdLl7Hrpx9v8sL6/Tb4hdBXsImafJWVY+CP/BTXBwmdclkxLRAEzNLuVFcu/Cm
v612EZJrquIIZcTnzdDMsR5Y30MvqQuK5q6ABNj3O7v5Xi+uO0So1IETjEeWCzVM2lmtRiV080CE
k/oC1j8i4XCT9uLX17o8NsBbgPBAs8Bh8ivh/+R1NNaM9qTja6IdKp05dHlmKdiuIRMCZKT2dot5
5uouz1RDMBVQXAIE86tR61IVnKWAyB9TMyS5T0SULlwjqscdgkia/2zdeQOPq8U/brzeaycHNWYV
ZUOwxABb+3XhKattSBdjLMzoaPxodWM/H3R01CBnpntGQcfXkcniEVKa6UJT7THietr7lax54DR5
g1n4aZNpRT9vbZPvc6DV7iau8xAG4lSNKY++f95r1xntcMwZGbplupdo5KFQKc9jPC5rZx18ItXm
PDCc0v9+mcui2a8jfo43gCOxoA5/mWNLGbc9mhqg62wCdIv8dAcOzV2xt8L0vZ8LqBwoIQnX9owt
yLwPioU6q9EwA/XoPgvcBTQrELWzmXLDmv3K1i7P5efnujwnXNNjw8Bz2fqHVeSRnImWhQOKO0ny
avdIZozS/6cN/bcfw78nH3z337+//cd/4M8/IGLYMNC8XfzxH//ZtaI55exU/uF1zcep+4P//OMg
ToK1gv1o/+P8y/7nL//j6x/xu/65VnASpy9/CEHaL8Z999GM9x9tl4tfT4GnOv+f/9sf/vHx67c8
jNXH3//8wbtSnH9bAsm9P//5o8X73/88Fxr/7fOv/+fPtqcCf837yE9N117+hY9TK/7+p6H/DY0f
wKINTGpiuP6co/Qf55/oxt+AdgOpIVAaZ8aoM3Cl5I2gf/+TWPgRMm5bB1U9kuJzCbvl3a8faX87
zwSihgPVARUNM/fPfz3Yl6/x19f5o+yKHWelaLEmCMK/eLmzbAEEB7EK9CjOpDiXOnFyMJIMytQk
0GLw44esQQ1MG2p7jikcO0raCvh4y54Tp9OCplOcBcmTO9nXzPBoPOWrOmf2vDQxRKdOFjQqJnCe
gaHKT0dlgUnd3NcrHXzh2AimG9R9mXRjVDg8P9iKBs2k3pw8KptlnUEFz0kVEAOpjY0iTdqCsKZT
AjImLXrgzXyUIvlZcdkFZWeqgZlSsrC02kdiCA6fdJqNglWoTotqArs+VBioTYr9MCV9JIvqpTLb
fRKnIHjoWgz0JO1dmUN+N+vNoImpurZjYGATA25CtcWs7JsXptn1rs5SkO42Se8laLB7Y9+uME7z
mhOxodyBW+H2z87tB8ykq/ydpFoTOUZ9yKkovdF1N3ou8fiAAdjYMgbIToKfiwKus+q1+Dk9y9Mp
piy2OmeKX6q0Ww1ZZ+RQfAGVt2OW3Zz3Mcg7G3QSfZfqli+bOn3UnLj2xqng7yMEIGd92jcRhfDh
3JHTWqsU1BeUovNHW+Mh0CzmslEBOdJza3wwLG1cJsR2oPGogNnB6t2FYnUECsG2rPyOV4Pn0nI4
1pn57masWQm75TO3aazlVMVVFE/uCUrGd2WbSB8YA30mSwWjSnAId7Rs1FAZCFCppIfA+8SNUGjN
bjBktlFs/lpxw4V0pZG7i7HmIqAttJ9BDuRGbOoWRg5mqFjppIcJ7j6osowAipZXQFiwFWu0V5fW
SlgpLODmAHLuyYXsd18Ek0KVhzFJxS513OYV4FVMPyZ1HtG+jldJTSpUZmIomI6OnKvCOqVQIjYh
HjdqyjrJtcDM6yDLIBQ8dMaMVO26p4lfa9YazL/LpCyeLAUI/+olrzl0Js0pAkIWWg5IIE2CRL2A
puJYN16BKo0EbQIEYtnoa402RbFR1KFK8vKuHFgHNErXYIjZccFbrMVm+yiGnDiea3N1mbO+XkFx
Vj5UHVQ7cFPmmTBBgVXFq6Zp0sCekKRPGJtJO30uG+RrKKyiOm06UVsy5641EuNHquDoKYae+m3S
taGpdhCUU/tU82g9ojqjK2KtqYOxbMm5k+s2kC7jmp2EhTpAhKP3DaU654tDb/qtIdkmjQ0L7rnt
oelBrfc+G7cuKLG7tJ1zZvCgzBUtqBxdBipJ1UCPcyvMrak4mhw6GwVPmmdRJemuqKraQ9Y6LvsM
HJ2Y54cupdENYAfr0MjtOql6ExHDziRsbbd6d5gSRBIWV3gbum36rMdt67epiETaLXOoMQcaH+O5
WSs89mtH5p7scrLsYo372YQkLUfNlybIoHI1ET6VqVga9sm2anuF6SM1shkkfkBZOGyaphM4Srbj
zmyzAmOu1mSea03KHkiszhPy3PeiegnZ1CEOG2YdLdzpqQWYCG2UuZsV8SKRdpiVTueBJ/AehL/S
T2MbhFAuKYOBFDaSSBWmMh2SNWsVEOo4sbus47gqPDBLky2vYuVep7ADFKCeHa/o1tZx64nKIZFi
KduUuj8rifCggnqfZNkraSxjM0kofMAwbFS7J1Fr0/O6kqwVJ2YgDCpwYNWhJJ4pu+5OFhZfp6QU
ER1Y6cu62KZComHntvWWOiQ/arZ0fOVMsj/EwvYGpeqXjWtXwMAa1dwwWg0SVMSeq/AcwABkZhbK
QnS215k2moKoj5qp4QpfjjbKmiUHEt5sJFhJ4vbUYphQ74swo9odOM1fRpRN6TQ9ZLD4SWMvh0oN
09LyNVeGZmfDGY1+Cv3oVKAtPVAA7qzW66z2DUBPDzBuPDZbxwlkd0x9mw/OLkGGSgCarWWHy8j3
ReY0IbRrlXmFopfXSeJBs+elYMqdkE+9SQ8kd1GoHPdm16A4Muq5lzsKFFqxt8HNdwngyVo/YPwf
pEcwR/7Yme9qWi1SqOYCwTXqk/AIFdOA28Xo3qaGeudybqyrKcd0Ts5HQMIwihGMA0aT3AEspCMs
7kOVOO+8GIpAqOQYV0OPOrALYA/pC+mVvT7MR1LLldQAMUxln4RCpT9xuJzIJSlg0aSu2BYSAkWo
o6cOInxzHDxcHuXJTCt0rbImvtNyCfozFKD7diAeOsbaaizFRqcx6uta2ycRgm620esRfOko3BVz
OvY0sPvaua+4k5wUK9MeLYfB/9SpLeZmUzAVCbDNNoOhZUu3jOvNBBmaZ5Ea0SBG443aY+InLfrS
TYah/rajODRuD8dvDIodtkInEbwN7HGmwvFUjTJGdZnXDxDsdbejrVZg60hhKDA6AmomyyrnWVXU
OG7n/2bpiHuavvCYay2azkURXTjU2mUpedaVdlwUFsk8mAI0Kon+wrvWDHgysGikYLS18qbbN001
ha3Kggz6ND+mabBzGKUG3Fu0K9ZUa9lrD2M/44Zz4PFI/dgRb3GZCMhoUPD+5xkwbnLSFslZR8+G
JGOoWFbxJiV1NzhYr5yosYdPlJwVu4i6qFmO4aKGOPe06Oxt7uoadDkmK5Iq28YOfSliXSyGanop
SRHlg2hwFzrVa5oRQ7djpj706aAuRObmUTeW0DMnA38qCk7AQT8BIy5ovVF6CbasnE3xYup6Zz1Q
1Q2VCk6sshtlxsZeYLqXJmFVimmd8KKZ9xMtcZmqu9QtMfqbJaoPC9Gj9OcmuHYMosSkaiJRQM8J
+F8vQ85UGCXioPHEZMxfSpc1M7NyhmUsrCoPnHbM/Ja6SZAabRJ1LjkD/519JiDg3LRFNu8ImgAV
1N4Xel6yeaf1xSPE1SWSVvgs2RdOyGQTB21dFXO3yQOmLhGtNZsWBKs4gkoX9Cbk9sSYepOgR+gQ
BrZODjXEx2sqD3kGQWPVngkhd9BUDwdqxbtEi9kCH5F4mFiggQYZy5Cq48M0ZeSpG4gPzfVx7uY8
/YEyvBUUpCuXbUnljrfOnTVytGIy4qAGxcRbOsX9dmo1pfd7VUPtvEICmdNkJxqZPdmKSY5GwbU7
q4JEA8h5B4S/Kjo6LOEPOd7i2k10EQCLVgOWamdBJ8cGIsm9nvnElbNSo0ogZDy8Z7GjriBxPwOB
DYD4FMyYaVz8SIzBE7o8F3WrmZ3128bVA3eIgSbvfZ2BfcHBISVVdW8P08LMxmeeJAurM6ALo5ph
azk+K82lnjrPbBieegLeUaJuexsaAMaQgBxYGriZiHTRk6Ze0rnzkXIZFTF9TC0SjhPQ+rLu9tBc
R6RWtEvC3KU2qoET93HQSybn09TdQxkmzEg+a3slrMsfamcHLVXB1TPmHh6meS0U57Xj8YIC2Yoy
CT9Kp/jpjPoMLVtwneG2lr2zNSpUDCAevynlMDccscSkbUh5Ek4lP6QKg6fQLL+aNDBZ6vdJnxSo
YudWALmTYVl3HVlXWaeGE7XSVatQvm2hLAILbwYpg+6XTMEcoSQ2QiObthslsUBpoGLGP1FflBau
dyh03TdN0IFw2Do8EssjnphPJWtqr9VgxSZ3hBtlfJlpqFBCEwhyQ+MuH8COO+QLu2Ihav8owNM2
QZd9zDe2cIxIVkzbVSVDj8+ust0AFZEu6bdKT9ZZa52NY6KKvSDmNhkG5qX9oM/jgmY4SCXoaTUj
uYdAu3rqQdE7m7LUDVO1+zAotLzLwUbvERTzgdZ0OjyD3d+B3HYM3bQGo8pEjLuiMLeG0+2HXKAW
X6XaCXX5aobgiX6kjNke7E36Vk4tGokSBszG3ZHyCT2M8ggc86w308Aq6VwrqZ9D8B5eAQ3ITAMz
QlYN28Ku361Sq0LDaMS2nOBKDZVlXokB7LAh1gfVOGItiRE2tSKzvjbszchzp/LMqiYrgjLFkpX8
I+5aO5jGUd+4RnJs9WbFYhOyU137lqajWBZg0Q81FCXmTMs2ukiTk5s6Fdij+zadfG42oKhCxTvM
R6s4gbC1XRHZsJl0pjAzGMhtOlv3JYSt7obWnvV2YSke/F4RjY0ZtYRvLHvqD+MI2g2nyj27rPec
0ANN6LOdi43ViAFS7uyNUNQuk4SFveJGSsqX8G/UU9QO5XK44I0jETDAHrEVNTAB5rTCCtRCtbwh
zdeoFpHIrctpbkoN9i91APgDIVdQmNw6lbUhXhoTXXGRBZOhBKl0beThIuQ1etMVeSwKofvIfCKz
N6Ic3QlQ47tRAwc0zwlude+a0uscvjL75CiBgl8ODsaMcvZmmTFUGwonm1uyOkmOMfGOfDgkO4ke
k6DVYNgPLNPVGSEIodsKtih2MbLWcXg2Vgxr1YKefJ3lIFV37uJYhZSBMCJNOclC8QpFzkhvWhHT
q+VQKDtSWvlJDNLyGj3NF47ZI5JVcAGThFgeUA1ZxHpiPAD0FnsaaZyZZYhVgxpS4tm1wNiVpvqA
bP3oWLMw7LoAb7iabs0JmA7Xzjo/BU/hqtebg5shmyFxC5y2Xb1Cw9iNHOlYUeaWOTIcN4cr0WBc
3WlnKMWRaKUdSrPasNGWAfazNFj92Jmc+Y0imwg1Cp75DHncakosZFSI7zEjMZlQWcT19FyjSR3P
UQsEysBqgwshP9qt1iL+AnJftHn7ZEIwfa3YUKJsWmljAqDA7e7GugrMaYpDU1KNeixHUpprpPXL
Qqc7ViWJV2uMBz1FzCFIKdccfv7DHYs0GoWaepDZG9cFsY61XVaRoefFW8y15iFTLD2sJ1Z+NIWB
uRhzLGf2YGbBqMdoJqA2C03RrggM3YhhdIxsxq0ye67z1H2pjKI76bYjPcbIR6p36gI0TQJFHbue
KSlSQ9UBtJ8W4C+SVOVRaxbd3B7gdnhPq6XqjHwW5xj4m4ppestopcxrxQL//Fj1sRfnSnWPTyOD
Nncr/8wP4asAuUu/62rFU0tpH8wO+hSpZdJ9n3LjXhg2g6CYMhSRkAPSqG7A+IMyNj4xSbczZF3t
kIA7a16CAEB1BUa8FDr6+ZjlfuZ0KIOkgwaGoBYRCOdToNAqCcupGWe5bbGFwxT1QToa28S5Dh1K
xc42qc6CsdCgTRmn7TKNE4diSSiB1RKfQQzuuIAur7oYVXJgeT2vLOcnEdyZOYlV4er0sKzlYPar
rtTv9MaGw5b9YIbCTkEopo4CGXM99W+mXVdzhDAAcWgqjcBKmt53FCTZarFJ+q7eqnnlgLg/w8FM
7AHqrEJ7r+Mm7oHXgvvH2DVUR7MyLpHZD21+AB3xW4Vmku8WdXLIW1CIJCNq1YGbxC+aonMIgcao
HOhIq8/pPB6dKiBRKjlanFOLogt47O3taHIj0LPkRWdOjHDbljqaw2zjKrbwEqIYDVrIqf4CnG0b
JZaQMFAVXpvJXsyiEh6L1beYjNzT8XZWiDdROjMndhJVfqDx+KL0zdqNMWLYE1kEgLK2XmKNSwWT
P4Ha2gZCUamZyKmSaTkWjh1JO1WfnEwxXA/U95B/axRzWACflLhe7/SOF6cJC7RWS4JhRNFCSNWJ
LN7lT0an0ahkhYY3pk2rBmd7FQvK7rLEHO5ZSo0nJ0f3v65MaPJUMexyPQG04rSqFQgQ44YKqeIW
ymL6ulcniUM4jVtiZwQ5XUn3nNfFUp2MGNplCjgZXB0ukbipifsgPlCbiQOMDk1LDC3pUdz9F3fn
tSQ3kqXpJ0IZ4NC3ECEyUisyeQMjkyQAh4bDoZ5+vqiunalqW2Fzt7s3bVbWVBkBuJ/zS2NMpLFc
PGkbR3MQ1sPW+PcBY+jQBgfw+ZUgtDV77dvuN3xJkGSaOSGWC7anMSxckryFTPWWUzxY6SsnqYzz
aLHz/gkxR8h1h1gYeRuvKuvTLbRYJFcVmUtHp3nrlktcTsFya4fhIRu9LB6HIpY2P7PpM29XtUNL
rV3yFvTrS21l+a1aM3HQRpafd1Evh5495MOTKq0neyeXqBgvDe6riNH3EYL5vir8+rV3FftSX4Kc
9Etw9tyawXP17bvMG+yLcDJuz1WZN9O0rXd0em8P3cYgyRIqjqKfmkSK/NpvP1KJvk+kaHf+wc18
vuBm/k6u+094p4+6KJlwWzNqzOHDqm0Dda7H2wTTQ3WyBSShMuUd5ayHuK5q4pOd4tsq3Fhkr4ZV
Jtl+ky9dMqPvVlzFu/XkrN15HdR+6Ko1iNohpHzLCtCKWMNTWE4gzNPD4LV35t4/0EuXR5uZp84w
MRGBsoSDITi2ep16jX7nkWZ3LNynZibJKgvNryxmN+HCEO7TrmwxKHdB2f0GvgAONl7axs+ZW4f8
Z+bxRQS1d2gLhzbPfRTRwgn+BTngDTkvz6bb21HrVL+LgsEP4Lx9b4rejxyTLj2PJplosNcfViuz
Q7ZUz22Wz+lIzOcXbxTV/SQGs45ljZV5bvLEs4oPKhfoq3CeDWhKu7npDHkxSVPxwzr8PYjuADYS
G9UuYlN7gkoGdcH1NbLW9/O9R9tHQgpOc2PTW7AH7m1QQGOHUhvxoLeXbbdwE+TbV2d0i4TN4rc1
qkNXm9mx7P36tt5EVBhLcFwAn0+lbIfL2rdGOvfFzeZv+m6juuMEw8iZovP2UoX+h+8t2U8Btrlk
O9Ev4/Cae3V5vUBt67I06geruRXVEpxAkV0Sya20DgOxmB3jLykGc+k8jlnI/z2WBHgmtuG2263S
ZjUC18r+kzXY6CLbn8oHs9w5csbNstXdtJndQc3jpqPar3wwuEpbQwp7XzQ/vKCtVEw5EaUmutO2
iDc7Dzz+8t2/QtBzvpKbWe7HzHYNtoIlc7N4H+r+pzeFzn0nc6O6yQIpdZoFZfBhzbbqI47I7nMN
xzBIBjGWPybZrjdC5Tg2DQtCedWCnb5qp/fN3QgY2tdvUy6LiGfli+l32opYMoqbwLCfUQVFjEnF
LUcGMBvE5a3JavLS+kMeO6ttHiujMnlXp/A+z1XzsrTkau1NSZGzEbpFahREm87ZrEGInZ1Fp5K0
THeb/xharHmBmRcXs58kl6H0oKCtxMXkmEdG6Tzp3bi4vvONfLUaRGW/2dGfUNTrHzf/5+TwKq1W
Bxa2Udoqmy89wpDbyclu+KPGG1u3/qGfyEDztnY4hpuAwKGiMd5HjrOw6IOY0rziaKrl2xK6T5M1
y/PeN12ab0v+HBqwSLBUkWtwChntXlFoIhlF+sk/ZDBdgvmLw3WRx91VaeW3N2Pl1DdzxaJn5ajF
BokZ37I3iitqCckNqVE3YNtyyoLElcOzNXhAbsWTtZrh5zyr9bvaDHlf7lx/kdzdGa5GdqnX8saJ
ZdrRl7aZfmr09ti4klPDvo4qlXdPsP+SOt3CS7zQhsEkJ452udNqkMs3tps3nlERj7SSdrb5UYgs
xWf6qoP9PLbhU1ss9m8wr4FvjKSGxBx4gYq2qlNtNDwVmTu+Btvqn1H8/syXDcRoDgC6F1ueOqfk
p8pM5Hh+fy9X95ezcxkPhrYfRvgcxys9IFAT6DnbCWamR3yNdeDu38DbqfRY241Hu8KiyzASKWG0
iacLOJrKck96pBrOU2tcODsOAvqXRmM6ZyqDGArZmTnt7QixwIzHYrDerdUOHrauIPG/C7zHqVl0
3GREr3lznn8Af5M1TZXKwVl972todB4njJn91lVNx61qjK+yDpvn3SFWLbH8sn2uBl1/hUdrk51h
lvW4vVNr+Xvv6WSvjU+r79xU5/0SlaI+zAxbedVbZ7OW38Dn9bHv2p8BzzkXfCQkZUaDd65FCXtS
td1wyjoW6mkfwiMgwCvZXDRJjwxBXRn85CKs07LP4sba0zrI2jtpu9sFCH5NR1NdIw0rcXf9Mief
6ml3tJ1oGupn0zRLHrzdiRaq5TGiZiLKjRrxANx1FGT7QyP79tgrpRJ/9uhJyOez8ohu6JrqkzSw
N29tbxasBLVRwWvSUEoaDzhfHdSHoRnfA9ihtOJzZ3aWw8EOM6jWwXj0na4RvBtO8yDWZmbnLk9u
o7Yod+wtIh52+cZ4/kSRe31PrMn+jkWJX2/LLHEWt3tumypkNKnoNgggORxRFLeLPxXPwybH2IKm
eqK4St+qqfMTrNmnoevCQ7vmVlyXJhbwdu/rV8XYmDRDFiYrjutzMIXyZQqkOvAYarQ7cltjkmS2
Q+M3VEZqYSfm4lWX3BumhDH3k7tTHAe5cNuPEJlR0IOFhF12nIbyxQ4M72I37sHwxuq2L+aBOJKC
6bZW7/l+xeJEnyhv+CWs6WzVOzd/U/ZvYxHcTaaizqtjmnGnRPRG0mX4813xXXuenY5rQFRVbt2L
3Ow+W1e7kfbtOqbwr05an8Vw6s3uTNh4ex94pXvJNq7/3hwjovKeM/7hN7kK4626kllK1SIxq0yx
a7bOJazHgitbxiA2X6YBTVpt+txm9nTXrYZzM3jDgkR8S4x1al/ZEVXsLOKV8nF8RG732FqqS4MS
siAPccL7rFaR3qCtir3meV258OwMpLfRKftSS9aKyFiYjPXT06Kcoradsievo0++N1oThXv3UXnG
T0PnDT+axA2t5RRJOUB6t+OAhwW3DfzwsN45Azyuty3vk9a/pmVCf9qysKuaBaHrvgb5ujEEgMuK
2laPBcLDdSxuwmxJJ5Wls7KgswGQ424Qr0PRxO0kL8PgUS1myWV/ynfp3TMCdOkuiASQZp8U1XI7
KKtEccXxmo1KRlOTn0Wgs8T3eMqqCXZiNMC8DVudp7lmU9NP4exVN6XqCAAb7vPBK+9KIv5gRpuq
jfoBCGRZGohgLGgz1MkpXwz5kA2tkfgjxRWRUY1gpK0d3EwrCHPIsrSW20cDgZHzlp75hB6CxbFi
P6CTezbtuBRNSI45HKADZUMCV+YcrULqn5uc2K3XfHquwr1ngqWjJJVEXUVaZFPqtp2PJdaSa1Tu
/jcXdPBiqRn4evIOijxDHNUXYG47JqxXxEE3Oi9BV9BoPdOf60ydR5FI216CQsv7ocR1UEtVxbth
SgBxsgfMASR4svb81DfW49CG44VeI2wg7lonYVlfRcTKDBK/daYfrlU5p1B6H8v1uKuyOo88X0Nf
eBCPDbrbs9PVY0qAYH7J/PHG2lvj2BaglVXwofpp519VcNHKOZ2qTKdDyUlbbYZ9t+x12uzFKS/G
n0r4fCJbPK3DUU71s+/pqJovoG1xIRA2DLziJbyv5fVJ1n+1+ILKvWQWre/cAGNGb32te9DlYHgx
XCCVcuP5NBTbGljw5O3g8PKwCKDWQRynjoiW2bqf1oCSpnnuYhEuX3hdbxZzetkDjf6iF2fgWtC1
OTW3OWnmNpW8R+1Qpb2YjutCojQ6wRSIMW2najtUjQ2sUDKX9pzUOzJ0mgLPfUj9oYE0UBJkwJsi
A6jC3OT5VLyUlpsOFujpzr+cjs3jvpQsmXPcBvaZ5QCwwbgpkN5DRDcg/dCFWX20GDvPOMusB9Ho
iWem6cq3zl8JMzemMq3rzoxBTR9nVudjVdXrfYEiXSy9PkkXrgiMic8QVei+GMeiW9vH3Cin2MID
lPROUDwIjYyvD5UdIarZEjFp80R+hjxVYIx31iK+kUd5za+1qjPvhlPdlnkzPJIz68RTKQmIHDR7
QMeNZir1Y/VcOFqze9jbUiQGFCn3uPM2BdAofVnUX7ktUAu03R6z14THYqw+OgVD2A8FyQ9mvye+
Mn8FrbM9lLSOx+VKqp7oyy1xLJ2DX/vel72htIhA1VuUMvfDZh69jm4V6bOQ2x82C0vXtcdQjJFg
22gD4Ah76RM9+BDsm4grjsXU7axT5g8JoZ98HEH5ky0mHYfu6NtbeMpLdUNGx0BH9LoneannnSVU
CnDLDG8jIBkRB9aZohAo6iWRnRY4d8YwtsR6dsYKHdf1XJS/tiE8FE4VL7N3NROVe7yb9p1PBluQ
4UBSqnhBheIexSDoSjbK+c7znINLr3HYiWffMqwnxY7HrhM8V3Xw1XCqJa5XINpMM2VYkDfSZYId
y/CRb8J46FkbPmxLsXZP2RgctdOiuHFUKe4X0J8rJwM7rxMfEVf/22bJg1Bs1uA0z6aKkfQ650qa
sXYLaIA1LLsrHfwGL35ROWy+sLjWpL3ptKiD/DY06pdwyZqLpjY9dr2AzUlTMC2z0mCSKQAz6kvO
vt/JLDal9+it5YNfDs+7Ub73xnxcVX4MRu+xdPxnUTY2USnk19LVjifWCl9yMUBeTbOXWjLEtukW
xEfTyklvFd9XtLqF+Rut6NX1aPjjF6srmtS0CjuMSfyRb63FXXaciyKXB2hpHd43ARD4Ptj3JrQf
iLX/1Kk8zjZ1INgNeMbi1gvNOU8X6e5dykgayqhwTRBpf+gKJ0LsXyDO4o0kXWzYvddw3Og2KlRx
HufcfFvLVcqErd+lVURLXme3y4Jnt654002PpKjpGv8RNPkN06R/aEP7imiZnEuzZeW/Cj9DgZcF
0UaiboeZ9syKWifzQJ2sf0U5LRQHcbcxEKE3u3eVT8a0aT34HeVzyHH6qDXMpAuzl6r3rkcsBi7l
iPzsF/l4VyBgTP0y3ECV5Jem3Iqk9qYvcxWwIdiIlbqxyZ82sorbAApC+lhnu+mXqYZkXwTuNiPY
UlsNIP67beMcmPs08KQRC9Wbx8ZyX5n2H02OoXVaniQPXFxkNPnW3b25ige/6t6uaOhBoWc7YzQK
Y3sx6wORw1kU6gnCqyvDt21dMQ+vxv1YCQ4FD8BBw+tBp4/PyMwgN/d0BXvHf5IfnHx/CKo83r0r
UTzvdtJZ9rNlbCkgqY/opn6tWsQLptu90Ke6wxn7YeobxO0IewDwYoEnqG0GPmsGZdz3aiqORhFq
g2j6tUiKbvvRGBhqifUO48HVxAEV4GxyGm5nn3m1HXZC8VRBo5e/dc/Mk97F16bm9mmNW6vh7a7F
n6/UnB96ZxCHrpXEA4XrS7uxzE3mcCyDdU39zBxiXcwqmgWwfW/kMOKzE/JKLUifLG2SFFPSNrvb
4rCV6w1zyXDp+844jlU33fKJ+FFp181HTjbztTaFAvaSiW/ol6+9Zy8n6Zg0bmSqS8x8QSK4j/sR
6i64L9Xwa4ZZiNo+J8NvJZLSmBVnGudzChufqjD7bFrNTFfkpP8pdTLmcDk083VydZjKgGuy29Bc
vkHDqhNiTa5P37CpFprDpG3N/LTsHkD9vuSPGnQ2kcQhJJWGfMk6x7xHTEc0oOjXV4KB6Otp9Vtp
l26yI0Q9KrcnwA9MKXvcDWdMXcn5MIrRPHj+jI9eVGu8ASRHApDncSzK8Wnoru60nlGI7cP5kY/m
ciFOcr8LewKnYo9s9DQMMvfseD2jUajro7S0RgjQyCe7dsWFdWi560UY2Li8BNQWm+M1RmAYY3Cw
7alR1fRzadyedVpmwas7i0fGyJ10xGmuOgbGCcbUzCFKvm7FuE6UjAxGndRbbSYGFDHcBYRoYvCv
T+bRldFmj+3vrhfF8K3Pgmv5ATrf3wKbMIcamq6oCDfbYglwEOcWxWpdlK065qNe3aFHnsvDtF01
IDUPaRCVnZ0/VqLbn3rRAtKQ7cow1q15SJ/tUPQ02Ifexm0mSgaZcidH9npEo04dh7S36SLgfR4T
He6fVNFQXUfAbjQ2PgoOp2RqcwqpTq6XJ3oPHkVbHwqffaXUe/ikPUslSFvNizNClqVO2c72uXIW
K2SbRB1igPYlYbVeMlu89l1YPxQL49A2V7eLE/ZP1iz0Qdb6ezc4D47BhiMdKGNapIabpmqM00rw
F3YzwayH4xI4gj+ZyMAPGuCtO2sqz7mBNS4LrEdbrttppg/ebv2HNgCI9+evBTNtFurUDteDmuaL
ybdTyuF7F+ZfJNe4WRQqAQ24zbzwvOo6Ncn0gt+a016u3hRZs1EdNLejitBg5UQf6jn2V7dkydmM
y67yIZFT4RyZgoLUqxf7kkuXv3OFMYdBmr8JtR36zsz2aF/8g1WsTNo5I1AIIXgzr7n7PBSwoVFX
ZNZ35UuNyqHP5vddGv7d0mbyOz4L9qNtCr1ktLM6HW2TwkWG2wIByZjdWnU/fWUAe7KDQQMIr3lw
MnI6RCs2l0jiquRm0xIPQVmlwN3Pne2srMDbQyHMX5iWoKWNsynnW1N2Bx7S+6GfY7WMyPmcW6Mb
X7LW/UFYKVd067A3jqHtYLnOaMqWRv9Gkq9XR4iz7ytJ3oIYqhGpbkPyTeOm/bxyaaOb90Sig7UO
vtejD01gT/YYj3trfx+NsflYJya7Ii8d4iTE7LDk1Wd7ad1UiHZ97FrrQS+jXpIQPPLWWwCiI5b7
/KPYr09p3Xnv1UJLXLW29RnUhOD00mYe5k70l+mhKUzx1lQ1g31RIv0ZdHHxi9CBarCyg20Y4gPQ
9dmEGbrxa14PFgTjZ6NdA0172YVvTc9jQrJdcyN6spVWtyUqtbH3rwUNcgiQrPoXcoruzmk2+Vqi
m4WkMIxzKwY+j976Prvisw+ZfoOylQ8iaz90rZ071pXtCxkX2QkJ9fi0IQU6KjQtPzx2hLPuh+HB
NHvncSk9Src9KW8VH+4DpzJMBh4h8Gy+yWpsl7Mvq+rHNIaogpFphKsl+Q4A/ext1LetoJa5MUh5
zZsx2bxc0llshaduCs0vcvV/yGKeLvMC+uzVqLpXPvB76W5h4q7OUzPl1XKqhtr+lrdqTfyyK154
X2M405bN0jPPqKNvq2b53brLeZ/y6bKZM9Zud5bbqdb9OKeus/5aWvRgJeZaQKbt0GV6THAO/jT8
eUpV2XdPoe5zqJyp5May6id/3oAaCbA/ZB3WMNa0zXuRHX/wggIhrs1OJcKvviDcdL9NTlVtCSGT
iZoC/dPngEPj4e46RtJKmv1cAFJRJtwfS1+I+35hcLVs+aPLMfiOixPceIX6pWryIk8AUM2hMzQp
yv4qUsvL50Mn+XTKsv8mZwjHxSh5bai6TfqGzl5iw5A+lm4cuu5ZGEF3Dx7kXMDYOI6v7/4m9w+/
QJ4JlRwqkJb2xbcqrgKFwv+kFu9bocPwtrmSHsHatm8NCYfRnu9NvNNxxdqNDsX3c87vcv7VefYW
z6J5B0oFE95bUxzsyUSYpTdkJHY2lQmxpfthUSaq+6ao/dPUucAvq63aFO1Yc7Ln2YVdt+Cq/N3/
YPeAP568s2XryzTgcIQ/dfTJM93sYlWDc/QnoyJrIZxBP6zsvDWOjLWl58MQyouLcwZLxBSAT/Sk
HCz+UbWBHy+dID2ZHKJx5QbyZBE8ZvtkoTvxjSNvxQ4ptWevombsaIOQ8MQCoSUjQ33adzJVFiIM
jiZD13dUgWgjBQCwD9DO7GdttwMCqtQdC27C3PoyZ15+tEWIvncBaeTsNvNv4CYMR95ovjTQ+XFu
5GGsPE891yq8wXbcxW253nV+8VnuvY6hJ8lqWBgArWqxU4l8oo/ARMhH8EfvFJD+kvboJOJ5rT7x
grz3JbuwziuEc4M+KzdcT4S363TdXevQqe2V/sntfS2MB+TYANN++KZL0UayMz/mkNqHjPkgLs2r
nHgIz17b3re180KYiELgpNqEW1DFM94e4Hb3zWOQOLZtZqa48p4FV/UT/T7q2BhOllqFKU82nVJm
RE4oluwG87Zo+yf0B24sQRHR0V452Q1E1pRbGOV2dQ+rkC5D7bwOfz4gbes+E2eG3Vxte9oVTGtC
gEKFErQxmoLAiPeNPApzNGO6JQ9uOXpJqG0/Iv6EhBqmkxPzNkePtwfvGKwc7rMBSK8zhtOwlEEc
elWL+rDES2IY7skdpXuLSa1NgxyvARrcSbNPjnb7iaDGP5WV85E3irWpq+5MozTvtTZwog9Oxuci
tmPD/XMITawWnctUg04EjnfSnDmIcld7qJJ8xy2lZ/ZcjxSBQlr94yIG+0EFyO7tfIPMN6ZVvyMk
v1Y09est49cIx2Z87jMlGe1g2TEP9kOvBuadTTZgS9d5K2/WY7jbC13hcvtXpN5f7rh/eL/+00z3
7068h/5X+zKNv35Nd9/7fxrt/q/03ZGJ4f5vrXfHrsZV+KJ//MRLOJaf099NeH/97r98eO4f1CD8
2Sz5p0X2Xx482/3Ds2yblCv8Nr7402j3lwfPtv+gL+ZaXUPEmrCcq3HvLw8enj4vEBbx/2QKuf8t
/535T7c/yh6TmDg6d13+13NYXf9poi37wSCjNzRjuI4dNNCjYiOEKFGLPs9QNVIEt7tvfXGn5nF0
frUTrM3W+STkEObSTUgaG+/UoE9b9ubBMLybbnbucRZegqV6L7GQmMX+Nq8esuHBv6n1gm9InayK
Y7cVP9Av3IyO+dw5tJYY6ONip3F/0m8QNTNkkW399oKcvAw4+GNd1/2R4e+HD1H5q4flRLi8C+tt
BSE5uu7Q3rsGbqk58Cc2G8s+r0WTRWbt6fepGnBeiHr9Zm6ZSFa7YZ+0jOCpaL0flfoO3dY95KPE
U9h7n71ZrkkBPpVsoP43ebigjHb94oHGxOLkXOvH+57Utqgmwfjs2bKOx2n0nrkTXnL29U+/6ADn
ckRWBgbde+xCLpIDu6UibmDs5GXPZqi7wD2Zrf9laBjHNx0GMYvOEvNSlvHmQrPaZv845rClcqW5
G5NLXHsGPqKx7pLR1NaHW+MF6vhFyl9uOFjzp7DpQTYRSDa1jsqRbpiuOoboXpEiXZidY9l452Lp
T351UUt1CWR7pokwHpt3NeENZmnMTEJCkFBArd6X5RD1W5Hh6CneNxi+jlmgcIIpCccJS1uvfrg5
YJDQj3z3H5gI0qXPwSW/9l112ENUyE573uujGrAC+S9+E0KAhzH3QhTyQzkTrVkMW8jO5yhf9SMz
UfvRS4+P2J79iYypLO8/lc2JJwHRUsvp1dkSbfVuTwjZ6za7b/rqPO71eFhb89tKz9Ub4pwXlW8m
25aUD0N1ZxvdjZvJX858UYU88LYdfGlUEZU6VDIDV8yy4nLfP0finx+F2+NjQjwrZzeuMv6JzYBF
adFLFdszIDpkA49m+5MHgdvDXyF5nb46CDPrL01dP9SZ39z5sCSxGtzbdQQXtx2w/tJ09tgfUL4E
U/6A8hLtaYUJwgmXr1nBePGnC/j/6xP3GlD7v3Y6s7qWbfnJkfv8q9c/6vLz7+ft9ff+67BFR/GH
LdBNWZyQvh3Qqvw/XM+GL/4wmbFdF/rPv558eJv/OnKt8I/QNh3qR9HIIqyy/8v2bPl/OL7p4Xum
7FYQx/zfsz37/3Q9u67H6U17C6Zsi7IDqkf+eez2BtDahj8wdSc38C9SjyYrxEQp+wE2RL6KypdL
GjiYpI57puQM9Dih+ddqqC/KMomdtI0q7zBR1hu/EOwXOwtrJ/L0ovy+I8uxk73u7J99A7mXVI7e
ISt6R7+1ksI0ps4MRyYR7IaMuqEc27Ozbp2X1P4YvJUA0DWwQYv/bZ5sBHBlGzhVxD4/ALH6G4tk
5amgumtrTp1onJeQtEDtU/ddSmfLj6qTWA99dDT3Lf61V79CP3+lb+BTrAZ5LMuywtSXdT6CYu36
oENGu75iE/abU0WGwgrP44EUw7fqPMlmBQdphIX5owjD7KdsCw44p5ioS5pRtPC+1zVRLJbqw7gy
O323hHOob+S0UwgGnhZMUTOuTXPQ7S58xtsFCLPJFaIlDmoxHibIlOYeZ/60JG0z2xpxnR7G1PLX
OSSsQ4+Psws+mCCfkd+Rm8DI+h6/Mx6ddlWpR2y6FdteZgisOdgkENMx+X3DiG0+GJln9mBVAeWk
jRM0M2OqdkieKJfxi2pcFDvch+iGCLYJBjQJfV+9inCtgA5K8rDsssBlmZVrcwcMhO/CDySotOv/
qNoc9SBS18qMVwDXNbJyiWNn05t8qJ1weu+HsCJYug8QdLQr2RRJkRk2GfMrASEK3eFbHrrLwt6U
rSbc5ajLwzAUnRVJA7oj3jqFQ2pkV9kPuT24/pP0Q8S7at5ZufZr89oNxqZCJEu1ZHPcEYVFZ6Nr
qWdD1oi2QzCou96dJ5E4/ej/Cmq8ifeO64vnaaYJ+FY6s/BOFNSgq9qdPcBTv2aUbwfNClDOaeo3
ly4Q3nJujXEcWBU3gW2d92JiO165cLiIWRxhQdi1rXkInQPSI6xMuoHAwMaNr/toDIFz53iNnOJ8
UhCXo8FMdFwtUzSHqtyg9opO6WfYfp8UAHwrn4SDrHPkcdzgYwRbm2/bKRw+JLWVA3mEa7bG4URx
C4DQGDB0V/N+1o5SItbeYuKT8GwUQJPVZkAAK3pOgkeq7iVbdgrxQNlZ3pq8syiurIGUPgBosoD1
fJNt5K6V8WVSY4EOw12N97GclyUpG999D5bF/BLOC8NNV4mWTSVvXBgecuJSq7wSscE6fIbd0FKI
K00TK5MsN0aCcf7hY4J5NNarqWebNyQIFp7Y32ODEAbVh7g2r3ih9QIU8mvLMCUfV29H6rKXVWZF
9BjIo1XiEuAAxbFY16tb0cKZq8+r3Jmpq96D2z4PWcU6OfDa+EW5vha6cu8dO9uwv7fhgNndd5uD
3zTE4OyIw4dUdX1+bmp+WkJ/6DKINOtLk3QIyYGjAOW6RLjAdAfDmqoeR3OAVBpAnWUsdOox5+jZ
1ZYiTvDvRnO2GO58V3k8RqEHfTVjNSNEogHNFLlrJkNjmp+NyPT3dnTgZNylwJMROLWDq9fbtXVc
S1++OVK24F2ta70waCFK85aixLGSu/oLVI6NZHwKRRiPYlvNGFOU2yflfDXDYexF9YHDBGtwyVeA
EjHP8x95Vjh35lS5uARQDBmcm1XYxDnRVhjTsZnDCs3Itw+Btqv/Y03iP2P+rlcOAT1/xmxTtsp/
/Fv0EaxDodWKvG+lsQlF8DgaXmxOPKZa7/KukOaVyJDZt6Uq3AsKiUAnzrT3h7/d2H+tgX+P/GBt
6f8rBuavf4ZD9uu1ls22nX8PmypX9ITsAbif2BpsymN4jqzmX7PPP2Jf/v63XMNk/vm30F5i47Gl
jPp6z/9b2EyBCn0ZPHtg7m2smwBhxwcZDOptwH3IUPGfI8j/5Af6ZwzR9Qei4oZck2t4Cavan5Gp
f8tbAr0A3KjLPq07XTbx7KxXEadF/kQUTn1g3Y5DHYZJ0Vw5Yfg10G4lu9JM//vT3l35OaI6+D39
+279j4Sb/9e28P+g7rx2HEfWbP0q8wJskEF/eSTKK73S3hBpKuld0AX59Odj995numrPdM8+dwMU
0EAjC5WSqIjfrPUtlyf1/30gC1znJ/rNJv+Ph/d8eP+q5J+LweUv/aMY9NzfOLMwY7HsIn/19yb7
j/Zb8/Xf6MaXPpvZGLR2l+fkn8Wg9ZsFE4dkUSBrPp8vJdw/+m8Dco4t6Nr5ohh0+f9WLWiKhb/4
52fVtgjCXYpVKO6g55ZG/8/sUhfR9GTOjr1Nh/DSO7rzkCmtehfSmfd1K/xDW9r5ySokJhA9tCFf
+BR1RNeGKT4VjENnaRTytouo2RyE+2LVWQyWFg3swFrdsqfXymink4MpOA5KJ1I3BO+E+J5am2bK
71QAk7J8NBApv7EWKu9bx0S3FFED3EHGxQruG9mpxkSzd9laHRJbKDp0FddrF+lJUFSu+yGRSHJK
Q1EJiBN20k0IY2vTJ11KTRrp5jNgCaZqNsKnlzJt6ynIYke/isOW1XczF9pdKqfurjAYANRJ2VgB
G9TlKmibUN/2MuHIzwaBtJgblom/QXULPVTY5J7yOtwgtxMoLjitFJvjQjgQRVXavEp0amcljGzb
UNi/JZ1Fo91p+aJHYTeXIqux/ed6jKx3EEDTMcwLPci9cnwTqBPRiLfmopLCscsEZzW1Xv2lsRzC
UGUi+ka6YNl5wAdACFAcdTe5MCUvXZlXaLHjlEl3ph/HetiVY3csM5ZeM1Yt7pDuEgluwFXXwhEh
4HrCbKdEmq511yuujBz5dlkXt5bI06/KiRXQFemkM/6yamANRNldrG0tB/PW4zIP3LonDUa1ONLF
4Mf7DrnMCz6vF5U1NVvIUtvnZGTjh8HdC0tFBsiCXgurY5NLB4zH3NauQ1uToG+IlfoOueIR5GN0
x6v4mBnyuuWuuJJhbwbsZay3QcZvWTzO6w47AZbdLsKWoTUx9uycoXYDHhjlUoJ6vD66Y1tuxwL2
Q9JpV5PTX0dtvrgBCsthOapa3hQ328N60373ZE53YaM7V1mpuYgZkvYyu4iK7S5KVja4nWRnI9nr
eIA873meDTOIsVat4NheZszZWyBw9Z62hUVFUXoGO0RB2F/btQopxqK7BN1kb2WePgwQWHaK0i0q
+N++h3gQxMC3MyJSIlhsQB+haT8oZZm8tv27LNk96n33MorpjuaKHNoMjWdpDD0jX8hzKd2UiPs3
RxV4J3jVQWmYH41DsWQt8IiV8LWt27qbvslHtFC2p+1ZF08HJtfRymC5jbCmlcEYuuiX/Ls2zPj5
1CgvWeP/aA0edo9onE1fydvaxpJb1UazqlqeU8ZZ0byRbjXfz11vlGt8hDhvidEEWGQZaj9mUfJW
+br+Ii1BKS/GEW/5hIg7c0TG1lHcVXpWrdkIAsjrjASyhz7edJYC4lw4T9NMOHhXKfMDcKaDos1o
zRc5DTYPUEjTANuI2qwp02W1NTmUtsK4lT31Vp5pFs/qhPbQrnwGfR4RH2Zero0Gg7B0pgHjjob0
WHox4k0Ly0LdI40shX/vslbDflsZGzkhKUk06ePkg5JV4UyJ1iMS4HAVl63/JJRrAJ2pJw4gbHKg
FXPPDMy8CS+WX2hIMprEixBQeai4J3veaWZitkE/ufdWPTPCr92wu0Wa1Rz9pmmRWprhg5qm0bqt
fFZ6jWEl61hLPjJrxtasT/BHxlHd5nnqoNDx7DQwR0vdZgluf1Rgk7Gf27Z6iGo/vHQDIVtW1vmo
xjp2r5abHT29bpdte4QaxE9QvSrtfkTWm7H3Leatb1ipg28Djk9J3bwb5lQBPlPGmTq3njAOKGr2
2Sh39qjQx9eOTWalrcIj2yt1O6Wpw15GVsMPu1++Yaqt36l+uDN8VWJW8D2c/xhLm2dZKERprNKd
h7LBOXzOgQQMf1OR/RLsYJNiZRIx6UKl1HVbB5Tw8zXnSLeto9Cytz0UkR3pasdxajGZVu+eGpZZ
Ynhx/Oo2b+iFa5Hs0lxf8Las9lWz6Z1sFw1hsaca+xv86b9ev/xeNnGQDGOcfw0qBl/m+52t21sX
4cEa89dTHiPo62wQbpHrbMxu+BsS5O8I3Z9vfHOJKncZ7MMOB3D/81shSuhcNvuvLcyW6zrCTtc4
/YbO4Fgk4uhEJZK4MgMP5UUb1rt4PzO4q5m84PZ4zsomCRxvbv8GE/0LtvmPD8g1LMc2HAC4RPH8
/FuZqKz0eEr4gLTYXCstfF42gnMFkoUAWfMwGPPFmCcOwPIT4Vu/anI21hHksyxxrg0TfUnIWnld
lYjA/MoPLLsoVnrnXdB2LRiN/rvA/oyvID0u36N/v/69VAV//rL4/Z+VyLsf1cJW/N/AhrR5nv/7
6nj9Xv/4j6cf8uvHn4vj5e/8ozgW7JKYaoKkdk0+d9+iAv5HcSzs30jvhpvOFsrhQeUv/bM2dn9b
4KLMQknVtnWiTf+zNrZ+83RTEHi6PNyuTjTQv8GHtJb105++Kfx9jyAl1DQcgS4GvV8OjahwxGhT
762UrtkosZZpI+59h26usnDIzeZbPU0RoQfSFJs6htOQ+JlpbsvIK94rgyct7J1mo6GIJV0kRxtY
EAgMH6ez3i3u0lMPOKFGyDJCHAsXaexKlJP3QlOn3aR9NgJqmqriGTNIf9ZUGEDQchFPw4/eoznR
ntGhe6xVqmkX95b9ga9Re0c3w3K5NrDS6dm8thkWrPJ8mA7YCseA6zZ5/NOH+l/0oGJ5H356n5a+
wRNs6khcNyzzlx6imtK8yUrz23ZtEnT1EhBS3ixQrx4ICQEhmPRLg/qdsMkGxozTfyKHgSOeWyha
QdBE6oHIEENfpa4YngBrFBPTCSXXqRZfIZKv802q6QDyOimRaKM4xELKRXj+/3gdhJtatq8LnzSi
X+bi5tBGrj1W300dx/dFGP6IzWza5TX4O3ZfCFKi6kvWKB/cMjK5EWLn3i8WS8bUQkB063QddpHx
EebhcKRVYj5U6OchHcXBw8EB/2ewbknFTA+RUSV/k2S2/G6/fAbcyZ7PWMPRLRKGfz4/0bHhHvKj
7xKr4LnUPevsRWD/pm4QZyMDVPjX79UvoGebZwW4kGEDaV8+VffXwcM84ltnW/EDXOeLltmPcT4b
6EBBsXRVmZ9CxoQ4gaHsEXXNs08Z99e/wC9523/8Ai6MYcafpBugefv5BePwUiBoqh/McxCla6ld
gLhr0+arCkvxPecU8fRmw4GlJQrDZtBRJOPHqxkn2tP7aCCu2BSy8M45Gmu7dHVt1c9584bHN9/M
2eTGgaWT5424XktOAxPgcgMpUnuyKyBAqIDwqYuB5WnWxu6rn85YytPBq6iYs+q9wKxyYaAa4TkB
7vM3IPFfWP68+GVnTkw3owMwahQ0P794yxyrKI67T3OQ2PcqAT1i0tzxRaoG1fOsJxUIt0T/jhGQ
DysrVNZyIoTtNQZI5yF2YtCNCjODscrGarruuxKIi5zqHtSn3l3HDvvBrbK9O8wJNoobBWzDYmod
oxShteirQ1nH8sqwq+SiPO/OdS338Ncf8L880ExNeI5dvorCcMg7+/kl8hWpIgS+H3UD7tAOcwyk
GdY1LMmY0dLQWv31P2dy1fz8BeLf44/BMYZCwHZ/0SI0Kahvc2o++s5XL3YYYWXLkgy+Z1ekh77w
xbuJ/X4/aPMJtxAlMN7EezGUNY6ZgVNJuNFwRiydcsbWRfQpO6t9IaRXQijB733UdI81NNIuNul9
Rsk9T6K9Y+EyXFj6CW3VdNF4MVQdFHk8Nyu9ck38aiWAI4kenGhfXyKySvpvvv/GjQ2rbK0hu3X+
5o1YDoqfDhIsuiSFWxTJrCctb6lY/zRRLKzEUnQAn6MfDkGGBDyYeLdWKpXxiV3BCuLN32Vt/hdv
PUhnncvc86jPf61IY6hbnV2rTz2X3sHPujkQOTwIO8MB+9efsvEvVzrfl0XOwslFwARV8M+vjsu6
0IRsPyd/eHFkhfW+hlH0ypJknc4+M2EnGud95tgedmjPzd8SYFJXk+WM6m9+lV8r3sUZvDxsOoM3
fiHP+eVXYfjuerHwP4D56q8ZOGOGS74lbxGIleNKDTXml1hN7mMajrrJxiHSXug1xxeREjZY5mNz
o8we+Z6h40HpC1X+sNHmk9VBdd+t3CHs99CBJAHIUpYnARAV+psZs2YRYejwTxau/JuHZynYfnl6
aC74xvrLetnluf35/QUY4eEpd95zNPSIs3PlfOmtnNeSr/nNAEIEAZiH+YML1TM2Nd+cH0p6/qpN
kAcFLllP60YamKih7qeXCAo3VEoUvOtujNOPMYmm78kZOBGENrNGimfxYMGYus6iyXqZlTk8NcDw
0AL1A2ABY5+FTXKXxR0rQxf8MZLPyuMN0LvINVa4eMu9YFn5muW9NDbWlD/qdWefMM/MJ6uuevTg
rIpQP6YKo6qdOtUqojO+MxyTRtovBthFf/2Ein99QtmUuKDJeQMsl2fj53fQHJiPtZF4z8FTNLSf
I+6zIlF4Kb3ZWulxMePyLyfpBgYilpNTOQqbktKA/qb5MSVOOA101CvfKl/c8ZKLnPHaEF5FXIzf
nZm0yA0RQtKIR/glta6t7n5/Cf+W9ON/1un8b1sGLKkx/32783/6RYb3/udeZ/kLf/Q6aDiYPWCr
8zni8Udy7P7R6fi/2Yz4qTaposB+LOKOf3Y6lv+bbtARgzv4nYO/pFv8YwtgOb+Zrqdb+vKw0B3p
5r/T6dDQLF/M/zz2uWVNnYKOis7m3+M/vzx28KO62JsVE2B/CI9tz/ORTxs1ui9hFLtb02UwJdud
bu7MWt8nyiKYTr25CS33AFmdDWQZX3ybL9MSUJ89onrdaE2D60etxvgyCfiNcWxDyaigc5nItBJk
5z7mO7KF1DZJsDCZFlqmjlYfZA/mBadinostZeWh/WJitBLZSweZ8Gz6H2yHj5MAUxRjLbWUzALc
mtBus4AEQsRcUPccKAJCiKuyFGu79e4adIal9awZRNfh5cs19wDBIUX6Pi9GmhaqirkToWjWI+D+
ydU2mrwCariSs4ZyOD3q+fSqDPzBqcx2DSjIRiMbFOuQ1YYvw6TtRcYYVsGwSewwkNFbVbareDwa
9VvXMctPvBcn2yDWAgL62pdfdQ2gRj0PWi8C1t/m3sWtiYEMqYvTHmWvPzZ5sePEf+wz63OO53qV
+dljNR/F5AV0mv7Wy7pzznzYTEvgGKY6+Zm2dweUjIa/7a0sOo6C09dPUQ6O9ybjuRG4/ZNLJdJ6
F9e/cRvJ67RxaRQGEg51I0GCrenWenhZVJKpG981qbOVsb5ng7JrRHHW1Rs0cf8uRwD1VNVecyFW
s7/Sw+qJ/flKk91b4VcbZp3PRseVozevwqqPHfYu/C9pjAqlBWuInCVHTt+BYYqYuoay2uco3F3/
g3nsVdbOpy5XQ1CretPO45FQT49umEkQ8oXBa5In2bfrZiyKecX2eONhOinn6QE+Z/MxN/34w6uf
4fwhZpjeZcZQNPRu+zS/lYLlS3PHjGyBwa20PAx8fD5BUdSYpSAGpyu3mM8CMEQrrYtr+e2T6stH
ONGQsoqy2Cd0vFvyNctVp+vYyyt29qaxZssHEACeb/louyQSGlf0Jnfsgk7ocoZ1MVfrzrPgm/vX
Ic1uCE8Aod++SO07prRPkEDucpQSWXZkHA68icxC39mNVXHAWo7R6ap2DqGTrs0CI0ds7dnTBRGZ
EUj8Hj0BY9D9StnLVNUpc4ubtkBsjW/HW6CiPS6xAdcLbCq/vYjYh9v3OUenaEofBbrBGNwn+JoN
dqHAGd7m4sNv7xwrPZpxz9Bhx9KPNYdCMXiiqqF1QBYfGtNp1LoPI3RhrDdgwuO7UPD/zWKVNnT+
spV8yCRBaEAdm+QR0/mtnFNm2961PltbiGooftZYx0HQqmbtIdH1yvzsJ2iB/frSONFdjQBVgZIN
QfBhDdqjXXfQLHgNKJqmXirvHpCS2mut9o1uIjnZXnprZPLKbPrvMUneCtnHm3lKQQHP7i6OdVpB
89oXKdWWljRBiTXn0wDs+zLXtXc35rjgc4CCgc65sSlN4xJbw3CcldfeFLPfb7V6gNQIteswSoXb
V/NAlvuUba39IM3qHqPYVeZLJshp+Z0R9/2Uu+MI3iGyVkBFLjap2KUPSket8TvcsxfZAoY+Rnq7
H2Ltqs/0QHrg7tz2bR5we3QFy0RbfBg5MM4QJuikPYTQYGCYQBvE4BmV3UZ52GRLIkPWeI2NTdQz
6bE0K1430SZq3kPFNLkq3XU1iBsGNWNTBGPqqJfeOlXzvM7rfnj2zC7aDPjpvsYQJZdpA2QBeTP5
015l0wZ7dbsYN8oaG7P+NvaZezYk6ty49KoNCvVu42a6v2tLHtPGQ8WUtbYWtM0NISJTkEaWzvRs
2aKZzUshvEtsSH2X+lrLPTHrn0PjsRyoQPC1czNtGJZvmuZZuM1L6uYw6cMXWRxZwHj3TfJVt5Ad
w9xdE3OLfumO9BIAI5DkV6UTaO4N6GyrIw7T33XmZyXXXcRXA2GO2ZymvDoU0fDmpOyjQy/c55F5
zFp9m/EY1hWPrPmewPOMo3JjkmPBKIUmOQ/CSQcyaV3lI86fkCLMNYBuTS8t55lwtVd9JqKigckO
uiHD91mR7+JWLG298d5AWZUCfRTefMYqex/bzoNpLDQpGPn5qS68a2DJb61S4wpl19nj5Q2SRAf5
kIhzSyCfw8o9Pgp9DmbvDgESFH/M/hARyB4N+vZsWQ8N52sjCFDGqYNMHIDlQHXH5qJScHD9G98h
Ta46tPLcRi9h17xpLV/q5jgsi3HwAz1juoFUGr/Ig9glvkmLrpuh27mVdgX25DVx1cFpMFPJF/Zc
qDKr6YQZPcdABhys1GkmPEbwrIJwtfqde41HOF5bgMtiKHUgyw2wFuNw1sbsDlx9fbBmVh5FFCE0
UPMaEGQZjTushGzs4+ucMMpqWPid/pc1yW3UiMDzpEct20XrOM93/ZCc2LEfegD9UU2ZYdo416th
OPiEs8DDg8xRW5AytOoSjuWHldcnJXGHol1D1yXWBU+wNjsoX6vhoS+JUc28L6EyJxCR9dU5/nNn
+DUvrztafPMJE8A5OxfS2U7C0E4hNiF41zwqfokJGCCNlr8qR+PAU7MJpoJ4lDF/MbDEHFQDD7ER
nlp52pyuCl6MPlwalR4q9j8oApKtgcE+deWLbRYAGsM7o5nh9nX1Fr2+vxoSiMcoFxMCP6KXuJu3
Bjd8hj2xm81T7ahtqHY9mrYKHky6mA6c4eAWFm9+3fQE65HRoAsqE/gMmWecgH3c9OmBsQs75VHo
u8bl3QFRAAr3SBTOPs/YEINwTdjwgU7oTTDy2gAHpA3xGLu7ufCDhUtRSXJFde3HwLCihs7sT8md
UTQPtVncTVp/Ixx1D3t8o8yweCUvZ5X3SEya7lXXvxHh4Zr7NibzSLKQEb0jblvHZnkYkSkpbdy7
TU4IDH4QvjY6ZV15FddXg/cWiqM+PBl8o8MSZXuB7v9oT8+lD3lBJyEx3fto60v20FM8BJr/ZALn
98b3Fhe1LRW+3GuWkWscw2s+Tj47K1C6fUlzG4Mjy2oj5roo3tKlwOv0UjzL3CbaxV6TiwCOzANb
gj9ajB47dcdFrpav3YGuUusf0tFz8Pqyjg/Tb93jq9QD5rLGM40n4d9yIMjkQON3UvmEHKbQr5Ui
Rbm3PiWkTl/BqWcFvjc6DcBDxKlb7wlmL3G+JkFjgybyqjugaZRv6qOsGwAB2JTloGF7EEcY+Ic8
Ao+nz2prO9Uj0LBN54Hoa68EqAs0LXd98u3qSF2NjNNWP7axOJozSaAG0N+58ODudCjj3P6piQzq
j24TJqgvTRluSnvc1on/ZA3ykFA6XWsIz4p1GxrrNuPgNOOJH7RiwA5DgUbHmZq1DhFI8VmkUMO2
HWpQoPmmfcW0QufQMb8dIJbVyEswTAyFce/e440L9+CyaClScVs1sEiH4s6uJZBJHeuH4jNxVHVK
Uu0+L/03NXWbmXWJkMZNN2WHkSCqqgmYvydUl1Z1zOEiC27b1k4f+vmxRMrjS97Qqj0w0QsYIZgr
t/Ku9Bx8jZRPHQFHwD6e7Xh8ylxxlSfGiXtiPQrqmopcAlNn8htfiaraC02geZ7JrWobEEvWMHJm
q5XmuAW+FIzdSDE5iEWNBT4+NY6OGgKxAlCHFWMOvPj9JW3nva9laE8TQpyYZJPo1BYcKulcnodS
eKiMoTI4Q/eIJJlat9djQCvzLrVq1qGRHTB0f28TuoCx1z8pXeWrg8YpyBAXX7PDwjOYDOVuzkS3
Dp0FvMKla6PAKS3Ipi4KdU1rTm5YQ/TCAdjULJfYstmHPI2CpAsfiDOKgPoTAjO0EhDcLDlx46oY
3RttUtmNQhuwcoxaR0BaFoFvk4wz6xa19C4E5eiw+YOYT7YQuGTcLLwZcak9K68KbzVULnIwxQrM
nNpOIVAnaeIP6u2L0rRrDzk6D7zHE1lXyttKbTSAkzgDa7J5X6FnDqqh33i4gZ9jj3YgLSHBsFO/
TXWNuaxNxW6I7GZK3Xkrxqw9EFbvsdBm0MdaYVNXRBf44T0GSR0WW30dJ1W9LsvyVg5hth7KrySF
oC8RjztWbULmyjRMTOW7gX/8Nkmj9suw53bvMVZfs2xfY8mkdjXNGbNtqu2Q1bYQRkixwlNEZZAk
6ybp/bPTcZFJwBIem8WjPVgXoeVxYDos83I6LbssQbmI90G0JuCTvtknltCCsRn91dwicHcHaR6o
f3a1ITn82DxNi2O59WdigtptXUrc5/NN1+AyduVdqy+hXC40NLZn2fDlMl8me45QGIm7oVmMbvkZ
xtaN2zfUmnxZRO+uBRDtTWeQsCYr8JfzWJIVQDDCrrLocbuOjy2cCSyqISRuJ1agawMMKz1R+1ZL
8TJK496sxX5q3XPVNJvOLIkaKNpTlnw3lvcq9X4/+u43jNYAwcEPST5R0obvuGD2ovj0/KdoNJ6g
Mj1IDLW2KuIjiTSfmuu827J9q4r21dX6e6aaKVQfAZhAwnOYnfca0SAmCPDPMSWz6g4tQEMTW1qS
fBU08afYqRJMswZqsQEojd3CKZl6sBEZkRYIQMy0n5+lbuOfB9+6IiGIqUJN4JCGfmC+g7cSI/57
q2FrocwfsPfa3Q2EeIcIUlCHTt9eYaMnwCotGdtPHiqzaguiksWM/tRyhbR5cWmXljDpP2LFtNeF
+8hB4yi0T+lOqO5IcslzXsIGKHOUce11jT3Bzimm6vlrSPqVycWLGc8IV00GrbDjulYORRt+HJK2
AuidO7ry+7wm6ZKYKuYZ0ztJ4UdXhsMZbOp3QpmDW+OUN8NtqQ9ffuc0AZ8sTT9RVvlcvnizu9Ud
Nma+a1K0l5tSei8yLXiDFg13WUN5YuuxdkUQpcZbQgBdEod7ewY2vVwkgtV37qX5xrWWZjUKcjEf
cYXsZEsGnDKOyNNO+tgjE+sfbQbzq7hwdyGQe2SlASLmICE4wyXHy6aUXPmcVBkGf7Z+KzdiPoRl
43lOIwb1FuMNo6XNhmg2doe4J27Udd9Ns+Cn+yPI1Uevqw89y1dqd5Cifp9BsPPzc0SJOg0hxJPa
vO68Yt2Z2hOQUZwkWt1w46YeJmfK1iUMsj+71RRTiqrDkE8tXWvadc9URP3Zb8SnxV1HrFJgjJR+
4CeYpQ2RfT1Mo4roxJVxiM0pIW5mKU40MwbzBm1I3bljlEfBaEMdSdsBgaAuH8wGpWSqm9MLK0gk
nFhcFTreVTfE5ZrwuY+GPBpffaXKwpreXbA6XA+J+aMCSMiJOQJwNGutXtuWnB6j0BkzBlIFg6aG
m9fakDE99VzAMmJd2VT7VGv1+yZciIgt6ZV6+4AMgSeBL8mmGzW1Uibyr6rbDJgSbIAiK5PsJHwj
FFcFYILmKtYTAH9OtUNyg5yNvS36/eU9n8lGGps1cDjoZ/FTaMPhhGiy6kfbPjOXjq+HGR6fQYsM
2PSlzr2DrCdrW1rws+x6tI5OCzG3z5JzP6kJEBdqTiK0d0UHzAnsH4I1V63sMs0ujaxlUEwoBQxi
IwKtzjwVMApaJYX6xOi6sY26u037aesuU4rStehE9mPnYvEatmQjRVs9jLJmkyzy4m6InGsO+ezZ
Ewz2UnoBzuvXfiLeIGK9DbOq2Ekb9nafdyxR7VY9wjec3hHGRt/g5ndhf93A3Uma6NMUXbJDbBWu
MKQQaRcvu70mOebsD0msOA75E0i6TUKYX0Qg9srr7Qf4XXgk1D5zHWc3mIdWWd8mG8MFDrkp7OQO
tsjWJPwTPggNmd/MV3FfP2umfig0eY8hhnShJr5vAYhAKrS/u1julhrFdMZNqJ/j9KQBSq6wXVt2
uzNkfvHMTyRnazA4G9/q7/1ymCDRAt/rxy8xNtyiTXUYZHbCKZfvxRzep1ZzBcl/pytGU9OwZOt2
PPosoSgS8uReFvpV4YIM0qPBWmmNmTzn4WubqrPokE/cg5TfV7M8sJKKbhhMOXbEnDPfwQyyoXQ0
xtvcTkvyoV1uBh2iWIN9q1VXSfhRmw8Y2Yz1YF8n0nyZ6o0kCY2xHCM9Be3DG6BQsxmZuZW0DkeW
VhI30rQDpcj8wszjyB5mbxhMQNAnHSGGNxDD6AWM5mEIUdNaif2q6QUepgzaiEOBjr5/5WXefVJD
quycN3AHRAc7/ga8PO6vrgAmnzYQji9oSSC+EMfFFQu7fVNGySmvsIM4DHsSBkAtgIlIn9YaxZ4o
yJwRwoLANO7RVazFSNRhN3nPuIgl628PSopV0ElD49FY+Zfda6vdoGXTkW6D9wWXlCNwVbtpicMC
3GK5M8fRHBJIpkdqfCkt41tzo+/lW+WQdAouf6dJ/aXLOYCHcr6vlzhPMz+OZYAfkznosXXJmI11
aNow/obd4D9nPDuEht8B1HzL2GxiAICbWecHv+M4xghZLUeFdgEAGFTzEuBGyay6q2Gwdg0eRDn6
u1J9KiN/a/04mMMXh6EE2JNx8n6kdDgaw88M8xXQ07WzMCrd/pipbguhsATYLB5i9UMU7zAdp3xY
hfEXR/bJB4lj9GAms9c2eWSioSPSrhm143gOmClct7m9RQx7Sgzj2kIDnQ05I7WyPRVLpi63ilGg
LVerKtJ3Xu+vwmmSK5QOQWmbFGz22tCJ2KhTb6vFz66TbWlyeQOt6CiwWArzgBH1oJG6Bkp7Tbb7
niScfYLFu7Edkn8ePPM9J/xUTPFmqMR9kdPQS0vb9YI9rSWzmzbJTiE924qCAQteDiNABlhF7RUE
8jtnHpGuRF949SKU4PVt7okgbaI7e/COMyceOORD7s0sJooYfLsunmsjXjnNczNcl2xBwvHJMJNt
HX0rdglNhmnsuRxvRpKt/OKpmhRvLrRMUkshxfU4BrDNa+oewwM5mIRIOIC+8sw7WglYK2DmqoqC
wXxJ5u6Q1OMlF285cUbp4N4PLRwo8IAODEAD8L/9aiXevqyR2Ha++9jb1cgvWZ6tLNklmImr7gai
WHUxEuIRNG1P0OLKqBRdoh+44QOo1BNGq3WpNGA00zYF/zbjnciE4NLHSVHeNrELtzfkErwfrUsJ
2gVLVnEFEzzq3npxnBj2dgftdwpKB0snXQ/6kR2PIc/0UZZxKuqrWeetYzgZHzPv0CbzQYuOJdUx
DoqMQhGxGbLc+SZ3CiCjbxpXeHquq6MCqJJSP8TqYg3p1QhZFh+1HiIJZ1lWw3TPosBrGmiR2XZp
C2GyweT9CrEX+6lCw49TVT171rSOBPzCvL1ivlyNy9h5BmNBCzmaW72Mblm4b7D47ciZjK3kWjZX
GFmW9DG1Ti3KJCZriTcgeRUHt7FvUDX44TPHP/lnWAabk12e7PzKofjU4FQxKtqaiUH42Q9VPpnt
MyB9pExbo3bvm4IfBb4VJoxDRL7PB2dLtjEraFygRrrpEhYdAz7qxhIbb95NtbmvoCJ6GKIreS1J
uy6jXeOPr2Z6N7fBVDIsZ11PLue5LHde0q8ZD3cmB0vCGSW2lk/BpLfeOkZUBynvFh+GYEvB7sMj
tNB3T5rAhxkVBfs/q7gaiGlCQlB/h/UIbn/u9zDtKRDHTVaRrGhgDQKd0Rpg2vgESSyG9Vro7sYz
cTVMbDPSeg7JbvIEpx38OTvm5skJSNI9OM1TS2+Wn2uyyHBGnNsZDDXxzjddHL6PTvVGOjCDzP7Z
tlCup0NeHpFCUBFCE7yafPmaqZdZn3FKte1nlSdnCd3I7FEROT3eeLCfMTEP3rbQbkA7rJb5uD9N
Owm/SZMInaebUOdFT296fg8yaG1p9QaJZ/JoWfrN5FrnCRbQVrU7JXAcT6xsl4nvJWMP0cytvSnS
ZEMwHBm5/CQit3JT+E+T8dSk16YIiTUml4aUvIpHFP//lkyfwhxujfZzNLVDUkkQ4e9+l9yTtQsO
7zbUiYByIVfP0/9l71yW61Sybv0u1T44gExujdP4113XJcm2ZLlDWNsWd0iuCTz9+bBd/5aWd8nh
9qmoCEfFtiUWLEhmzjnGN/Z4hnCZY3moSC08W1C24SdbX5TOe5rc100hKL+7eW07+Ewc+I2rtgYU
nadYWTrxiMd7kweP/qAulSsgzzFkq0Nie2qf1aQ4S/P5Clz31zJ6kvSOoSNW28Aea1LWPQzhXnlN
u0DQikIJksnhkvTQu5Qc03VJflzhtNmxDJvs0Z1Dd5dN9g2PV7dNGZOQfrj3aUgExiPbbJ4ojyFQ
2z9mM2nG2bwTubiNCJBZmW7yLWzJNcxJ3BsIXkrGEhx3dKhbCCWYFg6Rb6hNmnIzY8bgfWDQWZyW
bCayOAikYcDbGE+VERD6xxgXnNN1ngUwvJJu+DDM8gtaxoUeOd5ZNIdINXnuu/psSkOko1nUMfWi
4R/QnQTnwkhkHG+DIDW/YHByD+3cg1Rr2FHORME5Xybm7JiPrZFOER2WaHCLMy+Yrtoe0ylp1i60
UQIqLD+ub2G23s09mw/oxB8DyAxrGpEww0Nl8lQRVZoWlsD5tiPeLqa6PmqirpjZYcovEvEliGdc
+DFufcH041izJAEQmfShsiVT9MhMwgf2hQG3UDBfpOAM9r4OjPOi7mF3uxM0L4/O+wYH4UF540M0
8m3UWFW2snnQGrpi7HwJhLPLkKTRPbTvI3NmB2bvWlI/M3s+ukN9xoB4h1mEINX4TNnmJay9a7Ke
V3lquMgfx/E8JZNF9UF8OWZI1vLZMPcBd9KN504XeHUGZFElYaDlkstpKg8k25Dm+YPdK5lubZok
+xbib7xBwOf17JKETfa0G5EB2KMB9cjvZKAVc9xNOqV77ebbVokOSLbjbhniiIteck4tQwdatGDc
SV/0cTMQcF3tW7O8c4Rd3lUW89GA7OajAtK8F2UK39RN7I9eq64yXYgtO80KqosmOkSxtRnUEkte
0amYY8DrNU2XLQ1960bn5Nmux8ntDmLOGVX3aPaQTNjJdFsPNSNySCPWDlBQfDBxmq4KYb3PQtJ9
/N7KrssQQ8o6jyrxqAuvfh6WHm9kQ69WmkZTntXN85yYpIBHc/+NZxCUdyj641wRVi2yhuZKkTIL
VkZ9VfBzCBlw9O+82eBXMIzB+8V8gpAPn26FmiA/xrl907jePTb+eSVVeEhRbuzivhSPTNyZS1eq
P/b2bKBaJ+ClLbW1MRWYY2dOgk+Qaqhz805/9n37W4xBszuUrnYu61ZDvYyYeUfIHb5RxGrCWWoq
exNsfKyNQxBCVlwFc02jzY17So+5PGhTlpeuQc+pCg98F+Qrsd04L+vmWzdY6ugEMRtHppG8ckcP
dv5Mqz8yBklpp82z2KA0M6FUXVv55HwaUGpVa6ttg2fgTTg2ccAOe3uhAhmRdoCkEkwRs6FZ4uZo
+4Zx3S7eQr9hGwzZ9luDI+s9JGd1N0DzYH4yV5tEz5+7sCx2ZjHn3wJM20Rl0SdiEjso/ILAatLb
to+8lTFTvVnMj/iSUdWLgbheagt7HeCDRNrY20fg2PZjx77mTGVOcWXrud7bjWNfF+wfKHIURRVZ
RhKwS2pZa4hVaG5jHTL+REjt8lxbJKenCNLAFfh7VY/JVvrlknXVME8JM+XuS/Mqg7/LIHGU/leQ
G8WWgbbZbODl2kezKoOnvDGsfToThT2oxoEm4pg7QC/GOQ1q6ijep8d2MMYHb0BVbze2e9NaUMbd
fMCU5CrHvWgaEVz7mfA2Ay7Mc1RN5KuScZSvUD7D2w7d4SmHaEksqgE+hDQAc91ACDbPmxZN/GRH
1p3VgX6kPvOqLTlYyYoN2LSpEqOiMZd1zPnQ9l2hCJFLzN8U3fT0f7fsM4ebzB05v843GEpbnt5B
346v4Mlzb4gsoTuVsJWjz77PRASJ0FDmgx+Gc7OrUfAdZJH7n4esiwacm6TlbniLkXmPEHTjecZX
YoVGugxT+LXAI4l5lJmTg3tsS2pJVdKhCIPrIKJp0uRBv+lSkvxSRFRnVuvcjGFd8NYs8U2GCjNn
6bk4K1QFO03mpNzQ3wkaZEUqt67dLOtx3IYLVZBm/zpDQ4JFxcfEall2dUlrg/Y3ksGNJ8lqsytj
I6YUjbeKpj35iOSjNURVVBrFEBY170C8RncX5mNyq9hi1LZXXKfUkmg+dPicqGbSq7CO/CtVJTdj
oPCqZLgvS0DUPaT7fY/x5TApm9iCQUWfdObJc6JrHnRV1keJlfjGtpeMjNSGwg7aiGsdhgd6SN1F
DRjk07IU7hBHZ0dbldNHbQ58CdwTd1FmO/uJxPPVMCbcRbIxzzBdg5HsXZouY2FRFaKhgWsS3JqN
3d/SqCLUZmimRIMaHfBLxzptcCeS7wdCvCs+xgwSwgUFXOAquwgzknh93ZIjWUfGZvQt/5tM8Emn
jt/tKsXQl2eImUrNhmdlUel/TXU8EQSon6qegTmGbpiHA4PkLqMbk49zeU2qOjso8kgwluBRPoub
jHSJ0eYW1mI/gZeZ28A/8zyikFrfq9eVWZ/XbLVvVSn7K2aWcmfV43QlJrAkRpfzjCEp3gSAZe9A
QLtXtq/74zQ4I+y8Orv3q5SGk4Ka0aNSGPtrwZCkBvhjAhznr27GbiR1Y2nGdnZ8NxWNOE58t+Qb
koW5NSKSSfJ4vE9SP7/FsdBfksAUPlTGZNJwyz5Z9BkwBLfA/8exOjRVsQsGqXfgrMEKUzV+DJz+
U2Cb/lbppTdaTXkPaEbEHnSoyB1XtdvRTZq9Th2aenTW8GnsqzSVDP6jytxR/jBGyicGLsQeb2fm
o0fPsVBlFXSBGCRfjABIr1us0Osmmz/T6KE/U+nxKQwhgEjIfC06254Oum1tR9XMw6pjkI4VGGDf
Vo1EJ9SGSYwVrBpUGaWXbD2dlxsKBnz1OEloELWKbNbhrKCZl686i03MHH62o8ySLNgumTQw1MNN
VAXZF6vkqwttdAWiANu4ypJFfoFjCjxqhOSkq4vwWxlZ/uVE169GWrOZhYGQJ803OPC9tWlq85wb
FNe6rb2nIgtQZjKTPKLhEByo8fZAAlyGPJZtXJt2zHlX2SHs+oYmDMiXM1MPzIBGEbF7nrrwyN3G
1hyifY7UKUzuOnSNlJhkNmxT/LCHjvpjxWH9hzwHoVgjrJvwrQ18LZFvkRwMdyh2iUotxqOd9R1d
I0Rs156ZWzeNLsez1CbbfB1Ae1lLjxgFstRyJF81gSeKIOFnXdTJUeYEpFXuQGs6i0fIUjoYzxG/
MtCJ+X2k2ZCUbF36vqpvMjmFT+3ocekqt2d7lBv11wmU+XNGwMt5MOOR3nqRwaBADMsAdow+I8Bw
jgYr+c6mB3VuD2SXo41x4ltjKkuyN6zuQvd0yXXcYaAeh/axi+ZoEwUO1bTI1V3QkwNLG6vaFtqm
io7Hx5z9A09iZdAw7NB4fOjDcX7Os7S4IuQV2HE+B8UKhwdQDJw9695E+DdXY7OdJroW2ByRxubx
NG+auUbEWmi/OQKcP4wpKm1g/N0Z8YrWuY2PEiXSWF7VrSo3STpNx7FCzdMk3l3IeHJHxmj6GPtZ
7SJ4nbuL3ugrArHcbWPEM2Fuo/rQQj4/q1OA6rk3dvcmzPUU6L7Z0KPrvAvIn+gToZ+7ER3DFi2C
OTXXeZ2KfQdn8TiaIePpJIO827i9OlRQ2vdDQQ6kUfXtrTCWF8OIgSpUXsFK2s0zUjaf9Ph2nvzr
uURzxTNjXMbCkk9NxMWMBTB6nuOaKXtJJ89nMkSw+Kxv5zRt+e5cc0bf46blesSVtgX0bD2wmDz1
DBXPmArjFaC7sNXamHbwh9OrcEp5RsIo5VnQzqy/uDChbv3oKic9Blp54NyERQxaswnar/WIoakO
L+ts3tPOXqhqlABNOO88a3mbE91YR7QqZV8yb7lwBkSHpL+YlkRRW1wQFNMtSAqSNeNwHnnofRE1
jIHoNlCgOH8xkpCPvDnCPVLFPGFW4jl/BbUR3vdFGR/w7wcMz5nQj6u8MQ0K+9SFp2FJ0rDzslqZ
sgYa7Mf7wmoOUZbcm3QA+7U/W9GNL859zyBGpqS512hmx1UzE32S06aJaMQkzDyBT4P2QuefzZeh
39/DeWo2IuZoNo18Z/r259r//x+N0FAZ37IGfGz6qP8yvbQGfP+Jnz5oR7wzwURRLNGcXEC8qPN/
+qAd/53EHs2I1aT/vzii/9cewBznnQklDtOA7bm4ASUWop/+AEPId/wM0PR//1L3TwwCr2090AM9
ugkme1k63aCM5IKhemEKq1yid6U27O1clOYj/fR2189R/aEzR94tL67MzQ/PwUt61msD2s9jWWxK
OWPPBU38+liTaZJhUmcUe6WHiiV0k5vB9oiHzmS/7ylW32dER61Blc+/8d4sHoe/PRA/j8wxLeDG
UAjwVLw6Sx++dTHYJIFmUY1W3SnilQLG8PbpnVjQfh4Fdaf0fYDr7FBeH8XCMzqpgKPoZkiue7zi
K40K/4OSBkUiYdv9vho9mOtAJitmtNlDMk+3MWD049uf5B+/1BcfZHEivfhSCypokVV8kMTx36Mn
W5XhcJXNm7eP8o8XVeDe4n/ScU9PlxSbxJVGLraDjioG6g5Gdtbctw9yYoj990X9+ygnX53OGfgC
feairs212JCodWWskz393b3FnxbxaTvy5VbNGozMxr/Va1QZT+kaNdrKO/N/cwufXlnsNBIgE7Ye
+AEB1vjXV1bKSVMeM8txbUXOpp3n12i94TsL6t+3z/z08nouW0CcO0zbIMCxDJwcSoBisrt03paF
ZW9JZKVP3BW/OQh4JX7Ny0eDw5By5WHHxe/gAlJ5fRiTJHJlpBwma0bSg6UxxfPBrnpaO9A3w5Kx
ch/He5JC5JOwqeJRf4QC40uEERMRB4IRdLmmyZTN0Zp0v9GnA7lf9rzZbUZqXoSlzzTl0SGxFYa/
UFayJvIdmocpW8tZT7bttRdNTrQdQQ9V7kI+Um51i+a1cyAJTRgxln0MSkzwtv5VMXFhztJMQVFG
qXztx94txfZlas8RvJfaTNj4Z7W3xjQ/WjuN5lVutN9PHz1NzsEaXzV+k1Gyf0J8xZ97lSVtcCCT
SKXvaeahE2t0jcmfCQ+4EUOVwX1Y92F47EUfBVgmQK6t4gm1BGbFxEiJgpppcfZaWY+YPen7xrky
EUuGDgGURqGMe/aPbrWJA4JBGuJB0n0nZdKsy8KHOTTPTkwKOc2B/VwHOEJSp82BOIcuujcNg2FV
x6H4RJQk2AhB2/mMfUvRH6LZMK7y2UPzlhEq8VVWo7KOQR4telPyRcg8HsgE4dNYSb91EPNeJdLy
6z2somHa0ur0vwZmSirxnjG+fxEZE+cbeBNKYIOYHHPLhDb/IlLh9NumGObvZRjFcZa3GD1Vg3KI
8XZprFUYWTc2g3JG1O7kk6vZljedFt4tlk/3yeERoYbJu/wuGGL62pAxGVEmmVDELsPGHDbCmNrn
mOlov3GcBE12A1UXtLCM9YfMkQ5Zha6eSd2MPd9fxRYiS3qodv4Xr0+2ZSRL149AwTtUq7Edfygi
g9R33gTyLyOMkutIFgCdeF4jJg8qnlAIwpxjO9dF+aMMSuZEvaCnt9agnp4zt5mumGKEf0WRIrm1
mBdZXTJGFGxePxw1eKsHcqtYxWmJRsdECAzsQFD9WyAi1gzXt2US7yXG8H4cuvqrbomiIx9XM7lv
a6MhRZi01oe5RgSwKcy2GhZUCNpiiVTjulMJWbJj7XeXvRgSAmzcdri1ATLQtxKTvhaRGJMl8L1/
32BNwy9gm+1Hn6nEWUMHhD1J7rnkv5hInxUtS1IxCCLJCFkezNsJ8rGD/6shvTmBCcT2ezaY/WXc
6EfbaBaPTu4ZB9PIEfcjaoVZ3GaW+ArkZzAvKtAXV4b058+2ErW15zbzj7oeEBl0Xae7dU820Gc3
KNHjm33iKUJxlbzDc85zGSpZPRPr637p5okpUdBUKViv3EoZ86jpI7dU/jWOYivfaELOITbpyWGR
Mer0jvxhLlMqQ+uuZQ2xVnLma1jXAXzp9Vy17lXoFDJf2J8EPQ3Q7lQ3dc4m4Y65K+DWgQPLmuJb
KWKfvTLZ5Ny3E90mLo6peKOUNbhgWacFc9IFieBLZOMHULi4c0FDkJABIV4UW5l5s9xOjSa6t7d7
pnLkf9WMxeeJlEs7VkwTteOxCljOcDNasRwh//n1NxMZOd1OEsYIJjKs8dLpaQVeJojmlz66Tuiz
J95MSkodBXKrSRrB1OSGUHhLUmAAqkAFHG8VCdnZKumrqT3EharDjV21jn8etgokwezUwPZCFzHY
Xs51M+PlMbz7gJRQGy5uMryPW2nGuA+FGWMyGUS9JrjDybdxlTbzlYrSAbFAzCAe1liOuKFsj07U
sxEDWOfRWQrDhnJRtU69BnZbpwdzomm0Fk0+ioOsPEXgpdmRShC5YPVhsFkwcEZmNu8dL2mjTZ13
/PPSJP9x7za04VhvXYMstsIaaa4zmPAg+IuQecNUJUQURGwsMUL1cAaLmgS8FYhv0yTbyS0hx/Sq
UNglPY9BcQJb+0CPS3+QUKzBKsa5vnMblWCeCWFvXuBMi/XGzaex5UVAaOeBzhqVkZhHeq22btSa
WZZwiEUkqWlNbCtTfgu6XLArnMo2LpCjOGQFpdVARKTHippajfpIfRmxpY6H4dq0TMPdRlma+1vT
5ApsSD8IzG2ORr5DkJIseXNdZ6E4Il7OvnQy1M7bKnIA11VmLHK0y6ndfXAzyyQ/hmr6wcGD5x3k
iFDwznCRDRF2UNbjLrZNhopDrEKYsOGA+IwnhzYMkJsQX22S0FrqKzYbKwdyH4LpoEuvWFaZs/sN
w3o52dXBVNH83sKkBKhwCJ33eZohNGwIlacyneolfEqBoujG2AEEZzH7SGnTDPqZ/gWklKbArQc6
OV4MDHPZ4ioiD609x0Iay82y7DCB5dwQZZae/RBznkemBu6nrivVdGnEBpk1cjBwzIapFJe1aGOW
QbgR2a4JM/n5e1H1Xwf7v1wK4//sYN/8jDh4uU9dfuLnNtW13tmS/AL2gu4C3lqwMz+3qfyVBJ0E
wMOkTCTHgALx37wuYmaAIVvAoWwCEfyFrPJzl2o572ys7Yvz3JO8Zdnr/QGvSyw7w7+LVMcJ4Epb
7J/5k6pSLLvolxsanoQ07hKrJnurMHcz0t31mCOcZ1bPdGJd9II5gsd7naKV5LQAj1/ebhwrdDeE
lPEO0ogzvpFadS6xc5M6HqgbqxztvTdWPnTuovLPbNrorKQG42DM6yNSRUsUIdzKwdozzjWPaeIw
HIzxO1429NkvU3+YHlRlY23GSVrcu71lfyxrDNYgqOfzoE4IdBwVrZoMiyH54y7JBFVZ3CiLbL3d
f2/sbjr7+n//9Wb75X/ypy/lazID//7HXW1b70wHeScrrhRMhS3u3B83NYkcELytpQXBLg5AHXuv
n/e0XMB15iJF+t6T+Y5u/nlPi+CdK8H4BibQQXgPUJ3/4J5+ve/ybAp+oBAQyaQtFw7eyS1d026u
y460tpBYwduspITA/JEa2ypX42/ZI4Kr8OIJ4nDsWANH0ptwuRTiO7PmRUugdopURlOG67ip4Kmg
BXoyyQxCFtv21ZVPGFuH+LpMqDALWz+16PwZy0f2cD2lkysODC3h3ia9kx7HcIrybYTYhs1Cr9Jb
2QOG38Sdy2s2FEFx0cqOTKCiVPps6LFbr5PAyTCXu6b/KQvBlaxo8VPSD65NFEgEchVnvp0W9wTs
Qs2zKM5uqcGrm0AXA5+lXgIEsiU+WXa5RJ0j/eRTE0L319A1cULOpKiuW5lqxAyJQsFrNlBembKF
9udAGIzSJrBf9y1UbmuNCgFv61gS8w032jBMZIadKDYsZYa3hjY7XEdkIT20I0neSODSu6hEyXBI
xSSHBYehmI9pNoS4AJY1yOjr+mYg/DjaWt1kDd9Sj0Y9/pq5+8xUyDnGYTyL3TSiYfbb3phWOIBt
dxXkNl44Yy7re1NbY3IY4QnLVWwG4aWXdRiuyon/svbRYsBZQPiXBCMZTfQLYAU6JTKFlYYIZmNV
n80v0kwwLtix5T/Y0zAKzKpd8VQUjDx3lZwwzfV1S7p3y1I/rBlDWLfaAFB8kB0+mY03W/1tqoUL
r0r3RYe6LfGNFR6nwdzr0e2JiNSNf8Fdq0jOwz3+AcVGTHlfEOmEg1Oxo3fx8HyOR3eZcne2/MIA
ntySfE4xPLrZFDc7sl/qm0l3w1Pa6F5i5EZ1t6qSnuFfIVsE0NL07Y80RaBbZJjzd7QQkHqB0Fps
2lpPHzulyXlyYM4yVZPucMRqgCKyHYqG9OS4YrhuBKRHuZU17kUnm2+JQqSwlTYZLBljtfzSb2KN
EK7x3a8RcGVyTfLJ/FAi1kw2Ztw083ZSQ4uC3GwwN1j50H+S2sncRemLr1Z0CcIBjLT6cxTj8lyF
o0tuQ1M16Ooi8NQkZPQTLwt8tkFxRsdC5mcub6Z4nTNTeab+maI1KS+4iFIyce+dMCk+gitxH/Fs
pIDTqwB0rhmHKThqf6LBxFQL2HSA8/J9lKAvWSWYPqpdzxGyrZ1JnF1Gsuy2msF3n+vEsil/cTyY
q3wkRHxFEjidzyAhDX7loJRR6Oa7lqjV2RHPHUO/xWpN6wDDlUe5bqturDYudnlvy5uZURtDX8XQ
25wCYy3yKE3OuspU3WYoQ7IuhCC1x2OXtETWZ805x7eKbaESgO+zGChKRdiIkS1RZmL5U4b/vvGS
7osCIsroxIww1dPmyz/r7yQpxFshKHFOiJDCORLftHCK7ipVk9fuGOO21X6OkUicB8YcfaDIVxqs
dNmUOyepu7/ArLlsRIfCFFcgHDMm6eMA9ytvYoxdop3nZiXd3P08uzBNNlmWlHiw0aLcRUGctWuz
yYcbJ8gdazvXhCwDLBNe8aN9+t9S9F9vhxuuJwW/5WUhuvz7H69sZhsO9EPIr7YAnmQ5vMZ+vLKF
zSsbAonpQzCylyb+/76yBWVoQKAC73le1/CU+KF/v7L5fe73yhY2k2ctM5Y/eGXbS9/87zJ0STXk
uJCZfNzzlLcLn/ZlGVoFEjp5mIA0GGa22nmga4uI0IyhBaGGNGOcYbg1ssa6DJQMn3RcLHZxejpP
YwopZuU1rX3Au68+ptaIdaoz/O4LcZzqE7lATOVRVnoQwdNOgbpnAl9iNc7gqbyo/G9+fN7/PIZZ
zoIudiB8rhdpZfR/X59Fo4iGNdFrrR1rKtZNgj7ZwIQDJk/iE+SJa4t0HaX9458fVrDjZQ9hApQ9
xTAGo3JKkQfWEhe/0pKuRUYv2SyO8zifq2G40o3b/mZ6cFpkLaf68pgnRRbUDUOobjmmOZ5ZIYVB
SEDZqq7tH/vK/xgM871ce31rLFBhSjmSNblF3ZPZj8moPjEU7ImEXgr+T3D6A7E9GRVWWg7GB6Lo
JTQezJorzEhpv4LGiX++n5rtmETuBSRh58AcQBOUgLqJcVEsgoqmY5+dWZVtfTEdYPPoOmZaSGEO
0VyJFsyOsuiM/1iZ/uPJfH/MTm50eOqs2dg9eQgde6kmX1SLVl9Ku6zSeW1QMWBaST06u2asoUAw
tEDh6yz7/dqfVLeP59zA/kVn5lMwK6IZtCZXZNaDdRWG5ax3jYWElTzEevgWy4knJptcUugMzwiR
XvUSIT8vN0OvMEZwiuynrC8ys7MzQplCnE49jjOcUCzhbPe4SrAC3YsAmiOJGFxEWYLOXGQWXNp2
ucrJcr3rbKLVC3aKr0Ebut5SVoQWZm8fyQmWUEzZQ1zIbygK8FrMLB1kOQq/wh469nAbfBondPTm
8VmSBKaBVyS9tY21pMScu0A8wzebDYgjFrbzzjYMLMd2KOu1EkM4bkYHWtVly0yBXw7AERxK24z5
hlIWQgBMezgmCFAQJdFVjfleJ3IlKE7w7b6fCJiro3TcEtBgD9i20nBtuTSoQLHY9tIDK8YHgkOr
ZLHLFN0uiPq7vOnnu5T+4Ic4rRCixZZXtzcmIaMkhRE+gjepQ+A/DtOA8LbV81dnBrC11WOa4Jun
/z9ejxm+cKY40JO2/tBOd+jJZ5As7uJbgwMURns3zwQBpRJQGgRiWSyZk7Q6133fWMOGYUaOGr1A
E1VECRb9zCQSok3GCdE3vNOtgzUWvkw7VNNasMHC/EqY8Ac7nBoQOElR7Pkp7pCcFuO8rrti1kQV
OO171zWQvbdhZD/H4YgWlqUYT2wC825Tox9Eu5kN/Rfp+PpeWZWW6550GDYwNe4ScpEIqRsd08FP
bolgMw5D3VwUfGsjzK0CHF4YKx3uM4ZHa8dvXAoGRCif2mV9BtACwspdVm13Wb/BK7GU47prnoiw
Y4H3l7U+XFb9dln/PeF07/9PMTl11tVYuefACLbQ+N3tiKYe934QMyyQ5mgAT8C/H2PazIIPSVrQ
Z357yT1JBGCpZ7PnodIiSEqy3xUnwz3NAFPHHhzz2fbAQxVf/XQaNoUPtI5Uqcuxb3gp2faz6sNN
GAC+nBv3UjpNgMhmuJvm6VDn5fbtD/W6l/PjM7G95iXKXnQZxr9eW/6+MElLH51p4nLyfoaw3fl+
TVBoc33yzohZYZbLRsUZ/PgM/629/vW2WgUORP7tZem1/PN/9wDdd4ROETdGs4T36M/2HwsfgVX8
RylcZCLfXxU/WyUG5Ev+RlBZEfKMgHIBXP4svAzHfcc/Rt/im47lQcX7I2A/x3/xPgIgzG1CdQd2
HPgs/+ek8BJeLlIGJvNFSyaemFc6lFP/2S4xUHyMo7R6evsW/c5U//ttjl8H0DILLwx04dD3O2Wg
h+yizbTK/fMs1Bt8HktxVs7xjqk/z0tDlwMain8IvPcWw1ezgMfF/jVckmwoaoQkNTlY9ar/zYuZ
ttTLy8BnAgJv8/E8+qpLS+f1o0POyTwWgdftK0/qbcqE8Ax1snfz9tmfXOzvR3EJ7FhqNH8pE0+O
YoT2mAd1txez1z+OmNHudQAcE++A+ZsFaqkjXlxnqiVLIG1YCKmMaaEKvz5UNsl0zlynwItlMQc3
yQRxhh6nv22X54VNMfH2qYnTK7gccLmKwKgdQazesji9KGywfteMqW0OWDD4tBvpbiXTp3XlZN5G
aH/aDEPv7Dt8ctu4q70Lx2nUobW0v86CqN5FWae/KGUyJ+osq1+HqvQ3eZJALO6TcUaTGabMaJaX
jlMEV14YueDXkuoQNQp3BcNggHqDdyYDq7gwUoAEdAiJE6KFtEs1gZZuxih2woK/VUPh/Kby/+Xs
+VKXpDredCbhxfZJ5V9hYi+KPoh2QsXmLgBpsqsqUsjfvsi/HAW5G1d5Sbij0Kfb+PoaT4Yjwsyc
693kYlXRDkrZxuib3xzl9C4F6c4sYokQwSLJUP1EHjM3BmUy46Vd1wXNvfLxmuS1o9/3tG5/I5L5
h0PB2FraxAj5A7Rdr0/IzsLCiwmQ2k2RV24yjvxxIjYdl6zs796+dv90KBZb12HtwQLinZxVVUw+
ui0TJ4AFp75uSH+Scxkz6sO4+fahfvmaKNUFm2mWe5ekotNHIWWurUJCpXYLoXg7+0pvupw379tH
WSqMl0+4QMTIFsxh0WaMZDsnFQiaNwpHYpwPXmjZzyV+KzKac5k8Y5VnDZsZ5b4P2iH43R5muVAv
j8urjEPTS0DVRGpGsFzoFw86yngTCc8Q7klIpakKMrj5lDuZznbI1pIHitbmMeGtt3AhCEPcvH3W
p+vasg0kPIMgR0ZjNgvO66MXBY3RAXz5gXZXHTF2ryznMLaVp9cepo87svQi6w+vtORVRfuavgmp
k548fUeCEGuKrjTgieArPrDgRp+Uq9HDNB5zbx/f7ZJC/ZtH4/TrlQ7PBN7rRafH5jc4WU/Tisn0
HJfk4o2Vl23CbvDinTkMs497pKHZLsLIeER0WUZ/ePsuR2Z+Iwn/kj5nvXwFL75gpwjnQjh+xWQC
A2FsOtVVXcXJb1K8Tp/H70cJhGTyuDz9p+dHUEo08ehXByQaxQVZyBXoe6fbZS30kbfvmV8Phesq
8DgrE405A9fXJ9RDTcP8AhQGCyOKN0fEF74oMEL3Or9++1Cnjz5fFkuMw/aenBEEUiff2twbXQWp
dDqANGiuieBo9qbCkPHnR8HKT4wLD6BJJfH6hAwGaRGBktPBKiZj1+mkORh1+fTHB6HJQ+8vEIgX
+ZWvDwIkUYcIn/ShS6CNpGSeQMZBdvf17cP8ep9zDIQqDKLpdjO5e32YyqfLL61cg8p27GM7+unW
GMphx4YxvUNFNK+pTKe/3j7o8ktfrWEOhTPdRhJmkUsTpPH6oASnqqifwFZiMopgQ3bG1sKiC/ag
AGAVQH7qFJtqPw0X8EJS/eb7+4cbkpYpZRkr+PL2Ozl8xjDei+1BH1onMfB9JPhcNLkzaCzd4ePb
p/oPd6RnCQ7CiQpGtcvfv3iaAUgXeTlY+hCVSZYzjqHjELBd/p1G+5/OSaBXIB5vSQs8vaQhsatp
Khbw8STLL1xRD8Zf2SbWnhaBqM7ePqtfFOHUW1w993vjmre5c3J3tknfJTghjcMQaeHv4tyt/RvT
iKr7MoKCOGObaR9Tgsc/cBf7d9huhb+tY1NH7M/zIP3NanYSlkjxR6W9NNaXnESf0km8vsz4w1KG
pKYJ80yksBaTcQj2BnL8fGfPsQQ4003ETCc2lSlzRjZmO+J0kTLK1FbePgvHrtzlNHwAuYC7hYGa
dga41mS6Yfwi0s0fXz92BpjMea/xQv1lHza6XtoXgjZEioD5axkapl4nUBigUTjRlbajdBcUfnsF
0Lq+HMMuvq0Sra476Y3btz/KLwvA9z2KK0WALJt752QB8JCZObKop8MkaiKBykACNhvIoS2K5lM4
yOSy5DL85v75p4NiVnCppdn+oip+/XW19dKrR+B4wEbJBoONBPbRKekPAae5rTx73HajjJzfVBK/
PCSc68vDntwlcw+y0y6N6dACU79v69Qf11HWMrYfkJHNf/reW45mecgyubbcnSevCaWzsRlcZzqU
eKXOvNRrGfa36Ldt9G2/ewD+8dSorumLUaxQBL2+orEl4tlrQfzOVdesGCzn/d5Ga3gDfY2mYWqW
h5wOqVJe9mBGWh0lJruoFIBzY0xnxBYkVxZ7jXxt5ChfD2/fZL+UjVwKig2kIcvaRPfh9acj8NjI
tZmah4mZPPj1dvqQ44vRy6y2uRDQFO/ePuA/3WCUUEwuKHQ47nK5Xiy7oUfz19QFXNLczddZUQZX
CPCqj0oCCO0bIffEdBq/yTj7f5yd147cuLaGX+gIUA63FVXd7XZsh7kRPA6ico5Pfz56H2B3qXVK
aGMDg40xxixSi+TiWn9YHRQ6FDgaMgMMz64Hxc6uVwC8z9QWh9Te5bFZH61erz5m3qS8E307/Y7L
wnBeH9XUGqib8PUp8LiLqB4rnYdQG2FxMtCd2yeA8ZUjhn7uT5tv++XVC8sLmDcAVRQ6hebiPlNG
LwAe4Ey+SFSFIJJCv1aEQ/UgmvzI76CJU3bNa/M6G7ERXBp1k7OCFuUifuzeKFJD+rurZmkDBdDM
CqHmIaand3t6L67rPwNRVVYx0wA1uDiYXCEMI6Ueh8WF2h14BCXIsardxhdbG8XmnmJSpBqatxhF
rQJn1NpCg6OM3/DBQutdPXDLwgu4PR1NfvurTIv58H4hMDBalHnIdUjmduopeGJrvm50Tnc0NMA1
h6ESHnkd0Azl4GRD9FR4EfYsw9xGKDDUOlgaRdQoObYIFYDWKK0k8iO0YTa9t9Z+HSk0rVpyLm7u
618XeEFeRlmp4entlujvxQksPdsU81ZJYOV05OX434EWlxzvyzSYIOggUzyi2QUySUF7Z6zSD1pd
UXa9veryZy8WnWoUHWHb1TTu9sUeqaq2K4Yk5/BRwF2FwlC+2HGrI4Y5Zh+RfsLsoUZ1DE8hI9oY
Wk5kOTSzUU3kIsCuLo8giBjJlDqcBVPm5Z8sFPYQE6lQcOJaQEU8RQ3oIVSC6c5A8xrtS5xCN37B
SmybODKRG2oyuf+DeH128jowrCqP9o9vZ3GKdRq6YsNd1DWlt+F9ujKQo5OBUlDiVcnpdx08+ZTO
aDC3jo+guGQel0hLoXP6+puLtwpVOOnDzT2yOFwbA41Ib4QaHaBqVSM+CFb90A9R9oODSGAbOwfm
19vhsxKsDg8TtiwQYxTiF88TPSnQSxKp4xcKfek6dJqjAVnsDlhTsPESAgT9MmCke6wuj1eSlKW7
IHVjK8MHxPYz7LR/6l6hfIEb1danFizve0UNTayq1dpACM8qEXpGCxyASDLq1o82BG+NMUH7R0UV
IsfRpt31GX3BqjgAdufVEcU6upQt8CT32MdG+xkn7xpduShAuj/s4aEgSjkHH+mMp18Qf84eVUQU
qq8GhBbD9xJtfAu4WIr1NRRKDj2lEfsswjIoT0oaGwYcOwXHB5FUrbufzdoc9l4/OTG9zkz7Wdd9
+5t+W1U8CN3C0icd9ORzpQh0m72sdZxjlDbFB6vrTQRTGgXWftk0DnoAemv+QPZpmPYoiqCdW+Ua
SzJMive18zIH4yIT0a5DAlPOPY1EyLBXMNyrMegwgrc0MvriQwxlMTg4Rg+vQ6GKY6F7WzUpuoKZ
p9HrdtEwnHMcyTR0XltA2B2KBoP02rGFVf8TlySM+9TRlO9NUKjuBZ3eYTrA258+t33ZfSrbHGoS
mC/tk4GzwK+p1s0fgmdQfdZSZX5ve2mJ+cUYS+haoHvTIUh465Bnj5aBE5YUUu8nPXhfRyrQTc8M
7Q8ASaAtaXkY/BB5O0p/2IBXhxr0js+c+qei66zgrY06LP10O1aRyy7qDEqwBiEGYiRovdoYlBqO
T579MwDYNc5G46ZP44CuyjEAgfnTVPsp9Dv+jmSXaY0Ar4OG4A831AbmU5V5fi8yPCz26MFWoPcK
1DG4FTodmlXHDzo1mRRW47kUp+/VeQBmkeUVKjt2P2In5KaGGlyUjIbwvtXVAUaj0YN9Q/NC95O6
LFS0CD1Ei4FQNMYhrAZEw8Y+wXXHgvoJOl4bcOlx6j67Qz8v/T5m3fiDVGq+TE7ixrtc01GRsvSq
Nk61Owb/hq5a/GsaLYp0Rd0h3+QEqoL17uQqX5VQtaGEN2n9vuQ65TbtVH4GcRaiVNEOUFgUY2iI
EHrWhyEdM/MYcln8/p8+gReDO7DBNYJm3qmY7NrbhVNUphsPlZXsnBeDQd2MV4r1olnFO8XV0hZ5
CBSZMEJLwvyd4UmxQK/KACHXhVN3Gw/AlSuSq8GQzyOySevPsfTsloiNUgpKNFKRwgBpUKvYcUPK
HMVXtF6Q9w2tOvcxkQ1JJ/sWLuHtI3bhBf2nXuCZ3Bng3bExpKJ9fXlYRV1OmhaafqbPlXNqphmp
dlFlybtaExUgn7z8EFZh9xu+FvJs9hxp7/H2gep6+4esXGKeJfNolxY06LvFkyEzlCAfVCwHWiQW
HhFVcw9ZCoTn9igrDxMaSXTGJLyfcu8iCxwnaPOFkem+joS/VA+eUm5/V+0wolO5RdM9FEznXwFB
tvh9e+i12AJ7BEYf0BXxJQPh2Yc2uyIkXXCQy0rjCv3yyJrOEPTmD1bpOmeker/dHu/lVG24ER5t
Ch6c5L6LBQ3KIFc0gcTmHGRwTQWqljhYDJqtPEQwkzmKGwunGTEr4dZ7/+XQ1LiBGLg8Ow3kVBcx
pZLiRpWCQVKZNPa87zVQiHif9AE+cIWDGHRHRx5jFyG8rZfnSjxTgyNLsehq8zRb9mXaSdgm4LPs
Yke2CP3edkW1z6Mcjo4RkmYfW4QOsI9VICz7k9sZCExhwzQC18nzZOM8eZlTSEEKEmDqq3Rkl4WP
BJgVDnhRcqnqhoax19TePd4D1l1fR+7329/7ZXwxFp+b6gIx5ixDuwytKi/UNLnkroHCqxElR/rD
3RthDt7JcnuxMbeVjyy7irLSSPX6RfttyGyUrmiP+RHSeVhp1oGP91x3LFsHTD5SmucITvFGTr2y
oCCdVDCfzJGpLvavoY7AJgAX+9xV6SOpS7ObIZdjmqeqG/N7eSA5qCbwgKB/QqlGAmae79c6FLYD
bcLzC6vUT7Bnkrs2xszs1V+NvxpuEBBMz7WXTUwN/TzEyjqAJmqscGkGysdGDD26gerA3tTERv1g
gWKV570DYIctyEJhqubIaT87huJxNqB62C71Yb2ASi1wbdxTycBdD7yy8b5AJda+DG0C9XnQgiA4
x0ITb5uhdt5FilmgIDuMtOPiANmTALB+eNCgEqVvYt3MAd8a0dydm9Jq38MQ7oNHJ5/Mb20weU9z
SPK3sXxr8eDR5YJfC94DZ+/r2XSoB3tzkLg+THUgbaIwzfwEUk68q2ajtY63P9bKaOB/ya89FAgs
wzCuR4smndTdagN/VPURpU0tqMQRNJMDESNE127jslodDmEwnYvRdlEEuh5OaVyvnJUEkdOqc1Fs
y/NMOVKcrj+ZaVYoG1trJd5dUhD6ndSV6J8sAqOaJIlcaIHfgmPF2q+3v3V2Vr+7vYSroxDtEnhE
JC5hV17NCGk6BaiPKbjvKQl+PU/YT2juxkAv8yqHsNBgvMp+K2Xn68VDiLKvbKlVO0vCPR7AWBxh
xQAnvOkyC/YzquOlO4qHaJqRRL89y7Uvx3eXHTU2GeWP68GBwBtK3+gBCgs4g1FhaPWvSWzkT4gv
mOWn1w8GAgKkEzAIkHqLDxc2bojUXq/4EF0UPENirH2QV1PxYvaijf0mf/h1VQUUF80aKgHoyHjL
4wocf56YGnbJYYryadqjbqiG+oBRxvTvxPbYOINX7hha19AxPHRy3BdnsKW27ehlmuKboGPe6ipc
dXu20wf8dXMkZHrlUmuZvRE5LytHzJEuPXkEKAvs/K4/Hi497UiSgCV0mdnqLswgae2TCqnWY2c3
mCPY2WB7OyPKh++KHrhnvWkm89UVdIdjinzQdXSke5cLneSjnVl2p/gUSDPNF0UAaAxHomFA9ryf
1MPshWGzd4FVf7wdTms7lKcAdzvVHjiHi3BiK4q+a3C+SavZvs9Q/N2HlAs25rc2CrkwXUowiIy1
OLgbpZytGos134Qz6OwGGn/GIe+8xtkYaC1iAY/QAkHBCl2yRcZg9x46EYFgOg5Vq9hrscSK+p9m
SG0XV6XkL3Y+GBIAEQA4uV8Xw7VeFKel4XpgVhrzYBr4Fo1Oi0VZ3P/F5pBdezJsIGts/MVQrkVL
Xe/SwO+wLvf2nRt371UIDxV+Gl2mg18vmV5ced7rDwHSWZAYJLSOlAa73iBzQei3M3Psgrb1adum
u1mb7Sf8Jqg3oXP9+mtXVuxNF6AhV8dyPKQlkDHij/1Ug1GsB1p8mISLUNjUbLGJVsLS+3PSAGfj
fxI7/Tw7AjyAa3RaeX4ZW9FjqufirrP7+Hx7i609UsjUeXVLfA5YwMXNbis9CrRW6/kN3onzDiKt
IYVmhAkrNYC4dRJKFlU4z+YmqrQhZIqjgANTUawbp3Tj16xcVqD26AqAeaFvunyYhkAjBsTtyQiT
dLx3G3TtEfQMf6FXnR82Ji5jcnF/eLrUi/Cg1rkv8nfF8CIkaGLPdxW1vDOppp1gjuBb13tZeZ+i
mY6wfQeUsOn7XQli5kttzOHZiat5o+C7kh+QWPGJNXBYCAovvnRKBSurR5mINCXCYwm+Cueiq/u7
kILpPlLgv0ObI9HlZq02lmFtxenz8LyQG5e77TrK4K82Dhq8Af4JNVorgz0CB3P51s7FRmCvf/2Z
5MnOu2wAg2zS5YX3LOVHkbFEz84ibVW88iLs0XAPvBOGd0M5oS668YlX7mz6EKSSUP2xeDEXJ3s8
ID0bu2bgN/GQmbhvTF11l4Rd8MVMEiyw6EYn+lESqWdky2IX/xrDLdWLPdndV1G6RQtJMkXbyh2j
WOOM1uAMqW3n3E30eoZdFwxVsHHCrFwS8hVBBsVudMkar1doCGZvwHDMI1kEn66No7IjXzQQl21h
nKWqt7FIa+NB2yHNBm6CJudijfIgCkd1xm/Ri+v6V+kZ0Tc1SYpvQPSks3DcW/pGyL0MdzBmwMFd
iAUco1Io43kMOGwtS2gZYkgShnOG7BF9CqygUlGba1ssNtWxzI9AgMyPc9N4+saEX56roE3+A7Dk
MmaI6+EFQN2uDV3Hr8LQPSsizS9da44bo7zcV4wCfJtWMu92amzXo2DTWttJ0TBKItKTNqMKmNVA
q0EojhuH5uqEZG+cTEnn5Sn//NmeElPRobnHUFgsOHsPOL9f6n23kf+uTsiR2iZQBEAnLg4pkKkY
Ek3I9OPpnh8aD0mpuleNi6PUr09cWDsyMnJODeqAvTiTdEwPorEc6G5wAe3dXJ2OJUYa+3kqtL+Z
FSVel24l7+hl7ociIo16TXX8WYxfNDMYwE0PzRlZjmHjkH+5z+AmSbg0iR91oyWCOLKAGs42ylqT
UeB3puUujhzYZYxerkPgQQTs9uG3Mh6UImSWwMIT50ulzQA97BxcEbussNW7Qg2wkUvn5pgbDTqm
Ng7Arx8PGIhcRt2FN7T4aHmSC27P1vXp9KnvOrrc73lKVc1DkPXWDzVAZmzjcbQSkRorSpdUfiPO
lOu4D4e2TjqldH2hdNA8i6HAuARHj6mcyo0ja20oSvQ8xMj+gOQuri2nLdpWAS3pz/ns3gkL7iJd
L5QzzLzfGGplN1M2hJEhkwEefovdnHiVYbfcPb7RU6Zt6yY5jPhVb8T9WnQ8H0VO+NmZYWiw/tGq
cH0EEkBg4olLm3PqP03offpjZtt/EY02rWxIoZS0udGvxxtIZJDaqPlWBWaiJooj7yd7nHahtB5F
dx3G7O1wXP1iNJE8j6sNTt1igorbOxT5Ctd3MDU9Og2OeDZQPBp78KJvD/XykU7HjH1GdcDm4l6C
NREpasgLctayVvV9W9IYQ2Kahk42J/t5MFS/dGm4V5S7DlZc6z9vD6/JOL9OZBkfehJaB/ApqYZc
ry1WBYkwbNYWr3Cz9CMtTH7h4drh6Bu5TrrPdJxv301VUg9nt9aRJ/JGo/mY2XpzV9IxoME+iPj/
BEf+X1r/yi0Pj5KXhcy9yI4XXxzlnbirR8OhFGThkkWXTnsT14HzvUMYaNjTafeanYtYy2+tsuh6
314UOeflmlAx4Vyg6kXLY5FjIMWi2ZVHFmXXSnMYkfndQ8JULrdHWQsy8jQJT5NZ5rJOKULHHCNl
JsiSanqsuzw+xj2gLXcsf9weaeWZ5sIxkoIgVNa4RozFRzZMLCtCy/VBeSAJm9Mi3WtW6Nr7MU/t
byYqv/iHo1NwURH2efK0gQZ3q2x1kVbWFbaqRMcBlKNquvgZnRGhUldMnp8jXfOIRiYCElP+any+
zWSpVZL+8elA+FxPtrYRZBhqzfODPEYKQhYs0ESY3DbdOCVePhAYCC1B0hmW9gU1RaAbAJQkpF0k
1CI4pI1iVIc6rZPPaYpg/N0Qp9UbQ2vVrXr6yvlLg5k+Cy8hkLfu4kKZasAGeZESn2miPSBqq9+N
jgjfmGHd7vHMtjdyxNX4wXYJDqPBqtrLN6ZT6OSIiUbhwjT6b4kblG/sRmA/aFDOx6FrPFoROSrE
VO/c4DlyGrR2K3jWJk3xlPIIOjBU9RdHwmhi49FI8euutpJvY1w03tl2pEBomRumceRfzMnGxbOy
RUnBKddCHecsWB7OvP0HzHG46NzW6fb1LKKdgdzVKa6nYmOolRMP5CgwO25v5CTUxTmsqniqWBMP
C7sTqrlXSIy/YVveXEZgHFI2LtTeATlxcSMCrzv6t0+ItYk+H13++fMbHSvHHGtGblhgHE9p5Jm/
Gq4GJCQzC22S24OtHQO8GMGmgMalBr/YoDrNR1wbFddX9KF4jMxkeACsr2+kzGtT4g1FaU/ySDj2
rqekYg1tl93E8TpZ9dE0oj9OheZRVGXwFxOimcYLmMMNizt5xz5bPVOE86ymZF1BF1eXJJjx681x
4Hv9sknlAnR06eT+B/f3bJS2jQcMAxPbF2kmznOSFYc5qsqNOFzh3Ui2jSzXg3inM73YZ9SUx3K2
M9svqrSEdac1HyZD8XZs8JBrMLFRUJ8Q2dfH6NCUgXTmVp0H8HL0Ec1OOajKoO0cp6ofszgsdsEc
Wxtfdu3cRQ8TpVVZ4aAifr3cQY8PgS1gqXqx3u3VAmMs7XBUc6EeR6JtY9lXD7/nwy32BozRLFLD
0PbLvte+B61p/ITEF8PgG50KJyWQmGcS1/mrY1SpdT+49EPwk3XjcqMDsBbRvNGJM9m35Rl4Pe/C
1Ce7tHvbV4a4/eohKrcHsha+TaxcbETB2hYl8ULEiXUGQrqIaL68sHMXY9lBVYx93KjzIRTAPG9H
9NqRjtAnRid8SglSuJ4QCOohcjnTfIEi0kU0OIobgMUocxR4apu92FjAlcAxaAZR7OB7kHUvAgfJ
trItvcAmrZ+7+6BHOKGeM+WRm3bcj5aVgxprtg72la8GbJu1BKsgO6iLpy3OigGmvQxqtGmwS/IS
Yy+UhHy9s6IN/PTqUEAwKP7RRcFz53o9Efmf4x5zYD+0I5AskY73WdGMZOwon7/608F0+O9Qi1gU
Yu7R2BAESFR6ex5t0aEvi/As3Abt/rBoD7fHW52alHWhyQbraFn6LbFY64AYA2ou42wXgvJFyF8Z
ngo72BhpJShprvGl6PeArFviGClANxWgLvRaiwgVrwg9rrpx2/t5cON9DARmI7laeQAaXB6AZnh9
sbEXm6CHsmEA8QgvRu046aUN+vwpzrE6xSjDwGrWHr30KAnf4Y7Ou36PeFS88RJZ2e2yrOTRIgaO
9EKyuhWjyv3rhpeubLSjVfL44w6qNna7DInFq4o8jGYJZWLSV2NRm7b0FIfBygjJaNryAVmP/o3t
zs4bp7bthzBo8fNghdpw57Re+OF2+KyNjUYFLx+SAUiKi0XuwJ4bpeXR7kciAPsLXXFOAV4x79Jo
bu88FcCPmzTq0Zkyd+MoXYtcoIOSMkx3igro9aYMnCJI3XbEpCJDJN/rZv0cZNZ4SIpx2PiOf542
yyXmqpKkMZtIXPZjWqoWmTLm4iKcwqv24wSgnu5Phuls1wxgx7WqoAqKvGEN2LtvRHBnofKq73qc
X4oDFgnmuR5tcz5JEQrMNdzY6c74jLjJwXLLGnkI5O/0vTOY1RZHYm0fUEOl3QzHhaR78YkcNp2K
OU10weYj8c4VIAxUdesybf/BxEf/x+0N7duomIBCImG6D4nGC+iVZlSyBMPRSXqFiNNLrhiSj21t
Rp24uGgcHz0XH8/JCX80+AxtnDJ/SviLT4UwsJQsojlL2UfuyWfZXOLOETmCxaeqW5H9rPDojO5F
28C2MxMjUnYRloTe3dR6+XjuVGdWLkU3WICnaZfHl1A30vhLZZoixlzCqLGBzfvuUQwRarKt0ZeY
Fc0xMoM5TL7pDj/xsv4QkYzZvxQ2WYsaIF6U+7mcwi0u/sotC0aB6pkOeEAeKdczi5M4VM0pAsbj
lZ29E1EI+SvqFESSRcYDb9fbXjsco2ro4o0jZuXsJgnnlchjTdKCF7eSPsgToG8UH0lwp3uT9W5c
7bDXppxR8GcfGlN01esvXU417PF4uVEptOT+f/YhRxHppRcnig/q+ymt2vxJTbOnrHX7jeBcW1fQ
GEBN2Ca0Ixc5WepYnYI1coBdY41Hs6pkvAohqN5Vg9PXqCa7Xg5Go8i2yg0rJ5jJiIAS+ZwW1MPr
GU6q1nZtOtBhTlvhHpJSwcuExkuMa9lYv76fLQm+ZGfyzY3n4OL9kSi94ChwA/AYuiLXkfKeNpRo
STTkFeNDx39e+KYbF/Wlmode+Xz7qlg5hzg/bbT2QWrQ2l7EELXIQpvqWFzirHf6n9BTWnFXEHD9
YdYHeCSg3LEBTZwEVa4OVgMi8F5TbjUNFnqIEt9KAV/iGaBysZ2WNegiRyoEk3IFs2EEJd9gFR6q
JxgB2Lz2k2FeCgcFa5j2SoMigrDVrPniZUhx7lU9TJ1ThcR4jGdEHt5Zo6J094OiTI9jR0Nn4zm2
Fh6uzB8cW6qbvFAarqpqSkpwVsrYhPep28U7BIbhiDlh9hd7zYWCCbWF8gFSfteRaGVDqXp1qPg4
UHUWqnVJ+I/S97W5R9MS6aTbkbB2msjiPx0H0LKQba9Hy1DkT4IEPKLIbR5dVlVYO9MVs3EJjTL8
HqHpNJ1uD7mSiclSBSkYpxhnyWKC5E/IGaAlgt+Nlp2a0ilO82Drx9ePwk0LRsbkPISVeD0xW1Ma
FfX86KI5QXmJKhsP4RQ82e1R/mQbiysOMDgyFBLThIjB4sAaTG1MOK2jS6nHTXAxIL2NVAvAduyq
afLCN12soh6tB6in7DvktQqMi8xGP5lYa/2jV7G5ReNdCVUpVUZbgtopEILFxKtKd/vadqNL5ljx
nUo++i5p5xIfoFz7dnv2a1+StA+GsmzIEbPXazxnMWrVM5PHWHg8jwAS9hqUx40QXbkTiBLqIKS0
UhxhMaFUrRKVwh0C9x1YZ8Vh4XZDTTe/KOGolabevgk1UZ7/Ym4sJAVLac/xp6f07MpL597Iq5Yo
1UMtzHbeZCrxoajcdGMNVzYgqpZS+IljWPZOr9cwrOZyNBOkSsyp5l2CN/y+yqryMa/VwM/bVvi3
57U6HiJzwCCAqgKiuR4PvYOwpKQoLpnVxqcZqKpvzqWBNZSYvqgjSti3x1u5agAgYzlEQQ/Y//KI
D/A2LOwwjfFrR0T4JMLEyHdRPMftPsKzFfnkJA/Gsxe4UflIc6F/QtYlfj0UGqq1VOiklgYceily
C2TPAZ5fhfyKpjymIrZ2QxzlZ1SURl+t8q37YmWVGY+DR8J3SGgWMRu3jmKSxoQXx5zr7tg3gYEV
nOd24kQqPDrfcwWSypa438rWp4OMFD5oT8g8rtxJz2LWMYYwpW8RXqYeI7K5TcvTxFl7gi67RU1Z
H4p6MEmhTvVvkUGQ2MeDqBImmNMYneuxeFuppXYpkRW73I6g1aHAaTAYtVDyhetZzWOsoRvOu7Yf
YNfOcZPeB1Xo3ilZN2wQbtaG4mkEJkRS2F8cNQlcG0AavecPlRXuQzhoPv239I5sd0tebq3kykvs
T9Ue3Ate1NfTUky6+/QoPQmU1R+jujLJvYrh2OshXj2VEMcha8YjtpfRoaqFivx2tCVgK7/S4vaS
GRgXv84exRj7+jc0jTvUsVrLNmLZ/y6QdL9D7cE8BEhp7iczGj64VvYriKv+y+1vunJzkOEzICw4
mvJLuMgsrAKRVvqXSR+0PiIX9jtnxALm9ijra0z3UpJHXRe28PX8JlcURUMO4yPRgZR62Sj4HCCg
yzbUM6P+Bqoj/pKNhoZ+Vgjs6KLMIrHPZmLSALv9W1aXmnIztt4a0MelRIvTKSnJJTBSbG318Oy1
Dr56Lr6YrV/EVl2gIezav4SThh9zJWymjaVYO5Ak0h07AFClSIBer0SqpY2g+Q2Iua6TN/i4zL9t
nB3RE5rw3p6C8uurp8sjDmVktJNIm5cVIawJQmCLtIuGmtaFZ/92tOitqO03VWh/qTXje5GD+Lg9
pvyai2iWLyr2Li54VIgWh24zAHWvkxFgaGgU35ogm/a4IevHcHSodM7lTzWxzdefGCBLyJ+lvClo
zUX+ZxuZaCkvQCHw4m8Ua9p9g2oTcjRzfbg9u5WLlPoaqaZMgUB0LWZn15aNKrJJbzjCaXavtDpl
lMaOyxH/DJjaO7zjrf5QCK36N6znJth7Wa28HlGG/hvvBIBeclMtplvUqYL+PlGslYqe7ZxEtR8b
xwqgu9htVWwE7cpxzNnE+1COCYtvccn0+PWGY9YHftTE+bnqlG9GGQ+nSUuGjd25NdLijrGace5N
k+c/Bh8psJEi/FxbIsYeu682lnBlJzrkXWBisK3j6lycSRmKEnocdDBBslHh2SDUB1IEcXKnot27
Y2Oeb8fN6tSAxHD+wa+DyHe980vDoGiTVoFvqAlSbkgaq91Rb9rsl6HN+hbIcW0PUkhhK9BbYFss
0tkoVyu1aW1OXNuSnhpjlMWPGLhbyUGfppI6QqxrWAsAYN3q6q5NFMA84A2yZAo5iyPOM0Z7EGid
+LMb90epYf+YFxkm9YVZHV+/piDnNCq54KQo5F6vqTJGNncLbJ6qCOdTR6sSt7sQf7LO3Sqirs2K
wjq9NVkpIYu+HqoVvVpileH4STGk7zJVC9l7k7Pv55Ib7fa0Vu4oCThH/okWLG/0xbRCM1HmIbN4
WYkgUC96FeQdbuiD/UtNw+B3hYhycwiH1PhCgpBuIdLWZirpZcg92BLdtBjdowsFC9pzfCebsrdt
Zo+n0m1QoAcF/eX2RFeH4t0q8w/00pbypk5RiciiZekX6BycsDfEPLiPkju10f8CZYxdK1miHEiW
dK6/n6FPYD4Vhmo8d34obQN5F2Bae1HFGC4m9Va8rFwTtEXBv1FehIe8hPMgnWAFAO5AGUc6BsGB
Yc1PFTg8HOqMIvxm53oj9o6exb8pHhR3XtBNP28vrryIFtcwxwxKgpCTWeJlvj6FbT0bBdAXvbSc
fd206aFHsP14e5SVT0jJhU4bk+Q+MhcHjeGi4acLAMfd6DqnoTIFOHh9POOEY29si5UTGwA8DxDS
NhoZSxr0VPdz3MlPSJVB2Q9DXF4UA5PCLLfmS6/n9uuvPcaj+k1xGNaVvmguRCQUAX5FwGUH1Xlf
YE1w15YgUXrV+/X6RSQ3kwbD1P9gElwHZ9ujeYHoZngReBAWJ6fLw3CvJaHbnPQoxiT69nByBy8j
Q2bjOv1J+TxdTGyq6P5y1il+B1LixEs2/GTh/L2LEbU9xKZpHoDGDRuDrgUKbw2Q/iSj7PdFoFR2
XTVIn9C76IfmwscLHtFRst9Cxmw3YnJ1fjyGacxIMd+lTVfjjOY0NDVk5BlI/yGJGyR5XauO7F3c
drP6tmqQDTvEAhSNf3tp/4ADlmsrhQ44YsAzwQW+/pRZVDtGi/qvX3PBTh87Ly/+oZ+BA6VZJ954
oOCPQ0qnBzlmYJESP4QtvHOEXhL7a6HleKRZM8D6feA6OLKjYWXTfrGAQECPUMz4PSZfHsaxI57x
O0V09RNORIm7H5pWRQyqTZRsn2tT9J2Oa/yZHCBXTlBxtDv8UVKxw8o2v6/DIPoLJgyHK6mhhsYm
QjKLkIIrnAGTp1RWiiF8AiuZ76m4uJ8zRW82tuVat4IUiicc/VM6mt4iwdCspMIJTgsvxYwe8xls
NzpPo+sVPxvR6vfJSO/m1M1VYBzAtE+Yz8AYs09OLvJH16j78n3Vdc5DZxulebStOHoMVcsUn29H
wkq8gz6QxS7o8GRBi0AYOVYUVFcVREqypyQxvHOJYfAuVUdjI+ZWDnrySnB0dBw13iWL9LztY92D
8c52TtoUQfIMnbeijLaWXX7CRWTDYP4zAinXixJ7UZamV2cmkR2Z40NVGOgKWFL82NMIujg3zX9L
yMzH0U6+Dr2I0JfRNs7JlRuAnyDJEvQGASUvv3xH5Sn3FM4Q6NS+YibpgEduOR+BdWgnLcnDjT7o
6keUHXoHqq9sYFzv5ma2kyFtkG5IACPv8qBP96anROdOCdzD7XhZ/YqksZzJyHkBWrkeqppHI7Y6
Q/Et3FR8dJgmf/BqawOWtraCkqzI6SRtq17IXtIz7iV04zKkYf4hysbhsbHG6LtuBsmnzMxwJHz9
tIh/ifdBb5Mi5fW0orzC82MIFL8JzWnf1OCm9RaI5+1RVk58FGMkooIqhxTlvx4F57sMk5aIimsy
Cn+C/bfHLyk+knAhxuuN3dkw6Bu8flDZLpXCwtxqS1hFRcMiM8OBDqEIUcNWleDO0Jr8TYqgJMr2
efVB76r2dHvQlbxS0kXItoBFAQRYhEndVJE9jmhAhCIqP2voZB7DtgI8NhvRYVTq7H6ESLwXIxe4
lv8NMh7lPVoWEBFgxS4JDypyPlI0ix1Iy+ZN3pb5QfPKX4FL+UqSITeW+OWm4KSXMk+yds8XXkRP
rLVaqetN4IvZ0T85Bk7R0BCnjV3+4r1FIQD9K0ZAJo8uofwVz+r1k161VTv06MeXjfu+7uvyLUjb
5tClnfNYZYYDOaoELAb44tXpM0NTmaMEQdIAEGAxQVynghit/84fe9Gpu9kW1T9NMM/TzsmtYItR
vDJR+dDS/8QrD8zFaHHc2mqI7yqj5eiKJkCYs2PI+F9i1JK+umrVmaewMRzsJYXlbd3cK8NTGCQn
og9FrW5ZR+pmYfQD3V+fLMnYFy31gV07426bJ1H/0OQgv8o0de70Ltt4aK6NjDwtBXYEeNA4WpwP
Hi4yPWpcA4drUKNbUKb3am5WCNhl+XDW5tC9r+uqOwBqDS63N+yf6Lm6NxGjwSWHijOJEU/CxY5F
PgkfBM8a/Hh2+rukbs3kMOXI+um9mM+j1igPZdwZ37ypwyC3ippTrBrBrrKbGS49+isIg4kfXZBv
SZK8LMvLXyZ12Al6UlZrkZKHk2vOUGFxb8H4s0dBoFBSJELjOXzbO2NlH7SSxdzPeZlMu0orU32X
6kM+7/i74ngDb/HiCJeaPfR6+AckPGhO15uwMCCsiljv/W5Q7M9ujlpQXs7OGWz4/Kn2hPHUmenw
dPvjyL908W24MWTfxaWkQen4etBKoToISrrDvbRDuVcJvPgyqVP8aTTzwTjWaLzmG1fViyNN2uxJ
RAnkCnKZpagAbnYseVj2vpeXLaD6aDqqVDyPtye2PgrAVynKhNfY4khrnFaLCrdhp3up96/hkfq2
+hxuXEYvYRdMhr4RJWiuP/op8qM+OznLKoLXCG/aNwfHPXd6EdYHjO+1d6nh8H+deGjV3dDk1uMc
FcU73AUL90DGZsByTFtzOLx+1lSuAL5KdQFgedc/pzJTN6+jpPfrwbXOTT8W+Ld4W+XwtbX1pJoi
kEN5/y8itZlKnAzRB/bzslD2ZR7b+8mtnY18+0VoUrqh3o4LpHR6gbx0PZfCgVvtaNUsSeOJvjPy
FkZYm6qFwCq30BVePOOrS0ZyTBpjjuS9IZG0eMW1ZSH6BuSmr5CIvuvMtnnMymDYiM3VmRH/1Dkk
72cpMICTn2X1kTmTwqCiWpi44MVdVH2gD6mftUh4WxTrF6c/jV20iQA6cdZRpFpce+GIHDQCDpM/
49B89MChPjh5HX8cDVHuRi10zrpWVH7YRuFr21JyZPla4sJjWZcPFjuiw0CDXvUVpSpPZmZE782J
ArXtKe2rUQdyLG5XQMXk2Rww1wHDy9Z12lKZfXCZ5vF/OTuv5riNNQ3/IlQhh1sAMyRIShSV5RuU
JVkIjUYjp1+/D3i2tkxollM6V3ZZZfWg4xfe0KXB+jB0bv5h7mx5jYX2+9PBYDuamJuFPuZvO2Wh
7eQNLmYlc6W1X6zZzO+JR/3iLOduCsLJRiApHHpn+DFngf3Wn4LlsSyXoL/yavx2FqnNPaOn+SG7
+NzhntO0EhyzPVm3tSby2M7pz9tjf42n8VsauI8Ck/iZB4bazeFc7NUk8EFoaWOA2kbmWs3RbC3N
h2K06yvhwu+Hg0YG1B0aqMCsIL28XEVeRmuBDWnRIB7Fzbr1/mmQsojtNQ/urMH5X8vn/5f9fmk8
TuGuuMumoT7+cjweBXSpx9y+Nd1qcEKFu30ssyYrTmWFs2sI5Eu/koNemk2YWIQOhPQGjeKXQ2Ih
jjuIRD0bwFUegyqZosqgJaU0S7/yIOy//sX7Tka411QBxZFWwyZ+OdTsBbXYdKhDjT1671pUm5Mx
tfWnKlC1DJW3Gm9gjPUJwpPztxmeyDWB0Is/INix9zzELOnhWx2EGIsmhyY1m0X3N6rGXnsHSxFg
rdVIhbommtrOTdVJfJ2oyCY1cKUfrz+Kz6qdv00CGwdwIAKi0DVeTkIu/VE5YxDcTqPO2+jMxY79
GghXv2MUMQdfiOwoZ1TjWHX/ZNrgPGyLXbw1mtRqPm82wvMne2q8+e2MNv9ynod2rT5r8+R1iRhW
z8C8QGXyjTRy+UE1VBjCsuu2t+7Uj1q0zp3YHqbG0D8sgLu7k4Yz5nizren6MygbFJaLtDetszmv
bTwiBlBH88pTl6gKq9cdfmxQziJ0zO/WOQ07wpmvhjevy5OGJlcZtkPe6mHey8mI66KvPhhbj7lw
j4znFJt9oH719lihcdH0hFulrE3cTdxi+FtTrZnijzHSxPfbPn/vCn9dwsYVnOkscIrifi+H/LCq
VDNCfSyJZFADb+eTIRuHGLjx7bdlsJbiC+Yoln7lkbxwSEgWdJAMz6/ksSWQmnNfNUWN3k9qaOEY
eJjNidQ4+X75x7JMHBISAPAMNIAJhw936LrmzEoGCxeRwvwGApEbbySPVz7owkWDbyyXKJA4rOKO
CF0YZ46cKOrxCLceG8KBud84YwzWu7nBuQAXxdf3/eFpoG22qxLuPWjkXSl4HV59j3Ne07+pEgoG
/oOTIlg72Pm1JOrCKMhdcLqpDu49qcPhqroR28S+qoDwi/otXnddvCn/GqfskBzt32Ji0rWzpSHl
Qit9eYQ9uxWioZSd2EY9htUojBOE/e/eZGw0FlakLsKMu+7KDB4ur+dRKWLRAqYxRUxx2BjjMBiw
froqmZ2i/ojzR383pRhFojxaqiBUot1Zi2MBehSFD+ud8OlW/Te/AUXZ/SRAezmmS5plr4ttL1WC
fqv/nirO8oifjhe2WVpGbrF1bzQtaEN3LeXXyu6aT69voksTjxAysCImH42jwwPSVFw4k+pUwuWG
rt46W99Sz23DoZmGyNTM+g0GO7xdfzwqHuG7SA4dVSAqh+Xe5m7pg7VVyQb/5CkbdPOmdZf+c68v
/puyEf8UNMy/vj7mhY0MYZH3wUNVgBLJIXw0VF0NWzfVSaBa67FVWhvmml7dvj7KhS1FzZIKorm7
oEM4ebmREYYB4tNqdUJH2f/Lb8tSnOZ2Fs1tDRAtw+E+qxW+MVnphkIFqCk0fdoVT6//isPlum9s
MD90YEj696b1YX7nwQ9GbGRVUqdp/zW1px9rvTqhVozmx9dHujSrDMfH4utH3/pwhHKj2fBFkypp
03TAWj5zzvgmiJvXR7n4PfT4eSoAUP+Gl837Iu/sbquTviSjoq3YhcpKPQJw7VpAc8ilnqdup+9y
HIGRW0ecfO84qqyxOkk8bzE/z1YFS2vUOLtvUOF0+qQw1eQmWZmX6CNiSHStn3AUkfrPD8AfjB4j
sj4U9V7uIMDrae9kep04QzG0Ya9jznSPZYR8V80k6+cGSOtD36IzH3fp5k/3JtxH7YR14yLO82Is
eSS75irm+8JFQdMcggJPDeLpR+l05DJAQxZDk2yj0OJ+nNYEV7rxNCtbxigLE08vg3Ulkr6wu3bo
MhQyXNugDh1up7lUGS5Ok0rmTLfOVjqqMFjmP2Sy7DNOP5tnlHbrfiMdZtxCMpx+VVonuVHZoSia
5qaxTMS4NG06vb6RL30QfQV31zfZmVeH62GReTZuxspQ01L/aM15gIGLPsmV2srFYUBaMGMoM7CR
Xu6hcelFS9SjEtH23VM2Cy/B8FKL//hjKIrtydxOfPqNlhNgZJVp/dYhSexaHzVHzXdGMJpXvuVY
g9uXhwQDSCo5lQ4y5hDnUFWfsaCXXZJptv4p0Lr0sel070brjD5qhE2JCouwCPP54YxPUxCZYmk/
OpoUV3LxC7cQChtgw0i1gAAcweTFMnbmkGddQve/fot3bf2FIkSLdlo2XbnwLiwgYlR7043OPPhm
6+UClk2xLUbptslIx+Q01agIsIh/2ODjcYCnQtJGbZM5xo335ShwHlONNFYkulej2VjxVPM1czD1
YcErpu+mGf27zEznPzQSfR6Zp5jglTYbcNHDBq1qqnRlC1uHalj23hrgOcJWG6+wKY8c/udhdlWk
ncJMF+pYyUybuje9vC+TulmthbtKJ5RZ7UzSflrA+510ma5J06nNC3O/DH5YRGJpCPZCL+/TvNg7
F4MQod7hvhcurtV/M1aIDGfsk/KPfdeIGoEOUVxDmP+2/CwMtB5MDveIhb7gy4VJg26ofUOUSe96
Y1hDEgvrtb12S/x+svZhwJeg4QLUhGLXy2FklRVEuGmRZFPL7bBKAN+h08mgeTsJOaefzHzY9Lt5
NnvrPOlTAXBYOrV2ohC9CT9EP6A0k9cvld8OGb+JKHgPR6mc8K8vf5M9TnWOoYpIUEVY7ku3LpJF
VdjwVTK48rpcHIqE0H6W5gfJ/3IoLaAFKYNNJBYi1Ldbn5vhooR3W2zVpz//qOcXnUI3ANujjWQm
VVNO2VBy0KQbDlY3JFW6WFCeK+30+lBHL5/nPY9gBWg7asFgvw9Ha0KnNMM3SCSEfOZPZdOFgeFj
BZ80iC8rHqeV/Ktl4v8qS12Udy4kOD808Er6Bheoq6K2G22LXpnQxjdOMzlPA3Uz7eRVhaeixfTr
73qa2kY49Yv1WfmYToZmJSkyzJm1XvuaS0u0d46RsaDChWH4yyUyW8DHNPDKxJvxJQJ3SUFE79po
omx/JSe5dOYIunY6FtArUNsvh8JXL6/BepaJXeD1t41r8QAE6FpH6dIoMGZxUKYhCfj4sOeowwxB
5Xll4paBD0IPGRBVrG78+ia4NMpeEASJSLQMy+zlt/RoMqFEMhaJI1cnBn5gnX3b/0NfhH2nUb+F
VUV95UJ0VgCxzxXGdQna7dm7xUeLF3cSeeUSv/AtjLILYFDz55+HGVs1d66tMWMUfe1OsDTEGXVo
60qUcWGjEdvuQkXP+ehxlE4L1FpShEhg467eydt978N08f06RPnOL8+vL9C+mf5VsnyeOkLpvRuM
2QkCMy8XSMgc4bVhKxPazevtOPlUa40KIlGAH+qXxciRAtZL62+9Kq8lOPtffRyaC49MCu13qGD7
TPyrpVnR9rOQsBdJrk/yxlp6rqCdd/5+MMr6Qy7Kwrxr7f4PK9X7FxPyEsxQb96xNYd73U0dUddd
IJKplmo9E+z5HbjEavQTNxAiwyqs7Z56wFTjaV03yzqv1LyuodYvLDNwWbIrVplO4DG7Q4Z4RnPS
wQhwdqwVEGrdOmGBoC+oUmrIf/7AQFoFtkj5llfm2B3Dy773cqeuE4UznRkaWPC+b/02+7lYq3st
pLqwri8G28/Rv9ZV2GnrOF1K4joKea/5ZRajjq2HfflJK/WvKnXUlU28n7zDTiLh30NHYjhMCw5L
OhbD3AaNLRIHndYpFFU5f+xrND6xui10f9cYkcub1w/O7+kx+4gIfBdlA4uLvtHLz1Q9InoT1tKJ
9NvtCXXlDFWcZb1Fewm3WreezxNmqfFSugZudmqKyqztTgAFu+/9Wl+D7P9W7tl/DX0Xqpag8xCB
ePlr+txz9yJhmaigs+LOyloN5pNBe2vB9faNkS/z5xo44C8EgL2fre78fH06Li06LxYxPNoa6Fwc
ciN2b7H0pk9g4ZRMuD6Nd0vgNw9jlpdxSt50HjHMXv/8qaRiuecm5CgAfg5PpaPronY1JRLMn7en
QQF2anXN//76t13aXqjGkWsBXqMkfLioOnPDOnogkNlyXzvX+OGeATq3Hzp62+8FftDx6+Nduhso
AOwStZxX5FderqU7EOX2gcZcWpR9p21RJycbMaZw5TVJ7otDAdzfjTLZekejCH1xF+TypUjcznRC
p12+N7axRSseKlfetX0DHs8obyb33d49hsXy8qPKvtC0Cjh8ko9l/aB72nyXUuK6fX3qLjxn1jM2
HgQaV/xvOj9614/eTL6Ce/c2PdZpny3hEhRbeyrQ4u7wXc0sMw7SpfXu6lzlv14f/zkhOnymTbi7
u2XusvZHyPxm957Xb4TyovbRn5v0fE0UrrJeXNn58MRx0FZMr8egubeMwqu+1K3C2NWnzD2HhbYi
Px0Ogac+rUWJ4iju4l0fbU5p16cadzv3HDSBcc2C58La8KN3DcZ9eZAtfLk2AFprK+84Rn1PgiOq
Qt5T57hyii4NwtJT0cRYkQD6sAH82vA0YCFZ4uOLepPmYgyHwsqulEYunNW9P7Szkwlm2NEvP8UD
yYZv/JQlmlJtPBQI8w1Ltr7xte2bRZP/dGW995Lccb1plpg7cwnstX4o2VHwLEAHobOhp52XBBjI
3NaLZT9OLlIRTrBsvxB80t2wwPvsbWUhuRWjl+g+vf4zLhxjqqGQCFH6INs63hjKrG0/c0qIGqu9
nmYfE5FdNC1Oh369cjldmmA0oYB3IqVCYfrw7FXYhs1U+1A+XAztZnSH9EPbT/Vf3ogUXCE085og
++UB4fFz9dLdP+I0UmbLlhleg7MxenGmrLeZYZN92f10t21ac+X7Lm1T8jwI9TtJjED/5QbapNDH
SYcdkOp6HxeWk8UNBhVX7qlLowDMAg3Jk00V9hCxwA5CNtRH4qO3qiGyNSFvPIU8y+vb4sKjvGs0
/d8oh3ONS1y12QtqY5ZmN1GTzeZ3Z2qN+1526D+vPQF/218L6y9+GnU8imqsFpnMywl03W3Jp/1E
ZFXXhYIjekOT6ZpJ3YWLnniPU4cOEyHAUcarKvKlQkI9S1LPQh5fGNoJamlxBmVg3km3y28yv9Lj
rFqLKxj2S/vxOXEABkXwfvT7G/XBhGbBWRuXtYBnkYkbHOeNMBB87jxJ58rD+Ux9OVwx9JtQ0HrG
DAA5ezmhTYpDx6ymPBlkq54sd8vtEBBH7sSgh+oPxpxO6o2f6i4oEX7u7TxuEy02e17v3HUznbM1
Cr+Ma0Rinb/LUloSdFWZr7E7yMkK9VVkaTSU9WJH42IaAJMNK89OblBYgs6Sb1GEhTunhbUsDS1S
fDGaubvwzrnSpToHXql1d23qW0PYLVVpxbL0OvEpmwPlnTtjUcWVM3phXz9rilIz3p1ej1CqAFwr
KauHpJO9ak92b/hnQZH0vGZYUKEQUQG9Wa8R7y4OSpOePJm7iOvz5TIMtEer0vHzZDbM9CTmbYrG
LncSBDe8eFLOcBtQxQxfP8EXLnaiaUpOFGGB3x0lbr3ebVNN62ER8X6+bYQ7EMp742dtCqzzfzEU
rS00HgkDCOFffh86HO7k7+9zXRT+eXTTKpSazN767fTzvxiJIv8O7N1ht4cNXdaBdGSDapPvtO0Y
GUVlN2HRKvlNYp93DQR74aaA1UJMACOdHsNRuiBrWq9VFfK5hdGyNUU+4DiUa49yaSeGNZQfofnD
TZyO3X8RHdAvJDfcwXG/S1+sS5Y3g8jzpB/G8cH2NXH2cMfGpdzP3A/9jATYyZHbJiM77e2/8C9v
H9pNymu93At31h4UkSWBOLbJEV+uLSyCenYWVJp7McLgLL2f0jJ7VGqEQ67oev/FrqXtT/GcBwBt
qcMCV2q2zVTtns97/S9Wy1jAShvy7wPo3GtqeRfeG14AMAbPYbdxLJgtasP7QTXabSHnOYIX1t2t
QteTP9+z9P+erYvANh8zzVW27uhUkEyXpuin2AFWdbsKSEXhRBT77fXBLl01kCTAGEPgZu/sf/6v
Cko+665SJny3qYNnHGaqzm46NSxRnxprYpBhx9kIk+fKsl0aFogx7R4Y3Q4EyZfDNra3AAyCzU1i
Y7V3NGq9RE5j/renjBYNhaYNnMippKdfeeIuLSHdFoo36AGS9h6+t200nvpqzJKyKDkK0g4Aq7vX
Rrn0eXgHEQ1RowDsd7jgUjguZCWkBl2tjSAnXCxrbzpoXGd/sob7gX4FVsFW7ty8vpoX7nDUOMHB
AFtAquW4msFMGSyvdTaoUxp3ea6Kk7BmL0xJHq6s4NHnYy9u7qwvenWU+6gr7jP9r52Djta2BuVU
JFOOM/iNKdOhjWVdpVs0zmanfU5np3XPljRlcVu7jtZGad0DZTG3FCyLXur+B90H6HlGtlDdilFO
nyrZl+65dFJHvxJKXZqZf//a/c//9Ws7bS2roZdAUEFUALyeUOaaBzMEefOHdtT/mRh4R7DEd/2a
YwW06ks2IN1sKkXb9FFfNhWpmiazpfXtoxobO+6HYbyy8vs9d4jcqBCCRn5ODX8T8kO7u2tVR8jg
1UH5NMzGGrqakUcj9q2R71ZaTGnG/sby6PE0BvJKVnjh1uc0c/3uVVGL3/ByeieVu8NcZnnimrVV
x1lX0V32nUGaN9mCcH+46t54LT+88NzuAmgkNXs8CeTr5aAStSWQk6itB5pZ3Buj6s/Ywotw0yqD
TUQx2MAiDGxf/ocUkOclprrAkNzTIO0PAdqSNaUwAU0mWpO6j8rTG1qDuRGZZeddWdhLM8vhcknc
dsjO8SrxVhdwndy7JmW6JzmtZdxIV5g3bkONM9Pb7cpJuTSrVFdJA3Z0BIn3y1ktR1laQPrKJM+m
7MvciwYkUlueOsdYvbuiHwMVcmUGZ0J9TV4Z/PlzjvsYJ0PjfwVNjzeYMxop/e+WmR3zcoROqWHj
XtUUt+6sHrXwU1aqic7olOWxNQyDOtHD1M2ws/z6Ucv7+VPWaeBYRWb29SNEzM4hGzXSO4+CiHhK
02J4apuq/tJ2/aaHTeM327nzHVVfOREXHhqqXNTm2Ce7uOa+rv+6cJYub220HfOkbcrlERNCIwtH
LGrOr9/4l4ZBxI2aGq8op2FfzX8NA/1GoORW5Uk9aeuDP4K9r20vvzLKhduT1AdCIFsQhY4jpdLt
nW10Z1cmjWNPW2xlTYBsr9YAHbMpIP/1+jdd2IGgIHg6YVlxfR4La21Rmd0StKABp0BYYc3z48aW
HEvjPGT5fAdtZtHCctLKG2Xi7Xl6ffjnBvthD+4wHT53F234zT15wvMGuXi6SqnV+9k57RucyBnH
/FBIex4jN2/qLOSUDJxCYw7sOINYmuDaO8GYMJ1yOzOLRRWv5Tr+tNDz2iJ7Mbvq1lMe//8iNQwU
xsBP+xu1ZcvTDB9nfrT1PJs/DK6biciukeSPxjbNtDsESlvey2ms7u1srJ+wWdvaP19gDCv2oizi
xXCUDoce4Q85eqMlk8koq46+YCpv02ypOjDSvX01dtjDu+MM7woAJCo7nv8owbFV9TDhPcYMF5Ph
R/AwKiMapd7JsHbwvae6pwt6eRv2xKGbeYUegT3t/VCbOmOkeWChczdvsvlDQ/r9Yido404HpwgV
9FiSq3VDbssEJr8ufdZcb8aztqx96FTVH2oHPg+1S5AgIw4FAJDMy5M72CrPcWKoEoQnjTM0neFH
KtM6Gs2t/vX6jr5wfOlUwAcDrUysfawcZ3vrvUHnJNEH5Z9XYbnxQDE5ckX98fWRLh1dXkULyCDV
tuCYb8+pGMXWyyqhJPZXJQv/FKDmF+pUpp/sYJ4i9FhFPBtN+e31gS/cg7vWHCMiWgaz4DCb6QB8
WDrMplJDc7LW1XuzAvD68+Y2ARYBB5AZ4Dn+IYqseruq+65ne+AgdbsJrTnlCxZE2mhcU7m+kEIw
FOEUZcddn/NwIotBT6Whl3yQn+V3uZzrqHNJB4txNXjztDyqGl19en0WL2yUgFiKjhafCIzqkJal
A30bZ4JeU6xdD1KrT+9LAw8p5RVXEC5Hsum+/VkvdOf3uIa2xmHBhsIMOsMwAJ9seakn9rbhUjmN
vv41EGWjYH8taxO11gIbZCvVsrydwMS6H7LMN9MrSeGlXGaXmqGVw/tGmrAvxr9e0WHtpJ4pHcKP
bhc/Uo36Ila3efnRcKsKPLrnyo+wpymOteVYdu+1tYGY0xFwu+Ho2MWjOWAxfDNBlLoHjIbJZjNn
mR1W6ST/UAjtPxPngQ4GIUzb8Rj1Fp49jaWg7YcrQnojzcUNlS62W+VYW1RJ0ou0WKYrnOcL55pw
d1elJXchsTwEvH6jZj31JpGMXmV9QzfT/rhm6xajsjHcpJXT3Ut6cbxvupO8viUvjYyiBZnUvim9
41ORG+1a4zMpEtNbcxWuatUTA6uAIK4Q1m5j7vOqIqMaUdSbcn/sruyNS0dir/pTFN+JO8ceAzuy
mjiiVSIzT/NCTF7Nr0Vmt+Z5SjvtmmHshWtspwaRPZLGc5O5Lzcieb3MVcP7AyzRi/uxRwkRWbn4
9Tm99E1UswFC7Qw3buqXo2TEKJQLR0apDO8J4IkV5vpanzKexdPrQ+0/+PDSoxaNCAd1XqB/R1Qe
TmGi1QYXkpuTipteSq+IrCX3vixizi16NmP96fURf/+4nTxOPw3wEZW6ow8YzGDo6kEpkxq4cx0t
uUYnAY4njYqOuPLKaBeuDkq9JpAGUjQokEcVmtqmBKmlXB3+5CPSPKpyl+at5/wxA0G93Niy99to
gEPYPAVqzrMwTQOg7WvnaOuNyzu8hoU3bulpbgJVntzWnutTW5tDGkrHau0/XhBqErsILB1cGsnH
k2z2KGjU6GwmDsisUxEszp0jGoxafVM8DsGwXRnvwnLAG+Cap6cKE/RYoAXr11DpUWWSdqUVEXV0
UemjzF9bk3f7+spfQERwP5G27hhQIvjf9vXQ4rJkDFXCBKx9rBFcmxG9pfqm6UCqRcGoSxGmVd+q
m83rCkL5rBtAbahKoMhYt42Aeyxz9z5HQ0iEsqXVHZvZPGcx9X53jqdy5g2+8rP3auDLM7LXCFF1
RtmSp/4I5FhQtJy7hqdQ6iWYyDnlNoQAam5u1KWO/Q/ZaQAHSQZcOsKzyw9SCLk+uHW1y9ySA18r
Afx+aNFA4QCB06G6h9Xpy/uBKRyxpOIHzYZqPhqF5obWHASnCUL2p2Zcvrw+AReGA1AApWaPqmhT
H1oGhabPczUVFXy6ab7J0X1+O5Yb+KrApXJkb+W1DO/3N4XTSv5Bi5J+BOqKL7+vtIfa0oQDFKkY
ivdzDkTcEGsaw7QLTmWDG+7mtsUnVKPLK2HP7/c7OGuudcTW9tv9eFtAzlDQyMSUNEJvT5vfV1FX
m96VN5MUeX+QD3tqb1eTynEFAvc/zKkri1SfRBUkfdZZ+dmFWZO9rVfPOQXGquWhnLFZjmbsUr4Z
w6z6U+4svRejiTGtofS16Sf+GSRfMMPcr8PiZI9NWoErcdoe27/OkFP7QBdq6KO5XlYFrqDLM7BF
ZgbgZk0RG2uzYZne9XNdAUnZsAePFpFW+KByCDuEw73g706vtK9268h3UgxuRsHQTL/6WZZvoVsR
QcVAMbVfG8pia1xvk3pryGz4e12XSj4E27L8cIxpKmGqOFMdWQLKRsSn5FWIxhwqeYDY+s9dsOh5
uFCAdc7t4ORrtAXeKt6hFFZ91Gspvnqlqb4ay1Z2N7lZ9Z9znwr6ySi2bQurbp4HGY6pEP8gipKr
ZKQKpYV+UOVz2Di4S36Y03rAhwHapLBv5tmlXRNo49r8nRUW1ch1bZ33mq7878UctM6pQCFovjFx
zRLoZIihexAaPdkHCYUri0dnqcT9KLVVvwfIblnfpyrAzRHGz7z9mPRGoC/VViYQemOr06gI1oqa
g6vR6Ou4RN5Vddp+kI6WZhPknSXQf25LG9R4pbez9aa0FGVc7DoX3eRK9rSaFB/LXcC6P00/H90I
QFi9ENpazk96GLV7T7K+3oh1a/toBA3q3S7Utqbbyp+qn3lqjl/pTBOhSJAen0YdTYhbygb5FII8
neu4HFZzCdEU9PB8gQfQYNeVz20EdCr75deNZUdQDsstHGtZ/aXWbIb3LbOZ9kjr++9RFDYqoGky
/4L2dtNCe+uqbwNqpVVk+j3h92qRX4C7A0x4wsNBtiEgA2ML5Vbx7lddHYjQgUz/M80QHIsMA8gN
FIFszWKwc0EVEygtn3EkN97SQh6+gW0Y6lPe9KI7TVU2d0QN/jSGLrLtVeQHKPtGnbP1v2jCOPEE
nuZp7YO6CIt1cB+0evSB/3k0O6UyhBHRqBFRmTbuGE1BXjxpfYfIr4OQ8RiiADDei9KvFIZ3qvuc
taK6Lx2eK62WzffVcmVwY4rVaOIePlkVBWgOPxWDcstQq81pidj+osTRkwp12G2O948xWenXDcuw
O1UuxXKC6YNRUa1XVhUP+pZaD3nbmhBeRGPf5VTGVag3c38/FmhfhcLL0idj04uvwUgWiM5HkX1Q
Ii0/6k67/ZVrZb9FTpEba1SaafYDE5sco1FzqopIQL3MQg1PpDVOhVf7t40xLJ8ts7XeBQ1wtLBQ
mfi8iM35FGT2OEdbu7pvRwnaNc4Lf/6hbG01w3FSVEo731c55KzRQhWgb0qUsz1c1ONcTesYBmqb
NP77yG1NxJ8i2K/KR8BvmcGXFV5bxmOvnDa21r5Yf0Al5Cj3QeHksdp8u7rVhtZ+kDTnHrc0D2IJ
eR2pGvxR1xD8o71F6O9OKlbUUmQoUauLZNXP7zXL7XBFG337UV9E+Q1d+rSMg6quWvwch1QLJ2xS
v3qtJ36h8kysl+20OqxoMm9gF9a4kq+YXkfOWoxf8qzqs6hdMrmF2EhwQKZuGdCBdur2u3DwKwpT
LjMZ9y2lwvOQu+5nVy/nX73rV5+tehTLaXCnwYmC3s3fOSiYZTdg7CEnrXU7ZnFedc5eSiM+jwn0
A4PgJkv7cM4088buhczOlqJdFU5Z371ZhKkLbjo5f0pNk5pXbSumTXml9aPQiyw/rV279mchVp+K
Dn2eb9ZWl3nsUyHDRxKi/Kdey9MxkoXrfKGW1w2nUss6FcIV3X5p9aB2VuHib+FmaOsX/IvrLgoy
Td52NvlzNLfCQIcCJVIRu+yZIDS0pn4H5bD8CpIDJN7UD9MSBoE+/JVlaYsHTa30v10qsV8qQB2o
G/Sm+KtyVrc9ZQjHuWEwD+guegVjRWVR7FB1GHBOWKZF82sugG/FneOW8jRNi+dFra9XjyYUiScD
vsgSDUueD5Fb5tZnJPkoPerF6Def0kF3B3CBU/33tiNZOI6G1p22rMZdzfSwfLMNOegxotZDF6H6
vXxuYA71Ma+s5mCaU+MoKwjPkUpBVscIt85EuBLGEaq2br1t3snXZg+wj6cBmQAwi2yobTcAfPXU
SW961ewETM8umBRzobcQOUKYWoTuoSFP5ayZn6kEqDYEQAZMclTK+tnLIHgDIwr2p7fCuwlbqcYa
k79qfbKWqXlwRN57oZ11AMt4IsXjanbrJ1uJ7ZOqWvZqhjfHLz8lmDupjSiau0OYd0spUDmtusxv
z/aCQncYNOOwgvZCjjPUSmlXD1Y72UmR0eDPFNcCBnF5LqK1nNpPvW3l4lxOcAUmGgrqDm2lraXR
ZPfJgp/43zihIfU+NfwNI8rjBdf8qGenuvPmX820WchFGzaaBLXsuQb1XgVvIH6kWbyOq3djmHXf
RlbquHWE5ubwj1NTrwi3Rs/zc7kOnuSUZcEvug4dbsfcJlq4KV7LCEfrLcdvssATkW63/DUW7rQR
W+SKErSqbKJGUAxDZGRdVoXGXAePeZajp6KvzhKtFR5BoW215depGvN/VGPOU5x60l8pZmvuU2bp
ivPvaHZNb6tyCDBQFQUJxcMqWtY5tMe6f9x8c+yjlV7de8wnxvXcc/cno7ukQbzIlAi54SUyKRGu
ow+uu0DdE/ogr67rpt0X01bmBjklEx+7dcMKvlbg8kL8f/zHBsr/FHtLyp5U5rD0twIG3T9WrdXv
hFZbMnSQj56jzPcbEc1lMC3xKvZbi47F+rRkqnBvS7Ms3qBDhpRSj9OaE9VON70TWDesN6uC+X/m
ltDf+Rg4LwQFxnpSo2yCt6jrlU9ILZX5qbNbT8a1s4KpW7UdmMF7s3Ijb1nVnPQCWcmwyXSeHYyv
cg+tnEovHjQto044dKpqohkCCO/jtDQcUW77f+ptKN9t/Yr8mWHnmGcik7WZt9tQLz8DY8xuerd2
As7LsHxU7qru89UaPuq65BlEYL+cw7rt2zRUJjdshJGDnENp6zz+mhAoqPgeCAe3m91vlV9ywvSt
s+7SUvoDX0DBM0w7LuXIqOamDm0tn1SYmcp9Q0JXLKGHgGwT26U16qdNKNOkTNFyL3bW4jgxkGig
SxXyFyZHJPAfAR5hieGleSpCbV7Tmu2Xaw89uhAybMBE84fFFDyq/+HozLrj1LUg/ItYi3l4Bbrb
s308JI5fWEkcgxgFEkjw6+/n+3qGpJsWW3tX1a7qQfC4Z5LBySuTGXPZNOwkTF1P49WSEfBP+tEq
cAugiUXKOpDV2Cufs1Lta/dJEKitsINtvJdhkPWbE63Ze4IbB8Kgnpq+tjZyL6ZpquW8HHrAtQhp
1gIwLZ2pWJSNHQ786MCcxOP0vmXuJoseTuCKAM5mvOqtCF6HZe0D5g9PBLlcfMST2bp449mdnRCd
aYQapMT+X3NXmLF6DNMjsXkTwkkz60aYOzJh9Usud78x5waGRmMy58zf3W7irjnur92f1R+P5WoM
G+d5GFz8ixQS/TfvW4pSRAvueHkbo2rN0WH4VyOR93B1eIyS4GTN+pIJObtFRwL3h3K9+q5JeO2I
kg/6+QoLe68tWPPgJnEYdjrawyF8WMJqbPMubbwbszueuQyI7FTep2Z9xUEl4lO7UU9e0h67H51s
2xsTV6YrxgR7zkLP0v6ckejpvPFUbEhEDawtmnXZdI6ZWCXJJzZdc/JWGvEiG5lsSo6qNxYwSMvf
pgs3jIwykbQ5t4zj3nsOkpNbhoOkz/3Wp9kNNn94noWYVI4rkP8XF4CIFiQbMYtOZjmcTDtyyEIS
UkzuZuP8VKOdnHLcEKo/werpH4ccFltamo+R5/Q9CSx4qS3ltnffni2p7Za8gqBE5zPP4kW1R/aI
rIH7/4j3xZzVkQ5h3s5Z/VfPQfUbitMbiiid3a2Iq1Dy12Kc+zBBH30uYUSH3bjx84Ab5JKPztI9
1NKVpNWPkf2Nwx1e6Jln/bQIJ6lMuWfr+Ifd8OXnt/mYczb0I+/O4a1fzMjfqI8FyaVID7vOO7qX
30O/8fV8tW9t0SNPfqhYYzdn3+nFX0Y0+9XLvlFg/z1HNBzk0jFNbLPJ2yakCFc24gMb4+Gb0jNj
DMr/VVWBvkc7EYVFN8r+LyFAy9+wzrg1+hDvt3xu1CFK3Trhe7gymxVI5s07Ay2FjIKFSDSlPN91
9RCKYvfE1pS0efL7+Qxw4Pro94/IxrPMyc1htoz8I/hg347OxxGbtmUXZdC3e7ZN76IS5jNaB0Qj
7cDolCODcR7p2CPG13Xuq8s2D57J11VbfuY+msWJWGqFcBVtp+ZWtPuvQeBPl+tkcZ2CC769qcg+
odos3f7HMbW4nXyr2v9GD9HR5Azxj4bl9e4szZ6xEjLJLLjFgFzIMlVDfUkrRIYlfadEKuPtm7wM
G84LuV32oKbPrqYRgYu/MjkPoc9rPdi+cKv4Gygeaq5xgliWf+SDpF1u9kMwA9Z67k/fl/bH4YRW
5zEipK6kRlcPdg7EVxzrsC0j5fTPm++Ksfw+1LcTySkLbX/szgXbHf5dgI4ctE1pdHqG7vEl3WOo
BGWMdQvEJw7Xn9Otn111oIXMnIMob4ZcezW22ezltFbLW53uqS2SFnOJ3FkW53fPpfGnsvH00QX1
keWmz1ZqfzRFTMQxXZcXWi+l/EknK9peqp97n0QiXxy7JGfu/f2ldSfxG0HO/B/WTMPHEh9ecrGb
N+sCdo1BScW75MYYxnUqmmNIKP8D4t98YMJhOO6a8Pe6LvohEPy9uSDt4tPKbuiZug9T4W3QBlw1
3NVR4c7WPPX8u+deOJlziQdv/1UNQ/ZcbbrNyspB4sWbMC/czCHAfY4oi46rQcJwvbXV0RROvwYI
z9Ij8ktjRvHW0ftesiHNPswRh9TxbGwj6h028WhvquwfRkBzl9MMLsspW6qwP+PVkLZFkDYU1L0y
w0+6Ru/O4Bi+5qGMPAawxFPqPLlz+ttW7f4RGl/fRN63fR0JmPsn5ZqzkuqIvzAb1pEqiTaxzj0g
gE+9R+njmhzzUQRxK/7QH2VhvqfOeMO+ik5AKVaEBuABc3XdyAMcSc3uYS5tZlqgerfl9oiPJckY
aIPh0jKZ26sF00uHRf3I8U6N6tU9Cpl9L4ROxcTFNANBkTzKr48n/9Lnyh97rrNgN+mtI437tjbL
+sjmLM3QEQ7NHU0z49reEOiBIkJtQ75vPoCdOJyAvhBNYZ83Ev/70xD59X8uSRlXo+9Pz+ZQyiG+
gUiVvPJSO5WmahKZY5plRkwr0lQUTbPzdqysswCXbf5+SsOm/3NsXvbhOnppyU/LPLjX+cjWfEt3
n3TXFGy8WFcZvAbuNn20OrMkOC6pMXljlXSvmRtXQ8dqFlGQUuZ6RQO6XOdRauVLHUrmjXibmwfX
yZiW6ega58yyJCwHu5nRc9vE3lj2PhE/HKsZc8/Qi/GfaRM7fcb9plVeb8nBXZ+l6kfX2urZ2KAi
8Ani4p/i2zx0mc9iY+L16X9WaMtnHNrvDW0/+agQfw151zKU5aoC2c7DJat/a5we62KYZskNUzfp
fJLSCf75gUmbEuPsiWtFb8GRRzJgVXXK/OyhCgbu1BmARp29Xab9jT7m7dHp26FBeaizJxkvKwXa
cQ+AjWQJdOmAto6nI5ocDgM5n17uDod/M61THPKBq/gdax2WbKAah/+c0GvuCcSA100XO/1M9lWF
hRsL+2pav+Z51Xt84yyTk9ywmph6EEprbXEwrpP4hixs+yWxbSN2AaXelwx3YJk6dDFwHqKMwrno
fv0ct7RjfKsGdU9ntq+X4XvJMc8EGE9hR2kfF9rYjzGLV2yD4N3fMnLaGgZy1U5YRa7phxyz/nUj
24CrwuJ7i+IyZRbrjml7ymCyGibtyfdO4XAMMYttifsCEegs1yM2bnOeVX780EdVcJPw4vp5utXr
h62j4Q8dnP8VDDuEQEMcK6lwMsCjR1YJJI3Wh7dcqlG4tyyzygUJdzXZMjW1/C2CdU+hzrJaYSyR
xeqkj3r5sYG1+TTvdSdP9AJAi9BtQuXN0MxfvUueFtRPNfzdlpry2YPZpqVJJ4c377DDk+q85gth
DjO2P6/b6+Ep+7iHjfnF+QieWUMO/5BT63e5VehQcc2s5o8BD4v7up5q/3J0W/17p2NMi6XdwYSy
hGEsPzp/+lmbbfx1dJ77vo2efFmwbnp3BrXEF4NS8REPg+S3EHUlT1LtXVvOIHBjeTjwikjQXJ9k
TOX/O9Cb/1L4E733ox1sgYsRgyudqv857OD8Je5WMWdu5SVZ06DDu871utc4rHCw6/wKLUnI/e/m
Gb7bWb4PfbYUkWutvWQLCAtty6R/QFj7/7VJNr2sUTPderNIuis9uG5TdviVhIXhMrG5bgKXFBLf
O1S+m7B+rZx5r3Ob+O1PkzUOZdMaNzhN0xL9G51kB06F93k/xIoZZ9MLGQJtd648QfyYGxkbmyBw
SPQPr/abmaJWB8llxB88zTmXiKv5dtgv7Kt7RyGivIlqqmBcpbd9IVqkqrh7g6ExDNPknHle3yQf
x/x1l4llXtBMOdeBtCZCXAB/mMuss2lO67F9zCwpjDnZPSlYXEsvm/ewAmM+SxESLKKpMPmA1FtA
mawcrKD2+38KgAE823ORfS4qGM8hMkKvCPUaMD43SwucgICtzmenZyQ+JE4veTRKPJFZvOBZ9VXf
P63dTPJvY4Z44s6dsqyo23m5MT6Wc3zEdmvLgRzo+34esrggnsj9Udkl/lLQFy9jvdFj6I7zueJv
uIATRlNIeVJOVgY98ldfG7xzrUjE27YGW/BGkEr4PKMgk+M5lZDdP+Gq1b919h1qvEpXEi4virsu
uuCAL+87Hza1COZhufME2o0rdrC24bRvU/WxUjuu6QztcG5lEvVFH+vpMxRVe5ymqk8XrF1joGeC
7TJG52lb32ZlGlBWanZz2RK93mdas5ROmPb21czme2JjQPwv2jv5tAsvGXFfWAJD898O90Z6/lO3
WVecZjbBRJ5Oav9qhzi4nZpkf40gV38OnNIIE+TZPO02WH5P7Rz/GCHYQdBEzLg5Bu361iPsnu4S
cmsWJqLeMFbOPs3zNngtkNC2RcwSFFIxP0jQ1cW76qc02DpAmGiPAqB9d580gfLo1ocYsGBR9QlW
YEzoctqdzt1FgtydmsWrmLm8QNxI0v74xyMRYbmTWs8tF+rrW+t0wVMKckq7germn3F9/+faKed9
4bN4+ehm1Q4vpDxWQ5nWPxMdsHrrMyLDdE+mvdFgWrJslPzGAakyD3jO9hMraL6ZT23Fx4HVsPEN
SxhjeHabIPM+e48lyjxsl1Wf07ja6GQyGkpcwpjoKQ6oz3Sy5lUsqofIhq4ttn3IXkYz2/nKx8V3
v2wDBrDf4IIrr3zDEHeK/MFupz4Y65+jgyYW+GIB0ukP08SFiyNsWzZ7c+hbN67b6mSDI8nKcYxT
nQuFSXk5fRv505bo8ZndkL3NFzwIEX0nhgfRZYt5AYiYVNFmvZt+Nm4fwQqmzeLeqNU7ojzh9mwK
JQPaM51WfcfLRJt+gRg6rny1MjjMsZyHch6GeQc/ZUnkFHijywAo0HEALe0IO874l1vviTWMDcUm
d9xPf6/SFB+d6FuGLMNgcE/EiNgfW7LqjKTCRLNHHkNl5WTPmOORn2/2Cx3DuJV6S+Utl/bwvi0m
uMrafv7bcYM1V5vqxu6cmn1oz/E8Z4/Dpoau5GUBQmj95HtDqo277DR5rKXmYo1oEAUAuzx/X4/e
dW3ElNy3DAp/qz7EGGDegl+TbvapbHtvHHOLY81UZD1bMZgAHt5XNIZ0NjlwmI4vXiJ9/bRHYj3e
AT2suj+AwONTSBvToJ8w9T9WGOv94kHdDbcDIT+MBGuTDD8mlqL8szfjYlACCobzdVCHbX3ekqWZ
HsJdVjavzZGM1wY4fWESDQlc5r2gCQaNFvvNEITKe6dsMdFkkn0HkQuzrHHeC+7gB+v2InpyMsxY
gtzJdqtPbKn2r3RVVXztA+PXj/G8Mdh1abT75eBOx+ckgAJ/r99bohfNQdO88i7EXSNc7xRQ8tqT
qBHrFpsmeZqqOw7eGfHHymzK+YFK9QzGcgJXYc1/OVXhDQ5Zsb5Fn+xPbyRlpPZv2zur4g2m+OQd
4yPPSwllH/owXSltk9su2Pj2QXCfWBuLG6bdoStcLkY6MWMapO4VN378d4ojmV2A8oe66FMFP9JE
dbad4CayH82eOcj+5sP/G+yhss99Fav1NJmuy2BVR63uTbixTt1k4exe+sb3vXs8Xh3v4rQCUs9Z
KL1n6tz8ZQNnccn3rTCs0HCh5/7wzKesW3CQrtqtoXnJvK+NP3y7A4Kbu3MAiKnf8D4b+7wjC8De
NVG7BYVkDYLmFleioOBLz9s7lkXrnYdDxfLJRZKaAqZp9J6cak6Dokll5jyFNGzyHKzHuj1klUmh
JHnfzX/etC7mHmw6Cd89nEiSk7IqhFmZdt/ctHtq9D1n3tMFU6XEK1TzApThlCZ+vm0qcv968NpL
mQqg+OvA9L28BsbF0wFtPZeGjlJfUae4HK6WSMumjGJh1MVfkQ3lJNbs/msPHKTyoTMuYI4LdF7M
+2TH+zFR1P6euVWVZhnRoVv8c4a8xxS6zxFGuLeut7WATCJY9sKXYaYZhTBpvckA2j4PucMps5yo
9IlBtQrO9VzhRsgKgdnuxmzm3EBpH7bUtDrTS4svgM/dJLDmsatdnXIizaDjY65Vm53QAMS2qCa9
ffjdsYUFyzXhkXPAdHxV90mrz6o7YqaGjJzxkz9uoy6WkGjaUpHBt58qHEf8stHhvP/s0sF3ISfD
NX6NlPSSmwwulaEQb8UicEY+OElz+m2ZbeUXkoiEqdi8gA+gCFE+StFvG9G2etfa3nxbfO+lPULR
ntjX8fla8cGmTuMsZnrIzBg984dzIU58uR9KG+WVh14zTEXg8T+ZnBTh9n69Xy287D9igXV4TrRF
6t65jXXNWWaGTiIy9JcwdA5tXRPXg7xpa8092DXOEZcoPg7YbnTNci+ATefghpSe8CVknEVl12pM
9nLAyW5kTKjW4wfy0nnI0Q6lFXTCaPzHKVur6uwieZVvEA+KH2Zrh/oW4ALWXwmtwZThs+JTbxuP
d7hXCuq67r3tB7B7U58PW2Ecil1aPJcyZTn5polSbR/GNXHuI+QU6TXwQSxzR7rCu43AOt64jaqt
1OAK1HcwpBefpwASF3YhEUDJCEXndmu6FrWvZnOjkzoe8lYwNt7II8KQmPg97xkIllnC3zMWWFTs
sHbJb9B+NKE3HeVkDlEVQ3xIosznKRRlOyLU+SWHgRY3gIdq8ySA3L5aJqHcx6xjLfM8bEPq3rsk
dlGqN7AByEsIEdobpP9BdMIwtcUzE5qrP6V2ZFFtXRTbQk3bg+Z6yHmdh6BCXv5f9G2A8rPTTdPA
+m7QsifZVgy4IWrq6EXGwt3KdcPd+LPVVTrDClAwexpxgBpQWJcTjrtYNV/CBWzy4fC9VpQOytbg
pCOT6auxDtV6zpArNy/rYhf6BiRZ49k6uHbLftunK2OUfh2QL94uS5supS/0AX2IoKMMGi8a75Kg
neQ119lQXcVWgIUIrWAEFxFs5KYEYngH2KriQsxp1eRpFa1fw6FjgeVAv4bXsl5whNpY9fiU0lOP
BpbrHU8Y+3+AxAXx13oPzmDCjn9dC98bX3hsGkpLhclc+rJ1qjw66H0tDsywW8gIgvM4YrX2incG
MvSEmL1/7arscTNS/czJMSJF7kGtwwtfws8Y3jP/GaHFNLnF0IFz/5t607cXzEC6oVggrJPSH5N4
O88hfDybatZZ5ylPCGMmYNt1t03e1842bnglg8XcIWoV2zlup/mDM0ovhw2KZbsDR1HyXLyaqHPl
Hz4MyHYsPxkYhu1xibLmjhXlpb40y74F5wkcGCBg66BmVXZ4I0qaMahK6XddnC84+iPgiRdwPzW7
YZJHrLgNuXUCcy+g5bOLMNSPwlOwgkU0WH+/8ueFgW11lFjPYzfLi0ZPVRdBz5bBnQ8vNpTVyvrx
VYovFwLbfez2kj3qVRaTv3tHqetoWgtoBC5lbnIRQF2H35E3UVLfW+KiMKMfTQp4l3XNg0aqiVio
WSO+mPCOUyw8HVz2bFx+teNSP2ysQCN3EXxuDwvm4XwwKv1omjl+2PncY5FVBPkAW4rpp7G9/xtv
he45jHr5UVfegLhiO8Lj6Vtck957wQauijxJ4RYEri0L8KfpyA3GtR9B5yfdeekJA+pdNIWXwzrj
P0/wLp97W+nxTIpeFF14/3R68ptk6894QCCA0tO+y4vvxJ29xKgFVKFEnURndnxU9bqtDMLlEobf
xX/U7k/+MG+50zSj3m8SVLPoMk2O55dTY47mLNNYZee9JcPkea028Ra2IW+rmJbqV0cqE+iEDYMP
qBw0Wu3SmRe9AwaebG2ij6VmKSSfGd7ggWlIeMupRT8UeFpTVM0yf+EH5Q6lgPd5AO3rkMzEOnnC
ZWBBuJBGW3uGObc7yEBTubkbTAIt0bS6I+aIdQzqPbjjWzPZ7K3dY/mFEDjs78PdFQiSBxYY/G3q
hyKZGvCzyCX8jB08PtmLjuapuUKWRVKf3UClX9fkm5Cgi17/i828//HQ2QyYa6bMoyk5RJ+Qb624
I+KPy72KYxXeBrtW6t2ghUzOVeer8LI0lJSbfZxmcenGgajdWQUbehjfDCyyVgwtLXCRvV5Fol+w
AuZsOk4sPwbW0/4Y1NT/ORnO0cVY41QDIkw28lVrMR0o48RI8xbU44Z2KljFftXsZDpdnG22z5s1
sD0A+TjLaNj3rPTTHV6odnp24tNGbHspJaMrQg2zqytESqsp+V/dJzzrQcImVhIxNGWWbc4opYd/
05ZaiKc9gWiekTrMt4fv66mICW57HlZ9fFbVZudrRH08CBoHmSvSQYZz2u1jq3KgsX34AYuNOkKl
3cJLnE5w1TnrHRNOzNJXzWkFWm3vu6kVPxrT9V05TxixnMZkTqf3vg+ad5YMRnRrS5y16AOH1Sv2
yquo5VhY6CvX06HBvGlw/+jKoM9Bax8dKKfM9kdp58CeYRarxpSiJXoiiSIStFJDHk+Z+F306CbN
Yj57IlXDfA1g4QrjKlaS+9FppmIGfRHnJvyWcGfYvmAMGEj5w/iYbJ8XsxBUS13qglMX9DuaosPN
+kLFHkdbzYMmnbeKpb7rR2+NEXD6yARGO9Uep90npNXNnPjGG+vJ3lO/vttO3D7xyEgiVB81e+og
pLVbISuCRRmvR9LQ5nIb0xpwVPtLU86eHw/4FqnvCFqZAvHtUzajBAYOQk+Im3WUr5L9L7h5CNzS
bg1ED2pJFxkDBZhwytoefnmsfbJcCejx34cSAGAJ6O9GZ1Z3dBCimV+3TWTbtW2s9y9WTVydFhDs
/9pDIRPiDmyuYVOT+JtgHNYT8vWYZRDbhCWMYPQ6I4iJTywjVP9wOERdw/q993TE/tBeVlHFyXVD
Licq3kAFPjeAnJlpo8NFBcRE3pxrGsH0EvGbfrnJzPJW3epEXHqkxv1vteC/n9NLwCqzdTH6VwD7
9Q1b9M56HfpR1n0rWQ5ZxINlQvcBEefnKQYPz/0xBaZTberZW6pja4ook+kp/V70yjWcgHcVYUc7
XBh1Gtb06q7pb9AedxZZZaRYYk/Ays6c5rG795CIDrxn4BQnlvurm3HZl/tGxxXdYry6L9Bf2zPL
G9nHgoZi+SbymskFYXabMLeHcb/EkjldrqEmmxIqxwvOXWahJ8DRezRdFih7ncXynJjQNSWROJZd
zHWUaa6Rvhmkx8r4J3DzDtrOEz4KcFB2cdsRDMLbt3i6hooHmXpPxmBy7kQgV1FmM0RuEbodtn9+
4zvHf6guwM70XGVxaXo3uu9RcTXP+8QnbkmCHtRaoCsR97223vgYHGaBplN7k10CR4jvaALlPbss
UOL65Qjf/jdnU23y2JX6n510a24tKO70SK+xf/sfpBWN7uhO7gXylG4jjPXsP4EtTSABKBLIVPPt
fDcp04V5UGGC+3qA4NIndTXobkWj4Pz05tnZ7nbi6EbUXpkTPQBg9dsZq/8ofHOm/ghKhFkW8DcW
Qfo9dxhWMJAdNaWiYxV5Z1rt8Jhk9tQycgFAQ226V0iSs18B+u32rNeQc5NlvUWMGAT733XLdm66
boY8rtHCcKgqXX85LKdsz3XgwLalVTcET2GT7uhAgXvM0xGs2weS2G5BlIr2Lp+3Ix4uoUbOREp8
5qgyOHaliskm29Oxtv5Gh1pNvzR9Ts0ayeT8ItyWLrCPfLwcsmDYzCuBF5n+GwPrIgYPjWa/ZTqk
fTlw63KfNJAPogd/DcP5SpiNa6hG0/afn+xhCJIRZT9Hr3d/z9mS/AjQ2q/fk9v8a6j7Nnvxqxb5
N0stbXZnXFn3T/YIvjGnVKTzxa8Ddr1BddC+SR+69r9DgA3dLcs8Z3eeTGAIQr11LxH7ofGDo1e/
vdDgVP7J76BCiCHKNgekyqkWZtW4FvaujUCUTmaNt78ZF+pWqEZKqrCa3JHw0pnhvfI8BXqPe95j
i6pwyGMhVwQUI7Pt0w4ENJXYgo1VTj8x6HMoj37LEbYuOHuSNwf6br+dDxioNnoTeZDVu+gU8Z0O
j0oXybJPgFmTvwZFzXPH8GqdzUQPEaeyYF9t+e5Q2egsJ8IVFdA8KsibilcwK3YBCll085BOdCly
HgvMnfmEaSbd5euwbeA33wrndT+xxRT5hQew/Ut0pjc5G7SBf1qTJgnvFb5NdRkqLKnv8cBABC0z
X6rXHpT1OO8kn3yfxgxYjd2Kti+OWI39OURssiOmZGxpcf1A1RQABlD34+jdk0BFBY2sN1w6R8nl
1mydePUWOahiU+3ulKtFZwunGqA6DkGgHw/iMZwziYRDcBplXcsb481tcxumcqMfDTZUljwausxR
mP1hxOIAY7C5n+xF2XZqmSbVqOiss/2GjY62f2dVObnCinB9nsn2bQHkpfxtoqT/gk1MX8m8AdRe
/QoB/eEf92whdo89K8tPZpzIprRwDWg0191/7ml3Ya0hrJ/DjUsIVhK7JDogs+ii6n0EzO6qtrMZ
VZDdATR6SbmmjfrgbZhtOTDUQ257hqyIiV7z15BuG+sO+4Kgba+j9Ku2mV+fWqE6WyBtU/Iqa+bg
a3AQqJ7iHlkEEyKBerjwzq2MYZQ7+2dFxP/TKu6Ib1Y6VufwmDv30dup8wVEhL9cB2KtjksX1sEv
dE6sMfj7kL56pPUujxKZnQaESjwDcpJW0+Oa7hRplW443m02jX43omuTC+AFfNdUK3ETJHvGWgJW
3v0Vl7pGPJrU7imJkmU4oUpF/qb6xbs95AHH0OJd2twMOGP+N2k1XVXjhCTJnyu+1C5MpU/V5IY3
aTJQZYNlUr+2wfHdc9K01HcGcoosH5IZqBN9PP/2uFDebBOrpWiw0glObtQE6dUgaONP7DOFEq3J
GOEjVdVTwuaKRBvWxmb4a/t0/bnvzrzeOIlriCqtt/BZepHcw7waVv+zThL4sXD0AfMN5mO/tsMH
x5txhHbOB+ULT1zCztiqxWLsfKwRQxYYrG2Gs+dYT7CKYNanxnHGT1w6GHd3110+JtG30xnJFbrj
dtuA6CdywiN68dH9STqaal7ZpzFvTCMsyNl0z8r94PZE/RC4bMks3MY7bfkf0gyNZTFxpZwR7YzM
yg1SZMwDc+RDi3byDRtKaLNwbua/7BJ0Ok87DJyTYCL/Oa1WsBp1dOIWZINThKGmVUVKWtoHkdft
j12kIskVxEeTLztyjVwM4tjysG8EeqpvEvAuJdLHnrxKobFItIfie4OInAsTOD4AidrxC9MYYbyG
x1DDP6B3+JusbCtfJ5s5+uvOPeLlnPgIvovKtcF8CWjWqm9+PhPFBiFxmp2GHgx3/umv4HVsbvTI
+hkgoe/3pWMCyuzqTCFoFF+ovRsGqAkU+TMaEZSBCOFHf92OU69SR51kVtsHvJZM/OfgSeKNQt/o
3sokHNh2ald/OzciW4NTbIK9u+oTG848r4hK0R+9ZnNna6woGWHw5s8t7STHwYXTAGyX0wduXSxv
8VMEooTj/BYOSTf740oUVDkK8F48HK7q55MTp2i06EvCkIcbjlTocd6q9byw9KKuUgfwHEr2QP26
aI8zp9CwqpJ9zylDObMj1RUyAOTKavxrTriF+0hUGv3QMandJ4lWdZk0uk7u4mD3/gQWa1QY0s2E
F3Aju1+UyIz83alE+YXY0LrffKu+ZOkhoZQXELx0K2OnZluLBiNNr5Rn2vb+mL3pL4Pw/kxV68SF
jRhx76h4lRdjaxHdIvbOXjG0En8To1H2Kwhqc0+bKhrGdtzA8yHZuJrRRY3iZBuEowXrAiwUQcDW
oEcTw+AZdzUy8WYRcDUjpYuOi2k3HT6xGuWJc+Xr9g5/10OfFK1u96CYMM7jGuDRlTnzQrUk3/CL
aKCw/R9p57EktbKt4Xe546MImVSmNC2vam9oGiYKaEDeez39/cTk0kVFV3DuHuwJe5MlKc3Kf/3m
CHWwf3WFH92aPa29TZPZ3RsMX/drqGAlXGtdPPTHbITh/C3N2qyBO+BUEuGmCy9ZmUhANlwJe5cj
Kh2VR9BW/pNtz/g0GrgF06zLfbHmmJ+TFWdfh/kol6UGF18jF3tt6IS2QWeQPwJGR78KrdfeSih4
+Yr7C9ytOuyyb1qWUxtiG1DNB/o9MtraYZpQOMVjuCUwdWlXOVYEuYg69roGMcg3lQ7FduUIKxHb
xFCaDQI/q+/5GNJ4M3pUPtQtVTJvxhyF6DZVEVzAHrM26yA12B/7uJvNL6qDDbUxIFWne10q/7sk
Xvmx7vwONTO9tDsUH9CkuhFKy2JgAw+nzfKp9Wxw7F0ip7GCrcD8yRCz5fXnMO418wAFEZ/C2rKH
cV8BZ1ZsBJnzDRGw9QA1wvzOft7LhQeVBDvwwyp8MkK9K+Hlczq3D2EyFHRjYIj62zgbp4GDx46S
g2EGJhW2nLhWcrnPi40G1P1aVKHo9tbEJYt+VFBkN6FJjgS6PL/o7vXQLptNX039ddInOVxRiI1c
miy6eDeIJgodSms007jPrJJgRtFG3XjQDBDrFaCpcTDLVOpwtEaUOQgumniDh09+Zcd5Je7I0Ajr
ndQWmKXp3eieH5R/hSPM+1nN9Lio1CYjBCcgQLl8svyRBgY+xy0UXXzxUbQMxdQcY1W42RYbNfU1
QSsHjx7/Y2fPvqb3By2EfAqxwW3YEcG/nyGXT1TOdmUGN0Hd5e3t4M5zB0ahmIXoTQMuQjXB2/um
Qx6/z2rfV4/8qBxIFtmNvx583frkFzRl16URcdFVYej6EOlyNmA3hO436R268Z7W/7Vvarba5QgW
rpKESf+gdIKTDtzQIddzu4IAJytD81/TZOwAOvNi+GVDIpg9Llz1uNdo0VpHqO6UmDJPrB009ZSJ
FEfJTVcYA8xS+O3PYlkQ6zlnL3qg7HTfoCsmaH5V0FVr5Fgmd9W2CMJnWYXBNzhCatqVuH7a3CHI
+kNtJZS5q7LfF0789CzWHTD6mzmU9bCCCxvf9DOw5ZHkiKxfj1nS/BrNEOA6UcCS7OkLn0Grcr52
RMk+73S7K+djwVIOSEGIovsoyGLUFYql/MKJnMPjp6sf3IQwnZ0jpPDI2nQJUlKIjrRgN/7UVldZ
asX+GoTO+VzhlpPs0f1Rw3QZzjSeqo0kPBpmVAxrQPsUcQ3tIjw2A/C+VeDTs17XqWjKz0ORsMpM
M8b6Ei9SshTsXG/bLTC2k95BsiUjQI4TypLJLIM7UvgKTto+Hbfg+sLfZvEAdl1qlvMpD+Am8aTE
pd+wyKBHLNe4Jz0QRndIZ4dqxVcOW4S0ERlJhLrOpjEajnvXKgt53Y0KyYACAGDbNQZ1MyRyfo1q
G65bA9rurjPLp4PmJjq3GTPup/uMcXgrqAwiFnDJHQSEOY/WOq1/e2uR5DFsMwtN3zY3hKZTWHYF
+04NSwpbBVMke6g0ibMzIycT+1Gj8YmNVl7vdSeCGls1kxUdhPQjseuj0Fq4X3Z817aDX8BPS2R5
N2d1lD+wfgvp+YY2jB4iCODgVHR3oUIFuy7KsIfsyUukCsdxytRLo7vByGd0jm5Z57cBkfS+5044
hUBdSWZuD9HkwFzx418zKtXao1XJxQkwyo30+0yznXKFFVoimG3xnG6yNrSLTU1L9HuT0YbfqkYr
6nWlQI8oq+bgoYHTP36rWov0jIgqLdn6EDvkvuxpYB3KvlZUi5hY/rI4HNFnKIKfNro043zfd6If
7lujSCTCvHR6UQNJCAwhMwexgVVfOcUY6Hu9hbO66uaAvgOeDWzseYDWEASq4uTJEmgsqzGRBj/U
j2loAMulUI11Tf5wQxXUNAnHMFo79VQZ2wzfa2902T7XMCUxQ7WpkGvOr7FuPjV9MMvV0JAWVVAo
CeRVQTd9ahLfeQjo3RiUC9DxN7poieo2IBXBVS5CJMs5ds8oMlK7GVa2r6pv9Dhowbu5a3F7FSE0
QV5OBFpBLZgcIIIbyda01AxIIzsR0dhCELzF8iZQO6MG3PcmaDDAVTnUUcquRG+AAaHGbSo1RNo6
ThrONh9/SOGNM2Twgz1mzg96CgipNB8hwNYaq9HazkU2fWIV0yFESDmtHGMqjL2V41iLGUIvniu4
g8V14Q5Tewwqu39hgS+Jf30XbDO3KH5YrTX9gmobof6qtAk+l0PBDLRtIpRGLLrjmM2ire4WLd1r
BHHuXhubuV6Pge/P25rE5YeC6X5fwG/6RUPc3cDfW3REwM316zz1c8yPk9S/A1cMZCF9UN3Rfaoo
CUf4Kh7V+uBQi9e1syr8mV3PcrFnWCObyYst0SM23JXlkrMZQ7zjVxSy0+fetdsnqzKaL2OmpkOK
tVB0rJrUvFK6IxYB6oBwJiWNBQ6uIjcBNMuPryv4a69mWDs55WRhlFCo2biZ8qoat1hP+WCZZLao
gzNoTrKZrBBZjzsIZx86EBf2JSQ97Bi0yoFd4AT5PfFr1RdMccPHaEq0L0aX07jJFKfJNRZWqbUF
ouztNaR151rFIyIQEnwEJCadkEArUZAdMt8cDktfk54dhPlhhb+5ddOIsfyukw09bLtRYCKAGQJ6
b+UUgdyPRAK49FOgCz22k3S51HH2rLgguS8NPLoIzYvfyY2LNvTZhokc78EPxmfqwuqzFAkxWpZR
hN9adr1xm2a6+l5psLVWEISDcY91vf6NKYG/KFcTnbuQGsY7zCHEYnI324JogjpJto3bNc19XrU1
hGhrNt5kxYG5QoQPk7dQuG9vglmVTxE5Nta2KrvgPsL26QeHuZIbrUvRxHMxxScB2Vb6PacTN0If
rxR3mXkQMOSshJZV3RdQgWZrgoReojeF1+ok9kGZXMjWIZx5YCMTp2YatXhLrE0jpE0hxsDFXyLC
gqiFvNXtk6DofY75Qb7i0DmgTbEy+y5QAfcfI3at195XJh39Qo0PcZQG6ZWEhPJLqj56bbSStZyx
tn6Do3O3waQuU2vsjMIXVRRxf6iiGa2FCpR70FzLHG7RdpFb1rtjBxfSjKzp6EgYoxSPPThIkZCJ
ukraUX6ZhpHO/9i5rb9POm4tBoK7aFeSP6NTGjULYIyYUexnbZ6uu6odOs9EPuduZMJFFbXg4Kor
uqBNxiKs+BVaVwBBo7GME3qc+EFsbKONy9s88LGnYPbqnxJ2i3wP3YrsKM1KpuYxkV18nzTT/Gag
VPBGA0UkXbduQkrYF1VAGPxkzwiLHKBq15euuRYlVYCXy0ro0Eo0rOFEFCbB3sZXgT67LYpgMwrq
yz1YfGh8HZtxeC5ErzU7BInyZm6DrN5L7By+RB03C4DVMnuEjJkPq8HmxTEN3ByMkf0/Rewh58ci
7expBXgwwbytNYeqxJAwUzptAmPihj8FhwB0cmvqY8T0jTJDULj01Y/WdLgktLAF2lU7yFFw25n9
h6zLLG1nQf5/02mzSU8MpvWzm0s7A06R+r0/Jxl0+cLpXpdI6gauV11SKojctY8zJEmS0nH8uMvx
mxKI9AOm1mJocle50O+3E5Gr8w7NeA7hFVHMyiay7NuADh7k3LGbb67MQs3rwNieKmQG8Qplc3Tb
QgaON4ZVinsDPJwJN1k0BMypiPwbZIQRcs2kdu8aI03HPfJKoo3NpS0DP6Z60owWdErPTTfc2m1a
sZK0uu3u3CEYg+00pKSUNVjFFwd2KoovNzOISWZmpgSTjE6SMrUUliBRDjMkDGiRsSm1jrUvTWGj
h/wNEGWLwBNogxNrPSHTvrKLsWfyZZCTqKFC2jFYsXQw/AwaV9+TOnTvYk46TF44U75KVFr1MQr9
wNxqowJ+AI8YrK3CKiTaoKBVj6Y/GzDXrTLMiLeo1X0bVmz4TUe9p2UVIlecbUq2cpwNXVoDbhpY
mznxS0A2s1Q7neYU1KU8tOx1RwMGEFLXi0fqNWq6odANFGsNO9Z+tq3pLjXYTlf9RC9tsONoqaZr
QOe5lzHAWBGF62iEzrvqfaJarqxST5tFVUJV+Z3rjVIYe9jmHe+ZY8W2dRLI6BVPDwJfrc9+UTV4
KIQWdPo5YjPZjbrb1kedy8xjMCjkpcIuIwhA6KL6VRHDKr8BewAHC4pGvPhO4t+3wezf6LRr/CtR
yFmtsc7Qhq3rDka2midDTldlILA/G1s9+0WwYvlFCzv/ZYIDOnuLu9YvOiARAWk5bIeV0849NuJV
CDRm+G523dSLqswSffgdW6JQ7YkNIgdymtJJcsPF3cDTVFnd+WFlAMNL7mBbu6bfx2cIc+RItvSt
g9LgwiOrR0e2ceqqXnY5aa5aBEZHkWdwV0lvs8lSimhaQIOJ/Y2YlQMxDdYyISJJ2uWP6Be6+ynu
+gcrKxq2bcjpDcz6cPxci+W+ghakP+KrADPMSTI1XLHn+foTUxJRhJysvIeOhjXnNvAd/BpUDTdt
xUV1sevX2+HKd0Z4kLZmY3JJGy9bSycw9GCVEFr1s6KNvvDRUA2vgO/7L53hwObm3lI/hm0J/R5n
m6sCIpS99SeacXgwBWjLfCuIfgRVZ4wb6N/YuCz+F+ZqhuLh72xwmBbxv+V+tn0zfMHgvXhKxojV
E4m8PUyy0HUaMqG4QmwTmKuYmUNgAPVPvLUTC4eIKdLdfeHG1jX92TYn6BzA+y7vUsg3QNb2c+s6
fbMqO6tmNcDz8YEXAk5QQTnZ3M5+VLmrAOMpe90Y+aLIDqhztlpgxK+yiat5V9Fy6e75qeNjzWGF
nT/YFCiqtK12OyMdgCvJWSZ5XTa9zkzMzQv2TfSB0tQp3xq3V/XKCKTD0ZF2qDAgbcAREXWrtatg
iVRYx5afRftaH0v6BV1N9AfokNXcmrMbPQP6S/uW2Zhi9WnKzt8alc0ZRxuAJnrQwZwGuLSrYKsn
A+4u/K99tcXBGA+CWM01f+oCcKx5t+ingJMAX7FpUPGm7oc23jW2ckMuXGF/a5q9vhgCOOHNPFua
8xT4YnrOlhUJXBFz6y0LVz7rNWAmFKkyuQpqJ7Vwy3Gb157257jP0MvfZhwQJDblhO8GNKAKjopu
+Npq8fAT9wNxLbRMYFOkHN9ZBwJC9BFVmo4Jc1mMHk5D9rGuiXRcIVIJ2vVMpcV85d5vfzUART8b
sC8po+AYAWpCmVRP0kytctvXvcS1hgN63SAY8jCV6Ks9fxYmq2YYaRSkpiz1jYVKCCaK6KavqRpA
t+c+dIONyY04+wow62yR6y4QjwXz4MB1T7MOcAa7Y2/14EqaU9msYGW73+ijmSmCeiNcDgkMntE+
pIP1jKua/jQ2ZvqmMU++NNlY3IQimBYJiM82avtT/oboXl/UxgbwmYsr3c8w08jLohMjx9XEIXbl
MtOnq1Rk6b2WxIm9nuH8xitbQTp4xeUiQLlGNCtKMxyWwe5nbo4cNrSdN+1YDo9jHM/tY0HjDg2U
W7cvGRgl7E9b2K9wLQZnD13MqmD95GyXGJUqe1VVXEQPg15ozVda5Hq+NoeoKq/BOYpjQb0172u4
L+Y21AMNeQKULQx3sjF8WNy7vxqBTzWazxBI4GO3kN1mPa5arHHIi1hVdJgKAGarjPfz7E6ow/KU
YrqUusucC3NB2cwGOO4mF2rPujPCqb13c5HcIoyp4+uhTO1tovQMklUSWDlM4FgEWxtUuaSk7JeO
aOUr8YCjGTJ024ic3IMsI601PCz/G25aQXxfdnYd7wjQMPNtbboDvEvHrG7JtK2qlRHp/GpEM6Z5
NB2o3TCwnXSfGlkaHgFMC+o44o0gwefNpL+2Tqn94Hae83aHQj1MMhOwK6e4liscILvoqQrmZmcF
49RtU3MEAZjNvoHjavnFDhZdfG/gWoTtU1GU821UVRaxtshmSO+DYBtkt/+BAii1NmoHTzp9eMRi
s1Q3vRn57mpW02hs/mP6Vi3gvWbe7PfEaxlZXubY54g83Q6Y+Y47GOZ6wV81Q08o4nI6lPWUq23a
cWxNHR8OEUQyXHDoPGMGKqXCDRYrXdMQ1om/NG3QiWZP2XlaP+trwy4sGCJQdE3unRd8e40zrpoY
fugkLyxmpwj1/uedp3M8YkaMOqfzOiwPNj4GRttIms7thNHLGsRIfdX8mfuFSzFIdxvKc0F1jqgv
ti64hp8zfVQWgQa0hhQhDSfu0hpTGvhM77xGze2uw+DyGDZRv//YRXP5W04dHzGT52HJX8G7/sQw
XAuAdSeuJV7n1098wOCzFXJ31C1H88ATuFRVKeLqjwc9/5bFcnxZEo95cfJsOXLGwQeE9Ia+N+4h
NDh7/mttLVTKHPM1XIhg2myzRs6bckBz3KrZXZdDcSn099zUUn/8kMXz8w8Lb5yTalVLXnKfZTjp
QbhyHCO6QvrZX8h9Pfs5IdQRg41JKjLa9yMpOcpUibrzJD3kvcXUu5Xl7Dx+/GbPfk7AZR7JIk9N
nSwVqw0kTKmx80qkxx6ZD8HWoY/zGb+r/BjX8Bipxvr/Zqb+MeiJzXcPPaYzGou7M8G2QGTCPhRD
bW8/frQznwr/cmexntaVoVsno7hUuQCPovMU3oZbevftbZcMPkZsSPg+HurMt8JnnowJCXHJNcWJ
n3aHcRLMkLjzSNwz0cLS4NzBmKSB/q/jmLqlOxLzYcMQ6nQZhDnbOXQWZl/cWLfFbMIHncfgwpz4
2yiXUVAoWOQ7kR9mnfjyYrwIAdxm5vlYJ+6cojI/+e6ojcc5ik0PXNA3L0TP/+2US4qVjm/z8qWg
f5yMaBJRovAWajxKhO4ltLlmaHGabMdcBt2qXiz6E1ng5Oab5gUT299uze83NPomlsMLRXiqM2Pe
rzNsgCxEXtHstb0mDS/xcyQytBpcbsFlbhZer2AgenVHPXagSyArrimGfew6ZAi7RHcrLlc++mD6
9Hiw2KmasjWqB98+5EhjIRJkeHrSeXXc4Jgpm0582WDtliKvz7aESLW4iOJfAmeQbNtnVc9WeWH7
/Ht64lTN8hZwZ/Dyt5Y//2PTMty0iKLInOC0JvIZ0ye4DHOoP3w8Of9eb8soxGLgio3L9OlJWCda
IuhxTLSusAwItaFda31oekM5NxcOobMP5AJVumKJUT5NSNSRnc5OoBiq9+lyC5DahUR4YVWfeyBX
t22X0xRupXV66Gi1W9eumLyF+7SeGhsbg5lLHRqFfw8qxFhPNzi4kX8SNHmyV4FuxlknqtEDs9CA
9DL6p8UAYY5r/1VV6fFGWkV54YQ5s+ocwwDkMkhmls5pNgbU6hwhpDN6AbeyYpVmAwZT3bB4IuGA
aIbX+LSG3wa3g/VrptoUXtjNzrxfx8AMhAwk08H/9mRaln4ZxaqtJy/WovQYyiHdqrobthYWNv/+
KR284dlhhG4K8zQwJpAxRvAJczMW4yvE3Q4BF71ftsDswkh/H6h8yf8b6dRlvK007GC6bPJaitBH
+FvyNneLCSmM2XsVjiX0aB25++el57CwTdKbl/yI0/Bt6GqmJaOUhpspK1waMm0TwprZkSTz3zwf
K5zdBNqJQS32fi9BXcdd3UEr0sAb+W7BvHjLSu5JYRS3D23rGJ8nmr7f//35HK6BsPJcw1S/0xH+
2MDwkeaKOpSjNwgMvgdRITaK+p/dOLgXTqIzn4/oEQd4kE2Mf06qrmoSRd4bcvDipm/vcQS1dlM3
F59o9VbXjh9AZIz0t4+f7uyYwnQRl+kYxv8OCvvj6aIJWNFY2qU9BOGMLnCTXqV4xm+iERMk9P46
Vj4TvHJx+Hjgvw96y1huC+RYwOGhRHr/LeHD5QkeRxWHnh0ijab5noo+/VFkXfHTwnAkuLA4/t63
GdCifneQoeKYdLKj1iy8IURJii+91nBnxBcuS6Lmwjc8OwrpOqZO50P9lfljNDlOjWNbeVkxQidx
IfA/uLE0LzzM39sXD0N17lB6m5JAyvdvzwA6Fb3f1l494E0Gm6eZ9xI8cdiEOBH/+vhTnRlsSTCi
aGarJOnvpE6n2zWpKgpbD/Mc7aoltHAXjn52O+nlpcykv48FSy6ZolLCJCJe9sTT3x1sm66C33gS
DG3CFkQf8XLHaBDudE8jsj/mWHPeEzqUcss1OOY/ftQznw8zI3KHsE6kqv59F/xjOeDkOPsJcKpn
+2F3rbcd1BckRy8fj3LuhbK+2aw5A5HcLGvjj1GcaC4Ihyo6L8zMcOfP2TeEudlWCTjHH490ZpWx
rtlQGE63hXNS3NJdGEJjVLUn41nfd6MTxODXmDrTf+67Pdap7b/HVXMf5JTTpW7wHU/ThMqCUAQL
ywFPr7Xxnu0ZdyA5u1cmutvdx09nLNPhff1sgd4rxmG6sOZOdkxUfSGcGMyNBDrP7LjkzdV0zxHp
rNBWiGNj18VP9K/DN0IFzC17oP5sYtd9YS878z2ZMLrNPmZR4p6GssBsHs3KXDgMcHqf8aClZelE
jXaYMkj2Hz/zmS/qckpbFNM6Ty6s93NHqSyVXRR1XgTT60obSvuTX3UZir4G3AQ7RyJeNv86pIBG
zjwS/NtlXbwfEtZOnqdR3HhEReDQYMstfdhmo2Nfvs4HBOkfD/f3GmQ4SRWPPTKkJePklJ8HgMmw
dWovNMLOw8gCRSfPemGUv78ZoyjSL1GkEAR7OkoKr1j4g197UevOt9jmOPs0cCFXL5YtHz/Q6VB8
KVBkJiqUJwk4uDzwH8tdqwQO/J1GMx1z1WNTWA2sVVXsAjv61yiv30NRrVgOeAr/Ptmqab7AKKtT
3SMRJD9QsLwiHxwWbVZw4f2dfqXTkU7moTFZbpK0BUETYTnshs6XG6Fhy/Hxq1sW8J8LfBmFMwfB
LQDH3+BGH0+GAaXP8AwqEZxTbfkC9Ko86nW1xTch3uLu6N6QfdJsR7wKLy220/OI8bmXYwWm8wtM
V568T2hNVtSo0CLoOgim3VjWkflgd4RcXWEMjEEMtk3dlakr/UeOuwHaOGxAIKQ2yTMWd/qzKziv
1nUWV1AjscfPwzWUYIWoCK8thPpNa9Sb2G+dF9iL9DON0Mx/zdyXn/qSO9/Oxz5Ru8IK0n+TKfj4
SrPD4BPoY5FdOzBunVXcKdMgGQPfp7XT+/It7RLb2pMnk7wpmyY+GkzN/omTq/VWY+x2h++m871F
u0WiTbh4byS9WWKMV6lmH7plp57BLzFDSaAm9I/NmMb5VYK8/2HO7SHZ+X05/8BhryY9tUAAvpkG
phoyjcp8Hui4MrdxOy7W7Bi5sRuHBKcQIiUHaxXQf35LEz/st8UUt7BRSL29Sch00NcoUmEbaHYy
9gg+W/d7ghjmAf5EHf5jgfb7i3L1Y0pJ6VKhvV+MCXnZZEvh5mnCqTnmmtMdokU/8vG8Pd2ll1EM
ru9sLw6r8DSCDJ81KSIOCy9PbKwFMgTGkT4PRPxE7tomqecfQ5eW8ZCZsKOZBLW5v7OS/thiulmj
uPU13aPPq/dreP/xa10rrAI/fq4zWxkh6svli4FoUp+s+h4y16Tl0kSW1EHp97G7w/6qBZdHPIUv
xYXhzmwyAGSmseTVLpevk53TLipkAUhKQEFs1GVVHF+TjKcuwHC/ezInuwwbM5b1LFSyCU+jgc1W
xmAjkCzZBhr3JSryELxKFM1zVWpQ/BwC9yIgsiDc5aKZCCapTJMKasbAFHpyb641UlDCXet0KtoF
rl4f2K6MZl1T4/rApCErt+OkxFWA9uxDUeettsH7SN7PULFA4lLNEjs5JJH7Bc/sqfkalmYPvR6h
iEmPkwya4+jjhoOv08weQoCSjjQAQu90oaQ694EdVgWTV3eVoy9//sdEGgMTiyAMZb1Qd2JvRki6
irW0AKZhkX88l86sEVBw25Lk2QkdCOr9UHGMAQlW/7Onj2H/WREu5KEzHDad6Mqf49T/Y+Q2S8QC
WqYqNSH2WeKkrHDqoctnneFITsQCag6yX8R9Op8CQkTW+BKbd3iyEP+dESXz8YMay6o4mV9Uh1Rt
AOecIqe7QZYGcVNVsOmA6gP7qsxF9Aq9xX3sNcde0m8d7AbDLrijD189D3j1H5FtyOfKL8zPQ9tn
dz0I8PbjX3XmS9OcAG4A9+Nmd4o9Z6NhBFEiZm51jX0gJLA54tdSfIIgGV94AeeHYsulDGKZnZ6i
rpixn9AkX7rVsfMsahhYdpTfFBqkof/iqUwqZNNWlKzOyaTKerOKSQ3USRetkKPhX95uUi0MH7ES
aO8/Hss6+1yAwNyJue9gFvN+BsuAZ9JRqXuFNpolAvFIfKtdwhi8VlVOvSc0VDk7AnOSaDvUSYhE
uYLJDk9qtF8HtM/5HQTyxMThOUKZ4BdicDYlwUnEzKERTnYN0k39UFR9/CnDp2hxu/CXvG5oZA3U
eBMXcUi186cYN0BIBpMtIYJBPxFf2wBN5RqRQfs2t/OM9Nuhx7+BDl89T0OscEp1qhGabYcr1RUG
GBYhHh+/njPr2zL43lSjANgcte/fTjVxxY4bZ/Zgw8zJS2Ar/dMIdeamS3G5ejPNSbtUrp1ZZ4YS
OjirhTH7KZIdalkUGEk+e8ZQKrwlMEOF80lGURfQdUiDS1Hqp+DZsqX87guzgdkgpyffv+m1UlVJ
O3lJGJib0UTt25eQByEjZfCkgzfdteQ/3jV/jykASXiz+IOf4mZuCIs5C2zOp1wVj1Ch0DFDgN8X
Qxr9P4c6OX3bArZGgFuNNzPRom1ObMZDlsCEW2mpbk4XpsuZUp+bswUYSNfPAdR6P10Q4ne5U/Ey
J1x2j7Bzpp3IaV5Fs+rW9C2yl0VEcgjmsnxhzZhPH8/Wc2vZVFw4EViyLZ7WAAsjtRzAnDwb8d3t
iEnmvqXa3y9wxoVi7cylwjIRQxkgLXhl6CcnUYuNbqxNOUNBjl1XmYJ7507Y0465exCj0f3owwZG
Sy2L/EL1e2noE8AkbmpMFnJ3xCPDpC8YFNUBdbCBSjnBT2+gQiVVLljlcOAvjPz7Qn16CFqcvCw7
ybbnnuCvlV32EE+SyXP7ui4oeVq/h847Rf0Gq+vYWUedL6rNkMGTxOoa9twKYzjHWOnIX8K1k4sA
c3ZcAVpcGIT9YuPFTS54Z6PQRCNifML60A1uugF/q+2/zw3aRJySJtsY3Yf3UzMLM9+YcPLzqtRJ
d4OrqQ3mGSlltu5cWAXnNk17wZAoeDE2OgVA9R6bcjHMs9fX1bQLirA5EPlUbPRgmq8xyJn2Hz/a
uS1s6XwTTMuAwIQnjwbAFAQYGHu967vmTnRWdwOnyw/ue6swHS/zF18VI2nax48HPjMTBQ1AAcYr
f6+C9wOXRHGEfasNHqTN5jvLXX1DBZf8oF+Ohj20cNmD7mhgEN6EPWjTx6MvW9fJZBQgrxgtMB0F
6c3vR8eI0ep9XPW9ICOMAiNlnn6FSDb8Lw5BkBja3sJ2LQ7kkz20DsD+x5rHnITyOaENOOstK2Bn
a+P41Ovuhdd65nsuJk7gR+5S6honD+ZisYv6Lxs9gdlGiMGHbmioETLiXjG7TchJCOf5Om6m+NvH
b/TM/okxHYZhgm4gdJSTTW0e4kbqNg1VE5928jVkNLlbMo+sftubtnmhfXtmmQiBtzI1Fzsox8X7
7yfwQJoq1Gxe1c4d1lItzqoi0sxxo9oZuxiJA/yFTeDchLV1FEkmV0yQ0JMhnSIMWiusZmhg+JTe
tMmi0ZZhIuGZZt9wHr1RubLGde60/oUD49zTQhMhTMQRUlGxv3/aMc4biYXByDWYfXGN13sKKJSE
w1fkB3G6a7ouqnYff88zx7EglcTSDUWfnEPx/ZjY3OV6w8XVowKtDux26TZrYWLWjog9YoDFQZI1
tsnrWJtXZV/VF77wufkkXQk9gOIRxPfkmVm7GWW7wTO3+YND/pNHSsX3meicCzvgb6rB6V7AXYEr
KLsunYuTLTDJK8Q0VTUBKiJSRtBIAOcjMhMt32DMROsL0y4HFI+Mnvxr1VT5ASKe86JnuQXTFDXr
dxZdJY8R3KTWQ73glxcAit+g/ulP5PgB6qRFC49muWD+cSvXTIMsRtw3PYOzJ937fdaVV5Deg2NH
0hKy8X6oLVRORnyliDTFdSvI5y8g6QU5r2OCugj5Qr7XVYTkQqna+NHo8OrxqDYt4mJmU7VrnN20
fI9vEiofboSEpvnZhOImdt1YfZdag10w5tq6ecV1Lp0OTlMRX03aezLgFJsp/JfLdio3UZSURBm0
7NrX/TTF30dgxgcRBcEvs5RZu/GHJTC2Z6pDjYXfin6g7+ujFZAPu8k0OeVkDQ3m0dKbLP/y8aw+
s+9D7QdKEubSenZPFjGMrla52Th7IkT5bHYtHvgNGv6PR7GXv+bke+FMCH2S+75SUMvffy92kNgv
UsBxmgJJvW971DuYmHTE4AKl6hM2o9K8ncnOe3LjEEPQQjjTZ0TuJJlAQ/DRXjqOL7fBPDsOiueS
DCpc4QaEIUPbhKtyrsZoNblDbWxgOZf1thmwOFw3JIPJvZMU4+IWMKN8Cyzf+JW5uCshWAomRcRi
qZ6MkrSw1QxH/9bvDPtXogwt3NkjklrPArd9LgLS2FY9KQ1M7qZ7cgeIVTsXxAp5S2trJNfXEyar
vSKaBDWLTDyMNJDa2nTcPIk16fCrCBFueDSkSJzC2cjONzVCKn9t4HM9Et6SIS5eB1Uo7QvbpXHm
9S+7pFpunksz8qTKTbFdxp8ksIE2ush84yQph58dzlqfsTQIm3tdNMK6qbLQHQ/oavBY7kYseHMA
23ANwjn9Uogxss2FWfH3pIDTyKygXe/CUjtZxI6BcWxaGcKzCtQlq8A2PgG/iHvyOscLl5kzBwZD
LdQmbsI0CU+mue7W+VCUNnm0Gm02zBPbCvOqWJHLHbTotR9p6YUX0JAzlQf4FsA665aa7pS5GcyR
GRGXYeHCkkl54Exyo91gktv0KgenRIkUkdzHiRmMPz5+sWdHXs5GsGK4XKcocdhM9PRnw/IyCxsF
C6HQvpYkaBBckH1GMTHsMr18+HjMM9WAY8C4p3pEqsWCfr/CHaCuvs1DAZFEQfnGZcxs1oOTDfd1
5VK4Vz1QYjAnV7gQBJc0Bmd2MceGIAuvmLMAxsT7wbkiYXtBXClEcAzvkRjiXUcswaVT5+/5ytsE
aKD/RnPhlBo0REQP4VwrvaSzB6JdFSn1oRFfWKxnznlIeKB1wM0QwU8xtLi1XV/8L2fn1SM18ofr
T2TJOdza7p72BIYhDXBjAbtrl3NOn/485pwj0R6rLf57hcSK6ipX+IU3ECUHE+4RvoOQHk6FnXTS
Shr2t7/Zeuw3t/LKlAAsQFeGh3Rd1j9eUQstKCSSW5O8u5ydMyoEznCWUKUTz22jO5KrzMK6KCY6
evDiLUS6EOdLwqN4Y90a25/hsFlZWgdS8rZXAwEHCj8+60EzWMhMmLnxqNudOAnJWC7WbPE66Hn3
Ve8HzY8lO/EXbdAOvu3OBbFCzTilFjV4npTrpTAhHyErl1iBAd/wNUuMDqcCJTyX9mi8zi02DgdP
4u8DsZk1+5XbyACroVEOvx7RbjOzguVnrolQ8UkuDHhySwFX2zEqn0Yy5pszHlfpOCG3HIkRh9XF
OriBd2dNzvf7GpZJe69/QzrL8xRnsoU6r6OfU+j5HpZXiNWBJ/JLzUqOah47BxUUEUADCqG6Zm+z
eRQwMjMJeyuA7JjYKAU56alGWM3vbPyJrEpfvett8QHEE91PW249x6IzNBtJ4w40B3y6yfadQIzq
y+2j8PsJ3H6OFXFOfEWIQkx5vRQIgZegumwzGPGAkTw0Pox3bBZD9/RadT7xbCb/UVrGc1zhPqvc
NX7ELLQZCxPeN504dzQjqzpDBpDKO1yURgX/8ihJz4PdQ/lF47Ox/cjho78f807tfQ6XYr0vUOWS
nudloVdPnXpVZQF4Bu0ViMToWYtpB8jp45dTJan2iw50r/66PfWd14LrhouNaxvtpS1VyUC4LRey
MAM5VaITEcJ32+nU12nUfwzIj9+3Y6cd3HF72+DPITe5sVLi4jHKksF9besfWGQsTPshOtht2t72
Jv8mX6KiAlBvE2BgtQHJwSbsqZq8l9zKkvrmXBZThZ0TjuZuhw0V3MSMKO+5aOMWfmaFyNqTmvSF
9pjK3fANqer5gktXOHwTmaTjX6MWiJDNqEUhlAQ6FYFZdAoirxnH9ENojrixpepgeryVq2KIlE1f
aHRKOLhGUWvgLmq0lh/WhMO+hms5BGscSXC7ahIl9DFVMsIPdjgBwyy1tbAcwTyK/HZE2sZtTUM/
Qq3svDZ0G1XaERqQXr7/9bZ3RK+sHlFmsND8OiVmhJliomIF6OTywWWzEyEwFCU1bjt8T6z1a/3x
2qRGCpGROncwRCL+J4VF6do4ap7yqJmfoNZOlx7lk3uCWOPgrt3bbsCVOTiECA4A0c3IeV07ybyY
QbsgMVkY6uDpkzhq3+4tJRwIWsQyMAcAotejIPU6p4LZB+MyYa0aKTlXaKK9Ior9+faJ3RvJUUl8
KZ/RZtt2BvDawVFKywlEIMi6aSrKH2u19kl0gLZuD7V3OXBfU5MHvktBYHMtSgU6plXF/sgnS7uP
DKn+ZOa5+iioMD2qEwYOltkchJK706NgB74OKtybRyJKJi1NBAtpaVFvnSRoUTltvaE6oeiUfLs9
wf3BdNCD1ODBTq1//8eu1BunzjH7MgJRaOthLFdHBCW5ICqnHxyAt0MpoLfopxBq0fj+naX9MdRM
vI9pOxeto2bLA/ki0vihsXyslvioav52xzMUsBQO9RpkmJu9iMJMyhWmGoGBnAf6C0QTOdKq59tr
94YJCmaDRvnatCWtou+7uT1EJ8t4dqRaAD9MhD+qtQrpynXMZYX1uaI/DZU2AgNJE6xSY9PJUOmn
yIwcP8KlKH7YldMcPOQ71SsgxDL0MYWpr9386w86YdiQdmCLgqZMXswqXZChSRDMw6R6ap7s2epO
SoxqEZf6vzRYHD/W4wRFLE2j6SSlvpp006eDdVovmOvgAqS9jgveGuES622iyyUv0TvNSjXQs7lP
kbLBevpRFGjEAFRzoleeed25TIXQZbdFkT/xckdepHuoYl12n7OuyVkXOfanBz/s7QsJixd2oWLL
JAKwVa4XC+M+oM9ziZpaXJYDonlhlZyyeaydp9mR+x+L5KSzO7SpXXqojcqdhw0YRmqujkXdFzXv
JvkiIUWm+WTdWYVKSdf9AF4wP1dCGf65/Wt3NjVZF1EqIH+YifZmtxn4xuK222h0s3P5Y4oZ7uTN
GjqjB6uyfo3N11IpVpG7kxqR1G7ChqGHF2jHshbIY+F8y4YI0xBwxc8aUQTSSxgk5WiPj+hjTW2G
JhePeaEcdO7f3rtYsK1v5fqYEJZu5iohRYCKVc0B5g8f+fU2Asa5igQOVgYRasuzc8lA6h6ETHtL
vO4GjWyMpvP2NhQVImNtt1AoWgYVd+c8uYcrph6c0Z2LkIiDnJNAm/zH2ByHMENYAt6SHtAfwZOG
WqDzq3eq6EUHtJ8cXVI7S0m6DpcHPg+crC1fSW5F0oSwegJtxP3D56CbxccxrZr+wS6kCQrTFDu5
l01V/2lA2LhFRk5GKB4sg+i+xXBKR7+TkKi70FtBP1CGv1k/1MloaadZGhEtU9CXPWpM73wJfjXB
BNErtTF1k5oRJw5Tgch8UFa5Eczccy9Ll0QHTYXdUehqgGSnOgbd8fr816NdJGhRawGhU3Qfkv+7
7MX63e2Du/cFOE9UmSFBAPzefO9i6axQG+uR64/U5qVA82hC7UQ1Ux+Ojo6ybMvt8VTQBz8Yeed+
o6lqUVTgGeTGWOf/x5NbLOZkW2U9BbFk1Xc2boYIcBbJoyoVUTCXmFvenunveGhzd6z5BsguaFxA
9TcL2mo4uYtJG4Ihxf7nKVdrMIp4XdANA0bWvGd98HzDfbdbdZkjWuYI6RmnyGjjanVdgOI2VjFW
PCLPE8WPECqNniekAD6PYqFz2etZ9mRldYERSBpXyqc44l13J4jw2JCnPBQ/NIyI0m8V9ZsfUhcr
5SXlomvPLWIh1nnMUvSXc0LI6ENmD7npxuUxx3nng5NJEhLYFFOwu1g/yx/LbsXg0fS664Ik0eaP
oYQqvgBDXYOT6dTzxEOE15BSjx9ur/7e1wZgTIOOjiuZ3ebSjIsaXUQdKogCF/F9FmEnYGAQ6sEc
t1/AGHQHD8XbjEYhr6RWQFeQlv02OIZE3xMlwskQU2y8jIXS/kIPL/YQH0HPt+mWXyZfehVLLg72
2c65XWnyAKrh1MFD20StRqW2VYjxTdDriPlToejujMiY7m6v5++rcbObKXbCcFmvB1XeXp31Yidj
XZlQPUWP8k9nhHJ7MRNFDcyKcgcbtkwXGjG2JPkZal7Lg9GyJz72+PKm7tBrYffPlClmee7x5G3e
h2qjAiMqpfGzikO7fvB7d7adwX1JDRGtGaCOm1XBrwc77yahRQrnhIa/Wb2fsww3i6HT0t4VTZgF
5dRljn97nfbGtaFtU/6GR0mx4Xq7V4mG/hKuGYFUWtUl6zvxojclNtlDqjzzvLfoHDfiy+1BdzY7
7RxMRLhtgGMYm9BtGCbMCVYarmYvFcKjMtZo9mCfpr78EmLNFtwebmfHcYvSuSMuAFe/7aA0RSrr
A+6uQdv2KOhYg4OviV5lR/iQvZwCPBR9Xe5s/ts+FotR09fF5zUwwKAv/hhp4odVQw1CmEE3uvMU
N3qgIIs90OZPxUdZinX1btBr4xGxLX3+cXveO9/WIp/A7oQHRMEY9/rbTmEhIdMstwFZYT3d23pb
U51U6WH2avmQotannpQsLv++mrBeY0D8obTS59Y27/+SprKgzQAxd0BfPwzxGc3SqL0MxAWn21Pc
iXdXKqsFaJdok9TpeoqzMwOtFVUblEuseEZkKm7dyI4nJ4Ll1qrwTgnl7iw4S+cY88lPt4ffiQaB
AxHo0JykB6BtNvIEmQfVUohnE07ovukA9HZ14rLGb4eykQ/28U7dHUQsmPMVL7pGhZsXOllgMAi1
6gJUdZbQV60eHbECf5H3Zcj59iorD8W5tnijTprIdMqEiRK9yjHy3Qfvx84RJvoFYwlPkghsq1ST
1x3o+K6FJjmWAAC7uL+QHvaugymVj/NEcVB23Vvp32BSaNg0JbeM7xgXw0pzki5A/xztA0TeMOea
ijn6hr1Nqz7f/q47ryM9XTq7dJxBPWwhSSAzKhRJmw5iZt95vaTgdWEoZdAninS2JoS3J8oxLzWi
agf38duRKVXBBgVpTdEXjarrDW0ms6PyV3OAJnqlf1wFPZz/MEzr4zt078E5xHkDycQY0Pz2dLA7
5cEPeHtprD8A1DX5vkzesama1VGMSZ8lzUEY2bn8CaaDWj9FVKrvKLQn70CItM8zxOCvt1f87X6i
rsQzTXOFSp2zPUmipWuypNqCjDb3kWyhFyvjCuiO6OCc55En+fZ4b/cTPcMVNAjef60jbC6OLLXi
el0GqEFtcRKI0p+MRv63G/rRuz3SzoL+OdK2bzSpaiEwIpGDDl/6Uzc5PW5aA74GZYZFfIyTkzHN
9d3tQd8+eUxvvSq49rmbto2RLpmRFIiZnhqCdhqFZt8PU9ocXEg7o7Bya9fcppIGPuN6s9blsMxw
0vGsqYvksiqFPCxy0R/syJ1rbxXo4WPwjhlc9Ztv1RVWAoLFYBhzmVDZbMT7fm7Sb3jm4MuqqZ2i
0WHLaH6kLe+72tTlXdv148Fsd8pzJIGElNoat7yFRdppZYgkEzYEUhHVgHJi+6znqv4DM3rzI07n
2vfKMLKnptKaJyEi+9xGqjm6VmPE36OhmMIT1oW25aKKrhy89TvnhxyVHgW8ZMqa2z6BZArVnnoJ
Nm0Y1l5lqNV5cpzpoZCb+UEeCuNgV+98ejQxuP4VAiqyxc03MbMqN0sNuyIsJlfDVSV9mHM1Orj1
13/lOoj/3SjgPkRyildmPVt/JGM9DIPOCdlgUqaBN4HyH07YfYzauwLj6S9NHRcPOmD0R1Qho4/I
BYe/bp+jncPrgNUDVIyOi0lR4/oHdBHWYl3FJ08IK14aC5dYt9O17BLGK3arEKbzaS7D/svtYXdu
J4blhcfkVkXhZBNBUQ9K1K5hWLwuOr/F5wi3XJBFE2Y+l9tD7W0cgnD0B4j+0QRZf8ofSyxDsZKn
XmWJSTrcENNgnjpJcZHCdt4pINUPTvPu1H5T56gwEMhs3hc7qmqqgLoVWMOMJUlk1vf2oJcfSgfx
29tT29ujnARag/DUoNdspgbdWk1VkswAtgEgt2xU3hnDOH+4PcrbLbIGoBq9ZgpZYIk3l2A4m2o9
KJMdGK0kPyRJJOGIGFusYlddKLWU3qiya28P+nYV4T9SmF+RiaQcW2i4udi5SAcyJRWXFwTjUJ4n
EjeAbQ7KwSruDwXOYmUw6G8KIpgM1KE8NnZQzrhno1WnubFuzHd5Esbn27P6LSB3fd7XaZGHcsXy
em2ByvA4W6upeztAMK17Ails0a/GvfOlVSV+mxe2s0RgIHdq7ZZdiVhBLqeFFqSFpI0QX+RIwWnV
XH6AZIUHD0gy0ty2TJTShfXU5ei5LwUK1sTm2clOk+a+6ui0e/h4iaeaOhSeP2nffDMHLiPsDmK7
H3xQ5LV8Aivs/LKVDtEH3Nq0d06O44wLtFwqPTjH2EJqS4HuGbrFzsEl9HYfcxcwCr0DUPlAq66P
KN5MIsY41g7qGGRuDb7xqdKz+iDmfXsRMApBL6kFmH/gItejWDgFzf3AwcxyY5BP4NWizNVg+qEh
ldiIzMyrlOHtD763txyUWhRKq2uxeHPPNWaM64mWOIE64RmC22HSKp6F87tnCKM+KBi/fUxWdufa
xaShRfVhc5dLYJxrKEpG0C1d+R0hjyi+jBhsg1saQcT506TZ+ENPuI7OaDKFvjJUSn6wxXe+JZAp
ZIkQD1nruptvmS2WVIGj0YkGleUkEiUHpI64/O11pbPE19qcJFIzJEvXC4LxNitb5PPY0QxagWlJ
MX7RBvwkvi99nU0/LLS28wdZj9XxDuq/hZC/aPDyCfGUwZIpQ7/8pLeqUwfUL1L6a/AFErcy527x
JR759K4s88VwNaWrajfDfncVp66q5CFxMtrBkZlWPdqWkF99wM59HbRs1+E9BYdFxWvLHv6p9BDl
mVjUHT4vcbhIWG0pSuF2qzntGeOKIr2L8IkeoDHPWv9eii3KUdDG4ukT+F/psykStOajLOqjB2Ow
sWt2wjH6D7/11PL1CgsIv+4FqBbdjFt3GVHy9pakEMmdLJvVO4BiIjut7bEFRUJhPusgA2Jk/Lri
V0m16KwbofJiQ+d73/CDH9TRUWI/iiOZJ7IZm9ZfFpoS+N0kSf2ISJCB6AaeSl+UTrFTL8bdd2JK
nfpu7JQl+dounF8XVZAOlZFwthzy5LypvttJbzc/u6wMAWgPmRM/GChxz+8WWUq+dPMch35dt2N5
xkLAuRvUQut+OdogPiLEn6d3pon7ysXGErd8L5fkL78K/Loa5itVEYbnZovPWbeoH/HKQoG3Hfsk
O1U0i8r3SY02gCdPhi1+qC393fvWboC0SyyM5il5o6ISbhSDc+GaC0UAqQSDqAU7O5SZqg5zp7RR
5vuhpuPpQbXqpOesG8wRmnKBSZuNp174zawS877rVBxyEQZB2kSjX/1VMpp2cDNTSadP2VKpjm/D
r9WeQ5Ho1QlKY556FqYo9pcxsvrxcan70fxi4nFT/ojSlNhEtZruojUq2w9DFmty9QTV/UepCzHW
4fxydS/AofSHZhF6conysqGw2kLvdnHakBQf2KYpXANVlPaMADlo+8xu0D+RE0OrXodWWOMrUVCr
uhnqED+iWovbh1IUeOtFbYxA6EQyLF/mWuonD6MTBnQ6rXymxEvOSnvWks9YvskIpJv98DLl8Ld8
PkTR+B1YAoGhg6noyalrQpx3km7J7uUyzxdvIXL/jml1iEsF1tQQobJufsGaFtdqG4zrTwcvFI0/
mtNTmaczfBY0JHovBSj1Mwwbs8Y3Pk+qh8J2pn+c1hL5iUorn51m1aQ9VLFlSIHVQYF0s0TE4ryY
FDtOGb5rJq+ZgdE1lAA189rB7hRPwxb0Z2MAeDuhegN6LMR5TvZyot/cj9RGFn4xSSK/KHmv5MDS
Q+ywROUkX8qp7B9MnJJx/bLD7EU24Mqe7ATC0z146GG+rxxFtGdrscKAhDgdn4kIxBNefnJ5l41m
13j5XHCweA+A0kzxnEePstKN2iXL5PFjhqjoLwSlOvyTMwT9vcUw+9gfx2E1p6ykBBV1s+lTggZE
9+/w81qe5sauH1g1Fh28FjI+NfI7uTvbcqGclsTBPh2Mp9l/meSusf7RZLk3T3bbY6FLkh42FBdV
CiGzUax21CQtEMWpH/xTVIOp/JpUefgyia54r2Sq8tmA+BvdiTgTwTi1ueLPJXbBD3VfN80d/4QW
DDYlWLdsDEAnqGEeVbF2XldwLWsEDMaFZ33zoo94pDqNcIygWN2puzQTGGAIoJ9LnalH6k7r67l5
cKjbgHyyqAjaQFGvw4cEm5ouksGxS9xyXu9M89dhWeM3G4zee508uYZ1ZcmPQusOlSJ2XlWQQuba
saP6jqjo9eCaPERaagJIri219aPZTL1uNo7C071RKKfwfqsI14P3vh4lH/KQtmliB3bfZie8rLUL
7a0jYMveV0O8hsyIYIUi3CZCKB05NKOJTF5AVfamzkoxHSjwWarn8SC93p3Q2mQmcWZOW9ifmKyi
BLBpB2bWxqdUTwafkv100MjendAfo2xKBcQfSa3rKcumigXERJWfoykcPiUYDAW34571C2w3IZkD
iTpNf5kr9PoLzWmsaIsR2cEsNenTkMU1N7jSDj+dml4jrMuj2tTegGtniSLiqg61ZSeFS4cpGcIZ
cNCwojGyZTzLIw6S0K+mU4Op0vvbE9z7YmuATmeTrUWh53qCudxMgz6OVpCyjO8WfLY9MD/2wb7Y
SWlR8kEGEZKis3aOrkdxMm21ZUGajbjJ+VZi9e1g5Kl4/QIOzxaDcsFLavgfkgEqstRKkftAxFne
jGoTmGQNMPIgmzD8EJUEzGGOcJBzYvt0exl3PtsqFg0QdZ0dOs7XE+QGAx5VyA5YobF03FFK0/8k
TZreQduTg6q3jQNM1E4Nk/Lob+HAlaFOdf96xCmqWUQtDwNiVoQNMHP9B3ya9sqr6nyagJ35Rdrx
SuswMzHFq78mc51U59vT/i18sTkfFiBObWUKmBoqRte/IkHGNFqcWiKmb41fsWEXPHgSsi6DgmGk
m47001zLbuV/ZclK3yeQOfFBcmbxLONX+UNVFmP5lMdpEromeKKYjM1YpnelyMscO7E5aT34JmJ1
SR86zDwiSSjnrlOsEIufRMZypo8c3nL8yZfTABnrsYUbhE5OnyHh25oZllKxOdv4cc9iTB85wUhb
DMjSGZcqipRPIN6c8aJICboQWTRoH9qxDV8R1xAfuqbIVD8VuDKcyBbi7m6Gx/WyICKDJ8+4mkh3
lFMWN5trHefSdDWpHYQ+fTRT6MBeWunyhPN2rzxjUmDicGXk2YehiHPTx3iz+DTwfGESaFdEe10o
YXJkCKBfXjPlDdijurNaPx+cKvc6nMtMt4sUDMoM0p4PvawMiPdVMW5WcT/VpCvlVLwYZYzJD/L9
+E/bRTap74sEnRBgnRqem0lqz/eF2dX/5Uan4jYPCLOanSg5jVGff0f4LnXciYit9WQ4oT/hymmf
mlzkP2mhhN/6Jmp+2ZlQ5/ukT5bPgOXxUbOZaoNwQG8/QgWDn5RYUnbGYQp2SLjSlTFfXDm/GRwX
/XMuWWZ8cEfvpOErNJCuP4k/Lb1NGg5LvETNrozuS7OySj+3kvFhSeYJ6RAEFb7E9BQc7NPiNPYc
tYjQEFSKShwUHnaiFWQyVlnbtUMOV+36IOgG4rLx5Eh4Ky0imAAkvC8xUvQGMTcXEUMXI+JveXix
HLx9BneuHkZeIdv4qQEQ37yGVpzDNUc1MugUeZldR5byGeypNP9XLCHBRGzG5UH9aKdxwWjUV3in
gArR0ryerdwJygSyLgXGolPcoE3s9qZR3aUK/qty2j4ts4yVnhJ9cVqyI6tDrk4ZEskLm/AFxNP3
0Ej+HlFOuYe6BTLlpH5ot17/prm3W03pewkGrXjtW4HYr2Rk8knXC3HwaO4EIOBboEZRCGHNt73j
Gqtk8M0qAUjd9C/UN6R31rBUgcAp9uBh2XmfkcwwDaouBHBoHVzPKp1oVWE/ZwcdueElxSP03Zxg
tXV7D+2NApFzrQDTHOAJux6FazZKqCtAr5oRVZCsYXjKVJhot0fZ2ak2TwSwIKrnDmj861FMjK+K
crRs7JgU6WuVa/ITbQlMPVe/r9ifSrscDobc+1KcDfBvtLBW2fzrIe14VGphMeTYKoufDvnk6/34
S5PH9OAW2h+JBsQqDb5+qeuRJIhORVbIFND1NvNSNBXuSF6F18Eku9xex92vBUvp/w+12em6KWWm
GfO1LDy0V5NMrFir8O87vuQkHGJCeehCgIWvJ9QXtZ1iA+jwlON331Jx/aeVrOTnX88FcCgWJr9v
MPA9m1FKy86kJnaCqB3yk4bG1lkpy+J0e5Sdj0NoBo4bXXWo79swvpOXMM/bxgqQsO0/pWNCdVLV
2smljFdHB0/B3mBgVcgaQVvQ4thMSQ0H8NQd6QkAo9CHPQsesB0mdKhwPL89r/Wf2oRfMLBxEyDK
BdK7xVZEZsGTo86U2CndSh6GnRTowtROUAdFx6A4FeQ2GA1gzflOoY3xcnv4nQNNdgxwXaXzRcK3
OV2xhmpRvtCpwp46d6VZwuNzjCsdVls1f0JGITrY+Tt5BHuRJi28WaLsbcV9ySjDJ5SEgxgWiez2
htnop2jqimcpAwoGMlx+1w5N+D+k0FQCdGr9xMskMJtge0FgR/RrlgTKcLlfJ22fV8unZwrOunpw
Z+0cb1IlOB1gZYBbbLmBLVdHuFilBTgoMk+N5uTv7FzNDkZ5u0sRC2QF12o+X257JAatxyqxbcPA
odh6oa7aun0bl8+TdejmsRMukHwp6D+xdugxbU8EgZtCjSwOg6KmZ+aTS8yxv3bgBAGRZn8mKmtG
DxtYc/TbLm8nr8zxNAdSqReY3I5ZXwu3rhDC9KW4jl9lY8FD9fZefru11t/Iiw46nJ7klodh5aWU
mrWQgnycZnA0iUVoXVcgp7xEbjvdU+eoEWR2jSYObqe3p5ihdWR1bZg8VHQ3F8Zkl7hoyEoYiL43
cg8r7HlANQcsmitFbfkwjLL2WqpaFvpkzoeP/97MVzzM+ipThdp2kFR05OYhIZOMIaIg4GIPvuha
3R8SXfIXSUSf9Go6onTs5K+ErCsRDJEK5rxd76apa0AJZRjIGk7pg97lsgux17ybe1xMe6WTT4aS
KJ5a2eN7nIkxjtTH6sPtj753CECyYsbJ8UZ2cHOu+SpD2zqNFMTTqHmzMyFhnnXFSS0s4+C8vT3V
a4hOpQ/oADiMLZ7GSlszKsdSojOJAYWekJ5Yaq79D1uJl4B9TOeVc6ReP6f4a/ZVUdjrqibzWVYy
DBq7IjlNKeI1PcYofpaOmi8s1F1vL+XeLqLGQqUMFbLV2fB65LgH0BAuehigcWqSbpmO16PUdBdl
04KjgcQVDcHo6K3dW1WYquxaCmbs4U3alaBUk+N762AUJGzlVMbIml8Kue7bg5dnR6ZZR/mTUAgc
MlCC7X7FQU5XDKNzggX1jjWZz1P1O1pXUf3BGBYzPxd5X7xaXad9XhpMtz0OailOC0rf8WkReRQM
kJdetLItjrAbO5JG/DYNtDI1KCBFWxivkdpLJjcVoKLMSPPzMKbpR9lMVNs1e63+ojVxOZ6xDCi+
y5IT6S6a7MWLJiy18cfeShavliolPdjwb9NySrTo0lEPM0jKt5XMNl0VBhrLChIhf5j7/LEExHMn
nNa4nyMlOxVx9U9vq4sfZXX29a83I3kgEKQVZgX7ZrMtzEKN0YSl3hgp5lNfpH4aNx4NmOxdVsa0
+wZnPtgfOzcJKga6wYMNeI2a/vX2L3ukLqK0dqg1GpNPSwtlQ8OJfibzqB9kGjt7nqFWIDyXJ+DB
TfjfVzOEF4Q3AmHlaNFITe/DeekOPt/uhJCK+H8Pw1alLBUasTF1uYD2ZESn10oxpldLzJpHjQTn
9vfaGwzuJEk7rRYTEbbr1UPSRtXDiYQ6MikX0HMvfGQmDNdUw6MkdO/hARIM/Gh9a8laNntDj4Sw
W4mDXOdynyO/xq9ywwlTBhf3qqn0ZFMoIXvEjj52c2/+i8129Do7ffL59qTfRs/cGDaFgjUpASWw
KaKQpdiEefwQ2ZYW30aS7bRoXe2X1pB58HeONJT39g1KrsBj1pMB3vR6kaHiqcq8pt99a4xPK1wQ
YXdxhBTZm5VpA/gB7A2wXN0chHmQ6CmQGQXR7Jji3oiU8mMuNG5+ubLC/kR76O+h19CcgMqBr+dt
RbnlemIjfpGtGvEIWKP2ryq3zWOVL+EThdrsiOW2t1FxOSIzpiBDjL555WYp752R3RpMlTyeBhUZ
9oaStSfH6Ird3h47QwH2Ag2NftjK49tsD3kBnKXNphbEFqDu0zLSRaGiakj/VXGb5qfbo+1QjeiT
rEkyJT2I3tv4ZBDYDkp0cIKUR173wjzKvuGSmhmIkCRN+aI144KWedQgBTE4ozz4aao2iVe1UPpO
VG5y8+BS2Nmv9spfXEXxVpz05p7D+KZO8wj+daZLzesiR6+TUUgfbs97ZxDqKLybxKI8oFvxTDkO
NQWHaTNQKjVCqKYUgTSjzHZ7lLeHYoVRw8QEw0Mhb0tgbsNa6fWUPL23y+pFMntnxgNMmK5SL8kP
MUf6wdqtKcN1YYAB0filZ0nDWNuewhQ1P6tVkPCCzBS+dKaew3lI2lfwGNRm4+Er8o6F5yRGe9Dp
250p+jJrHXHtA69h4h/o31YJOy2RB9C44BvuAHhWdKQ001MhHdLO1I4Y7W+/3+/KP1EPocYqqXM9
3pw6JkjNGgh9OEx35RQql2YYrb9+3akrr4YRqsys2CnXo/QqAoIa4IOgiegczLIWPRbN8tNRh/Lv
14+5rHodbHoIWeuH/WP9dKsfUnUEPY32tPpO7R0QIV2LiGojKedFBmx4e2e+DdvXui9Cb9QZaDpv
Dfkaa0hiM9GobKziwYkpmtME3d4bpHC6h5XsIBDSJf/DcqJYS5aNgTH15s1LBMDWUZe2ojHbOKYv
SrwXaKpWp9WL4vPt+e3sj9UTls/H2YNJuRkKbGQPImIKL5Mp4pehHZvArpTxyNJp3QCb88YwvK1Q
rQA+bLODWevMykRO9VLaulR5kqKUPiqQwANkNT3qCewORjYJ3B1QAuW36z2C3q/OzZiHl1k2s7u2
r6j2mXV4iZX6iJXxGyB9NTENE0UA1ApdXuo3WwaqgneanZtNfC/NNljhGHUC6yT3KRo2zax3v+a8
Gie/RE/cdOUmwx6gN7riR7E4SXGKLKPAS2Sa6tfCKPN/x4Ik7twv/VxS38jKnzFBELUWcLShpxu9
lXlYRsFNmDRbsp61iG+mulGE9a2bLYluuaspTOaVRYmIaK4ig+QvfRqFPlCe+VWrw/rfcU4TFOnA
wWIMkQMI4WKfkW9dWX2ehg8bf7kUI6XRnraUV41h/WxIC/W1fIlQeG8XLX/lf8AbbWmK4b8liZoL
+HBD8ePCUTB9H/sMrJu8pB+mxQYB+Jcbdl1w+L4cCyDFJHPXH7em0IqBlBJhO91aXicW5zLU8RFQ
580WAvjNCaQOsYoQ0z68HgXGU2s02SQFqJRKH3j1aFSTU3xJ6cQcPEVvTuDvoSyGWUU8eQKvh7Jj
qPCGMQISbFpx0oZGfViKfDr/7bIxIbIvgDoQu4jNrkdZsr430Tig+zdmzh1ygtKpALp7MJc3tyWS
Ff83dl5FAJAvuh6lWpwmGWwjDOg2qqfQ6jIQr9KqkFhQZk9sNfHryVm+3J7bzsdiJ8Dkp8zODbbl
JNOTa80Fz+N7jMJRwmxl6y4k/nbjeDjMjt6838yQ8gbdC1oYxF6bdSyVWa1jmT52qM5xzBDNGHpd
HZkvU8UtcRJZn40gu5eRoxKb3T12ddGHRE2mD2oxyR8nQ+ti3NAmqXfLUk3sEwe3+AkkoTlqUO0u
C4cEY7uVa7TldmBr2kWSpUnBaEr9iwSm4Wsso3ndTKI+3f4Cv3Pq62uQXA3yFJq+tPdQmrj+8EqU
SlltOgBLbUmA0Iij0eFh1kgw5gas8CUdJntx21AgfzjjKyRdIhAd3UVVOvtHLhwtftGKSBrQMB+M
r3i7gBiN0frRLmmRNrNLV7KzTqPMDfowIF2SekZsNPGLEk6pgWpGbiZINKqdcUdc1RZcVsmI40m0
2B8dfW6TE4bZrXYyrL6uz7GGshhldhkIjqwuIDHUKG2GX7cXZedg45JI7RY7Vhge2ztEMhLFiOo5
xLhMj7lm6/leC2tQ9LeH2fvMKycUcT+GeqOrNrTqaBR9EQa1LhW/ekOLnyolm3TXFIP515Axtr8F
E4WLkaYkCPLNdx6QOJDHLAyyZEjBWi+qa6hZ/ggQbzjYU28LEetYGsn/2pk0rW0dx5mmQbQkIIGN
Eqo7mtDe8zSzT7O8DI8tCvh3UoGr12ID/xvNzAFK3x+Fm2v4s93XlCCYMWV45L3W6+CPcLNocvzH
04laEvmbcKs5NS4i5zXAt7P2cDYYTqqZKd4wmsZjOxw62uztIZJKLjYKhDbf93r8UVnw2e5bJzCK
ML4fY3PxYKUfcWT2rm26dlQdVpAamvvXo6RwAuJGDZ2AgCD7PNX4oWfG/+HsPJarVto1fEWqUg5T
aQVbNiYY9gYmKtKvnGPr6s/TTA5LVlnFnlFQRa9udfjCG5Lii+Te3inK/K2bnf7gqdjbtpCe4LJS
BqVivA08ay9Z8e2O7q15Na5NZ6jXBfAbJLGmuv79CUEchOXTLbmTNpdTb06Is8lNG7ld/lgRQDxU
7ehcumY6yit3vhfbFSo/9h+E7ttwWsgiHUIQcYhEcf9Pa8QS615OB8prL7JXKblGXgK+iHoEadDt
97LrOBGLiQiXMbn5/2J9mq9T4WCsZDi9ARVDKw3HN6wquZZ5E11eX829KYJGILKWcg3cbbeDO7ni
ugO9t7DBPuoK3ciYUQ6AHHl6fZy98094h5Qo1QfgKVtrERsTo7gfmGVd9f101lqnb4I47Y0iaJ0Z
zopXaql11WCNDUEvWquAC1iVH8y8q8qDS3bn2efFl8ENgHMJYLudtDeseUUbIw5XaMFnyIt3azmd
vXRY7nALOfIM3/m+3K2SjCxpc4SGt6MJQ6SmnsRpmBhNey4Kx7s0o7DxkLGzT0art/e6W3afB1h0
B0dl5yag0AN3V7ZK6H5vRl7y2kPNsEvDwgaIumiTdR2KIv8I1d54KNbuf/CUooPiz+6YLvsJITTw
z1sRztartHEu4DlRXqZnVK7aoPml7s2W35dxY19ngf9isGRtZxzsZTmdzfWOByFy9jygtPm3sffa
Kyliv2USZs5YDNdiymOAoX1sWh/qvO/eaKY9f1f03HpLKDnqjwha0hM62OcyKN7+CMmO5FCjjkqP
+fZr45su6/FlGpptPyr/FJYBz7cAtoiKc93Nnj8iI7kGCpa33zF/sT6NQ4O4JvunRwigdaZnyDyV
4WMjU9+//tt+F/u3v419QJ+I2gDYNPnt/nj/ViNtWDfCXc/tFhGmSGhofm3XzuADoay6B3CAMN9w
ULK091ZTm0pg5JxHv7dkG1cnQyz9XM9KJRBZvjxH8WqCOwYttfjLqA7hqPXmeJoRo6p9HdOT8uKN
5MlBFldFF8SLcN+kyUg2LexGXSG75emPfDBHNuJqfy/H1fhg1WIGPjlAi/LVPkmzc64vrn2KR8Xq
T33hpvVZG1tbP80Th/sCYHv5p+6M0uTZFvFdXVvz4Jeppn5tmzT6VTaR/aTZAg8XvMnsj/j2GN9p
lKD3PlRe4z1EFRQqv5mbPrqIfJ2+dGtSKn7epuDziljJ5nM5omT56MRNLPx6BhRx8nBN+LQkg5Jf
VnT/7kVeqD/dqHJmXzG74XvZTqIMasoIMXBtuIk++zXV3mRmu/yjddgKXFx6uNZpzoSRHuzBvXNA
6I7vi9yAGADefmZzBEZCnSIOdeyKTrIFe84aET0VBU3jqLRx5VSq6pQuS3fKaZ//faRMw44IRJaA
uQc2t2skpnruvDIOK7NrfVcR1mNEoP/x9c28E3EgcQyoh14ST/Q2lhIuqSlUKUaJSYFBgsFTZZTL
3K5H1+j+UL/hvwxJt/92PSle9k7k5TwXue6dh3Ex3xuZNp/gFR6lXvtDYQzMtIhxth2XJh6Jr7I4
DrNyHvCPUs1TWa2rP07jUcd670VGnYn3j0oejnxbgGo3F0lV4zt4X1S5/QAXuDorkWF9NJSqf1rS
GvkmtSLlR77xMiwaUgJGVPzz+ld82cynCcEmhRdG3Z4O5ea6bPHvShONEGvUhPOFFmwa+03bNW97
tchgl+LRWV6X3CQ7H3KejzdCm+v1VMfG/KU2NcXzdRuL+YMTtPeIoQdD9UGqALNImy+el6vDLR2H
3KLT96SZFrgXRax+cqKhf0DvELMIfZ7tg7jkt67Q5oImFqSoSuWDNthW2Q+LxwmdDCUN6Qa1Jap+
3vC9hkjxrV6E+qXSx/bDJJyi+qBnUw2btFVH1Yevl8F5LjoFz4xhcD4slpt9WtE4LfzSWZVvWPFN
VVCto/bRaDww62nVtpOvGrNiBjCLtfHk2qCiTqnSdJepNnUEErx+8FsuReQexsx5RpWd5pjRgjsH
9NjhUZqsSf+VvkpVPJR4DP6E1Dh9BbnnNGd8135zK9Z2DGBlJ/AsRJF9gJPT/lSytJ6DGuIKjA44
qBZs6SQzzjlcOugvQtTfelerNT/1RItHV2aU7zxAwPXn3rXqhznyeuM5Xpf8XJr92j+0/ZL9aOnc
/UrjZP75+vbcOY4332MTQHHfuyI32J2zlX/Tp9Q5i85pg8rM17u/HkkGS/SubKwKaGTd7rhRkMzN
Q5qFwgQKaE0YJVXz5JyqdLHevT6UvH83m4yOtayly74VYOfboaq+RRhXGdJwqr36YVhRV7Hr7kgI
bWfpKLnSOiYpBH6wbe044IJtYSxZSK1+/NeM8vSp8pDXq3DLOAg5f6vlbWfEk8PykWFIXZzbGYnS
hn7lFEUIh7WJzsArFIT93DrufWd2x+XcWpT3AIg5k36NFhiNYQnTBzrPlMT/Fm2WLb5AKfYHJH7d
8iczrZozyBfMwXRvtPyirzkNxkSe5vemEl81ZcGxr/M6yyWDt9S3TS/66QF0Z78+9EkXDT5BlasH
KcrdP91SoImieCmgqLHT/ab20qc2QwTOXqP5cxSr8//SWMUTNW4hP/gJKsk/QDoXXyrsf+Kz3Y9q
8mRZov865Jb5YUAQ+MkhYSM5XFVbBJgKtB9f3yQvO+SS7EExG5w1IFaS39s1hYaBgK0VZ+GseO03
FVvHr8htrp+t2lnfjc0wv527pvymtVPa3KVqMmPTMxtjc57h4H19/cfsXMfEMjiXSdQbfWsZc/8R
tyYWQPapTcFXmFb35A4rXHsMN4j9bOds1Zn+2bMK++CY7G1guDXyJlaREtzyKWcMIYcqXZNQDKUe
wpNDlTKOmnDVVuP0H+YnG650Agk8t3E52hPjGjPBMEtTKopSmvs51iqHPxZp9AV4B6hCk5qjcfDg
7F0F5GpAGBF8h/m7SQgGddIG3WFhK4zUfina/IZ2jHMQD74EE7KVpJso3RdqKMzw9vMJXLUHhwJ7
qBvCeHZjR+pjmQXy1ENkouvRxMU7Bbruj7aKlvt+agq0RHqcZc9zObfBMKiZdmnXqf0PX1gCgQl+
2OVs9dvfFeswZLoxIVXVtfxpVpz5Okeu95iv+VHHdGehAT1xFXJsgAFvr/ca2yq3QG8tXHSv/OZ0
unGps1E5oIrvnBPEj+mUUsyVaMDNmQUx3nqrZ8Zhq3NfLcZ6wkg8EGomgignRxtxujrYujunxJNI
UQRrqWwQxt2u4bywc8CJEoZbRXEy7Vi92tqc+zbKWn//RCL9QWcWVwQs+LZ6ZAT2CcbjYxrOttO8
X9NMEUFRmNpwWVfkvILXz6TclJs3BUyCVOGlYkURcDOxfMB7QyszjkZb1e9bMpjn3nHFA1adapiQ
xT5Ydu8qQR412hFEfm9RKZdLoQTg4pSpbhc1VmsxOK2dhE3WemfP5avNmUdxTLj/ZWMyBKw7zicP
4GbLiBwE2STPZo3I7Vtbdb+pIEoOYB57u18WOMFJw5rmUr6dD5Yvs7Hy1oZan1UPC2KlyTkxzE69
vv7N9va/VD6jnkmF+EXlu9exgszimVNWGbOPxusaKpheNvCX1Sbw8mFKA/Qh2v9wBkhdyBckO9zS
NtOzK/zasFLjHlHM6F3XzGXgavi2YJ96ZAWt7S0lQQ58JtrYHLjNUwgdyOhjuylC6K5LdNHHvs3e
FnToxNlZhtg8GZSSKRfbZv/L0xF+okGYdJ96kF8/1Dgen6tiQD6orCzUf2avcY5ymJc/EL1FqYiu
0v6m0rXZu1qamr0oRRE2BEN+PUbaGbve5uB07o1CusiONYCoc7Pe7ijXG8kRnJiIb67SU4Ys2Fm0
eXN+fT+9PIcy2MAZkM9KIWVrxdKMCSWeoUVdaLWLC7u7uHad1tznHdSd14famxDCGzBDJEWEIsPt
hNrOzfR+nrOQwr91aoq+OXd1eSRS9/KAwMLj9XEBictse9NqKMUwlvGQZaE6IF/m60O7DkFp2MWb
cYgNculm0brzBIToCFqzU20AoydzfchzQDC2xdmu7wZ0dKos1NzaKk5pnpg/ss6ONF/ARcp91RPo
kKKl/33qC4ql0gXohx63eCq/vtJ7H1UyyB2JoKX9ubnx4AkAKzX0NGyqIbsWOHif9brJg9rJvYN7
b2+5JXFcop5Z9G2FpYlEMivGkoYLSlc+wF37O+0M4M7O1D1DCdICd+n/GpIMNoDyJbcRRTEJA7vd
SdM4aEZL9TLUV1276wV8I7X2NB/krnKq6+Xo9nv5UEoOANENKD6u+O2HbbMkV/poSkO1yaoomCIR
f6S4Xzz0Yi4f7UFt7029G9UTidtRg27vW7K4bCumLAOQ27l2QMKEPjN2VRQezLUJ9bBoNpEmK5SD
bbN3QF3yAM4OuwPy2u1QudIShJd8ywglt/PiVs1d7ZXDwY0jN99t1MFzD9IagIeEEG11gQthrGmx
2nmoK5SPi7K8RjQ0fLVFqcY+lBYydyYlBZkk3Z4RYVLdTsqmMIRyWVqGgDANGlSi191g0sduOTX4
zwDy0VbTm/2kIAgHCOflD+j/4YEa29P602HXf6/QoJsIT0YI9CtpsRnM+Jr+aMtBM32ljWMcoTHJ
iB+9Ok0gGsDJ+UXCu7y1EOmzA/hu5lvTS9IPrWajMNrqXlf6bl0ay2kdtAInxYFzc0YQz4C/k8S6
uAJmqETAOqHcb0WTW6Ah0psdGilaOQRuJ8VMi74006BuVPOf1agRLJk8C3hDVgsqWmbRuThAWfz1
63fLb+mA7fdjH1P5pv2lIjBwu6AxbniKBT0mjPVRN6EiazbU2cp5l1azWVzk8MvJins45u5EPczv
2lx5nEoAY12aFkGljG19Zxll6QZO7bUPmRqXB2I6+s6poTYvg2hJU+UduP2RS8wSg67gWYsR7Lmu
IJsAORlpiuvQgNDlo1YYsXpux2Z8G0eLOQTsnqk+p2NTfNTEWvzKu3TQH2w1re+Bfw9SrLEzMY9N
M+dsp8LLTioQe4ithdrU9wUVRCX0IHpMgetKu6PIXfPlXEZ2n4dKlk1HcIS9fU08SyZNvgkwexMe
2NQtUjHyGbTKKz6apen5BuqIB5Kve28alWuAhbCX6bVsSwTCTjBgQfnwvusX3TcTtTyVRZreg8FV
n7w+q2nzDdWbUhnG00D+EjjOeOTk/bsWvd1yNibekjdBDr8VnkUj3SjzWbj3SNcY5tmLp6Q5tVnf
dk92Wnujr1CozR9yz5uzaznw+iHlqeTpXZ8tneUPgzd7V/BYkbgYxozYZukgsJMj3W35FvVu95Fe
hBh/qRofPdBLm1pySUfukzpafXHXu2uCNmbcQeNZlEmtPzSjOzWXesjn72XhoH2KwKNWv3Hd1Xtj
r8I2T11id+8yS8k+u41iccsUZo4AUrH0/PKhFCJQemfOfAXVgi/IElvO3ZqY5fwBPjN9SIHqYxVO
AnzQ3KcjDqHss+VUeEJ7qxorpliOxwN48ADsXM10tIGrS/qyrNHfnhqsaVSzzkrEdntC6sAG7Hua
NaiPSt63J8Iu5f3BZSIvi82XZUTYKbDWpVveZhdHtUTjdgr8f1QP/MwGmjHnZX1Km5GO0FgXgVv2
4BV7bkCVjt8Dulzd1eiFfhDH7DzxgKaovQFaAsG1DU5RkCwz2gf8EJhjp7nN1ydFX4YzL4r1NIzq
glpn6Vws66jwt3NTMTCZHDR6etZbJTWHoqhnNHJvq151ifpMDciIzYsULLwerPbuWJ68s2GV0lHY
xIWdJRyAz1N0rzPqG2R0cAjJXADWfm+s9FHtMl/fZ+mElKjTqnQDoXmN6cdxVtavyGgnMTd6NItP
RgSRyeflsQX8fZEeUfd37jYub6jHRFtkWPbm9hYLFh+z1BBxla4452m5hsYyl/evL8dO6CoBsXSb
KNtBct48ZI5hlaUgCgIZW6Blu+ii/h/0k0625kcvXMbccf3MStKjOOt3iLPZ9QQ/BlpqdFwJ0Dfn
jJLcrMHSV+6blRMP7pImq5UhuIYwbGk+rqiCvi90ukxNrakPSxTrnQ+Q0gogTplP1EkQX1Um5a1n
LMpldUf1ORb9fAf4RPlsmP1yTQrlSA7nN1Jy+6PpYsqOO9ki7dvbyyErcAj38Pq7d61s+jDUpVmf
beTWc7pbnkV3wZ0dEw7B0CAyb03i+2Klyy/uz+EDett0WatcaFjCJsbgnW0tslqCAOT3T5HTTP8K
sHB09ZxMuQzC0e+5vpP4zm1EPN69/tl3LjmE9njRCHR5PreVp9Fbnd5LQBlzuxT32Vom17kxy1/Z
suQf01LRPrw+3s6hoxRBaiQTbHr5m3VL8hYaycB4MKaKHwWkkjaop7F7F5N5H5ENdgeT6n30EJB+
2A42YDqBX5et3ItlzE5UKdCkTvXsDlU+6/L6vHYOKePI2jLFNeRGNolJjRRgrTTMixbtEmirPp5q
YR31DXa/FrA9tojNzbxVVHUtFdhKUhE7FoA6mnYtziZVhGsM4OSU1PoRkm1vAemuyWoovWnIP7e7
XIF90iGGHN0vpT2eLBAsZ2XSyQb6Wj+IpHeHQhOGJ4TkUt+S/M0ocpYillNLxfBolePwEXhHf6/b
U36w53eHQhCDCo+kRG4xF9ow0xgZcy4cUE6/LKf/BtQoT8HL5cV/mdUfQ21uVaS1tWSJM44XIjAX
OkJDEMEb/hRH6V/7TpDPeUgK80pAaqcBe/utHNqes67a0X2GAHnij8LoAr1NlzvER6aDFdx5LCgq
wSqlXi3bKXKF/+jPKd2gZ6A1vPsyH+Nzb67ZU1JO2cmx1q/tmPwye20+eK53PtrNkJvXeq5WK1+s
1bvX7BRGWGXry3ON5upEhNofNeflad3c7hA8QW6j6oq82rZN1mpE/yo+NfeNa1dPCnrcD3nbmw+l
lgE1gyID4Ur56Eyl+HdBaOgg+tqbKhAnnGxkqoH4x+3q8pfr0I+Ri8ekmod2MlKnq1f9EuPwfrA/
dy4U6WELNdoDC/dCOUzgX6n1AxFnPSnDaUWq8zQbQxTAW0sDcrkji5m98UDdYUGOVNJLE2KIwdE4
VYg75OOUXdJhXn/OvfXFRPQ+TO3JO0jYdlYSBCP6gqgvAIndBjWpllZK0Uk4R5IUj7wS+OGiN35F
bvTIF2h3KIS7fj+kpNnbk16ncBYbokRu4fnRqCzxRFnAfje6xpF2xQ6GCtIznw09AHnWt9Oy7AKz
BzvisSGeuiCTDjUnzfPrQpv+qmiOIE9ZIdVCTnvqjGb4p5zzKtC1RnmIY2owrz99ezOndwVxi7CR
Ou9m5kYrSqWm9XC/ooR7FpDf7uC7K+eYuuQB8GPn3pHyMyBaef/IzTZ33NQRcDsTvD4sIMRj09fx
nZYq6qVb4+Lc9da7Ramzr69Pb+dlZ0yPBgd5AsHx5g1U+7JA/V0o91lfxWdPVPl7SmTdQY1mdxH/
GGWziI1a1vbkIu852VlKdq5TOss8qQuWTuCDXp/SXh2DRg21YhcI0kusxxgVqzngenGvARv6hh5J
dm6d1TuZWJ6KYPCa4uxo6fpWa3PTCdLVAKjVRn9NbgfCI997yvISjrB1szE6MvrMIDxrhFqEg+0U
oRd7R5Ljuysrjz9wCzRRtiVPRc2cOCubOMQWDFPXosUOwkqGJ88r/0NPh+XkENBuMShS67cX9wxe
L2tbIKrukgBw1L3qrpjK59c/3u4ZIBbj3Eupvi0dBv0Br3MjaeGOf6AvHNGdLTvHWyVDFXkq0j4Y
8+Tb62PurSGNJB1oMVRj+pC3EwOroi0OesmhKeL+NE967Tcrq5lHcIX/w1A0MXSuNlLzLYys5uYs
0EkjsYJ+FwiRl0HRq+V9hFbc5fWhdqoc6ANSLUR/hBL8FvRJdtfVakviiTZscR1HpMydecwvM9IS
p3Kcsy9kk9anIV7+Q7nyN9JIqiA6kg59u57zQuUF7XAu8KTxrjViWycnHcUBOmTv5qKBL+v8EtS6
7ZnmcaLNlsspB9aLAkinqPe5rh/hJvb2Bpfx73CJEsVWG17X12SBXArXelJFuLpd8cOrdONsO4v2
H7Y+wQNYaXqBVMk2y6YJtaOvXyj3cV26J4lQ8VNbHa/NUE2XPMcfr6zr7ICttXfeaHYBw5ZRBO/A
7beSQr9Jp4LkUaJ5QrlRwz4HJ4ZzbinvbVcAq4dG9B8OAcIHMiHn1gIZvBmTEkyiY0UcOlpsPud1
lwZInHc/hLN++eszQAkM6BAiwuR42yJYma1a02cgiJQKjSFIEGb3YKSx9gRHzsOaxorLZ3swm/UK
v3I+SCN2NigkcykdIxM/d1v5cbKhnXGPikNrASTqa50KGA7xWvVgOXfHoapFM1qiibYSkGYd2Unb
WzDMu7wBJ2LNzmXGh/r7368liTJcXuoagAc2NYCkRIphNScKhYXVhvRIkYMSZerTpoxC9PyHwIvh
2aVFc5Q8702Q2XHISf9IVzZ7VG8UYffRHN13Yzl9gIbTQovojp6339fSJi2SrHkOAbx0gL6bYZxR
o8vnIYKodNYa+8jQtRTnHTOxztkYp5EE3+ofOLv077pVW5pT14upu5bFasna9YIHBv2gwTuxesDS
da3S0osdcT1D4Cn1o+bqDqaVsFSKX7o61Ap3W8eOcFJxRCu1PxOpAFt2/difNCVhEyiNWClozlXj
nMvMKyMfzseMjn2UzDRMVmN0AqOrjOYghN37VOABufPxjSZzlv/+R+pcu0tsZTVU+9JUxVOveAtQ
++UoJt9LETigGikCzRLyyM1VWQ9xXPSF7d2jBdIE7WpVwaJ3TehWS32KbQgURqHoAATL+Il+8OJ7
yTjdq4PXYtGUHYl97X4IAjAwisjPAnnZXGizNSoTV417XygImJzKBLwArG8rbU+VLRz7DuWhEflG
tcVXTydHOTdos3QXg76+6+eKPWf3rx/WnWdLXnesD4wYAFab78DVW3bCyqP7XKTFpaNl/Ghki3ah
DTD8h08uvUAZRHL8twX8cq0jJMVSTqejJmdraLOzsrRH9B75RbeH0yFgkggpRKu3xc5FVJHRt3iV
2Dk9/aRt4rtJ1XKwLl10atbsx9+vHyV7SSeSAcw23/XIo+uill5k9mIGaocYRFNNuM9MefH3LzBm
qqTvfCscd7ewXUoTLZJUsYJ0WRpde6PPFN+0u+Zx6lfLIBJNNMPPreRImGTn5ecSh9fKhYXe5tY2
oEZ7dcDDmiyJu/fajUoXuo6IH6LMxQkFxYNw6Y2jO+s3uWz7HWVUKPWjVESsNyc3aaC1a9CHQ8oa
mXHpazoMQZog0EhToSIdg4Y6hiMuhoafGUn3Y+xcnFadFtjGZGQR4YmaI20MxcMRdwOg/dwf4RvX
Qdt1Yjy7STG/F6ungEvo8mX2tXRcMgAeY9XgvpJGWC6W4GsvA7JHnzHIzeOgm+zuizpA7HjXe9OE
GSc4rrus6VwnmLjI4uD1zSUfku0ayLCEqgIhMlJat5ekww2dtk1D3VlJamTsFyd/bEXjXVono/ys
0dO+Dl1hflusJr2+PvbeBU3Flj4/8nxcEJuxCwu+dqW1KIfrenoeW2O4lml0BKPeO61Ua2l2/n6X
tpWMuqTTrs682EqbFXeW2qngGfG5ixoLy5vayA9qinspP7HB/w+4ue+6JinGBNO8+96pcTlN+zIw
6jV+Gy9A4fiT55sCV6UCzJ6vR+h7OSntkteXdnfSMgDjPaKrvqXtYKaIigq0L64oB791QtKrdH4N
1Mns38ReXR3c8S8PMLhZxiKMJooGZHW7jeoMSIiXEa9A6luDGufGN2u5zoGHvlFAj9B4Utd6+vD6
JF8+LLeDbp46SGvAueiM3yeNNgccZmidMHeCaSzyy+tDyYDy9pgwlCefMd4WfAM2RSPbjWiZ9HzT
ROni90vkpQEussMl7xAP8wu7r9/nMZU/T+nRa7PnI42XvalKNinvJzq9L/TFWV0wHsMIbH3trOdk
WatHd2yb9X6Y8lw9eEV3B4O8hqqeg2zGVqPI0mcoV4hihE3jNaGzWvWd4kTLOyoE+sG+2RtKlw8p
3SEKOVvo32LGwsy6Ahin7TWnIXMxnYKide5z86+lgcnLGQQfedelRblVrVW7qlHjAeIpTsvKg9CU
4mdvTMPJEcby8fXd8vL0wWWWsTvFBSr9W6NELHAVQc8D1B8ps9LzXFjGHF/yaM5Pnu6u59eH24n5
GE8ecxI75E5cucp/RLpdn4k0nhHJRdfW/Th1VeQvawTuVim18zSOArq/bVywgRAnjM/yxwZbs2DJ
NeOgDvLyNUHzFYQ6IAoqSi8oD3YxJxOGoyA55yF759WWFxg2KbWRKU5gLsLy0xZX07aarPcHayBv
mO0J/XNoeUP9sQYoHBXWNIo8bFdV7QHx9M1gnVUrz9+sLtp8foPl7uSDMoCfW2qdEY6kXU04FpF6
6XmZB1avNY60xXZeg9/OVpwl9HDRMd08cguCbv1EWSHE2Rcrvaq3r4OyppdsWshSy6J5MKY+Ow3T
5PLRuuSa1bN68MjvnTLCOuZGeR35fHm7/bE2vanhkcEeCfPBcoKo6tQv2jgOgY3b3cF32Nv6yLfx
+pEO6mzK26EmNW5JL+HX5M36L0oFlRq4CL+clL5xnisKIAd31e76EsAwEjrTEGA2TQMjMaeWyDEJ
o2wsLnqikfimojT8UYvsU21E5tnqhuyh1rXkrdVStMWLqPNf3317syaSkSgLAlhiyttZI1HvVn08
pwidZu5XtRvst5PIqwuiPP2DSQR3JC+2OyDFOcwKwAuxzrcDOlqWRYXHvam5bC2rVIsPQsE73ZmV
BAiPax+EanvvO009XkCZSb9QhqqTMTcaF8pWOSIE4cwzhnQVXXy/GjNBbjtFpy4zjYMHfneWnEIJ
AqXOv62CJDGhfzYh79N50/JlaZLBr5Qke5qtiEYtCkeX1z/j3ivvkaFycwHdBnF0u6p625XqULlJ
CEMMN8YZpRutnL4IO7LuvQgPcnDWeYD1c+dXhfj5+uB7O1meG+q74INUa+shYk21FGrFfjCiR4Xb
ZKwhbqlpsKyvymCvlxL/rFDvdOcS40n9ht6B8aGa1sQ5eJPlEd3cpNJ0T2psou8OQvB2FezWWpJi
GeOwoObhF+gXPGNsrx6EybujIMMBtJdHGbWR21FcVtgtXJpFIm2Nn9BIP7XVYv77+pr+phJu5wJA
DdFvTRYktzYmBoWPdqxSEtqUKplvd9n6vZm9/KvmSSpluqbDm1FtGoprFAtC1U2cz5zhIsduc6Eb
CAGlMyl9D3wQJYnWzhce29LH+JFAc7UXPDFzyNzDaawm6TpaYwN/9LzLbfdiEiC5dMqdhAdbUHkh
e/xpqTEJ22y9QJmT9TFbkt691kOZLZeuW+foVNj68Lkfm9Y5KeqUPWhR3nyLhzF6tOvCLU9EBfWR
YcjOAUXDmiTjd7HgRUw1Q3AvKksBY6bE82VpB+OSiDn6qRe1+n6p1iPV/L1Ng5gaLDgeUkDBm63J
pnGUCZnnUIezHFp6ZFb+CMXy3evbZkf1AMQhb4pUCyGS2WbFCOsoCQWxOCyLrHB9GBzJtySyzU/9
qre5r5QRUobwrOJv+uhoyxtFGOUd4kDdFKwtxaEnQ9S5c9ZLmQNBCFy+JI4NTsDQKzc+tWAYMbO1
CrdDw2cSn5FYcr53UzaoV23hBjjZbtbierqW5XPtRhjO+sMk3OFuRlnBO9djjeOcBVXR9VcVBuhl
XkyruxODK1ZfmHX9AOTPi/150vLnKGoHJdQyKKFDX+pf1CQbG8q0Y9xddRAUXx3+u/x/QwKXGTxu
FzvnviF4OkOzaOPng5Xd2crSAtCkuSQRsNt3S1/zehUDfE5VGKHaevbT3PfV3euj7LxWtBTZHvIe
gz8lt+0f8c7kpTVkcRpJTVarD10ztw92lfZhseblEyyZT14daZ9fH3MnxoJiCGICZhjv8vZFHqam
17H+AgGZ4by7lGZ539IePiHkdcRh3jt1qLojQgUxTIrZ3E4PVGRWtCtQItHWPxrPnd6oSS6e8f3w
3kaxV40H4ePOeAia/U4xQL3RwL0dT0RuDNSkBD0QGUL3NUM0GIpV7kzlqvMgPUALUrNPr6/n3qDA
L2m9QzfmgpHr/cc3xM+5aMUIZnxIFe28zvp3J1l73xYNYo3N+vfwQVuKAkm5bIQira0ORuukPbwW
+hdjV89E4rG8zakbWmZQp0Z2cKXv3GOm7AHy7ZCiIo67nVxsGk2sthIVUreoCah49AEpNA6eWHmY
Nu8GhG1DgiQgodFGvB3FMKHxNjb94k6lyXJZevQE/nEaM3/wJtVM0Eu0hwfhdWt9bro6tk+vf8Gd
EwEfFYKB9PJCm3/zwuMua/UorSj37Wy2J93ps+voxbM/r3H590OhsmVK60968EjM3c606EWWoBsG
qqWd6otDivumyImfgrkS6cEVpu98PNBgYMKo/oMN2wqrQ8q0FX01itBBjrk6T5EGQdJeVWvyLWvq
bD8l1fzRjU76NS3LsUReZFpy2m6F+SvPs/YNd2+znowOrt25yXWkn5c4kT6QaVf7kK4pI0PwBqng
wfHWee+H/rs26epPw43tHKJdNj+7uG0dWU/vTYz+NAYOBPhcnjLF/uPImctIGWFR8rBJvQ4lfNGc
ImxGDi7nvVGQmGU/0jSjXiH//c9ReJ6sJSZRt8y1uGtmdw08Q6yn1zff3ihgc6lGEMXyjsuz8cco
GIPFqWtMRQhUcHhMoXEFfT0sf3+Oga3+/yibm3hsGWbW+yJMLWASxmInF91u1YNRdg4S1wToMSJZ
FAB+Cxf8MReA/JAvYaSETakqwWxQVKJLV19M0Kt/fWWAg6CDRs8ZlWxqSbfLRsd56fs1y0MtitMu
IOXozpFduh8mzS7jkzFbzgVd4DvDyZODTP7lLBkWOVWpCmDCm93sC4+Q0VYXMw/Xyqywe0pV3zAn
ESbKKA4ynJcXoxwKKVMcCyRoZzNUggBcRWpehEYCJ+6a9Fk/XjpnceOgqOCT/9CdCYqtWRpROCwC
Cufrm3N3fMQVKBFSr0Nm4XaV0y6faVqzykNjVQ/mOsdPUT+ovttbyV2ZLNlT2XrqBUZafzDy7iKj
KkOLTR7BbWA76M4AvVSOvKraGjR4IXyHAWDFvqs3R/v25RkkjeYFIp8mWuGtvJ1mNTfF2CPzH6Zk
2z4syOQRAY3x+vpivgz24BZQnIcSDRb/BeQkM6qZbnAF5RZZuwoFvcUqT9Dy+9qfopbLtU2G6I1N
deaos7RTd2VouWMRAP4tBHw7wU6Nq7E38jKsYU1/iupueVMUma2eSySmfiTD/3F2XjtyG127viIC
zOGUZIfhzEgjaRTsE0KSPxdzzlf/P9TGBtQcognZMCzABlxdxQorvMEYPnRtYfko7/ePqYavn5cW
WZm5po3X2H/4tGu6gvOsvdYvNjeeAHKdQAPPKIBWr3WUWw+REak+OrDR65+vOHUnggqMMuDJbbYv
MGS1680oD4CuZwivOfKHGdKz62RV+9pgYXG2wEoetKZ3yiNrY58myEoCJ/jdvE7tUFPgzUUeFENZ
nWdTILmgGNPLaOOo0lvqP3PdO5e06RBGzHCspjBy1DHe29AQ5yjyUVxZHY9vv3csjSHUeCsNGqro
l762NS8B+Hu6v7y7M10VaHD/JPsEN3E7jKTbQpFDIw0mp8k+YLs6OK6sTk7iZkoVKedpHucncCfR
yTbjvHSLyhw/LzgcHqGX38bgPG3UgFhxZJfJt29/SKiOnd5D1QkwXEkXt9Ks8UeVQht1azRwT4WS
Hh3mvRWmpomOF37VyG1t3h8q1UpttEkW2KW0vNPH2gxwNW4OitS7B/f3YTZ7qenxD+oJPwJdy7T3
CTl+gNag9n1C3/PRacbmH5tn/XFsASV46Riatdun8ZB6jTpA7L7/vXfnDLucIiex65uNPVFZFXkd
8rlbxygCKGkh+qOx6B3//kC7n5PmLDEEYMc3oM5IHrk+HZ69UFfrs6H9oxvxD5zBVK9wUIy/P9jO
tQztxF5jyRVxvqXW9J08CSvVkiAdVTV5TaUB0mHVQep/Sk0rvGCbUD7Icj9d74+7M0mYgUiJrJcF
Sknrf/8tWOr0Wae/bSDM3vaAp4eFnMELE0pmsZq2j2rRDwfVor3zykPOWEQTdOC2NxN5+lDFDWVq
sxgpzLtjPar1ky11UnvKMTT8uMjqoJ1FtQj06XMhW0GL9FF3zkfR6a/35/8Lz3Cb9cGTJXpDiGc1
mNy2qtta78DdtUlQD4X1YSr15KfkaDDvABENV9KU2LhkkRQ/U5+r6qvTWfGJlLj3zamNX9slojeF
PslBdLf3WegLQrnn8oaKsB6C3z4LuiVqyrrEgQ3S+xnicelXajMAAizFU2T1h6JI6xF+swwwBMAi
QPEHz7QZkDuclg/6NbbWY/oVhZU/xLP+1NBHvzSWWft1lCJsMqutZ+J96+Hu+5hKQvmLSPTPWXzA
LOn+QSNYP8sW1Y92fq/rlKWCMkoHw896XcrPRuvMX+rGjv2h19sHp1JEf3C17ASa4LmQDkKuA/kg
Z3OdihFriDSnGydEmPv6UmR+Y5+V/GTgefM0dM6LllhHjuzrym5XnmoRoEv8YSnfbJJxEFCVbQ0O
LUA5RLOk6qx3zlIe8dt2Ilmid/JvKkTsp229LXLU3CG3Q9jTkFYwhmjOizKH/pzjwnv/SO0NBayV
0jskHVAym8iqAKiDMiv6Ws4ywumqu2YZkJxywG/lA4aY90fbOynMaLUtAXxPHna7cWsJCnUbSUmQ
yxPOc7FQkelM7KuzxD8W8GL+fxjuV78JIzK8C7ZbJFlKPW7UJFDbvH6gfW/7xajBBm6z9JSERnsQ
ru8tJh8OXVRaejgmbM5lgUxKr0qMN4xtFERjuJw6pGT8EiTvQSC1O9RKXiNyWbk0m42YKdMsxair
B1JOHFUthXpKp1b52uEudbCKb/c8TQneGwpe3G8wWW8/WtsKx0mqKQ0QsyckJlk+qR0Uz/vfauel
YRgde1LwvWudS7sdBkaEycZXGaZBiwHX3PRCBqafKkfYiC9o9guibvXFQsHTlZRJ9029aQ4e9jXI
vT3e62+AAU3g76wFidvfMCUdfhQzQbBh9GwYbvHrNEjzU8L39sbKmQyX+7x0MTDDoGFOrIPT+PZO
W8enOQtLCsD59nzInTBR2LMJl1CLSVzTbB5Tu21Ogr6l14NocodqmT90VhofnMzdjwwSl7KfhlzL
tj7WKW2POnvO6udRd1pQW7+0ha798a5dy/orcZdtSwS87urfXkpwskVcp6g3TZEUAqVTZG9sFMsX
bSP9h6VceW30eQk7gRbfDsVEUfnvKoYKu/I6WlZ37oypci15cSCETfIZdOh4NroW57f7W/nt2WSW
MPgoAAKpe7OLhDYMhaQZhIfCrGeQX0n4cUHkrPWlpgF1fH+0vS9HxYOe4SrmgIPN7UQnUWUWLtNJ
EGIypbmYmdivtd21RwKIe3sTMCviHv+P87kZJ7Zo3C9xmVAQ6JsBTbIq/WwP6jIg+mFPj7RrSfv5
eZlwM10LD9KavTXlxaW4SpvmLeXbsOIwL4s0CRpZzYM8nSa/s43s2i3a0YL+8n3e3gIEckAVlBWf
sa1JWvqQVZ2TJ8GyLHX6Uc27CS8bTSzCV1ZJwq98B6m/muGgDAHcE4xnxmRUZ18DeafBR0HJzI1t
vYrATOIAMBPJq6fJaO32mi1L+62b1Arfkb4aEFqcQ5PAeZ7iqywPWugusx5pB/faDpEDW2aSeoSJ
KW6whLebBFs3pW6HIQkiAFnva1HVZ7xJRk8q5OhcSXnkIdLTeDFKD8+2MSIbBZPmf3YXAe9T0J7/
8y1Ltx/1bGgMlOHU21+TdHEvDAPVUkCL3btpGSTPynPr4LLZOxjrJQqwdQ03tiU6NG+jorNBPuRp
PTwYViNdkSKzjwoJezsTtpSJep9DwLZFlC6DPZSKiRRy1SimH8mx6bUd/E8nE9YBvftt+ES1H2IY
UmLgPuBn3K4bN+UIzQWh4mipumc02BVs3yltTmxEf9Hs+b+8yTSz+YtnmaXcRBl9OqHyh8If3WVN
/oFQ0jycOqsY9MdMsQpcRCma126GL1TmOkVaIljYF/Z7Oe1gRd3fM3vLTK9tVQolCnkL5u9iIdkz
iuERlCPf1pswiBLHOifY3B1Me3co6E709xgRibzbZdYBokA4AyNcQgQffCWTW+V5RE/Mw2iFVvH9
ie19VHDslNxAwfBwbA5DhI2JbKHMFIhupVeBj3oUCXAFJw71nyA6j7DCu4EWU6N2vSYZSOzfTk+t
0OymNIdLTTiqmYtbSfaodbpeXdHxXFJvLCkoICAlXuciSupTFTbimk6VdlSz2Vln0GgG+9ihX2Bu
79nWtM1RQwyMMsoyebmy4P4CCiG5DsVY//n7QaV+raVT60M6arOT1aznU+MbE4CVVq+mkzQnx4Ki
lypQWu5/0J17h54wSQCkDANU4WYoMTZ6BFWR7VMu8iXP2+ocyuERuWUH/gWdCIUQm2O5ijltPqM2
T1CXYWMEJrqguouV2PQTDyjlb7BR9jtNKUp8IMZQLR77cqiQS9RqdfpuLpyaE3Lg1eeyMc3081gl
YwoRKVcHhEbVsbomoB8HNyHRbVzsMtIV/WNbJ32usFe9v1R7OwB9mrUmulI0tkrHWJZz3aHjHEim
hplvbSsuIs7pNTUz4+BQ7xwzBOlYKaJ7tvf2q+RDrA3qGGdBiZz1syL1ne1RDK3+intpOmt6OCsH
B3t3cmTWNCwof5JO3J6zqFsQ/MgJdlVDnp/7VrcvtSQ6aBa9cxC978Rmq04+VjbEnGAvNg9DNZfL
AD2QPpEt4hepcJKHpUnN8rJmqc9Q76jKLUl9rmBqHuGD97Y7fU2Ea4EkUUzfjI0uFTiPnLFjpEBO
+GzZp86Iu4MZ7i3maivDY85FCfTidjFLbVDCbu23OXVemy4YKAP1YSn511z05HJ/V+5tFZIT0Ctw
x0yipduxFKRlUVXvMtzUzOQUq1H1OEniY6UOpV9Y9nggL7Q3nE6+Sxdi5RZslVhH9IuqESxeUICd
81vemS+ir1QcAYf0kmvGUYtrbynJs4m+UHWgiL0p+dDo4R1CPDAQkfVxCdv+gX/z2VHLI1XAvZ2x
FntWEju6EVsYLDkZiiwAugI5HMJHpRrqUyLyo4bz7nTIFGmqUJDjsN1+LTDafa/b1JS6WVgedtFI
JlWO7i44Kn6+vzHWTbZJDNZeEVgFHgtgu5srNx1KgFRVlgZ20y1niVuRHllkvy+kJb+0bZs+ZHUo
HzQHd1fR4e2i9M8tuT3bBWC/uhYp10hNiGwIcg65qf65P7O9PQgsmieSlsGqRHm7iBOEr0aFeBto
YgCmUzUuKtLzWcxD7UtKcbCOB6Ntm4B6XbQAW9BZHsrYeKqy/HtSp+lLx8HzKtQvT/cnt7dDqKfQ
xl6lisiBbifnqDPkjEKkwTxAVuiBJHhSBIdVlJ3i3x9qd2YYlgAwUvGA2t75+OYu6COzGXVJcs6x
pmZXtRWdFyexfGqiaTjfH29vc8DMp34IEpRi+Oa7aeriWIVNlQP/2OyMTlMVhKtI8/1R9haQcjTv
FAJIqyfw7QJWelvmTl+iImcPzsmAy3uaKQteRa82/+Fb0dWg3sg/lTcZh019NhtNLkORqPG5DONI
86VpmU5oSQ/5wWB7XwvZHrYF0Eg4upuLvhSL1QgtzwIpkgca0NHoxRYa0fJC684q2yOEyt79QYUG
CAOWZIQh6zr/Vv4ClQJ9peARm528+NzkXeuiyhuf46qVP8sYdp7UWDpCuO4MSpi4omlpuK+ds9tB
2Yd5k65FaYorbVBmqDK7WWd23mx2wjOlHCe4vmm/3d8yu6PSh1r1paiBbcmPkqViQ2ItSdAW2BHG
ZM6XjH7MGc8Z6xEJkAL3pVL5830K+Ac2BJUb/to+BdXgLEOVNAw6t+m7vliij4kSp36uTvoBmGzn
SJDv8xKQJvL2/OrC//YpVSvSnSHE526yIsU+h2ZWvxcph+ihNElpDlKKnY3KfYJoFtQzmBJbNvmE
oUmmRSF5eJpZf9dRHV6Gvm4vRjxKrUu/dTx4dPY+H5k2qRmCh2iBbh5VFnEphgEbRrh1khfH2Kmo
OuLBWqQO5wIkvafL+Aje3zNr4LF5XolHqaCshn10nDeDqrXdDya26kFdKNWLpUzvSF/Nc2zhnWlF
dXyZRTFdJmygXu8PvPcx1zt0VecjyNz2bZSi6VOAKRQXkQdLPCwo6OfnI1SowTTD//AtUYbF5Bgy
FlHRugq/7RxgAmFkUiYKekvk/Xnuhf6x0qqIGlgJLeslAtlsHzxLO88EjWnAjwjC/9JzuR0TW1jc
emwbSt3a1zCdInu2xSEAb28UuCWrIiCIaDoJt6MkZg21qqPuXedG5afzWm6shuLg0t4BuEBjowSE
jBbWWcxoM4zIxgpR6zQYtLZ03A7lkB9OXUkvDacw8VKkLwq3xX8NiYc+1n0hdCPylxjMiWxp3UFh
Yf/noKqNlwKhBVW525/DxVvmAByJLjRQH2Ioc6/A8PxJWQrza6WU1bcC7XMsUaT8mtHj8vu07p7F
hOrk/V28V+SFoUEaTcGTStI2PI2cKePgKmTTWWo0uKfn+bULB9NbxlIrWajMCUQ6L5+HZhTXuTTm
9+hAy89RM8c25jfdnxNm14qWRVBOw5fIchOdYOFrLkVJnbdJo58Z6jXkbUnrotyqXsZEqg/uj18l
j+0FsvZ6KCVxTwICvf0ULe98KTI2oIwHwnRahEXDx1zMPD8tdYk9xRBn0RhMWloqUB1H82NidBGs
YYNavjdZlfJVUQS68bY9/iuPUYZBQ6sOnYdhe/ucVqHIoIYih+w2WONZl2GZxIdYmTodt/muegzL
dJHdsktEAnukLb/pTanMFyI3JKHpr3XfKUrX0ZmSevMFn8VYdwt6J5E/Z05sXwvDnGM/V0T50uQ5
3Lw5Qm73K0U4Qkno58tp6XpdXKe6FMpXVe3mV0wU26Mm6N4xZi8DaiXco/O7+WooPoHrMUyicyVZ
PhpWnb6PgFgcXIM7dy46IlitUsql/7EV1UIMxZzFrKFyacbjqdXsn3MbdWeyjurgqd55VqiOrSJ4
Fg54bwAqIi0HCykLuKd5hlCNHpXJ9JDbbfZORuyictsoLwDr1PiRzEoSawch+t7wa3sOMDbikESa
t5tSLHbVZhR+Aon6NZ1rcEJJ3ZZnBTuQK0p55qXBI+KkRmBn718Ie0uMqsZ6E3D68Gu6HbkXQpnn
LKddIKfzKbEk24+sML2UTVceXMrrnticPNDelA1gFKIVts0fkdbJ5LgdRZAubRfIctdcWzvPvbwV
0ys0moKNrs8XK8LR0aU7/OdkTUoZFHe5ZihmEXTeThWLjxGzchnG7ZCeIAYt56VboDd1bezzZQ8W
dic6ojuIsM+aTJLmbUbD471EFbMJH4rEQR9LMoYnG7cTr5Gb2U9pOJ+iURav97/mzj5atc+QjqQm
hdjB5mtSaEkxFU+gFyIq8m6Jl/YC2q44Z1KV/C+p6MbgGBVx6Sni4OPuTJfaAEU3ijgkLVsdyShU
6qYY6XCpVVQGjYLWnTpF/QdKHyhtDKJBWzU9Atjv7CiC+F+LTL/nDWGnzrDk6R3YlHkvqpOzZLKf
Irr9tVa17BwvWXWZRDF4rQXia5jK/q/7q71zdohDLfQkoUKtuh+3G6q0hiSFRoprrJXKhKAFrmCL
WE22x6P7aee+BdQp0wzlciJJ2wxV5dNsO3O6NtmGUri4xQ5+mRXTQZlxfxjqKuxYnsatWEfSLjbR
B6BBY1yK3M1nkX8vovLILWP9tZubgNlwpGk4QyHbQmjEKnvDq4RPYuQYz5VdO5e41VS3NR3DL8fl
qFu/O61f3wloAtXT9UP+Fk5rIxZUTkE4XXRSFSR2l32asuGo27I/ClMioaVmuhXaqoXcyymWC0Hb
GjgUiFk2YGPQoPnzV5H+hL1KX6zKmNvZWAlceABAUaCNeifcQSnJvEqrhfU8SsDh72/yvVkBRl9D
JlByIBpv1y4qFTXJa6BqWZFLblOB046aQ+HCvYtrlUEDl02HwNrix8yuh7gP8CfQhSa940xZfoJY
3NNip63bWpPlc60UnqJMfy7aTe+a0gKwMTzOOGC381skB1ZZClpTWWhhzqWcecki9R/gF367v5J7
14VB1sPpWusdW/litoI2EbPFASa7w1+lUdTMLG5fJ8DTBx9t74BxW3C2eGnZjetH/W3DJ86g2XGH
bTCOqPQjGifo1CzzzGL50kXd1/vz2h2MkgpWnaTaPOy3g8HXtyUt1aNg7EX37Bhx5Oa9bJ8rHKBP
E2vxcH+8nR25RiwUTinm44Gzvgq/TS5edDUbtRLFmzyZzyAf54cF2ql/f5Sdr8XiQcLgmoJNtDUe
ibtsnGZlioJeRZ5+anHYMekKPvXteASe3Nn8CBObVNU5YbD21dsJmTJ+RJiqRIGeZ44eJHKaJb65
9M21tCXHcEuKnZeGTfrFqRfz4Mrfmyd7kVNH1wI69yZTLrRSiSy8i4JpzJrUD8dc+RQmY1L5cqTO
5/uLupcIkzXAYaLbST9/W9iQMhEWZm0WQcb3PSmzFvqpPGVuYnXSebDU8BorzuuqfOxKRuF4NQVX
3+7Tg6O4s2X5qqRfa62DLbTZsmjX12GTDHmQqaV4KBDW8SYg4mcjd0ighuQoUNn5wuAlERSF8b4W
kTdbVpVLSa8JEIJRm+TGt+w4+iZPktr6lhLOhC+x+b5No9ifVYhc99d857ismL81wSYyREf1dnfV
9shjHup50OYg/vjAofFCUNgdSTLtRIDQ4SxEr0A28wBu55gvnSHB5wyycRDIHQ+QaAHHn4oWzF+N
sLnXNm1+/Q+TIxwim+chJTS6nZxIKuTVGqUI9FBuH3O9yR+aMakPssO9qa36h1zbcN94oW5HAf6p
V6k0FwE9IuNnOyzqNVSs9C+nWmsmg0AZyu/H9AgqvvflkDAmtgRZxfCbownvGohhGBXUx9P+lDZW
jIanOh4AxnYuABCbBO1rUZXi5mYJQ0rg8JGyMpC1qpRdgDzaX03SlgPel4Ia5/0PtnMSEPHh5FGl
JqLQ1qX+7fKuOyK0QQqLwA4HVfjWoEV4gcrm8K11lKjwLQ1so4epa6+Aj5yn0rjc/wE703WIPdHx
AEulkYfe/gC1BTqNkCf9HIH+qSzs+WxpmX4lkZMPhtq77dgxCPYAmgbms8WT6KGSskNtxlom+CdL
r6eyCyqt+d5GToIzX21Uy3XgikJrI0m7lVuh2gmF7E4orgTxOzxY/p2LDxyVwXOGVBv46s3FJ4GY
NyndZMRwdeUbaJI+4bnYY7O2epVDyj64fHbYWNgGwQ9e6Q5UPt9c+EYm4B+D/OidsHvXJqbxQsxf
22fsW2dihEidFpdaqGOfW6SjzUDLzOaTWdVo2I+dpSYPs1Prj0DeUcX8850AAhsYNhQ9/tzshFwt
rMIsnSwwS7s4RZOESKuC1EnWTtKBLuTepkNVBdeitXEOR+5200mqnU3EGSgYaPG/Rqg7T3bTD2eN
guDnP58UheZfKBtu4u2dMUHQCWPVyAIKAaU/y3FMVoVOXa7O1kEesgcSBP8CDwJftpVPv0kNEmkw
5iiu86DLwuTvsWiWD92YLaE7pk76oIyOfjGbOjddPckR6rFL4zR2lFQP9vTbxSVtgP+OZgNPHO/6
7eImSiE5SanlQa0po+4VcdanPii3Fc42q82R2ujecAqn+Veat6p83g5Xpv1gyxHIb2u9Lst0zr7M
pvl9KSLtjx83dNu49olDV6PHbaI38BuKEBH7QMWEi0syXB7qMjsida/Lc5uMMwoWX2uvBODbli8J
8HLUBjumN4GM72f2iXwtkWD4G/0IXXhyZPanQUar/uCrvb2JaODTBqKnBGIFyNbtMqa81UmdYHof
y2b9brGK5P3Ylu07c9ZrcRm0WFHP94/G2+eUEVE5Wmud9PG3phlW2ZCYGTrlmlgYPjWB3JcqSzm4
9PeWEwIUhMu1NE5N+XZeWsll19KwD9o6E9emLJXTnPf2uxh7tjOl0e7Tqgr650eRxj0b5VfCx5Ju
jmIUk6AoC1lsnBSqm4YcvcXpsZJGieBTg0DuvyP90gelb7IzWobCreB2Fwef9JfEwnYrEU6jjKAT
R9AXvp37CngFh8o3TdI4a7wUWvdTnY/57C5a3dKgTQVOS8JC9OeccHpe8SLLxY9GlBGQcbX9Opj4
wstdlzd+Z9aDdrGtVqxZebeY7hKVuuIi+qbREpmosZ3tzjFOOG9U7UVCxfBUtbaeXUWExM5ZmRbw
Go4SlxYKVlWiuwKBWOnga+/tKS52kqdf7astg6iy9ZFtQPeKknd+CSMnfCROO6r4rKHzdl1XMDbv
NStI3nS7roBaZgXXjCSoJGnuL3OsO1eJ2OFVqInpnNVukGWo+VH2EbRx3Hsqxl0vf354kMSmsqxq
kEC35WxkDkWXqxFEiXAQD5omKf6IzPDBO7l3KawcAuisK7Nt25zrWeS+w5EoUG2xeHM+9S9po6Ik
L8SPJAPhc39Se1c59ZG1XPdLsnc9y78FowXSNqTEcCVkhftcajQNG6LIfuhMxTw4G3vXAmjA9Vzw
Nr+hswCd1jhxFjj2KKv83jHA06Piupxiy4xWfepOXJdi7r/cn+FOv5cJsj+hthCAUeC6nWI/S9Uo
l9QWhFFPoWeDLvKmKZSfBCjff428behc6rNyMej6Oi5psR6e6mWx32NXJtGHKYT98/5v2jsza0Kz
Vs5JOLZNihzFSLuZhyhox1j7kQq7eNGHyDpY8J1vCwGGNBRcKQrB28dTsiVoKU0cBbbRhYE1ok3j
qMP8bDbykdnAzoRQ8loxkQhUrcCU2zVGsJoATwI5MZXOq9Jn5nOGqPtBDro3H9Ck5IEwsWkEqLeD
CC1Tu7TT4gAuUecTAtIAUJf60RhG+eCh3DmFCooHNs0cQlWShduh1Cit5nqFuuijrKBHv4zvx06N
nq1lUb8XMsD/+xtifzyy6/VLUZ9fp/7bMRysQpUWi4dZypBRjGPzWwGP4DpQqnyP+q998FjufS5E
yyhmk9NBo918LqlyBvQxIvTrGrmnUa5MJ5Es3cEoe98LNvlaXFoNPrYoz1osSlvCugymOUOMtjcr
v5RUxYMJVh1k8G9zatgKzIWiKH9SXbtdvxLFRhxMaMZHjTH/TFGj9HreuuvUZ71XSXbyZOE19UJP
8Mina2eSkL7Z9Yg2r/oOm9vFmO0FAjSaZdj+DZo7ARhAn8+p0ne6KJyjc7azT+jyUeRZC4fEF5vr
2my0GWHmlUUgz/EZE4iy83od+EaRtlLjNoWuHqh27GwVlaIsKRv9vdWe+XZlU01biimu8mCJpNIz
h0K7rI41p/v7f28VuT/grK1rCHPhdhRTMiAhLnEeNK1OQVtEBMWoVngA9I8EMfaGAjhHqIhuF43E
zRIiiNU7+JTmAQJdy/dBnkXo0X8zv8WQ8v65P62dJ081QOgaiNmtxblNTDoQmOmJgd9qqY7ZszKN
c+OFeat+ikM1LtxJVUoUVcvs8l+GJc6HMQT6cptY9Cs3uZoB0Db2VPRuz8VSuUOUGaT4umR4DUrT
wYwW0JHH4N7acqmsUlGrM9+WfjJD3hh+sYfGqTf9GFPF10LDODWfZPXj/TnuDQX5cC2jr/TDbUFS
Sg11SnOLx6ArDHRdkKd3rUrPTvmogTy6P9je9UKJlYcNzt8K9rzdnmOH4G1u4uYhj4b5tc0mRcUO
qrUezKwxHpKl0q4KpKHnpEj0Ixbw3kQxR191Mig0UK+7HVsHMjvrHRmFYcN2KWt9Ocl1XJ/j2BYH
Z30TZKPXssJ00Wb+9eThYrAZaq7yenFSO1jO79873uVd4x6RGQ+G2PZSazrCQ5ghtpW7f0fea+e+
U93DVHC97X9LFrbz2IZXs/n/59GePnx7fn1J/JfF+0t2jyq5R5PZ3FrOPOgVoDWUw9xvf78K9yl0
D0Kebf30zVQ2D1s84QkKns4OLPe9cD9+fXr36cPRNLZVrDeDbO74Wm+y2ZiZx6PjKv5r5DOR3D/6
LHtv128bedvgzvoxE9WkAEGw8+RcJHZ7HolO/l20GD+sOgr/vG9PnX3lpgF6QqN3W+nVpLau4gKH
jF4Z/431IXzK2vgo/eX/drvbVmv4VaaHUgdIPUKBzeWAmE1Mzwr8WFhFhv6aw2xYShd5BAmad6/K
52yJW8sNQzXtPASRjB57KkcJRB1miWtoRZF7ltJL88WsbbPyZmHIH9qh1b5abS4sF8JW0uB1kU+G
L+tZa77MS9r8m8J7S3D4bJxXkRpFcXVMJEMuml2DbGqjomxdCbH4IFMUqfOdPA1lLyqm8V9TLmzc
gUpb/qaYhaP6AvTth2EYw4/pYC7taaQuXPmmOiml6yRieJImp+3OtZNo3+xCmgZfT3tRe0WmLbmf
sb0cvzXqoXdxeJYkvHuX5d2kapX5UI09FIpRgsnhObCmfxotqfvHEJImL1JopspFrZpWoUy50CMY
UDr05rhMM68LJWtyZ6MD37GAhMW1c86L9h08Nmyw68zO8KVqyulHjs4lGuuUEcE6FWL6Mokp/cwb
aC3vW8eiyelCIcmMf9A4nZAZaZXorzap4/Ehr3Tnkg9QkR4kDK/EiXxJSTwtle3sFMpZap7kXOg4
nOhC1Xg1Y03ySi2J3y2ATzIfy7P2f7xNk/moZlOsnoQkNdJTOibF8DmZSSP9xdbz4mUp6/ZTldTm
M6qOIncXc5yaF66pqHKzxly+2Ubq/BzNZT47EwhNt4+hjFwlxWysSyHXOcKa4zC869NCTZ/HdhxG
Fzoz+Hcy95HCUW6kwl/yYWgRqBj15Spj3ChcIRNTnTCOsDJfmXu98arRxHazouDZXlN5UHJXZFWt
+03nxI/FPLa9C8XY+UaxebS9biqMz7VjtIW7pmX2syqNY2BUypihaE2B0ZMJY6brEJVz7RaKnesx
1jttrrgdZfMa/lg1dn4G4q5+UNLIrL2KUKR27UF0/9Q66pJumElIKw4a8AWvredcfgT6b3zppTAC
6WskhZf1BVqeZgrgwZ1xjhQvA+k6BrO2WUtfiqlRTU/A1g+kql0+aQm2Cy8FztWLS06QDGxKLuqH
Ka6bz8PcGp2rV532tarVRTmj72uW/+KXquaeitHL0Z2383gTDKEOCxwRROC2ODYlU7tkY42edu2U
H6Zomh8UNRzJW5sjf7r9oVakP60cktbNYwQdvRCODAEyHPvCzwuxuNQSjbMqhUceXzs5ARKs2MLR
8EA8aEuNjaOlbHu7oLtdj/U/q9XZT6WnaXc/6NqbEFpaK7IQITnS4ttoRMQIyCUCGumkDeyrZpkS
x7PtxPi+yuoufx7iaavs/6omh+fHdjS9q7TZKcggU5QJnpxYGy8DNILpYmoTUXvtxNODPhTKqZSV
6b9sE9Jxamokd6itbl75ogZqCEIlCYwW38280xvZVRn3oZC67s9Vgp1fniarFxn9sa3PQWHGchct
lFJVBY2DVOUM2d10afFvOVjTnfRnrTutNTfa3TSbb79glU4itRrYbUafay8wG8JXp3bsnzm1v091
q/zTTNV8MOabXbOy2jS6zaymRbl4Ey63qT1aNbQsjM7m2GtXSkEVS8lplowf9/fnJvpbNwqJOH03
HatPWuObIkqZqXI3T3YeRCIbuPcmJ/8gtM4Ev+kk3bdqqJxLn7YlD888fcmyYdb8+7/gTeTBLwDX
YtNaX5nx2z2LX+usY1bLLwibwitUjYu6XUbNzyrn+yAs7WTbU+aFYXFEfHsTyzEyiR7FaKoCgBi2
c1fiaBR1n5NFhtNJ0or8lFXVcDFSa3lSY2M+KpD9Khb9FtP/Wm1TtcEtkFjigbk5IqopmSWqxyBB
kiwZ/bX8/jg3Tvtj0Qv7f2ak8zbLuZ2STtBg/SFVNnlniLBh+DjrlYZFr8THufRDDblBDgsZGMJI
rej+F9nZfYjFsCjQgFcJnnXdfqvjoXxdh3XEuhRYbwcEccqDlMiKB+cpO0gNfpU736wIWBH6vTRi
38DzMGSaAX9b9LnVJRxcdUSoAN/x0RC+rnUND2RY26VL6LKyduuizoJxTpq/1TQpP8g4jb2qRqzP
/jLDi70OPWLtbhEbbXTVnNr6nLetOeJJUqV/g0HJ/srUEETcPDG/06CWynIaa235WUwSyq3VEAKZ
UeNByfB3bBr1C3dL37nAqafhQxNREj5ZLaRlerjoN7jEPybVW7Cff9VCGJNLXmDFHja4ieNyKwyd
K0qMiN7R308/NYh/ha4y2+PX+5/rzUPGNkZ2BDbEWoqn/3v7uUJZqnHfxbyhAlro6YQiVxuBz4Nj
ujvKSp9eMwW04jdXkmwlWLTJWR7IWafynsTSc5PXRxKl21Tx1wmh8Yf0D2Vd400NPkbD2sxAKgeL
FcaXLAvHE4GP7E9x0vP9ldCLMlV/H8VdjBWisfwdNZb2HkG2I2GoN9c+qwqiGM4viGKQ9Ot6/HYI
zDFcdTLB/MSpPp/wyeJRlVqQD7I2+aktsSd5hA6Ow95dSA0Y/g5/w0/dvDXlLDvLCjGi1CaK/wkj
Hx4SSdiWS6JpnUO91P+GgJg8h4jCHxHW9079amgFwBF0C02D2wmztSoOWVUEZj+Pj42cDaAYQ/z7
Bmc4aELuDgVdgJST0eh43w6VSBV53wqIQ5LcppIuCdg7iFFM6WKf7x+Onc/IPSajzsjzDaVl8xlJ
J4Q2owMVzK1TXmY9rYIqtf6Ps/NYbhtp2/YRoQo5bAGQFCnJcg7aoOzXNnLOOPr/ai2+34RQRGmm
ZjE1U55mo9MT7mAeFLrZXlVH5b1sBcXOoBvzA+unsm9o2IFPU6/n12i1SYi+5BcE17tnDdvUU9z0
EENjdbH28JovwL7VFYqaDK+KaLWCuV89Y9RnSSUGNk1D/ug2g6GczabJXa4EFLHjWcapqEgOTdrb
f0e6sn4Vg+RMTbm9S6BNnqRiMc4UWzshPbq4QS3vqWRtBBk2tX7q4gQztL5X6z2gSKVMEw9KbFgA
5aK+xSFezefkHuO98jO+VO33BVT6cUrRHkPNJZvvbm+DjaeeSiDeqpwpeD7rcLG2AVM15NyXRU3N
e7k33mOQgszqmMMew2FnJ37bGk4QYohmKNIT11xvgMqsiwVQQ36pbEX6YpctwhZGjoxsNWSHxZq7
aWfAdfVL3JugXgDtCyMYIRh4PWI7VIWT5R1I6MCs3oFSCw95V0Woehlp8gNzrPGY1V1leVrhzJ+D
LhnOsFvLt0cOXBxI6ZHfA5pZk4DVScqaXAfClZttfJ/Dd0WEeajdTsrjnfdo8xMLviPVbFK4NTUi
z+SlttMxv9i4fx2sMHZO6PFkd04VWvfd0lg/bu+grTNNCwlIDK4zfObV9ahGUzWOZg/hOozaZ0Yy
FrjWif7FGAbou7cH25qcqEUAyRNCk+vtKhzRQ9zUCL6WvD6lSrqclFqtTyUALK+3pug/TE6AX0B2
CnTjmgGXKUVqBQtOHRUn5bQExcfBmaZDrJv619sz2/qM/460+oxglpRwIRy6dPTzfUCHKQUwCnCY
HO9VTjeHQqoMN3ZxNtYKLCr0rchRSL3ntirdMhrLx6ztsDWb4ujLf5iVjmAlZVEaRuuIeabxiGM0
2LtELrpLbHHY/dJOJ2rDKiH97cE2IrEX8V+aU6SlbMfro55SM5MpFyWXPgp7b7S1+T6q7GUnFNn6
eiDJ+XgQCIXV5fUoY2vGegfwGdHxRfuSLFF6mDpjOVZLu5ftvgYXc3nxbpFtkMxzRa9mFPQIfhYR
WG7d6dTwkKiBOVEdTfTjkKBXAADNziH0S9DI3bJwmv5Uljn6x2mKKyweXHnuAj7ozwRPb64SiZ8m
Qgdxi5OziZP6Txg4ZA5pf02vug0zFLkiq76A4drDbm7EfWxSOJQk4NQy1qpVONibyVRjxYd8ADrH
chu5uj23Z2Mwo0NkU0OO66E9YcW1d41uLbMglYBPhZ3PpX09v9zMwNfx4CJIl8QwlOT5DhpV6mVT
Wh7fvm+R5wZ9Br+ER2r1KVtzwoBNrDKhP+z0uUNHdrD2YL2bLyH5vCCTwFKX1xrZ4BiiqbVwmYsD
pz8kbbJQzZWjT7O2JEcyc9oVaIN1By1dKKiMfYvjt1XusLG2FpRmDcEOOQyrunqOmyFMikClG1AA
xr8fzZpuhmlJ7/O4/DUGk/zTQQrweaD3sPNybF0OSBmKoEPg+9Z2IWpgm5LmVNllkgfz0erG+Jtg
me88vlvTE+8Szw01qlfeDjiLqEVa5SDGzab/XIfB00IfAXnNVkZbRFlOILYm15nS+nR7D21tV4EQ
1zBWEl2x1XftdGyc7A7JMCM35MdcmfPKDRyr010QcOqv24OJDbkOrOF4vRh7kwqubdTNprUXOWcw
fgxkbS0eqxNZTUCM3ET6qQjgeuws3+aQiDDhD0a9AnPo6+MYVVmIzivXDU0l/WOtSL/TKXP+4gIX
kf72Q7PTLN/aLthd/994q6y+iQJ1cATIosuUIXMLtZt/OYv6H4oHAKkRMoCnweZcMyNpKsCXjTTw
RWUpPUo1BHhStbcHMdCAeH3BuwlmzGouspU2HGciNHypnzUjxUja7k0POG359rcRfzrKFOx8oYKq
Xq+SHOiNlnSIhvZ9Xn7tSpsaUVHC8Mxm8z+8wwhPgG7DkdlmKLGC/z5AIDa0PqPsZaN08amyUuMp
SqrAt6bBuru937euTsbCZVBUPATG/nosHCNkmr+ohQ6ROgx3iIBRhpulxPTNODMVXzLNWHGNojdV
N2q6pnBj7MQyP8crcA8xslUJQuJDVGhFVZjq1vWPwc6lkMwWwT6j1XtITbPa/83TqvzVyHX1MCVK
cFSytkYaAvu+A2jE4axqRa+4I83unftu49pxSGCBIVGVF4H59W+Z26ayJYX4WDWj8FvfzIpnjGVz
ybJwPtxehL2hVru4xGx7WBygeBE+ul7Z97WPHlr+TtLyvaRxozYCIcVC2IQ0G2jXarlbDUvqVsTi
UaqAirMgvkxREp+dqUtPNZDIuznaQ+e8vnDAxsEtEA0HukTrIGBS47pLioZq/xRg/heExmdSRnlP
bFosyPXVzTCghkmhODM8htcLluq0oOYIwJ8pdcnvLqn7wLM62TjZwUR9GYnVs2HQ0IhtvC/ffIcz
NsJcon5OGLIuOWlRaBmLQwlzGOz5EIex9tiOUuEHUmE+xG27p4rx+s0QmEOablBhcCVb86bUtC41
3lyqK1GluG2lBI/qGKXvVG0wQedhvnR7h24tIShAOgTcsig0r3ZoYU5O19aQrttgsD71kpK+62Sl
3hnl9TkAiY0goeg4iwR/dcfGOiUEE4WPy0jG8T+EoINj2kfToyanO/qHmyNR1oY0RLJD/nG9V/Qg
ivJZLVgvo5Pfh+qcQmec52NaR3s4m61PhzzT/w21mhSwEZjyGgjREieucztNykM8VXvA6K0NARVL
NA+FheAaspz0xLzE/Ohnz1XnFaNkJS5mJeF9bPbtqeXPfLi9I15fJJR7TOC1iK0TfK4Rk2arKcEI
+/bSKPXkmpEFxAZBjrugS5vItTqBdqhaZ+/+2minMa7QnoEfSbd0bcE9kbn15Cn5ZUzmDlyIReTk
dnjRK94wRcXnqk4Vbk8ZFIoW9Jd06qUHOBEYkeE/+g2ivvkT1d60oe2ZJzl6XcGws7de8zZgd0Mi
I6kjghThz/XmstXUwDdSpzkDDuQj+mTpcWyG4DNCdcMDNuXLHfAujNOzonTr3JZdRMA1Lxxa+zEr
rWjnUL1oaqzvRX4HiufUQV8XJg0ZJFTcDQgYoAxRuL2ZB4gHppp+GfPRbtw+MorYx1szn4/SWFal
b0+IyrqxomW2B6RJz107aEzbQxwAs/MRY7LgaVyUqPFK1Zxm18oXcFdxZFPUn7pGlXemIG6X9Qy4
5oAi4zktFNuvP2hU21EZO2Z+cagSHHTqRscevSrP6u3mUQ3QiqJX83OI0KCBKbinjrxxtAzqALSD
BPIaUPT16Ng+O3MSqdDeh0Z6GuWhOypGZpyacqb1Ztt7AqIvlLDVdA0Sc+rmNBLoKaz2D+dKKsIQ
G6QCg8RzTk3wEIT6A7Kzh4kCyQmg63IP878+9vMy3hetreB7NUDi9eRaTd73ldx8igJ7jxbxahko
MoMKp5UtWGSvGF5lYWYvdkZn3Iy/142ev0dYwRStV+OuqZr8SVsaIGHykglwlnF+44VD9YDaF7gB
kNOCSnC9DFU5mNjQTObZkaAcloDInugfDY98xumYq5jdUkDd49y/JJdXa0GVmRoJzBYhqA9A43rU
yXYWO5ET5+zoyFo+cMvDhWzHVE/vdWNyviJpbl+0Jetj12zs+v3AxzfdPO+TyE8Rc3xiX8nSXeDM
dA+XIA0/Fezmd7KJ9u6it8s9T7m6F0e/2rH8aPTkX8hjYBjX2gUUq6cpKyX7PNTRtwTHwJNuhemx
5bLyulavd8LXjeEofwLyJo2gqb+We8flsQ0iQPln1ECnj4HVth5dYjzo51D6ZdfN57duBLh4VK2F
Yh3F8nXv27ZCedDxGz6XWqHR1EqD/kEb1O9SFujvc5RR74CFdm8tQiB3AcRKhFtA2hHbXu2DvKoH
YT9yBtg1n229tj19RnVxHBF9vD0/sZFXW44EiCsH4UwI+mtByaEvpzBoJ7acib6hb6MpGt7p4FV+
3x7n9bLpRORAjHnChd7gKgYaDE4T9SrrXI+Z7SeACM5WD5QqWOL42FW1srNNXl8fQq9BKA5QFQBW
tbpHO3W061xt7bPRh80HJy27uxpQxV1oVOVFmZzBlayyfGdP6OnPWr5XQn8VsOBERu7BdUC/g1RX
hIT/JNW1njny0inWOdfk4Akhj+wHrcueUY3CeEbwkVfaserQv/2VX0WaYljq6eimUBakiH89bN90
OBNA5zlHlrSccCoDRA3E5EgukexsnI0FRQyAkoEsyNpgCq6HCvMQrVltkDj28hfQ2up5jGXrSBBV
+EM1ZV9vz2xjOEoGnHmhRgySavVB0ajNS/pmHAmzGXMXbmH7Y7TT+N1U5pg9jPObsVssm06RB5QS
WCXizuv5zS1sTUoCztkeC/uTVFeym6D0+x0MOh0epfl7e34bGwbRD9TCSZXBLKyf4R6jaZJWxTkH
Ir0aoTa/m9NeedIkq3YbR+nPi6z1x9uDvkpixRy53tgoQg9gnUjCeAKisjTOuct1JzyFuOhVrpML
6McC0ig9lyicPBtZofws86bbs55+ffcwvCjBoGZGKm2K//7PIUGjth9Nk6u8YdLH2dbSu4BJ7tTS
tkYRkpgCXgzqR1/tHDvRtD7obOdcN7X+rUZb9VLG4V4BcuPkib4SNyg4KTo561EaXQ+pwiOkNzvt
oXYq8I2BJrsk53sP7saEroYSR+Wfz5aH7RQ6ErRoKy6o+kuteuirdC+S3xxFZ++Td7E66xJkWLLt
9RClYatbal/pZ/Ws9Xbg396Bm6MI7gk8ZcSb1uXoKaqcUVIQZkVUeTkrUwpwPlz2HCu3FgcIrwzG
VkQo6x6UEipKXjfIiGpJ8XXpguyUN0rs1ZY57iQPPDF8/esHlchd5dZALoC28Gt1s3pUpxgP7Ha0
rSerrMPvgyaZT8oiR4nbaynaVXER65M7ljnyfWBD1OxrMRgoGARDb17KOYrAUOtjfIdkDK4eOtXJ
p0jKkr+pGkII4UgDrRakxfQxNtGl86Okl/8nl5HZu/A21I9WZwFoLajvRQC7Bv0xsvNsdnOdOqqb
EtLiyi3hIWOBcI49p4sH9ZgpXa1+5uLN6bCg8jQc0Li3CDSzXE78ssaB0sPJlzbpbJXme3NJC9md
K8nKDtKo87I5vWL/1u1UrqAyhLw3aTPp7+25R6S9DRdncaOxXuZ3BLnGvdE2aJEOky3/LCcn+RtF
mvUBPnkYkPFhg+SauOv8gXFVfMwyxAxPBbf/E4pYQemPpgUGU+6lVPMGnIW+JVJRPrdDnzveaBi5
7WdDFYzuMlvR59SGZuN3MD0PWmCP/V3QT+ajWYzF8MFcbO1TZTgTmXkbaN+TDlYGdWdNgHeiVDqM
vTaFronMp3RMlbh+yKexjb0xldLnGD20+K5AVW5yrVZpnCNu51Hh2Y5UAyTF4daAETOhZterRv2E
gZ5S+8HUqRUIyrzWz0sb5r+XqE2+lTgQ1Fh8RpBepHjpa9doO9t0zTQaJB8Go9V7Sclfri0Z1RNG
1lLq1wH0dN8kdpNZKVOiLtHxCr+bG8BQ/mjN2r2VW1PzKIGDaj+0oSb/KcpF0by0RirZHep6qd+r
QZqeErPExiUE/CW5gF6a/1Us9uCNSxokXt0WsEh0eyo/LNY0Wq6ROHVzJ6lq/Rf1hyw6NwzJeqjQ
a1wjthPnvZlUqvw0DCbFGrKT9oELF9kKIHEVGFYrs37iwhOl0KaGPPkYwGMud/RBNk8hpUoAedDd
X3mcmHGtyNDN4svcheO9orXBwTCLZidL3LpXeKtxbFEx4eDqv76JZy78CTscxHT6Mfbh+yw0ffvE
b4Jxz5tpaygHUUYMRKE+IJlzPRQekMi0xhnC74uE7RTpB2iJOD2RCrU7KgEbQwEIomiP9puo2q96
EbLalqOR1NI5SDrNS+omP1a1GT5o3eDsQWg2wjqYCKK8BhkaRvQqiuwME/M9sM14iej9wZzl9GCU
RvZTysPsYVT0sdkJWzc2Bu8Z0F+05ancr6OBDKK1Wg5FcF6sdvJznD38mmO2V5XbHAa4Oeg8IeG7
Lpl3gIYz3HUJOgin/KzuHQ9L5MazkRdxzVHV/2cMTXpnzrnm52ZY3g/1/AsDncwPF7O4Gyu197qm
HO5uP7cbUSZvEv1Y0gQKquugVijLaRHK4+fWrHApCJ0IwHoto6lkl8/6bBongrI9WMbGfiJBoIn/
IjdPY/166wZcSEsGvvjcU0n1g1ipj8MS0unuJWvn2L/eTuwk0VqkA8SXXxPJ5sVuSuxi1LMShlnv
RuEUxF8bGeL5WERt/LMcgz1Njdezo/UIz5BaOJrQaJRdzy4s4JpO7aCc42m0/QaR0UOgAuNOinrw
b6/e601FJAaRhJhM4JjWswtsEJ86piBnUhbjxxAG3Vfi5b1RXn1DJoKxBAAaPNMEyON6Qibqs30h
9GOQfQfGG8rJcLANsvS4LnTX4X7fOZKvviCpB81gOoUiYwX/eD3gKEf423bw5MIENmYnydo9om+L
F8LX2ckFNuYm6ka079khLNfqarOGQIIvgb1OHtb5XZ0W6aHJuu5Ul3LlwWHdreiJ++sqGhRzE7VV
KNaCeqRez41CvGF28Zhe9C7OZr9GZEnyU1wHPuRSsjR/VLWq/9jS1H+e5wQ+tFFM1l1vCUfIN+4d
fgimrkyajAsTzdWqBnqUD5GObaGU2S02NkrwoQ36/uN/GUVUA7jVSYLE9/8nNXG0ZpHM1Cb47dXK
l1D0fGfmyfD79ihbGwYsG3Uxviq4vtWzO/S10VcF4ie6UWIuXc+/M2su/CLW9swesUR7tYBiawq0
jNik0CyvZ1ShNj/bNV3CRB/s+oClvXlU5TAwvS5CZMadp8r6mxadQoSYdYntynpu2UetDKrEwwjI
+qLSoA19Kshx4E8jLl0uWcNEnFZapZtqalv7UW+lwiq7VJ9i5EAmjN9L0gTUy/X0KLWj8d5pcEQ/
pS0KF74FAfjBcOZQPTn0e5yzHGJC9KARIOheDqyBYMyZ1N9m1xjtEWua8btVKtN8V6HiZR0CSsk/
ChzKYljwWbscOy3LjosyDvR2m9KwzkKDoDoqTjLbvjnQPLiX+pYwN7TGRvcNPYsdT5bGHlGdtpOD
Q1RO4M0V0ovnHAp6if1MXicuXTXN8GNb6lS30Z3mU9tCnydMtcF1oD9qKV4Z9FSncKzQ0N6zBnp5
0tSVgSs55qy6ehamyo8pL80SJkWbcRnhWfLLiJs48Igg0/+FNDv1YxE7zneobBChnLDI7lvFCZpT
Q5RcepluttGxRxvkV5orQXaE3t59VNKqT3CRicvJLWCQZm6p9drDuCzjcq9VThQ+OqlkD14AWOO7
McYmiVBkoYyfO+lyH8nzmPk24lOdN8iNJrl6H5S/O8yy8RwtUTH1lThIJVj/WvVgO1k6eMhhzbqb
TKH2Z8ny/DntOu0e16JyPKhZOLWuZSVhfZekrXyHL7Dcub2TA4YZC+m3aqLOaiuN8TyPjnSXDmr2
q2/a+ntTtJ0DgeYjSl9lH8T6XRZozqd+qfr4ME7KjEgtsQc8eI5h4UZLMvxh0evHROsX5b2cLaZ5
sNWhzz5g0YfP8gBVufFrVZo/D/EEZS3PhuEkJXOsHfQg79CQqWLnCVk2qUbNYIwtrzOX7pDbahKd
i14LSg9sXfWcZVDsXT1ujO7YOouc3llmoP8pp8qpfcpCEojaqNVTP+sXCKFTagTHWg6rwlPB4MV+
0fYhW0CWpmZ2R2VqPwaIQgz+opVa/SCHZJ5uV7SG5Y9yoKUunqhIGEyL1N2ZQ7Y4d3S70Jad8Kh+
qqVI5zSY48elDJzHttTlT3NEL/6uCrssdvPBzL7Q1c1mVlMPm0Pd2XZ4ai2tfYYbBTuwgns8/AzV
ZVT83KkVUtd0NupTFMMuyeO2Sd2lq8vIixS7Gn27GvK7KVaqxifkUT92SmQs7xxpan80pen8srBK
ke6nZZC7+ygKyU+lMC7vx8iM7EPYJSO4p0nLFBdGTffUpFoG8RhRAuk0SyjgwdcNnC84Q07jJ2Qv
+ZRqwg7nfBJSPZUE7N0nZSKX/bCoRRt6fYac/4VVUeFlLN23AGVB46QXS/W5Kpt62QlTXl/PXP+C
okGjHmjMOvbVk3FpkelLUWiG3TUUZMyQDCQX6+u97qW4fa+fV4ai1o2UKPYQVLGvb+eOzruMCixA
hBKFtrCHlOFABcLGSLW/laVpfuGdGM5VHMKKkqRwL83cmqohLCaoqRMOrbtDCH44WmuYPO9holyq
xdRP1CGkU4l53s4D/ip0R1OJRi1/w2NFKG71EKFuMZOgM1VMLaejnSvZO7NARG0c6Xy5UUDxo2yX
vU7Ua+Q8w1KWJiqDAsZMVy/6MFhGWVYBLrOdVU+nvIhNx9Vq2akOVhUUgatRHbY+NHif/bG7Skn9
zqHGhWthADk2S22I5V1kWm6oSMYeo3Br+VHJRLpLIOjZAqvlRyQclWXUsjFINg7wX+l6jrV50njj
Th0F2S9I3S5eOkYnJdpzaRH/8/Xeo9BHd1oAsay136+ljdjvVSCwa8kov2DhLLlhInVukGtp6mKW
Ie/k5Vs7gKnSdIH4JPSJr2eLhaAcSB3gyckwgq9DFEoeBhmBm3Zj/thXySLiiGqnoLm1w/8ZdC1H
BGvSsuQkzi4LCsUnA1ng+7EWFL96VxD5VXojthodQmiNtCL1tXAliLq6t6FcXYZJJcCgOvEkB2nz
VuD8yyhIOlDYAMi7dtjUoh4CW8CEqFqqH7G4zI/tYBQe6ia64pZTbp6SaPwuKa1zuB22bs0PdoKQ
QUQWnGrH9fpVEbExToHpBcPy9F2Cqv2zFRv/aRRaOiwL2uOvzHbzIZUCiyD8MlCth2DV9ITJTvbW
QgJf8cUfgGIj9ai1nYadA2CBig5Er469KZgyPAF6/ZDFDWo+S2sehvLNRFsxJJctXxDGDFyy689n
lSCKQB3Cx8vH8djFWLVVbRP5gGmas7VYsT/oybyz/bfWjBoY35JrBoTVqj5VVOWLJwrqAVMbfO3V
VP9A8XdPr3LrkAEwoBPGewVJZ90cV7R4aRDBvmRTnXtAqBQP0Z76Y6+Xw+n2JhQv4vrWIrvnvZTB
TzDe9VekcgCgFRePC6kDchxjX2G416TwG5BlCtwOU0WQ0GV2TLU4/H577K0LDEtb5DDYl1RMVytY
xvT62h7ANQ6ultdWnUUTXp8OmdWR+E9xKnkE+/Lz7VE3Pi5Mh5c7WujwyOJX/ZOT5nmEQtfIPS1V
sf2QSegt1JaUPKPDv9f13xqKrBSqLNVTKO6rcCSS7I78nY+7LHrqDTNGL4qWF36PI9pOJWNjY7Ij
BdFJhB6EWdez0uyg1acMjzW1UJ5iaon3DVJNO2XMzfkQ3aA2b2qicHA9CHaf7CFDZZDU/otBR/SZ
LKw9Qd0s3n6fUIwFMwjoDtTdGvlUSUYcZqqUXpygbx4jHHI96gikn2nwJ1XxPrMkOzi/fWOA6wFM
hM+7jNLW9eyCFLejFBraJejU5HGeMuNDkC/j5HbpNMY7Ra6N9eL6EpVnWsR0vMWn/mcXonagOeGI
eLhqprI3alF81JRmj+a3sWAqLUkiNS4SmCOrvT6b6VLSqU0uZSY9p22R+5OUq2dkvcedSs9G6KXS
6BSdW5zkAaxdzwesYEl/ZQ4vbWX2f0IKJwuPZ6OAHFCBB7uiCxV+dkgDWh8duGXyyQjNPbbW1lel
kg8oRBj/wiy5/hXKoNUwtIsQK3tzRqEvCo+6VO5RGDdGwYxLYJfY7HR2V2vXLeVEyZTeS4IQwr0z
TpHhWUll78Vam+NABxNlJtFVWn1TQB9TZ6KlByk7VrAyzsKnDL7qzpMmtvXqBQBTSVGLngvB5Jq5
oNipqY65JJ3VPi882sAO7vTKQlWhVt/ZVaJ6ES4B70PAaTuh18bu5G0hNQRbCRl1HXqpRiQPMWLd
lzgMkMYzpOCAbprt9+ES7cTKG59SAAq4tlgy5E5WdddQG0aVRAm3YvQR3jejpfw0wCbvjLLxoIGA
AraAmDYqyS82F/8c6iWu417qg/BS2pihHpQ6VP8YqekgKjRljX2k5F1N5zKkaP72mxmQv0C3Uczm
Zl5d/1kxNKWtAjfpRuopTpQ2fjwvlT8VUvT2axIepmnAluCKRgno+oyNShtnQOUwBqhiDHspTRfA
IMP4iDmX+h+mxWJhfSCM4SDZXo+VDimmHYEVop4Y9tgDZZF5N0N1pWkdF+MeF3JrP1I7AG6FaIi4
NK9HGxvDaaS4jS9pTSJtIQPlj3Vg+HYs7TXetvYjhQpAIfjyCauv66FsVensTF1oqhRB+EgBaj5J
2vj39oP2ml4ntJcpiMOvEwu1PmCl0xijSYqOaGpUHRItbT4gTJV7RTNqhynpap/cAAvdRDIPQTwa
KIHOb8ba8BuE/gKSW7xz2ro4H8VWn8gBxflRzutzptXKSRtxB6jDdt7ZLVsflYRA3GZEDFwV1x8V
aoAjJwXirWkWdXf2lMynKbXjHQbr5ldFn0+gHFELY3NeD0M6Qkca1sJFrhTVj0rVOpZLvrgWjHav
l/vMH9Et80q0btxm7vMPdaC/mawkvqpGmU4IzOuYElz/hniehyyUqxjaLpY1MZ00MJ3l6IKryXa+
6tapIHql0YiDBMCv1SsUYUBe9W0TXsDG4j/XzxZSY1PzPLe7rcbNoUS+D0hXtMlWs6otLdINqOwX
+PPJQUV8zdemGKp1rO0hY1+zPdHn4NERdn5UT7R1wFwg/6A5mZJf8Mpb/CKdInfK5cKrtWL0rWLS
KJwasmvRlngXxD0EUHqkJ3NBheX2KRXbZfX+0uUE+MhlyjW3lt22jTCUOg0hnUizI7cN5vKiNol0
4hG2P+VGOPu3x9v4yIxHKQDcG3nfuk4lS30SqjLj9dWSYx9oq92DRmXuPXixYGfviAVbz40OI70/
gVynxXq9TQe9GiFNCPIloIbENwgFfaQQnAKFhDTnX+hpckJu1/p0e44bMQ2YZ3hH2HSQSK9LR7JR
ahVStvCKqy45REEU+IkmZ0/agF5AoSQtjY1efiqyfHx7TCMa/1wCGMvTWF29IVOeS/AjDHQYunHy
jTCKfGw/s8OU71pfb11E1CCA6gslS2Alq6/bmjNyYlmEAWcZ6bVrxeZ0qFRlOiaFaSIfoKmQdMzS
uqgSoC+/nOrevK8drf92+2tv3LsU9zHCJjUUhf7VsS3TRZsrk0JdlKvOI9oU+mNXJfHhP4wifKxU
wDrcR2Jf/xNcYRE7WBOtnUs3VabvKEvmWzIs29ujbJwOguD/P8rqci/CrOa5AhGgUuH5rMj9eFTD
WYi+7MrXbhx8qhBiPoI5yYNyPSFVm4dGpqJ50dO8OCCTZVHliQJPcPPdmJF3Us6NQ3E13mqZQNZG
VSvqxek45j/h7oZfVGhDp4pA5KwnRZy4nWIUtPvMvvhy+7NuXbcwdyF8UPgGer0WLCrrpJ1bCYEp
AKBhRC84zM5Jl9rfaCfgNzn2SFu5LTgpX56DkF/iZNqDEZbLI8SYfA/TsrXKtIfwTqH8BNZ4tZcS
fSFXwPzxwvuMPYRFc+wRAdWmcnVt7D/fnvvWOgN3IlOkW4PB3+oBpfc0aQ7daXR8queCMtoxShCz
hv0Y+5kyvRlehW4DiiXcuRR7mdzqBiLFrgGozshMx051iXS99RJLl/woNI0deNXWjgKECDdboe/N
uV7t4KgOxkjDr1lraJKDGA2iD6NUIqQe9aAWRisEwtLEZjD5wLPSnT218V2JKSnUUL+EsbRGcdNW
nicDacGLHC8maIv6jzwje2OoVf8hsZJs5/hs7BkkYwljecpe7qDrySqjZs8ZCOTL0Azde1Sa9L91
ONY/qkHq91CJm2PRR+JCRXQLwY3rsWxjSaPeRFSns4zpoQhM4ww0yzj3BqLat3fn1lC6xVaBREM9
fV3TKwLRZVS48KJuiN4t0rgczTAfPidSrZ5uD7XxThCIslc4cNT11vI2aTGachmgNJFNRvJ+Aht8
R9/+P6wTsaMlcFbIMb0iBCoBdeXalgXmqI5+zG1Xex24i8ehb7WdCb32rQRxhGAZ4hIAGjlrq6Mt
ISeXBEgvXEZ7sSTwy5XVHMqRq+Q4gZSIPa3Jk96DcwZcBttg81dQ6Ij9Jo0mP3cL1t/kD+UMyNVQ
0s9tPvFHom408eORhhZN3yzknztjNqB1jgSrVp7byUHj6Xd82WoTy3MiR4p9DK7Y8GGZa39wTB+T
o2wELfKfnQ0A4/YqbmwYgV0jc30BQa3nDCinByEPoQFJ1foAs2s+OIhPPkXt+P72SBvXC0AfCm1C
kYWy9uomk+w0aBsk5BFkUVE5Jo0+2ZOZnjBuKLEEzXNP68PJlVucB2+PvHG10HHk8CnkzQoP1vX5
662uCXK1xMhuSPJDwvdw6zQdT0kXdm5eyHv6tBsng9INZ0LnRQLCti5PRcGMTxjA8d7Uw0NZBst3
wPXOp9uz2lo5gKlc1fgicW+uZoULZ7QAQ4svwQJPLxnU8aM0om2HCO9eAL41FNkMOQZkMgAKq1hD
ophHXiOT9Tdm6ddx2BzhimRuCot/Z622dokI8VWKvhz3dSqMr+k4y2qAZYueSOPJ7DRwUH3ffqt1
uTuk9QzfJJ+S/AOc0yr8D4eBehtBOBVuoY14vVHqUbGWMLEZPALkhXrl9CMPpnd9YNUf3754QLVp
TAjQB8Ll1yNRwAdKbBiIDEhhgmJhqHvIj+rerJR7kfbW7udlfRmNAsNamLkbX9ruc4wi0Jx7JsTZ
n1mQyZ7hhPODVVPquD21l+dslSYK90Gg8ZCrBaD5em542Jng9NAFssbI+K7NhfqtBgH5QQah+M2o
8ujzlNXY9sRWEw1Iswfq3xK47CdMBAvZk3tLmj2CHvxRraEuzpND08O1W5waR8xnu2OfWMPPwWjt
CjRKPcF5mow69xu1NO71pdDfrFXAs0C5TWBrKdFgqXk9H7jqg47uT3Ipenug3S7lvyu1in+VVtIM
nr7oNpWaRp38hRDgizba7bLzMm1dKPiX0o1HFFC00K5/QWvYk9XUFjT/xSi/aSYd5DINp52mo/i/
rNcN/ILo97/YjazmCVmoGzDyEg64cwHoLG5PU5x/cZypvgP42XiOE6t3tzfL1s0CZxwiIoR4Kl+r
S2yxFL0NdLp0gyX9gnqkPFZpEt2pWdfvFC+2jgGXF/ILojH+6hsuaKLQPyZckRZZerYlXfmptVka
Ir22lA9jW+zJoW3dZHTCWS82D1Sl1dQiB6MU0xAG8VFTPXEkZs+JcaGqJFt35WrsvmqtNB+yjL17
+6O+XkghMyEyFEpvXGbio/+TW7caFJ+y5LrunDE7YPg9AoC1p4ONra839Tip1rkRvXn3MCgyuZQW
SVectd4avTNcxgaed6c2a0TUUt3LllDF/igzngy5DX1HDrGjuD3VDQQbwyKogNIsYxPPX8/Vng2t
iUeMXPSySr+D8skMd/x/nJ3HbtzIFoafiABz2JLsJDlKTtcbQh6PGYuxGJ/+fvTKTRHd8KwGmBmo
uooVTvhDuizwETEZOEBOhvmctTkyBNJTRi4dy/sSdV31rsHqSfc7glg96IYiuXfvvtbuIazCDpVm
HNQnqpObUxs36OSRFpLRWJnzBXxdGfsWoupRaGlD+a9SFeqEFUSefVqIgV4cAO44Y9L1TwOpCyI9
OnyiuPPEvb5K+FFwIyCzkFjyyl6vl1ZNlVL0xNOq6OXZGBDJtVuYibc/y+vDRlUD9VKUClbBxi0p
yCkzAFcVEZcXCevBMpb6W9mL+MOYG3Tge9MT9wx9Xp82RgT2xWCkddB1rufVayJ1e4VLOk9S5VEU
FHs9tZgO5JTqSajGfOzjynw0kf+5E7G8vsLWkVeKG1uQg765NiEQwIHs6cqD1QTcPYCRahseMkVD
k+n2su5NUqfiBk+IWiRqMteTbIwuE3AqCfniRFwS4PxpUEaeYoZuoZQ4xc2R+6WJuvoxW1BxvbN1
9j4qNQi+Kftm9b66Hj3OYjsza6wEG2PugrlI849O7CT+Uo3ZydTz5HR7tr9VPK4fJCj3SF0QSzhI
5mzN5sGizmlTrQ7hg5G9TXU5VlCC61ICm29RhIcuIVo+Ljj5YKncGiM5uosvTu517kHRWr14oTM3
fyumxHt0k0bWXxfDhUubjOn4bjAW6X4d0lGRh3qkiHa28zT6FjtA7AIE/+Duke9Zyrm18yk6YX+d
5mtBX/PCxMQj7zg1XmccxADDCYnXqOx8She94S9yaN6O9pBJ/LoiG3kwXYseRT6AIK/cxf5KC9mN
fTVpypUFUZlvo7pP1ABW1FAjKSCrp8JJUc0cJ8WoDl7ViPTQLsDefadoqaHFPJG4XZjFsOJgDQTJ
BqpjCrNPK7gU4OawPetnYwqs2R5+WHCu9HC0Joe2ZDsUnPjUnZ2g7BbcjHVLtpAFO4VGyYL/PGD7
achtv16sQQ+LLrLdo96nieYXtSqmhwG4ff2gZGLqjz1C+c2ZkM74LMpa7d8KUPx12EyD+kGlLZ/6
fWQPSbjIUTOebu+OvWO3epzQ7CEhedXe7dF84BGjRz5nsRFS5sG6kEjx1IxS3nlPd4fipYChCaIC
3ajrjS9pTTSpXdAj9xZxHBSuaXRYoseuUj/dntTeEaOEvNoG0rmmf3Q9kgWpfRHpQDMSiQnD71s7
eyIfsU9ycuUPq1HvYdrWP7g9YpgSrK7da9Vjm4dIZxnGqmlgUguntHwlihtsHxXO1J2ra29mxAXQ
RPGA5ihvZqbavU1bAXP3Rc3aYKSHGvZaI31kUwfi/Hm6c1ntfTNQkOsiUv7Hd+h6JafIRMfbxWHH
UJf6hNVSE1b50D31NCQPtz/a7lB0SkjnkBKje3M9VMyLM6hlkj3Yaj88xijOP2i10R3m2TbD/zDU
WgdD0YV13OKyyhmge5FNrGJZmgely02/iZP2kJhwOf9+qJUkTsa4xgnb1pe07clIapSWZzGh16eM
U3ZGXiyKSMXQzr892M7DtnJ6144CARNt6eslTE0NNKK6Gg8abh4Yi+f2PqSS3lckCH/IRkYgkZl+
R8p/D9Gw/unNCQCwSscLiscqY7t5U+uiQhtUJXAQk5n+oK3SHHJTa1y/tSYs3qn2R/QvbNDHMPs8
+3Os9N7dUHHnGILYXfcrx54+9mb+jtpyL/O+PAC8dijhlI3yTvFGtGXrpCneINLiiqeYFWwRnwfx
GMyUHHk8ULN4r0srf98YbqwfOtlX34UikzudgZ0dDvCQ+JoyIQC27bU0aUIf7LRi27nouOB+huFP
0uYHW0b3mKw7rSWEHYhxaPiuBXN1E8h5zQgC0iHKSPRM9+XsTeemX1w/qxMnzK0mP9tOVR/NeIkP
+bJklGn7iB+Gw+LtPbn3TYjcV+kk2hIc7Os9qQ2WmgqX/C0riv7sRFb60RNmdLw9yk7blyfM9tYi
0OrBtF3blsZdB4If7w9XDsdeQT/T9aB7YclhPXaDW16McRh8aqftMZfLF5Oi9J1Aa+/zEmetosMg
YQgvr2eK1l1VOYhCPEzzFIerr5rfWPkSYPZ+rzi08wyAa2MT/b7EYPVcDzXVuJ7pNYua1w3IRIAL
wcwXf5cRbfy0Y2f4dHt598Zj3/5OCogUrM3pFlq1SKVJqZwoaZwgxuDA6o1IRH8Opdo9icGt72yb
3Q9Kzm+tvpCUNbaIOtGlUSrA1z+YUWMMvlp1rgWNUW9/EinW76FOZJ+rtLfOTqtMn5clNi7F7NxT
Gl0XcnOtcW8Dm8Cfk/d2K+A26TZzXWq+qdUpkCaTYnik39V/sPu0P5Gdt18oQUz3HqidYalJGxbh
+ooe3vafYikp11FevWjlhF1htbgJxo8onh5baiVlAEUZYaGudhF2vP2ld0YG/0MdnFSBuvE2SKud
uLMHmXsX05LOUa/L8uKNznRSTLiXGQJAWM+Ufy2jxbMBMGQVUgHwg4Hi9XY2kG1xkpJBUxwejoBX
ioM9UPS4PbWd84mu9IrFQITmNUQNlpRL5xDF5wzEaag0WRy2pnHs4Mbe2bw7dx43kYM3LnY6Jr3Y
6/nEy5KAMKzwLAch4U9Gq3+QcabfGWVnPsCTudrZnxQJ7PXQ/lGfQug1ciJVxg8RqdqxggH+ecwd
y0+c5Z7O385zAiyT7ICuHgVGOAjXYxFPF4DDwEPbJa6spRctc2Batv7V5t8Kn66s8j7TvIYcsF6i
Z2FmCJu6iRO9iXuyzDtxzs7lwM8hzgBRjjcBLaLrn+M2QzL0XPkPsN4jPJ6qNGhbUAQ+FasI6YhO
O3ZJPQd6qs+hSCfd1yPT/vdv9xM/gouBmivhONiI6x8xN5VV48yrXHq1XsKY34Nsk2sHDfJad7bu
7oQRW6a9iPkRmfxmR9WVMJMhtpRLDsaTqyBuMsNPKwOz1gIgwxmiti5PVaIqme9Eg5UcAcm1D03r
IjFxe9q7ewGIJxcTzyyKcZvQguG8XFpWTBurS4A5V7X9nCG99k7E9fBPphjpmQaQ+TQX7XzpK6So
D3h2moZfLgmKWbd/zeu4E6DiHz9mE17UmsoLuECx0Eu1fEp4TmD7arPzpsnqMShmzUUwCX6t58Yf
alS67pzB3Q9D+gxccpU05NK83gRNVxv9gBjdQ0YKGFLHy9F6B0n8A2MF0RFz1967eaiiI/J6q+ac
4j2wFkp5uL0Mr28cjB3Bh1KWJ3kC3nz9MzKTzRjbffyQW448C8uelWAp0q6/M87rQIBxwCytSD4a
HO56J/1x51TS8RJl1GBfmBNUXicDqWhV/XGx7MRHokz5eHte69+7fn8ZD9gCNV66GoDrr8dLIM4v
pjdxx4laCbupnk7tMvT+nBveHZ7C3lB0Zens/cbWb5/60h3i0h25UzJLSf2Y1loYuwuaeSVyB3cu
sN2xWEc+GFhFRNGup+VkVinKMo8fZJZ0vlXA6bI6dQLmZd1reu0ORbue4t+KGtiGEmVOTjolNhK0
hZp8RJ7D/CzscXiHdZv37fbH2tuE1iqHyoxIw7ZqmF2kYD5vZ/FDYw7jwawj5ejkhTjeHuV3gXS7
J9D2AMoEzcgFCHG9eIaIrSoa5+jipf2UHp2UlvbbOZnxN5CW1n9N27zQAuEs9ICHupEvKUyX7IQU
VJkHSeVVVsADMafA6bzsk5inLjvGg007qZGz+nNqeUD9OpqqDrmVNs3xZJGFeWp50pdwWGaKhl1i
x79SMwMbx1uEQ0xipFMWVG3hDKHsFBjui2OlSYBdiPurROFID7lKpw84hk2RTwWqmN43UcV2VpGo
lMHo6aUeaFnrOOfYVRszGJLELoMMLbIjDFfRIM3X2204yGnyDtQU8gG/BGA9b1V9cT9nWj6JN7jr
SrSjEak8zGaG+2GHf9W5cEoBVMOpk+y85Lbx3S4Q7Pejso+jQz4NYjk5xah0B01WiGjWal24b4ix
53McI5/pr2oa7wylAiU8j0r/pXULEV0So21/qqrwkoOi1vlbvZENujWjQIoEMrzsDxJUNUo64MQR
50VLqvI7+lfPdHBgeyZxqrd+p+PA5pelNiPH07XU5VLFrF6ov6fZnYdi5xygTsRDDW4G0XhrrZ38
cXNFKU1ZHUWRS2aOxSP7CpPdIgZ9sVDoTe6c79eFGCJn8DnIBuPqRyN4M1jbVkZctnTx7Dg9UNOf
fCS8l1AsoC9QmQlLUaCF6CT3Bn4dvgNiYRNRBAH/xz+vB+71qjdax00eTDXPv2TYI3wdtTFDGl13
5WUSOW+xrGP7znx3XmGSBi40QHEr/2+zuK6RRH2Tm1SRk6p7Dw7cOyME/340sUXIPPMf+ovKqZ0G
auBV39y5uHealxAEmPZvgAER/nov/fFpPbzuTCH79AE6ZemhWDTUJzyTqHv1Es5e15pD9YC6pd75
0H/FdyA//Yfe8MjiUFDNMYxvjVOa9OP59k21s+UA4LDhKML81mu4/l2OiMWStioApgoDSZ5OEres
n8KJxtSd3b333SlVeWuuimzCNgxJEbTSl6xN4P2nNhTMpQ8KT/yrGnHlZ73nHWje3uuP702P3una
QUNMHTHM6+kl2SyK0YXYh6yJfuQC0S4RMk9vMkW7p8G9NxTIXRSq17SYJPF6qFyCBCPAYltrtDwt
2i7h0GoDTtXlfLr90dYTsnldYH1ydiGCkABvU4to9FwgIiaPWDZHhl8VXvxm7KtB0v/O5CmFSqXe
OT07Q66hDXntqiTINr6eXYyTCmZubowDWJ0ckP23PtH6iY9egsxUbk3KnQOzs1k4p6RzcEEQ3TPW
1f7jvFSZMVI6QLU69XSe6H56Ltui+g5E2g4WrknfGuf5P9xMK9dlTWBWWPK2QFeAzHbsySODTJs+
aAfdfq/M5RiMU1cESCHLYKrrvzZWXEUgMQDng67eXFs5jCUZ26proGnN9RghlkiNE98xN4nuiezs
fcLVicJEoZHy9bbHqsVdZaPxpVwMvKJ9GiZJYGSVG67KXKcqLZTD7V26E2pBNF3pNCuYHeDG9SeM
8khkjpyUS5u39XfHLfvAza17G2Xn2BHmU9Rf8RekuZuNqaTDkjm5q1yKrtRP49yXQbWUbtBVrfX3
x26dDLgsNiW4l83DlYHvtemVkkwnXuoniaWdZqOUoZUU+gHQ1l/bw7Ez/hxvs4DzNHt94TE1U4+r
t6MCz0QY3rcsa9wDPp9/L98JPZhYlceRZUQl6vp7SSPpZieavMtsLqOPDEz1gO6qGfSDIu8AhPc+
GvANGK4rloLq6fVQcw2jQmtN79LN+bp0VX0264lZ9bCvb+/C3/SizWVJMYhQgzo0xdpt2tm1dh3n
ToKJWqmXZxvh755+fjZeptLJqgBXP+P9mLdefsDBOfvZmn07+uNqwuzDmUQI0jRmdznL0kBbuyB5
tp/V1FvkJ6ebTHkwsXZRA53OUhOKalGtD5ia6Se3zK2vmSmrMbDAyDwmRWk/O9VifUVbktjdtpfC
eCcbxYmOPPPVz7owBDKFgyvfRuRC8Q+XwHP2oWDgvpVOwLuCSdcSVCOBk6v+qESu59cmaHUf5X3p
/kDpXaoHWJ/x9xT/kNkvrFE1L25bqmMQperwLdezsT/BSrW+UJXjkSJDQbjeSJCKMRUtzv3B6Wba
/rOT/RJjpNOUuv0xdmJOWm/c52v+SgSxiYIW287stEaROtFz+7EY8yicNXTPESW3ST5ImhVAGv8W
UGLvnN2dHUffBXYBnXaCga09TqcRQKm45GJRYVXHEdBgWCQd9Z7Zmp5uT3Kv3gLJHuo0w620ZuN6
d8takXZZGcpFwVzvPJPbwhRT8pn4mh2oFLPi83iNQZvY5nuzNF5QPmv+uiiBvwr9RawLAEFSB7v+
DQLrwN4qAQYKWXuBDZg2iFpn+WTIfLnzVL++5wFwr6EBdyKgrC2/TwizdGKbVviIIMaZ6FY5F3nT
/7q9qnujAGbjKaF4RNKwueetBfhMXRK+44Kovanm0bygC6rfw139DsSvrwu6gKDLVumCFVO5bqQ/
Ao+SDgvwIwKPGL7ry0CtTPgV9aT8FBn9+GKjcFwHChCH2PfaoXsGR0HPDtiIfLHJX+UbGaMJMJnd
YAK7Ia0Pp8XTf9TAaPDjdSEo+KhbLdMxiVVJDUepmtxvBqP7hJVe+tVtxZj4Bg3C86xPWRFmcaSt
OXY1fQcU1Rjkoy2clJqeqhca9oL8d6doqE0JMSHXp8VWbcFYUY0XSc2dQl9RWa0/cFv8msYqcX2J
BLxN6XnOmkAfJjei7lilz02yeHdr4K9DjlVSRl93hw3md+tWL6cGWT+AY0AQ3f6jRtPvJR+mxQ6Q
Ry6GANR4h/ucgzYmpQH5GeOE5TSnsG7TRbNf4Mam/2Rj6/1QWnt5TBe1xFBHtT/f3lmvnfMASK7y
7qhKrRBaddMUBUFZ6G45Jg+omXcPFYWvGVeKRPwaFDc+k6Mhl61DeXwzl/FAEUEsn8SSj4c6U5zQ
Ghz1ODi9/X5I7OVy+6e9vrXoOSHMBu1qbbUZm1+W9Es64XuDqr7bDScsFduzFWHfU9paEf79UJDK
IZMhWLMGutf73lVcmnkFmi5S6dVQLXrsJMomOhRGfk9CaWdWXP3eKsRGzAsl+HoohV5T3iUIkQg3
HQJ9WsqDDnr642RU97BBr5P+lWKIcD+BhsblvznNvVdYRuSR/y1l9l3rjeS0KJYMXGG0oe526gcP
UkKIQ7zqp6W8x9hf12xzl6DwSTrx2xcJgdPriWpgGNy+oDLcGrkaitaTIRTdJog9D+dd6BlACpt7
WjZ7U4ZPwx0JvZMLebO68eiIXEFx+WFSM/fQ0oC5SLvTlcDsx+ipjKIZwEskolNSVxQWmr5V9DvP
/O/XZTtxykp0MUn1oS1tcmG0ZcbZi/QIIWGZcx15hbjQB4q8XzPWE9o/HpWm3h/ofFwk90d6xgWJ
V3Ghga0c2tLUgQ9n7hd9Ka1f5liNIgTQriOdrArzcHvf71xRFrIx1J1XYRzn92P+x30vEqORWpYR
GCjANkJL8ZKnKaaOFFRz1WKnM5fOl9tD7n2hNfJdK1GEQ9uj5jUmyDSnjS4C45omqF0wckgNp8Sd
Ncrzti/TVHdg7SxTe67tOFE/a2lnune+0s6LyoEnNqYnAzN2m86UqUo2lrfM3PDmAJml4oNZyvqv
yRi4N1j0Hin3IQW0rcDEBUEmcufRxchx4gxbpbZPnRhm7wDyx3t2aat/vr28O9cL8BYKFRCSkHPa
9jw7LQL/3cXRBTLZh4ao+iANCgZTkYs7xTPvdTxLaWlt1aODBbBsi9K28gYI/yzJ0CahPVPaTi04
2zg7BGk9TT/4+gta7KCbAHDVpZgveaalP0aKN2WolHX7guy50fgw37x/Ixu5Rt9UbO2tlaMUj8HJ
NPqd1mRasGjqhO6xUNTu2A5KaT3Mek3ZzOkoof+rdWrlBHo8TrxbUR1759qa2iesbPAX1ecpqk8y
1+vPVtpRVQU7kwjcYEhdD8PQDDT/o17+oN+CtpA+KeanQQNCg/CbV35QaJVePApaZCxSMb2nFZjx
iKGYpoXmYNrVW67vSX6k2AvC2e0zsYSRVgC8Hsxm+WgScyuBW3o5lFhRKu05zUukwd2y0ZJQ0VsT
YzWcDk8J4tzTk6giDbn5akYionW9yQpUo3ZkkPa62mNPXffvG1W2gvKpQ/c0KdTPPayO5x4dpNZX
EmV4mxZNHfuL4EoOlgn4ZCU899kwyKgATQ/OOwN02RdX6yoXyAoaj2FaOY15TKhBATZfsglNmWWZ
Gl+0A90uDCfjFpLGpAz+EmOQ5DdllLihm9iIviwiKvoQP52sD6EkqAUaJYtnQVOrChggeqwgRJPX
5f+gK2CThKJ2ducu2Uk2Vg0aTKMdKixwgTZZe5cVlpR6bF+aWU6UqkgpnzLCBZC3Y5wqvrA0lmWQ
fV4gVFg3NdL1rnAPs0qJ/U6n+fV7B8HLol0E+22tZW3eu6GVlksn0rqolLYPUtHTbwUmHUdVDKgb
T9Z0RH7+XuCyQ75ZrUjptpFVWrw1m8glkaRWltXalxndLjSOzMZEpcqsZosOKUodvm208b+xW5TT
AXbRnD+P6F79ssyh/Kon7Vw8uhlq/Xc+zOtb6PpXbdaCn8mWUXBi1nIRhyXGhYfKbvTDpN713ttZ
dtgTBNmaAXEXjPx1mOHYguM+6uZF4/EKAPyrD71VJQKfy8U7Lhzft9JAJOxvr1ky2zW0WstusO02
yw5tT6a9GIzLwGV+imy1CRE/gLYx3pOb3VnKtV5A8/F3OLG11EyljWtNhjNPD2Q9bKSVPUk1UR+b
3kq+3Z7Uq2hgFcf77WG4wtrcLceMFmNaD3rsXWpdeVpY1gdt7D55XYoU4GLE956qveHWShskWmb4
im6glWZla6tPNFmefVgSaQYLNoqBl0VGYIrlnlHnq5VkeuDkoX4SCgNl23wzLCESK1IXMHuRIz5H
g4ywAFcwQ63LRbknUPEqzFkHI5MGXQbOl5Lp9bY0e8BABSHBxcrTNDqXwJusoCh1cWh0u+uDZW6m
2B+wYYi5u5Pifdcv5R3Nt70FXmm0QBiIQMjnr3/DotMlwQDVubh009/Gs+kUp6HT9IaMoygfay72
T7d30OtOH9OGAkhPFQVo6O3rT/ojoDR5UwR4I++S5K7dnRutK5bQoLWHS1kcNVpo9FnbBL3Xl0ZI
e8qzg9kdZIvCZR5/rtNkBG1Rd3kH576Q9ypwr4I+fh3QXyAkqHvxZTY7QHEX3kIFp9gGNOMnHX+D
f53B+Gv52nUU4j4KriBAEbW5XgNPh7+GxjaGsGUzfa8Ffu9ONIM4iJEy+nx7wfdmRNiOQA+P31oc
uh6rMjzaJnh4XpBBmQ5Ey/1jWqd6eHuUvZPD+eSyWxHrJMjXoxBqCkHmxGbOxjzI8To5Ue2t/cij
wnt7qL1zA6SWCjOAvRW/dj2UPXa4MeKEeOm0Uo19xxqMbzVBxMe+F9HXAoxEgp1N3BJHRxN4Qpsm
znwnN9g7N7zhK/0Paj+U1uvfoGFYhAnS7F5m0IqrXyi1LVhh3ZBRVi4V9YJb6b15r/O6Shod9F0R
Q4MVgvoEraPrMWf8J8gTdPtCsuOGZSmas4FU9eX26v5OOLbDrCETW4Ja8CuYqNlqrpKpq3UebbI6
Aw/Xzt0JKHz2LBAZkIcMioAbal3TSayBbAQ48VQq2g+m4wLoWVKragLUzxXre4vxzYc+QgTdpzoa
x4GqLXJ+56GXk7yLnKT6JitLKo9Lj2JWMHtO/HMwTUHAr5TLEbFcrwtUC/snM1IwUeqxMcPMqNOM
4lKPVfRF0qH46fZ5/oxNtuGGSP7M7lk38YEJxrYZvqvODOIF6xcXo8UsrZDZ7p2/7gvhcLp2RKkl
6EAprc1h7icPInNZepdCaKjLa0USDrjAP9RZc++6XrfV5tus8QsYay5tztkmaCqLOWltBa/umfA/
AKDi+Z2ZZKGmAACydEEWh8rY4faOeF3/Y4LAVR36rxAWrG29nrJyXluIG15Q8FGOtMhKMhRac88V
aOOHlIAyDkr6jG+nobHeL10u3irUWN5LO88u9uDNiy95B757SOom59s/budQWPwkLmseL4ur9PpQ
8GpZS1ZTK9AVu/onUqzl4xxPzfH2KLvrjnIIgFmdFtlWyjIzOkemjetdlApJuQz9oAp6emK2bxyY
Df0lU7rqnybLUQX/DwNz4jFCQeuWq+Z6elHlRSj1DNFl8KQXLpMXBbOdlYcxq9QHORWAQvQy/np7
0N9Vv+02wz+cwgfYthWffj1qLb3ZjcoiupgridWXFviqMJEZvjalo3awq/Na/pstY8Ji587/Gisx
H0FWjBpiv4sxnSUNxe9RZPI8l2Yaf5ggCNd3lmbnGbConxH1QlqjXro5C7gKzzk+NB5Rr9Vf+M1p
oGSFOBdtXyPEpRVvWk/0h64f9WNdWPqdrs7e8CRxvHkUanmHNtHbrNlZoTUpoanrtl9IPI33llGp
bAsHkUOtK8NGKzqffHsMJke9hybfeW/JLSDWrHghKOjb4dsc5+uBSLVM2+b7pGcOkIVsphgwGvEY
3t4QO4eMahEwfarSq5bNZqmdeJqUNibq18HW0q+V1i97Uvv/3R5l500lmAf+TJYGeGDbkisTrVAV
pXIvcb7YZ6S4tM/JLOVRjUxFDWTz16w2DjSa2DCw1jiU2/t6l+eGbOuxTbzLmJfRqUP+Ozs4om/F
6fa8dj4V8BWk4EGQrWSHzerhiujgFdi42A228xEt9eijjsHxoVGBs9weau+qvhprc3IXHRGQKCM2
Am+qCn/2RPzUFz3YRRqu8fuSEv93zDuU6tmL5uFHp5so5VKmli96kZpYl3kmVXenTOuHzKnT4c6Z
fV2NYc3XPGONsAFRbF1Z0CB22qpW3ctkRv1pTMBhpZCRfafy6rPgNAcQPwyfqwPlj2SiZtaXRX5n
O+9+EIcfQHMFhPMW48y7vORK3RHjo97/1rQVSGltFT2gq3vPy2dvKAq7wDiRTILLvv73P5Kdsl/a
2RLsscqU8a9ODv0BI3P5xbGrT7c//c4ZhSiKvshKmEdGaP3vf4ykWRT2UrB8l87qzIOI4upp6RLn
jgrwzhnlgPL50P0kNd3mrItL789qiXsRqFq+qLwJ5xG7jw8pSx0HudfbP25Pa+eaJc7hkl8VTVdw
6PW0ZCakE6ule6k6YNP+6hn4vaM1PX9LNOE5vll5ycvSFv3TVMBGDgbkVe/t2r3fAHwKUjueXVwW
m9+AqjJOpOXoXNAEHb8btVlMvjsYZeZHhP+JD5+vXGhTtO0jaIXlYXax3LpzstdLYvMk88rBn+D7
UpfY+iDMS0RLq1eti5dQh4171/A1a8wPmZbAjqoL+XHuFyWwuqi689C95grRJqNBSNmSdIeQYHOn
OFi/OWPc2BfXqZ3lYE6deWzwv3R9fdCN4Q3KlzXVZUA/p3G0yq+JdKJPmecs7+Yuj+4d3nWxtwsB
rJPUmdQEqb/NbRqRXiVFEVkXXbQddoB8Gn+EghHaqe0dtbqtD65ol5fb23DndEFqXHFfKGzwFG62
AKkgcP1G2BfR29+bhcAeVkRypxizc1kAVuWBsDnBq3jU9V4npSxU0TE1mWJmJtSpQdN77ucfmBjb
zeH2jHYHo8OGBhI4HAL868GiLF69ymdq0ZmoLiX6LQ+r+WfodaN5vj3U3uJxA/7u0oNt2m6gVhV2
VNiTdaGCA7RB1PI4q1Z+54Ts7lOAzKtnIJHRq2bTpApjjObMuizm1OQHVy0FkaoosieqSpkMmkXL
3vRpleUBvYLkHQLJiLuU04jbbakKZJpvT3tvhQmgub0oicAM25wbz6m6rphzdqpeJY8DRaXKH2EA
5qE6uGYf3h5tb5FXchAMQ4fYacuNoDxpTovb2ReF3D6QNLVWj9fiTiK0Oycqv2RBIKcg6l/vGhN/
oKGsGIX2LbRBwxqD3GzmI9CV/r8sHyLMQKpBaEFXux4KacPaqkuGgpmQ+wVuRBcvm7wwilvtzlB7
a4fCArynFb5tbgnTSdoqS63b9kV1FPEwMB6Yy+meselO8LNq7gH5Je7hxG31NTzKJC6UcI5cKryf
EpvkKIgWKUd/sWf0jzVAqz+JjmyEjsRSYMRclXlomCMFrdub5fUzzi9ZrzLQ8fBft070XUwf3U01
6+KAQHo75DlqS6O04wEDYEe80Wep38sh9obkwjZR1wFxQn31+nPaYGfTmODwosOZO8OgWrVvIH8d
Y6woHyajv1fJfb1VIe1AAeCjrqWZLWmOuvkgDDd1LlAZhjATbYx2cGwdyhZs4+3l3B2KFQM3ie0f
T+T13IxJNcBqWvalwPgSFreKdygSpsemy9Q7LcTXsQizQgeMOJpiK34M10MRe9HxxtjzYtStc1Cj
aTjOcnjR0sk85JlDOTRxI/SzGswT5uwu/G9vD6/kQMzQVm9eDsv1+GpmKAk4JOcy4SkEMiJun/G6
0h7VIcIDsNHG02K0Ve/neCalvlEm4zsEeupP/2HBCYTAS6wQ+u2vGCDtZZYZOxe108RRh+YRgEIu
zpoOcOD2UDspFZSH1ZKGMu+6oTbXOJJurgP73L4A/0ZQFRUw/Z8iS2bSFVf5VAClOCmW8J7bdrIv
01RiZd5DGH2zFOr42LpGc+rTIXty+nz6dfun0Stita+DoRWuu6oUoL4AlGmz8YSiq8uA7wxKD4ny
UqMzEaGnmaKuaC+tUUCo79U8kOUwDAGWrOri513XvWkiQ6UuXqL0dphjQNgoy2KtdenBXr/oHQIr
fkacmflmrA5N2KpjP4fRYFRoRDeq9zIb7QJbfyUsh4WTx9gBmbr8asaDMn0dy0bPg9osrW+Dmps8
EEqa45m31DYyYRFylICUlgz/OgG8amll3fjwL6M0BLORKodc92T0wF+Jlsfa5Lbw0yjW2jCp6e/m
SC6N7vuIit/81DWOmx6UQdTuaWqK5ENbq7P5vdWMyUBhXEewTpOZFq9O9Rb8wERivxkWtYfagQqK
NTpVUsFQCR5v++B5XbWqma0y5u8yofXTmUKSDt0rLSdC3UYodqCqMupDMzXQNHEzVdFOPOVTHg5K
bNnH1Ju0MqyKoeyh7dlNdW4mJ5HHWNez+t1ga9C6gLY02WcH1QHFd5HwSR9BsTerx7RZQ0HFZA3N
dAMs0Gcz1dX3ywTgIshsafRB3WcL/BcDTT/f7qiyce5m9cMk3KF4Sxfdel4sD8R+4oFhPmCbjHGs
5sUVZmko8MU+HS/LPNdDtbxM06J9ieB5modW1HX8RtGcrvTJMXL86kQlYNmlIm1P9FGaD71nVosP
P014foF33/o/Iohx0JEnBqRKwJH4c6QsLjlYXCsHObSpDBwIxKk/9FbWBWXtdR8VwxXYYxcK8Z8i
G9YgyKvZ+FTWdtHHvvDsUWJJ2RfNOxGlTfsrW9ryq62mNggXy5zdx1Rz4zeoueAlkmV13iNfoUcI
JOR1ilS74iIEohZV90aMemedZ8UmOQO4L754ZdHYYHp0i3NAheTrMPb2Q13jv3zqZi0Dai/i+UEW
Vlv5dWpFwwkLSw2/etstvvUpyGBkKQYz8bHRNJ57q/b+10dJ9jx5jf4YkwwqQZ9YonhTu3Qp/bYq
Fe8MX6J/W5gzeNExX5zsjG5hFwVdTrB2lEWmj76gB1yFmJP09f/ZO7PduLUs2/5Kwu88xc2ehcoE
imREKNTLcie/ELIts283N7uvv4M+51ZaYcG6p55vOoFMQ1Yw2O1mrTnHDHhVddy3neFdFykOV3rB
Nc5y2SV1S3RtVl17gPbvPH80+8DurViPrKRKJ96etbV2iG11doZJgmIJr4pYQwNtlA1JoxnfKr22
iku9hG6G4nmJP1pVtVZAEb3sEyYktwyd0l7f+SxQvo9rp687wubnd8U6t+qgYUEYQOGZ22fmxNfu
i3503ibrsIl4dHcA/Vzb9XU7ll3DFtQ2v5Vjt2pXy+Sr+6kGsxOMyN71XellXYGya3HdQ+yprAxk
BTJ031BpeNJKp10QPc3WFIxmZVYwHu3lLRiErg5TRnsjID5YVUe/rftDJivfDwcocHhUFj/R8YTh
7r6YMxoFeLH1jFumBnQ+q6/MJkg1k5Tooo39QNecrti3sjQxlJPIxa3V7L05pYp1pojnC2WMKg9Z
As4VwuaWsoLbDNO7Mes9Npu+Id/lfeMaEaUdxwmF3WRH9gClClZw3p8SmVjGwe6SOYrzscWSjoQz
DYdE6seiN+dxV/W9psJiocp+nI0EOKQY4/wWILnzuTJU2r+2AfuxAvlloqBttDl8qRmfThRW7jFH
YlM4xkXij4+NTxXjbrJLoYWmZrrd3lodeJcuiEvjEiPqgLln0ZYl2HicYj+nqnfboLY7SFFZgeba
uWMEq2V7aReWXdxSFJLZrqv4+GDs54YX3y2676jyveZpqZ0h2XcC08XloNe5cdn5KH/e2YxwSaDs
efLOeUgTBK6L3qwPaenLOnSkBWVUs/2FxDTsBPkj3cpuikZzUeZBc81KnA2eGMzQb2PHCkmHUPF3
lyTFagyMGXRniNwpya/kOPWwrSGqzNFI4gj7FqtRj6WT5sV+mBxUx2kFxjRMNDtdwtpT1RBhcqNx
LeGyLzdpbox0dzVf8rz2eXeulmyKGRBrbw4IgQF3CiHQuPWyhjZ7LzsAbEWxiCo0zExSpMDR4yFU
nccvvd2MTpgZqUojvVP8Zp/F6a1rNJ06L7JOxGdoIHRjR1ApViOZ+JP8UCizMpzIpYPqPq5TL5J9
bUk33rUmXqTd7GULwULYPtbyI4JCj0i3PBP1xZTbS7PvS2pHX6ammvUQR5YzhvVsWM0uqxXMxAZk
dH+nl61WAqlel899Z9dWhDmxvB/IMNG+EOzcXCdNYeoRIJjano5ylaIdAuUkunVVLp3Sw84y58vN
zov+bxzsL64y7PhWODKRe3io3Ufb6cYigkuP3FkMKSJeYCCGHgAPBRcPo0ofD4SPoe1YfJm8H6Ct
2kFtzPNl1QEYODgtz89boBHVI41wtwusaSrSAI6Y+LTEhiZvMBjPIuhFPZiXqAHMa3t01gmCopV/
U7aTtB/SpCyXA/3I6XLwwPHcrqyu0l2W2EYe5GOxSFpdznxO1NkY76e1GT/ADTN8Fiba9FbEtn2h
64X2wV/4A+1+WditZW4VqiWNHxoKgHag93ExRtOwrFB8fFHTbVaZm64hVsXmsULok4SW1Zq3PYXw
8cKB+wb/duEcA7NS5hK2Zke8YspK9L071cPjID1lRH6V09/WkZiqiyLuK/PAqspUZ9mo6idXuO0U
1UNdfKl8VXRB4du9GbTULPfr4GSPGRLIz5UrNDtw9BKsZKJN/vtMpuRxOXQtVZCMar7TWo2qATNr
JgOmLkywqnMysbfwIvh7qLikk2kU96M5jlHipKMrqAZmVX0ccrpxZ4VZtTFf0squ8n6Jvw2TJ7pI
iHZ+r5LFSSNq8d6tA1O1HiOnn033bhZxZYVmFit7j/QKi11vtSyZRKuE/tGUwGaPZekkzUWPiy/W
wt4Z3CUyQX0gDE9txMF1u0noe8tlsp9k6sdgnCabGoEyTe2ta7WVe8GKanhfDahBHr2lKPNgkUzf
V6LPhfNhzpfijLIGFrCsSSWmo66cp+FiLhIzvnGNLOuvcrt1mxAgsX9hOywqd4nmL1etr89fxnyl
jwMhJh+xIXXWXZsWg367uj7JUWMPSIyhtLS+ClrkRQhjwZ/PTU9a4wG5irycKRk7QanXyHIbVvks
d3HMDLcZMtTjEI8dqbcrxsYgNsWIWLrP648TebyY9Cy1Tsxg9JduFbPZtdbE6MjGuC3GnaLrkPDQ
VYsNEjVr3rZNLbBQLVyxzl67e9kVzfRBpCoudwnjyw2TZe5i0dT0z07rdTemlg9WYEqpC3gkzQCJ
gdbFEpCLsLqBNwzurQsn1MKjarnqUrSQoe5wnQ+f1l7j/TATr7/qHZ7tfcqEgL+hL7xQd/CWhuRI
dEvomGQoRrXNi/SREMNi2ScmCuyLZhUZMWLJnDUfU00O4mBBVblPFVaDPffW86/ZFi4qdFJnvGnj
JplDZOzTdNUuLuppaVTuEJlZvxbgjaDiBmW2yCqwOj0tmcpZnOzLwnCSfVtTeGGOE6rcmQZRKmxd
RbO3K4IqwywZESyPhWF/VdY8iKBWRkl0CPW+gGYPD+9C+GPgLmXzdkYW+UVoKnty3d68LSvo6Fjw
6/xbJvvpm164Th61YyJdrI0YtSJ2VNY9fdUcZ4NYdYydPH8fmZFlFfmqWR580cX3ozPLi2aul+8s
bma0ReWi3o9UaBkn6nkYAhJuu4+TsZbluVZqa79Hg1K/d03ZPrSxyO5pB6bkpRVlu4MGLchTykbv
s13Q7CPFvM6KqAY6993x6CKfx3o6Nkeh6iaNpjHVbxpPK7oj4QDZ9aq8yQnJD07iYBh9Jw0puaTv
iWxoXcpXPNVhrrtVexxwLOQR6ihnuRwax/6YoheNyRZSrh4Q/zB/nzy65mAXiTj0WHte9YSuWyxo
bej0pWMnl1ZZt0WAEzMl4WMZeraekvHMLtyVdiGbOG4Ziva7apY1KpghYYuk1Xn2dW3j1dpRfiKK
zhos+XlMGtF+nBF0f0B7MmnYZxtAcrWdMtISzKe5R7W06dFL0rhh3DD9z9O4tF8tQtDYGjF26A/L
OHf2Pu5jQdRPuujWbuja+tpwq/7BhALLLD8Zw5XSeuMTledhDW3EfXNgjtvetTH4vEPbLJkTdXJG
ExkM5dp65y58DxM/sxz7oOjLDJQR7FPiMJymvpvWZLZpj1alCmOpx0eKDu4nh7JgEdKMid95Ndzz
0Fs62d9SbDCYX8qshTTh534TLZq2fq3dUbeDRpHRFfVYOqkyus5ins+D4eURfJlF7GatnPWDgVzp
TIrBtSOtycf0sjTc9W0/Np11QJTLM44mdv7AjtocQjUYrgpTz2eniL+D0mwBn2HTqdpEnrJgaK+J
41yXM9iTTL9FEq/vhyTlLH2sIFgYskmEljOBEp4Xs9JSOBLx6nyrByAPH39fIHmhLofsnc77Vi4j
Ae6kdNP49SzsdTWPdtwMOzHVrKsmZloflssrZaIXDuWxtAYVQzwbFceT3s2G1MriUprQPu2YFeak
ykNBLOmyKxT2rlfqt1uV7WQ5TzIqkm8dWwOUoq3Y+lOzFw4lQRqaZxzXEckRr49ztQ6W/Urnb/vO
p0eBU8jkiEKVKJOTCnxu6XZXdomOG13PrnqbzWhmVM6lvWACGXW9DRezFH+70/ajz/hD00V5+pSO
Dv4ndq1M1480yKoLaXXFsfGV+0rF/6VToxOFim6Ll8XG/PwCeugNDYvInSOxVN6NQU2YdeYgb8l7
t951na/HwZLyQP0vDuvhkMalDd6bdv3zww5JNWRrpvSjMFv9TstyrLGlne1H1oFWKIoaLlnj52P3
ynFfqBNu3EmQbgJeOiPz8+OO4yZNTAtxrNzKOhZarqZo0Au8H+ZC1ThI9Di5kGRqXObKFd0rNeuX
3g2a12Qa0f3DgXHyHIH60UuWduLol/62XUmyW7vJq6B18tfAci8cChwfbDByZuhsnOrlWJlUpTaw
KCH5Y4qSuYhDN47l2TK0fxvXiDSOOO+Nhy3srfj6/Jo2pp406QT/u5amvYsJqNknVJHufj+EvdA2
2TC09DWp/m4aiJOjDJXSVTPZxwrCIKVTW7UfZibnezOe+r0Dv/nr7w/40hXcEIObrA4H5immabT6
pppKH9sKG6ydGAfjcqpdMKxl8Rpv/oWnkgQV5Kw4nZHyncJv5xHKg4Fxkzm4Ed1uJYtjF7dLXJ8N
sSYPMIw98iKHqWaR2Ir0tTCzXy8t3moUhFuPFguEdfJYVoWkUN402GaGxNq7ehZfGCUOJMsf9Yi+
0nL2+yv766ANbpMCG50bRINIuZ/fylLAfwCZZB7XbaOINEJGxpj4r0xEL7TBOQwGCyxP9KLQWD0/
jHBrll5dbh1Rias8mGwpb/w6B+A7FFP9RCuhvllkbR+KVBMi8J28dTZztwHU1Mwffn/Ov95iZiLg
Mjp/aNbo29P200TlrYShu+z0jkSANZd+zCpcMwx1TnnDvaOSkUM49VXgWVVx+P2RX7q7G8edCwCU
ihbJ8yMPZScNVzIhy97w7mY1C1ZSS7W3lFdfTyLW/vYQy5lufg7yvlj8uydnaqVwR6e2M4/be8wg
PjR4ss1sX8bN59ivnE8sBCtKMv24//2J/vrCgndCAY1KmBcJg97zE9XyEbcwZsOjUyYrcDpbRbNR
eOzd9eWVQ/06a3KozQvNQ8wLc0pyZQNX5LkNpR35zxqVlUyuBkrKN8mWAVSYSABGx3X+9loHMKCg
bcxSh9nj9DUdnUU2as3142B13dFX8Vd70V8LLnnhadmWbQxG+NsQuW9n/tNz2o5pk5GqoR9nMThd
6Kmp+oJ3ergi1sHvdtLL7Fd83y/cNgIGLCYpyq5I6k5Gn8xRkthJcz0uBXVs3U6z89muM2IPvOqV
ddz2qD9fxxFXQdsd1gD3jIXH85Mjn9QYG1uJI6lA627tHePLBv07YOu0znvwHiEWlx6ShWIvA9j4
lRHphWu7Adx4J2gaszk+mSiztCjdkjn7OMJn3PXjyJbByWNahGseqsn6X7wQxMCiif7hdkKz9vx0
q4LOcDXo63E0ej1s16I5IHYYj7Y9lq/IIV8ws+FgYwmAskGgIja3Mf+n56a3nam2laMfCanjzdY1
Vz5uSRVdIKa0/+qXBEgFSW7W2IpzX8tD5vN5wMLdi2s1dAW2X1cfyRKf/fpvrxz4ajSuddbv4N9O
H2mL5ayjDGkDDc7st71pLl/EOOdFNHmt9bUVbA9feVNfGB42qgbraYZCD5vo84vRlRhdHbfAoIT6
6Djqco6W1SSw1G7V+RYOGir85L8f/V4QJBi0LXmDQFJBXjyd7rA0G9bITulIbcLd/C89dfey99aP
WL+R1nRTb8eRZObdt9kMp0wMVRUVtXRfi6554Y3eJIKQkzGFuSwJn5++NmA+EVXHxLusxT6mWnE0
dGnvRCdfkxK9cCjkF9sWkOEYO/nJG127w5BVW+3N6trrOPOG60IMEFRqzdj9/vpuD/DJ2OGhd0T0
yym5iLGen5SQg2wk5JijQdGni7TYpthpN5V4ZYx66TjbtogrCIWMbcrz4xhzWmYV0TVHe86bS2T/
dbSMhv7K0/LCcoQxkDkMwwQz0elcyfq81uzW0o/OzPOPn6bPAZAueW7swR0bXZB5BmXTuXCaBB9s
Xby27/zhlTq5nswu/Ifw3M02cjIYYtSwVOIsgtmMtXUgATjjDylq+s7Ulcs2sPVl0gNE6cZbXmof
HkVnWl+h1vmffKc1v+rFPH2KyUxfodRo1bXqKMiEc7oBzidq05+9tK+s6ylPMbg71dQCjBBKvvV7
OjWBrshiOJrQF25MFoWPRerZD1oCj2wHNWMF+yxd9bm38/XClMWgQdbD+xG1CwqCVxZML0wLzLeI
mbHQ0AA9deXbudfIgmfvaBK7QItlBp2uJVT4afqGOM7U2e+f5NN3hlkdgRZWZ54AeEWnQ3WOPlRI
fAbHcXa6tz4uzUO58FfRuPMrp/YLU3FjtePSpBiEMQgF2nbuP00LELoqD5HMzKCUU9uVsZDXpebO
xvVawLsJ/X4eLiAwEKWgJVn6oJuO1gT26Fs3jNje5bzS3gxwlcH+G2h2GGE+NX3zKbfixb3ukAmH
PXrlR/Kn/Oxbb5f+pT4NkhBVr0sdByHDZINbHG1RRFA27PRGprNNf6RvVRPOCwljYVI6cYLr3NUf
1sVfiTmEcTrs51KH42q0XT9HmnRKGWqb1ykgbQ3Ltb72XXKmZn3+aGtGipK2cjjBofK8JErzqa1v
p2mSe3sexuXaiita6hIQrX9mTX5m3nZGklNFSsYCIAsTdXtEcpIlh4ZOvXNGS3Yhu9BDhvT+9zf/
dGrihkCsRfPIKMZgdgqigf9Sarwj6ph5rXcc61lS8SRIsruUJPd0e1Qwxie/SefkNafwLxMUh/7h
AGEvjW4OlPTzZ4GAF8PSNGc8ml6fFASqtERJpVOTfNabwh3DlHwT7dwZ4F8fxaCJDx48zCXQSPTS
Xwkve+EqbI8ka0FqF1j+T76Kq3KU8qjBjvDq+zBHOBQ0hTSefIveldNWbWi5MnllZP9lQ8oFIIQI
ox46Oh8YxvZi/vQy4GpEgtI26jihnePYZmJeg+gEbT/QxanC2JmKx3SJG/2qmhM8hl3SDU6k5a2k
OSuS/DWG4elIwGqN2Qzm7uajxVVy8oXSOssz0JrL0aob/yZRWn709MmM1k4Wr4wEp9Mah+Jib24F
FkXbZP383EvGCdb/00qJQ+Vn1lBhC0Zocfj90/3SUbYyLfU1xjdWQc+PUhX+GmvGqB/XUlVRuhb9
QfTlaxaUF55kimpQ94kP2jb1pxYjGyDV5BWM2Bm2yA2DrsPd8+TO7ZSIjGJLs8d702Tdha91zrWo
69do7L8+wHwDjk8BBW4dGv/nJ9pMkgattehHNZXxGdqK7KzDmbvP3Ng9Fma/hI2TrK8sGn5Z5G83
EZPxpl5mceueSuvNERhfOQEvBKFBI9aIXeJrNczO6V7Vs34c26KzkNChOxLGIqFJWjrXIHdskgkY
2B9G2xy+jy7wlFe+2g+3y8/LiR9fjRbHRmWkBXTKKCsTH4BHOqzHUpTGRZNPziZt9Lov7kqiDs3L
sZoB2SEjjOQmoaP366/1UR97Kw0RYSd1iPwHehVw7ToLpCsr46wfWHeE2kBsaODAI+tDc6AYH8bp
5Hw0TenMQd8apoiU0clbh23GHOo06x7IIJYtDPBuRM6Hwuxx4t2/mas074N4W9gE/dBVdaAn+vSd
yI2MatDg5llgD8jWghLl/a0Fcf9BV0Ob737/kpyu/bZLRQ2KGg13iUL4ybbQcto48we5HntbxNe6
XbuXVZ6Q+GGthf+tRn3xnahj1e/dpnfe/f7YL4yBG+WTUif7MPAip1twn22T5PVZjxQhsmbnLob9
vUggVwRWUbH+oKke33S5ystQVghIo20J8bEcZnImhDVQL/z9FzotCXAxDExLVKu25RCAnecvEslP
kO26QT+6tj1piP2WfITcRWibMIFcB0NaoFQUdParaLHMjLWlrpmPv/8SL4zDjFW4VRBX0+85jQuf
La1O4qWfjm3T51Ts9WWna0V8zzKwfWWEfGHgoLoDg47yJjW6Hwu2n+YgS8Yx6/51Pq5oBW+6oUD4
XHVtOCWtfl4z8EdVkZd/XuT/+Dr/Z/LU3P75Hsp//Rd//9q0S09s4nDy139dZV9pfzbfh//afu1/
/tnzX/rXTftU3w/909Nw9die/stnv8jn/3X86HF4fPaXXT1kw3Knnvrl7ZNU5fDjIHzT7V/+v/7w
H08/PuXd0j79883XRtXD9mlJ1tRv/vrR8ds/3zDu/sfPn/7Xj64fK37rv8vkqc94Fv78qL/+/dOj
HP75Rog/YDTQUGQghThOY/bNP6an7Sea94dDFwV7I8mqVIvYh7z5R930Q/rPN6b7B1YHf/vDHIcH
k10TRb/tR8L7Ayvqxs7FIeRBcrbe/N8v9uwG/fuG/aNW1W1DQVv+8w2lWB78fw+otAKAdW0sD0qN
RHAhmHz+YnCLUVcR9dtMWpcU73pdWtYVoDu7QHwzL8Y0E0qKtALInm7GdZcfSMIu5jDZTleDOI5M
aTCvEXXrD9UyJSa6mcpplYzcUZpJ9alJhtl3d76VLXoX4KdIqv4xT5E73bk4XZlfqk1eaHy20RaP
9UPal0jzgxld7EQCTQpq4b2L0Rc+t8A+c29Syq+iCZr1CEl5ssedt/qMKC1FqAuEdvEUEEA0pvul
0dd7UJMFYe5+mlw7xYDiXDD+GEGDs2UlUH5MvyWmV3aHJs/19GgRCddeCifTnXC0jAZFrSRZKxIz
AMQzEgto4nc++9irpdbQn4QWOuAuf7AGQr7SkDhmjPyuoZz8g9UYaEd3JbOguNfaZfYORDabyVWn
quldiVZKnlkaoZW3XYZ4d5cONeJb7rqj76dBOfVZ5bV6WGTjUOyNeua7lKmwFSjnFr1cx8qqQp9I
F5Io4KU9m6Ezshsqq5XgYAAw4sBgxh6ldc0apSGTGDPcPGx+Hc+bHTXuh76QqMZkx5uldhU1rmQ9
78hPgICRDxQNzunUzkcPu3gZ9IbovxSFSKewq5g0d8jlU6X7fJ06NRC7bnlyA0IMIXp5nhhWXvah
lVj1fL+0qFJviVjSxD5ONGsOXL/YnO5Uj7bE27HuqmvsCU0SDG1vTPsKqZmJZjVBIsRWkow8IqAI
HQ4Ak61DWEE+qYNJ8zwc9MKEdE07Bn1z4cy4dX0EHUWYyc6n3LHIbjpPVkded7YntYOuZqs4jDWL
hDPsX7Z3h6d6XXZlWYoRox3is5BqpgFNp4OTiGxrqd87zuLcoVrPH9rCH7wwRTL83ln1mU1q4ba3
q1aikq6SZrjU4r4n1Qv2WOBmsekGPou3HMVv66hoxeHrB6Is6g+DN6bWkbiq5Lubgjc5LMLFc9HH
iaVfxjk05JCo77mJ9FSWzpnjLUsZpTEC8Eg2jnbDGquzgymfMhFqfe7X53Zbpp9m4gONHZWyXt8x
NXhEllgN9hy7ZicCdHGWX4vVTsCHjlqDKDKttFvR2kMdJkZC66ysdV/u51wTBkLz1vksAIqwPXES
Xw9xK9Q1eHIa6KHnxR2M89zmnrkJ/f3Aq1IkUk2eWHyv1NX6YMXH8yg55qdxrrTvBRIEJzBxp2QR
XfNyCtJqIsOA2NipD3pJtMse4X/+Fs2PUlGBtti8bOY5fShJ0qBt163DxAouy5Kd2Sr/UZtdt6Ou
Ca93r/WMmEFDSfpg63XMemNU5Qeb7aYIqXzWkFK0cr2oHdk9ogw3kpIakWFRH5oYfwkc1NPVGoHy
l2a2SwjV5qYtq+V0ewfmujqsyicBTffbwXtMPZx2tA7XaiyDRm8E/2Pxrk27qS+l806NTa5j2Jlk
eUeElD2MlLzjGpWbPw5VsyOJTMWP0ziNcxwmMXRtFJBmkqbf5o5Rghdr7dYwlW1tJ5HvaP5q33hp
VpDXawPPNM8SlRjFR1mmXn3ma0ZnBWCHyuVthjam2vfUwdaLqmnlMO/auR26+yI1XfipI/wWBltr
7KrkyJvJuM1I4a2Lt5t9o6miWQpSCM4rPr5sIheBu0pDVzJy7+La0tzz1nfi9gMaf8c6eDgR/GtU
10MVjcZ2yYKss2Ngtg7GlhsvLv0R4bOPMCggmoLCB2kVg/vRzYzBONsG3SreKQ9JCFL10fWSb/iN
Vr0HubqgJF6qUXOgAOK72ac9iNhd5lnUUPI277GITpXlBPpETshxqGvvccgz42GcDE27H0d7nRlI
lXVnxY6abpe5Eo/pqhUwxJC+todOMquEZiGM9JOoBAjdZYqVAfF4KqlUaKDeo1TZU3nttdoyHWD7
K+sdufS9t4PPyG5gsqbk3jGUeFfqYsF+YmTKxcxUW2XQFpmbh67XzejcDJP6ysYHuCzjGXdQmWvA
Py1BDHbQtcZERnRttwDA04aoSAxmxV1rgeM9YDib3tPESvu9P1tdBii4TP1gnbBVB8rrsniHb2KW
kWUUOA8wvrmsXIUNnekYl41v8Qj1ejsGEB3Fg525cx3Z9sZXzEeNXLOk4+0JS2g9PYagBN3nPCCB
D0pVx2sAFwAV79TS5NmrGA52kNalx7VhX/iWwjUuG9vK+r1uTXNymEqmjrCrIeac1enWtHSLRryj
PCKsSHSa6VwJaSkL00frmQfTLNfv4P87J7DjXnzmOUZ/7cnMAItaJWlyo0YqCAFC8zg/96euvZpE
ubxHutcU+5KrWZBOSmjNLnY9Px0CPUuF3KWpxRXX9az0z9eq9/ZJ1zX1wciQZjMClmkbQmmSDibS
1i/MaVcjdMW9kad6f4Nhw9JxDFop90gfx/vcyQfQQp0lvisPylKQaSUVE+JF5bLDvDRbQd4n7m2Z
jx5WBPDCxZ6rO74jQJWIB6vO6ntcm87ntBN9zC7USecQgN5cUFisuWHu3Ip4lyDYMrZFDllrBUPR
W5w+xRCURlUxzHn9/GU14poEOi0278TcKvNctbXXoFORprMb2WTJC5ZXc3/jE0EggdgzCljnnd/N
2WPpd1IWO0wjMakOeU51/P2cT31+KEQTf10bzcZLBAT63SD8RVwk7prV18PYduprM7vTdysW3NkR
9wJmibLQ0qhUjj0GimYb4YesZ1DB2p19lvWD3R5k1VPHaun+9WGaVKK8i62l0M4KcK3u3hsbFoCE
bTrNjUCBPe5lOc0u1r6620PFY09CeroR8UL3RWhOVBqwEiyZG1RN2ZZBUU2qCxvPSR5FNepNVBd9
358lfYOqdfCt4qE11mW4EWXrtm+NCiHtPQhoSW3IbPrvfinXbmdBHcXJghpZPy8Q5pb7tjJq3l1g
686ObYGzwOWTZX6eQZfyH/FC+lUwmItobtecwt4u07Te/lSbhSxvaXjn6t7OWUSjZ8VeiKdC22ng
SShLH1Kvb5uZxPWG05C8yJqpMsErqad5Bg6CdAlTXsZ9mn/HiaMv9E11Nz0Y+PNKpujeWAOta4br
ttdXE41+UjaBlrvsVoU3L8hbfOBswVQyM56TbGmYLNTzrDzrpWNdMdFiwmABVMaBtjrpR8rZxR2L
rHhgyjaVCOIk9mhG8GQRtEnNGn4Ctf0Hr4DvFc52Y8RhoTsIk2efRXQoVes9tvFGY/GawWpIFmm0
nDUW5pGAeW66csexv8HiQ2MmjsX4yOJlmfcZJFc7XBer++yyp3znAiOCGqa65K4oJ7wwDYYiaOKi
WmXU59ihGB67IRj9VK92iGnifYzdlBUWbguQ1VnqfspI/VCMT5aF50RO2DyUqeffzdkiRbEdK1Q3
TW71H+bZJPEEWf2MYbNdmodOtPoX/p+BB8XUiFPNqonvqDqT2Qqvu+edwb5sk2jFjP5F0O0mLFXF
Sxf2Sb3cIx0vagZxZX5z0QyzJUomVKGu0/ZZWDZJR8PAzZjxE7LpqpA01PUswfLYh05tjQhkcdBm
zC1F/2lpWDmHutE4MtD6ui7xU3bW45DN+lMex+VWV3RVv8vLnIWrpY1KBWXjjE6A8VP7K+ju/+/c
38AM+N3e/f5p+Zo+leWT/Hn7/uOX/tzA284fFOw9arDAEJGGeJQC/tzAW/yEPh4lfiz5KM8Mts5/
7d818w8ExA6dB3qeWxfAoPPw1wZeEzq/R0UXMSWFGVqB4m/t4J/t3/E3woSlI44nnrYKbY6TFge4
nN6IfSMOVGlp7Hm9PkhiZirMYf4rcgfO9KdSwV+HopoHQoz/Oj/AAT/VlGprItrJYCbx4iWN2Py3
QeuWr3WMfz0KEQ0A8fRNWO5iG3lekOiabhmzrtSC3DOryOmBe9Va4h1+ust/FUJ+Lny8cBSbhgiN
fkpx3IWTeqACur7EZZ+EXKf1rMJrFNL5z/a/P8qP3Lp/V1e2S0aAtYMmH5IVwnXz5GTQatgT2KHN
PLJ869Qli6RgJj1I5SrMDeCpK6vqCiPUUl7aKo5UpUd20kQNC2GdLdba3BqtfoXV6/733+x52Wf7
YrSoiH6kFgoXjriK51d5SKUNHsFIaIqJOKSacN8k9kDyUzpFPEnQDyQz2u+PeUKW+POgNCSRkZv0
M2hQPj/omNbTEOcYAunEQ8RrtIa0F0OGy+zKg+1VbTQ53bTzCsL4RkSpYS+c6zp15oMDWOPITrkL
EjvxXimU/+i8P79L+BdMGqVo/5EBWyd3qZ+MhUI5u8SyxgIcNf6yt3phaJGbq8YJlNiM/X4htLd1
Fd8yTufMHrnz0cu1JaQ9NV16edwfVjdl5vPc5EnLcK5GpUledKBaOp9qtbWLzbbydjRGluJajHE0
17L/w96Z7caNZFv0Vy76nQaH4PRKMjM1W7ZkTS+E5IFDcAzO/Pq7qKrua6V9LdR7o4CqAgyLSiYj
eOKcvdcW0PE0k+G2hdHgndv96yPOp2Lqx7aAqQH+zdu7PTluPzFPT8PFXfGLWVlxaBMxRX/+Urf9
5Zd7B3EDXibTBjTUb6+ySmuBxm8xH7Ix0fOGmqM1KakCa4s4MbT272xCb3vor88QAzlzm0rxDwk8
b68nRIYBi9E+c+XCpUAfNfAaixNxcn0PuPq7G4iE18IzAf8FRv7bS6EfkTouXM7ADk01QD8Uvrn5
nqz+VQZ9dAcRVzMWQHnAVyWO7qAxNH2a69zBVfjVVTbp80cC0NROcuI99A1pYrqREag+cGooCs/9
GOeGuV8dYuGmyzHeYUtloiBvesxmAQDR8jot/ZkWmGaftGb+xJw+i2pSy/YkqK87SEXdOXFrwAly
ppdjwlTALDywU378Hj3r7Qjq9ctyqBnZzjdBNJ/t7R3UR0n9m9IZ7UkNCzPX60JzlUXk+oUZAo1h
6C2GS4kw/Z2n5DdfHW3tLYcCmRxpKEdvRVNZOLEh2ofpYqUnfstxUhvy+p1n/zebKK9dRjmwgxnq
HA+5OLwUivNEGtIytHhfLfNhna04qpCOhd60pPuYDe2di/7unnKu1VH02AYy4e2X+uktTLsORE2B
jaxMRRky6JQXmu/Jm2I02xOVGdk9rupij6giO/3zUv/NTeW9TImBO2ML8N1+s5+uzLnAWzFzZuHC
cB8DojYzP22Hd3bj3yxwALWIpLaXBEXU0QL3eoEZA3NCWDAQD6Vpzicuym6OlXQI//yBjmLJ2LUo
vnhEGNCQ7sww5vgxWYgZMmh1Y+kznqCJUprPkaNp+WFSZhU4dXeTuH231wjjul5UdYtBcQqg0pmH
KvOKA/L3gb5W4XMsrfJ/eLv/+uUI5CIKmunQsZ4VEHYL/Y5fbiXWBIfkWl4i6H9Pw/oalvLz9nN8
maNvlX6W56y9LoIqxayEy9gI07GxQ21d1hdw2CmAVWzbej0ut5xB081hWUa0BodP2bzYUa/ir9CU
rCDLhHWqaLzttaV85OZ7O9ebkk+jn5Me7Oblzppkti/zEkzP4H//83e5VdRvXkTU1NTB5rZXs/QR
pL59OtmYFzrFqwh6z9uR2dl+m53Cv2PhZnrEUeqlj6uMeseUeh3Ubk6Pn34nLYaFOgvlTfHYkPKJ
VZPFa0C1d5OdZFS9BG1tGTdF1RHdtNS2sSV19GJmMjNNA+OkkVlxMmaFiEymrgHu05Fm2Aq4/88f
8EiVsT2sWGjQXm/V2qat2hbOT8uvXRFBuh0hRqhPmGBl9fTIxyp2c5b6Z1QddcQ5ZgxRg0Eq0r3p
c2ZzvvUrZxeXWlh2tnhnJ/rNHd9Iv4id2OSpno7ej53ZJr4Ui0vNU893BCv+0FpbCxZ4DjsiNJd3
LnekKXi9AQjKLFx1mAmZah+t1rKXomNCgaN8msN5NC6k4wzhMEtYREOpDpKCkoFd7IRga+SuliV2
fn9+Z1m+CqzfLhiWBJs+9Su7LyFTb7+HxZNqO1F4gWWWzW7SJe2zAWQT5fZwMYAJjmZjtS/NoqvP
NZBBsHlaEsPK2qMfT2ciaXLjuTFLto+mlMQJ0OwoiFK7RbzSRr0tviODfUeTdrypbtJbRskmSwQY
IxjZt78zxB6rWZk1BI5anD0dhK9FYkyBrGr5zrf02yvhL+Vgq2M8P7bT9W3bqLHdnOda9YM5ynjI
G4VbO9Xfs1kcv335TM52VNx45khOj/W0SyMWw1Z+EmatYZ88nc4o8WARTlM0M5Z4Z/X98qzj5tgQ
0Bt/j1evf7T4jDUdWp+43BBBDfEc6ZhiQBeHGvhuAUDjz0v9108GbnCj73GuJ3bYPFpYftPOnpzY
rGJnjS3Qy7Xa0bBtAx1e1yfpMcoyUpm/UzMdyd1YX+wwNCY4D2Mm3RKS3j4ks1j1vtcqGc5VF3n6
cMuY9LIet063f46C8Ey64pCn0wV13TuL6penhuWEXsjhXEpDw3WOzirFYg+LP61paKWjtbPiBuBZ
B7fFZej4T28ulyKKaAtS4AMT2PH2U+YxI7GNcRIWSWVGIznvQTo37q5qOi2Suc10h/bj/s/f6KvY
6s2mgbyCJcgNBqiNM/ho78KZU9qkKlIEcyg7MHLPo9yokrOWUL5DLc1whezg5lbzsUl6cdGqmEZ2
MkBXSuSXd36X7RP+8rvAFjd1+kUwFI+eZaxB7TrzHYZzj9TddLsZ/A1Qo4BpGeC12KWHGo/6x8YB
ZUShqSMs6PXhHT/Yr+8zD7432xEGKaz2fCNvvwh9Qr/cFWhwNarra7aS5tIxG/hNHLdQbCTfpK0I
pVVTFgFhMz4ye+wORG4sEZ0D++sME+j1xvy3Cfov86cnZBNHvZUvIYBKhuf/ea6+/U/wrF6Gb2+k
TPzdvzqhBI1+YMPlLLfpmBAVbg/O31om/sjHd0UXxdF5QxMi+59eqOF+cGmSsqNtvgDeQmwr/9Yy
OYijPN5mPAW4YPiR/6QTevRiJlKWIT+WP6ClvHq2+f3bB2oAqsUARC1RMZbuTTYP3Vm/eEsNAWfV
X6zGNwcsBxLSlW4MlxUokyUgl5gBuhxTF7de0sB6m6YTUtnbb9QAiR+mrUcKeoa77kWacXGIV9K/
A6ap3jtS9dfq5f9W5fbbm6haKV23ZclWwX3/ubzT9DXWqS+nbfS8PE/w1W6kg/OT8csKzc/31Z3B
JC6oixhM3MKgzMkGuOITLK/NCHmq5tLPAo0TTR1OjF4ZimjS+pKkxk6WunvFoW65HnprerAUKUJB
u1ra9ThnKwJQ+gIOh9khyEutelgZxOofk6KCIUoUwfLJyfP0IgbvcuovoFtCxu8z/JZFtocuw2n2
zha9rfxfboWDYhViBAX9scWN0f0IGKeeGZTb2Cb71A1wYGhw79Bl/fSoX//1Q3/uA7991f511+n6
0Y3HJbV16t/e9awuhdGXklOfu+AIrVBHdht2y/RHNDxd7B6S4W+j4n/3mX9tvav/XycZopZU9ZGw
kr/xt1LS+UBXgYeQZDWa5q9yyL92F+8DIsntTEcjh2Y1jZb/21wshJJ0eF4XzZaJxY/79+byAf0W
4kpe8Xy3TGL+mVDyzSNJmbkZtujwoJR8FRAfvaxwjRix1RRQYIbqxIm79by1phEG6fqe5/xtpfnv
K3Eh7gY7o9ie2J+Oeb0x5VsWVVRUWPPYf2zAIUKHQVq6+gsjJ/M9y8ZW1v3favvrgoQHMKaglqZs
Pyr71iGeUuHnUZrK7KB6DOFhDqv9x+JtgpUuU4DZR1Ok0ax87e6nB+A3y+/tSv/72vQ3kMH6Frf3
6LbGkwGBzsnYbjK9iLqG6L2DMDrMkHiFkvfakb+7GvrJLTKBNQ8C6u2tndO4r0RTR43hVeY9Yj3k
hwnuYI+Sb2jH6z9/tt/dV+aGfDTqTc6KR1U8rGJMTwipFK2PA61/LUJ/8iAoMU/jGogi7yrrWpr8
68/Xfbulvd5TDuSUm7xM6NUdz5xGx5aN9OoI/jJBjSgabdnDAnasrzECtXDRkI/+8ytSs29+H6Zp
yP3f3lez8jrlqTIit2ZyIOV5An6jM57bjZneGPq6RmSRv1c/Oq9jmTcPLvNTTuAYDfg3ZcTRwwN4
pxazNPdjr8FyXma15gHf/FQEAzvJt8k148u01mL/xI1Nu92D4QRqHg/6LcncuFDpprRqk+YsnxfN
LPSogiXw3ejX8YudWz1W+kyNKxNCCcSsqIb6Ajggjjb4kdXLRJm6gbVMca35jpoPswma/YuAGlMH
HoLLNOi6Oal3tgdgNHRmssajZaiWj2LKx89pX/dz5Hk5KZ48EbShsIHGO3DSzZlm1pnFUaSIDbRN
rjUFhVhtQEKqi00ylV20anDdmi4cW6Ouz+ELSfjis6L3v0eKB1ohcksfIGtYY/UdDxyVnSpKrVIf
Qwh8OPTzoXIIoRqn8ltfqPkhV1rmHGgey8/2KjqHpl1jA1xUbRU1Key6KJ1WMyzaym/hYCCv3iUp
dvNANLk7HbLBB7ieWyUcAE9rZb7XCnd9Qr+WMT0B7WkhVm2sx3rs8nqfxlphB56q5VPiOGwyIBl0
kJ9tZXyZGkNUB7/rHKw7s2FImhV4Q3cdzDaeZj3pr6BxEfhRdB4KWiC+31OCkhZETn7+zaoNNJ1t
3OXMOdCfnjk2WYIneS1GcWelyEspJBJZnZZ+15DWrk3d8phDwiCoZME8+uBbaWcaQV93bnmFOgzy
niJ/eal3Oey99E6WXQ3Cl3dFHEdz3yTNp7VE1XEOgKaw5zAduryEcTAK2T5oMpncfY+CPb0aayRc
DdDDoZXTFShD0X6U5oiouRS1yPdpX2aw5TNv1YnFmJ2JfbAadFCseu/JzxD+spSEnGkRlynQQhCb
BJ/XyNJsqbkbcTkvkwujbGztIS25H3iOZpjjFSpbx6tRWdMrWR7NJCuWC89VZnExtVY3Hfp8HNtv
LR62CRr7LNGAByBHR6viC+J7uTJEnCVf9QHt9Y3w5tjae7D7xAJtFaRxBHUTe/a66ViwAuiqjUwb
UvcjC0yhfxwYMUeE9CkZlH3t/mC0jOkcGJn0w8VYJ9YjukpyUhH1jWHiTONt6bbYs3SkUS3466RP
gWeI5SEd/el2mWc7Dzt0iVNITFPqgcqvtJvEm6aHxsraz4PgLR2CEk4h4/pjg66wkPFl4Srn0Uq6
+FCuBsorCFNLE6AzRapE1Syu9Kbj/FugEyIDYFUoY0sHZt5F4s01yy9fjJvUMdYvpVUsX8GDG8++
ksUjSKzpa2v68xCAgp76HdLf4jqpUv0FRbP/TS5x8zyZMRR2neoas7HXjpCVhyUm6ah0tE9Om9Lh
qXHPf022URNmu0rcVAMI5UBPfe5nWbvtbWb0CLFReqEWjDspfwDYBidf0Id7duErJmFia3VH81pf
yqc2s+zFIvSHEPbqdBRV/mgM08pPdF3xzWo7vQq0ye3POjHKIfJTIRN00qX9CPuFHlc7SLSmpZ1T
CNMpaO4a7JHgS3v+E6RdGlfRlDXlnUxqlJuIM7U2GlsToGtaOZUHk33tUesLYpgDzWpQnHl4n6Gg
liZCzSW26rPJx68S0P7KbjWbo1gUi3RFr56N9kPjSUMP/NRNnAjLP3pU1PzuZ06xM1x0r4153oUo
n7ox7/ydLo0MylFeJ0PguKnWEyewYrQru6qsz+N8actLD79oiWUA+GsATXphkFI6S0BvN/ncyYG0
hpKPteV9NenHzHOyaUdUgBaDjWSviYMuKc3lulGDAuvKwFadzeWA9g78pTudCegQZC+bk+/sZ1Zb
HNUjEtNAaaYlwBkU2SVszzi+VV1Vr3ungjDN9l5Z441TagwKynx10LsqXkhBOeGaiQQqzSXEVDoX
uyy1Rb+bCs3r4CfoIk2++5BV/S9J4yYkGaSVF5+IuTDVXviaZp33OcDNwGzmIv1mCHibF+QBL9Dl
GSgvpwYdWj+arWVqr0k1bcQ5e66bsRABOvOiHvzyZJapIWuCEZASglpo5nZHhy5W32Da69X5AidU
XPLB1vWhGzx0mn0SJwsvFGFn/WeZo6b+OLp2gv/FnJz8haOprgWxyjBGEFG9uBet5mdDFyaT1SYv
TmWOxo6dQHRN0A0LyG3k8VYdDWNXZlGTTdlNTZiHdQKDuZYc4s0vyZB1P1Kirz9PU5ad9y5c72Co
Ne0bhpbuxPDKGVmiUaf5IZ9T4eLtc1h6ZmkPBYfaop2xjXCpvbRtbUL4kqhzqPylDh1X8tW6jcZr
dozbmaZTXNcq6vLO/tpn/J3QdFuXJ8TUwBlYfXqlLSrpwsypmAVrk/K+dktVswNlXfsyQVqydmRY
tHgfEyMpTxKAA2I/zVV85xBNMHYBqkxv2E95PD+gRoCXYziaPLfywdu+cRREpw1mke7jshbrGQVA
1hBJ4cQex9ZcDRfwc7v1csorw7ix5tS765LZTwOvcb11RyYiY/cK5TikN3K7+2iys6m+GbeIWaLD
EOxESTaTSdlKwyUNyuX0fQk8uaOB0Np9eZ/BdHZIribRJZAaYtbAaGI0ohPC428J/dwHFKj+s907
2lUyGRVfZe8YVxZq+Ie4lQ5oVD1r6nBVFsMotM61te+TeuqD2Zl7JMGy9FRUxRpN2ZpX0wqivwfm
IXXDbk4E+3xBDqLE2LUCsOC2ah6s+85B3BAmYPSfmMYsl5CBiZAagbHbgUU6zJPZOOZlV5CERo2X
Yjvqa1lXgUVT/ZtYy+6ilmlpXrbENYBtFZhW9o6NATVEou+p+0kbem3fZeisX2Zv8asD6R9xcUK2
mqMd+mFd/UBzupZd1JOzPJs1j62TEqON9ylo9YTMj01O3qEetc9bVlJ9m9mpN1woOY/puZ6BOKZf
o/HajNIOtDVSdIqJMBEJK6OvNQ5GgTnlUiGiz8SDYLeCKzz3OaxpRmEFtYFbdTuMJnFKrdYlZ5vM
xAp7P21eXGNd3JAMiYWaFHT3imRe7VTMy4haBwf93oBGmEZM1diICbnIDKRpg7UAPyHzxfk2QUJv
60DWQpkhkM0k/pFb9agOpjOzKBHdZ/l9Sa4CVHrGgKn31c+ICEZV4vR3tBDrF40IdT6OucDCNXUX
x9GGM3quE31Zz6qud7MIs4r5Y5yL7IrG7vxI6mT5GTW8bzG9JI6ljkzNL/0QbRanp37qt+WaiHNr
TSf3gB0qvkJIaD2OpdCfFeCqIQCusjxlyHZwro1J9gRCuUtDBvWdBfXTAtaLjOGHs9bFJ18zGurL
WqnH1lxyESabVitUGoGLF1QF88dUjVSAbMBENSykL8tINnP/2HUCcI1pjO2yYz+Q/WEkAIWsaL8l
UpZAFvN5zfL1vkAogN+cILBvxFGMYmcQFcRXqCOWTtu2c8NaktQ+pH5744sWGTPfvA6xqc7rXV/E
6zWsed3hja/0k1XfEKIZ4aNbJpOhvaQgT7DiV2h95gnwDgosF7U+v2fxPHSDfy0mEoEEpPBlbLUD
L/P0FMaNB4XR4JBCzdXmhGpmqvyyVtnU7oC7ay59wAEpWu+0HTo9YZbXsQ6riziJznqo+3K6b5a2
uhdFLK8oyYxqTyWaXMYqV4+LO/g5Cm1DXthWX9w6mLbKoJ2GfsFKJzQZ+GKsSUwBMvdirdPa7HwE
2U+48kays4yMxBuNrIigM2Pn3siH7lOH7uG2T+B3B1CU+iz0k3mcAhQo5rldwrXeN8ogyCPNU+uW
rBOco43gwHWep7NwI6eNYbB3mT/4ATkzQhzialk+FVjja8ybvBrLDSmJFsns/aBKSJ0JBbXTbT8N
nAN8KmqsiUtZ7Q3Q3lVYWUV/AfuiqlnX+fz3iPu/ncF/vYoq///W4MVzP751UL/+hb86g6b3AboQ
DUCXaQE67I2z9ldn0NQ/+DC6XiezuJfRYP+nM2h7dAYZntJ82doSr4Hhf3cGbZs5xibl5guHYocI
+J+MHRiR0t74qQ+BrM2CtbMNPRAmcaWjiaKcXTj9kN0j1KXVj9Lv/ccKWNmK6G44FJaWfJfVyFFs
SGbvMcaHMey8ZZgv9bZrxZ4cHXHngO7ndGhoCjVF7iT5bmFgf8jXZoEXjot8Du0Mch5jYErooCY5
tYpiivVHOLz2sMs9mkFnnEMwPKphNNtd6VImhKSNLOQYkDKzx9cQm+cUog5vuymVrE6bhUNayvx1
FrXSDiV1Zh/Aau/0AI68PlHLTEsRetaccZC0szbf1S35GDIV+hTYc4xKKyZv9MEqPE5SRK3gouiW
lkhay0ot3sMjDIUim1viuGdHoM7gbaKfmJPUzmIDUp7N+r4e/bj6gSdPIxAGGyIREPNnt1jVpxgC
fhLpq9nN+9Iyi+dS1t5wv9B/AZfP6fiyx+ZzZZvseTQYxHK3LEhDd/MA4t4Hv17uSTAyHpfKHrFg
NGL09y3+tgeVJk0KO75qnmdMUw6kWA1LCJEvXh/RmsYzk2K0M3aYVt1vdACYxa99KlRQEZZ16Q7O
ZsFuC5FEWaWGH7wgsjsslZjRC1SNMoS2p2FWnBJKF2LxtEvMku56llMnfqEbo6zAL6f1HtlQTcoQ
SVrk6oxjXIdDHPsqKshtu+v1fOZtVNZ+e1D43drAzR0O1Y1D6XRGXRL3oDxoPO4wt0myzzk1NeRr
VuQ2L1U/hMmYG9+GwbfOrEYraXIaG48JHOVw1RVNah5ak4/D10sjLRBTPNv7Zh2HM2ZLQxOqeIi5
JXFGtLNhlmMc9R0lfVQpXNonI7kRD7ihWz+YCYCgjjFH7Oi863ZGg4o9wO9T+xHqbjQxoyUBfNQV
v8Potsl0MjBtebE4+D0IHD88MwiIKBfiFi5LayOlGgSlU9QPAo9sP8Q8SooUCSs0h6q6ULoW49Ck
uP4kNFfek1umV2Fd2PLbRDugx8zlOl/KMt9MdaTWEdHTJrncjcTLBBPCw4d+lMzQBESwEXX09tXX
M5No1EKDandzPWj3mIOlczIS1PZDR4yxHKppQNY8WV0G4YXksgzmrVm1eEqb5ZC2E2WKEZtkEDqm
Su/iNfG7MBebLjxRje/R9LDWu0bl0F+yxWyJeyfZkuG3UhNt/tJ0070mxVCQZWngsdrQVRcQHaec
SIFJodxp/f5pxql0T+2t4ohwMpA2TaPi7tLyJLg6A6GdwgavLc15XbqVOE2SelCnhHyX+T5Dlv1C
8HVG9ovWgWfL+yz/uFDm6icT1SIGiG7lezcw3dJIUHHrgabDfRxiwUumSLUI7w6ahz4gbHyfo3hr
dut8NhtpfOsuNatZX+spjbImGz95yquNs0wThX0yq1lMN3PDSf2p88yc80HWo12dCxyNUavW7kHx
MIggrTFFB6WyRjz9S67aEBLGknsh4HSpsFlucoGPmSQ451MymW5GHLbWjZHZE5ZzAUXCMg7lWIn0
SqJ5/tE7M3j5VPojr/YtqY9+krS6AzFJ+h2DbB+BIgel72aC7XE/ofoyo8LmhEc5R2jQCUZ4wUQ0
q9wzhwareaopUaR76O56crOa9RJHcuqkfiKcfMCZqqT9Ay/i+LVb5VifQ7jINlmJ3d9jG0AONwhF
36wfhxXRXleDSLWBAspQ1GYvEb0Q0PLJXMqd51j4nUtitV7suCSBZpx4iYQ0BTHGN569kgtXZdbt
6ghOnQPD7DoqdFdrMb2NSh5oZcdnfW1UVsBlu/tWFN0L2ss+3qmaqhNPcK01QWyImuyYXqtpctqD
Rw9mjgdjB5GgBsu76mmkBo5PpxqU1x9N184EeeU4ZbAQs3cT0ZH61s6mbkeCFae1ywMkR1AAgsPx
FtrH1oLCbQqSdGYwbafO1J+oSngPGdu+cdAARr4ovYkRNzW5o0fbebo7S9GprScY3hXkwrrpv3YK
wSP25Ha91Qy6KB2ehw46hveoMbimSSHy9VCkiXO2xmp6sYc6OR8Ys6PI7oYYTIE5hkM917dKeP3l
1HXlj6FdfO+gp9VysgVismtyia9ErDY/ZmYDdNqAnPEKmRBVh4az8v6aipx0bQSw8xObtuvQIHDy
B7sXxnSr5Yb3efWc/t5rja4OR7QH1+BW1LSTazzdy4yYkTAWWzYpX5B9ANpP9laaLcXpusStFi56
uiWXtQ59oMrN6SfGcjHNCN43rAujh+DBfOCmHoo5AXMoa2T/doGQta00B5iBrvuPY1OmLjD3OH2W
HCe9oG7oRnK69utu78WIJ8KxmelIsQmtP/g8ozqPNc/3D6j0yG8FtJG30UKCbR95ldpOPxud0Cmx
wOJVdc0naraN1FQJIghtGrLzaUoA+d8j+f8Wwf9i5PDTYO0XIc4XqfATf39jRNz+xl9VsMA2aOIk
Q7+76VvwvvynCjY/IKECdLjJPBANblypv42ItvmBP8EmoDON2vTDDAv/roKF+EApgs4QOhdae7RY
/6gKPqqB0dJtie9wvUDhAZrll/t5ag0Lps3NQU1RLk3/LHEBbTM9Ue8MGo8r7derYJ3kI9o61KIj
mSB9L6/MmnXCP5UtGH9y2Z/Mfbm8/HTbfzOVPprcIh7aFPfQuzk8bGLZow/T22WDVjEls80l2blN
9ZoyN9FOfOVmZy4O5y8kQa7nteSI+s4nNI5m1K/XRgPJuUVHu+C5R9P4amrqdjLJi7PT2oifCBj1
VqQ2LZRbkCSWzol1qXAO5qZdzKQa+RSKhjIeK7NsY3Idtzg3bSBojMw7AhTpUup1dVXylkCx8+fb
9Ou3wVnIx4WBU5OWzHHWgfAoJZ1BHyMDU/hnkPE5u7Ho23n35+scDbS5JbQi0QCiFkRghhDw7bOV
dybzHWedo77YelWpZc72R7Mv2+nSqycH1VIzjGv+kPrk1Tn/9ENCFAeZubleUKnxQLy9+NATqNxa
uRe5neZEa7q451bbq/2fP+Iv3zrnMwNAHRpx1iTGpbdXaa0FWyRp4lHu5t3jSNhfAEOxubOz9eHP
V9p+0s+HVTYO1DVMzokW4AV7PDS3F598QHSxUUaLLA0qh34gadRu5ME9Pi+kTTXw5yv+8piwVfEs
W7T4UHQB1X772bJhEIPp5FZkA6Q6SZ0R/rNTa+8o3H95SF6vwvmbMm2bKB+tG7uyqa5yrmJRUXzm
CE1B5uL8oLNJRIXe3ll4bP+Z0uJ1E0Z+9J9rHj2YBGWLhZa6FZkMpRgtkBFhyPZrQ0juPVNblNvM
9N7JFvr1c7Il8Vl9ZnWbw/xIVULBqvouH02uqcVnZDH214ZFGU5jHviMnVPmBQDwp/idRfjrc+PQ
erF1tiYeUIbLb7/FBFyQl7e9GbUkj38mQC19JmfVoS4r3S0Go5TvRA38siQ2TRfqLXxZtIURbb+9
YA0gsita246M3ms+Gojim2jQOdRFLb7b0z8/o8i4ti7NTwuDNp/HC8zEzbI569B6vb2eUbfN4rZk
mXYO9IXD0K15dYbprF/v814V6SHhQ8b7pFxNqDJ9sZVdMQOZoMCMdGIbqjWeZ9Ll0HIkUo7qrIMC
kpwtyl00mpRrS7fXWpoymOemSum75GTSGrD6nV011jDa2NawZCzIsa0TzJ61Qa2YTYysyI1WIfw0
zj6qK1dxvoyuUZ0hl7ese2+dwWD1CRxNct98IEHGjqTgmPdWlazmSZ76c/+Ca3YuAsSwU30x1U7L
yVYffOMsJ5z0K2y/CYtUpjUPNXhs+9TJxxUvuJ26LrO2YazCuEfXFyY6/icw9ZKnHeH8eMgKtaxB
XJJIGlhFM8jLXPcZVJOMk5gHoCb59YRtAh87EuHxWqPvZO1b020eGrgw2j5fKbn3lPbCuxCcw9Gb
Kd3jDKr09COtQMM6IXO3u4s5q7mhZyQSRapbNUvyld1RzGLXmMwX0pDIq5ZbC/6ME1mgVld86XWS
RgFcLYR3mn2Vr0Hdx6a5w1yE7X0dqv4OMlSVHHyiMTlfwJipg8REBXuOnME7Medh0HYwp2IvWC0R
f4L+NekHfTH8J0ze/dDg2h9b51yf0AKpQBSzZ9zAmzaMT3Sg8+5QLnRSDmsr+maCwVLXoL592U8n
M6xak5DQcdQupnQGNq5p5WjeumQWV0G9YWECXhPJtKt7hmo7CyAMJwKzd+Q17b+KpI92O0AbesH/
x8oReTRMiTvTr6qM+zzXPBnFk7TPO05tRRpYq9ZAmskz/zZZOBlCmokHKyiasb3zYmUSVIlI3A8x
rwp5ZTd5s+xR5hLDKHgBMopPiyKq+8a5ofMAJDe2ZMsBlz/MiDX2k4WuUIeN3VGV/ayqjoKp9byS
cWFjNd5D2/fie1xx3gnLZR0NYkOKMgvNUm+1YM7n9m7sLe3WNNtZ7gmxraZN5Wyg0JCjoWFRzlFA
l4mkF7I9Nj948ussdOoG87cF6ZTA6LFtmCYOiqgRh2zSiBhjlgXhw5AtV5sOyzz2zadqMJJqpw1F
TLIDi8hiWfmDdXCrOrmv0TvzQ6Ac5UHSmRYgeLyBL1YyGoDOaFMxqDcdhmqYc5YUCRVTJ5LUUxcl
2RQbzMYHVYaiwQbM44XaMeQ6/VeyVdH0eMBw9agTE4uB5MyljsrJynK0NkIuJwCsfMEgpdKa/WJ5
jR/aCAaHjw2F1RS5aUHcvb6wbm5LbUqSz7wEc47ozpgO0G2s9mqJ/TFlltOXj+Qr6A/a2OYfUVfY
4jBkM/xGKPQyO1U6xKXAhxrnfTEtSz9j6eqP/TRyzlPEU99UXbL6T9JcPGh8qbBxf0jPUP4TgLoy
vbaI5rTzYDQYJ9Oo0WVX4p2MbWBH7SjKPqj0Sd0bm27g2oJe051nhTHcjBZE/lN9m+0yo+/jFISg
Lnkp00spzOSU1q6OoZI+aH7RFFR5ewVW2rxuSfrtPk8uIjsiinqljSflSsYUOC/aA99yeJTzrdZm
eXXC2qyKHUNQ4X1PnDWLCbx1yLQ3iT3ePJ7A8Ldu9qqFBVyn4rqXw3BFVzMt9rjVpgo39ToeEpFZ
T67iNRMirVyT0yYX8hN43llFjKvWT9YyWg+z11vpzs9HtBlxPCJQQDD0mBWZPO/pd3w3pLH+wNKv
7EOvNTk4M7mq6ykptOeYIdQTDk/31vVmSUIXUSZr4M1p99334ulaF7DPotix1XdQzcwKC/7fCBqr
z9v9ale+Oi3qVR5yXjSc0kffyAJgfbQj7N7TD2j30BeQ+1ldpWRIRXBTrBHsWJkM+9HMzCFiMo9E
cxJ1jUxH7/32jN5LjVbIaxlPG2yfAelaaCzmrHB2HQlqBGtVef3o2iudS1K5h/Sk5ACC4gdNJXI/
w9K+4o0d8NMWbnnvL7W6XS2nWTAUzzoYbmWZ32c0jtXexErb0wQ3xxMCaIeEiQhxtUFM7N1JLbNY
nXZD7zxP0gNwBIx7eOigfCMdE0QzYwBf5qsBOcAnRMmagpeUYMJMQKdpQZNY0CdK/X/ZO5MtOZVs
Tb9LzbkLMNphuTu4Rx9SKNRNbEk6Ej0YndE8fX1+8laWRKZS6zKuiQbnSBYE2Dbbzd9I1C6turSb
Y8NDf69KN/8iivwq9BSC3zi1qfJ7mnxOOdHSwC7pjJCUSGKUrII3wkIN793EW0mO1ij0l8CzzG8M
cQWJ1TB5mEdiIw76AXxQdl7cYnyYfHMOUDeYnWvjUVwBYH3CV6y4dPJ6ST8uLr//FefZ1wx9JtQ4
7Llr7VNadGJC/rEu0A9d247mOlyVi66uHvGSYTA3N3JZ+WlYM+NrV0uYWZPRhNZJp1PqRcUi6s+D
7cvwcZmZKJ1ah7vjnbloJtBVqMsH+tUWnVYoMRGNHSEvPlP072npqfxYY9uUHAXSg9+8OkTzsxhz
Izz3vNEfeQAY9CQZqUycqLXzPmlFpyPXA+NznsuG9ZS9PMlgcudz61+NNEKABDjvVl75AbnMrI9r
GaLO68qJjRQUdbaCKCdVPuSg71ImUSgLHg3raonrh032PHcK+QuRNdaXHinC7kDnFGsPt2BWdbBX
I/jCuEt+bIBC2jjNNjYNO2cWr+tkGYznAdGPh3UYmy9wTr3yBGXZYQN3GNAd0NOiu4+K0Pw5sDHl
jLsw694mOYo6UBwREj0G9McmuvtMveimoy1ycl27nJkcOGZs9DaDFIXc6a3XM0iPOitFhc0h1fma
cRi+DbiU61PlyG49aByj+7irC3xjB7KuIRrWgOPSSoEP4bTT+SLuryTLG40KfHUcg8L5VAa6B+w7
rhI1hcTOxwjASBge5IoK/4EHNMEiFXYPJmvo3i0B58oN9IAxOM49p+YpzFZlPk4JjUA67+D4UDwb
0rc++ahxmiRQ8ONsd4s+qTFjLNdBQYrX0tVf80AX1zkfEMuj4eWAmb0BwAZHkmfUR9B4YXVcKhBY
h64rksccjawJaAKK7VdlfSEOq6Osm6xWmBbxg1Pgo7KeP5Wp40FXqqpUX64SNG/RtK2HW7h+zLjC
yUnfKy1IxoLZUSjT2al4atVYO2dz8hLEk0WVD5HIWxLfzOqzD9Mq9ZcOGEwQ1QAE/BNQAf+HrHLl
gYGVKeIbxgSGhLPxxSvH8NacaMyiZaq691qYxfvBTgRgjVSyn8HXWOch7F3z2IQ+kMAE+QNMQMal
ez8BBOJu90f1dW7S5gX3ev3ad2oNyMOVuvjNwC/dMf/DFtwNQLT6E24EqMWHwWmtnIKruPDqN/UM
LPHYCoUyZVtZ7Qea4gqx49msbxskTj0IXhbyToZW/nsjLZTGkxbAUVRaazhF3Ek8ERcOOalLWwNV
Soj2KmJm6AG0WUILadaaUcAhwbrhzq4ojA4pCOuHtUDO8URfixnyOgP3PWqfEhgcbJoicD+Y/XQM
XJCJt4tctI4s6XkvNZb2xVlZbv3gBtfJKJldHgngjeJg9iGJHAKaSGOKtZ1u/CGtP6CbhT5r1VTV
I5+ztQ86D4YrJC6133hYlX9G37Kr0UApq5dB5+aLfRVR7vOpGhB1HOR3uuMw3hPsB59DOV8BIjDq
aYFXS/AYyKGfr25ByftwbTOEUVvETI+k1vM3nVb1owM6jlqDD0tjf836PtKzkZL4JjPa2KiHBpxa
A6hXhS07ib/bQI9TniFaKqsZ0oczui2CzB3KxWLNefk6b+obN/cIHUmi+mblhES6+irjG4dhJl8W
Z+QSKRkggQECvoxFy6h+WPxn4GrJ3H6FlqRRD0SC8QkIH6XA7IeMOpGZnXLee6hemJ+qK8vOAWM8
roYXZXMvulOaDEzQMwY7n5LEVSvSfq37YEyc7SdM75uXfEwMDmeVMXlGDhuhZMCvSXUrhT2BXOYo
etUqT78GTLLnC4q6zlOt1zK944isPvXYjTcwZufgpZRcYweDyebnoYM3dTCSSZynfkbKg1xAvg/Y
CMUNkufc4CbzJmZEuUXmP7r+Pe0EWpBdMGSvFrEDOS4TzPItIw9RMVtrDvbZQATo4KsWCoZEHxlJ
IUa4P6oeF1T0s7rkdkgDcpVUdc1wrPkTedNehYTIpDlQ0dGTY6ThXjWRuZYhs6SqqqhQKoQsTpPR
GWakDYpYBsgZcxgP2w7mIhnAwmiF13SGd5H2x6YPZtiJPHR67hJDy0NtW+Idgy6OZ3fC+os5q8NY
xc3VU8MAjLmyHgaQYX6OGwj4MXHXamVyXwHvqdEJtXr5ZlRX/6kJdvQnjYnYu4IyqeRszevHsbO8
9pGGYMgR05lkH+1qXZNcqxMrGlgtOrH1WADXtLOlfZ7DPB/ixAghPaTVMC6RZszbAQ7v7W9Q4IJP
U7Y27+siX81o4eq3DwMG899TTAbbgxOW65dqDSnAggpfGrTEceADDolVxWGUdv7DA/3wltJqRHlI
J8Xn1s30d2WPcx3PacYl1JWd4Z7nPsNwScOQl4fGLcBMTYPp/fByCKhP9SKYUrZ6XUJwJmPpnyRl
qX/K7cWGXsIV9T3Fg5WZdZ6WZ5QlmvRW1okZ9fSIBLyMZIXljuz598yYaCZWtZMg3mmhzXr0E6fw
kJQmez/YQEvuBUKiH8exFPdJzwTzWJmKkjINPPuLbVXGve6A2+nEzIyD33FwINyfD2/bIWBaHICJ
zUlrrdw8AeK9UkqWpKljb1DyK4nAWKM4ZaLOLA2P5wAgDkrE7Nj5Bw8+0aMPQuYFDILxOvpl+wXN
zZU7HMrBu7G61iu5bEYgMJ30XtCnSxB8qLJWPlQ1+kRnZsqsQxpAX2Kh7PjL7p30o3JN9Yr/VUbH
vszkcEkKJGIPaEZYyE5rpxcxBMd1uKEMJZHs7K7g9yjIL85qGqp3BR+6QpLPdS9g6532VjthekXq
JcNdtyak7+Zc3zF2cFVkL2Y2XTg7VyT5EeMwQFoq8XbyitaKsqFEtwHcS/u2KDABhEEk1ivXqcpJ
mdcVzyB/dBp0tvGesi9GUXRvAMZgzEpZBhtGDpy4GJM1mTqg7+om59Ht1ZNjGPancBjs6WgrgvLE
CewlKKSONJAUXZL7sVoa4yx9n+pjdECRkybU6NBUne90FxlS8HypmWTZp3GtruTmqXE+gJ4EBuOF
E4r1k2XC3ZiEmz/NY+C2EW0q5uWAH+b01FZViNvkEEIMqBc9nnz8Rt/jqEMzxhm09WUkEzWOQb+s
KcJ77M3bmmosuWjsBfqDrY0iHucrpsnIsO5En64a1B0SsABaGHTMlOnC/DjNKnHBW9Va3LidzzPU
wki/oOnDj6lxGArvuj5sjEsHXwSl2dBjYzkaEDbIWhUQGWgWuhcsg3m16FrgYiC6ENcmu1D9Q4bl
RXUzhb2A1zACvz1gUabCw6DSxTj2LVplcZcNTRg5iQsiAYhtckr4fDrOwYiWJ69nr0TIDgbqo0k7
KkelIfXrI5PrITjMFWYDR9is/nj0mUafrbz3PNAjOdOZTkkbjH81za9E8OrGoqcrQqno5peOYsmL
QSp0IXAABfqrc735O0rR4iNlxbJwVAzrN2fw3Fvbwk+SCy7xPmKy5H/ocrv7llROyHzbSUMA9vPk
fqc/DJBqcJKsO9Fr8ZfYn+wRXt7s/p2St58QJ7KeAmhUgPGzJHjlfmp8HILYp2etdfOGKYbpPwSd
o14HUUEk6c02fC79uvhI50IWqJCmmFf06FyPp97qU9hf/vWGN2b4ZQeB+LZxcFWGc0FAHfFtlYqm
S46oBGTTPPOOcm7QsLIHM1GxDhLnq8hN+YKReIfAmi9N92EN+qaMc2ktn32xmOUR10r6SUanxXQp
YAFlz31GN/DUrSmAZYGhpH3JhhaEhccxexom0BzuaZV1zgSL+H22V5uIGAtP/aibftQXMP/kC3Mi
oNbrJoUzl5urrl7hhjSvS8u05pCtw/xOdSDKwapi6YFOEOXmRfuD3xJEmL6fYPYpHBN6jnNnApp7
bDUzBDp7CmKO57b2VezP9u9HpzRK7udUySsVgL9ihGn9Jhj9GXuKzquwN7QkDnWltGkbEIRLbGRu
A3dQecEHE3HB5GjY18sbqAWsxrnJF7J1KDUQFHA8vZQO7iZsojT5EMIzAtWG2jHgv7ShqdZncJCY
JnTWCSWDoERdBkDcqW7K/FPWphmpZJ8HKZ4rVp4fULguggtHs/4YVLWXxObi1mTaJs2lQ4KminUo
5xpaD8r36kPTNs13R5rWS14HwF28MZ34mDSojjgDt6+cmPrR1r47ULOXWJDkHNA/RNkXX+1FQA7I
ytlIzgtISBE5i7Y+SjfBMWscOzgUqICOD24bALLOirD1oqmYVycyYDmyHmPJhedypLyBcItCVVE1
RnLJlkIhwWmI5KMQdfsclkbVHSn+5ZulqAFNpdacP4dzzkw3DGsba4QCmKJj6erRKFCTj7HjkCF4
Ohm8+vm0EMW9AJvVe9c608SPPIgbGOlpRHN+JXPxxyWIqZ/kfWpiDXR0k2Tob/NKNR8ljdQ2ktJO
f5hhYpdxbRtpisJEqd45TFX5aNjdfJaDK+sj0ELRxIrmXhL5E0Cgg2jC+pkUL/iGz5lGJy5Iqg8m
eDN5UtoqXjOEitB2Q08dC9AZEY7jkBn+q56Llluf82GOS2EV3xgn99aRGUpefwFoBkus7H35yaf3
13PumqL9qjGvkhFKPTSROSPD5LmBsFLeYFM0fRfuOPxltZB/D9wx3XibQSgERWhMRhg3aWk9OcJH
36awpt6MAASh79C2IWL3Np2Jh44T4oqnG5eL74xiuIcd2n9AjsKYjg6Jyo2YRqxqXdU539BwDdpj
20p6sga47w+5mQXyhFRH8JR7yn270M35Bj1S0DOafVD5fUM1BCMlC85XhC1tDMtXP7Aaq2BW4G3x
ANid4srthX1hYF2qW7v1grtkGVvYX0qRhw60Zb+H4WpwMo1GdQ9HxJcouJXgNL1hLb4CCMxnIqmp
6dyPDcMacLmuD34RkDBIWMEBu7gLZpvTMJQIWaQ2utBAYZvh0qC8cAtoqP0L2vGVKQzNDcgA7hRO
VAV8nxjN/ivUnXZ4S1IrrexuoUeGVtLqZ5+soGWbUJVNzbHyeuLXl/3whNjS8hmIL2L5aKkTuCSh
2H7Soe/bs8Eg1qCpg/p7qmznu12vmT7lqp8fy1Ygq2pKMXVcAY0Apl8Y1luRjuQV0ln74mQsKYp6
AvJGexQcGTrSjCoX6Jvemt8wQXOfJjHonnJUAD+D0G+kkdcFdAEEbRk7ImtQ7kHDCQ94lHSCbjqu
4TvUrBN5tCVN+YNHtujdKa+DhDuGa4JdcR+4j1OjzGfruqtJrrhqT+2gMAryS0FTOWHgOzH2Ue79
NJf4ITQYChtPwqjsFPwzqvaHqViI5bJrbJDbRkC8ig4zlHOaMoKMQ8C+HEz1XEwR0Eba3mFD3+XQ
BNjDnWVO3+LeI1hJIG0uxoeC3qdxauiwrSfo9fWnCm8mAzAmDEj0mkX3hkzEaCISTfIuf9HlKzQ3
8ND54spr0exhAW4RKc25X1e/fJ6AoU4RHRCP5m0KH/dQzEloQ+0FIBOVcysr6OY0AHCrcFcMF/zJ
+25Rk1FSy+LqPQT7l3nGRFfrKMsq/BGGixecB5//ceiazr+R4lqMa8rPB6vJQLSBQ/M5tnAC6HFy
0qI810w3uhMgcH1HpeSNN5h4GU+0RyqaZmmQg4E2BdDosM3S75Bzq/4E9BcrgKCjdI77FK740Uzn
zoI5nWOeOnTd8o6wrYwIK0Fu43HlUIhR0pVPWSlg+zai+aqzwFihw5u4Pzh5oeCVyblgnLuSAx0t
aEzNySXk6MG3jJviUCoDfUx7kW/dEpD2OWyheXF80z6/OipQm5oUsBfS4NmPqYRp1GgoC8Yt+a9v
nWudmek7k5718C0zycNiJZaU7V1JKPNc05UsnhpVe92ZLJ+JYUNjs7qbUpPBJpptQUExWzbA9xbq
sVhQQMA6V84HLkscdYRquWjrzMPOhkF9mV8wvR6fruyA8dGy+rl7C0h8Iovj2PKg6Pr6I9N+GsUr
Ey44fWgAWwsGTUWGywfXsxNnbuUH0dqMIibPn62jZ5Z4pykg1m8BJGWf+ybL6LyWdGSBWPcTjDpM
iOLRDauXagjDB9AsS/KADZhS1zw2hU9H4z+NK6sGJG+gJjCi2wACGMbeOhanmdoNdlMelpKzyP7b
Lkvr+SLSSsKtFWv1yeKQp7QIwLDQwdfep07h9cRwIDOHo7YbWg9w4Yfuhp9cfgq1Yd7ptqfdoAoc
IphOFB9n4OHMVPCO/Ra6kHn/onwBZxWnZuY6nxoOq6olbWWq8zmg6Vr9wBaKsdaKwH5y8soZ1HaY
N91yS/erGaPOGxkNSr8ue2oYsALIQynOB0gR7A+w8YH+0VYpjOq2h1tGgxYXyHcMG9KBWmrqvkyO
z+lhpEDjD3YuMVea0sSk2afDwDi2oQSDXQIXuKDhnFj0isMsiMwOWFKUc0++1EFO3ktfCS3aEEbg
wTXz8v3KqdlGOfN3dVcOHud6uMIjPLZcD/jiZZaY0TFEb+CQt2bBrCgoTSjHlqfS26ZjyngaSH5S
urNeinuUwV+Ki3IUxo2a3PA5IMmrIt/oLRxYvTSX7oW+i26TI+5aZf0lDKFIvlcJ/LIbmPRqLYAM
0BolP7cVZbsMqicIJSMeGj6hcW1Elwkq652kp6rXil4XdGlhE7ZjMwD6QoOKuV9jrLGVTRhT0crw
pttpGmfwE1c+o1RcZUyCnAFuRuFRLMzI3KfH0gibBsWMaR1v+KNmUhyUkBbqg0szhBe3WIJ8JXWa
6yGt1/U2cFNc5EsrGahkGsbhR+Y0AZGnvP6vgUvqxVgnSS2IGZo+Wums0KNYHPfGkdPgR+gujHQQ
aznjyEQ3F0cGZAFhw/TWsByKglb9sWpQ80CGuwumO8O9Mj+mcIDxY41ZHt5ajK9hbA42lA+/tGJs
F3FX84qqDc92Xpn20WlxAeN4LJeB+jGnwT52dnb2Tddjcado1leVFFl+SRtPpKfRasOOtjL7cr5p
i9L71uAM/81qhwkHGdAIU0hnzWg8rB9539ih4hl/QG/Lr15duvjpc1LMpfoR1A46q/2UV49TSZP/
RtMRLQ8ZDGsvGhwf3/Us74eI/omR0CGkH5ccgMqM9fuFshXL93nt/ZsSE3jzjSSFdTHy1YNzvnp/
ebB1AAZEsxXQ1h9Gl5mtk6F4dI9dECn8Sl/LPAtmhunT3GVOGKWO36qPNldi/SyMECC1OwPqONKy
oMsnMq/9B+Lr/2OT/9eVtfZ7ft7/7pLvIEDqLz+Dk6//5B/YZMMV/+UBPIaeZ9uO9w+Rv39Q9Axf
/Bcya3BDAI05V40/gFz/1ybFtv4L8KhzNWg3EZ4C7/pPeLIBS8+8QhVDIIOQeD2Qiv8Do9NfQYiG
bV3FB4FFbBDDhAmugDIto6QcP6zh8lWO7396Ef8GLPyblbeo1NJlfO6MrAxyFJIIVqVd8D9CTv7z
obdC6xmR77RYF0VL6D+bqPSVDNl3rr1BY6rRpwYqZBGZk1gfGteej3IpvdO+l7LBsUqL5A4RmyKy
dMzJeaT18wcc4u9e9xUu+JMsGsIq0G0Dq4jWuda3a22Op7JYwpd9z339qT+tblMnTLXflJECy0X3
Ol9PnuF82Lf4BlnoozI/Od5cRGMFpSyphy+IRv/JxOR372UDk6Q7lcG3MUvGKS2WXus9ag2Xfc99
RUz+9FJ4vUqFjlvQ2e/tx56+yzdBmjUf9y2/CU2/ndrJK0Ht5ME4Y+U+Wg9kwn+Q1fzNa9maargD
lX0HRCNK7W+tSo5e8idH8d+tvAEaMzSVs5/bV6EDHAIUBbBjVP/tpP2LkfbPspS/W3wTnZnui95p
/CJCweBJ2jq5uGo2410v3NkEJ7BiNMMsVUYddrLfKKSSmz63wz9AaX/36JsAdUqnmBvdl5H7cVVH
Ru77Hvr6437ahDKgsUBKAbYLR1TEe9qrf72171BxNpFZQ5Bp/ZpdQpOPgeFkA36a9z75JjJ1YQ2q
RT0x0n4Co2zO5JEBR7vzdW+CEz9OKKYTJ20QluilBeAhmbDsfOmb0Fyrap2SnrEL5r4MiF04aIh4
DfseXYS/flJ8U8dqbVhd5ff9+K5Rf4DI/2YHbvXLUb8H5WssoPJs/QDjEnRlrf6ASv/d2pvA9FAc
McPVyaPAETc4C1Rf0sYVn3ft8b+lgX/a47T/kAqcRB7lnld87ijhUcrou3pf3ItNZK6VmaEf4+V4
TWXxysDtsljGfN737Jv4LBsMQxKTF2OXaF1Kty4u2hv+5Pr0u9e+CdAcxiHQ7UqeOqC5psPYUf+1
77k30en5dptDQ86jfnSomEd00eCK7lt7E5v1sOYG9sxZxIj6VM3qM02iaefam9C0pIuBpgCjY9me
g2YYTFgf47RdD/63VdVPG3FgnLR0HQ9eTMltxQwW6bvizb61N/emDuhwgRhlk7OsKYAEVdXzvqU3
wVnPKIQE1MhRxzjsZhD+rdnRg9u3+ObWLMoldbqexStw4dBROmfnU2/Ccu6dvgMfhtQHYNTU5vD2
/Nzat03sTVgis9ktJm2ZCP9l59inphN54fK675VsorKUhqqLscoj9J4cNNExD3Y/+UwE1L7szd4E
pw/WDvhcmUfpOhwD40PaiZ1fcxOaiD2MaFiyMlIVt0NC17fq13f7XssmNJWbwgkAWBrl1fTVMMZ7
ebX23rX21mavoSszzymwcy1m721uzq+Om9h/4NBdN8X/o0D9s97ccudk3WYZ0hdZlFjpA91dighz
6vfdylu/MjtxLDQYyzRicDafRF1/oiD6b//a/2m+vHU/RaqPSmpgxMEEEIC10YNZqrp9d/7fVN2f
TsPaoM+RAViOVPYJSTUcxs19GdDWSdUwVc50x0FE15oDUBlWSLlpNTs/5yY8B5q3BgNJdHASQCui
OEj0PPedK3/7nPz0Tsogs9BBuX5NQPagLge0BsNgX8F57S/9nOtPOqtsusdp5A/uIXfPNtIw+8Jn
E5qji6H6uvApp3w4QlcFoef90UDnN+GDnNQvj23RfBqwrUkZWbR00yuazQm4h317ZSvPnuezkSNP
nQL40jTLpyQ/qjnT+9I3c3N1ulqPekZoPmrM6bEspu8t8NR9L93c3JxI30htQxuKEGwE3OA4qGH0
ct+B+C/kczR/dZui8HOVgTwFFtMfq2rTfSH0t+TXT9vc7pIRlUIePTDUcVXPnvq4ayNu6btdFawD
szcGxBko6nwK9Rs9BcHO1Tf3Jpqa9QQzjxuoBZjeXa6Ixn3PvQnNDoIZkyRWrowmZRrzdR5pf+xb
exOcPiBNFIQJ+2ICFJQC8MHUrfqD3dC/D85/8SNTeCiWTXNFx4wh6OFVM2mGRbLnyd2trVral16V
Gi2LD/fZAgVo152JNc6vJ4rPWHHQ65hGQ7PAiGNGq3d1PNyt0IDZwRcOwoEnLg9Wcuh3XZXu1h4N
a/CROXzHPRzMN5413MHMOO17x9cP+1Mohu1QMw5CcF6s3m01PYglu9u38uaeLBdhTrPDpdCmef42
Ff1rjbDcrhMEo+JfH3uu0FrzMb/lRTsvXfCgWrkryP9BZP/phcxgm4bO4bpxQDmMUZ3u3HSbMLQY
b3ddTxhajvXtCgZZV7GvoeQGmysSwG4yDBXbblZyPKNtBJRnCv/kQ/GbGL/qQ/68RaqkLHqTYW/U
NEYXocwlT8Fo7Lpo3GATi6IC9dm0NYsnyAX6gbLuU3A+/b4jJNhckogHdDoPWX5skWzS6XweEkPs
fPZNiYmVnAmvkzzTLbr2wwqg3Yvh5brzvggKNrGZmGZh5AyVI9QM3kDGPeCBfNkVnMEmOBsN61n3
xE9VWRfG3ID5KyQy9y2+Cc6mRQq8A0QQNdXZd5anZVb7rptgc08uQO8yzGc4rergUtRrezbFnO8q
XrFB/3WfF1UBlltwyoIMgKHvJysqYoDf552bcavi1OGkTr3DD+gMZ70D7fFX3trO210vfatsNKpV
QVsyObesdy4YMGveN3VkaPzrexklKvOItJIipzi2CdkfvRAJyn2PvQlQH28MY55ZHJgTsnQPq5Gd
9628ic4S7ih9MI4tNJmfy8CwYg95oX3Xpr8JTX9ZLawkRh9S1aDvR2T771sGEfvSCH8TnZ4JuKQa
VhAbeZecOiwmbpapdXeuvgnPorZyrqLBixNAgOewGxC5GJJl52vfhKjvq6vHVcZJKCd9FH6yRKmX
/0m06jd3kb+NUSNYlynsvBjF//GCcr4VzxTj+w50b3OPmjg5h13denEwKviXLjyecoEwu2tDept7
VE2WapuENzOMhXHCzAEGsGU5+04vbxOlYQIWb7VyL/bQQ4wEEt83HcKlz/uefROmCjYeIJTAjSV+
2FFpBsldlng785etV2mzpDa0oQZD1BCKb+u04qYowz85sf1mz3ibWPXAWJtSsrrZeuZbfDTJjnTt
7Xwzm1jNUHPyXaf24mkM8AHTQ/CxcsY/2XH97tk3sdpVazoXYwlzaLFziGSpeEacZniz76tuYxW+
12AP7BkschvURYrq4Spqvy992YKDDPB7LehDvipOGw004XZ9MAfX2PfwW4SQ2UvHWCAiIqVjNXFr
BNapCpJ9ICEgVr9eer61YLma4dE7temb1pire4UAwb56bqvZFmS4XJsogMS0JlEtKizrgFtVsO+9
u5tYBXZchXXCKeY6c/vORXTqBwhrf9+F7W6uVawPJJKlnMBhWII3b9Ak98Os3HdGuptYNYZCd2rg
2UVaGPdV2RhgxbPktGu/u5tYnXM8AzM3QaJhkKiPW4WHKHywb5SFjMWvWwZYdAtpULpxZQ4pFCEK
A6Cg7r760d3EKjpGYd5BD4wHNEDjXqOG0jvw2va9mc29OqMELTu8IuMKEeXzvJrlBdC9/rpr9S1c
SAe1Wl20JOMKwjOKOm55nC0MiPatvglVGLltn/sV+93V9oUEMjiu9lLsu1e3hqGhDU461aBnrcUY
HxE/gAyOG9jbfc++idWWpKCB4sAJPNjuU17DlJvXP8nv/ebycDah2iZWWPel7163e30Sk43OjNOU
+xK9qyf1z20Bd+Rsb0dNkuo6zzYGUQ+uN3n7dvsWOmRAsPRc3Xsx9BMcp1W2Rmrtm52Pvo1UpEAN
tB853DGJv0dXwLggro4O0b6PugnVpU+DodVs98CDrIbJlQPVH7mHfatvQlVboz0OtuHGSyCz76HT
OGd8UJt23/Jb+FBi4pkTOnQyaJFakJ3c5WaytPrDpf33sOlfh6GIv/66a+phCm1MPCEWjVOI30aB
dL8wRzxEURnyUxdRCrfvb5axu4OfY5+7IrffFaT4O086scmTJ8oFZTTcvXId848NgpA/Smeqdo2T
3C3WaHSmtBory42RMS5uO5wrgF5i/PafP/31Gf/dy9sEdNmWAnMk141zbdQ3gzlCns3NCk5jP7bl
qdDL1dxiSvZ1W8QmwnF8GKmyOFhTB1EVp7ezCMyqva/YEpvLWLsIX/hAG2IrwBHBdHsHX3XkT/7z
q/rN2Sc2Ie6aQer1K8UWxDL5RH5bI9TWi30HiNhEeHqF1ftZ6cfQQD2qOCO4IJu/bxrkik2EW4Oc
siQnTTGHSv01q967m5J6ebfrzfwLCsktpMZhzo0HZAwiWLnhpRsyf1/yaW/iW5stO9kggcsHvZQn
I/e77ypBMOcPIfCb72pvwnf2vW5yF9bvlwVOd7D6/lmiyjbvO/62gtSzoYqaUpdCN1HDh8Dss/u1
bPTlP7/73wTwVh4aHKLOkE/k6aGhJ8eSM/YYhk34VAk8iWXRr4eReV2yLwi2MCVNmz630WGJBaQw
5DE79dhMVr6v8rU3AQwyYQ1QNaGPVKJUaOeIJ9DOcPZVAluQkjdPHt6o5F0Ls/PXOpvx8kWd9+U/
f4jfbaNNALtsmMWZyS96c9J3jNaGeMV5ZxfAyrU3ARyEFiaESCfGKi8DH4kw1MEiwaRg58m8xStZ
TJ7LhKMnbit7fT8G0vnRhcG878NuAUsOiB+lbVYHAB1Gga2wFMFgZdeb3wKWEGWYtHZ9Ftfz/IKd
DHICfVL+IcB+8123iKXKbuzCNwK+q20Nz9rApBs3kGZfLbCFLAUmiq14E/gxxNIG+V4Y/y8DUWDs
2/P/AlyCyaJMNOdit8NRT0L2iQ3Mz/bl1NYmXvPWGQNHNWHc97l4rCCa34d94X/c9103F66DaF+d
pkEYo/Q4nozRx0G3U9O+VGSLXepN6F+Ihoax77T5jVoQBkrUrHdu+E281rJZx8DwILlilnowXVF9
SxPRfN/1ZrYAJkTBnVCPNu8dLY/3AKOGCo+fpHq7b/nNjYspcxFm/hLib2W3w8lFYa84hjJc9jWr
thimDhvXuU+UjJFN6PD2rbxnHyjTvkH+FsVUCTnjlFPLeLE6+5R5vQbKpPp9h80WxtSYKG/2KAPS
L0HSDM40WmxC6J2rXw+hn6ACTeaiKAEDM0YUlK5AZRoXNZThzu+6CdekgA8KAkbSFK+7tyr300cs
c/dR8tBs/fXZqxK+EnrvmOkq0noUP8TjUI/YDO7blJv7NUslGo2plnHbmGZkCCP/UtXV8HXf6pt4
7US/JKNdGzGCQ9DjdW7HrmZ+uGd1J9xMgdBpamTu9EachpX16iH0cFJT2v+1b/VNuK4KG0TyeiOW
1TJHI3238zQY1q4z3tlCm6ra6HBtLzFSQPEEFa2lePZFIb7te/ZNt2qZkfq5DsnQGSrth9Qy2ndp
tZbHfatvqlsc0arBQ0scyXA9f7TnpLiVvrnuqsydcBOsjp8rG4U5Gdcr7gCTyh8ziX7nvkffxKqs
JgsVjEnGvmuoyFpmeZjXNN2VFjhbsJPUXq2MQhuxo1EmHAwzP082VpX7nn0TqrYU9DNX14iHukzW
m7ZU7Qsu3krsfPpNsCbVIPoyEUZs+YUAsDFNCnWqMTP3BdQW/JT7WGa1NA6ubXfvhAqR/CCcLNsX
UFvwU+EiINSnHDWIGLd36bLkNw4eyfuOmi36yUoRoDSUK2PNHX5rQ5Z6jw70HyHC17j8134RIgG/
HvJKUWQuaHrFQTq6CPCOs3mG4jTGBeI62cFrPH/dF7zBJniBoP0f9s6jOW4lXbD/5e2zI+GBxWxQ
vlgkRStSG4QoSvAmkfC//p1SR8y0qtVitNaz6bgdcS8LLt1nzvELCGRiO2sPuE5smXSX1Pov//rF
4E1r2DhpvDAlW5N1lCBvIMvOxV9tLu3LYqiUWqgAK32806Mz2kfgUe5TTUznIw3V+Sp/9xou1tok
qGeAn1Ltut6Ito7ljHvoXH85O1zWRHXCtAmk1XpX53Gx7vHHVIiA0+XHX00Pl1VRAJ2T1KCzeecF
aBq6xNHrMsmzv5scLkuiMqCcbmqWYmf37F2Tuhh3KgNG8lfXflkTFSWBiITlRDtnrhB4mJlwv2Ml
j/8q1mVfFkZJSvsTnXfxPjeFrNZNRYLbzdvpL79672L4DhreIjbaeO81oK0Hc+hPHQz67d89nIsR
u1iBlwLOafdYIWzgeRhcwTJAAf/Lv38xZvO+ssq899UeU04L5J+3WkF++MsP52LFVY7vAiiNnT0h
lmBHJUBzl2Nz+atTie1djNg675mE00nsU7CX8+hU3wtv1K9/9+AvFtzWh0pdpmVzGCy7+OIYWfPe
dOhq//zX3Z+Z+N9MN/9WI9VLE2xQ3xySubPiK7xwU2TsPPj6TnWazaQXAW00OpNXjV979nU+jsLf
QfKeo++jiYJyDosqa9MERH3d9FmYiEV018KGJFWtoGZa3tZz8fi8qWqcyxBW2DRboZhL1zxCu83R
T1hLFMhtluKmfhOT1YAwW2x3NF69839yBlWmarl3p7ktjkAj0/LaS4CEH53Yb+LXvuoVzLSmhqv2
IJXqi2aVz2iOgGQynOM3YY5GHIW5NOvsHWQZnKXVFPRT/BSR4ldDaNsi4aOr55bgv2Fn06nspsVt
V9oYkJDj0Mmje1QJvntdywV4LQBufCD3nupziInjFEug3HMzO+1z0Z79ZPQMVM0h8AG2hnE3lAP8
OVkUJfef9Is6LC0AcSiMIlEvZlNY1Q2KZqB6q7G13e5EnYSpwJyDi/ffS9wO6oZsl5IvJSxpHA+D
Uaacvupp8r12VZlJHHOzaO7mHp9FopRaa+XbxttSSAce2eirLG1Ws4UmvgypOTY9vBA+5fxwqGes
3Js4GqP6JsNV7ty1saP5C74DYdohw2YGzryJfZaiW9QpeXYTmMtQ7APOJuDwyMXV87bThl9cQZxN
i7tsKpsRWLI91csucdCuXGssmAo2FaSh4WEBOd0Vqy7wXGjkUKjiZp9IwxGvpYWIG/IrVYFeEg4T
tSPw6J3JGccQ89wIWJh6RKvF8gTc2rKu5qyAfepJA0B7GE2V52Q7+DwFLma1aAEwcKn8yE1XhkWg
4Otg6XF86lPTT54UJNqhpS0c2Em6whsw0SkPOtRKDm5fO+6XVJtF9qMDhb5kWwrBcc3h1hNngC0+
0mzaowa2CgNCLXI8EWa0xhtw4CvklM4GImAcMSbGuvd/SIjlVhammULWhWKhr8SLQJKC4aNNFmv5
ZgDWEO+29IpyTRdEpwC6N0G5sZpRARmv5vw8wDzVJWpDM3EdTOukqpH+XtlwOo12m+Gc7bBpBUln
yZXTW/g/1p6fYkAyiTf0952kXvlVqaWR3+s2BTdrRo0FEXrMVBi3Qn/uM/Z7g7Drgw8Pbe3mk9vA
DR5AfbNpOBvF0cF161Z5affN0DzJd5VpE54xkEZjPlYEe7wTfc7avPeV8s4QR1ghdwgY0+No5PJT
YAaF/a76Rh+hreuTZfbWylJetm1cABFGarCop2mUPdjQYuP32HUtexd7QeItYWxNCcT3qai7/DR2
+WyPoIftKMjjlz7hG8yv7SUJzPRYzW3J4HHruG6fNZMJbj8QrR4sReocx/pYZDGyuHVWZzGSZbuY
3fGzK6RevgsritsnPXhNgC0CETxEvt6yu+UuMSJW73XBQmJUq2L00AKETDZiUmFNgWMKstrOy9bc
exICnruj/9DVUVhCqFE/6AVrZuTb0Du6hopxIB4+VMPZhwPt9VmmXtOqi3xrO7H3K4IVtBnIoKGG
yRgH4SJsJVUoZ9hCLw4zb3DfmtXovlqz6CDPBQN1OFzbOIz2j6JrrfouTbSvXqa6rI0yxM3X9DeR
zMzp6xgPGVU12SybdFdEDgpsiN1N2kPX65MyNbZj7HrTwAyKfsQ8IX2TA1xnu1JEwlo/stJpVZig
Bl+mfpzlxsMiYP/oBWe24gDbMQDQ7eWkNLaIg3V7o4asxzuRp9OwbB1SPt5DQhe/fOO19mMU+pPv
pGXISjIGnybsGs601Uk3FO8LMjrxpe2SzuATNVWFQlDE1WT2u1w1nVDAZxo3vkX2IRTYcGeRB5na
HauL58IPD4Uao/c5L4bkLveKsccyoRxzx6OJgQn74IXp+vMdP35iW9BneQgksoyx1OuyGg++snGN
U73ujzIOSYQ1TBOdPVQA972+6OMnG/9Lt5etqccXXYw2KEEkDwkE2aKboPmtmnGSw12vmJWuNYaG
M8OF+pEVxgOZr+NiCfwy1HVt3HmJ3fVhVczpWZFiw7D9LKLeXeo7TgIZ6ZSW9rGsuZq9ZvE2mDCa
6YqUpkBwaZqV7ncUZxtweCMiaTCGS1nP5RtSYjt1wipIcOKtEwW5PQv7BHhMTiM/OEnw1C0TfBRN
9ldgUkUFYnbIOsyXdNq0kEmrs9j4s/a9QN+WOQT0Ch5qluT+rjKG1ofRGBsivTJhH+v5dsRiROY8
0LMZL9fWsvCuQgWivU0Jdc4ykuvaFGVWriGOelW1Us35KB52iyWau6bztQe7c15mvC7LSEiwAh/r
xJV/W6gxfo2Ae7OBwLlqTt8BRDtLFHqWmQ3vmPwCCrombWArLMRUdXsbT7GFdllGowphuI3+vewN
SlbjQKdDEJKiIgDwI0XtNKttQ4oseGK+lGgvBziHYitNt+/dXes2Q56FVZWY89vM9Imn3cxnecyU
t4yPVbHo4dpG09DJVafy1MGIxyuSQx42DMcleZpGzQcCSL3DA7WyHKtL69U8meX0zBqQiS+9NyOH
RiJdRt4uzkCzfge6WrWPrd9bdbyzawtfy0oVrgpOjlR+7AJBr/NBr1KjqdP9XE2pDNYBKkAcOgrK
e34/Cm9garZtZYNjpNSqP0RosNy7ReZygEHvpUjk4H53caVXLc8EDw1oR+98rK1wbeQJbMcp9AzT
Kh4C2PhVjnQgcbov4KmH+HuTRbYGuynLscdfQtlB9hrkEMoRaOKztz4bQ5BZSajamuNOGPkwUWs0
OeCGjI1eqiZnvM1sH6FBFxhKrhx3aN17stAgPdPFUQXuXNs0FCFbV6UVwTIfemaICTBvjr6N+/C5
WHqn+obiozHn0K6siYmiCNDAfKNusx4mRC9ukX6O5zhq4zD2BTulcCKCog6lBpOahqxrifmM2zaV
eZgOMhE8QLfr+LSiOfXinZOy6zVXKbhEeCDF4AiDLg5wIT37rZZDdJiWRRMdkqTXPMF8nowTOxTb
f7YKpsZtsxhn4lSFQSx/mWsrz7eTMkeMVbYmnfGKQqbWd1wKeFfYAEWpr0ZZ41t0S9sXYeBO4HG9
surr1dlXahSrDExbdI+/aGoPxlQU5naxeT9sz4c6eOo84Ms0OOp4fo0Wr82B+ibCQgdpoE63r8XC
mLiTc9ZkFmzpYMnrkNp8p0hpXio66nPVXMeZw6IxVLhK5Gindr6xAh1737Fn5TgCG7Tg/PvoSyJ7
75QsUp+XGc3Iccr82nmJDeaTb0vNA7vL284ZbpO6tIabSbB/OUZF5dFcx2F79I9dpdvuh9Es1bCR
MvDQRg09irZ9hJesfwEEnc0PlrKL5H4YhQUMtaYteX7OU52rPbnhZDRCX6KGf24l+dv3pfSNCulu
OyByCk0SluMjegCT7f8Qj41zmFU2pt6+jLOCNtM0EUBvjajpne9GjxeR5TWPy+eRSYTnQ/wudXgG
k4jOkOJhVOoKSRbmH9k02d3Mwcw5eb1oaWbuevkJZQYtJlbapsFTmqbZAPB/tls0UnmQ568mIKLs
FqeXY27bjHH4NdaKMYnCDEcfPVhGYNExadjfYdCK4A4PeTtx1BqFdPaVhOlyICHud491YXbJ2xwA
rDVCpvp8vvVQbsL5VjBoq+tYzFkfmnEyVi8W5HDedON68pA1caNO+HwnawdmOs8fHadJoPoPOT6h
PexvCgMFe7vnPoCVe9tHWOV3OusEUOxBVr6AGa9i83tO3Vi/Y+VTU1iB4TZClkWPr9LITL2WZ9XY
qbX7KHiumqpASdX6TrM20t5vnqYKkdGBp7wwCPTiwVMHAMGO7E5o/EstMg70HJvBUSIH2j103r2I
9WQe2yG2vX22jEVBCwKehBurWPIlDsuF2edxCubJQTXZ9jWrTRzpcHEz3V9JiaPxHuRbiYUgqryi
iynm9nv7Pu+kWw7r0Qb3tbUXz5G7Rpe+t5GNHuKzoDKzxw3YhKQ6sev0hqPnx4a7KXUfx9vMYmwe
ywVrO4WyiBh2ppca6hSh8jvjH/saB2la2uCsQ95h3h3k3PUYXzgXFzfD4jT60CcLmV6YznWJgJNr
Q7pX0fRzMzm+b51KSepkDUU4a7YZIhx8AigQFnmFZjivv8Vu6euX3qNA9daApT5z0KMVyb2NG523
m1Z37XByR9NtgCGrjtne6Ad5QGBmTCc6ReFBhG7W2UhmcQtNWx9gOEYtxi+QBfSQatdaHH5u3UHb
DZsqn6wi3hLTDMrrIq/M5WZwecRVserFJM3s4MyxDRB8cKO0SleRmL0ANKOJ8e2DcMV/iI1etlw5
JaW4dWbHB1pbqiwM8sBHZ0X2+sufwyH/6e9fpNuUiUmTjU1yQOmqrkjyy5u8qvO/SypdNl2ZSMYw
YZjLwamxD4zaUI8zLQB3f3ftF/E/nLCtqqx6PCg3NY5mUmSfz3vlD679Z9HZb+JEl11XmWPldYwi
8VAnkePGG9tdzmc2lCEHh3IrGdLWlMEpd03BZz+XCI0kFOPvaZBzyEL45dykfEgdgVU2Xcu0spug
nUNht8heEHLSZri2+9LnX9CNjd4UQS0iN2QApofj2pHxje/16XCMh9RI+Kw1ubOsT+ePsDTn5/S7
G7yIQLYeu8Q4m8ZD4HFw2A7UYU17HRnjj1p2Rr7OQZp8lMj5T9/ZRTxyUrklBj3rwwAcTRyLtA7w
iwA4kvU6qBfCNTh0FttZE3UQiLjI/HAApwrQEA6hs0XOIWvFqDeG04l2OxWRbvdBaZnOyR0ika+a
ih65fmN3uQDr76m2qPQNp36XrVjXNb3fwafVeDlvqYkc6VRoooRjA7Xo6nguoatpOYxyjtObNBN9
7iCgqDNvbbbJjPh7ZN4xd7kbm9NuiFtjfCxrTQ4EuviAhSJENVXInGMsB/d5pyzHIGCjlhgAvIxm
Va/NEQbQpozFpIej7U/BcIM/I+7zG5TxY5Wufw6J/08K/59zGeV/JoWHX6u4+Pr+XSf/igo//zf/
RIUH5j9czwLEbXq+ZUrrTJD6Jync9/8hTfRQcEqlZ5rQuv8vKNx0/+GagSkDx4CvabrnmjxNPDP5
P/9jyn84HiUQtHY6gJt887+hhP86DiGEB0HAn3dsz3C5kEu6VRlTU5iIIN0vWY2PfZqzHVE0b+Uu
VbFDzPRRK+yvVbae7UlpSQcZkO/hyfYv8+YVMiQMmVW8nyOf2QnZ5KM9YIebORJf4/qVJ6ia0QcL
2Tlt8v8mm3/+qCFdw/BR9gb2ZZWdqf0Ruakd7zvliJNGnLlGx0F4nH/c/sur//TPP/qvGOPg33+K
BI3lmJYt0ctcNhRXQzsTLjE5LkILPMFPFRgMAzuMJGcSVMQALDtP737+U+JTRftf/TybcAMgvQNe
HtU9+d2L6dXJbTZuqHr3RCP7cCxKa9vVi/hkJhpvtKrxjjD32zdZ6qs3drn6g2KLn+WW//KouQDT
Mpwzex6QPf97UVmQj/QQ9K6h9lF/fsn5ZD71WqRfckhngI7SZQyjNrGvGlMRmlH9TpUVbjLM74SP
B+LbD57bTzsKC8cXrLDFR22GF9/7z+sz0ccFtulYJhB+3t+/1IelGP0wRUqFRjLpw6KshrV2Jnfv
F8O04ZQuPv35hVw01RBick2fzgbDAcjpS6RQv/6gaDu/49ii94IsAUZTWoWQPc6Wi9Akqu37pFbZ
fday8snkpwKmI4dCsOJEYU/+UZv7z1L8f309CMwoIjtPOIZFFPBy+JW9V7eijyDWYu9EVtUSSQwH
z9RHZRrehKwpyU4Ik+uXtG/eXeKlRCrcZaORfRDVivzknjSS/GLXZpuG1tTGJEasFGU6PsBDOyMG
oQjUMzDndQYNxghoxYlTVnoqKyUOJbJiRHwxx+loqKNrzyjlB5vKn50Yl7cYmLbBWz6Pw8sR2HQd
2qUqLeGIj75B2FxhG2c1np7Qp+Sr2mum5zpQmQzn3ghuZNHkW1WU8akFi7vLI6c71OQa3gbDEZ9w
EBYPBX11Xzj4uPuZsO5Dxun8lSN4dPB0n72jtelWCMnMr8ReAPwQFxvlCveg9WxrjfZaV4u+Hkv8
0yoOioc/f1+/7m08rK/W+cTuugY+G0lDy8XnNSA8x/5V7Jd+sUO3t/OVnj/s2LkcNfyKcTZWkHB0
odZdngh8J/f6iSl37+Vt/CIwdjVoqw9Duzjf0fJ+1OhxMV+fb8qQjm+cJzLLcM2LbKw3aZUsLT+H
zTm+5th05MKQZFvTR2WiF8vRP3+JadJirWVUXDZ/lJNZxfRvFXuCbfF1EVRoQqlreViE0sfeSouH
0kjS+z+/s4s14uePGq7t2kxDTEGX3T5W4Aey6Kpy3yHueesyaHgbL4c1BwGyNjgCJq71PAdT85qj
sqtJD+E8+/Ml/O4JkwZgX+LYgctKcfHZjIB3B5k3CF09sUYqXfPd9FU6r0ynjD6o4fntj7kuKjwm
HUJ4F4uSWbq5ayZ+s59TnAS5YNGNvKK6CmJbPf75vn73Pl3EK+yKyOYFl1yJyk+Vpv+iYaVvo2vD
1MZ1D2j8KEzlH208VFeJNbgfHDB+9z49E/q0F9Bd6F523SIkLhZndBsqE+Sws+wovU/UjLtv8oro
Oltm3mE6mlMRzjS1AMaPWXX++/v2WHgJz3qO4dkX08CC8XMYiP7s7UQi3DBd94B4Xm7qVN9xADDI
P5jFR2vb795r4DomM23gIla9WNp8rKxSaT6iOLODm0gMrGxAxsuEmvHovyNA/ZzojCBAfssy6nrs
Vn/9Yht2in4++vVesWbdpGX7NOgPV+vfzKbmeYN6Tg35pn/ZJISwrXWWMuHziaeIc3cjyFASF/sI
e/KbJ2dKxh9RRpu7unxyhV4GOl7HZo9zyj7HWbUmeIhnZMit6qO2vPO7v1gQkReyA7G9gOPE5Zas
rcectp6u3bNTMXdlEqTmOiBqsFtcv7wC5ig+EUYbqIoQ7tc/f5a/e562BRzxfLOecVkHKjJm+m6q
wHLmrli3g/0msvEj7tBvFicWCninJOeIil1+GcSwE3JtcbtvhFc82Ck/0KWjt6s5zIRJ0XXf/nxT
P3utLh6oxSmOnIzPFM4J7tdPsUY2l6qgrPdkptHP2gN23U0CwVuHdlcTjl5EvnwiI1Gt8cZHMUQO
P6XKp8XJPCSpnx2QEAXXVZTqt95t+zcmLNzlyRhZ2zF1xSmyu+b1zxf9my/O4nJNj/Q/kfpLvMky
2oqsoaj2k1XZW3TK0fU8andfOZH4oEDrN9OhZdsB2isvsDipXj6eBPb1MjekF7oxqbYlGrtTaS3+
ZrCVvus7Yz6YFhkxCihqRKJ++VEH3u/ulV8POCMzlIH9/Pp+ekmwRXhdtS/tuMelyx0acxPc9gSA
Pugm/M3YslwGMf52yztvqn/9Kc7H7nmvUu5ttozHqbL0UbsLW2NfLtZzbJJrXfv1oo9Cfbjs/Gat
s1xgmI5nUMPzb2t4IKTyJnR1eyUcpt+FTcMST/oYd2O6JXMzpmGKbveDzctvRhtrXGC7jGjW88sD
1GInUzIXUbkXXWU/V/ksPgFYVY++VWf77Bzp//OH+7Nl9XK0cZKlcojPN2A7+OsjpmXTIBfk1vvM
skp3P83AG7CPieQHi4D3xIIY0OgTBOPT0vjRp6BCNB8maT0MYexk6kdjG8XDSMbEWrfV7O1E01n+
eh6TN8dO2fvnTkcOm3GbUPykyA1ZiRr2tTL1IzNL8/nPt/Obb9OWzFZ47A2oP5eDw3Kl7myyTHuz
EWRBm8K11p6KxOcuM4YPusN+81vnDQFfpsm74uz565PzTL/xZzNnc+ui8aTgYKGhVuhdcI5F/Ne3
5QQWQwA0Dz95OQ5mSZHbbM6Uq50jHlp6EzFIn1hzlGT7P//Uz27UXz8Im6MdYQZ2Oi6evIv5pUxj
McopYlGhIhBtqWuNxAvcZme0hfxSdebirEkH1sttV8xsupCDu+8yyYsHdNlVvqImxfw0+8Ny6rym
fLKXyRg2vJJ0ldSifvvz1ZrnTdDF1bL2stOWpmSxv4zoK3vWzpwQECnHKr5qRqv5WniFOKGCPqcn
0jR+62XSPnaOiscwNyKxqltzuYOYrW6zxY5XCaTvu5bU2Kr0OIvguB3WiYvg3KWc4G70q2mH5b1f
t5GLPNfFT/vnWzDOMZFfb4EDJjtbZlQOm/82n5I4Fuzq/WrvmIpygv5snKUZCwN9ITnYM/3ciAqv
b94l40rGxttcZB+1CBk8tF8ug6AFC4rpSseR2NJ59ed1519CN35Vz00aG/UeGLBPhr5VFNeM6DmN
VZs1P0Pot+Tlk3Dpxmcvyz0ndNpUrpFqpj/MvH6e2jqj5k8G3UM/CcRAbdat47ye9v7cZitHJu6V
3RW3Q9WuxZI2oY6dnRidtzFJwygZrgjerFs93OOH/1rNyRMlXHxe1nSIy2CXBuDByaZ6IR7ss/P2
SpKzW3JvJYN+nQbNHnr7xk6q28ZoT7Gb7XQzP0ncnUPwxZzkWhR6T90nCe/havSC5YAwar0kI75f
BcJ7uZ0JYmRrt3IP5AhhNsmeUMpMlat6BtoeNqO7ahz/BBMEGn976FK5sjJz03Vqm8XFYdDl9z4S
G1m2O1tnhwoOtOMNrxYKej9lOSZ4QY6U+E0Ol0NshC/TsMjFfhlJyDvlHkMGGak2CnUwVGuZddYK
8smX3qiJB6AXt2W0zqmDiUWYs59ZCmz15OBu0s6I99UiTugI7u02SCnBql6rrAhBqjP/Rm+Wp+7m
2V4R734Rw7huTEklyinvove0FDzE+FHNwyGxzZvGQ4erbuPYvBr89pVq5VC7PaGpYgzbMd+JLNjM
JaWowt9EcbTpl/mqFVNOzRWJ2845NlWzS9X92Fxp6bwM7ru92ENoes6tX6Xbdn63a1DHlPXCVG3M
o0spp9//WEzr2Os5ZEKl4SLeFZR0Lb5z8DJn41b6Kg3Qvs6W/9wY1AIGhHiXsb3GXu2x+8uPJI/v
i77be0WqNkMdP5rgMviKcSDboSUralgV9nRpLas4H3iu83Bb9O5TzOdceNlTjzsc8MjajfJDuSy0
LRvfurjYOmLw18YU3Zzlvot2n5pcv5sJpRIZSEWks/bOc5IQlfBmKvWrkNQxIgAPUeV8ccr6Bpsv
29OIXo/mRrcgTQjSimAVIJ4TmTgQ9oEu65wWbe2WimUWZXzcudfWFIRVPVK3Z2RH0l5maHHgGyju
okCLRs0Hfzqn0Irqmrqbep3nU7cqqc310hRPfPuKrfcbuYjroUmuKjqL6dCl5sgsr1IPZFVtt6u4
HDcT9dch0+RTtqgHOZZ3RqC/nRPmVPsYqy763jK4mtbYGB1j+1tq5Fe4G9fNkD1n8qUK8lXOMEmz
aTenw3Ogq70I9JvFshGmtlrhTvihfX2IaiO0RP2eDO4JLea6bHkIU7qW1C2LYUB0nPhX/dyfkn7Y
x26EDK1tV+QO2qshSyib766pa34KKm891c5j4QwWhRoON8sMEij+hrnLioLfGO4rVsWw7OOwa8YD
Fa3k6Mqwsv0DjRN7SkPvFx5go/Krgnmk99MgxGw+rodhaKhDTbpyV9SJVa70RNiR02LTq20bNddF
4ryalRt6eH4qewrnqrmnokjNlB74azUXYRlbG+023UgpZEGhGHsP8hRhANIz71z3ofDSckVV0k3Z
Nm+DHItnX6sNR4qtksFXrxpOdtvf01F5RzTT9Tqcy4NN0xRGIS7P21EXFuZVd6rmpVzFHVMQ6u7b
KufgEeb2eymMx2Dpb6iT37ZNvF+cfa9oCgA/X68XHYecE6lIT+5k/o7TfuU3w4sOBI0w0x1dBtum
9F4yptVzCU8019/qhQ1AHS/R2vCWdgV/2vnsLJ5xgEATNTufSi1aBG6Lyam2APW9VV5qpam4dCJE
Llo/xkOrEiac2LzNYnbwK5rk1LJqF8K3OzV29ZtDcl+sa+ra150XjAx9mgH6JfOOlEN7TyhQzmXF
3N5i18FGqGkfmYbeTMqIOsoy6uIBv7d4p/bAYpdCCf13Ty/3S179kEZtrvXsLZtkMsJ0zoN+RY0t
ovmop+ppasXByaQddnnt3VAGvGzqeWgeqT14DyJGiNUEck9sWVN1TCLqiSFauNjXE/dgBnq4Vr5Y
+l1hLP6BIp/iNk5UsTfpxynCsYrEo6rn9IX6T/oOapm6+8SZxA/H1M0GUQKToczTuTs5aRE8psqK
bvG8F2xd7KremH7rN6uma2AVNdpZNpTt2+usb6gujryhu64LAgwEoqPha6CsXG6HwUlWUzN+0fXk
vM0LPx52Tjm/ttTNouNUot8Qtct3fWQlRei3LnX9o6bvg+bXjvj88Mo2uvxmTN10IN1inQpqAZ+B
61J05/TdtVsFUQysM294R2PytbSjB+0x4MFpjAyuJbC3pu3XbpgJY7rVY0llNvXfLRWrS09fSqAD
a12kIEkSKfVqmtN8bS6mvfJrWX8SqtKnlCDG59TN57Vso/Tod1F9EFYltxUFhNdzUFY2E2Lnv7oo
BQ6LPs89wmU9HYcXr3Hz0C1FcgSV/p61AyCjbrL2pWtxOHT8Bzo4vlIuXO4rDgUP3ZC3jw4ttHvq
N6uwx/VthXVbkrzvpZ2HsYTMrQ2X5axV5hvHZ32XWLkKZ0rjj2R1zAOg0ezJEIbYUOXbnmSEM6bM
HpdoyNZ9OnZHUndttXIpIV1XmbmErrGMmzrw3U2qoyVZUfileEhukCbbts/mbWQoN8z9jHrvmOLS
7Nxu0/ebTk4N0vRztdfKp9Q3WvmBLlacZ3ZGJ/y3SaU5x27b37pVsqzyKXIomkiMVbP45ToHmHPq
FyXXHiVP10liWV24pMWwjt3AOCyLMXvhrKR/ZdmmWFUpODpjcPwvAzb2J7vy6VNp+l6v+MaNQ8km
UIRMvuLZn5NrikuXz+00N7tpSo3vqUqqH1HsxE9CuvXbou4i4VGn2rGJ3hk0AGyjxs5upyVqTl6V
JpIJAwLXiqBvvXJcxf/3xnTtjCWTSzo2N15gyLemTad9lcTTcWSPfK/tImY7JMzNUIzwwZtpOdoD
suygdTgRjY3B3rEbzO8uYIoVJR8RR6Wp2zqV+VkDRo/3AtK1FbZTt2CnT+R8lXv2mIRz3PC4ajq/
2JMo7ykaRf/Zzgk5xBVMxg3dP1W5JYI47KfOnL/53kS98TJxsM1HqaiIbwaXNSBj5VHxbN3O+MvL
0KF56I5Wr+UzzTrG3qGSaT15/dB8Sq1KsLVVk3ijOJQeBokwidax8rkBKHM1yZy68pZvbW0Py7Su
rKjNV7SRW3o1VHm3S6oU+Sab7L3NufboBJF+FNQ10wjl0OHER2w2n5zKSsRqTsAnhnkZ2Vv84jmr
OeWKVejQMpZuORoHp6kMyq3sF3bRcWM9Ok3AVon3nB94eaba1n0z7KCzl+8u8dqH/6XuzHbjRtK0
fSuNOWeB+wLMzAGZmzKV2i3LOiEkSyYjgjuD69XPk3YPuqp6Zurvwx9oGOW2LSnJWL7lfZ9vdB3n
va9+zJOi27y6xSdtKmcbwFMDkaI5IDeRdL37HiVzPAdpkOSIppOiMIPHFk7vSSMgjIPMR4vtTSOH
ee606RuyquhWNxjipnpsj7pxDZTxnjm8+FM5ny1ACYk35ievg5xUztJMKstRO6fjomaq+ZRYbdfu
2bbDLjDsYbuuLp/Vs4fNXMARsErfvWoXfblBSCdfJwQlKkFm7j+KfojUS2FIguXA1gcLNuKWhY8t
rNXLJ3iD4WzMhXu1FEvzzSMr2dPclvd243V7bAXNY2F707YMjPxjcav1uZlksW3baq9tu7gfAvcZ
2hbRpzFNm3W6xIe5PS+cXnVKFIxil0+a0mH4xshj94zb7jIqc/ATROJTE8/2kiNKxFqCZtmxZGKs
jj41biee0DZbKu56Q11fooXbdvG7+jhoQL1b/oG3sfHt8xLyIrtn1KxInG5A+WnU3GwMmGFqpuGJ
J3sKTNhvzvyEyj3co6Eatxc7yyawmxvDHa0oDhr4r5wQOnxcgxo8Kf2t9KKUasKnPJjL+1qnTZs0
tpEL2B4WhYo+cD5zs8t2LgRHc1Mtrbj3mQWxQeHbokPO64xII2quPI8QhadfXLvQZBY6z+8Opcer
uRwlzRzXG/d+CgB/k49dcT0ua/+Rp22eM0XrJ63ebRva4ROVuk0WCHs7EwclTHCpfhTGYN00fu59
GaPKs2Ntjdn1WAiop4jtCw7Tehw2/eA3/rau/OF+zBpoumFdX9lltsZzLezTEoVBnKHiuWkWzEOR
HNZTV/IxjR4nDkJ8RNWkC12cus5bT0kIV0pRJYvRp9y2DhYZZpKTu7Re+WASyG6ZD9RchIPteuLA
+sydqNquRCunHoL1oZZj9TbOGQs+yDZNbYxXWkdR7IbteJ0Rc5JzOsUtIddFAGwuSYimbdO4zrsc
p+6r2XnkJutgvYg+NA46DZ6txlqTULV2TCPN1HFuBs6VmJldtdSlSqoqkgc8OowOHCe9SSsPC/C0
RBvLqpzrlBDBnqa65ECIfAJPPAqjx71v0MRPFo79R1un5V5mXX7GCIKVYPTGatcGo3OrELg+OGpa
bwyMY5xfEaPyhgDjV5P2jx3SDJ0oex6ZsGiipjGX8Iq1X3/Nnc7Y6KlLn2dJSduYatklog7qXXl5
RH2gFmolctgEwu8OzF3Jto564fbjFK/szHpyLbVSAVpIXGmYUkSwskqcs96/snjIR0xyb2Fud7HT
63CHvt48WBgRE1w2RR4bndk9EOD88I2yfh3Xijwk774O6dx9C7ronbLCmCwBZyCuoYvTW5DSWK+p
6dV3DufCtkIV/hAo/WxMabqTtiHuscviNWiw7O2ztpzj0q7WxBr8aTN0CFIGmxorUs3ybPp9hCpV
t9u0LbtTGGXeDkRAtMPammBg7q5ckrwz9aj9wgXLJEZnsXYlssSvHW6oKybMPbhO+cSMWfKGXjdH
8srlYjGsriOnHC57QG/a1H1HOX+J7WZ/G9n8QrC5rUrmUorK949kuO7G6vz0IMO13rRrHm4NCR9o
7ibKCn4ZcRjM/dYuq0ug2Z2R6ndx1ennyMSxohxvOJqR2eC3tNIwsSyBMc3yBQbpIE03ArjqF4m8
toobg6nJGHQa9PWYh5NeZdG2Ggz/jJEDuuJaj/uxNIz9KpyGC6AMzjKcy9tZes33pqr8fVDNj0MN
3NOSq7nLB1F+HTAI7pnENW/tenpqo9mm3994z4UQ6txl2bTt1aRwGETRxhQH4VbLsYC8eGUXk3nT
MSptn9f1cLBa4Pq6DMWmNfB7riR53yfhmDuNYjzJ2oDgbAiZnOouUcLzbxKwBfkRvc9lipbzKkhW
NzMCf7x0Eysc4DjV4frQlXJNpIeFqrAKShDaENVNNOGqVJ03bO2pdW/D2gmurLz4bvVCP2uIygdO
9PGYdprOqbTU1gVw8j4tDD/2mSaFJMZRz9RqhrfO8Ov7SPjixR7N2G29ao8m2TnpKe03iAa72Pai
8WhgtYoOoqKsXLszjs7G6Xl32BHiMh+rH6CWxMZZmp4DZZ8PdNqFeYCekN9Efo5vMePSNaFNbI18
aI/dQjQN/mrcBVbNkGrDKJK8MTpCcG3F0RTuHZ4pJSIrRK2HeavtdWIIVLkejDWpQpvgc142jFvv
duXELE2nj5qHWRXZocHEtJlK7AANQqkkCjh70E7LjSzKGv7EPG8Vtl4jiYSqdpZu2x0eS2NndBnu
YJfAXsSTVON5wSN1h6/SP1Gu73YLU9hZp/6xC5aw2iBGrm8t4Vm3FRHgwSCquwrVMCRABeCptVn2
gG0JE5KmZqDDkPnKouryi/vzUBg9ggQTv7DTt2Ycput1UYt3k5nJN0XrjvflKm/GigB/NNYP92Jk
CEp1DkUVxQiJ7R81E+mSoa2WezwcGJuplr44YjFOgK5XO17mwROx6Q9fGIHJ5J06Xza5V93ocXxF
FtHgxDK/VkqNt8YAvWvIbSO2G18nvZlNh8LqC3JZre6bsebeRgcQowd/c4vGoa4HiPpojbYgMW/T
PfbBnN0+q22OM/l5smy5LaT4rrxpvW57WldJLdcgCbAIxe6ol7235uXHSGy10wjcrizQq3eTrJFI
25y5gUmwElMu0Dppy9Z9dTGXxFNZGNvUsssvRt+np7D3w51K/SXJFsun0Zvi/Zmz5Rb14HuYNctm
WIWVx10evCuAuwl5k3WIctd9GjxSXhh9eHOonVNuKXE94ZkLuD7k+hoMvC2r0bivXZF9qaPo2lID
RelgqvdTP+ubIlyrL2WlMZsLJr2NjaOOE7IoCjoLjjq8H08I0vdghfqryM39PWSD7k0Pmd6ifL+p
Cxy2RsXi9oaoufez0vtuFu2z7U7V9VgFTSKWuUvWcBbHqEzhBAd9sFFAYKbd7PfDdZfW/eOi8NoO
JfljMhUzpUtmsiqmHi4qybL8xwpaAN6ekW0t9O/JyujWo5nSYqMWhutFO7m9M8t53chSHmoLK1oT
0tKwDSeKswHQdCEHdbDx+PyYiUivjTSwttOang3h6EfHV1TaVoo3pROam94KaqbXZ3XitEZPdMDO
i/LQg5OARuQOd+eMuJPT8Wsg5mnvuc2RgcDtjc4mysbF/Bqp7jMXEmhGR0Nh8rplZ66RuY+mqTzO
Y+27cdH44yeND4zoBjbHLzJa8q9FKLsPr/0hu4Bc06vNAyOnOtxGfpkE9lp+y+pWbGzHH44dxtSj
agFiMvmAK2TyK72106g/pNIKKXfqzN+b+ImT+ZLLNzhBKeX56UM2cXil2VochK7kI7frnNhNlW5k
pgBGNQpagxO49Q6TPjtJGeuiKB/DUSBvb14Bn83U1nRKJUrlWz2InMcKOoCR8e8dXs9jN0XpXgEI
fqZJGdxibI3KOMdM5jlRdj3VhUzQrgEl7USrTDL0Lp92ORmGFRNGG9yjXlPPsbt0atz6bY3OyHMX
t0isrDMzfqC2mTa9vVBvK1Ah9Zt6WuOOFOSJknG1q2laXgVK3eVe4DBjkBA8X2nouJjIE6nWdmfW
q7pCPmpycYTN81rWyxwTzM4Z9kypnMQusmXna4i+sWcNFgYXmVvbQYgHalY0hxUlpgYKeBYEqiGM
Zu6a469WktGS2fFtpps07NO9JQWmDFwUiZ2v7rYog4SxRHXit+qMC+ZtrNYBc6/QB3pPYmdFxrZd
/RYro0l5oo2G0+RE6QFT+l031R1Vmo7wM7ebL+bo1klr4sxe04HZT3Do5q/0yUVSemTSQDDbHxNa
n7ea6/FeGuNCzV1mCQ6xfG/5mXMeaGS+VH6gOBaItB1Iy7YE252BjUnd16hpyu0UVXY84CG4skxV
XAWGdcpq72vVh9VVUPbNRrQD1Czq4oXrjFhX+n7jYbjfllGov43+4If7JZ30tnFdzt++cr39FKTe
I2VTSAfO0O6dphjOM/rkY5OKZZfbbv5KrT8D2tnlVJb7saHLkfZbzOt02UIhboyxDfdkWuPGJ+I7
DqzSE5FBfaibIDr0bmYknfbdI+hokxhWO18ujNq3IKztU5f7/dkb5+AuijJ691PEKqxBqCQDJe2d
z1CRHemUDd961vdrKvw7ODcqXnMqOl7WYdEvDe8E09slaFPO8Kbo5tWxjmY3jGee4aOpGUQcA/T2
PwTCNhETv3R3OHm4MDqaTJq44ZgOWX/msqZ5F6bBqdV+Q9fKMoLDYKvyqjIi28bwQ32n9fr0ZQ3y
+koG2P7COrOeLWpMO7UqHPCpmQ8creNKiowq6bVLEZtDidGAG6J5KwJd1vgQJsZRVIH8aoZO92h1
bnuTDR0xdyGnNWMwS5vVcbQanR9HmaJXkslKvGX1wtfucANlmyXM5rOPIGLj0Hf7rnNpsHnyYq+Y
Z0ZpFrvT7WoY3X2dKvtUpFXzJK1MEU1UC7kgnQRmwvrjSfmTKZNMgmXdBCtI/XhlFNLHJIruWmZT
+W6Wfs3IQX+Wd+OSU5E310b4oHwqggBGb8rrPtQIHlU7hPkmmIX91RVj+6MfcCmD5R+rky1DLuZZ
BlivMYund9UkBq5eMu5rc0Aofu6CyrATa/L8Q8u8qo9FYKZYORd/wM7LwhNxmH+wHJA48WxYeZoM
kTVCZFFddWr8yqNS1BvtE/QF9zkqSv3drJqGamGayZAzDLnMxFH1OvTmuFnLkR93kIa4zgakv8oN
nGcmnbU/XNc1X3nJQUxLNeq2k224kB1k02wQq2RhEvm6GOLeMZBsoTMPdz0pHfV7ZR/S3LEfm6Lr
b5bcdKABlWKp4GtgDgd8gWxhMnVPvORSJN/kw8UhEmXzl2oN0c63dYllw/35cznp6CV9I025I8Bs
v/X4b6NYqJFfG82JN1Uzn8QKolv85+nZG/KO8kiUp4dlDuYvdWoX5n4ql+gou3XFJesPqj1nVWA6
MdpY0T9KOseHLDWh7QUlihkxjnn/OMpGWTu3lC7Dwujvb0amsTzSq8zUVRGmOZgOGrDOxqQbJpK1
rHByp5FLZcNm16cDAKFN39Nt5ULI0c8zaNOJozAtT2C7isc2lHrfDOXsbXUw8EAw6vFILeS5GeF/
wxA+Vqm0dmgniCzKHhWPonU1xE1GdSNJg7V4pKSRvVCGJ4OOjMbdDdZkvtZ90B+pn8tdVMri2QRm
rOKIwVv0Q2u9T6tFf++nQd/ABF2Ovoe98YTDNbqhIMuXVz2isfUiXgl1xDoloweIU7MwE6xaaLKj
ofnmV0QmkZTZOcCmsUvhrxwgIKHoqYIle7eMTF57i+z7eMQeMm472FwikTkJ0lZRtByTBhlCTY9x
qR+Dkr5+gtl+KTca9zYteMyfH2Yf8p+dk4rrgdL4MxUBIZJONB2HRdHPb3XktU9yqvR3OaYX/2bo
GG8Gk9xfvNoBA8t+J7ljht9GhMoJYswu05fOdLqvLXOrEmVV4TM5g38TONm80uqPznXnEx+0RQ+V
xKuAXgY95xUKGuLx1L4IR4smG3YSrMPZ6j07wbVPXKk5SG/YB7pMZoqzKpFDgZzdsRYM3naT0jwY
nNDJ9kMwmS9NoZgHVWjUmlSwWFnMAwaySYUegkXr8CIw79OU6MyCl6kAsmBGjehVd336gN6Pe5di
cHkrMDps2jHMz1ERFXeRrtJiZ+HotGKGw+nvK++bAuiF6YuYbcmPiBW9Z6ctWQS0Qr/h7/c/oF3I
67zJbMqQuC5D0g4E8BqyWhkXZOa01RchF3oMJpunqC9SXdms7rDxCi96ynODJQ+HkVZ+0/ISqoHO
0a53B5R/I37eFbxLiBRwZHTOgRrV9MUIhTyYaN1uHRoGj5lAx1FMLFyuhfScB37xuHhBC1EhzPuj
8Prgg2RnKjf1qNkbAgbCKwHBauBXMGoiM4go9p44OpO72k3tOlmpI74Uy2oTZ9WN3V/ZgZM/cBW1
/ibsVCqv/GWQhy4MMpQo7A8gaLQ4XvOCpa3oXt2gQ9H7xavVrm4KTl21ZC90p3icoEqW6nbqw4Wg
I8/WLUP/IHf91DANiCF/NCajRbZ1OnLcQ6xlCbfysr91Q6JzE14cP9XSAy5C1+iRZFeVvbXUxHnP
N+GLRsv0tXDArMSMJeoetbNMtKJSqXfycjJXXAC7aJ3naxPqXAKTo3moRDXTObL0vCWo5wZSPn9M
xdnc27Jazr4ZdjwDLCB3fZDW3qsqukKQQuY+RVTq6pcKFS9pLgu9ryvYHklXln6YMODRL25zPY/7
Vrf1lWk09VUEauWo15x3wSXX+JDhQorcQdc70HH4dZOvirN9MkV6W3g+Z6RYHc45putwiJit4TyT
Upr7QiLs8bB7P3Ss79t2Vul5wqm4heg5HozMolk2E1MnZb3ykBZblPoUjHW/bOD6UGmtjDA1jgsA
gyWuaxacPXqOm4yLHPe2Tc91U6mWYNukSrrPadegwBnAgkhHcZJUYNIlHdMCp4se2qe5sdiLVedH
t2Mzjhueg39I28hIlFN27WbqalgSXu8dIWN4dOxDFKa21XhPLqt7r3p4rcRltfdWcKEQJVtre2iy
6SxLRFPXtEK5srSP3wTG1LgheJCHaJbOASYa45Myj6Uy0qGFS0nnA2EX94WJE/qLC0OIuLHjkvJC
B62tsxSPBFqGjAl7WLxaRvQo8ya082QKwMckRIf2iTR+uF3aUcdTkyOKyPseR5ecrTtqVLeD5RKw
VKYV+ygmEsOYccM0+MSHYeqPlCb4NN7P0cqUxo3DXMDvistg5IwH/rzeDyRHIyXquTdPMuLd3ayp
hYEGMFDjbufZEsYZ5UEN8jtq6LTLdvV+qY//Jcf1U13yv3+//JvvdbN0Isv1f/77H353Ft87ZDY/
9P/5t/af9c1b+dn/+S/94Sv3//nzj7PPevOm3/7wmy2cAb3cD5/d8vDZD8Wvn+Lvf/P/9Q//9vnz
qzwtzed//Nv3miTn8tUyUVd/8FZfBh7874bsxzd8iX87Ca37v71VH3+7+RxF/0///pc52/Dt30hr
UTSbDsahi2/3v93Zlz8KfZdmGzbewMTAgLazqkGh/ce/WcFv7sVpayIcYB2aF4xz/8uezR/9dG1f
LA8YYH1mS/x8HzyJu1+qSh4i7+cfv/+9n9j+o97aA7fkQyHxTAePGrLHP8/2lI1YLBFm5kYaWp79
2lUPTuWYy4ak0L6jCFbs87DmbquFRe3Fr+idLsiCXrnw+l2pp/kTFudMCjBZPPBc7MzZUs9iWeDF
hbC+bmxtIR6b7BUI1ORGHcVGaGKxj6O64RBoFeRHt/t0Le68372Wv3/Y33+4n7LgfyhLf344BvHy
ZB2uDSsKLv6R30k6I+iB6LUpCsHpTV/aGhHeIKmM0UjsPoAb0PqODOcSN1bWleG7ziMst8iKEWFU
724TvtWT7ubk50/1L+2q2+azetTd56c+vzX/H+wI6+I7/t93xFX1UVefvcC+82uDXX2whi//5tcu
sFzrN8yIjgONgCCIV/HfmyDyfkO3bJN34uVmc1yGA/59D3i/+aHpwCGI3MDC5XNZmn/fA4Zl/hZh
80ctbOGsDPBW/iubgNXwB+0vyl8qVA5fKAxw8If2n+0rJb7CCuiZf3als/R9xJnaDQR/S8eUj9rP
YOzUAEER3DVkm/EgBkfTcJ8Q8QQlHg0uz9rwjzYuuZIIql6WjZpDuKiVu4ys9Z5Ce2KE2QABlaxv
3ZE5pu/52vf5Rtl99i6xSEXQZHqvj1EMl248wYNsg6vQYW5Bv271qgwoc1FtNu/0FsNui3ydIsEk
cmLIcKHYSS82mvJHeGpoCqBSOiXfORQj5TY+/3oQ1jAUT5fPYcaGr3RvU0Q2qvAxC1P5fIF1We/N
FFT1eh4RSpSnbK6L9TnnBjceZaRMeJhMz7wfIslw8K0beCgqs0tRD80cfRHHjKtpNMuT7UhEMHDU
oCDQgwdmpGjn8r0ePWcghhXznHcbszUv/0QJfylPHd5Ys489YiV/n6Jatb9NgZzqe35M/h+/LaR7
Um67oL1XnU0Xy+afv0zwZMMTJtPMfUx1Hn0DBpCijfKbUdDliTgdkI1Bhcxjlapp+MTxu9RnLdBO
oKFmdAsuax/jR+xptNxb05AmGmRlqfkeN4jbvudcsfWts7iqOadTYan9KLiIv8JczL7CNFPGXW72
rj4gTnd6pn/NXr+jF2pykdkVXkXs7N6pxUguT36QLdOVmEaealkuxXRrrKuUn1E9me55pTfb76fO
qWeCHR7dt9YQk/E4pa4PTIFzTt16cOOi/VTzJtFww2K5sKJkuSvpMqek1Gn7TJ0X3kUxOla3pV5r
qF2uEK8JGshg0F4cCGlzQr2s8W48s12Gz0I0vOsqM3314ZjElwhRXVe+8Zzz9b7HCvDzxfZm1CVF
E6LmGELah5Sz2rLov3WYoPw0IQ5moSnlinmJlW829W1JHmPfgquJcqRnKcEgeocg2mdCU1Lx8hQI
W4ytkBUDs5MnDr6G6LaGepTfZT06ic1YES6TCbEXYj1TgyCJp8JDjzQdCQAD/1owPKv4Sj2UErgd
VUV0YHS6wx1lKM2GCrnWrvzWywbQ2AafdgyZnnkaedv6AUA5HgnodaO1MUDdfC1TVQ/7yh2jnUVq
kZ8vuDZ7H8w5ns0csY51PTEbyUV9tvKa7Z+/CtGU67P0Ku1+LGbW3MwdMuHzrx+66leW7wACl5Iv
akx/X8ztaj6Hg50HADTUcuf6DeBMqMO8BdNfZ5LqdBYyGX098+BGcx0+rZ8rMrOHqTqtaZC234iV
JdLVqhBo0G2BjL4KpsU/+nKZjNde5eKDwn4exYWZufIBxAzyx5gemsF151dL5Z0yA/7xPd+KPI4w
thHb7oKyjvMGBsOWJhC8BkuoGboBs5X5qeBl4IRRmbmVaqp9j56iEWRXtS/k+vzrk6rZLed7MAFO
+944VFI2q29p88g4BBNUkOzN1xFCmX1tGeCgIWxLHhUNez57qkzejKxpBm+Wyk2dPQZuHhi6WG2+
zHrsv2DNJVX2EAmcqtS11YmBnGjbA+adl6ewQTp4JbLBUefS0fV87AtXR090AKp8G9AK1ldt5oz3
JsZIN+5pmKktUiEWHqkEGSwlosyddgOJcb2DBG/7+3XgQN4ZKarw90pQmrgaDNWkbHyQemBaLTz1
A2LYOwQJH2tj1/mDoEa5HkG0UYTpkI/1hwi1JUy/oXX2k20tEA0LNuTZouDaPiD6FTloBye39tTe
QGatg229gSIupijOqTjO9zQf+c5QtFnLVB44R90pWtg8WkIBP7qTJ4ajbzc54FR7qulvQ8CxVBF7
FMU4iK2lNXKagbQSdwoO3nwzBtTYL63Y4NKRpdqQZXeyG4fx2gtn4Hw0EW3BN3ZAIpwqyPEV4m3w
ieXGlcrwrknYHX8Pb5j3Mxr+3G392fZmpFUBatJOLD7NGRoQnAKUoPk1KwzB+b44yIL3fQ9wFpkI
JwOGlb7/UoKnNOh5NtXu119vl8ntaWRfdtnSLawOa0oLFM/zqv3Tr32nOQAXhghbeEtyjFjRfYV2
MYMm6+n1i8Rg5zHhoNHDDd1HZd4P9K65bR1KQNd1L/h6nCC4h9GQoJfNxk0TIS86Z5TqWmMzmDPu
p2iIsuEbWURQ3kIs4o9NDKU0yQtfhJgDmDqTHnIqqQHTf4KW9/Nr81PvHrn66p9fEd4sC/PXf6NI
GY3HhVudK1VhSkSQWqf492tfNdhII52ffx1Xxc+Lr4hCtT7/2ibZmHIF0zH1pmW3tNVlQ88KzSx1
fMTloIdrJEzlX0XRxAJ/jI5C28VH7dM286LQQzD0J2dUtWZpgd+pOOV9KhzgwVOjvhSZO8sHgEzd
eqxBYmeJaspIIXdj1PM+z5k2hoXFUO6zMDtqFFnoKkEPrEeSYVh0aEn7R6jCSauY5pXgtif5jVHX
aVQOMvIoTU4WmqoF3s8m6yArvzc2vuAXQ2r0VxRY67iMmkIcWT3ro1tziskx+Giwd+xar7gRDuz1
JQKGKUlqZrG+eJDXtpqTNmH5a8Y1eQmk/Burrr8Wq8Pq9I049aydTTO4LsUdOwnGgrLjPgTHTJcI
JYNxPzTEBmo5QgRuwLAtHiXp6J4ycHh2Bo9TLrIpIvvumKw0r4+sja5/kKbVz1vQAA9pGlT7sR7c
Y8qRliCKTanwAP5Enjbej9q9omNwhbDn1W+m575GLZXO87IFWvlguePZwJEae/aqieF8ifQuKBLT
1fi7Lb//BN4wWPsp84S/IeXK7ihyj/QngtqTN7mfh/h8fgYqVhaG+rFs2puuUjt/8YGTzsV5DoK7
oHIPgMDPbpXfZmZoJMIx2n3TLO9Dp07+TD9UROGnnKO3vvK7+7Yv5r3XuYhlJI0mRACQvp0Blyx9
6cu3a1C26C9mO82b4jL3wKE3O3aPeODuipxGO/zEGDFRH+vCeepyGhSou2N/yk+Rkx3Dqb0z6Gsf
/WIA1MKolXmU39HM7ue2S3Qhq50T0bmy+/aG6+hGUFuNFxXcZfPy6hv+47yK/tRQ2Npj6AgTQlDn
WQ39Zzip4+q74XYBmLG1C+8ZdfkPsy/67ZoPH1nWfbEd1C8DYOt4nqcfdrre+wG94rQI7521PDIs
e4ulLX1sBGGgsbzgKQgwvqD6b9V6nDwEzBIbiobpb4ti34/cV8nUWgYasv4GadjelAgfPfMDe+R4
TeQx4siRqBX0dM6GdVe68pw3SEUlZdBNoJ15U5L37vsgeJOu9bkWzT0cwkcmPL8sE08prlRam1th
ARi3q3E3lx4iJYQgyaQGzj/8MuJdpS0mvjnoqK0PvbP2e4w3K/e56xPKpYXQ6XUNFT86zmTwwW3R
pSnH5KLFtRsZfXUDvMCbNyK1rIND3XzZGqWSH422DR0zeIJOJIFdhcKowYn/GqDJOCMozSCWp9r/
K/ya/WcPLIUSqquIZ8nf/gcMBAvcagat5x2tj8A9SMyf/rGeim46Vy6DQw+tmTl+tVn8OkXIYUJr
eV9XP81wXwrbPlyKosy6VKvnJr0/58GD4VbDS7+kGl3RyDyBg+9KV+8RVRFcoEjv8D9w+UF5jxp/
uslqICxXv8ug/4fixU/Mwz+KF6CWTFpkHMZgNcjVOH//WLwwO9FpULXTrq1WIpVVeuGE0jKV5sbi
PG6/TbnB9SgWMQNWloUMEi9rrPRNFqvMgBmrgt5lYvtY+w/lIlAVrcxXLk86mLjI8p8BdhD0zucS
FeZQxQGc3vZ6ER13YShzArO8MasIaLPCX2yt69qdUyTF2dem7+v+lhhnvIhfDK69//uzW3+2BONo
pvYVghWh+kXl5083jkaDbFmjMUPFBtqOwQ9I1XFlUsF0cD3NDJIh4wIH8wMM6cCQOWLaqR/tMqRg
CjHiLxzKf6YwhD4QxZ+oB7z1QE7+BHULBmx2WdPZhKKDWT87DhUy3IegkXemR+K1gwIi8ytFH3NM
euA09a+S0f9apfsnyhvIIUxIAGNwLZoed/Af1wJG8l4REXv7esE48LIYFLYl/hwLtUxo5sBV5rRt
vq12Hfp4S71Sn38tdkFP0DiuaMrq6S+eyp+qayxQipZRALLLhoSEefoCkPhddU0bNK4Qf4h9h2RA
fx+QfXcfbT5douQyKrJ9hn1lTZjeY5t3qTMG8pC6q1PBaitMF3sy4y/Qkw0s4k7VVf0XeIJ/XkTw
tqi5uh71ntAG4fXHn88aLXOSjJREBRW5/ZMOAKWRGNcVFoIgw+YRhxBf+ie8BZ6w4kzpMLhvqeQu
p8DDp/JXVJ5/fosBpSq2tetxUsHF+tOOliWVEsYHiP2v5BaNMjtHliGhbi5r9lvoVTwMqyl19p0+
Mt7NdtVr+4PCWr9e21RHiKH/1a1GcdQOPFgmcNcuWMU/PiWhXMNOQcLvayYj/RdjZ7YkJ7JF2S/C
DHAch9eYB0WOSilTL5ikkpgHZ4av70XENetSqq2yH27ZNVWWkgjA3c85e69t3ylTRcMRtW5W3uth
svOtYwodfr+dfjU/4u5RGQTtkYjH/OPLWW7KH6seHThBw5t+oMAmJt/dtLqkNWRDIN/HnmDVm9DV
V7tqKMSFw2ndr03K8KZiE89g1a81z6b+4eK/SS86wBh57ELB83c7Ks+Y/tMPYGP/j5sIXRTUGNIJ
Gmx/3UTk9eQpofPap6RD6bU9L1tH1AzmfZHE+EpKb/Cak9cNbLa3MgYKu/2Qozhmulw6c/5BFN1f
0EVQp/STFLWwzTIFSeHPO6iCjilWF+n9VKNH2/oQ/TM8sc38qCc8v8y8Z91woojDTxnFNIvItZIV
TtZnewcPIsb8QObZLstxtuGUbY1gn9QNxXueLuySBhzKdvRaSx2hD1bHkrApc19UFlFXoTcK81A5
4zKRS1tki6mZL2PxNsDbF2Z1sf3vB/ZdNbIsOx5VBdu9bV9JXe/4HJBWhhEqYbkv0j5vTi2aj/aI
eM3lLSrLEaFUYRA35pcF7xWj2Wx8LFNkVDtcJX29KXVHMtlAGCO+BT/BKYUmb3TXpT3Mh2bUbrmp
FKrlPQQmPz2iqy3CnWEU2Fy8tKa0CfGegGKIbDOfj1VqOPk/JeeC/oP00b84JOw5prPs/MDPJB/4
3fACrW5YtjAkDkzlEYJD0xZIZaFG4+gm7is9Y7D2l0SYRrTfgsZHOIsZosruJoHj5vOIVjD5rmuU
79uErpmqVyOig2AV1br8YoR8ZlTxXaY/uu53bzDKNCFowSwjJd4UNuY/H8ewJqxE5XZ3CpOKRwi1
beM++mFoElamLXROfZx09n0Zm7w5vpWn1VFLSz7R8xFviLBBaqStwOkX0/P86PW9sh3/tb5wda7H
OMJi52I3leLdyyJnzM2O09snzx2WstMq8/zk62bGT7+wBOZi9tvTbVFWjYaTHXFSZLUjKEMdi0yX
LzUL87j3vdg2zsj8W3n0io4G1OxNGR59KWChDdncp4+Jrav0OQOy+K0Igzj84Ku23x2TfBsEHksR
swspAOR5y8H4Xzsw/b7ZkpzsTrcNJTXMpfcFyqC+OCA/sAWVs45P0+jDDqvqDt+hG2SWd6zamuF6
EQ10VmbSfNI7Gk4e/XurludKB7aE0FzXCUKgkIdvRb1qlL/pPyGEtlMHYtIH29ByoPu/t4VN2lfC
dhThL6Bslo3mz0/iklBb4codifcmz3rLeg5BdiMaz8afJKw7I88oy6ZiENMh5khbPNGr6zr7g8t4
d2a4XofjSeZJC96LWuLdwxsM2OD6fGba72rXOXDctsW+aII6fuo4qlvrLKa5eVFkxy2S8tpqzjhf
42OlYvAeH1yNvbzi//5WFj4pGy7YI1tw9Ht/f7vKm5EJaLkbSPn+bQZqRCEsq/zeHhDirvVkdNPe
Ja61uCffbADLYUdl0dCBQzA0n1sZ0p8LUNDAnHUkG5IyBl5JNVasb0kSL13XZhZ3nVtN3SWw8qS5
q9FwFM+5sgXKQYsyYLrzp0pXP2jDFtVHZ7Q/B28MxCndOOJTL1LlUMC9ex07EsDqfkyCHStrET9V
CN3QSvhW2LxUvSn1jqD3YHixmST3T2MAjnaXZhiCPidNVet7hL7T+AHh9105yTXB3EM157kmu4ND
3/3PZ7E3vL6bcDjtMWCOwa5ihScCLofutPXx4DyqkvQbdKnj+Mul12Xb4AccEykTDV37NVT0vX/7
hMTiZsOGHm3CJuVsNylybHaoOoZpXZIgxBQRHZwP/nGpKRGLUJoODju9S1vWX3qw/71vWn928fhY
fNnKNfkLmPNTW717tAllQUFnmuXev65WCGWqt+b6hCCC55lu+wqPV6nS2H61Oo/FMbFNRlpjU/Oc
sFF494nnV9NpiugV7qeR1Q2GyDJg+eBK3y8GXCnQT4U5gHOgZGX48wbUJNuYOBXKPcIkEgbayGB8
VXq0Ot8IQqiidcxm325KzHEkXcVen9F/6M3mMfAzUA1V71hncpn8BXFCS2nfZJBIVJrZ5a7FXlre
M2JiqJd0OBhYziRHyA8+wV+PNcIM+7qGcExksvzuu87zDLGmb857Dxg5wzU34zfF2sqiI4BVHX9j
eMrppHBht1IgCUc9tXCB5p0ZOTrcqLBNv//3JV3RtH+sJWrpI0jWKIfCDdTyuy9Vm1UVoW/fo0Lk
obyts2aJj/YhMEBIvJRZnhCS1g88zNu+gnjCtlKLdRADfSEvOBMHPcK5x0WAwxfHduuxgfeVRbNF
osnvnyqa86yZfjYj+NBhF48vt/p4LMaQB9qzU9b2cDSEc5jngbeqh2wRgC8YB8pZOir8kWKR51ww
St4HZ1q6ELdfFEbLe4LdhF9Rc9xhuplDaduqEfPfBtMRNjasiso9DTQIOHfYU+vj94igRt2WDxaa
ibdroJ02vsjrf6DoajNlxAKdPsigCcQnZiRd8lSiIY8eaF8GNGerRlcX/KsGeurrC20EFhchx761
729rUmSQmPEydeHSqZHRHIRnEoyS4FNFIy/YuYgMgx0QosD96Ajw15PmQYdEKa6QDfB6L0Khfx8B
gtChNR7Xxr6aMnJ/SpgQguRNkxGza2JduBgThtvHnEkIjkkDOfHW1SJG5NKQfTdusfLxQ3PGVPix
6Y06Ole972fr4frWE4UZkEyShk6/SfuRrEAjSeGHRKmikVQH1ofVzPUA9sdz6vPKm8h1UP34LHfv
jr1Vgd+AZZamnRWq/mkA1MZiW3rwhWJRlpxgQlxNEEJofbYrM0ThTxjkssImlSf6J69kUHUi1VWF
LBpxjbI4ZdjI/WosGjbUkzxxjtQMKInp4zlW0p3ghETSqjZBGzbVyr4+iLXb8/NOS6DMih4+Slgx
iCzAJbw8dnWRGQY2oyZM7zqr443yhJk0zGLd1n4OR6+Xm/9+g4X3fgVHEsWBgGQBuqt0oRC9/HGv
50YZjohSnHhtFc1flshhTEZVZ3w1m5qqV3sZc3I9OJED/zFOwjuGF/yJOXXcfDd1WeW7Ic4DWvyR
mz+QBuo2G0YP7aXo/SrWCLZ0mK8dgAneKmbwgjdt9ObsqK+jXBmIAa5SMNIybOwQhv3cOVisZOA9
3uaS5VyxrFFY8lvjweL3zbG3vIzOJKenYG6biZdahs1WVmb5Bh2IyZgzeFxeSmzA+GiPFv8foj8j
9bbz2VtSvidWyrbihjFP5U8AMOXjD7sxByhwWIUKzCt1nHagpIhVRv9/XRHise2YtNHaTdb0Q9v0
zcqHRl8sd+TvIIXYWObhQW/qHyBgFL/iehpuMYvMXwg69IZzbgaNd5chL2MXZDwfbaayp/9BZ4bj
/u3XtGSdYvtMIiqFJEFiMBBl1fBDUalQR5jjXDZvrah0eT+FOTXqrS5FZ8oNc11CmndF1UUREprr
tNuPfLaKW8uX8m/sfiGGWvbfUurmLbBb/jPkprzSaOA53WVRxOnOpIkMbWaKCBk8337zTLidTTqI
M42Ix/VVl3Ibkd8e187w+ViKTnJzyj3oFSk+HSc2Y7rIrW3tiWyj2B2U5hut7HkJDMoQ621xUCD8
qxaE045oUi7Ez3SBG80rhuiR4QWwHRprQ8NrhqMk9TD7IXC+z8JWV494dwmSKloIsNtqmBTmfwQv
y8NsV3ShN1IKi8FemI6z/Tu3sDu/ZDiB1SZSyEyOZJLxeKhbv0d63E4zlXyrm5FDmfpaSVhzMAHL
GDUu/FMOvyTXwftp0879JAzhOnDSUJU1W8GpYcntDXNG+7f+QKpB6W3R9fC1el1ZNW+3b6p3iuUY
HaVQvLq8XxQmqKbeYgOe0I+I/fzV6ZqkO2UtSs4Vkh5uiLYn/i4CN7nc5tqhcK14GdiitObh8HML
Tko7NBFjMm+0xfykXeaE7ioj7XlbuDYtHCpYvziY4NzoEhptg+QFThfUNMY5vF+Yc3lhQIxWb+EI
6xt6qhk93J6WoBiVd0eDvsKJm8f1fUuSLU0dewr65yIbYPU5BhgBmD2kfKLYCvgs53lktef1v+4S
vWFaxj9FMkgYFXUafwlrg9hxXZlDgWqS89lhCFw8hcEwkEpoCaMrTqp3m3mDj6uWW6RCQ7wnW5UX
8H8rZI9Ff6tc2YCri0pwc4fKDpX9eQxoV+3InWcVh4SV8jaAPeZ7Mq+rhyLShT+6PcMouPjw4TDw
4bGJhLQgO3LRnS+5JclA7QPrgb7zUs8zw5g+Q0XlB8MsZEa4Rt49uRtg3tmLi4M4fLSGoXfrjUh5
YH8o0x2nNU+JdH7fDsDoAggf96AjlLRUPDphAMyOt70UuiLXgUwwk3yvUq0Lr6aqun15TkwbfB1H
oYU1OdGoOkqnYRgDVWwRmoyQVikf58g4BL2Op4tKJYtVPRHmfWdTWKhH6A2pOEeuwwlsBPymonUi
/HL8xpBKlbjCaJjXX/PrmqVqXADMWBkcE/o7uKw4rl8Y853g7xXsi3YFlOe6hKdXsVfcdZZ3Qd1R
/pxooZYXkwmy5MdBXgWBNfYHWrDL0zrYNTV25aA/7zD0QBg9uLwO8sTsSThyVRG35DQrC2NavPaz
lpU1rDOZ72VUd+Yn4jwMj3Ftp8c9K4Xb7IkRn/DQCQXe3CfuPWPhUJGW6yQuMbdru2dkSWu4htG5
rDkZFjKWQCl4iG7Cv0C5gXmRsa7ByTlqKveSreAbHZ+JzmTW+fM/scpzUm/xmwZYlT3VwiNgjc1O
YT0T/1bjUTFXY+vkwz7tCbvcO8k40xn0zNJZiBuwdkbmvOJAb5EDTuxANu9XaVXkUAopZ+O9cHgX
zpMM2OEYCPOkAglIuqPtQPPYgIVJAJ1aiVkhjDHGydybTGxAcTrclZw2XS2Kr33D3ridzLJ+g12J
ENSSvdEeGKFDRUP60vcIIVvK4W4KAVuFCa6JVUSfBngVDl5e2mQCqddrEnm8VX1dDeAxsE3yHF+3
Sf5BfWuV22AqclBuOMx5jZY1fnxESSHKr3FsyG4/G2Lp5A+qk3a4yXrPUI9Z08FMuaPfi0zRzKO5
fEBxpNUTpPLlXsADZy9LLY8NT5cFs/adh7oHtZGdq9T7raB1zdlatJmenpPryhpZNBjWkepy2ksT
GC7JvsSTIHbjdVultb6cTq/HlNsRQl6X+5v4bTBBgxHv0RHnGJDy1z+C5MoSnDWkUj31bJvOXnt1
/VG/n1M0x6p/n0hpqnMkpQFjCx9R/vVY9q8uW9OS596RjX4MYcJl01rnVtlb7P9mhmHeWXQrT25r
ceqk5hzoswYW8Q67IVFLIXMdUd5aoY3IGvt+ACY5vtz6GnXR0QrFzVcnv6u5poTJZV7/SPG1VncU
28D7hKX1MRy1eEuZvXv8vpQDezqLPoVzb8DbcfyO422KaTx4xmxVt3dlalGalI5DmeL3TvUtJrzM
3TJKSbvN7Voi119qsZI+1w/+xw/O0mB4Tk/CkK904py7xpxDRVG3XFbMqKx/Su0FEltpFDdbL0LI
t5mlH9WrYTBF+2gEJQe75jpdph/i9E/BtYoz54irgeuNhlwFrjB+J/M8ya3DP2PQNWiOMfwul5Om
7hS8uGAUqJbSnPIy8N3lG51j+kTbW7U44VakKDTEXO8x046HOXS0T+7XhAn8iwv4On1SxohwjRAK
5qVb6SKh/k1DdBn7X+fJCifdsK1nPvCuMVvDejU7zyl+w2vikHe7ZXNNYPGmliwltPtqOghsJK1/
8hOD76PvjYDARD0GL7rSXFsuJ368QCJo39/a3M00j5O1ghPkqi/US958yXozzr7hAOTQiV0qIUI8
jDHdY6p4sOA1ODtpGq8IEMF/3Spn7VQ8LKYf8SuYcvrtWeZ2TikiGvbKW0E9XUvphaoFpCUGInYJ
Olq4YHWujfbb3jsYEE23A+ml0TmaQ+uflgTxfO+LoRcHt0Cru+KcbdgF7AfNEiNYBrCi6Ub/aIEJ
OwvHyp8OuYgUGjkG0nw071qq50U05YeZHN7+S25A5tz1vBjTbiiBBKKPVGGYrBI6AHKnYpizz2Hd
ejRYTSRvF+3oElBOVkWJ+2onAzV2cx3ti8Tv4S6kUzwds6BdBLpDz7W59teMIffRKmByu7NtP8Nb
18wDiacaVWWvw8BRu6SEs9a2DkeXgDRKFF814Su/QvhsmJ0BXA7g8UEBVQqKmoD8hIf4jIW6+sTu
O69bG/THlDpIvivkzG0mWwRsbTo+xAEMAsrHJjxyWAi3YD6DOxmrXzOyl13u1e22t8anFDjHjzIx
pk+ZbmDGhWN3AIsxYud3gzNARxPuiIe9kEE4CN2aTv2cgwkTUbTTjeoegXcBFzKnCVEfDtgO/KVQ
F0vG9aYLSkKzqw7+hnRPWRH3m9bvTISWcwdoKMyib02SzyfwNJxsrMzeFpNTX6wIS+EKsbHzavex
+YM9D6KWqXwcg4nYFYYRXaoBylKjW3GexOjsEwuhyApYb/Glc6bpKDWuUXZH6mGq6A01Q3JmOZ7O
JRv0rqd/clfTpthPRZDDosmxqRkhKdljEtorbKjfBto36wbO2WOgjeTVmaP+6NDNx+xX6W4dTBRd
nejMjbbK6b6pDeLlG5+Da2OMp9RK8F/OGbDRuBg2uobdv7SNYTLVVrCb/SkTG2ELe2MWwvnJIiwt
0D5TSzpT0u0WkNOj0drR0ReMvkzCgXG82l81GWD3XlTZO1/QwWe5JVAufsjnrjrTURm3QTJRkajY
mZ8naGg7kyxJxm6lu4TcYube1l2A3ioWL2bqmfAmVbwTOLR/zAPAEWOwspeuHH9hkhwRyDmHOPGK
76Ro47EChgFRENddZK+nQH5NVR8epBWRpesXrDZ8z42zqcYcvkkz4C20UNZRFKxQ9eGVhjZAMMwo
5n03la27pThJ6s005vAFcfpn6xqa+mcrtxHl2ens78qwEseOf4V2OYayIJmTdsCxcZGwvsH3RjQo
KDbBSdQH9DfqmzRgF0or9w/YUn/VwgxPTSJd7PF6uhSkjqyAFhjfytRJXhAFIBvvdUvOdpJ8TYxO
Vasps4szrmHQKmP3HYyDWIei9PYFheIGlSEhufAwMcooVt6iFF2+quzY6NYz3JeN8mr1WFIsDiCz
u+6Jlm241gOEiiaz/W2oPCukQecXvyyYZ2AknEfi84J/8kSND7ICCV521vja9dCw1sId/G1pyaH6
2pmp/TWYfW/rD37nrni+ks/K6v1PpQDh47TGU5AE3PuojjZVirS2i9Q9wLmCZA0ORni3Y8NcG3WV
rPPaYEITOk4Cks4tj15mpHcCrtueafj8isNJrpdItm3dq/lFdkl2djM/4O0G3jep0dnWlpF9qtwA
k4pR+QflzgM0HpmDnq0SqRJ49hn/Eoav/p2HKrxvyU/ZWJauT3nofnFiLR4EJ5KspDRznKLZMncf
1l6XzutMBdNGi+kZxVTwRh9x5GZDH5tSq3ku0To+BJh2MEdM4UM0mQ/k+NRrOAX1MRkqap2mtfCD
gP5ujBBxE9PRfp3ZabOHHhFvQAECbsqiR9G6v7x+GlmPev8oAzkdBGNHYjrTmEB7h4U2TQAjparY
NajqP5FM4axhD1vfXW2B9mi7oV8XVGZrGoDhZyFmVntZAkhoh9z+ouVs3YWAvl7ANdYv/kJWzEWY
iZUDtOwOtnoK36tofpKRXOzxaMWI37WF6FGl+8ryUQK6iFE9yAVrGffT1xGaFzb+zs3WFbTazzZ+
610QYPmeWU44ZYXJNz9s569zxfx/ma5lWx9SBE+U78evWIwZojsEvnttpFZkoJZHBxHIziuq4blz
PchmYjqKotEPFE/tvRzQtLQzzWgebgHVi0TnsY+qPRPvKV7Nteo/JbH0SetCxOnXjf2lS+poZ+Lx
/9llEHf6siz/6ZrOO5MEXdKZs8d6B8mkgPXQxXeUJQ7I5cnbcTZpYVH0eiXiCHcyka0koDr597w2
80/ADyYDPptvfDImUA9pTw80a/Jkb0dDvocaQwU2Vv1dhyIbp1tEklQYhV+dtvbpgvGNgB4w39Jw
1mvtR/Oet2H6lgLB6NdRkaptqs3BXPEmIwXJM/VzyOy7uAtIZJhMQfE8WPUGTCssTI6XwA26jt6p
I/2MEU2fQDHMre8yDDnXBYa7zQbbmFd2aNRMNT2IKqvEymC2SWhE6Jyj7j4VWfuqCaR+zDLlT1vo
dHFIOzxtd+kYes/0o7wtaONDQR7qPuA089WMaUBiBdlmE0ymwRvJarEqmI6WRNFTsLCzTVaP7I7N
AQsJuNe8LT+lnEXhTIS0j60037HpZDuYJWBA3GjtROgvRzlzjm4t54BFJdnzPd0ZyFA+W2mF3jxA
ugIJNGbMPnc9mhJzgWBrtAR5177Jpuv2nXKgKQBb2RZ+JE5ujvY9jaq3kSVmbw7TTJaiC9bMbWVz
svLxGzo198KZ4g6KQUiHcTB2FPTHKrLoQ2rF0Znj53rUYXNo8QZ8p5JB9jYld8FCcHayocQZY047
v2GAOdDg33AEAPLjhs0b5K3sDj28uWbWlV3KvjHueC5rTj4t/LPWne/qMbSgGA52XKyScmh+Y8or
9p6aZlyMUEZWKbCl10lYP2WYmF/d3Pji2um3ruyw5dPFSugS19VLB4eoWyu4MFtsRcX3NO2KAyIR
79FJSxdSBeg/C/rOrtCgZEM1UhFE5XCfw3Zc6dGLfwYAevd+QIBKEEuMM8nkZTvPKkhTaN3iLq2n
kWH+0iiGYvOpjLo71O5EtOJNPCM2aO4y6URnLwuTJ7/trZ2rOlIn0rH2n3u/qadD0vfxxXRC54G/
Kz1RsIu1G7tvBpasdYGDhMOEK08GU3jQ1SaYjpX0YT6R/mMdayDChETkwTbpnPjJil19R6Mc5KTW
bzFNjI3WyN5bWpnrSvvmgw1477Ep6eoYus7va1ovJzr/mleEZUQwCnthsZkvCXLqVdOHb1aPemNs
YLFCov/m0s9dNfS5sIFWBOKSnURDTR8bHeQ7WizdOpT0zim8Inq12AyB7Se0RjGr9cc4WWC1cE+f
IRjCxXdr463ITT5AAbwakV38WVBs5+uIM9I6sagQij4YDh0etdeggubdQcD95jNcvQwSau+MUGbD
5L7YqcYhST4rcmjy2OWgAOeDuaVVhSXb9MIajhD6+CoOLnQ1OftRKb9oWqGXfGQ4ye0wkG56eXMn
U4nwIUjInYyHU+8goDc0YDVbxfeDnKpvY4EpNQvdHKxIJDlsc24gsgzjQTygdhe8K8qDC+vDtqv9
3j67AGNP89yyg7XZRVJLfcE82JxMMPwbTunqhzag6rERy7s+SvB7GnHznWCx7M1wIjvgdagNFDWm
j3kgnFaz5IL1CEV8VeUxhgDw308TCr67hlPXnpgE7+gOnkcscDyzWtoIG/J6PtteU6+qOFMrMMX1
2c7wVtmZg8I+sVxgzIW/mZrip0nD9gmwhNnsPBvOOyOVaeMPJcy/bPaiFyv3slNiGtYmgE6+82bV
b0OjSnFXmmIzzOlrHauIYURTwXQTGeyoqmg3LYjMV6S6/ktuE09C2BNBLbx+7clKE2tLh5l2zzya
1cPM5P9zaivjGb0hhQyAWG+VdZGzG5Nuuu9l2X8id8rZe0FadW8zyeGbwAYV7yvg4HnLaa8SZnty
oCBHT2mXy90c9oR2582XKTa9vRsrezO00T+VDtuXbMyT70hz/E0TOrRCc89eKxCSRzXkAFgpu2Pw
UBXja9V1G0dVOHfmzJ22s2sMp8jxpnQbplnxWaaVz6T26gRohMneZ8fE1x/ynqf2yW8U44AO3rF9
XxuZn7NeG2StmKMQ+DLDQrOiMqzm6mWcxsG+9lO/uBuuwjozRCjxABVem7uKuNQcXahngjiOdNhv
o0CVJcRJuriHFFG7T82TWWR/ODFat44iKfvc0cpBU34dMs/DGBjneFH+rvB6Jt4O7/XyxDfRZJmf
wbeUL5bdkHLkGrVRvOhRTv1qjB3tbkF2wTXMh4k0+t6hptZ+yny+9ktaKjXT6fGF7gn9ABHLUu9h
3/vHGZtuuAeGGbn3ho58cQpSmi5HlSTZPzZf0rYGxmdtylrG5jkEOENvqdDLSJVHxd7bDP3AsV4n
8PCgmMmklcY6uKhCaR2hmKXH1CZodE+lKFzQo1EcAkkYEXDcG03H1dyG/rf5qgpHlwojSkbjvmva
DPnAKMICe1XZCxZ0XRRiF1oTfRG27/bNn706OMdTvtzLaxcm85qe5rNn6YovucjGVwAzNILGa/9o
vgr3xwwjLqiWZX47yoiTnFGjAPjUs606BzefeA46c5zECYJX796LHkDGxU9D+niZtpG8A2e6GoDa
xDXO7oBR8LmaTVV/8qxq3I4BBhO5M7FNFC8Swst8RJ1LLkcDxXp8qSmCUC1cb9HtrsOv4RuCT8F8
dvGd0mrKrtNrpKp05+LEnKCjgzy/Wwaf4znmYDM3rPwdP2n3Ls0iI54a/SuPaBxVHKHH5tPIYdA4
iNAnKQUvEOo2P4n4224SzBI/u3y1pm7RYGR0uoPdfw+uF7rDuwaqktThiI+EtNDVvdfzWGDcO7qG
/xsjmyG72CXMsrrf+33FoAQHdlAxQZxz71Pv0HC4sKc3P2Ol9XxIkzhXtBWlqE7Q2VM61ZyZTWZX
0FSZuHQZio57wDWBeahZhaL9gGW++ehD/NUFlp65qL4d06Vv+lcXuMNCm4Mq6DlQlKgTzK72nkZ3
rJozj6I9YlLv0nKFiTmHWp2PvwyY49mqbkfgkvBVMtygnBw2aadgjwV51SY007qh280zT9BmMsiI
Mj7QfIk/BaL4VlzbcvFsgtxwJRaS96IfX0057hr3f7L42cSx89Vxa3uHRrvqUJqFsrjEEZ3bczJn
iXeKCP0cLj2ZcmrtaRxetD0B426ZP3+u8DcW4crXQWrsFAVAee/o1pi/ZNxGNqKrewGGFQ0PxsbF
N4BzoGWjmUpkYJZdnuO4gIuANqmOAI76qRI/mfCK6lfomYD+b03/Dx6+96IJjykpsidLLRJ52tzv
pFhW3yiikIvi5LuToBQUaXaCfpB8bkxryF4UWNiNM5RDtJ39Io4P+ORD644iGv8HHOe4+J/ssLJo
2T+h9Rrubw33/77OPz1G3ClFfq6gg4vyDfXb+3eEu5fbJCwVJ8cqFm+PvDb1rYQ4u21sC8KzSC8q
pvu21qym/1/SaPv9a6pgsChTeghNcTn99bAklsmeVxZHCk/lvZgGZzSAFvPEfnltMVMl+mSMOZRp
nG2ube8Yw6pziObKsv8ha1J8aa5LGmzk2HvN3XBwyHIc4K+VZyrgYWInimdznyIvai5NNimxvm2e
N4WJpjcL4Py/v9pFFvPH/AZbIPglUDEOi4/8y76c2qkrqFyPmkEPYIa47RWl1VC7p6bmeABR3GdA
8d+/9J18f7GMWaZPiCiLBhJACliu6l9To5BwV0fSQ6LfZtjy+2DIoHoz7H5RywkrYrDvlsYx70q3
3E7RbEL3bClL0agM8thHednS+pySfYRNnLK8s/sNMgsxnEshMudiBIX1kZHyr3Xak5K3xWetxsPm
2cu//9clKze3s6JMQ1gCEy71m06UlCbdbT0VmUwlzSLf6Kxlu8/nNHqIU8YtH9wt8D/v7xevLGJF
4q9ty5J/fXNEEhFSNFrmUSaMdM7giokpiCZwXDhP6A491ajS3VfIfiZDCEszmjrdrA03AeJtzJbQ
yEereJOGVXEPGfEmJLztekYczIgB0UmAF/jfJKMsCk0+YOFFPubsRd2YXA8Y9GoYHbF0uXoHqYjq
HOw/G/ft3FDXFWeO2k/4DTSwXPOId4pgLcatYhFUtdWD8A3XfuaRUcY+icgK/cnIdHjgS+jsB+ZW
dbC9XWdYjfzW0CMf/sXCrsJAR+Rj+AxCAnGDEJX5dXTcbkS4BAP+nNux071AbDWa7W0Yw8GEcwWO
liL5zQiOPiyTYSeXJ8waHnx18lgCRqxhIx9qZzSy79lAKxqeZtREF6PB13Ibv4QSV/4T2THhwPze
dYIH4AfWvoppSAOrzHPCSMy0n9NLg/vbWMuM2SgMT/z95b51Jeep2xnbZtez7ytSq+otGFFmdn4q
IwsNTTCaDzxWdg1Rh1r/vnZjPnUYxjMYC2CAIDJuTlVrNHz5etN/Gr7uzYgGDEGkfu+SvVhyYpkY
ttNu48PGMua/uy2eUzNwiDOK0JDbwc1T95V3nta4WCR697e5VLtEb7/ezrG3ISP1Cgdm47okeF3I
sbQ1JWhqWv1mtr6NdouBzN8Thw3+ntt/e1OY3o6HGMw5HuLj5PZlreRBud1KsSR9H26CUdC5PC7I
C4L61S998khz+lauuYU635bHNAus6kDvepksXmdqlhdzdh3GLjT2qTdHQC0bN09+k49oJjybfPrN
rXzQMFdL0rngt2QVTSNHP5lRBo9SOagHLhHJQAE0ATvx97OfO2ofgwhIzxzDi+7keW7XPJO9Y06f
vZF4lLehmlOAh0WG7Z/wAlwjZhKI5wBCrHHM4Fgd6XH6j8x4pDuubjc6HMF17KjUAVqLgOdvmWew
E3+qazw1F5GoWnwRKfma3pYb1kWXyG9Ed0xbtKcgY6pJJ79dTh/ytbBGezimM0zES0T8A725m2h3
LhLeewjkvSKAMA5QWxXIGMhrrHxA+IXM7ANPwFjDmFSQxkEAGQmR5YU/7ankC5ReJLfVB7rsYf98
Kw1c8IuLYqNZZs5llDIbl2SD0867vou3w3EaNYtIP8Kn2z/NXFPeslvriqHEbR4bRTBzVw0UofYr
oiBeBeFAI04+ONxdTdB/7GtkYTuSk92iNHfF1Sj3r+Wa43zlxYMjjhzc/B9e55Aj4iWqPZSCQEpm
9DjtBVkfBOpqqc1joejFJaKosy1hcH1H5pU5WHvoWPEDc0E6lGXI4/UCb9QZN6MeIZItTKH8NAne
m6fCaIP0yWisVDM1bcZsrw0EaXCh/w9jZ7YbN7Jt218p+J37sG+AUxu4yewz1Vty80JYtot9G+yC
X38Gkz73bqcA+QIFo2zLUiaTjFix1pxjYg5YQ6qhHeT0mvfdrIvW2RlNK6IvNEMq1HhgjZghgNPr
AQHXuXXJGTaJO4SsHfhKmkHBqJm9kk5HvJJQb6MotqMNaF83JXREH2s/5HYuDhXaT6aqoz7ax0oG
Y+XP9dQKyn9M/ogteo1hS0nmCHF99u79Pf3NEQCrle5yCMCfQMfnukDKw1kRa/fWoRyV8UusTumA
okuDvUEGJxkxGivN3E8YW/EH9b71pjz0NIQ1Ok4AWHnUiFeFvKtPCaR13TssHyvPfq2vahl8R+dM
4BBHkuq1Tsn3YYRE7YbxLnwMDLqxtMv7OZkgwNC5qRhL7QDcDZpf9iUVRTn/QRtHpXlf9pND4mLB
dGNl55m95t4itK2Bb5GcjTEy0P3L3IiJgHQyK/Y7QMGanw/9UN6EZLcMjwlZaY926RjtykF5SGCZ
ardPIZ0QTu3MvaTvYLWm6jNJGgP8+q1NhRof9F5a5CoxtPXHQmfgrKD5InciIpTST9QhaDesF/lH
Ih7pkeIhmghTkV0+rMfIqm+GgIXr6EJl8rE+oI41Jztu/GAaA9K0Q8ssOUGn/aubed3BaarmD3Yh
zErX9YpHzaTZ3BHz5k/J93vZBDsiVMI2i44EGCLKUJEiCVRtIIvvpZGTc+eMIYqnqgBBtTFtp61v
ueCIH+ntkL0hzdq4qzKyI/0y0iaCG2POjBsbDAgIGS0PrL1OeJO29gJGXcgIpjtyICPzSOZYmOzQ
C4GBK+pRLT8BAfRuab0hgh2ojeiTUmAFKMI9QPR0p5pPdGZtpSS3Z4jSXWZm2bMUrGBHvfC66mzo
PZHQdfjFggsByp0Y0+kTtAzuFxhdDumGdiRPZp+zpngM7zWfzVi0DDAzp98XYJOHlcms46kdwGjT
H68bIogtlbcTqZiOd1bEC0zaxs5nxH3bbV2ai8EK1JZewCtB+eLXJjDngE4J7VuFYBASjByDA6Qp
bOsl7Ihsue1bMjXwptVSOUREvcAjQbZV+B2xl0Q3lNw9QRpP7WYIwZ2dGmwr3Xao1bpc6znPx6GM
vXYlp5LkuEzJEsuPWqL6Vp1CLNETxt5ZYz30EYQsCcTZz+pewqUb3ei7q+fJbSEDmd03+FxIs1Mz
bwKskaHmjoPsQfMiSuLaaExqEvoZTFsQkP9I7WaWB0nUDHuFP53Wqoq270FDMgDe8KIDR6XpxuBJ
Enh58Fyc5pAbYxbeLOJykjun+mwbVvNLXx/aFOt30s6s+hV7ZQd9DzP6Sg286h9DT0Nlk3XsuYe2
SZQ91Zvd3gknJ83U6exhW4rADFcmsT3yYPfZcK+gQev9uLcnuNO52w+kyBbdsA8kS+JNOcazXmYk
h0ZVavncFkrI2qJ3Uv6h/ufU++Z5cg0XTzsbGz5i5xrGKTCb9mMRM7q5yKcnTUvmwKcM8nY3krP8
xcvcnBnP4pxb2HoNJ/rpBUXMTE0zmCmBHDOIJLoZpa52LzV9I3w+oR7TRySyGkkweGqslStWi1He
djmNEhDrRDUi4V6kp9OFO2Y5orIP2RBq5q1xoVOKC6tiqf2V3Abk5V2U+yZ+L9TcMeyHmND1Pgv7
n3ChtfgRdqXRfSl7s+uPeZ/XyUYlb5A2Vp8h/1fJfM9PpRhQboZBOOB1s/Mc7aYFnAzUGCR2yZu1
mEMdOK1STmRVPr/aDv2cea8B/Km/N2akdjcqXQv074GRsUReTH0EupusQJiEW/E15fxBy8YuYyT9
rGcI9JrGdL+mUH64qyZOZbvFjLGYFBbDQlUM9kzzLDqaaoTtojzNeGbE/7otLl2fiHgV8SX0IINt
XPieaHbdUiFT2rNbZZ1zE6BXpfurHIBCRoY/ZQE2C4x9lHsYsVExLt0jGTCCW6dCyGTWGPNTlB5l
5m4xZyw2F7JkZrnqYvxfeA/Lq6b24XMvU+y9sIcvslyssaZ+q1eO0m4WffLyYRkWx7DYrxobaT+b
hKgOgs5c5iML18c9x0laWKuFEZjaCV4A6HtZLldSy3lSSFMZeb9pDL5plwwouziyXPhKY0IH9z6m
aetuCcjm0/qF8qO7TvNBiAZnC5NOLxqxCuAp+2lUAU2xYpJakPuuoaP9yAifKMaVag1TPPpFQ2rR
C3+vpdxQ3SAARs0eBe+CTskdhyuZOgFX3jMSpiOrTkUrcNeaTkQGQDR42HkvfE27YUxzVKG3lpsK
t6i9A5maYnOIrW62AszGAKB4hc1kZoXqeP6d5IyOqv3i6JFNghx6WbKqi9VmLtn4osUiWqCENf0m
A95/CMOc8x2lXsO5xp+sqC22sMoZw6yon70Zlq6kIkLPPHOLFiDiZE01P1ih941dtrXL/IuLkkh/
UNz5tooWJKKC7ZSvysqaD6DrKp3Puq1GrpAeykglXcvQrJvFd2lmjouKXe0kokXMDSwRjGTmfyEx
aLo9e4huEsqO1Tk5mnWHYCRSKjQgua0r9TbHQePstA7V634MW+JkWsWps5vl9l8QSbZHOgNg1LhS
wh963pnTIw9Mm+1s0RIvbZZx5W1ErEjxMOCyRuSQcFY7lCCwhVgpnK/L1zIkXHpHmETPSFrXu9ng
YMQTr1am1QxJpbY2mydPzYfH1Ajj/CZi4Sa1efYTLd6iVHTaS6oqsfMakMY+PhAkremPnEQcTkyh
idJlVxHloqwkAnLjVKc8n740yNKldnYkQVu6R8o2Fzee9t1F9w7brnRBZ+tdfAitGdMzBLBZTnWU
yu6hAyu6AtdCBCukRJvQp/kAvnV0Tirb5VkQHsmLjHtTyByGjQ6hc2CqrJCoI19iNUDfP3kjaScX
WMrinIAPxKvHJ9rVvtdQjN3+clTQRkBrn2gTjy0jAS18Em7Xd3vycsy4IjPD0nO/oNMy3UNHhuo4
hzjAwKQjU32GgZ5oH5l6UJ8t3690SPd6AFAZuF8aQxKsXClgKR8Ql2rTDkkU+v7FM1/0Jp9HnvW0
+eZbpR0Pv5AQxPJBG0kSYknSINMrfiRaii/0A0G2em03Bc9eo4cEJvZheFPnbru24zgBPKx5RL0v
6NvKNhjFiwxdGIN901ZAUMygyfmNTi84JL1yX9C2047kPcD4oLjV2zNUaT6PMmvSkESmICEQiXCp
TywRrnf49cxebDzL/y8ehSgVmr51W33Mn/ls6mCr66BmN2E1eMpxWWizNiUhj8ZLtVZKWkYbph5K
d6Jdy1w1xUyVkAKHqPRUMoJ1V/1ldJapEm0CbIaG1tTSyXVVBiklhgfGXdEqGVT8LVmvY0t1Q6dn
pSsHZErAl2cKx1TqM5o3LHWbuRkZmierEsb8mF5om71TckGdxOFfJ+bEpgiKYd4ggQpjOFGnBKs3
4RINJfgFgWG7A5BOycXPT4aKO/aJIIZZbXxZ7seIVI+75SFuy0FxgUk7REDIamLf9DJWxmNf1cZI
10IvG8A286gq+MTIlS16wVUiBJx4E52a48dCix7QNywtt7tvL0BZnI5mRl4WPo12Y10YNLkbkwWz
sjLJlagqBkU7AuXHuloty5trDR6Peu2K1t4txofl4mCim72FjsqLW/ycg0whIPQBEM1VohDP+Idz
rva2AvNMWsFgEDDjIp64Om22JdokLSkzDv4UH3SgAhYIM0/zCJWd1rC+GwhQuzugwWP3D2UIU+B6
LCKKK6vK2fOYcvWlP0pXiLN98dr+4SR+3SPG/arqJs5LDuOeZV63qtWmpKdvG81x4fSOaF3wv+Ly
IheYTD4MwJrVPJShAeUH4mZHk4RZA4YBMBt7t0uw+yzlAD4XxlgpNNxmTZOWUA4n9aZkrcB+iDbK
hUlMnygadq2iZnIbTnqr70tgCjQSyXordtgzg62R2Gq6g28sQSyWoeoeS5WjNM/ybPfr0axF69JW
y2BYhaIrySAURUojtbPZNTIC8Dbo6yvxnORVwM1cZ2birVH99TtRuV3xmITUzPhLTE5eMdaZcZP1
qcf9JGM69psGg3SFbdYJvGNnc2p7WfBZ86EJP+6C2l4KWklzFF/sZf2o2mBeThfvwkhMLNGeFxNe
obmKue40oEI4lMJJrOH91vVOVwUbLSpo9uPxwrv9Rd1yWOB3XVxyp9aXysKl5oPGdbFOZpx6CKAy
PXK/cSN28g/OaO36BO6pjM8wjdvw+WZ04JUxei4CVMMO6uPSnp1hjfm5rSDl0iOxR3dbKnXQbhE5
tvGqHBGbr9gL22hLj6MgksdFjbheDB/v36f29ZPk0ZPxPI6fhg3Fybs+y3So1PN8zI0jEjlEzJIc
YFJ6L6XghXrghxiN3X1nOF3kQzhr4ZwFevWtqmweo8XDvBRcRqtX2gzgN+sXE9mDu1XVQlktG/NI
zQ/5Z7CIYQsrTj60Z5Al35fzTA6EZcXthzZSHU9eRJ7lJww4CIRT+PjcQlWa2P2T7irxxwCPi7Fa
PMVg6rl3EqenVdojooh30PLD/JyqWEc45wS0Bx6Y46EXjxESJhws5y0V6xK/wjqZBUpYT39EAqQ0
UulCze4UmB1PHBq9L7Xdae1aIBw7SnIhbjWvKMp/NLzd4UpQVX7HhTaFG5K9uQ7RBZlvY/+WELfw
Fu7AnjdnK+0kLU+JRXlfDpYnv3Kkmz6//xEy4r86jzLAQ7jAcqg6FkOp60lea9SVmJoKnqtOCvYX
zIXsPctJbPFpp83MSoONNBXfmelU4VYjyBjASCnYhkKJxWGHsLPIDxZ843+UtA8t4MBeMG0g2pTy
Pk4C9DkrCB2AZis9E5+yhOQ6kN82MXNmjOni7Klkr2ySykH+r+SW6Fc49EAJMySaH1slsYZNMvA+
iA/NzOCOh82gRuo8NTyTZAuf2UMwRaJaZ4ty349l4a4id2bsLcXOLyKJ0jbVK3V4Lo90pKa9ykoP
AyQrAdaY2dT2m8aaEvNWzdjfwcElMwtqWUCWQxhhjFoMw5iR8cfFTN8RBQ7oEa72HRIoCUYzbT2U
aATOkSB9aX0MKPkjPw/i/Ae3FxJV64KEB9g4otm0lCnyg8ikDaRAbsFw2jSdvVkOgOjSpm/cTfgu
TUB35EO4dpOvex2zxCuECwqLGIs5h6NgNneFYuD/w3l5/4WFE01A4K4xZNat3Y/ENQcKRVUGIO7B
acyu2BE/ygeIu5ipFi8snMoVfP2BbNipnj9ZeO8BaQyqGHylH5GDqtiftS1wqLVGOOLn3iHiD7Wk
p8Ojo544KFOjJzs3siL6gRqnlnNwgXS8f+PO0Sm/zb3pVgNQtG0a1Ra9FG++r/9jPhBlGvSvynSP
KkALGh5pzfM8Xc5zC6IguJyrhjYvsJdawcViO3rm17Ityvy1K6zXxeS8jN5kwJX1u2BGLEeBPCem
6QRkYyWxsR5ln55jIgafki6fAp/uojaucSLPuwJu9ruIxULbuDknC1/zKtzrIo91fzGGCkfMFTbq
U3tXa5Z6qCVRVLdV4FhfNSsjNDjrQy060ozTMF8p9eT9YQd5e6kcNhAL4IijAZ90rzaQnDcVkLqi
HGkaY39cnIz0vOR4UwdDctvYLWgaWSUdM0YcI38kBl1BHF34rnNJw2QBySjA0ms2qN5U0lYrkZ3q
UM/Hg3S8+rMI3Qg8kGTKcpeE2WD4mmuYNOzpFJDhAfe23xtJD5ShW/Zf0ifSTebEarQTuTPiVVks
tZmpBaeyrnRtTRgTncKl5AyzSetudMm8cNU2XRruuaFNnbOONbxArNayXXbhxize8fdvT/PNpk3l
g84E2gIzVr7tVZEJ4GGANKzHx8Ekbfeh0iwlPeX5EHXbmqXffbAwXj/gJubBhB3fjRvmo/b4Wc2x
xIDxcDyY+zP4rl1z+CaEV691ojkmI6KBPKVdOT0s3xkFoJ3fhENNrEN3YYqElpWxhTHlwdHvNyMN
0JepR+DjT2nJ5ZRmrHtrRZK6HvaW/mVpCBq0R7pt6mkI8LPCapyDqfbGjdploXaje9yWgnGQUStP
dayM4EO4w9HVhgq39cKAMLKSPDilG60/VezXQi8uoGegPEBApLrcRtfSjTkpqVQb9MoXq6hSxywO
q8UHvAziky7UZrJiNQSkmoczomn5WNWY5/oPWKJrJQmKK1NlNqnSmzNNjhG/Lz0DSxtmY1niuAdB
eJvq45QcBq+ZMfW19sML8dD64UwX3Xf4L+HNV+gtHt+/w4z5DvrPAanHDWZjDvN4tgGgXAt/jFAF
OKEE4rhkk3g1XcBDSIoQ4NgkErNOf6iCNTQhIY9KJdEq4ZiucAT0XaRs4p4Juk+A8jD7GExOEsaY
awbzj7mcirD00iLoYm2e1fRtvF0qIg2zGUOouK13Xd1Jtp2mctZFPmnldippxOwsjA0ZdsmU0+nC
V5FzFyS8cCaXuuL9C/F2REW0FUxOKlFYUXOg1tXnwTyTDHY3G44dS+t58Khy7qupdmCiK4PEJqf3
mcsUNZIFHZWe0R6C0Cakk+ORCaM/wfOs9P2SR0REFk78VZ54XzxLGfoXU6dt8cxhyBy3TJvVOxSZ
BZG94zCJPZb6VDsxf4Y5gO0YqvCCxOFpa7ozMlsPAtFQQEbGYlfPfd2FsWMOdWD4dRNk3qmDd/C5
ZYqmbnAoYy2mPZSofiiTuv8OjM+uj7ar9AXs3QJcOQ25mv3fmCWGthtu3dIKi+egrOKOby7zYhVH
aiF/tJU66liiA6m4nFtTigzgFYpxYGhPSQXIhW6nU1tgchYhihgNWuBLE0HkAZUcop/kmxs7km3u
sviml0aHbVX1xNZuNTHKpLisfRUdQ7620XrKXUTyCe8z68oC22eBjHKvmFZcbNKwpj/T87pUHP8J
vidPV9KjO1ZS2VIVcffCp+y9U+w4Ex6+pT2tRGPuUADmAUXSoo81eJwwjAiztl9gywzhrQ44GLKP
Ziux7xJDBNJTxZV7CjgjzdYdLAYb8AeBiVYVI7uvlDbj915otXmOLZq4hMjEsiFkR8n2xOmKBjhG
xU6fOwTJE+ihFs4BGRLTS6Kesm3qoCE/0LxSwOleyCOQX4tpPZHY80BuMhm58WQb5bECC0SbCCzI
g6wbIjvRcBWU81JE1K0JuLFjKlrP2C1jEp2WOmQETCjmPlPj5FkO2pStf3VKSB8lSakZRox/gRiK
m1Ifi+xrPFldTAy1lRurIochdof8pv+D4O+K188ODlPRAhM/nxBmAu7VM8Y0PGNB9PpjEBac1Yny
rR8stM4fFXVOAyM/eoj3Y9pmypfWLZhFBughRz6TiuQle5Bs70lFTs4aKIfW4UDCx0EbPOTmRG8l
yEo0mzS/V0dZ3iNUcfvDsrtXutpL360Cax0khf1gIjXcClcv813Jj3sGBsCW1rggXJ/eX1fMN7uO
4XC+Zeht6tRNrn21hTf6YHROGmjHQSEn5zC1aVXuWGWZiNacGD6NLs8D7gncNNy6Mm/wdOr6dNNU
Q4dho5wad6CnNXPJuKG7c07vXl1FRpF2WyGJ+QZP5U6bynJdpvu4wL4uRTyC77mrcuk9NrZONSYg
Z5KKY4EjcXcT9+0vhGXRUzrceDLk10kF1nVnY5L+SGvJKImCkVVJOElL92eDXF5gk4T08VXJIhn8
4LZzps9yGFpxJ9K8VPz3r94VSZwbxnBmTTmPHvUPctu5d/Af9Tn6Ws5ZClrUtHGRmcFaJW8ux39M
8IJdIm6yjJFidASNwJ/0dlg+k0kba68OxpTkn8Un8f5reluGchalk6LP0aLU79cSF2OITDHmgYnB
ba4rA1r7dAhieg+MXZMkiE4JuIL4YWmNL2y2ZSy6BARWFwCcOjIYOldm2d4n6tiGj9CCRHgqWxkZ
H0OgtiUumjLvNl1gy24Lkl9UX8xRq53nMk+mniNTapToRwYlPBNO5WSbwRkYOKN1Gcs/1E7XAnGP
7iFozPl4783xDlfyDfIu0JRQnB9R2yJvdlo0KDeTnqPPW5gh71/iN81Vz0RmzBrBB25qIMyv1gmo
Ua2g7+6RHmOM9JC9UfTefcaa/VC6SBtIVQsHhzZO+S3S0bX4dKp1VhUqN+t16CsKczo3BBzuiD0k
mfH9l6fPd91vRROrFzUkdyTVG/20q7tyaLVsSF3XOxp5bGyYWajFyR10J105pEo3W3lpNbW6g+0E
zd5w2xDd56wy224RMjeB5Z1DM/T0cx7X1XiARBNEB1E4mkq2eBcY9gYoAUuzV1SAgiAZzIdrSGHT
dJ50YzC3IeoO56NMA7AK77+3N6c8i8VZnxUFs4/DuG7GGXbOjuEgoV4sNdEFezNSEMOomzpXueMR
Q+yXTQVp2qUclO78/gvw5s/2t4tLiimzbsukNrZscmh+f+Rrwn9bDij1aZBN/oMhbjI+xbjikjXx
KvXnRWXpurVd7+xLjhajxMk+s2aG/c14yVMbVMVEsBxkdXJQwUyCbLhUHsuRnoABllqD6ptEPrdk
ZUQKwrlqrCrVxJ/NB3RoYwYjB6CCdfas8G93jVR1eRv0PSV5on6eKmtAI1Qp5IgegqFNWh9zTTH6
dCcpfJsaEtwTrTCzEitdC9M29mkeUcyKqiu8k2uMCMN0Q4bGVkM2kjKeDQkIxrdlYW9g/n2Ig7B2
d1YqM7tDgj1Ew3qZeIhkRChAYUc/APbq3FVrTfQtMQQrz6ccsMSNO0njZx7ksbcxjK4gqi+jhNrA
8oQDu/Sg1CCFK8mIhQp94I3Se79MfspLV9WoOGKfGlIdiy8JTnvUU0sggppwK/Lg8yuz6GICScsG
1Z04V1IwdV4fTfsZWfnJ6c3GW6GUQTptSBVpCZaNXr4ym2sqogMbO/rUMU7/3HfBUG6XUVPjKpHi
g4dW65Mdtp4CO2BIVKis7dRFj8vrDERFe2oy7CzZjYrCwlf1Uoz7eEzmqbeQ6KUK2Cpj2d3ZjdTF
Hx6RN8hxzyZuYO5Vz0YAkqSuVqcEdIo0Sys7hdHIqTyLdEamS+CeHRZeOkfGajH4vgq/FzbWij0L
dqjW/VwO2+XkcRQ3cXF/H+rc1na/tAGXIWraagy1mYawAvpLTa3qM87KRD0Li6Nq1OC0TBHyKKL6
1i+Yo/cfwjerwCya1TFneCqdHnIAfn8GI7VHHgL+8dQWWqRgiDWzh6gnu2MXqzCYPocMErW9k3cG
0uYLQuv9n/92A+BhYP23OLJbrEbXl5iDORusNEc6MiYyaScKEJxbbAUBz9zMGhdJ3sFP5AyaMUOr
wbqLyPLuqkmJ0gd3hgAfyXmiTOgu8OU/vLw3axTrIyMLW6MLRQL59QYQBA0YIgA2x/4yzlnOqUv0
hQopt3xqsdsesAkmwxoGJbLF3FKT2yVWLrI0sHXBZObHHGHeeDYsAuM2UsYTcze1SGAG6LTaj/LS
aFk+6/ffwBvTm+fMKUmaqxGLA/TyupU2ytEdFETlJyO0smwtdCXkydHnMN48U7Vh21SZY9xWlwE0
3jnZ0to2BzhmbpmJHwveMczSHhWGlQXHPC0b6/5Xy+wiulOwIShPiwSMs3I2fQzylvy6WHHbZofr
gmkIKQksZUppWCeBmMOkkTDFyV3e1MqMgZ8nZRN5s9g/xei8vn8J5lv4t22GYYDrgR1n4qRhyr6q
y/U8Rg3uNtYpoSMGD7CosmKj6bMwdbX4D7peyc0H7Caa+EM59eb2YeRlklnClZ8Plde3T0c8YT01
jkKSa2kO/8Cmzto7ergqnVODG1v4Ih3ZZeMwNot1lPGrICdyiq0/bLZvTyd0KDEy8ZTrVLTUtL8/
6EmlFWXbUEEqsJCa2yJyivAM66pMt/R9VAjmueX2Xy2T+/ShTzhGQyFAn6H8qIsafc3smiWzxG5S
60EhBI0e5WUXWWQkWca5bbY3JrH09RGSwL5QwesjDePWsMvS+hK0eLdV3VLgidAVJ7Ch5yC1iTOT
Jm7eV5F+RJsNCKZ0FCfFGex6yVaYpfxMLoFK6gzcSTzwTXffa2D1Dq2lqMVaGXHg3bBgcp6zZMKm
t1iH37+F3s5UOc+qlL1EfnKW5W76/epVLiRXu528k1178wodZ11+hjTZpAdttGMCeTvvUeA+1dY6
bfyPdUv0u1/QiyjPfW4WoI0QH9urP7ysN9U6hSkmYtdmoIq3zr36UFNpWXQMneBkKA6GGEFVX/oI
Pcljl8yWUURkSde+6lCJwodCqWzyf5PK+Gh0I8+/GTodpjAnSJ32hk8mN7coillJ3dpq8Xy8/2Lf
Tn95qaqGnW/GdWv0Zn+/hn089shy0vo8BGOXvAA+6h0Edn1BW58aP7XPy5zXusjrltPURRFFxcDi
YV9yq5dlZgFG/xLgXMqVZa6o/erwp0xaFENL5A5KpdOg8o/S7JYw9Kbxe1ACwb6L4mFYG15YTzP4
JaixiNCRRf1Il8kvhXZcWlhRjf72YPHqqrMwgDNv0Z1FQBWGspc/B7VOObPj3vtZENPUrSfdBS6r
Bk1wNoDe1Gt2LQoolDntgII3hEXEJCluDzKdbLmbRk8Fd8Q8lW6bag4DaMABQLWuOFFK1kAusq2t
4D7zDa/gtMnuHPt9wkO4MsNIUW90ZMp6vtLVWnRna4AM5MNRpS5FLUsDP4aX9Cc9jHE1AaatzifI
hIgQJgLSWE5+/xxFHBUYjRT9tHxQSdnZyTGkcdPdmW4f2uSqgIPwmWXO1SsUFvpa3pB9nYBYkjAB
7dn11QSoDUB62AQHgseT7NaOhVU9sAQ3T4s8nFRinjQnVdOZYOMJ7LIYmKpXo6OsPC4npfzS0DBE
HJJZz0FlxKFrqd8Whe2SPm8PYTHdTfmIzKRBM6Y/tZkd2KfcoFH0p67X1XLPpSE+ju0Gh7VFYWVc
LRNQJ9pWSSPnRCtDyXfQ1Y3dJIWLvBVpo6HtNdro2t3Cdc+HQHNuhRP14Trh1KFtFzE1WDx65MwR
KnKKDFcBnE6yjWufaSUxvhwNyDM+j3Fk4qA1sZPLfqy59oU7aesm0/iTosdIu84DDXEjgvk+PEun
1o+qprbw3MJ8ULiYFjBg//KM/9dv2Yzi3//N778zdAQjELVXv/33xzLnv/+e/83//Zrf/8W/b+Lv
DfFR/7TvftXuZ3n7Lf8prr/ot+/MT//16tbf2m+//WZTtHErH7qfjXz8KbqsvbyK8Gc5f+X/71/+
9fPyXT7K6uffH76XHenWfLcwLosPv/7q8OPvD5Qc//Wf3/3XX80v/+8P/6fJfxbxt6uv//lNtH9/
MO1/2biLL8k6zIZYHD/8Nfy8/I3xLx4vQqapCSlf+KsPfwGxbiP+kfYv8jfplmAMMDGtOPqHv0SJ
2e/vD4b7r0tQGmMvOlYzqffD/76u+6UmWj4ursKv3/9VdDnKl6IVf39gIsKz/P9qJ0fl9IPeg9oc
1/g8jL2amjezblfBTbFBRBpvQ1Gxa9hav0G27vgcB0IfPRuRELHTPhtD7nJgtL+ahrlOYrp0CgvX
6LzkjLtCWX0CiHykkX1ySsgPnCraxtiXVb0fBiwCM2NzCyWCxNwif0kVEZ3SpDoQKUFnH0Cg0TRQ
/jyIsUbutbdqCK4/mx4Cm5mVXhj6cQSjgTPxGxmc+sbi2KVocLkiq0hWNLgxE9DcNBVQpkqtg9iM
8qfa7Wf+JIyiTryQ3wm+uBoG8tcS/Z5TD0OJaXpsWwtVSZjcUJq5jzY128OQTAmc0DbbjPRW92NT
z/HTzUYEGAq68kkE5bNqQo01FfVBT5G8FnXSrYJuBEkTAOcVcX5o06Tc4h0tVkVje89Cre7CoLLg
p6W3VWe0e4js1XYajexV9OrWtrXkAM5nWkVz1Qj8JvVzJT4MifxS6xiqNCPD5pqP517XEL1riJW0
1NtChGp3oxskGCTC7kQ4KfY891mYCk1EvJqpSJ5xheD8hJn4oAuUJMRMe6u+ppqTyqMIsGqA0mnG
OF9xLlzZZNyt1VYe2sn5hEr4p6F3sArnPhwnaHMNLheS57Aq1XZnDcZnMOHhCtzq18CpOBxlGcD3
CslDYXVPgNLYPQvBxH0sm2doDNC8AQ2RMNKqnxUb75wm1GfPvVPd6JaTydpOxWcIl4+NbR/xSg77
xg7PdksGpilMdBs4lNlCE7/FRu4zYmD2rQztC/M871YIFV7pVH1FhD+8mqUu9oWSPfcNCcct7D7f
Sqb7PJHjpnSndAXHLlppYzKuckU/62KUaxZ/rqNjrdopcM5ZrkC31vtyA0/zXguSn4VHEKYcUx+Q
2tEoc9IMkpbuf5PeBtilyTUf12x8r4n6UjbJS+OmBbayrn+N6Gytgjglhr0Z4NLWQ3CnkzPv52qu
MOAbxJ4GTf/SS+A7WGvkpuaW3NJsfKxmDR1ZJ+E9+0K0TnqHypocCB9fU/CTOnVCnDY+k+9FZEzS
GLcAE0afSSO21UzB2FhM+j4cGuylZiAfXYscq1AFhcqZr9D8wA7NFZTf5OTVY/0dxhWRzxpOryk2
VnOaSB8coJ96N5lgpGY02fNkaLbP8kXGprkjqKJ9ILej+lyMLnpHDGLPTp9idSg1bk6NJG6Z0fwa
rFmuHuZrS+ke+8atb4AeMo916vzB0uWrZ6bDjWuW+bEfRbFGjxvDuWrrCq99m7XbxoZvtYLak8G7
deqb2KoxaAe6eMajE/lDqEdHx7GKT6ml015uA0Pj51HvNUqsrWIkF99Kp1D3GZTU0m8Si/B3PKAP
qqona4batLZMZ0qeNdKO7lLAV/06l+SPrKC+6ZBRLZk+9qJPn1Ou+j4bnOLRMcOiWjnSrcFKenXD
4AAHnh9FPV4atQoIFZl0a+MRkfwNZhpsqAAXyE1tgoJtvKnedlXdVKu0L3iayFLy1lbR5DqPZ2N8
i0M3/NQ4ZN5sNTpUG+G200ajU+iThRntGZRy65vumB+EPXr9qihBsZEWH73kHe9oQvmz6lVVOduZ
lPbKIPGUYjG2bhK3Hu5HvZ++C8MZ/TgbmWRRsL4mdYmdtmiDYStpbB60kicZj2D6anaORv+qmW61
USFh1Q7TGGobA/wb9J7RlnmjB7xat/sXokPCs2AQDHNvCtK1Y07OysgncwsVSeNlDtO0NowGm2In
kK3xfg9qHWFNwAz9OOLgPQWDpv0MiNvtoB4Sx9FZ0bh3jND8lumBeXAsoSa+zXMCa8sGeUUz7Tug
k2zHabW+Jbiow+LvES0ytsoWXzx8VstmIkhW6A2HU/dzGEQkqBXtsEMOi+mRQUOIyDDJS5w5efAN
ogAAwRwT0NdksN07HU/Dvk41Qa6GPmwjq892AeucnzU0mT3A4sQnRtnzfPTddGiMDrY1jEeysYDc
sbnuGsscC1pbGphWmbfWT83Ku3OBEeqrRYZbt6ojJ1gHrjN9VApP+GmP1UAXgUrSXuOTD0u6edAb
59YdxU3LKl+t2NS7cMXs2DzI3J58j+EiGa2dwHP6P9Sd2XLcSNJmnwht2JdbALknV5ESqRsYtWHf
dzz9nOQ/U0WhhcSM7sbKrMyaZQ0kAhEeAffPz9dMu4CmH6omoeZQj09FLAvUwIXpL2/yfKrPEJ0m
W1Cj1pUpD6a2GYTTQ2xEwjlNaeSMemYdXhtY3CZmxUdunm35oFPduhCkTR9L0gvwsPTbKITRk6+Y
41FpZfnEsZnro2SI7RGHlm2LLoCG1dYnBKDp3JdwiLZ1UST3AjLgbT51/a1W9s+aHjb7C9TIKQwY
mqOupg8cjAyXxFK/GwwV2GRK0EuKrjzHLU1FXixhkdNPxl6kC9+tUlPYm4FBM2ycK1/pdGX2+Sww
QWnMLZKYLyVl/l9qKqVnCSeHPe5N3bMm6OTJaryOlH4j5c2rJ7BzFyMtepgDe2RJDi1a5dwQnwhl
G/DoxUaBue8afbBTLPZZ6lWB0/D+VBK8tupJblHweU61subTG0ZoWsp0WVayuUX2uaOm+eJ3ymDn
eufd8FPh87Yv9UhpXB1aFzDzsDeRw/7s6il+RFcQfcaLIbfbOqxfPN1geITsLh11JHGRpNzEIwDe
xFDDL+bQWY9j1FB7Fi1qOZCfnYsni63lkXjk4PCoksrGut2BgKfs9IH0mCF0pPENoKLBNq1M9Csl
ein4bZAg9G2iC8iZKyRnpUo5U30dRaF5gWr6mgqDdNaSMtzjRLiHM6t4smteZPcXr6bE9BBAmJOD
aVSybeggBN5RHLrS/yWUqRuQ5nbKjEKYSCcj/EhAoinKJCTskGe7dFvrPTBdtSwdsgG4LqTlE1mm
Yk/GiJMDMJd4zByavUyU7uVPWkntpi8fh/RTa/R7U9VfLYQlgaLcil0i2YPu4540blNwsq31Y8jH
xwpRwYYOcf1i6iO5nRize/e3gVnc0rJPb6CZbnqxu6/ZPqH8JluffB0b6q4BNGgqyrDRW9lwEZEZ
pzBJtzFuY6xV6xn9DGUgY/wl1jlUfB3PH/Jfgysn/sCxNApdTTVeTVnbUcTaZBydsRH0XSlMf6GB
5D/2n4ouqemYk4vyVkWLVGjDL6iAz62oTXwtShMHogKjQX+nURii0SSFroyLpZN1dbtHGoa8uJSt
HYgRgOFaK7yIDeYtqk/WAerHbsoQTo+aCzoekbwfT3tBnLRH9Dynom57p1a9B5QxJupIsoy7Bnm9
3ardgxdKyLo1sAOE3tjOijC3w1E9Ud5rnDQggLMMBKN35RFV3kYqkyf40PgxePn4aZRJN+folZ0G
hUti1E4vwI4gK/KrAUrt+lD8Dk0W0alHL5pj9Jmq2/BU2Cr06YtvDaaDsKC9AfvSsiHw8aHo5skS
IhNFjm+gXUuzzI5NIf/SV0JjU3rrDxpC3iM/fdr3l14Y2leqXVXBRGfues+iJ+VOl1jGHUZkDejX
OD9WMp0slkzDoBl2gk07FJCfAoCynzQ54TO4M8Rc3OtJI99LltDdIE7sfmIxXD4iQgpeVLazrdyI
0ylBk0+pSzdTwPqiAglmGJ88MymLjdzhNldYpQXLs5qcAlmLMyieyul5gGjdd+aRipfqqBUn0Foa
k9jWjaj72Wdmu4taWmTxNr9H9R2LriJn0i19HObGwPns2JueBCoL/0YolK3T9KL8pZWn+CwnenSf
cbBypaxpbotCKzaNENH1TTIVb9fIADubCC+EAPNrG8faaRg5xluG2p5gfTdOLyutM47xm6dw7tVT
IdurRinsffCyttb8SP1sb+pe61Cd+WwWGcQn2DvybpzCL3moH83pl9fjWGHKv2Qx7KmOlpLdysXG
IMFaNd5ejvwbTyb0xjg0RLm3w4EPrIf51KTdT47YYLCkQLINtX+tVC/cVlFzF8T3ozTtgfVezJrH
XVoGl2U6xpFbeVG3q/ouczxzMg/sr6ivKzT2pLS7O71F1C5NnSM3JafErlE2vjUlG73y+z0YXP8l
T8Lm2Kc0Y3RRbm6SAXRUCNTdUOOR8BpwAg9ygXa0JPJsalP+DzGMi01bN5MLRCrPOXrHBZ8tUBw1
sTbv2cDSUym2jRtQu3CpMBtELRIG+4yWe/Lbg7wNCIk/qYuyF+Pz0NGcI1ZvkwKB1fFUuf8SITR8
8wqyn7ST5upx0jAF4aukQE48FGCyIVfdKhpaP8SF/E6p0mJ443nwAAkMuvYUqIkTN1N4m02AnmlZ
UvZJIiPcpDhxj+hBn+wIT0gQCTWQJJs58BmtTvSmtCTXGGLB39Mgprsln8cbev7pf6wp/duRcmEb
ltR+tjmWeHuPbzoaiTu4ytjknasIxKBaeD1w6TxqftJ7oTsRSIA9/XPGtkwsfNBSGm4LU2p+SpPg
n/oCw0b4dTT8mm177pIyqI5AcmgxJkwcpDpS9jEOzYey11+UjvYK/J3oTVNqw9X6pIDcX5mb0or6
l0uO7JHG6mmDOYeCOxPF797ppQuqve6mN1TXdeWCZVJugyjl+K2AptbUuPtSExi2QoUKDQddbHm8
kdJG2mXdNtRxRxBQyXIcCc1zzvGKr/L+ck4Lki+tbnWXBSm9CiZtpxCGdOBaHohSp6J8xIcX8vrn
lB3tOKpJewzMVPxheC2Cw0sfyFFmRz6lk1bHtlf5wm0n0rtOrhkgchXp1OYG2ixHo/iJiOKnWuBY
PlV4kcT8R0dJDNiW4BLB/GXRZlBkfeQLsOqAqOfjNpMr4clSk+hXSP+oIwK0pJ5taq9JnhL7hSZ5
yJJWPtHzFm5aX2yfSUZ3ut1qkGjsIOpY1Wmt8RVLO9TOKjsc1Wn81V9TaSovtf0setDB0JQ21dYN
2aGOM3RvklOK++QYexoov6HR9kqn9F8L0Sea5fTRxg4D1XwN5OJnDPXvHn9Wf4dbV3ljAaveDLjp
vEaTkkzsO2rIRAj6G1oKoD+P45vsT6+d5t37IBhscjMnuszdMW2N/6ls/O+84m95s38ymvOs5/9d
SvOu+AnEt/r5s7l5K/4/yGtSOL6W2YQPTit/EWY/64/Zzff/1//kN+k+/A/sDCpnkoHoUL3ou/4n
vwko4T9Ur5QLQor6vyH+m9+Uxf9AXaQL3aTYwvc4/+V/pzfV/+ighSyLxg6E9Igsjf+X9Obv2gfh
XdZHXdyYaR76RvCKVkun86D3+K0O3/muw3oB52kIQ/0G7ypz603itw9D84dk6u9l6H/vNuumQdUC
xc+zxjPkhB+qkr0O4fCiitmToGtvkdSert9G+j1l++99LrXCjwLKMQx8TyqHs5+r4wRs2ZIehor+
JFAxzQMH5/Eh9yLzhAWD8TnTMlZl2QXBDaTjFFh5nomPgzzVmLkQTZuV4t/vhcp/f9Qsf4z2d+zD
KhjPqMjfKK7KLlvsdFQ45jjXn/t3rum/d2CyfHxspEyWkVd1dyY1sy+hMtF3yLehT1pUyY0VQdDS
TUi4f7yJRwG1F83UPBiN6XQFp6V0DxV5I3R/eYNZIVflm9AgZ9WdyX7GP+gPGvZ0xQko8cz0ocF9
dGW05N/Fyv8O1+XvH2YJDq+VaYRFf7YKo3xWcVHZGrlHAXaEthTkdbctVLWh1UCU9kU5im96QgsS
ixShVSiiARQsJF/0D4Oc97s+euwHi+NiXcnhHQ6QimxfSnKAk7vy4foLlhZ+8lwimqupgtFagyNM
MgZvVqPzOVT44lObAKqwTaGijXkwMTcY5cLkhJREARo2ICYrc3hpzPSZTtGTgMRrAgj/BP2paQb3
pVJ/Z3faNykZgaR02lK779UvplzsOMPZcNRddtENjTOHXusdSjlOUqt0fKQklqJdaKwMzcKS12eB
jLJFhLCGWVNCdsBsrW2blXmyMOH1WdAKKp+GaUhfZ7/4XFgpFYvQibxbq1pbUQuBQb/8/cM8LLqA
r4SBl9qN94g7RBNj1t31CbM0KrOYI4tBD7CGiKBWnzGtU/oVE8ylMZlFGrWrS/r+uW5gqhAo7tKA
81XdOnWRrYz60i+fhRkJeXQuh5dRlx5Ert55KyqgpdGehRe9bUfJ7APzBCQOi8wW9FKqHbANCFd+
+dINZmEFlWjnB60entUBsiJaN9FWU0piajPeX3+rC9sohc3fJoyWhDWf3YVxaukHUgW8pjBt+5EL
GV87PlnuMV1Z7guv+R0++WFmwo4Qs67yzFPoW7tGxK1RhgQZB2RvXq8/ysJrniuvIRqFohHJ5qlo
230yQAWiwfjvLj1btyJI2mDUGvOEoXq7jWLxp1LJa7Kjpd89W7NCjm6toTXx5FEV2YWBWbvJKK4Q
JBdmkDZbtQl98rg0GMaJ9u3z2MSPehVBgy4frw/M0uVni7frE0mCcm2c/NB4rCEYY9j8IBrm9u8u
P1u53UB3oFZp+invcUeiv7gTkPFIau1ev/7S0M8WsCwiuENoqp/KtnWk+Lkq+5VfvnAY1mYrNxJL
ypLk/k5BpkuuVnmfTVIpfuzf1oH8aaz5ig/M6u8W8bzzEnIOEAR6s06jEBs2rkS70C++N2XyGNEA
4fLVvfJUC9FCnW3Z9dRZpcJX5QnTJrIr4bZrqbD6nneoSkozUhGunQ4uK+tfpcQ/Byp1tgfXNeWQ
tudOkY9iwOguhVwTex+MMY5NSFr6ryaAern9h6gkhVncmzm3aWjgsWVrkG1TmVai98LsmjM9kOs1
QVUyu9JSUI8ipqbOeAE4XP/pSyM0W9lVH9fhhV59asy3LHlT2xu/eO3GlWC6dPXZwsZuRq7DjCS1
lD9kzQ3b3LaniAI1d2XpLUSO9879DyOPQUCPZRiRI6NKhkN9/jOOcOQEBKTf/t0AzRZ3lgrABQFY
nwB/gTC5nLf4bMptMa/FHd7FK+9h6S3PVrpo9bDVht44NTo1ONnHbi8v364/wsIgKbPdOenKwFeL
0jh1nmnuQZdt+O62dkOhrsz/pRvMFrScYsKa175xEnFBtnNqG6VASR0TjpVm/YXRUWbrOChg5ZlY
lp7gg+D8I6qka/tg5dcvXXy2eg0ZKaqcozqU5BQacVWEtomk6PrYL6wA5TJkHyZoFymFRElPP+GK
S01ceCXVCma5ohrUoVC5fpOl8b882YebjIqv0MFoMDyh8ty38mvnl2+ylCV/ef3ZMh7zqPdbhM6n
sAHQU7kwqygCTvvrv35piOTff72XZWGeqroO1x/c8UPZNBQ2DReX5+31GywNz3wJgw7LAz5CT2kT
fkdYYr2ksV/B+Ft1BFm6w2z1RnQhmigt9JMa1L5bK5mHx+Igu0E15CsBYmGU5sLetgJZifGBziJ+
w/18CzDQDiM8YL1oc32YFtbBe9f4h1lUDQU6bb0ozigcms8KGLedhaTrcP3qs17if/bi937eD5cH
L9gIraol5ylIoHdq+OpRqU+Sr6YueLdiMxhfukTPso0wwdDBZFHAllAy6u4piJRm5VfMekf//RWX
4f3wKxBm0JGP2fsZ2Va0SdBWfZMasYUS6GP12KaREsJQpLeCPhsBOR7y88a2UmDLuwRB7w6H5fEU
qEb4ELe0SSTJZJxMugqwgghH7z6UVf2IScpIkVagxBt4GIBKviGcEUCsbtoLx8K5nUJmdUNl0d8A
7L7yJ/DgCLlssF+AuRDsEyGNsZc1O0wKqskhvixrX+/voPg/HKjee/I+DF+Mw4tVally7hBZ9V73
MpT6Eas+TOesm87yYeFHR0G5afhZVW7cDPWlIwxQPmCZNpTvddwxbFMLwr+LTO+v+cPvIZGDkqEJ
k7MPpePYYLJ6kCJNuEWSXq4si1kz3L9TZhafFH1E5o5V2FnSCrO+tUC84RmbJMi5xErfY6SDoYnK
eRQ+9NiJuy4UOqi/Gqm4egjUmzAtxjNtYM2P6ytpKRLMwlngxWXX5EVM17ogU2qXcO3Q8PmePDnB
/KxdS3u+Mwn/9LJnUS1tCkCr9DacyTjFX1kT2VEU6+SY+brkTJOMfIc8NiVaXHr2I8OO8KjwXb6G
qjO61PSzp5XDMRvH4hd8GjG1EaIgtleRAJm2mHbdvUprXIpLrumfTMAY9w1eSqdEzqWXLGokp418
jDoCqxlXDnMLcfrd/u/DdBngmmZsvfE5se6kOD4H+X1olCt5nIX3Is1OQa0p4hEBevTcZ8CRQ5hC
e9+MVRebcf9UgWhaaWhYiNNzEwef5h2qzXl87oAUOfml8VZp19IISwldaRYgmzawzB5w7bmA5kvj
JGZuJKWmX1oJQ1m5s0xyPFjKCJ//ajJLlzf14Y20dR6VppHm6IQVG/6to8qfsrghn/PwdzeYnY3w
igiMSS+4QXQMxHMTngOEXRnT7vr1l0o7czZG1oO+bBopOxe0F32bxsncoqxU3DoQMxT0AZ7KUZF9
UZDknDHpY88wu+yYQxR8pgkHzFnRRfsM+vhKrmZpGs7CFcYikAA1NTtHlblPxv6uyMXv8aCd2xBR
6PWHXlhHc4BMVeaNYuVRfi77aFcPF4PmoX+Q5G57/foLU1ycLSW8cjxFHIbojEyieJPplQPJ3qor
C2gh/yDOviaiEpNCEVbx2RdvYv8JBxGnUB/i6Tt72fXfv/AOxMvfP8zqpKJFxG+5Q4ufo5NpAoT8
Rt20ovIA7WZtrS69hdnaGaw4s6TyEnC6dNPRIWEAH7LMvwtn76zRD88wCON44SMhQ5pCNxV+dPhp
mlhrFMLKWWxpkGZfFWLto1e4xMtgoCZohC4aczc37gTr8fpbWJpFs5WgUXHJTHyhz1aoPNRZTqeg
7P7dpWd7cB9YHSuYlGJf6c2ZJsBNK3jC3+1S4mzfrTnGRJIeRrhSFz8hBH1p/PQAw1b+q9ULPOH3
2VmB51ZA3EbnARrgEMo/I7hIaAR+/s3YQKz5/fJSDRkqHTLcdyhth6K2y8RqZcr8+Y2+iw8+risQ
ZvhRAGY9+YP6SfO7p7FRn67/6j/PRtmavVG9SGnw6tPxhHD5rimMe1i2aPhgVQu9WPzlyM/erEXq
EwPreDyZpQhvSHioQu2oqV23cv2Fh5h38SKfUrtKN4dTdIEl51/Lpt2k7XSw/HxzfZj+HHNkcxaZ
a5SO02haw6mpDslY22mQ0j3w6frFLxPwvw+cMgKS38ImxDgBm6lwPLVd27yC6EIeqlSxcoetpn6O
unzYAvHWDpFC40wCr+/b9fsuTKs5UxWFpALOhYfCCiv/FMHno8FYbf8qVsjmLEzHI0YRcmsMJ4HC
20Daqpj+LvEGquP3ARvg73D014fTqD4UeWSrxRFV5vVBWZpLs/BcxxrpclkaTuZ0k8Y/YuVWrV6L
aCXG/XkPlk35918+9WKODAFiYqD9GJXCrvqIlqDY7mh7m4LP1x9h6SazNe13TRcgRRtOU5dsUhmB
sHnGvXg70o02BCvhbmmcZms6qTMJ30DWtNFK6Oe+x21zllUcwcWVp1i4gTEL110tIvedmD8SW+8w
0QwE5ftcxcUPeBJ/VyOWjdm6HvuyVqn4Dyev+I7h4hnTHxdI3vb6i3gHWfz3ylbek0IfDhNmUZZa
0FYAPZ3BTbblLnKzrboxtpJLK4U7OLDEDt0O9e9NthNcf2XpzUAr/3y7v3/lfLgv6hA0uAPpnsYd
N9r2G/LlHf6Mm9z52dlfzudbxXl7/tTbwUa0K1u2P/340a4k7Gaguv9zb3lO0DJGIB6+xY4CsN8F
drwNNxzTDvVtd5e40/47CI+tlLrNG/1YDvraXWtjb+t4G9SuK/vB+2fUf4873pu/L7MUCXouC+zF
mq1tyfu74ebx3rRNuz54NkmKXbTytAufQUiOfr/T2OIrE4fcCTSJ9ZK8xsfJc817Y1N/V36hpMWx
R4pcfyViv39U/+nBZpFPqki55T63M28wVb2ldfMCUnV8u7O/R7ejSz+RQ4ucsgn2w8qH1eJgzmKW
FObxIFNuOpUbKuBOuqmdwY4d9igH3vVGdCvH3FxfMJdR+8Pj/ZcKElKDKjfacEpAnQlJ5wY8ULD2
ri4h/E9Xn82KLuiywi/AOqk77xcNiP1NflO73cb6VT+hQfyUr8keFzZ0YzYpYlD3ZkFgOQWHRrb7
zXQ2trqTuZk72NLOuPHutGP6w9yW22yXrtz0MgP+9HCzmVHKo1Lyzc/DJbQA1RA7Qdpqz9ffy0Iy
EFbx79M8CSDzCT5PVFb2tFXcaKsfQOAeCMj2eEocc+UdLT3FbK6lgacpXs8ECCXZLdQXq16riS+k
wMGh/v4IWFDjjgit41RjwnYb14WFMx95nUSJvMOEZjx2Buge20Du1Juk1BPXHDzpIAWj+KkQtXZn
Vo11jjvayCyrVL9YcdEfUny8z3nU0fjeS7TAg8+8LaI+BJvk42BZwCBYq0a9p7n/9IZnOy4yXRob
JsZGs7OD+TC8eA/pLd0qOxBITukEiCLujNvOnhy64l7hdOhb4Vg/FU67ElbVy1D94RfMVY+TGMgN
efDhBDHQZXE6gv2SHOgZsO+eNo+H0P6WbLO7wd6dX99wz3KYHKL9dn+JFpetLmK/CbeCa27Wwu9C
vJirIPWUdse+qoeTqG4D1PtW9yzJ/crjLuzegOB+nzFp3Aom9jycYPf1ZnAFW9sjSrUF5yf+uUSO
ZkPPqx27lHxZAOLKEXFxlGdhSszaURBU1lrvTNt2QxXhrF0WHf+Mm9HpnZF/ogMtpjb2z3a90dzW
VngJtS3ZCVtd7hT75th+t75Gt/p3D6+O0cZBdeOtLNIF8ak8F0oGql8Ncs4vrJgF0tk/ZVt6iJxq
0zMm4dnfFRudc0XDPX2XPOr1ILT0smcRrhmE0giHltfBysr9wiV9rksrEW4h8LyDoj6cmDpobKN3
WVytiqPOXdJ9u/6jF6oJ8O5/n0SR18oC/uzDqfvufzZ4Y5eJpLjtbbj3dl9LO7Rp27I7p3WHX8rx
8qaO/Tmyi5t65YNmhr/+50CmzwKfWRkYkJr8Ao17ezt5E+9xctn4m2bvnb0zqH232lg34pZ87Cba
CC7m8xvl0GxbJ/2ytlKVpdgxi15g9HE39/lm6x/GTb8r7rxjd55ciSiSMHu6E9rkR/kgH4p9Zr/R
IeoEx+YmvyuO9Z28zxztXnNXXsnCOWAu2yzLbohqgQExSncggPmPBlva5Xzc7It9zLL6Knz14LTc
Ss5oW259Ep7K/drtZ67U/7yPuZizAp4AWP4yI1zVeWnt3sYBzTF3wY/o3t9rnT3eKid2wGdva97V
5+5N3aZuvkUNx9uRNt0Gmru79l6WDrDaLMgN0ZSYYXA5q9D2ddc8FZk9fdHvjWefA9K5vqPP5pt0
f33kl44R2iy0gR23vBrBz2m6Mz5l98K39IYk9AYs+BGcyT5bUZ+8F7b+sFFplxDyYTWzg/cJXTtM
tmNxzu7L236X74xHBvSTsZs4HGuOaFMH32mHcXf92RYCyFwrakVmZ/UVb7UP8G6nO13yk5V4uxD4
5sBGIOR5EIuMWkFPaFPvzDFwLkqa6z986VyhzSKUaGD8pV820WqbYeiIqPhBO5R7/xb/81P5XLry
90Tbqnf11to03wAN2vgR2NlN8FN5XfkJl1v96X3NQpSekXWpL1tet8Vy71AczJ2/b3d4zB/5etzF
DhYU7sDkbw8mQarY9Sun5sXpPwtL4oQjaEEX9akEe/BS3Pc38bN8GO/iA9T31+QYfurWzhNLs3+u
NG29zoMBpQwnfRfuuyfxJvqkc4Y2X0A23GWlHfzdVJwLTU2ZxDmIg+Hk03QYRYqr1N7KZHmvh/7h
Tc2lpf0YCSO2YISL87DFBvMl3it7/2iew4O4LQ/tQXPiuzXzp4WJPxeY0gONKYfPgFnenWG+CuLB
K79cn3KLDzILEYNZmxgKTBwdH9JHSj3er+RVfZZf8brwbDXE9xg2jm1C0TqsVX6WHmd2gKFeaCpC
yi1LWunH8ORZsIXSlbrVQvxRL5vdh5CH2rTvBZWkn6An4KZ202q/3NKVZ/GhlihW+wEZ0apWN0Lw
LW2GlXrhJcv2p8k0W/bl0Pf+JVF16jrMZTJQM8F3MXouhu8qEC6zWlvkC9/j7xzaD2Mz4vkJyhVv
xd5Rj/ImIQmHf+hjcao2+Tk9RPtwG90Yh5JzzxrRfmHQ5uLTafB4tJKIVk9PcfaMTGdlM7hslX8Y
s3dPuQ/PArWsFhSft0E21PZEiPBq78COwuEtX1vkC+9lrjsVdZig+iWAVO70Er5hTnMM99lWOgm3
xka4yQ/+ffAIr/forXzzLG3YyuxggCa0N42Kle59rWjSDm3pSfuSPuTP3quPq7GDtdgWCx/vJJ/9
7wBcDtejwNLpfK5ThXPQYdvBk8JWszXvbtg2br+pDop7OSDHDsJtN7gtfsWH9FC8WcfsUSbddTk5
rAXrhaDwTjb98D7TycwyPed91k3/gmcozlw3tdy51x9wBkj957CpzMKCEvgTbrs8YLkpN8B2+GSv
d/1Nzedi5X59Cjh6J1vtW76DsOtmp5qvdj7T7epnsolO2YZ/b2CT3axlZpeedhZLzK6bKnBTVFfk
IbRljYZIjJ+dojO21x94ad3NQsrURwoSdWJsZYR2N5yD+Of1Cy/lj95z7R9eVJJDFTAipijddRvh
jr6UU7EdDtY2uhv2ulvwCSUdR2ZHdjPu0zt9XxFSrt97YdTmIti6btBf9rzEoZHsungLNdkurZUR
W7r4rAQCYmPUq55I1Xf+xr/0qULZ0bTN9Z++dMCa619D+L9RPvHblTvtpXpSP4s3ySeQadvmc/jD
+DzCNlk5RS5E+fc1/uEF+epkBTFGdifDCl0R8ksTFIAlv5j9gxL+MlC4TlK3tttezod/CMNzLSp2
axBCRGbDi+x8lezIffp6E9t84N98C4/bb7m9De3HwCVTlNiDY+10kr2i/SsgIRbZv06fHxLn8/UR
Xpjxc20q6Oi46Fo2t0RUfml6uVF0aeXSSxmw97XwYUhDQUvQ93LtfJP/AkeC4Xro2+Nz8cl4tL5m
t/Wh3EZUALSH4dhtNEc/RX93hpVngWIE0JSVJS8TpBHNCRDY+2klJi5tNu9P++GpPC/SNWki5HrP
oyNu2pvwGN15B48+cvKU3UbYiWfZzfg4TKifPV5/TUvLbPahkcWgGvG0Y5mJN6r6lAZvo7WS4Vmq
0Mz1nQXKWyEZGaxuK9x1Z+0UPqTP5nk4lve8n2N4Z7jlyr0WZttc7Vn4fmlgnEQUHFonN0e7MVaS
A8afV9Rc34mbExjpy/IFaQn3EsKU5gL02mig2QZ15cQ5g+f/sx/OdZ5JVHRVaXCX4U65G4/FwbLR
VJB/E++qjff9+rteiERzdaec1oJq4XJxwnj+3DW3cknqTbRsrwnA71AyG7V9GqYrA7f0Si5//zCd
a7YG/YKIZak8Fcpbqaxcd+kpZkeHtBPHUcLo+yTiL6SNtxEEj7HXoN99SoLawYrZVuWVabX4Xmbr
Xekp93fewMEA2FOYHSosGXHlsBOVDHdIVlTCPlZ9NgL9XJb3bazZ11/VwrKcV+h7qK14yxLhWu/e
02+j/LNvrhRO9YUJPV/xpoA1n8F7qdrpufASEMTGcezTh1pIVl7RwqufC1JHZUyKIW+MgxV1k9vI
Wf2oAbZaufrSN/JcjxpPiZdOQmocMHJpfPiibbDrtFYBzyHpB4EOEnjXWbIb8qS4HwW13SGcqZ0I
L939YPwsZa9xlAxbY3vUusHcdKYZr2zAC9FiLmatvNbKq0I1DrmAQUH5ak2da00PllXYSuivHF4W
Jsdcz6rHXuZ3qWUeqq5X7oJJ1u+USEdPE+VrsXvpFpe/f1i8uoXVetNK1oFukuqtj8Jul6qhfwef
XV3ZSpduMYsPkj7VeQH/45CQEbW9yb/Bh/iHP60xKN6r8384C12oSR+fAWidlsJfNg6KDM5bVgML
SnkD0VfP4br1ofkjlOhuBwpr7qw28p7kvOn3CcaFe8XPSxC+eGuTUYxq7SDTSbYB61jfTZhlOI2g
BvxPCUMYmjK2/iiRCwyK+nMqi/mTFOTZJ3nQA3buKNnjUGc9yHI8ubVqFJtE96uLAyfu03U1bY3a
wiYtysIN7RXCkzwZ0RlVMuKroUXZbctxOBw6xQonzC+gp+eif6yHQjxe2s8OaRiLX6QqH37ocpx/
M+JUxmpdDGAxyDThHEo1r3GblpTPQ9soT+nYV5tU1MDHNjqWM7UfyYaT9GRQqqxH6VNW4cGQaVWk
5gQTNa66kkaAKJY5cZhAxeu0lW7qLNXscmiMYodfEyU838eNLSgtNx8w+XEk+rBwUcibB8EaGwwl
enLbg1i9/FVsFGcxOW09T29r+tPx9C15peq5CQzFHmr/L28w+1irxRGDHsymDoMQpk6SwzUvE9l3
qjIT3b97hlkQNhrfCKfEFw5KGjkDb6sPz5FUONev/ucoJM0lxdg0BnKo5OahjdonHXWtI3j6Hvrn
17EwBVfT86frN/pzoP8vW8LMBLY6xJZ10LPkvqDSnSTDWpT/c3z4L7u1TtAyVUpU65ApdXqQSqUD
kw5H0+7zhkDkAe+NQRubSg0ZFPOzKkvyPSlgX6EPkAMhSIke6NFYN+GpM5mH1x/5z9unNNdwZbms
dPUgGDyytBuTnapXcJw0WmRWqkRLYzoLvXWTR62VGNYBy/X7XBQcKR9XjjNLl778/UNU7wxZC2tp
gOWp6cVu8AsZs8REX7n60sjM4q1s9BfX4oR1ifLEiUAL2b2JHESs7/ySuuX18V96htnqj/0k87rQ
Mg5xrT/65rgXc6i816+9NOVmCz+xkggEbWUefFE/JBVqyG64KRVpe/3yS8tytuiTSfdxVDatgzUo
k3nxL5huuliPbXQ88SZjoapu3mfB4frtFt7HXH7e5D6aDSH3DsRv80YXJfOzZpYdPnqF+GhM4toX
0sKozUXoSt6EKAlM41Do07aSPFse2j0kyr97istgfpizTQ09NTVS4VCygzkg2sunDp+Yg6w00Wsn
Cmtf9ktPcRnFD/cRPXlCncpoSaP0JdPMpzAOj0bY/fq7x5itasWb8NabRBPrVYQVw3mSfNcsj/Gw
cvBcetmzpV3FahSh2PYOlgqirtcS1al876aMq9spLVZusjRGsxVuqF6Qw070DvmoH/IEzzTVzMDI
le3m70Zptrij2JtiGSLvIY4/RT5eKdKxBsU7aSubysIKnJvAFWKP0UuFcLtSR9Mxu5Kcffa/OLu2
5Th5ZvtEVEkIBNwCM2MP8fmcGyr5knCUQIijnn4v58o/O5gq37nGVQIkdavVvXotfdX3c35OGfxI
7c07vmRrQdbGPqZeMemZJq37PBdtOLmoHigBSYCdnMHGYqyB6I0xTm3PXZ/Q1D80EtGt3ec31Ty+
fL4WG452jUFvl0KLqld9It3xnUbkXSNtdnYqK1svv7JqMdUel9BPSVzr0RLXdHms+c4m3ciIU29l
yQUPpj5TkiaqKa2L0Xaa57oJxEU/+sGFx7zqAYpKEIvzreXP4gh1Y9MFEGzPQGeATn1+m8JS74K8
5TpqUul/Y5McQNQ26rBt8+m24cECWYTgPWwj2VQHRwjTDpc91C/22lh9OJ3/f3Wha6SuRcugN367
JFVaQrdD6Bi8HBcda8cQ6st3oLx5naC//PlCb3BBgH125fqsQNapo2kyNoOH3v1UPuL+V03x4LR9
7OcQoYmWAf3nMYSUgRKry2kGs703RNPE9vzvX8zuv7555Vz6ussc35EmSb1pAU+BwxWg8Slu1DHI
yhHgLT6rfgZNjaB/UqT57k7LeAFOD8iJq5ad7C7DJaVGQoA01AnNLLtH6Zkx5MyCZEM/+NcT9Cd/
6ErU32va1zdCtf2P0UBaAZT0oG/wC6hTeg45QG6DdZHStLFxC2MIOY3qEneZ5S3ANO0tengDiCeB
PvUErikKblO5PI/Qlbklga5i7jb6AEXPUceBP7C4W6zhrpy6ILbb1j5lJHNeFgB28Vg5Xwyddk9I
zamLbrYgpOVNNkSjXBFLyIU9LUJAFsMtl+VbAHaoMziCzXGyCABpmaxOFD1Hke0sEp00tXOHAKM/
gHmR5ZEWBB1z4A3O7WiaSQGNu0Yjf+lVoz6bUU5J3rWiCbm0XXChz2P33+fbactvrHz4UBV6LMax
T/hslliBtjgGO5D/Ra+3CtEy1MzTohm7pBPZf+AvOJc8gGoBtsHX/La38tsBFGOgOj50iaJvHU4E
Kq6a9Ecm95rENo6gNVgZ0m3atJyrRNa4igGcdeS4SUek8M6QmH9D8/Djl9ZhDULWJoPOF5H+ZVCh
pJCT70OT7hwNW9/w/vuHWEm4rM9l39BEQvsi7usmzkR7WTjjDYTHIHUBNdqvfcPalTesHq33tHg2
208Q4H0SuYo/H3rjBFqDhedJTsDGIbMLt4KcEK3ppSTg4Ko792tFX8pXfrWH5LtEp1ifWL7v/Spx
Rt/XtdpLNW7Y2Roa3Aqo7lhZPydQ0X5lnjhAVu1rRrYGBzdIETPUN2iyiOCGjcVt5i23fMx2Lopb
U7+yYQHVDyGXroNYCo2qCiKIIPXJd0K8jbiLr+y3R6BSdbJjSSqvS/3WgmWBeP+VxY532xh+DdLF
VcRoaXSfQEwJSitLd5IUfAJcQfFZB/zH55tzY23XWFw0SU5sMQNNptQ71uBYL5y9tOjWB6xsl/EK
2UmDTZkyZce9P9qQeGBT5AYVCCqcrj1+/gkbPmKNqe0YOGcnE0BLpclPWTWow+S0dehrZBFN1SI9
o/Yivq1Pet9nH9xRZ9OKOmB3Rs+MYL+rfEKit0UqNxhqcnJGaEh9/klbq/L++4fnNDJwvKzoEdI7
/RVP2wvj28+fD71hEmssbcMUyLk9WByaqZuLihr3ssWd8SpIIUD1+SO2Zml1LjddlWbULNhTPjla
joHO7jz/B1LORxsCIDun59YUrUwbqnnYWyIgSQqV3msX3ICQt/HbnQXY+oSVbc8QuYIKHcyidsWd
3U1WWAzkeVTtneX5XzO9NRo2QHvvOJRySFoFmRDtVPpQsGyvR2VjftYY2KmfWnDGDkMSuMFZOaCB
yfdQqRsGt4bANrUq60khTp1tXFS87iKTXlQN9nFy0KVDd0CLG0uwxr6WPepOY1d3iU/L36SGrKrV
zHdQUGBhXzTWzjbaMIc1yypiyFSiPQR7VRVHmnEZjtTMsVtCoPJza9i4YTkrW2Y1Q2Uk9WmiQTA5
VLcqfbBrdlm2AJq1XjRJayeduzVh7H+dBnrjCiNrRhLWvzZ6QCXp2rhvbhbsZPm2PmRl1jniFeRg
XIJKMTgI3dJS8dDTCzfzwUjlo+cqGKfIN1/r56R/u8M++MCyt5oaDJpd0tDym0M5NGmzu8+XZGvR
V9Y9GGdaoBFPk35GQ8lw7cx5XM9vXxp8DXx15aSh8A0Hm03fLKeIAxCged6essbGq6/Rr9KfZlZI
lybGMxd9Uz2gSpCH0Es+fu3tV4c2tGwFHIVNE6e3oTWsHkCyDga/bKemseGV1jDXJmflQqCanfSp
ehtc+35sAAX//NU33NIayprJ3nCQfKqk9YuwDd5wy7/w8gepF6hLuzsP2Zr/lTVzh+cCnAk9yLK9
R1lxGtK2fOixUXcc0tYMrazYdTQZKqWXpBjEDQvECfJvXztw/vZjfbAoUfoLlO6g4zr24nlOy292
Xu+kwrbeenUak3JhVufiyK9LKyQoNHAoX3y+rBtubQ07hShF2np66ZOiaCaK8uXMLh1TTxcK4I8D
dE2CnQNnY2nXIFPfgyRkie2ZCLCRRkOu+xB0TCxsocm7s7hbj3h3rR9WgLtm9s2YqqRCI2tBkT2P
tNfEn0/UBoQIeIP/HR3ZWVXODOlI0SFraMnY1/UUZu7wks4MRI3OH2a1kdePB9qbnx7cqttn9198
+Pvyffg0DXVHrX0Lp0875JFMgRsJVUrgnDy0yobl4pAYPfr1ISDQQA85D4J4RvrrmDZyvA3cVD9/
/iYbW3ENTE3BVFqUC7LVaQONd+Z8QzV6J5e8NfT77x++cWQtGXxcApKJsxHIrJbcImFof3H0leU3
skGibWj7xPFe3fHZXn5/PiFbm251brfOghpvi3G5137zKbmYyzbBex8+H34jLFiDSbPK4TpdEPYt
/NVeoFuMdKOEDjqxVUwhYQt9488ftPUdq1O7LTl0BtVMksX2bwfBnBDJ3jJkc7NHhrPhatYwUlrZ
QZ0z0QNIyP3I6kh77LKhjN16Qiuw7rKveZo1htSnY57xCQWP0mffZ9BSEiae83pnH219xcoNoJUE
hys48BKdOiRK3dR6aDhDI7FXlKeAZtnXjsI1krThtQseCBgaK6F9iaB8sGIDNqqzayqyE6ltnOlr
ICnhBMh8g71b0zzKoBDbD09ML0jL/9cEe5e9DbP+i9z/YNae6fU7pKpHpLksYUmqt6AH3f/nu3br
C1ZWHVQQJYfQLEsc6LESyL7yAE3e1XzMMu+4AF/y+WM2jOPvmfDhG0ZiKidPAztB09UfbpoOBAHL
FRiAqp3v2GjepGugqKjdeTa6ZslYquG348guDmRVHdKUpicF9a1LoUDfHoD/+jEFIB91rJr8ABTS
e8bRIJIAog3Hzz92a8FWnoBXTlM48DnICndPPYAyofH2gEYbE7lGlAZ5x1N3HFlSWTaotN3uDSTy
GeKZ5uJLL7/GlAa8qZnOJry8GdBlacaXhfR/Ph97Y7OtQaFu5dWCkdZNBvutbfmhzdyYkUvhmnMt
nj9/xtYEvbudDzvNHTmRQox2YmX3ledHNgRwB7YzOe+D/KM0R94f+mFwogBBom6Pbcz9G09U95kM
fvCAPBpe7szR1vuvDnGr6X3SQBQvgfDiCNphUdygD7YLU4jT73itra9Y2XzOvcaF5ruTpHBVHQqZ
SztGfTtHxV5H59ZHrM50P3DyAeL1TgJ9DxrbdmtfDXWaHVyrmL92SL2Ljn5cijxbXDB6ptAMz1IY
OcQrJi/i/RdHX5lwwHzHrwshkrwlKmnqEgLcZW3GR7fh1R4t5r9nCRKl//sJhUIxCrTWTmLL61k/
kv6NBztgoX+7ILImeTPdjLYxmuvEcysZQcjNOtsgtdhJtfzbjsmaSrVwC0s5A7w5HPm3IoOmNtHP
fZm/ttr91VBz+NyU/71PyRph6KCLoaMMF8KJQyEcsWdYD6Df4AOLMuXskQBuPeV9dT7YtF9ZXmEH
Hchbm/Ihm8v7ZRmvme7vlrrc2U1bj1jZNALx0dVcIAbt7wli0Ha+Ify5GH9/Pk9by7GyZ98BChiy
PDTBwdMdFk8okOhpeO+eiTeLF/RFs6F8+vxh79Py/10gCVamXXgDp4TBKDQH7GNpRXuh5/RRiVrv
FN229u7KsjPCKhCeIP1VT+4FSJgB0tzT2Xi3rH+9/Mqs5eSW0AxgJqFojggtCHSGqbKvpARNuuLf
XUxjGABPFw4+Gtw/n7CN1VmjD6XpScpHwDnwKfmdH/D5BDIPml8Ovtd/l2kprJiaSv75/HH/vu+Q
NQjRBVOt3UPMF21aY/HDBXnGMSsFKB1niN1GHMmzyJRuish71nzvZrKxKdYMuUACW9TP7BESJIdU
glRSXLrDnoFuDf5uVR8M1DIg/LRYimtPRij6DOcptPL8se2Xncz01gPef//4AO0HRdBBLWQY9dVM
yE/l18fB2tVB2tjQazpc5I4zNCZ7IHubyF2ToXIP3bfh9Pl6b738yvg9VJBBmjcFZ2r9mPtr0z1r
veO2toZemTpYSYpuGY11dsT1pIGQWYqw4TtByNbgKysH/uedt2JJz0tw2yxtlOt73VXR55OyNeMr
Ox/sKkcOqbDOJWkfhOBA7PnG2xnc/tvk+g83skYc4qovUxRN0ICfgS0KmvRjAy5REdxXPCNVZDq/
rEOvFP0FwGssGpryhY2l+U8jVI9oz1x0ougpTgfeX3YIMM5owXYhcL80P3QgbJSETWknUAAzOpJ9
58eptqY0EnVhIohGBOhRzgd9LbSqYhS37B/vx0uU9uWU1CrV0VINw41jmRSZAsmDSAxz8H2QLRq9
AqcM0M5hWSIa/VSO4VwMrh+hA+lVBbPbhdLr50etPXS3VFroqNC9LuI5yK3f3KpcHSs0JNx0qQWs
QmO7ujgE3OkfbcqBqRr9yv2vLMuUwIPm/NmUnokmLefInYkHpulFvUCBaPg+ldyDVm0lecyKMQTt
Tn7ppZKFeZna57EfwGzBCXB1vR4eSdv9qZ2sucpz+C2f5vlyVxcV1KxIkLU/c6A/wxqilGEvhINH
Vf50AS5JCJgXWXe001bep8ts8O/+p+azBi5tQm/EEPTniuTwK+VIbqHRrGKfUvc/x+Ugh7e0f11A
cP4ImQfrkAHjG+duZV/2wAJGLZvbaOSzirzF9o5GM+dmyZzxD7FQkLiqO3hWOaLvOxTSVUeRkjZ0
Rjl8twJbvnQWmw4ldVDBGNgcNQ6v4pnkIp6ngkV+qoore7FzYC7nKbZmoadDleZOcem3w+hcgCul
FZFlZRSSZ7aGBE61jPcNQDZvk1OQ+eBo16uP1LYCEQ0yrb/hLmouzUi4ihfa8BdVBAa6k9wuL8yY
M3RiwTh8v2BoGXYrt4ZKFAX7sdNMr3ICy2KcuV5zABZmrCFKzeiJa59dFbz077u58CiwgbUOB9QN
L7oxEF0oRg4xrY5bQYvuMKsNiVs35pJBUhXsytTNExAvz0evLCPg/ZyLvuh0aOAGcE0g41NtGTbF
Xm7LY+026V0wLCByGNwBHIlpB6QJr7sDGgjkMa2a8R0F6Tck6to+PftVzf8g12+9BejGem7KCoaT
y4b1B826FoJaDjs1hctvQdhfqtAHv/5VaRT1DnlXmldfgw3dM930jJquU8W0K5wumrpO9oeGOebQ
T5Z7xJ1jAszItS6lJvVzWs3+E/jF5tCmo3PsU96GvmqWu6yx9EXXcog+e8OYDJ4nD6IlxbNoUJ6E
Nqd8TQdtXQxSWge/FI9IXtDLpQ20hhyVM35X2YzXIYGMl9YhIVabnIkR5W3hU1Of0Czk8h23thGn
rGHOKVuqMphs69wG6BrnPSC9PM7y+xbCXaTdE1ndcPtrBuGaVG3fT1MP0TueH0eZ6sdyHmcQY1p7
uMutR6ziBV4WbIZPU0kAaAc2VRX7XkCizNSHz0+XrQe8//4hXuC+0xa86Psk87y3zB9BcO8vbuio
vXLVBo00WQORbSdDfybY0M/mhnRhfjs9Lz+A9lVXxdN8Z323X/3X6bG/66/Sa+f+84/auKOsGYRz
xSFVWvj+mSoD7XbtpwBzVcaCvBL3FboazR77+daTVmFFZ9VEaZP658kfz5ZfQkhv/r6U6bnMmz1w
6dYSraKLvqUsp8z2z0V5WTavsv5trD3F9a2xV8EFWTIfNSMkN0CWc2nz/DDz9NgBw/qlhVjjYmel
ZO7xcUmsKfvZElxR2p4wFKvKVz3uMdZspEvJGhTLmCl61wOwHpFoGadzg57x7ok2zQsbZFLV8w0v
p0fGli60iDuFUua3JUwX/CJ7OeENh7Om7w3yWSvWOXWCmlVxyq1qiOvakze9C4B9Hnj0RHt/j515
IyLkK6cweIVaOokYvLT88cq4iKTeP+7x8zXbGn3lEQTPpRwGBg9P30b9INXvr437/rwPnmYwmbB0
X6eQEOT2teIkO8xBsSfjvbGR18DZMUhLZS3dkPhBr02Y4gIXaggGXaGZeXn42hesjN3iYDr0nWxO
gHNtLvuxHU+W4d2vr42+MnMrBQ2FTbGL+eD2t4Eeh0vIqvdfHH1l6P1fqSmITZ2hhANVUzFeA0yZ
x5+/+sbkr/Gzfo0wzw+8KhGzD5VOmfJLk5EpNr67fO3+tgbP1sWUTqXVpmc7z6OgQItwscRZu5Om
2TDfNTGt6yguycCrZDZQF2cSkazIcy80rfyZGYSvbDftvjVXK+OdqoUFSz7jhPBPJuDwSOYggnEn
m7k1+vvvH4xsrh1WU1FXCarQ0bSc2o7hFtR+qWRA1ryzpPIXwmk5JHP53ScGNAY/B1tFQ7Bzj353
Bf+4i64Bs6adKVpWgikp5krFbsDrp9TydjWWNw7rNfksW3rPWRpc00sloxKk9RXaxGYwcO4Z2dbs
r0xY2UXASTukZzGVb7YMLr3Oe3Ty7PfnZrY1PSsbbjE3mbaC9My6Kfs2KIK0qwp2Stkb776GyAIP
EdgdQSFFKnL2uPWjqJ2zFHqvqLkx+f8PJMutpjIzEjBF8OINCQ7LyypP2jHbyR1tmPAaKctzBLBV
lgfntq7B4jWX15Q6YdCTyFbFwWqsxy8twhorO8gZKXaPIZxduIjSxrXvSG8XOxa2tQrvv3+wX2WB
BEbKaUgQQsQQJonL9jcXr5+/+tYSvO+rD4MjBVbZXqmdxGI2xBJ/zUGDWPi1AvDq8wds5GvXvLB9
5vIysODbkAYoorHRwb3kxRiNkqUWcgxZf4s8j+5jR5g9AtENo3BWh/LYeE5bKSQ8lbucAqe9JW36
NXe0hsUOYGyRORA3wHRzE+kOBL3TsMcbsPXeK2MGy3bZtymiegt9/MvQvtpDvnOabQy9hsWqIZeO
UVaVNGjU+9ZZRYC28SbdwR9ubNE1LLZup4mM2eSfM+RJQKQV9TIPp7Hb2UMbdrzmg0W+QFUgBPHP
dtv81/Lfs7gqKNJcVAAG5n0N4ETW4FiLI+sCFTH/rDqKY7h8kO10MorvONMNS1vjY0sbHIkkeDcE
68HOinh4z1aiKD3u9YlvPWBlyplwJVXETc9F99MCUu4IoWrIKlrXWpi9kuXWQrP/dReZynQ+uVho
Au3TyZALTV7aSeykaLZGX9ktUmOz02UWRnet0OkOvgqA/NgZfMsCVgexoBp5KzR9nlHtVuFS658j
639/7uQ26m5rkGyaOmUtp9E/IyenQnDJRL5CORepJTA6pYfWg9AFA4GCVF+s6azRshNya8TzpZPM
4Cf2F8Tv2mUx9+UOoIlu2NxfNY8PB4M3tZUpByjTlY1lTp3xcbspCvUkS0NjpK2rCN3k+thrhB1g
s6yfcN0F5DTIxam2aRB37gR0trNoelGyejoMtd1B1JqC7+rzOd9YzzXc1vZnK6We7SRcNr88TkQV
piX1f30++sZWXJO51kpXado0wTmfIKUwfy/GV8vsnLlbY7///mFqizmFijOBVNYChr5wlsFP3npJ
gzn82ruvHEE9soK1GuGIByR4vzxX7WPV79QSt7bFygGM4yyqZkG8CRn6EIXr4zygdwesCkt7UHuQ
2a2lXfkB4D1BRJelCGqD4akiJCFNtXMObr3/yguwqkc/+ewEZ0tbL2Ow/LFt4ZFw6ejwjQ5pdUBX
4R5934ZD/itf9GGdUcygbT21TgJW41u7B69DxhPLEzeQ091xahuP+H+QWfiBOSsJTsYhNSCqzNOw
DkDaRgFaSQs3/nxDbazHGjCLQoubgw7BSdD6fKxncaJm71TcGvp9nT7MUUeNB8jv7J+7oeVgSjLF
QVL98/P33jC0NUS2UoVe3IwNSVNQSA95aEYVdv1LWnsbdesBK0sOfApWvxHHoRqzGBmIsyf4/Wz2
YGZbq/s+aR8mBzz7aUc5sA7pUt9auRWlHe5fqrkme0/YMIe/6dMPT2iIzTrJ0DiS+kUCrSgo601O
bND3Fwom2xiaEc7OVqX+32TkP+7ya5SsNKPLWtOaROadfbCL1H1kyJZfTqlqT3ZTd3/0mHWvMND8
aVi0fxKsyFHD4i2UClG/e5EUxOA1ap0y9ElnfZ9lVZyCec7vlS7Z84gMP8BmU39RLGl+q7mffeOp
GCKvq/0E6tvZlXIcfsnQnBmTJjDXlXCXW5DrFCec3zImZKRlyIMmOzb9Ig5+TelvVQXiYNsLCqxV
BwaEoB3eBpQTlmi0CtyJxVA92nxEuwM0mnmylDwN3ZkNt6mVF/9JAg2+43v1Ic6dbjr3Xe4cQd9d
/JkCt3lWvcWOUhbdS4CMzy0gCPNZq969rFhu7izqoS24J7O5nMbCKsICXF+XpE6nm6o0TaIqnf4K
LJ0dgyrPYtBnzReZN/pNaCzdPfLA7YeoraayOgL1OqKuR+tkrjmLSRsAVWuR+Q7EC+mLaWb600I2
AZXYvrj3YCptCNUNERnmijxUxYCYqQgA0G5JxVDu5lOigGYvoQFRZKhrT90ynPHVJo1cQ0kTl+AH
OQDnNIV9Ki2wI0HHULhNgfn1U/ebp3t6Hr2gDisPJFyD05Ts4LVNxiNdqO5YFD5kaj1dyyNBo+Zd
40Bh8gD+x17Gjo3iNU217UcozFahW5nxCTSX5mFCf37s9SnFXsjUsXPEcCyVlse2MeXZUs142bhF
dp6LYjxMtpQHRzRgk5n7Dvw3NgrmEC++sFujzgTC5Je2P9gHMffuHbp7+ldc/waoKhJhXyyeDylK
1K4vEO3wsG+YliF2a3A3Ez3fB8zxsGls60XitDzJ2bePaHGSYN6UzmmZczeyxOiHxWLmX66fd98E
4AvPfPTrK9IJFeOQUjcgDFle02aU0dihNkEnNh5zBkjuyIElCJAZuGqUfCe2ddEA2ivx20NW9Fb5
MzT50mr41uFxR2cu0hi4CRkzluLS0YC/A9is4Qgm0QLsN2PzQDmaR71MLSJ0UDu4ynTjv2QzbY5u
VxW3Yra6mya3KXqaWBrJalYxW6w6QpMwRJkY7Z8dCFweZTqpgyR+fciGApNOhvHg5RhlSqESkmEl
rgxh9BvXdDoOTuBj6RZ+dHJeHxiRULZo3fRaoboV5uCEDDuW2xeBqNrvTqf90Klb+a0oQNHSA7vx
ze0c/85MaXFF23SOtJN7r2ShU0SoRe4mW3RxLQjgJi2I5O7mtrYveOPRCzJjZ1Z0NNdiRLpjznj+
0wAicAKzTnqyoF906JjTP1O2vKGZkV260Iw46UWjd6dfnNAmZr6yfNT8Q0ZRpEddub7w0tl59fvB
HMBuW9KwsToZgrXDuW4RnkflosBcHywuj0HX84dwWyS17oJfdlDyMMsg1uUEaBY+iiIYn+u8f04N
+ig9Jzu6bl9duEtDgD+xJve5zKbsl6myJipkPS/nmnN9HgbXihyLNuibqcyDDxhjGwXBlB4nwepb
2ynb+2qoflncHo8k95p71Qzi3BuPvUwVJ0VUjwOa7fK6OSgRsGvPrQFUYIocgMPI3hj+OiOe8eDq
ytELF4lmf2KoFdZglYizpnmbRGVdalKaZ5BZisesGSHKONf5G+AbI4tQt8h/BLNtnAsNwdLrzAZS
QS4ZhIvbrm4eFlrWl4GPHkNBp/rRmZDkPUzcTU/17E6JzRf9gw1zX0cFepOv+VCj9cXxgt9ul1ug
tyyhziUlvpeA5EALMUfTWLnR7Fn8WEDI6WIqJkhRcWInPuuQYAeNHngF+pIcoe5dOkc39bJTIeq2
C3VfeV1Ue3kROY7OT3XKwdDvCfTc6w4TSVN6sFveAvlCIbqRzUXUT0xh+wb5Tea4/oMxVvswDWJ5
oqrxTwRIs2++P88xiPQgAaf65eT6c62iwErHsGC6eDFlTmIO7omT0ZCqn7Qek35p5JMZWxBkdXj7
OgXrLofTCQ0L3CeWMXUvlgail4r0PzNpIXExVXV2UXf5XS+BjezsZjiBCA/HaG7IEHdm6kFmPlgH
5pf6lU8sv6Vt75zAbzbF2nPGqLJAo5WRQVyhFNxDEKbLvy1iHH+ptpHXvqXbY9H4oNYyGfDXQ+mU
ESo77MpyqHU5grznAtsCO8R3xaXI7Po4ARN4EIrwyO2mITQ1/LbCMoHVfRL+kTKfPDVCTGgbbn33
bqi4D4HRoLV+aWRNrlSQVjfupN5hOY65LiaRPde27b8WpC6B5mirq5xP/OT3PounOVXngWKAySgB
/90Nt+XY6XNOCzQJNzh4Hz0LVLIDT5070WkVCm3XDwvJTBllELLQh0Dl6Yv0Z3qG1DXaJJ2qOjEh
ypd6gipvNruAqi1c39aDx6NgYgxdXsMYKt+0J62K9kmi/+sY+G317Czlfxq8ejwePW/55jRYK0+N
4yMiCZh8SovicgEf4aUD4JITKqqrAMp9A4BrLlyruWe4x72RWfLuUNcFj3K7vTdee10XQShh4mMN
t1ixNpwXJ/Uv3TRn9MYVMlUHe+zmYxlk8jnwSHe2hQXT6iRU9bxUdaHXFQ3a6uaCZxD8AbFWNFhs
HI8a7vGCKPDFREGH09cMsklDCACKByIojavZAbKtrOlDU9nQ4gPFKcwN2Q6m5ByO0q2tg7Wk/M40
lBzgtkic0Wn6Q3zdHtAzPKubZWxQcZ+4ASlZihK4G3S/QOKtTJiJan6jPoXQB6c5c3CylQEUvhH8
vCqrb59o4IogVJUtjsMwDtGI3SLCmdtpCfVjJ3vjKQ4A1tI/qibmYRkhsXwu0sEfwq4iDBRpkwss
mNe5bajKxj9aaT1Hg+9OV8yxhhNcIZBfjT9ejo3FIyASnTZsxgBxFG2t7M21giqRNrjjBFHTCMCx
14QuojQrFpzBJS6ed5l73nACxsXcIBQLnhwPXc1IhKPnqB6mCF2U5BfQXRVYhRQ4ckawTYcgHaQH
MN1WJzMXREV+kZo8hrIGg7a6A9BkWHTWfOtmxXicFWg50AqGghVUSg4VN9VxqYrmPAheASjHsuqG
+3mTFEBBPDoj0JEhWmysa2ZlDcSQVQl3z3rLfhKN8P4Mllv+IMGA49czjj6Dr9pPSoGKOSWqvhh7
D1LYvS9vZ2+qT6lrD4/dyLs7UeIAqeeKxbZyjBcKxasM188clLe9IuZxkgJgRCDL6jqs0dTFzyID
gFrB3p60EpCl70rbPsh0ETc+J9AQk1zY6DtyOFwRryd2AJuq9WJLk0LWqGjYn8wDuJ3NnboGZgSV
uuL/OLuSJrdtbvuLWMUJHLYcJLWkVs9x2xuWhxgAQZAgCXDAr39HWfnTs1pVvUklTkJJJAHce+4Z
IlvOcWPA6/RqmSM1O2HgJPbV77Bfx1wNFflmtITb17LMZRvGwYtG9NNJ6MpnGV1tCPIfVdWv0Y0d
soOAC2yR0J/T+Qn8Gt3m0HDrjRP1u1r14cH6MQUsGXKEYFZUHJyojZY8WoS7sTxNQRT0/eVxlBMp
6IxeOUoGW8yjAVE1nVab17P1+rwNJIqZZeHti2soL01v+we7zLHJtAUpMJMqXJ5mqe0G3tMAzJBb
Wr+DoeTgbwfoHhw7DlgDrii9cUTRBMufTTP0gGGaefFzCfPh/YAzVuaiN9jh+KLbKA+jqntuENnW
ZsOMb9yhTrtrQxftJRf0jsZ9BZG/QYcz6eoObsjOlKWN45aL58u7cakRgkba9h7eS3yP2+vli069
zUSkAsHGq0/D0lVbM0Z9NnocgiI4LPbHwYNl/pJquWPpENwTVKTf5gjGfnfJ6gwbR/LuqU9Svxyp
iY41wXkBRsX6GMMA4LENBoMkZ2WQdeXW80PiGjvky1ivO97zyMWkHFRcJ2L9m2tVkMeeQ8sex+6b
0+joPgxUQ7O+6/ptnQqyCbiZcbajBMlgmFzlg0/qbdUydx8itH47h+nw7FKn+2ZRZO86S7vDhHQO
uK1o0RRNXTUESnrRd4XoLMsJbGa/UjLE770CUxlE467OEIfHWtgkoK3rAs89pLSJf4q5FSMEVmLM
WQNGI2o7dkz4QEsHEeJn8pOn0pxbjT8QI31zIyuPSL6g/4Ij6264qPptY6W3DZfGL0RswoJYPCQA
q+xxqbWtyxliww33HVBAo45v4fJJjukqG6ybxofS1VB0nY23py7peQ5FQ/fGRtH/WJw6/CoTTr7j
+y913iTKhzsFaN6O5zggjfryyyCoO2U+0IJN3/Wm8N023YWC6PdIeeGd0yv7OrgLAjDsOmdmGLWJ
0dZ5CyzCmWyfuwB1EiIFahivjtyd0tx3KlWwqF43PQssiM7CO3+pznYFWjwk/7JUyZ3xucFg3vXf
3aFPDyB7zMmGJrQ7DvE8lnqFg2g+aDpguOvU/GvXmERs+6lDF8Nnha4rGAqm+qHkPED4HAi9aN/T
KU9j7qJwNfKfho/990SiIi39VZD4gSsphxefg/P0lWFOhtBjNMw8d2Vv/wERwT/IrvZ3sU37LB2w
z7cDJdhKwgWwyUvUJVW5GJ+UKpSKF13aeneV72k45uMmCJihzeoHZhFt5rdGv5O4DgtQkMM7VGKj
yuFA27/WUw1zU+KsPcliTHTeQN8lrKCGBABDutTbg98Nzi2zNtqNk8SOQNGObnRa/fShtHlErTJk
sPKL/GJxKHSDPW+WsKDVzqA/aB9BqZ9VbsMkbkH17vu5TDsOf6pKCZ47gLT+rWaF6EHTpShsV9lu
U8Q0Z/C0klkS6PEtriTDb/PTu8Cx8w+aJNMWpg8in3ATn/10dV/7JqoKrcMAm1AUtIcW2E9mJJR0
Gfy2xrtJ6/a0iqguB9GKDWhgzruR07JPUaPtGzDfj1A8hk3Wup27meekLozUfDcnjtzGPRH33eQB
aQFQb8GKDsNtGEC/saZ2b1FtZwCAMIaknT016I2KALHISPOBwmYXOqvE24i+SIAO1sp7mcqojGgz
bB1nnjKmI76pIr7cL2add3iB49yzU1emFZH3qmkpWoE43Y7hMGUxOtmvfePVqOVWsfGlpx6rOdZ4
vraWJfbsl46iVfJTMb/EYlXoWUy4Cyuz5pXQyaaVXfIwpJV/Z/yqQhqdDasiqPVSKhnrfYIlrFEt
6/T7SrBMs16Z5KicKt21gzH3NgHFqtcTf+VLa7+jfGzea2eactniCC8MvAVRn0zNcvIap7WowAFj
cBNFD1KY+uiYcTjC5HbBCa0Z21g0pk+mHc2/6QzJE5yT4KnIkRhisgmddeF0qatzSLSxK/dokcY4
8UpsxGCjN/eVNwH5amskzDcSIBfy06Bm4LKs3AYk4gg8CUyORHiATW1QTDSdNqROIoCMAX9DPLvB
NLGe0agsHX13E8mfsJpoBqcofoxFSIvOkhC15mpK/9yWZS0CTJYMtIgKBv6dvx/hZskwdRu6KUeU
F/2KGsotQcqL9+O69Pu0Xrr7wYEXb98O6gSi8/wUOz7d9sT3D0PM1FEEQv6A6iLdGGTAbb0gCmU2
10u1BY6IoJCl9bPAbeav3hqs2ziqZpFh36pPJrXuofa88TliI3lDEqBXNFTCoNcgO3uPQtC9U86E
7x9P/XaSgFkHZ42OAO79fdSsJE/QAeHAd82u6mMYL9c1i/OWYnaIkwKOilI50a90qXFyVq3EweZ3
gw9Vbe8lu1lWyU4qZBzBCmxKy0orkMMHmtTAQGLRJeeuTk+QS7RpycyyHM8eLdukmdf7tB8bBCTN
9vc4hGxrGfNOCYWdYhb7/nREelT43MJ45QCdNkb7wqlQk1bOjMQ/9EhtPkJO9g3IX/iv14LTCzAN
upCKBOTB8TESdeYxjjNCYlAOJuAZ32D1yl8m5WnyKBSyRAri0SHKVTSb33HS1K/AxeL7hY7hXCQ+
bx+EjpcNb2z90FrmQTehyOM57wcHplC/qUnFc9IzXUBVgxmrB8JHmUzJUIqw6Ut3nkW+uql7DHyF
WKjO7zddI/2N4h1aIW/BUCBK++RLNfIBUs+6e6ywkZYJ6Cg7Myr6q6nDeN+NU3KyCAjbVlHQ3wVt
3776pk9QT2Ci8+4z4KUSfXsJNVCw05EYtmri7tEk7gJtL4vWjKWYZSc4jn87oV+RrFmHSBUgiPuP
1ZLInWs4Kra1RQefuSGDYEJKkOJp7Xh7NoCoDGUKYkhwU+8X2PeYjLUMOqxOJfQ0OCnDgIOPG1SE
CJFuVTUVdEwD9HA9WAy1ss82kA2o/CTAsBiOXP42cGtebaNhEj8T1FD7pJFxCFlEsh6VBSiWj3MU
bc5hHzgDpf3eLYOAa56Ohu00Ef+fal5UaY1v5kKZMckjrPrnaYG8dJpb97vbsrU4f53csdhqkEbs
IlnX93eQ0Ij7ao6m4ux//kto57frDtNmYhrRjnB+3Dgp9FrttPpfh56oh0At6zcT1EBmk3Qsx4mp
tw5FRtlKKgqXdQUOsQLuBem8S9bZ2S7QOIW7ae78f6Ie9tRwxDEKchXhAo/VUBxliKICIk8wDniD
/+CYUYcibB1muGU3N4hKc1Kz0cQglCVCa7cuvEOca5PYV8N0mgmHuD/cyaZ3PgyFn1ozDEdAF7B8
Wqdkg1Ys3ZkK9ZniANMFzrFtJ01SenBu2DN0eTNs1lW4JUx228l6P2xcxc+d0yQ4/fBrBAVaB5dF
+yONDb2Hv7BzENhaXt2BO7mhMsKxV5lTB+vzYsSYMUutRiXQqWKO0AbZNplyFgFy9epYfcVAuL53
AmzXwUKXPOjX+ODDzKvsteDf28YDtoCBxr0SEvu8AGELT5AjO2vFPGXMgRe35VRxFCppEzxjY6g2
FtJi1K5Be5+sFUHVizrwxXcoKHAonLadaO1dM7skRyuGzmOpR5TYwMGDtfK33GjyAkPpukDVgWPV
rLxklbPQTDtxmmP60Z+ghZLfrBgRbwVZWr6mjYT9uUVBRGdRBgvcu3x1hu/75UvqxSB2p67AlVf5
ZenY+LBK5b3CXfXLNDjwTxgo/TJr//fiOrCY6SdJCiiM+gJeJqTAiP93sLbzL+1TAHLLDK0L3EdL
MQu2lmGMnScD4A5Zog1dIL1pPG6SJk3ebSftq1qZpHltkOxi+qBOszpKl5IFEc/gIRCXkmG7jGPA
0NCb2btJOMuRglD5HNIVy19r8Swm1kPHh9AQgyqlxDHW3rs6qR74MHRfoZKzMNYN2u0AU6c8NLwp
JoWTsJ+UzSSqEgRnoHjfxIhI2LAV0B8KTnFaUAamRRRTUBKr2CnDIUg3Svg+/nE1uyhc0gKVaFLG
EQKRaxkmSPhYg3fC56VsbJceRWhlGdnKPA3z0MJ5phMAWRy6U71OT+BcjKUJUGILmMAUKFfNttI9
DvCJxjqrkMv2D2pCcopq4f02iI8C2ooEuNmSFeJ0mra56/ZrTsn8g1H0b1mnG/LmMfcFSW3NWA6t
ML9TB6o93137DYR46qR9IPZ1VKsv4coQZ2jNWpI+kUU0jufXC90JQjhowaVI8sF14evu4IwKW86/
NRH+u9Vvwo1gLrId50Gbu3Stum1QYfjkAE/6ynno7qjDpg1m3miU6KDYsZoJQ/bYwDKWQAsTJ/or
9iAABVWHWyiVfm1ESjZIGHB2NIzIE/Q/AX5IjLkLpN0eJE4rENLtginAedtWC3Lwatf/Cbqf9+6M
lfcASZ237ZAbmlVmivfMYlDDZRwc/Bp4NKZHsPvxYSezrBhzInLpvYmULVDp4KpTJzatA+XcKGZ1
5/txnEtg21uY/8xFOnGdL04ni0omZsc8vPVLC4ggW1GHPyeOElvXsOqwzN0MHaxt951AK0nqOb2r
QotKWtfiFXZTPzCCacsZKt0y1SEFDA/E1Jm5u10ssjhBrxVDFqKyOuEN9Yoahcgd8iEFdETRuq/M
2cMfM7pi1ehPZVUbvMXh9DjQdtqivkhirO2wL6A9bOoClRVsptTAdtXA9X4KMW1tH1pw1+OM9gmE
roD+876dVy8zpI33HvLBkHQ1cYKR5UgeQVPmDOrejoABOo+/FID+B+R9D9MLA8BKM574/sOyTliY
LlNqEwqv/e6Fa3hAJKL34Dea78c4SqJ8NgKTKl7rGNnDidPgG2gc2ACB+4ZnizdhdqYM0ExGW5kT
6ckg61CflEIR7z1JJ9g7SxtqKM36aNPO1i/iBiF8kmFHnKpKRRunVSMUcE6zAVG/LvgyNYVCefhl
Hi0BjapP6+8cUZYIB3aVDMoFPfZPyGU6WzbMnQ5p7fN9FETRN6VFu6dxu/zUGHGNWUTb6D4eqPeY
MhSVQCq9e3/szll6rM7Q6N9zHtP7dOr6+2nE/50lGJyRosUeORQhpt0HyObottVeI8uAtuMuGEdU
O5hR1XeDI+qSj4LdLUrZbyNbzZI37QAT8M6bv08IufiysGg5zT0NN04T+VtMpqIshG3nfd9Mw0kG
szxE3A9fkAHnuEVrZlPGEk0Elrve9u2YHptark+L1WlJ6LpuvY5F0GL0EoDlyATkyRr9OXYnQLRI
OlOmgZ4/nVkZN2uIftYNaM6Mnr4bB3LtBQmNLoCxBesiDdvqWziqoISZBN3GQc03dZToJ+mRqeyA
l+SxWekeAHr7hEAnLzfw09hQeN28xJQurzHMYLeul9T36mfiOeYVDP8lytjoD9BAqEB1JzMuxmQ1
Xr88hLYWCYDAIt/JWuHVMbE4xr6I8XXXauN5/noUtUD35pqBnNxoUj8w9ob82w/86CsKHR1mEN8H
U6H9WLO8pgJQx+gMzRGQOKmPrmYd2EzWYICMVLwn1vfADCISROUsPNGUvJqw9esA1p2BmdcdQjHp
e9UTZ1MpCMs30yyd4+Jj3WRe67Xf4KdhfreNi1TKpSXVF/Q+AumP1Lsjcc8gGBpkuYISgH7IhiuG
zqFecpUk58k85MyIaobvQRosD1WKbw/hNe8zstb2PhmJ/cWZ4+SdmJxy8iALzFu3Xh7E6ttnz13Y
tyRp7dYmdvEzxA82+Qrhv8Auwc2ph7zvsAbsa2KRjrKkpPnXmFHsATGZN8jOSa4DWMPkuovfAk3m
d8VbvB9rN/6ese7eFGb8wbZ3hd5B+l9B9izihxT69HsZDuC9wJPut7u4AlK6Rm0cju8HHopwMuD0
Z23d3BCajf0cB+jT18ZDlyrtaYB/ITYdnIKF4SDrbBsnYFCiixhFWeW6bkmIhN48CKR6TQ3K6czA
BsEtedq3iJpmrt6wEQOU1Ma61Oj69maFvCwTtZP+QviwfGk0hCSZHnX/bGHdOaIFR9Zj3obGQWQ1
W3fac5P8HLj6KAVBIywBAfyMjVDeXq/GBUuvH8sVHQQGvcg0bTMYMCC0j2I/BeXDwxGpaomBF+g5
aQ4kiz7ZEJ0vn4L1qDGK+CqQNfMa92Fzj6JJPzfx2uz6VchCtxhTJKONAe4M/lYn6KdnPJ/HtvWQ
WsHcJk9IQJ/6tZof43m+j1T3Lxtb79QT0heDmDAJbzyxHdCpZC4im8qlw1ua1aMQBQm493vGkP8O
vlLDg8XBWBCh5RZwcAc7vzk9rNyiyU4iUjqwOUEeEBmB60Tdb6y2+tFDxPemr8j86M+W3wHSiR99
DD/ywdSs6PsO2IE/aGDkZqlKTIzW3cqhg5jRlP4TJlHzAL7mDIc/wh8x5mFw4xow0TK4bf1kZ6T/
gAYxBu14HEY/fAoCGv5Gb93tlBz0CFbKjJACA8+RLPAr/2n2/HpznkEj6mkWUNj66EEwEY2B24JT
k3sLb0rXwbtZayBQ8OVS914HONwwYDoFVIfVDu90feiigW76AEmPWSMQXwpBwoCSvo2Hyi8py8YT
UA82tJBwG/TF+xgDPcyXcOrCUD/IQxYsJ4w/TDZTJO25qF7nfCKN/NHCtGdtKrWFX1FUdrBMv0HC
vMZruyBhilj0TZyc/aIkqDOydckGJINj7SwJWsfqczRY70JNEcoqkAzMjUME2FBCHoUeAaB9I14/
xS68tCocRg/9ZtrDKhqOJSxzZNKBPeUnv5lY0/Ljz7hCj7x0K1wtqF/dBOOhSaAbesKO+/F1r+mj
L60K0VIIL1lgm9bXel9rgTa0Zvl5QMobVdS83y91AABo2gYginksuhtAqHPUDWbmtd91fjP+4B2m
dLTY3Ajo1fJtiF8UqOIf/7ArjMxLB0NJE3RtUP8cwgYTkz4zzq8IKoKPL37lvXUv+JjAyJAuJiA4
1Sv0cN6QO0Rg3b7M8Q129bVvf8GuVg4OhplyephWgZZyxycF+DL55Nf3//emGw/DbY3h8cFi0hdS
vyrQlW5IhNm467a3LNqv3aSLxb2mnlUuZfQAoiNqnZMbqF01nr087Y3t49rLc7GwaTqEBg91Pghf
5TT8BZei4uMH/Ncro4g76zv+eC2Bu8JXadLp3q3ltgtE6S7Djd3orzo4XPr8539cuvM1aFCUnLuh
/gT24b8jDUk2LBKtsD+k+ZpMXxxLb62Dvz4FfNwFr9pTI+Z4ldWHyEMGxaPvwQOpfu4G5wab99qd
uljAGl1J6kRDeMCEQ9/TvksPXp/wH597Duf18cfNMsPcgQjYQ6sz1XthkocGgNbnLn3+QX9cegEV
jWOalcImOamyWpVOG9+y5frr8sVNv1i+K1rcxQZg43cJSCZeMO9gnGRKV8jHj7/8tQ+4WMGNngDq
YSZ+gNnVCcZSE9Kog3+5G379+Pp/1THhB1ys3SFtyVKNiwThfGXFXHXBA3XPJUWUeME2bpR5Mpgj
PHVWJfcWEcb6M1sTPvhiSUfUGycbQbKSrAY6VN85zSg8cjGf++Bw8G48/P/O/v/HQIdt6MUCHykq
sTCFGhsE1y0DGcVv+gcQ6lBTLj8WqQ5eSF6qzux6z/Ibm8p/DkN/+9CLpU8Dr/WdoGkPabwEJ8dL
UUmC12cLQP+AZRKqSgbmy6ZxDEH+TcoL4sdsM+q6ymY/dOAhtYS7eoAxYEOqejMpbh5AZiRbTLrD
Cf33AkoBA4KUOXGgfgO8rzNSN0O9Y3pcGAhEq733tYJNW9PpnUq94cRtstwja0c8jrwKtqH2xuOY
6OWFjxxdxaCbEMAJ8lA1x0uM3FkrX7kxyBIAXJoAOVAtCoMOg+mjG9frUzg0KbLFFrqplijaplUS
1xnGc+AeJQPn/1RB/wb6tbOVwgt+SqBrO8w7m60aBnNnwvjMNE78gwcJyGGqIlv0wbzC6a32Tyvy
vcraGYOtpDQohQ1r0IMsxuupQzBVnfVyv1bgW7PxXEU2TfRYR+G06XqCVmlJdIzebRXdVixxvYnJ
GhxBOHVvHRpXFuWlOWSCUBUMI5x0H2A0Cps1pIo+Y/3fWBlXNtrkYqOdXDol/WyxMgBz3qUSpKF+
Cm9FuV/77uc//2M3HMzaJAPBbphMBmanmCYBkE2BcH28n1y7/MVm6zhKIXHVswcwTh+tXUCkdXW2
+p8yWcRyvthwJ48GGDfj63tri9CLqmi6E6/jGwv32re/2G3dEYhwbVDuVRjBeruRxxiLrDdujRdc
e7IXm20lrFs3flftrUI+DkBD8zBP6ybFJPkQt3KCz2IYgW3iBIVOw59cKvljlvjvHXhNb4Z5Dd7C
gQXFws6oUgr9YAmmGd20nDaYkiv+1hgMDF2nGY4Y34Bv2NI1ekoD0Dn7iMcPmEON25Bpb1t5WsGp
nK131GUgxtUDB/8Ju++rS6tkgxZgeRpc/Z15khsQZ6b5sYGB9CbpTPM1jfi8BypZAfftwpclxcrq
ErjNY6SCThIE74fYVj7NR700hzDhCWhbLiLLZoNA12BiWRUKuzWONofKws2+ceha6tpz9tGEkTgA
OyQDQw/xHeDR9J3Ipt23/nK2pNQdRvA6emfci95GR88Pi6vtKZLUnqFnIoDUNnaDQKXmzRuUPs0r
zPqaWBrIU7zli2ni4H1Kve7krAbAOJia9XFNOdkbPoYAArj3vWqb8WsShrYtqsH18tD67RbWUuQ5
xrBt7/jhcpoqp9oDB/khbQQu+Jr48LybO76Lxmn5p4+c5OimBDHqVoDU6HtgVmCRcQBIITjKitSl
qNcG4gqYuXHlLhkHO+j1rKw6aNN7IE9jFJUtzkIyxn0Q/6MFDb6p2l8gqjsvQe2pw+jz8JtDdP/D
Y9WygR3RdOSVALsWUuFjWI+gqEB0cwfBBEAmDwSagXlvvHIQZu0lITs2sRlzYIx9FphevDoKtqIa
doifSt/BYr0446tJh3D6gpPr6Byn1Zzc1Dl23nRjsV4peC89S6dpRfmQuuk+Mt/BQc9hV5k10UnO
Nxfsedn/5Ri/NBBsIhCU0dkn+2Ve9hEKyQw+/KB/Bb+hS5ky6yOgGhwkRKKM+sX10y9LWuucx5/y
AYEp+UVJP2Em5GPkn+yh/jqPobzK3N00hL+yGV1mqctgAhUNNhn7GGAQXAkou2XGcaWmjC+OGLIS
x9Z1COM9NTyqajQFIlFe7UTxsgEx6XVX6rC+8yAa+vjQufZTzn/+x5lGRM3dMQAEEMPaZ7NIOKdA
VujfaD7/jpzgMVycOVCsycEbPTQQZCEHuhr9BpYfe0WMiQW/b2jDnQsqwAO3gB/CttcFpFuAMyHT
uRdVCPtSyu0NB6xrL/3FCSUTlQyJitP9vLx54MF3IYenxLO5FWhxpWmNL46oKKqZqEyLRQUqUBGn
Bl6qYI9jtlD7GQDF5oczBMOd9ZPJ3jgXrxy6l7HcTY3erx4SWIkkp9C/D/WYA6W4Uf9fuV+X3oPd
Oi6hswAD9dzhSwK7VMrYwe/rNxnONx7Jle9/aTxI4DeYzA3qNVFN+RyGh5qof0bJPtkpXboKrr4k
Phzm4n06CvCqlButXwjjwyuYA6uba+goP3mzLitPrlUKtBoMrqDOugrzznjISNgW8fz68Ur9q/oY
+QcXW0PtMLUQia4PWekZkXMm3QmMe8QsOBn+5Y036tqnXO4HBBoF2XrQyHvdD1Qt9/Cg7jepO78b
YTDzDMzm459z7dFf7AzYDpRZGQ0OCbByBI9I8OV7mSOV7fvnPuBiuSPCCM2GIyyizGHpAC1Gj0EM
uQEJX1sbF2s9XGcElLl43AFwu2byszn5TslxcuiN53Dt9lyc/8ZLkffZjBhAUHLnUnBAVgVrTn4r
rP7KD7h0HLQOE3C8we23kod52k/9PWwLwOftunEr3bEqP34K1z7nop2PBaKaMcNHRxa8g3YOb3GL
GSzfBs6/H3/AlRtFLg565FvObOS1PcwMXRk0JD9TSt7rOv7kDzj/sD8OSKSTwa6A+ukef8k6eCc6
0285sLKzN37Afy40fymVyPmX/fEJGFQSC9fu+hChz362kd8/AvIEDYf5sNDGlH4fzWfz4jCimGT1
XACnJ7zkJqgKqH2c7eAkZDv0DdmyWETHpkrUveONPE8CDxrlCXVzZmuKcWxLvV3lW513Pbwj7OCM
BQcp7LQu4DhJQ9MvOKF8UMFHFtzwxrn2fC42lJAKjQkeXB9AqPrdxRMrAtiHLxG5+9zzv9hHgrGj
KWIqlwMNg34rY+jeXVD4dkHgVJ9bi+RiJwEPxS7EIwl4yc6G6bNUmdN3uIKZ4uPfcGXTJRe7iVj5
DPN7fAD0e2a3krY60SF8m5raZD3Fw20hPfvctkguNpYWYsSJWmwss71n4Y8O+psVwoFP/ZBLD0R4
RoDEieiBgxpA9vVXhgAV8HXTQ1N9Y/RTZkZueumEOOFOJdOIzRePPMmrRBx0TW4BkFfe10sbxLVe
R7TiFgYfTFg0p8NXwYOhhIC//PgeXdkRL/0PVQDJxgA67MGw5ks1LQ8NjHSsplCqteGtW3TljbqM
CkcegBAWqfOHKD3V/gyt3poJ9+SZh5XH249/yHkF/2XfugwLR0RvGo0m8g9KQBuuBwgXF+r/8/HF
/4vk/NvVL9Y14EhgnQSeUkEU97shGEUhQgOzjlGTdSdXMSHHgQ9vDVjoUFyjL7djrx4BhKt/117R
DeZ20PqYkEMe7RGACDME+SCgMxB/PEN3M/VitelDuOQxHUPX+vEXv/b+XGwWlTvXyQQ96GECFu1N
sN8Drax5/fjiV1qMS0NFS2CEDXJpfdCJDr+5XTN9Q8q28xZMA5IloJlqWmg72/6nCwP/W4v62i+6
2DEapVcIyLHcEri6zOxX44H9MLx8/IuuXPzSalEEqHMmjSlQEC97WsXvjTB3LmM3dtYri+3Sa9EN
ukXGDYn3fvxi2i9wXCwnMB2l1Tc+4MoiuHRbxLBBinby1kMwG2R5QWUZTABTPndzLmqPOUlZTODl
s2cROIMk+WeOXQTWes2N9vza3Tk/lD8qj0lV1jYt7o5TT+B1PsWmAqP9d9M9f/z9r13/fNP+uH5U
g9sI6T4StvixgvY3aF5s9NAi7fnj61/Z5YKLPYKPkWwdIP37uJ2gslniI4JaGJjMzQls2ZdKys9Q
Ddz0Mo18WBEr0zldsocPhotMmXgbeHML757xxq5x7TW6qADAIurrABKng5Gw3RKPAMI++Q5drF7f
x2RrDNAGUZ/4+ZjaO+W1Apjpp2gYLmSM//uQIebhdU8xVmDYKF4lwsxypaJ1tzRabT5+zlc2iUt7
RVKDZlCv59tPxhMcZ76ruvkO5fKNy195jS7NEduZ2YEx3Hytk3Rn56ArjNP4GWPjsle+AeebDD8+
/ilXlsT/s0rkqQzg7WIPafvgUYS4tMcE5MihuQV5XLtXF2saXj8jvLHOO17YZZJ1uU4SmMTcKiyu
Xf5iSVes7aPaW4AP6DgfMQPTBClM9hb8cO32XKxoOQ84wEMANmru88YGtEAJsMUA8sQFv7ErXVlr
/wV5/bErWeKj2HL5ehj82AOpYerAOb1lnHrt/lwsZJQUw1j5EdnDzcnPWaJKcPQ4Ap6qTx4Kl0aJ
XmS8QCFGaK/TqTCruovEWoCW/rl+7dIkkbhu4rRj2B6oDmBcBN8N25bEfPLqF3BApacprsYJIDOw
OegcSYuKDZprFoPv+fEKu/J4//No/ePx8t6k1IZee4A5LnLvNzWGQZ+78vml/ePKK/zdLcQN6kAn
hGomOoCXj3PrLL72tS/WbYPhXQzVVHuAWgSijTfH/Pz4W1+pGS8TwwUnzf9xdi7LcfJaFH4iqrgI
IabQ3W43tmM7jp1kQsXxH8RN3ARCPP1ZnZGjY5oqT10uaF32lpDWXh/cKXLMF1uei6rvZljnwTBi
gnxY77y0dmOHi+Pll61M/7/3AO+6CK5PWd6WVZdkOTBO/FwSD/Mxa2cPZOPkzT2ngg8+DBz331Fw
cM7jALyrURgtiwOtAx7l+ZBGAnd9X/tQ+keUgpxpfMx7yGbunRpF+8PYwvo3o1m4h8HedFDMBtTK
z1p2TXEgvKt8Fze5KectasG5+I7M78IhC9Vg2Plmu2GqwqfLPbSS4Uw0uV/1erYmphM+vfQo8EIE
RyjvR/kb39hLrI2BseLLgDYSrjFFom3vt9U66WlwfWvXV0TuL7dhTRlkqnlhwNbhGp1gxcTxW1yI
AsXpuC44dMNYocQ5RLWGpap9qOr8lDnaQfUj/D4vv3wlUEyV75jCId8jU3f2WobFRuvxfUVqudF5
a08/7xHeTWAU3eQIbL9LoPGIWdv9LCzy/fIPXxkX20gfKmQTtwvPP8Ej8kBc+Fwu6o3A7uBzjz+/
9t0vdzSgcGQI/JPXTBIrPor94RK5W4atPerKzDUFvam0xNTB5SHBtVyVouCZvIAUGev0x+UGrD3/
HPDvGtCjyB2WD7JLQO1pwNqDfajftwLiqY4dgnaLILv2GiN/ULubei4t/1SiGDKoorTM4Khykzft
xgK0Ns7GFkAuUw63Ron9RTpEvbjDF1WRb23v1uanEdx+aMmhKkv41uMwXc9DXKTDxgT6eKFgpp6X
KX+G41rZYHxdisIhaDNGh7ZFZFl0OepBobo5TOfHSZbLBgrh49YwU+fbWajdYH0YngonSO9tmvK9
U6pwo0Ef7+vBT/p3QnljOlruAJZcOPdR63q71P8KHSsqruAAt2wpNdbaYIR1iqoxe/F8cgIxgkLk
jtIJOrgb+6W1hxtB7fXwAYIZGkEKfyBW+N9isbfL0bbWOec3vou2EBSitoKrXVL7nnWHM+4jzi3s
GIJclJamw0NNq409wVobjLgO8zrHer20OIucbgtvvFYWO1xuxNqjjViubOWRsGibxAOsEIARN4Vj
SLm7/PCP45iZ+t6x62AECfzeCc59FHVpoa9vaSMGHdVW9efyOz5ORpDc/DsKQ4hPZ4jN0pODz2YP
zCZYr0SwioiyrcKblTeYIl5aCtHI1nISTi3Avr1Y5u6JoVIrKF4vt+FjzQqqFf9tA8dh2uLPM+qw
+wlamIHUSErKjoWGosevHHhM2b/hufCayk8h9mxUO//7SktLCu/ptE6ANeZhPIMYi9ISVc+fG3p2
7sx3wcF5dTavC8A+hK+16FAFlsFN+f5yf61MWmbEtOWgehaGfX0yueVN4RZ7WF79/tyjz69897vH
EPkaV6DQO3gozwuetdg4AFv7zUYM5/gSr4sOX4UO6pHZfNdl3y7/4rXpaUTwrCZAYIuKntyJPtc9
xJjwEYngvIMDSdVvfTOv/XxjSfZhDpA3qFFMYGAZ0xzFWsoLto5E1h5uxDAJZ6AkYXiQDBkMmLgF
+4ZC7C93z0psmUK9xvdYNVo4QcV+O15gD0FKiMKFfSNG7w677d3oDoc2o1eXX7eS8kzV3tSWpLA6
XKa37S1LnSjz/pSb2ra1hxtBG6YBxB3wDEg6LUD4DeLAayJLfXIdNkV5Vgu/XLthdeJ76BJRAUNY
gCZ+uWNWpqmpyyMaRGQxYO/uwDIRPoHa+eMPzw4qzD/3fCNwC5SUubXdNxCr3DVQ4KOqpGSP9vi5
lGPK8LQmFDYTQ5OgeiNHsXDw5ntbNUJrXWNEcO373mKTAmtwAXeowh/GPXdRSsDGnB1ySBEu99Df
D+T//+5npryuzvO5EDYcFgbR4RuhHicV5QpGBCRn4krBVQU4VK0Sq3HdAyUObJCduliiwLKL3eXf
sBLpptxuHGEXKxGSJ2nVj4WrD30jnz71aFNsV/HJ7UuKm3PU8ovIylUM+1mxMbtWdvamzI6ATARQ
LJSPOkcVCgyrG7Lc5/MPqr/Cvx4lL93WPF6JcVNwV+Vylj703yf4/c2xDIUd2/CZjVpc8200ZmW+
mfDealGVbWuXnEIo1nMbfsYMrrLDkyceLw/FWhvOf3+3iOa0RZl9gyWpIjTS2cvS5ztHbSl818bC
iHRY1sHVlkjsuwsXlfjaGQ5cBOxYVaQ7m1yggAGWU/l1NVTB2+caZCzeaoSZAHyF6akle5Wl0XIu
fp/V7vLT1xpkxL/fl6meU0pOViVutU3Ai86e9VxCNFjsJ4tn0TiMzsbL1sbGWMjzLrNQFYPjdVKh
VipX2V0R5DdOkeXx5dasvcBYzHGoNVZhgNacy62wS7uxh/7Uep/MIKbsbpYKHnou9vteY+/hioVq
i/L4qV9uAn5hEK4cxUQHg0svQm1GPOqvoa82om6lX0yZHetEXoxsQdShcsbFlUkh4MZdbhzqrsS0
f/77u5AL5CLbusJnbncGoj2O4X/ueBqKrR+/9ngjojVDrbIf4se7xXU9kAfaqUjT68aunz7X9+Tf
3z87sketKSBlvT1eUUqfdYF9Dexbry8///ycD9Y+34jgBo5YBM6uDhY3mDbC6bWNzmbmlx++NrRG
ADdNAYszG1C1gFdf6sVDwRMwbnW3uUP4e9Xw0c83olZbbBjCiouEzhlsiKBmvPOYXOJmwSIxEC+M
BkbDhAbwBe4WN/sGKwqUMcNa5CYI6voLlQOcbx1IQz45m40oh10j7imwdiS2NaEY9E2VsByBnPpy
h65MN1MFF8AJ2ca3AFBmOQw7cDDBZhm3M0Htur/RgJUJYUrgGKldmmUhSaS/xDkYg+1Whl378cYu
3V8oL/sOP57SXU1+dOVrr16b9JNdYwQ6DhinurQbmPvTV9J/a9whWrrH0v/U3QAzZW9iECzr0pQm
Z6PFCMTTs89otpFg13rGCHJfDIPk7rlnVB2N6Y2F0/WR/er8aSPKVwKRGFGOOEC9vVdgBQUYuSRe
jFI7gEo3psx5AD8IQpPzi65GmWGnUTXcDF8ge3uFVzKIh6ETHmyKq8x0lBvZfGVHYKrU7F5Rq3d7
PwmdORrAB/f6J98to8mtY5L/gm/xRpPWOswI464HyUXhRCLxG3YEJIUdoD3dkRFGjJcjeSXMTHUa
K6ti7jhaAntWKBy/8vz75QevDIapS2t1lfGAujSZGB+uw6ard7Wu9X6puioKffiHA0hYbrRiZeKa
GjWNHpphcEaSRjc+jJ7477m1AXoJ7uwS3n6XW7T2EiOy+7qq4Vw1+ElXp/DRg1ngY14z6Fs2emxl
UplEYLDbllT6TZ+wZQnhOF6qH4VQKcoiugnwIVj6wUmTlUe+8HDjq3llev2tRX63K4FXL7XxORYk
rSWjoaHHFBebIH5t5MKVW1RmytdY6fWlsgKSBAgOCeh6b1+1ASypALtZXAsuY19CeNO7zaajw9p8
dv/dpxQw6E5RwwxHW5DlwuA1X17hKR3N3a1dPHvDb5vdi/zFBksN25fBf5T4Vrw8Pf5iJD9IP56x
B6jEXLpA2+mkdWXM+/qZOvCBa2voGXV2BCYDgD15Pff8ahTyv5nBI4xP9Mnm2XXu+AeYBu+dLqg3
Zuva0BqZg8jRalLSAeWYowpQE/EAH+LrQDQbKXClo01R3AQs0DyWwk84qBap9I6Z7r5d7sm1R58D
5N2srOEp7/M0oIndgmYyw3i83dIKrsSwKYRTbTvDKFI6SQUNSsGAN+hv/KlEIfaWlthbe4WRJmRe
e62PdJcUxJthtDaUV7g9GBIu0xAHU2Ua67a3jpBmZU0EtnhztFD38oUCdn10FJ2BwYHLSUncnsdV
MeijJzP4oA1a/QkXFAEsQZhDDwBbXMEc+3nhtXyljgXrNtXI7DvIGEvizjn/4UEP+ZA7Yz2Dv+Oq
G39M6QFUdusOunBr7/cg5bU1LZ7SguJOZhbgP3xu8rnnSfluBJ2JANUVNJgYAwhDzCufa0m/wjRm
6yh0ZXa756nz7gUVeOZE9MxPClAHMxQoC8AMpPX4uQlobFPgqrE0KJOQiRV2TxyVEmFG/rv86L8i
ng+yhKnNkwRl9eMIa5mq6aa3VBDrkKV5c5ztYPidYQG4m3Xli1jnDb9XgzNPEU6b0vtFj+pKDSPf
CoWVBfpvWcK7LpT+AAN6V8PjRlje7YBiOTcawXK+byYfqD8YuIBpNYI5cLnha68z8pEFV8zCcUOZ
pBVQkzhevB4EqoZnOt8Lxu+I6jZ2yCsXCqa8D4WEsOEbWjcpR++MQulH2IdXpQvyVDvgCnKAt6RN
ehkHzQSjHNuf+NYSsDIrTTDyUgKYVQU2TmgD8pxbLgAkIlzsFqbTmwYwa+849++7YbPAbqqGomwT
zfVznqnptMB7Gij1Ta+wlfRrYpI7rFQdqG5uYnn+XeW3b6hf6DcSw0pydM6tevfrUz+Ex2peAxY7
NL/rvuERTEuduNHud2W3D5en2loDjOQAdh1ueQIOG2Q3+5KDQwprz41ZvDa5jMzgjIulUg/SPCjn
DmMO5ggNbrgGMi7H97uCTSdu3jy61V1rg+3+213wekwb+Al5SS+aG0/oeynIKwyxtzYJa8NhbFl4
W9lCZq2XpJkOQWK0R8C56ibcs/MSVcFxZquKZO1NRvjXlFYDrFq6ZFnuRHNLdPPIR3p0QHn71KCb
gj2b2m1rV3mX0PSFBvcNQMOXH7yyLTfVeNpuwFAhjZvoRh0qbb36lrVAwcBuZDn+9pb2J7XK18vv
Wpm5pg0nTv7JQEdOkhHQXXing/8zD8fLz/5bS/DBymOq8+Cy3LoFz3Fos7jd186d2b3nley+kGz+
hgoBfxcCp/Yna1vQEGgIJ+AZ9vRAnZ1B06gG55ENpieMa4Nsr1BiCaBZ3QIa7IYQIdc4A4KT7NFS
nr4GG549uL7SMIpQcJGXHbsK/M46DNkw3tZNMADyQ92NAVqx4ABo998oUY2t+Jl3lowgW1/lvcD4
hFrWL1gywS7RQ/20iDrfZTKH13Ig0p2GD3M8T651aNuKx6ody+fLvbw2gkbumQD28VWP3OOOZ/bD
ghqakWcbWqm1Y0bbSD95LuXk8clLwhbQM+aDQc6XmOnqV5mW7XUzDq/LUD2JsSzAWO73sEUD46uw
IQZD1Y0Tdl8vt3JlMbeNvASfe6bFyL2kRm2hn8tEBvXOlYrGAMK9dj7dUh6spA3bSFAhUqkz9LJP
UAA+wxo4hxUWf7I0jhlxxfS59cI2chM8ExsbGJcuSd1axG5qfQF7+Oflnvp4PgSm5DADBSGrvNJJ
5JkvxuF0LefNb421hxsfSq6bA83odthms+nQ06TsyqvLP/vjAQbC5N+QyquclBVkwokGWPABFejz
g1V13bXlQWTYt/V019KSbsTM2svOg/9uUyA6OMSWFaDOLMfR+B7HQt09qibHH4wKdTe3KW7aYCa+
0bSP11Ro2v59m2ORvnage0uAvD9WSu5cKInwDX6549aebsS/rstMeLnA5knVD34HFWsW3pZ1/+Nz
jzcSQFsCrkUdKIg7nNC2bQ045/dabpV/rP14I6xRVQW7YZrpJOuGMvLT5os3k9/QStbx5Z//cTgH
puAw7QsKaFtqJwTVGXHfukdQJPMIPvy/QdLesNxZe4kRzlXRdJYqeycp05exBDiteiA1qqrd35cb
sTJdTb2h7QTK0RXsyofq6IziShAQcPrXuh6/lu3GYr0S2abiMPOXHB58Tpf0MgcEo0tv+0WEG6Pw
8Y4mMLWFohK87vuFJgLsvOPkprcy43cAYSL0MhrhiOQnVVvW3n+rtv5/2xGYSsN6BO/ifO6SjBab
7idd50cOW5Y0hntNBhBryL+1QTDpR8+heX/oMyL9XTVKt4dnDoA6bh5Uh6xiAGZwKIW9/ZJ507UF
Kc6bDAcUbLfOUv4ICQ8lDthE3u8vD/NKMJgiRpYppYayxgUULuXIWSgx3c1qIwl9/B0RMCNNNJM9
TM55o0fzNBrHxwBeYaIk0Rlw2PYaAK02AlV1Y4e01hQja9gAkHFsRUiCrRBEhx52ac7Jcb9e7qiV
eGNG1qiKDJZjVnXuKIBXWXuElAwcC9Tpj1sWNWshZ2wDpJgs0F5TfAfhmIuNgHSM8KGyFKRPAJOM
W1vktdcYmWMup6CHfqxLZkCKWw0smyeuxzHxQNtr21+f6i5T8CgC0MeVxXF3JAkktxnOpseDvyCd
N9bGeK+MiClyxHTLXbtHpV1Ar73hiREL5IgUiphq97k2nDvw3Yqt5qFtfB8XhS3mqTvUV2L6Fk7X
ddBtLKMr+c+UOobuDO8fnIgmvhjvRE3BvbI3NtErwWAKHdMwHHyKg9ZECY3P9zye2RSJaSNrOH+L
hT7Id4ER2i4Bfy6w8DXSFksdz4DvPcimqI9ADHVpXI1pel8W0IOgHs5ufomWOV+zMKO3hT0gdCa/
AZJocWOp8K9R2Fnh1ULUxONFuvURvswObhtHt9rNM+BzjoaBZsi5umGWy/ekroNjm/rjTRuIYCeo
OxzzcoHXaw606pNj52JvNaAxF2Dn7tNCfseXk3ur5AipiybBlcgXenbYhp1omIZ7wUICCJ2kD1XY
NXHAG/GlAZn8Tha4HlYu3IFbjcUwgvW7cwSUJsM9Ykquenqu8QQyDEyyuYVYp13009xKMJVcCPM9
X6nrHqy46xQHGqDRT2lxVw4hmJFeCMrMkrtLTGyP/E6hJkp6XdNbOBTpZ+E5D0TmrzAPTdTgsit7
road12fjfUmHHc/GQ2aBsjZNeX7S4FnugCVCOg1ZCjYxDNluhJsV4OBC0AUl2uLtJe2GGBz4dLfM
bfGosQU92UiTxU54FprM7UC+cgsXVE4m2FPthumyqye4TNlAGu8xpC5BtzOAynhQ7GBqakckhMO7
zHC0ubeGZip3HEzjrWPbtelr5PKyAZHALhg83y24xLiTBZj8nPYHCt7TxvfQ2iuMhG4NhSBFGzTJ
7OFsTklYc/pg3MdQgbcbW5CVTGtKXb1JQJbZpk3Sk/LKn/sxlrb1y0J3Ql4+3XBlbeXCtcYYOb0N
GOpPcm9MyNjN1/BA4A+D5h7ENmx5+VQ2NJWtIXhIKmxgV9y5FuqNc1pfhXM+/FjqQt+6dlBurBwr
AmHA5v5Nu3Iah6oFngw6Iq+Fs3nXXzUAEr6F9dyQvQdEcuQMzaj2gajIQ2Pb5Z9iIMVL4YSBu5Hg
VjKzqX8tQAz2UdyBEnHVF3BZ04cae5iNabGycJnKV0atUJc53IuXose5VP02AFEUucTbBTP43ZeH
a60F55nybvGiemmotXgt4iY/jbQ4Ml5sdM7a7zdyv0CN0DAsVZuIcXygRTpHsKzWUQfNYqWdLdjG
2luMFABqAAXZlLQJTPfjohy+A+B3aIL0zmv8w+U+WokaaqSAXDkS8OwcFW3uiNtFcA1TSL5uxQBy
+OU3/L1y/WCdpMaerndxqwAOopvMdtFDOlNK/lzNDkDWIGW211Jl4j71lnI/j+l0nHoVHPH67GuW
eirmjdfeMThiX4VluHz1Xd2DNtA7X7LBHQC5HNkVaZ3siaWawMB6sOyTNygAERYtrjPJgFJguIaF
4XjvQIgeeLDkvdyutdll5Jt5Zj1aMg6JX0zfdDc9ZGLZ+Cik5wH+oMtMba0Yw8mq7WVIkCjvHE+C
fg0xIb/jrgt71KJc9LG3YaG+43UuXyRsrH622DbfVJ5VXxWucG7aYey/ee7gX8+S17cdImHPAPNM
fCBA7dhxl/7YMu7EZS/JL3/p+IG1mfO7G6VMbFwIXKWFAEApp8AtQ8cP1Ugawgt/shYwcCm7yptZ
H0lXFidCeHvPbF4825V0X6yO5IeUS3ZcwFPfi5JOz/ayNPDcnYNorB1/F/RcHWddimsCbuxtmc3L
MWMdiQevyk/FuX4AoiGvBb9UsewItsK094O+1lEzgFwQD9xt7+qKkWVXArBcXIeUizfOQggxAUIM
Iye3n50Z53CXh3plETP1yIGdOXaNE+6Eu28To2CVnY0a7Ci3foHC/LmUYsqSXWxYskWi6sPxZbGf
xZx94ShtfbPt2f/jCD/83I7bFCjLNCX9knYA2oE2HTF/dL5NAfDJl7tq5cjBdAClGniCtgzspO/K
RCv7wS2rU1WqRxXkV7Jif7StNxqykh19Iwd3dVdwiUSCBaoGeZNfFyg3qdhLxfXV5casvcHIvz0H
K2UuoGqyFGzrZ/DTZT3tM+U3EZiZn7v7C0xPTmcCWTfIwHqTKajXI0waQe/7nPN1YPpx2k0bAgQN
f/elf2qJjBpAqYW+tcI/l7toJQuaHpzSslwleA/LrK6od820xM7A242Q+JvvPsiDpvx49hqQcvr8
fKQEL3mo0FHqAXAvgIZBHuxcn2T3swIEVrRleKM4DHnHtoHxSQGi+7518vJQpR1K89JnH7AJ7C9G
uIUxEbll58VpSUES5ta4a3UnROSznO9diE1in6X5CZBaf+9aQfvAp0LdEh8GSOBDwp91uqu48g9t
Q3OBD6y5RnGhnnYUZ4RfHbehUa5B14u1ytNvYTMFPwawoIHi6sebEhDYaxAh5MtcpBnIhw1R8LYo
//TWZO1c1gzRPI9DjrQ5dLctfAygMyXw2MJ95HwtPFv7O9m25R5OSSBtFsz6sjRpa290+IpoJTDF
2JDRAjXgUuuEz8ZD3QL5Kut9muurKgdQxP8WpC+gq96Q8WnAFyZ2p5/LsKZVaR54oLs2fXpSdvcn
WLodSvp3lIjHszMLCbZEsCsBbRqW6qEsKLAiU5LO5b6vvF3pQJNAvwXNlo/f2hvO+6x3e85BAO6i
K1wHEHuMgLCNbPZrgHUQDzZ8JlbWItOq1MocfOT0tnViqQ25CcpOHXHM4Wwvnqx8y/lzrRVG4iNW
Kz3VoBVd+FXhcC/lGhWJN1La8afShqngHrlf+2GmcSzKGkiFpX+P4vfxkw83NpzuyFq7LnHNVw83
gQA6BTuLyz97ZXUjxp4Phx0WUDgw+a+ENcaaKu+6cv3E4eERG84MeYV/E8v8ePltK6NgSrahRpiV
09MlSadd06uHCUUk9Vwk8GHdOABYmUymdlu3jjfZ1gwDX8ffh2A/e4GMBcyCecWvYDa1Ed0ri4Sp
2vYrf+R68BYc8FR7cLh289Yt3NqTz133LtxKWDS2teM50IPPcSBlHtU6/HG5+9eebYSyozwk3XCE
f1JGXmD69CKkeLv86PMjPljXTDl2NUyaCUmcxC8Jtqxu6J5w9ePvqervP/cGI4LdlmPHaAWIgYIX
MOiyiselrbsYFAx/4ytlrX/cf/veZxYcy1MlErsvfkhe3ZXtltft2qONCG6KeaZKB9YJAtuYd39E
unXzufZkI4LhURHivBFkE8vDt4mfDM3WlefKmJo6aemPQNgNZXgidTvuADXs4QroifIta2u+0eVr
7zjnpXfT3c5H7PBcGp7ECJy6XeJs+CfxPifdCkzNdFHgthDrf3piJMGuK6LL98Z9dkAq/dScNA1D
B5p5PvgA4cnVt2NGY6f800ixkZpXBtZUIg9doM708QVm51N3kKlj7XjY0o2r5rWnn//+ruMdp9ad
nWLa5IWKywbFGo7YvMVZG1UjVkVNsP/hFDgU9ja5Nj4ynuEJsNHpK0uWKUOG65gOxhr0qF57CUeK
L+mO9GrnZOFV24GNLTY+x9ZaYcSszOcZPLc2OMFDpz+RPHV2jI4LkHBuvmGcsPYKI3hdvZw1Tkon
ZyOs9lost7m9sa1aebQpJl64rJ1J4PgOEO8iovnwwML6jrHPiZUDUzHMRZ32Ga5MTjJvPDDDcU6Y
ujuUrieztN+muu2jszKak60a6r8moR+sMaZ5qEOxd2iYB4T493GJ+x/hiw/kcB3RG09HadTe2U/z
z6/tA8ui5evlAP8byR+901iO1dAti/ayPpkb39ml8KQkcYtK7ldXLel/fuPXB5/yEUwTC4rCuZf+
V12W5aHVqdpPbYX52A3admMr77o/3Sz0F/jZ5/9VjUej0XHmEfTAXl2Vnc/xrdyX/YuXF8w9VOz8
bZfVTPXRoqv8DfvkemtPvxL8ppYZNvX27E49EM4yP02K3DjC2zguWXu0kVdKC57WpJi6RObVDbYE
T41w3i4Pxsru0fQvbXgliRCukwT2nzB8zcrf+ehEXvnJxxurP4OW33FH3AwHWfXF7dT9LKw3W8AP
x263SgvXmmCklJQp5lk2dncthpU5dSTIAgXXA2x9N7Lj2huMjDIsg4/7KVw/i5nsu3yJJ/WTZTUm
5Na24O8s+SAmTL0yl9nk9xkOkRxrJNdO3+UHDiPWn73jhG9+l/EvMLskN7pXMp7Lnu0ruyvmyCYk
x9VnTTEt4F8IHTInB1vN80YuXWm5qXauQGAUMIV1kq4V6rbRHXJEhdvmsEExQAki+ed62FQ658Dw
ynSASEtKBYwqwHGQJYc7PXxuZTbFztIpQlVmeD6ufiMcle/GTaL9yppgyo01KtMEdWBVAPridCjo
RPewYOyAR56nw+UgXfkAM41IaVUJPZMROnCQWa+cMd27cP7BAfd42zn5lerzjVuYtbYYewwIOa1p
4UyhAHSoni3G3HiSiwM+IbTgG2voSjIzxcK064moF+BgLOfGg0kOCt82JtHarzcSQYsiXx/zf0o6
mhAYgXRWGXlyQyeyFglGDtCF3Xs5aXVSsV8jzUQMUbt31v1/x6XUvL880B+3gJryYMefbL146P8+
r6b9OMFyvnQm6Cn4vLH4ftz71DQgHWgDDJ2PS4rBcp0IZYOwkV62rvHXfv55/r7b/8K1vp+63LJO
QAmPEbxVKx7BaLN4LPmot2pu1lpwHqB3L4GnKnAXlBQJUOQ7f9D3kxwfL3f/ym6ImmLgvBIT5Wle
4GO1WY7YbddNPLW1HWHP4lxZlbJ3hDD/YQkota46Zi0/7c5bIMyhzRBDSZkdwzBrfhV9Gz54U1g8
EoK/yZC63zd+4nm+/f9CQcNzt7xrvvI7pbLp/D09Z8vOc0eOetjhpHX6J/Cs7wO37lPsGwN//jqz
ccvmakVrQEMjM8CmwQaiEVQzqH9w1Iu6cFBTo8wHBVgtXbZDHb9/tPuxAGoG8PZiHNi51m4jZ3wc
fDR0/200SXtuyfMJlAoR06yGVM7plHUN347uSMa03cgg4UrnGhkk92waFkuokzQYX6awfcuBZkCl
unW34EMlbKshsub+jlBry9xrLWSMtCLK1LWKETigHPdG/kwjh3zvYUT4udliipMxUzBeHHAMRrK4
4n6cWcO+t93ITZ893e2HRn+dCxlBS3b5jSsjZSqVcfiV9/h+D07E7faO9aOxASRIb8byUxsSaoqV
nbFsU3zcLSgGvwPK57qFn8PC4bpR6ofLLVgZEVOg7DhVU7leIVBUc1sCu+1Mv0JYk1x++Fr3nF/6
LnpF4ZQBD2scxENxFgIBrH1ImkGlW/TGkH+8V6CmlLjArZFgRSmSQeK+s//ikvzaK7/izm2nyk92
kZEM4M1UED4hTALxhaKMPSVvLN06ilhrgBHrDIhkPw8C8AJUFoNzHY3z3UjKGOKPuByfL4/D2kuM
QAftcbDbjDkJsbxj3UPQwnoKfAzjEXa1VUSc7nOpy+Sa+zzEdaSyBI5YX1gBRUDId5BQoP5gS2Ky
MmFNBTHOzSEVRz1d0jjqD+mCGa7H6qh8T+8ud9baC4zzxE7PmQo6DX/AUswxn+bmiMWA33soz9l4
hbNSF0BNfjluxCh8cmA+XWtOTx4koDu3k/ZZmwlYxNI58D+wKCSCTIfelSrb6ZA2mSh2QSqyk7VA
N6qhQt6zJUP5sz2JY1sHyw3kNvBVGJnP77rAbhMPYqIbpxmnSPm6P02oaY2WYE5vQIXN4n4YyTeV
1uMXn4XNlT218mkcg/RRu0O7K7uBPXpZS4/9XLFdV7ptBHKMu4PKbtn1Vv5Kp37aDZShzlh2HS7D
HLUvpMq/uFIPMpobW3+BscIch3NRQ4XQ54d8nvSzDga1I2FfXFdTvhwpU/Op8a3yRNOgvA686bcP
07IDfBzyE/Y/2Z2GT/MLjPuyV7mAoRnBJ5D9ydNSX9FCNlfdYnc3TbpUuLkeuyvhwDs/BV39bkih
DMw1SFLz5HWodAyXFyimmkPhWf2edhW/ZbLCxbF0rTMpoANCkTaA/HYtc6PMdXvUSPXiZaThH9rU
UwxBEY2RY8JkcaS6mmDqEOupZ8lUhkMMvQ97pYo2B2E39UvgLtmL9DK+4yyTcajtLxzZNio6gTqO
RQ3X41D81zHIaXF3Xh/9zoE5/5Q9D0PmfqsypQ4KHqeo11x07OXBr6m2+VMN3vUtI1V10wWDeMyD
EZ4/ajxbDUK60i5b3NqV3G2K0KfAXkp5znrE42nU5BNyhSx+znBN2OU9ruA/F23GEjFBaQdoUIEa
x856AGD9Ppv65woq5s893tg/UifzaptInfh+Ae/4ezFk0aS3jDjOT/lgd2r67objWPSKg9XUFyi6
dsonBPLr5R++9mhjXaAwjsobH7iPDtY5vnXn2p98sLEW+G3HUU0Cn10++88013ejQz512k1N/9y8
HptJQ+yEry0Hrivw13R2NN34FFhJy6bO2OIVaQkqpRLIp2MGcFVnefCd3fJtXXu8kfXlUsLeoFma
ZCECWnruwyLRxb43DQprYy6uRJQpHq41audFK+hpSuGhVVH+Qiy5c/jc7KjVbexIV+YNPb/83Zar
o2k++9T7H2dX1hwnr0R/EVWIRcArzD62E9txHPuFynIDCLEjgfj190yeHH3RUDVPrvKDGC3danWf
Pqc+8/bNaV7E+HrTedTl6aHRUnRVBQeFFuzhkw3MYRE7S5WvnEpDhEIv0/nwszMKDswAj/XzTC/k
0lCmRw+CP4y78RLRBaFSDwSESGt836bd1kI6q+Zp4CkQkgLXc5I93ZGsj6HXs+LUTLPRjJegtzPt
C8vD87HoT1xAvLUjuIDwgGwhA8GjrcMG9nx9Z0xz0Qzarm2P56OrznN0D+hp3NqPUbvE1wc3gJ8o
1V5sRd6KMV0w+gIG41MHEtSjlTrBSaI6kaTMS3ezGuqzYxUvDsvEHnCiKpHN7B7nPG2213+F4aGq
Q39HKESOFQcFfzqk7Bksu/42Rb1x1/hRHDU0OPZzJHYuxK8PTduSlVjWYEo6wtW2rUm6F0EkQUPc
fZ+GYo15xLBlOqxVjXUwoK8Ygd8w7JsL6lsM/aOYyxUWIMP50+GsQPrNlu/BV04ctx60j8n4xIvn
pqex69yUPKU6qHWcwUG1DKC0p717z7vyJ571BztLb3TIOpK1JAvI7KoGvARZcAduzl1dsToOavv3
9TNl2l3NBZS0SV3furR7h97n3Pdew+U2yVSqg1cb0nPJfUgV9KSPA5fHIdp5Jf182w/X7F1KTzbg
h0Vq1lLHPHD3ALOu7KnhhtKBq1DZ9kKrLyAmK15G+hvAvThs3qhYS/8Y1lyHrrYEiIROeJCSCZzh
vgE49FiLOd9fXxjDqddxmgq8mhSWVZ2dlrVJW7ln4UcPE2vuh9zeZF27BtQzmK8OzISMbFpFFvaX
FIDj1ySWyPyK4sasiQ7InKFDWXPOodJh5xsLGO5UkKQb2li4fOWCMs3g8v8P123nRQMtxSzPfmFP
R4Ah1CNfoO0HbvTu+/XduARO/4iNdUxm2gwE+p+5Okva7eqiZRtW0+/zhFa6euFPEZ130C24zVXr
1LpVVtp1VUIU1CrrOIXCOF2ZhcEidEymalKfRx56skjl/MxnVABHskx4wjl35TCvJWJNdqGZ9JDW
cz3JyDvZE//Sh+qlA9vV9W34o2H9r33QLnCgQ3wFpWyUQCLiPleNFx1oFeUkniMLScXcm0YwknYC
IgsyF0USTXR86ts222edsveTZwfQdwQistiLaJK/BuALURaNeMHjqXLspCvDYifQVXznNENxsog1
PSKVQb4SaeGlHfXR7zzNcMcFTuHE6FAYWQwqx+bBHu0+tgd//gF9T4VUUbGmH2U43jpItPSLLmx4
ibfr0p6crJ43YZ8+d034cn1RTeNrj4VodOTcM4irDU6bDJP/3VbtvmyHp+vDGw6dDg3NR+XkLVrE
zl7Kj3mbHbK22eU2ZG+WYsVgDNb5h7/zgwMIs8wZRTpfRNtUfvAW9xncNvs8RcrOGsNnJ2KHYmzW
SpWmCWnuJrcFKJAtSA+WHbR1WmRq+f86+rVZ078x7cfFrj7MZko9VRfp6JxdIodNF7r8NXO5f5Kd
76wsmOFy0cl8Odj0gFmccae0S4Lm6qSSr/X8klMJXbqVsr1pmbRnQy35UmRFTfAICh/qy/LbrX9Y
+u4uQ3FpxfX/YQn9h0PQmXqzUpUuGFz6c82TeVc8OCf0mCV8Y1uxlXhxj0r7xrqXW3uXxqfnbJM+
VK90u/Z5g6tzNXfkgS7QQYEfjY+yq742U+7uRJeRbuW9YlhCHXAaRFMbgsevO5fNr9ZHscT9NKd8
463VAgw/X5eqJyQjIGcBNibvwiQKg7tA0dte7jrSdJoLh7kjc8426Z9BE/QI7eOVyMi0Kpf/f7AP
1hWELxxDO1QcK7TjoK/Hz+MqbewYXW/dytEy2IgON2075ZM2nJH/ycYMAtrl/FZUXoa2HpsmrVOU
WeyTcq38bpqUZvSgmxZ9WYEOji54F3Sfhu7dRb90W95mjY72QPAyVvfgh+zPubVbFtyX5TcPZW9n
XLmZ/5zJfxiijkJtnZ7UKbSOz3biJeHX6R5YxOpljD8vp35bJv3BeUNRy3u2d9XGOlpv4rV5rX7Y
TxdO6E1wRLS2sm8G96mT4YayKZcsy72z00d7D9zcm2ion1O/W2MTMlmNZvQLZKP9WVH33JFoeRiy
liFXTtTKRhlG12GqXHlRI0SGdSTuUXb8exPcRo5HdYRqmA4tqbPSO/dTy3ZdJutnlCHwqL5+0RsW
Xoej4giji9vzwSQ4W/vQlgw18aKL0/E2iDbV2WwRO7jWFGBnoRBw7Pv5rkyjFZ9i+u2X/3/wKZVv
daFcBHgnSbMf6/uL8i5SdCtH0rSnmnHbVmZNUeq654aLX71Nj7OV7m5bdM2uO3fyfek0/lmBCoYP
r1UIxik13Lil2h1eAKwxe9XggNuqvR9psBU2esXKYlhW1t20MtpbgfZ5XoAVzAU/SX7suhYBWxWt
LbvBg/+RMviwqWwgjm+D4+08XzqS+JyfmyZ9cMoqBymXA20fyMBe3wXDNHQE6MRQ9ZMppDd8sP4n
xTgNm4x7K8Ga4WzqOM5oBnU4smnyXDpffNVBAA/ZXXXj+1xHbzYgG4JckyfOrZx+hvbyjebeN5ZG
Dynht2FwqY7gzKKgj0gzwbrccHmkQZtvwcdWbghdaNKXXre9vg0G+liq4zl5X9lpntPgbPUzYgOP
l+CpRR13AKPPbvbAFxlXXStPam7bnc+7aRe4bDhYbSAOIK503sICz8HrP8Z0JjSjp3O5VCBdciEB
qSIwYRBB3lImg9vYg6hOINv0eZ12F28eADHsut895h/HVaFwg+3oSM+FB6qPAibPtV/uI/U1pxAV
hrQ9C38H7Of1FTLEPLZm/DK1auoNl5u6C2K/PaZ+dXBIGRM0LFz/gmkPtKuaywCF+QgEbUWdRUnG
0H5P23olv2ig8PV1xCfkJwKVjTAd2y3HRKRB/pSPdf+5l9J6GIulHOIqn5a7JbLrY+HW/Q7FjXa/
SKv9MjmT28djBg2JjC/d2y3z9XWEaFBCABd2Bl5oye/lZD1Bf+bGoS8H5YMzVZ6P9HXZO2feBdl9
3ckcebC8uMmB+pEW01spa9ngIqaHtqg6iMKnO5E2/uP1Zfm3B/X/Aw0Fk78nWhzmafy+WJ+Ah4/n
tQ4G09iamTuFSj3uFxKYzn5XK9B8X8jWstfrv/zfJuLr0E1e10ifcJhIP3Zxbt+xqdrjEMUWv41U
y9fhmXNAx2rmlnfmLDxOaFSLZ+a9kYaspQP/nZzxdaLYKm+Yn4/RpRG8g052NbxZHt+guwc3jjXE
pZv7+GSxcgWYtkOzeDw7HadO8TUWgcMDRBLbPgfdeWRlN4EYASX62w4CQGpY0GK9pqkEgGlqto7b
DjHh82M0l9OK4zJMQ4diptDyggIM9c7eJSZqWPjo1RJtXWplFqbxNWtuHTlMg4tZpKSJCw66VdbE
uVqrSP/b7/o6DnPuZguULWN9hsjd66DGL/XorpVdDEVcvO3/3gGwKU7Cb+HkZl9uVUfwXmbpV5qD
NylEN5psAMwqgcZtwu77pNiDXczvnKW3xcTQB/778yDQClwcC5gkcg/fbEiOnCwAy7ek9tZwoAar
D7Wg3g/cDlBlBPVzRJ8DfrkSQShZ+JImqGJ9ve5aTHukxfa14BCIXnA3llN6R5zsTvjFSjLA9Pu1
i52A7KZa+oWc68yLL7zfYZDY7u9UrkESDD5FB2bWgfKhpwZizsUZn+uFJZ1L91JUn5oSJAoeMMtt
tvIeN1iKjtC0l9pRKZDL55LAfSFnjSoWim87t2xvu/t0itdZoO8tYpKeaZ3FVfDi5isDG7Yh0Iy8
z9J6avzSRuGcB3Ef1fWXDFjfZAl7tgvLag2lY1qiy/c/hAYkGN2Id5gABy2bW95n+LO4K1GWYat1
jlc1+LYbcnC8Lh6CN3mXRjxWiwSleReT5tmGGOF1ezAo3Pk622vOBp4WGSquAoxQ+3SAdHrqls2X
abLtgwsAfr61q7RisQp8kRTdwPkmLLt8LdtrMEgdf0cH1F78CHSo/eB8n2f+vW/WGMFMJ0Gz9cqb
/Mq+EOU2Ntur/sHOnoLuyWNrZI+mn64ZvCX5LNMJ4wd2mVR1CzjbSthpOlvafS4cN7SLkkMItC6q
ZEEpeYfOYycBa1G7u77xhhOmY/GQthRzptLxXIT1xnU/p07zxSaf+8HdW/0pvPVO1yk/SdeQWgah
f67DKeEELF3yVzBl2+uzMGjC+Dogb+7aGYEi/Hm7cZ+dE02q0/AS/IjO7XHY+p9V4m3LLX8uHsM3
+zm6Jydxxw78kb/X79TZrsECDSdBR+xVdSaqogf0zbfrL1Uw3gu1Jg5jGvpyRD64GcAA06BH/8vZ
doZHtxNfw25Na9LAYOnriD1RCagndegpAMeqTPwS7Lhpno3PsmQqoR4I+pKAgSK5bqblUx2gi5MN
k/std2j/SVGEsYC3Zht040FZvuHIkxVh9W4tyJxFJS/muPTSESreo/s9H+W0G3rb/lRVwFHLseN7
q8uCxJ+ycEMKLm57OvxhnvywXNNsd1KmKTkv/Qb6nHgDAaf3ls+3ca/6Oq9oO87jQieUKUnufSI1
UIeyer5+lk07rbmTCVV7iUwMymqLG2zrToV7Z6mXFXs3OEMdBAhGz2nKa9qD5N7+2qfBIVdQ4hvZ
/NhW/vv1GVxeA/+thsBt/31WFVedP1AuziT0AVObI/kpytiyXUBNsylabw8kYr91MifajP389fpH
DcumQ/w6twPcNASZLAS234cq+0UKb3N9aIMb1jF+GLapvAW254jmh+1AQwayRdVnKlSzv/4F04+/
7NaH4woq/aDlRe6c86ieYmEFn5S7fLk+9iXg+dduaJ6jJgvpbQXrnqCgjvZTdFMBOY9We76ZLgYc
kpXA17RMl8l9mAQqvy4iXwJ2DEKKDaVRCWR0NYFwHC0o1+diWiftbTCCOi8k1Jogpl68BCrd9el8
4zJpUUKkijH1yQKkRv1rmbsYFc/QahIx3Gcgabr+800rpJl2O0LQqo7QcY9H1AhCxXZI5FB1x7GA
lvT1TxjsW8f9BVbhqai9NPVbNDiErWTNxk15cyBNrU5RMwDfdv1LhsnoCMDB7hobyDlwKc1p8HUK
RLZPvSE9gRJ9LQFkikp1HKDvVO3IVUPOxWRnR5uAdrJCn/xrCejDvovaKEHiyTmWvZcd5zJHjGQN
1UrwZVhJHRoILdNCULQZQZo1+l368gwyDR5zkj8VDVmJ7w22qeMDGSkc5fQF2B0Cn+77JlVbqITl
G5Btk60M8v6VhFb+v+sbZsodeJed/GigNjq8u6iDwEk4+c8+HdvTQlT2FJJiOPlsUS+g43tTUQ+h
WHTWgG1WBGgh52UUPPIcFHQ3nhzNUYS8zCy2hN3Zt+TGjizkw8D/vfY8Nq2p5iNK4Mv7jkhII7u/
LdAYSkjSOEggCvrdTdcI0g1XnA4m5GyEILubzojM2eeoK60jxAgTx/H3PnQU0Je59wr5NldpvfKc
NVmb5joYHVQH5BA5h/BKW1aDDUSmXRUz1Mtv/IT22qimKqwiH/wWoTqw+lFCqzdbiWkMe6Kj+JYa
zA1La81nKeg2KCdwIw3Q2Wu+D7TedkjtrJwsg83qhI/EB5Sdi8JG2elUNFWshnlvq3rTq2/Xbciw
DTqej9qOwtnN7POYW88ot20qi78NnK5cEIYanq+D+bISFJwoW7RnIQsQiS8CstlVgDrhCFhlZfM2
sbOqROOU495ZgZgyXLE+e/BLSoYYasHooGS5d9uBcDV/ManJW3JKynNQjn080G7rsgZSx017252r
80TidVRRi9rlmXGZQCpn23jDbnDoV1HVD5M1rGUtDWGDjvgb3ZpnNXImZ18iKwvs9QYB7xqZo+nM
OX971UmKJvStFBjvNkOGEo+Ndjig+TduwOJ+/dSZfr9m/FGJIjJp7AVKbeVGhLgf2FpIYrJMzeg7
x7OCsLikyYTY+gzNfvIFt+52Bg1GwVaOtcFqdCif11m0blx1IUhF6667AxFC7K6dUtO1pgP5Cqg8
D14H6CZZsv4kQoiEgVSztzLAoNHeawlV7CJ3DLZW4fN9vXgQiA0bQKXHwIJGj3/jM0FH/bmi84Eq
yu1z036NgO/vQbxC1wgxTEt4OX0f7m7bs0B02iAaGUonZiA2It4Xf40iyHAIdLQfhDwXaEnU+OVT
uWz9lkK7SVRhzGu/T8QcocuDzmRz/TCbZnI55B9m0jPGx2Lycc2QEjHO20j9mPc3RqU61G8Ioc/g
hbiYmXC2EP/dC+Ecq3lc+fF/GmD/8ZrSkX6oWbfKHym0EgLf+t/Ui5QnXo84LoEUoNp23qTefQAs
+G5YyIUKrQo98GRk+XlAAxponUSPFjR/zP3dRFJxakfKQDfiouUkSHn/yatAqDEzqxZJOLXeBoS2
IkuYPwz3UKvNNyCibY5OQMVBFSXdVYFH7vJOqO/CWdJv6TAtz0HdWjFYAOyz5IgQLvCrQ87CENAC
Z96MwXABZHiNeq2hrhMrLNhhgTxXslRtVyQl2tC/yCXqwNYrnB8NODmeB8ijnZTVtE+Qz1iSbl7y
o+uKOYylK/tjxv1gK+slvJcBWzYgcLUOJLD8IKYVj04NZBETYRdTzC0udtPsM+Tk8tKFSpdV74cm
hzH2ad6e2nJ2vy+lCLIN51MpoKoo5QqQyOCm/4OMnGtA79W4nBfRi7gMgGMtSkhoLCVjiezWKKcN
rvoPS8TH061IT1Cfm88DLfIEQAEV80quJFYMc9DhkRUoERo2YvBSwqVV7yr/FWQQEfTXCPINv14H
SeJxA9FRYHVQBXBewmxuP7d5sKaUY0g16xBJhmorYJ0TnqZO9zMAl9ppUQpVn8zr642MKvvFHukg
46JX6a/rvsY0H81r5q4fkOlS5htLaW95hx6P1oKmy22ja/ERa8gAfusZYQXQb/Fi29/yeT5eH/uP
w/qHo/mDu/lwkAB5ysDa1KNpsgiQSSl6sXwGT+/ylVxIpYAYWqyk7qrwkbsBmLXtYT7YIasPvRct
Rdz1AZSl5YhorWDu/eDMbtyA/+LTaC1hIgkPD1Doc+5DaD8cIXvpbIrI95DJTWtrJWgxXCo6Qaei
6OHrORVnPmTA7TX0NSPjHXqPZRwE7WnI8jVVTcON8icw+LBUAZrT7BmEYmcb7Twxi8aHMgpVghTX
5vpmmD6gxV85uqWsblbo08zARlTiECd9n9I3BnWptcSN6RtaIGZF/jBZEwTXgY/y3GHTz9+5CG97
F+kQzaxxGjDcTekpd8DCiWaKzH+QyMg6q0yjhp//H5ymk9bugj6Bs/BgweO4mdKnyV4j5zKNfjlj
H3d4QTedVCBx83Ch+f2dxR/s6edNm6vjM5vJJVUTIvHng5mHX8iHqNeMoIYJDtc/YPDaOi6zJCje
QCiYnKFYG0Mg95TxNLErdvDXVHhNy3Nxfx+WJ6v6dFgKBbc9vZP2G9gKkNtZOTqmsd2/xyZjkQdw
RkinBM2hBTd4HPBx20322uPMtDza+2lUXa5CTgDlDEKxL0Yy7PAcrCGg3IKeEEo4KzyYpoloRjyp
mSFQwfUj67fA/unbJ7WsRZ0GX2drxtshGEICD8FFVeTvfuCcG88BohtpM+Qi8mZN3+XfU/B0zCXF
K7ArwAt0Jg56ibuIZK8CJK77qqrRiXn9tP77lvZ0FOUykYa2A94C8M+HeRFn5G2ceBGANVhQYQ07
690S88qeGBK8XqQZ9uAQVtCQdGfbIsG7wlUWQfxasHxLoqH7lIMoPiGgAkwyEEV4PCq30CFYu6H+
ffI8HXfZqbpCUwXeCs1yX46/LDnEtnoo037l2jCNf9nGD2bpgtcidRlkMFCLfKeyqh7ailtbH9p6
P4s2WnPuplOhWT8YfLupmJHd4D0IsMC4O5xk2/lgiHPW0p2mT2hOoBk6MSkLM2maXyAk33ROFufF
GmzRtE6aB6iLsc7AsgUO/644pTJ4baZsl9Vusa3UuEbwZJqCbv6lqGuvD4NTH6TxRD4JRJpNsHZ7
X9b6v9GaF2kOYOF+TvEijE6slzvi5Y+Rqn9cN8h/p5o9HXMpisHL5wp3X5N7XQI2OefQVDUA3UH0
mE1D8M7zvDqSirW7sunWhKsNy6VjMC1rJmMzjdGJT+zBYd23Il0+2UP3cn1Shi3X2TBFNmQ1Liwo
89BNyPNH8OW/TYyVsb9ie6bff/nwB9ur+4HXYKUApppeBHlGyEE4/QhxzXFZQ3uY5nD59IdPZBA/
QXKU4dh6clszEW1CX7ENjfI7i3lr4owmF6lDLin1ijL0e+RgZDyg4KWgXAQStxgU7mCwc/HUX7uJ
DYdYR14OCNgLRiGdyEKQE2fqM+QuVoCEprXSTJzUUevY0D44q+qXRcVuifhmsH5AMn7l2jJ9QDNv
3pOwkTIEdVJzP7Jo2/vzkUOHxVpJ/JvG1wx8UmBqgdCNOocBEOjTULhx3YsmHnM7oQyyANftwrAF
OuAyKoqya8aUnpZIoqFXeGAjibyVF5nBJnSsZWi1TobAEGKJokP28yu3o33UqZXXsGl07Spv2rBg
M3JCMAeQhZL80Nl3S0ZX7Nmw/jqHoQMcMymRxTrZnp0+gahyOXVB6t6NQ2cfQjatsQyavqMZdc27
IuJZF56GVh6p1fwW6A5XQbS3a6iiXt9k00pdNv+D43Bsy54XaLWf68on+yod7KTgM7rmqmztwjZN
Q7uwo2BemH3ROkLbSpyqKpaExTmSu6NaY3X6d8zrBZpJN12rBAGw5FQTb2st9samd+nyzGWDuvGX
21ZKs2rFh7YQDr4RLeO2qu1jnfHP9RSuhJ+mKWhGHaIBqQFQXp1t1tpPNoC2u6Yvi6ehEmUSeUt3
sKqgfL0+F0NgrSMtSzuUfVdPkBJt2ZMTuklBIVaatmg6lCJKmPB/j81at7NhZjrccpkZt8AKw89R
UadnaMcv8SAstbXzmfVxJh3rhUMc8rYECajF/z7R1ch4CaJXvH9qFy2gxHmYpfPiue7T9bUzuEUd
WCl50Ha2ukgvADsQdy75UapgJdNmsEadDhFPQlr0NjRIvYag+7nAzZqXl6zbKgW96QuavS+Bmvqx
HuYzWH/JqalBxN4tUv0InaxPZL78sgFg2ThZNJ1dD62GaT2gMYUubpo4pVB3mUjDTca6fEuz1lvJ
SpiWVPMQVU3B/++G8xkyNFvXWU7VsMYRYJqv5hnSLp1t0KeHJ395pZk8TeO3qb6tIdjT5dYFDTA8
aMHOqm6PUOgpdmPevqTUcXfXz5rBdeoISfTZD15pWQhVegoBuv/RZdhMwc/uVvevwyN9YYkmd5l7
thz6WfUc2vRIwzlWub0+AYOj0ZGQA050D4Jm8JCDsvKxcdxsQb3HqSEfk7nb1uXVM4cc7feCT+7a
G9Tgb3SIpMqCzCODLM521r6gTFlu+krsh2H8FjRZGlO3/Xl9cqYPXXbtw93JYaRRMcNarege2shJ
k6FrHt0QYqHxCDzG9a+YlvBysj98BaThC3QBI3bOcJ2VcR3N6SvKZmC+wpVE7mTrT3ep7bpveBZ7
j9e/abAanSUxC2yb9WmqzpXLQFg+7/LhOZuHL7eNrpk7W7h7IbZeQB8RHeQ8Ht1UbBzirtykph+v
mbzFytaXA17XuKA3ZbuPGOhw29u8vy7yLcGyKmdG8XSPxGNdzg+0K1acv0EexNPxks1MeiadAiz3
7vwpK/MHRAEPbmHtiQIl+xg9j03/YJEuB7uO5e17sVZzN7gZHT5ZF1nvDEG5oObeuA+WbMbjIgJv
0xeucxiYYmut8gZ8BKrffx9mTwQLYQpBFDDq7j4FRPLYS6s+5rz6mpZlBW71doonpZxDaFU1NNRD
dHCjTSBRJVRK4+sH0LTSOp7SCcembsCId55tdddAeSWqW9hXuivBW/Ct8fC9Gj/uBP7mYpc6LD2i
0jkk179uMGgdaKnKvoUWMJx6K92EzV9dO4pR+jrJ4Ydgn6BOtzJLgx38B2JpNaMUNQgfq2GCeDpD
tbyfoYrSFdVtbkInY3TRfO4tA55Z3vwu7V81KJYDS60sk+nna14C2ATWQt8+PJXyJYB8vEN8UEvx
w/VNMIQcOmgS8N1y4JkIwZqtPrtjdPSBcrg+tGl/tYfCiNoZGlOgDrWUDkgmxjFXp1K0JIlKJOJA
GWi/O7UlT9RZurVGVcNVpKtle1Vkd0vmhKfFBTWv/c7U12j4bfU/g+J/12dl2A4dNhlIp6Z2JoOT
yGTxUFt9wqygTNDNshbsGLZEB0yGfpFHNEJFASJhX6kbJqNaAysYKtiejpW04XacqsNJta123kgx
Q9/D7XpU1uT/ygDiaVaBl2+IVp2NZ1O+h8AwgSxps5z8zpL3c9+9ziOdj0PngzErgh68Gibgee1F
bKsWKPB+KqLtKEr7AMZNFUdVkN1W9fJ0HKZDVFQsEke18pdna07PHgOIhmT+bX5Ch1a6Ac3GdsKD
phcZ+DLzYQthkp3tl8WKQfwhiP5HRlrHVg6tCIKgrBSkw1vrvRrzXwrdXU+WS4IYIHDxu1Gq2tMy
vHe8EBnSqmN3M0gKEr+3o7caEmFoOAxsUCLy8nMaRs57ij7HeHBTeT/RtP/eQMLniDq7hWSPzFEQ
d93YqflPL23YFgpHPBlLaHwRpchXR/AS+uVK/QZoWuzLMJKPfp+3WyCnliOVfrnr5ilI2mjsD+g5
hkgYoT+yjpR7v06bQxqxsIxnhf5QJZ28j9seQzuOOy8xsHyfUbE95dH06E+N/bnq1RIrl7PvjWxV
ic7+sL1HXZeAuE5E8407qLnKiDtTE9KuOU/222yTWDSgq5x/Xzd8k1k6f1/ZslRdWllNf3Zb0YEH
vlfZyRVLvxIMmobXvOUU1UUks4meJmwmneefkWXd+Mu1lEoQln0p88w5W2E37tKFOhvaF2tAWAPj
pacjSWm62MS2Q2gXRNUmQDd03pHN2D6XELgbgjBmU3cEavkUEbiLkkvouT0NSgEwvyRAQOyVsndF
Gx5yv9sqJFYzq9yXy/RpxkXXzYDV5Cu5VsMS/weU6rckpGoKTlYNKg5Fl6PV8dtCAB1oCkbhbLYk
iPynegCJcRmP4sXv5jXPgTP2D8ehy5iPqcdYm+fBCaFScS+8DDTMvlOe0r6Sa0UNw8WmA07zVEha
p6hplOVhWh45OVXuj+umY7iV/5ycD0+3IhI+Y5ehu0Ek6fTDloD3Qf7OJ+911N9m/DrKFBQco3Rm
m54Iqx+CkX/tJdlPfI3k03R4NPOHdL0/dV6Np2DTgGS3B9nmMr5eXx/T2JrtS6iUNYjz1JmgCJDb
31u+cuJNC69ZPkdevifICQP7YG94UR0EdMns6Mke2AadgSuFJMPJ0SGQoPsCFKHGKxkQL2gmv0r2
u1/DkZE/5cd/nH0d/winC97TsJcQwRAqaW3aHyaLTCSZQXeJPiUmx2jjBQv6iIGSdDYu2GMOXJbt
O7LF+dktjsu8OPsOUNNjDwLYz5HvoDlEuJd0EhqgoceZWhmyCBlr/V3hoo84pnwo2ziqPXRKsyli
+8lpw7fU7r9NeVn/LqZZbVEeB39WX4LOM7SmHa7P8BOlHUFmxQPrVgyZgvZb5KdVEngOHzYqzZ35
DiIaA2i556XdCsv1n8vMoxsHpYZYCZvfDT4rziB0YQfXr4NtB+zy7zIL2HeJgvI+8Hu2lVQx3Nul
sy/nfn4OiOVPiZum7EvUZaJ4VCQDEiBoqmKJhZ9VZ2mV9NjYub93szR7ngY1HBmAzidOZbCz0nze
pGVVH7ng9a4t/ALSmw5JIBgrDoSFY+wWJRhTGwZmae4NYj9Wwts3oxXUsVuHtMRzxInGZJrS4W5s
qqhIJr/xNo1rNefMdYYvCv1ziRhlOJ3slNGD5avg1YqicJtOo3oqUU7YRrUMH4Kajs9NnVc7LwvC
bedKz44hNQBpCjm33mc2Evql7Jl/78kCFC743YcylO5L6ixTmwRqoFC6B/XRD17NC7iclmYERwa7
B1yw3PbQtkZjOKt3g4d2d9lDWbKSqRe38E5hPAxOfU6Xft5it6272QsddwvqdvYQQDjtHnJpzf8E
H5ri0PQQ74pJXkP0Mghoc+BzEJ2cmTufu7BDwwZH24+EIO6QbUkAdXqAJqoepKzpkFh4zr92Uw86
aOLZAppvUDO7t5zIpVveVGAIB/hKQhiPWWDvsvJdV0MsCU+AdjOLaT67oZr2pO3kllC/fQbXs//T
bxWQtGk6FYmkaIxOKoTKL32uIBfSQdD8sY0GvEf/z9mVNNepc9tfRJWQEKApcDqOeztxkgmVllYI
0Qp+/Vu+ozy+YKo8uVU3A47VbW3tvRpUGKwhqOCN9gxb0u4wqTlwAVSLBuzSqPGeLQd3LROW83PU
g36qeqDlSQXqRJHkLyVkwE8UAB1+cbOxjpWfmTBdlj7sUtmdgUJ7XSj0EyMfw75PLDKhGb64pA91
Cy+QG6DbnWPXOzb0eEuIMuxcjRuvzDWCGcxvA6m2FiSM2bajwvhfOngxBh2anaVt3bdTeqrc7mPx
dC34KkDycHpnhMEq/+KmoIDNMFMCJQdYdXindIcPXQf/2br/dV1KQKSzBe7o6NyIJVZDUh56Zfrv
7399K1q/XUJ/fd1B0XHOCbqpcOkbQrX4p4rRTxxu1x+7iNcg485ZhiTtehtGIRMekHhLpW17SEC4
2PmBjTLdGls864oOTm7xuEk7iIQ5YxvndcWDwvOms59kyU4hcuNa/q9q9tdMSWgq63SZiquphvRH
SaklA+h20p2du/X51eWcE9vXJofnl3ZKCnvHor6UUD+P3l/mjUlaw4stDlOvZYTDnbRPrsrDFDkj
tdED/JhNi7NGF2czqzkvYfJV1g8UlVEtbou9OsXGHl1rwC6Nribql0nMiDc8zLDp/Q2FYgJGQsZ3
HkUbcWMNMWZ1iuITwWuf8mWCynImgiIbq6i2xXRwsNaQ1urnwBOy3ZG421qRt8H+tZ2YpzyPg1wZ
93q4qW0Dz167+zn53QVk1Z3QsfUbq8M9gBWagG6PPlM1NZ85nWYQhZR14V7BDyzLrJ2UbwsBtRZ7
xT2LUnXH8yv3/OTEoAlwaD2PhSDO55jJaso/icITV5XUy0mqJD2MbTs9vb+3N07OWgu2tieTTP6Q
xFThIT5hJhOBftP7H9/A9q1FYCl0kiUsWXGfJ74KknYBbp60v4hIwtHHTyLbLCZ6W+TJ7/d/cGuz
r+KAympYhTCIezHPb862O50tgXyUZPaeDPG/f4GtMcq0nwSZ4OwaT9SJAOaM8Vo9IGP8EI2LreHJ
XqtnGENgxgzpvvSWe/Ty+mbo0mfm7/Hg/70obI1JdguuUp97ULLozXAaWXnSNL+4jQS716kj2/La
Y1aYh4TtVa+35uzthP11WrO2qQo2sSROPXprF+YEfeND0ZKdTOLfW5itFWBR48hzt0U/vvX6Q7dY
X91WfP3IfmJiFQOcsl3GbrBF7Puvc7uErj8emur0sY+vSmyGWBqSdLCYl3l1nGb3K9Pp0R/zPczg
BtuereVffdrZHAh9PzYMBE40yor7rtFO5CT2eBgKRe4T7tcHVDSH2BqbNqo7aeGGI+0ZSglLtLiG
RB8b6+pZrgCEh8sz1kjoLKrrhgdpNt/VUn7MC5utEcqye6vHNwx2jxqJZDPMSehw+QI38Z1dtnFs
1jjlacgLqFTkwCk7WRkMtjuE/UTvoDp/BBvicVYQh5/r+bmuxa/352zjYmBrkPJA4bMM4svb+tnJ
Me+7Q6PYMdPuzwI9MsgwFp8HSNupPH8xyhI7S/W2t/+3SMDW2OXEJkUubXh92wOEiDN3Mpcxb6vD
+4P6dxmFrdVjMxB6fbxx1LVH362wss+uQ7/YBTlJAZ9WFAP2ZGr/fX2ztZJsx2zFYG6IMMeTPwlJ
volZ3oM1ffUtttdG2RrM2xT+FdjKfvJ8BezvlbmlCrHF558Ugp+h5cz2N3ANx9tSyfb1/Zmz/xOL
/NfKrAJGoWFwJiGKcc06q/oBecE2Pzeuy3g4obU/XIoqKcLJYY0VT6PjfGKu7F6txuIXcF3zG57b
8okqUxRBCqHdZ0fIjmHKx/xcNPn0A02I4pXp3G+CPIXIkT929Y2dSefgACFAo34g5SNU7/Hwrii9
dXgDVd6hGYbp4I1eWcF35nNe/eRU3XRkAYIfzphfmqTAunKv/eZrlClZbpqf9gJRhgB1hgTlm7lo
P6eqFOeCcH7o5my8GXTXKdxGpPuZz34P8dcMFvAusY+eJkAqmNIH5Kbzj2RO7VcKmflIC/AdXJpn
16nM7JOxzGTwpNTWa8ZdFSV0biLPAy4ks/hTIlHmQf+hOvso/04XnlmwRiRy7I9LW/2qgSaB0Zxl
3eYZt8Ml9WVYwxEuqkU/HApjvnZTwsI6m9zIGsENx0uZHlHzbV4W6UroFo8Ne8KULr+BiHO+wtq+
fZzm8+h3LA8qns5lyBrP+dWq4nfmwvUtWBqPRryRKQkWl6NYnwKnWQTE5Z/rsVNHXi9tDOuw6biM
LboxBNpJnwi47U1AJQTWQz8B+ClQHcDbSTl6Qe70JqwmPshAVNw5cItl9/VSIgsrSefdtM04wl4c
5kdeVgA/2+YwzIXaVJcfG3+qKcafmu/+BI4rBJf95AwUg4xdMtKzMyUEvngsgQyIKOQnZ5HeKx9G
fdYVPJ0DkGf8C9CXzpnNPl7CqPLJFKohmASLjQLc96Wbf6amquPGF9mp4ir7Cqvh9JMFJOCxSrkz
hNk8I0mkU2rAMk+sKeADt4ZDU85+oGwiXxwva0gAHJu6bb0SQtDSTw9lmVch6aox6oXmP9ABKQ7G
B6k1aD3HvxRLihoXii1VqKZ8efCFnKFKRbs7aKiqe0UL+lSwwjq3vZvrQzYS14G2YpqNkaxUb0OH
Jq36sGCEPr9/prdiLf3/AURI1sxotHdXVLaus37ilO8glrbC3+rC1Ykulixr+6ug1itp5G+Kdqaf
LWdYY+88uv8rG/8rHq2y7QS6E7NyvOqaFpg0Dam3H7UanWCgNIvpMNQPVZGpaGrtPgk98E/FMZ3a
6QflClr6VitIHjBL0z+Zk6YvIEUWcA4tOqqiynPRx/WlArX6QzO9Zh4sop3pVPsd0IjjHKpSjcBO
7IF//v0Axtvi/y9j5k8C58d0V0rA0K51cp1yeZ8tw0vFxWl508YewXl+fyQbK7tWfq6neQBqfOmu
C4jOVmcCX5/z7K5P9zRzNtL1NReBSKaww9shhs/TWSepRq7eHYpU7Im9bI3g7Yf/ujYLv87dudcd
IKieH0PIr9GhrgsXmJxa/UGYLj+WYa9Vn43lpZYHY/CroW6KXoL/PfGKOyU+xqZga1VnZXsFFbAJ
Rbu2O5oFjpHurzbtEDN2BrARH9YkhJ66xJGjUhhAyYNk6b90Q7nz1Nxa5lWE8NrFq7PB0dds7p+d
JIlF6oRkHB8/tk1XwaGdhbBmIuy4K+chLHE9hXyukXQ0tyPt9jqtG1tpzTrI/U5WBBBDcFzdi0fo
Y5qnD3Lsfpd03omkG2uw5hoYWPww12nAGPam9mb20/x+ManeOc0bz4o1tcBkroTVDMQCgRAaPTcY
vS+DqA7O4ASqHo+QJj+m5KOz9TaLfx28crGAK4AYwBWuNCFIoihpQkIzrKudUtZ/De5/3AhrsoFc
etmbhvRX55Sc8rN5VnF/P93a5yKyQi8cwyWkx/nGPVbnNtb35AwBo7N72CvZbS3V27//NT4GRI9I
FmzpkedBbv1xxIeUadhab3lEstJ3yQAedz68pHLII9skTxqiK64n9m6Rrb9+lQxAdWioO12R6wDK
AhTxHrWzRwLZuKDWrAIz5KrMfEcAh0DChNcRymRBlpqgd74aUE7K9mPQAbamF5DBl1bjo62zCBHD
EqwK3Lp7SZb0+4fCyppdoCerKSffA644C5vZRcvifu6aoB33mmAbYXFNLyhZ1xDpcQjpqTQUCdqM
etSflJfslK43VnlNJbAA+poyyZar1wy3NC0PDOn4+3Oz8Rz9Dyv31/Z3CtmnLJ9qKBR/pvqmyd1r
QnQolpeFdzs30n+CUv844nx1ec/GBQ/VLuGf4DYvY84SbJ6M39rUS37bos5eIB1TPdpJIsJ5gMzW
UFjk0BXowM+FW95rp2ivkN/SN6oGPFIpA1NDltXpaRncEbxNq+RRb9WvFiMfQyOyNfXAIpCHseRk
x7aDV+5iDhadjzX5YM2Wr57lc8HyRBNkAWpJAfZz/4D9Bl/S9BO19izqtzblKjSUheMS1UEeT781
pt2mutQLO8i03TPI2AgQaw4CntT5TEzfQwWYPlt66CMIKX1BhZJHo5U+zdUSZYTskZy2fm2VG/i8
cuxEg/EA+6jvXTrFCxFXb2qmqGcSJYfkT2OT4/uHYuO8rYkIgFYODVddf4WX82fX72+1GX+9/+mN
VVkzD0obZgVJXgzXuoU9sTb1L5oAhWnmZOfRsnGg15wC4juo03gtjcvkVcsHiJVeIMYb1GN5hInf
zo9sTdAqKaBQ9+pzByY4Os/v7IXGc6F3Jmjr71/FihIwF80aNAYL4aaxBcWXMwFf6hV1VHU0xhuA
ZCHZz/dXY4OBwdbUAZ9WS5Gk0AWsarsO+ZiPeGSiNymC1ppyiO2wEU4MHCG3Jf787GQMcORmyKkJ
uiZrd17FWwHSWYWD3uNJxoeOxmaUj70k001GS3ajAE8+UE+DoMx8WpxbZi1xlvLxmOv2tzPBKNN3
iBUNkEEGM2Eo4FpZE6oDdwDntOxHdi4gKH3LUer6Jjra3oK98DEYAFtTF8bGt9HUxvHXwMb0SR0M
MNtS6Wdqnt5fnK2jsnpsWMXcoPLn4to2kGNM6ZfG638IqD7vzPpGRFmTFTis0y1PdyTO0dyI4NkH
q7u0rA6F3chzlSVQ2El82NdMZk+rf2NEa/KC3ddZKuVE4tTlt71XnXorefHTvTeyvXEs19SF2idt
342DHddyfAK36IX25rBIu4x9mP3EYA5koV/w4qIztz+ntKlelTsVIe7wIbDY1B4g1rtHstoa7NsB
/yuzsMpeoSqX2jGKf79old8PY5KGIOFH72+PjUCx5iN0JQBuqAEBlCvhw9K+uNoKmBjDobpJkAi/
/yNbg3j7978GoYpCzmaAgK2X1UE7PQA9H9D29LGPvy3jXx8vU8hazwtmCPhKenDmMQlqn6JoLuy9
LbHx1v0fmeeqNawtsfalFCDJ/BrpZanBRP0YD5GxVZLBAKocx6wDVbq3x7gvZRdUfb/nwr21xKsI
4Pc959Mi3Jj56NIKESQJDdBtCPzCi6big2u8yiyqDsbQrLRYnBSW9Rm6MnVoepNchoyz84dWeo3R
TymHbGvKTexbN77MQsZOLd1rlf8Hf/tHer0G1id0qupBw3E+W/I8D3PD6qfCAvO0dLMFaMva1z/U
JMwcwCrUKcPUH10aqDYpc/x3Up9V6dHf0Nxwo4Vk7R+vLlGtbyrnYx72bI3OR6dCyxqGMXFae0VA
NWq4y9DvJGsbR3QNzq/zqi4nEABiMdZPrGvrgOT1LfPsz++v3cYRWgPzzZIPFgFk/lo393VBTwD4
hhpmPT5ANR/7hVUcqFsHNOHchcVEVX5ZAOgJcyWOxu5A7wIgdmee/oNk/mubrJKMpR+SpKHUjou+
jcfKimoNb4akRe/pDI2K+2SAeMA3PM+h3jwfZhgT9eW32c1ewSCBwMQ3vIl2Hp1bS7aKGoXDfYrG
u4lVaZdf0S1mB1hTtWHpO3teh1s/sQodCyVoFENNKxZNFXuWwotTHYW/M4CNwLSWNNaymGnPHAYh
5z6w3N9JyYLcv+9cF13+PTLlxhDWuP4KiXBTTaK6TkVvalDHUDB2oN+to0mBfP2hvbeG9xuucubw
2cSmnh8BkYCZzAgkJ1wc5h/v/8LWMN7m8K9bjkL+YKpHZ4qTZSFxsSzdyV8s+6BVyXd0ljYyuTUu
eIYRlcuWdLqCJ/fHhsVlNGXaxAT3hwzUyKfI0KrFSnXLfPjYqN5G+9eo+hSmlg1V3dVJPOsAxZKv
ud1OyLnrnS22EXb+y/H++gFdzqWfuRiFC7W7h4VL774B6D4qMvaGJ9L5x2pL/wGB/vodOFwC4ZHi
LCYQt5y4dSCCfHBZVscc3oxDZpsGChj00efPVqODdkaIBnbff0j7cWcpNrLeNU54tJmnISOUX6G4
dO0a/gLowc69vfXpVWqwuMWU55yaeJ76G4Cc4ixXO1nHRghZA4TfgFxuXS8Gmdmr1DeSCXB3Hpol
Nla288DZ2EJriLBjufkw9/Be9PSXHjc6ybvDyGLp7TllbqGN1kDhxh2GinTwrQAMLYQ2cxaA7TgE
eKYfW7KAowWzFqkrE+l6uAEa+vKhw7cGD09F5zltASkvCcnQiNBGxEgUoetfmHJneTaHtjrgY1Jm
GnhwJy4EHZ8Nb82tozz/5M68CSBJZMLSHRK49bUeSGM1UhrC3O/vj2+jwUNWCUHfV/hp32Nxxw1d
wiRvxoMF+UZomrPsJJqOHSy4U8ZQlar/2KOldlKErd9dZQilzCEZCFnCOIXx1dTDt7WmzUF0Ao5X
crpapv9KCgHMCDK4ncO7dQxWMaLQOeLB3JErr6EjrqYJwBbATYKCTvhRaB0fW+ntoRs3jvMaW8xM
BugqZjbuq+x+SuWhTsVOG2sru1rrHQ+mdqqMYiAQzvCyQzUchk/pIYucSI5B+svPg+ZOPZi76pDe
Lw/v75N/H3C6BhYvJpELSUx7JTO75LNn30JfzBxENjVRSlvr9P7P/Hva6BpgTOFP2bUoiF6RuJGL
yVT9ySqhxPX+17cGscoPIMZGJgtq2nFVuF+LGTWsPCWXsSnm42jvaq28Hdv/TX7p/wgbG2upBiA+
r7Z3Uum9zh609fL+ALY+vYoUdDat5RgH7i1Wy0LlJ+owNk0Sga8odw7mxu6ia1Axd4EoftMnQ4ZT
dVkwZkjPVOE6n1SqnEfoSOBxZ4nZWUKb2eKXA5AVrCZBQFFR0St06/wlRQPdSgBvCC02uBDXeysc
kmq8ltrTO3/n1k5ZBRAG9FQHFzv0vUX5WrH82c32pGW3ZnkVKLx0qoD88ux4dlPw7BZxdmhf4Yap
dnr2/45EVKxeDKNskp7P0P2weBHAPWbMm8BPvgE2F7Bdz6KtCVolFCXxksSyYZaWLuVj0dWAyeJx
9f4+3Pj2Gm3MpsUbCoOGD23noJW/Ccj77395Y+7XoOKSmizVIwTQ+1yaG0AxYAKqbe8iUmrvpKH/
vnroGkEM2wjRQVdKxG1fsagZB5oFKI45UVnr6gBVqKIOdfE9hVP9oln1+v7ANtZ8jSwe6rTNSgKu
/UhdHtK5fCkEoUHfqLtylC+qZvzwsV9aBYnMFUMx2rB4av1Pxv0Da6BIY59x/T3vPiY5CXDe/3+T
LNxP8sUD9rsqhvG4mDdAQ4quCaxA94Qb+X851j8C6VoRGVT50jNwj796VloeRd2jrmwr/dsTUPG7
WQAsv6Mt5J8DiVp3eXJzUp47e67z0INjVh54Ui8yYGjn4prsdAwMrAl9mzv4ltceFAiLX0lFqyCH
VEQEUvTihAy03hm+jjy5oGvqxrAILUMlSB+NS8J+O5KIC+wSOApcdu7fMQ7ire3LNCL9kB5p79Kb
PIPJ2lz52bGfhyFQ0nivoiv8F9ueIXLvTjl/RhwsjkaIxgVFVs+31iTTG+r1LAt8tx6iplDJCciz
NE77TP1A5QzuGBWCENQRZZhBtufo5351pCjaPFf9KE8GoDsIylj6kPr4eECz2Ts3tu19Er6XogUw
kEe4Pk23Pbxa4tYu56gSlQzBPq4C0kOcodJ9crZSrz77pT2BleRbgWj58gdpmnviQEsErUjh2WT1
/GV8E7exiEtOyKnGqCjoGJm5BsVeehi4M9U3Vq/SgwFt93mAC0cA+0z/iVoAYwZDt3iwoOH0aDSR
Fxf6YAeRA1+toH8dKdspoQQr6mPJ3eVkKt2+6sVhp8JMxafWBYui1bjvnBKA53DpwUJzlc9+QDRt
itBZaJ41hwr/nCmoIfT82vGRHkYxlhej4HmvxsU9Qdm+jRoNclSV0/YOBDb7EQ483g+W9mgf9NrD
Y15NF7eWFW7XdLh6xWxuhbHT49x4Cz7lUbxAnJ8t6Xp0dJgLQQESwEYGMOCq9EInt5fAEdmDJS16
McBrH8Ew/JX2Lb+g7kuebad7KauyP7ukoD8BSOjqUCg9fqV0HsMJanRVgPtSwgw55SxMwID/086q
CevZzJdSw8PTh211BMCl91AA4fwse9/ctb0UB78xy9ea2+qT1qq7g9hMejPm85/ZMS0g1qa49zov
wQSY7Lbzuk+ubvJ4WOiIBVHyamAyeZfZrj4CkdUEzKjPECTI7oTGDNtlIy8JvnhJGmc4qUpyGTZj
V0aN75rXpJimeGY5OSE9YBFdUngBKTc/urPggWq6BaaZqj01dGE/KNjyN22uIF/cz/Kn1bHqImYD
Qfc0a08Mj+JDbpMENDAAVjXOjxsqa2luWl7Voc8YBil1EmJHN5HQKEMnLZoak+yyYzGATyrQBA8W
JxWR1dgTrAFkdobdrR/WCCmByIFc9OEca4RpwnIydcRaN5OQBRb+F7dxq8dKa/MIvZEsasohjbhx
9RlmfGSAb6qYQtTk4NhX4W10xM95186yckjOEXAKUr9aHlufkQeoGCSh9FUTm7afTxIKp2hmF78T
Vjuxz4skShmQEglz87NrC+oHmejgYNl60LHg0Kq9E3VdyDAxtvgiSc6DjHqordsyAcNBjcI/m6as
v9ngX+RwJyybB7NIVkfdQCc7qEF0uPeN8u8qR6TfXNv6bKRsPcSOFs+uDCHkUJtSHKWeu5tFA+kH
NQweWHLWt0guh6Obo+3l1qjU1RqKmwEg0MvDkmEXZpW7RESn/nWCqNVBiKyNRMOXgPW1d2f3Y39n
kJseSzwcbzO7Ytfe9vRn7Oric8II+4S9Mz3hcTshnsJxlAdimlsRkGrhwbyI+VS21HpC+7T5AmQ0
AbUDigkyGZobaDAwKwI5NAmbnk0ePBhm+CU2PvPwOG9cBNI5q872ZAkUCQacTUkz+tJW+RJaWSoO
VrWYb93UQiIJDAjYU4oE4sZlLrJDznvcaiZBp7uXOT1XjagDF0TbsO/b6SwYY/dLq/vIVJ68ywF4
Oc8jXyC9LFCS9akjz2YGRJKwgtxPdcUeZGapqF2W4YgTjG2qcBYa6AgcCzL1pwnPElAvkg5+ViMc
tC6MQFW3ctMuYqRcbqsmh6BnXtjHQtT+HSWTeDLSjMBw6+EooMEWgG5g35cZ2KRuS9Of3cz6oxp0
dpci4oSNs7CocGGlXoIIFqSCJPHEyFIEOUnmY/4GSyiFQA6E9KvSYQIV2wcBwM1TXbbVM+mBelKQ
0zjoQpW3OqfyBUqgSSCXtHkpixLKIBN2zwWm5ORYTpQcG9Y++J3Io9why4XNDvmGPol7TgqvjSCK
JqAAgj6nj75tAEuW+dbPZiEDN5/KQ7445ITio36s0fePTbWoVy5GeahY6Z2AEvVP4+wb/G/WBZk9
Oxc1592LYiWurkYlT2M1zz8ywApPgFN4j6xv51NldIFzQuDhQLhzHiztXjKf5uhFqO5mQAn86iB4
f2W2Nb1UffMLGh/2pWBu96sbJ12FBq2T26Ez5s4RVvd9dJocJgTpAJ+AdDxCgWa+GeelzDDFhkFV
btK4zEuIyiGAYxcdSqlbGgyjA8E927W+oFdaPMNSMPsOFeIyWhAW7mnaF1/7zu1BP4IrNyULxUyS
7hNvKEgKlgtsuGc3uFiSor3p6cS+D8uS9AFk3tB0VZkF24W3ZKyHzeJzTzjQs5IX8KBv6MmkKPw1
KV3ukkY1v8lQiKDkvgcmFTrlpRk7oM6y/EvaFflNxovhCXF7uUHoZRFJFv4kq7m+0Qhx58qCKzub
gf+IlO5p7I1IuuoCZpt216dRUROw58ay+DLWFj+SWlUXJe3xPMDZ8GrbTRYZtjg2CnZsiXIra+Mi
62o0Xf0JlIq0TSXCufIvfK6SwOLt8DOH2DRGWdQPYCDvif5uPWNWDz3HllA0Lqrh6rTWt3KmP0e6
J26/9Y5ZPfHcCTjKpnKBL7dAJmkdeWma8o4U3Q7kd+v7q9ddB3GSuRMdGq852CxTwVRENVQ+GHxL
dyrSG9WSNSelhU+Fy1vI3SCExGDqQtALV2qr1MG3uLVTkvl3P4WuuSnQrnAdPQIZQ4YWhqY9vWmk
dZMWw5HL7GI5PUd5ie08LrdGtKr/oJ7hI/6/Oe327KYv64uXlnBdLPUlseTOwmzsqTU9JW2V8PKh
IXFvzQ2YjPycNXsk361vr1528GSqvXwuSKyVfoXJJKJfA/XI95+NWx9/+/e/ujO+IlT6g4ZDgpvV
0dzwOQZ7Up4+9vVVuQY+48pzpxp/OocJ4mzMFED54+v7H984DGseih5nVVYS6R9S4froFHZ9nunM
X8fWG3f41RvPd291nmULIiuqNdinFoSn+ABA8OTACXH5qvz6aWmW3+8PZWuLrs61J23ob1IIN+Ax
BTkl6C5xaCUPfVBPe5DTjZ9Yk1JYQzzHrUY79iYdGvtnJw20vQ8NeB3vj2FjJ60pKW5K8Ed3bIlJ
gxSpG2660tupnG2s9JqPIqcxX5TUNqSrXy3cRl372C17fdCNNV77XOgcEiASpnSxx/PikCy4pgqr
LaOkKU/QcuuCpkfF5v052vqttwH+ddpmWZUZ71GESqekvmrunwZHQqyzBrjRIQxEQ38P8rkRYt3V
wRakQ7VGzIDqGUdErsx5WFG3CfBy5sG0pPWBThMAr4m3J6ewtcNWhx3ZUw2/P17gqgccwjVsDGDU
+zoDLBd4tNxpSWzU8dzV7V0mJAcFPIWhUvo0KHCCOxLJ5YtMZQBFiUM7fLXHnZLh1mqtTj8bkM01
dgUQcvOHmc99/8DlYcJa5XsOV1sbe3XuOdzHvamz5HUh+lI7+oeAQ4Aa3D1p9I0zuSamzF6SFgTy
ivHCoUBINH0dJsijf2gzr0kpvFbwbaIo1BXIMQPqqZPHwPe380PvmE/QuNkJwhuTtCan1BbUJ/Ea
sGM9LL8VtZ7z3ry5ou6NY2uS3vbzX4eSGqOlOwG25LZMXSRqtnf9iELE+7O0cSrW1JS2rG1wPNHZ
n6mClpGM7OILm/KDspzo/V/Ymp/VSW9qYXFRQ1FlFv5JSP9XUsgMVjbu4/vf35qf1bkWTBec+6Az
4tkJDQd9yobm8v6nN04YXx3mzi6pPSw28oMUqgv6T57+qUgaLRn6OjtZwkYcXJNI8JhCGYEu0Cup
IJSQC7t/8FlSXutxvod2+ZHBquVgJam3sxpb67060p3RPhvwUI1rbqJ++jNwHZH8e/9BXTa65o40
bm1NkJPFcg+oG6BE0TS/ufr+/oJs/PVr9gijlgNRCejrk0GfeSk/odxShdao71FRcQ7v/8jGhloz
SGC8BDmH0YEtE1QOLLN8qqAUsnPDbhyGtekEqlC93/HUj2Fe9Tm1yNNkWeHg7QCONvbr2mpCcL8D
j/CNDVk4YVW38M6kvY+3Krmo1tGBXYAt9v4kba3E6lT78LCdhy5ZrkKfRWMdHPkjh407yn87G3Vr
plbHOi1TonMw364ajQvhfaPmrvDUzhJv/fWrg12XTo7SFIBeoDl8VjXIwjaK0RJI7kBkzV7k3hrC
6oK2iDY0Sc18LRrgZSnNH9XMKUqIZmcYWzt1dZgliEGdFI0N0XZ1gf32L6vwd/AcGzO0pmqgNDfU
4PkgLnHnBvI4X+Zc3UhiP6Ot9uf9LbSxW9dsDZWPC1GGtlcHSuydi85m0/BnWXrPXQp5FVMXe0jS
jXla206gzlzYwpP9dZgbdA5a/oXSeudpvYE+p2seRlvQCqpJCh8vnDmszAKJa+X0hzkTZ0+Nl3Yi
JwBwP0NT9Ru163svY18nUT70i/Po5vVjX9jPwibP70/qf++Cf/Qn1zYSpCWQnkHfCn4tPnjiXsJR
oy+mE3et6c6vdXo/V016ShzVXC3HqYOKMnohKRu+e2kvnthoQDFbmHx2oPoS1FbVfQLRCl36oYbB
Qg31kmdHA+TTDzMwYGRq7h060htmN7+YQyaA7hUdAvF/nF1Zb6S6tv5FSBgDhlegJipVSSfp9PCC
dg8bMJMxk/Gvv1/1fcnmNIUUnYct5bSg8LC8vNY3OH71COEq92GqoT8jBSy/jLQuP2kyq6AZIPfb
SW0dSmgf7zGCU2AMQ3JJcJs5o5hALiV1phPHLQdqPYLsiR5oHpq+agHfQMNHe30Vo+xXfisF66La
0uSYKQJ9aptoOOPhNBAl8c7cqBIACwG21An+DyCsvdDvEBm1L9JrofzsSzIRdhxd1eyn1Myj2kZY
5lM/XgefuRvRbG0F3v7+LokTQvmC+ihou1b1SKk42faWTOxKlKHLQFn6CchNQPb43cGwHzj7ZKuN
y8wfPPffFtMiTk4tNIxL22nPQ2wfxAO4f1Aadh7YsQrTXX20HotT8mjngbziqnapHoeN6LP2TYvI
CeVzH0gH6GELryRiV03VWAWDhKuoVXjTFu9+bVIW4TOrQLM0kwzOInr+AX3or6XItmTOVvK6JeMF
jSnXLxxmxRLmWg8Zt40gmewZSsrQd0Xx2gzBYYeFYzn3r/d3/sqYLVkwtLcHP/MArSGq0N+nVmYQ
J4ZJauCrcetCuBKyl0SW2Wzd2vOoBYSFxT5DikY/FjmrYmKlWZg00j0kaVY+f+yDbkfTuz2TwcsX
Mh+mPiv6uxDQt3JQi/U+JglkLWktEr7vnclrGsNUs4JkX2cfytxDnd+cv05gvEX3P2LlHF16T0C9
DL3FGyXRnejJv1X1HbMJ+FDs4OHwMVwnPG7+O1K45tp1U8OZPetV3Of5k1+NGynl2u9fRADWcPhp
zgb0zfP6JTXmo08mmHiK1yzzquD+GK2t3MVud+AxzrDdxbk3STR3GriCKfthJfTtY89f7nO7lDwt
XT+uh6Y/VrmaH5jw6sioh2kjUq6EkiVXBWo3RuZCBjLmqVNA03L62drexwoMS4rKmLCEOHBbil0f
EGjIrJWfmxat4wkOEBs/f2UG/sAu3221Ni1hwnajAveqyeJxaClKvMU+6ectIuZK5FhSVOBxYRR+
ZZqxT9NvyQiMAAjGv2C1sKsb/SVXdvihuV6K13fYZl1NZXdufftJKmkHJRUxwEhbCLAVyry1JKaY
RdFYLJ3d2C0AMVKAN0EWxjVCb/Z3NQhQEppWMhljPZUXy9yiqazg8WHD+d89rt0id+a2sGJMymNL
J/JZqdyIATOoPqfUYUFvmP5vVqjpS4cOXwtrvY0hXVvbixCAZhvJC4u2AJIMUca+KbW18deevNj4
FoATiYHe83lAmSPIc/7qqS0Bk5UD+M84vlvSpqNsy8t7eZZaPqiZ76bi7Ioh7sxyZ84vtPl8f8Gt
LOwlj2V2CiNtnRycga7KAfAZX7Ob9UnK5L+CV48VIMn3X7QSiZdsFt0kWnVuDnHWOg1BmhnKPhA+
BxdzK2dZiQJLNovtef4wDwSCJgUwiYAslqdhSlAfAmftY62SJXMFDwZGXCduzA3eX0kFC/pCzXZU
i/zn/WFa+4jb39/Ne5bOOaAgA0BMHTCUXbtD3yck9ZZrwtrjb0v53eOhYZ/0wm/FWXARugWHJRYD
AtE8fuzXL3Y5gzRWpUrHjU1v2FEPhQngQd8oh4PC/ResbIuldn07TtqecjAPS1wURFKfCDNUCPXS
XZlNTQCQ1YOyzI3ZXluyi/0NFyOvZrXCjW7qbPCUkgy3zVaH0GcFIPRjhpXWknmiDceqKs+F2Y9f
fB5F8lD46QYJ8e+zTZYEE2GAzeCh7H52M5mHja2gVlkjWyycrYLg30MgWXJLqhSFdjFB5GM2hpND
p0OXkP39qV778beI9W6pJjprO3tG3JY3CBusqsAtsvWv+w//e9gj/m3K3z18hD99YwqzPScjGaK6
TL5CGuaZFrQB+A/Y9cKrNorwayO02NBmqZocBzkoA2V1spNxX7D+5f5HrI3QYjMDLgzEaoGrMzR6
QyB4+xziaObh/sPXRmixlZuuSQG5xZV/avKApN+9W2vCe/GgqtlLspGer71kcTYzBkL71Ds09jL7
aYCp4tRBVHpgLtDaOOjSElDT+5/z970MzOB/J1yCfkJ02SYxZyMcquBCVzmeGWrhwoOIq41q2tpb
Fqn6oFtTEo0NZ89H1OyCCeZTcBELKs53H/qOJUvExi2ydqyBxoYzMpg9WjJyOniIZJx3B3/O+Ici
OVlyRga/Hjpoafhx73vfnQpyeBDHZjnZCK0ru2LJF2GmlEKgeXPOIKMlBByfnY3rxtqTFzu7lpS5
ojdgNAodjXNqjyRqjVRuPH1Fo4csNeaNsZOjYgrqo0I8CYfle9srPRiOVepUtgBJQ2Nxbp8KCrQD
6FlJ6DmpDyH/CgXEvu54wGk3H7jYqqGvrLglaQRgO596NsT1q2JGk14OnrxMXtXHJB/ouYLp+Mc2
0JI4UpDMArEPiAdAUdBmnZ3xZ8NIv8PlPbu43K434s7fT3jiLUICaSoNh+IaH0QBPSB9wCGeYA0F
PMHPfl1eG9xR7m+ltZWyCAm2xoE5cnTYh+m7UVjHqdwC66xNyiIM+H0JuluLJ8+mCS1sdGXAgR2T
lzzfApathP4ljhApUIlqddZilRdcBtJMG4CNCIWBV6o2QsDK+CxhhHog+ZSViTwLxs+AmZzTXGxE
sZVJXgpaE/gNGoO6Hb+m8zVV1rfBZCpQTfsVPZuIDlUZVLP5sSxoiR5EJd6F13JJ48KeY7iqN6HR
J5fUEJ/ur6O1j7nN0btcQmVwkAacn8Q9CvBBx1tYKYr+Z+dk/aEcvacaiPv89f67VlbWUt7ahpcD
kNOlFXfw77GrXZ78YlwFrXQ3Euy1hbU49vMhL0wo2JmxAMjbH+VbNk5n0gzOB5+/2N4eSrrMG5o5
Zk19kDV4V+ObMSUfnOrFlibK6eRUJJDiEdbJIDfq1NjADyEtx/39CVjbFIutnacJ5zKXOnY9fbV5
caxhA3L/0Stzu8QQtj0ZBqfw4BxcOOdiKkATFieRfU3oxuisveC2gN8t1MzrUXJz+u6sbHlsksIN
rFSe0in7NlTQXbr/FSsp3RJNmPkWrF1TaNUnDJg48oUYY2AZAN9nP7RXbwzVyiwsUYVOAUxh2WKV
cm6+zdbwgmvsxgn/dwQcXED/O0iM9lWG+6QJmWzxJW+MZ7gAOyHi6xW7IMwEOcseLDJTl1t9nD/O
i//bpgJg6b+vTCDf55s0tWJjbk9zAamdHDL/Qxu59ksOgEhTmOh6WnuzHXGfziOd/ro/V2vDuNjs
UwXZV7OkGMbeeoJf3zNNaHT/0X+K93/7qMVGh4dlITzQRKGwI/KDZ4193HSl4ru+VdVD2U68CnTl
w/8BHJBShiXl8oUoPZ+IAsQ4YLrxkaTbhOwh76vTcPYatHtb1f6c2rGvcEXLwBjlDpFPUFrqoSNc
jCk/iEEXYd2X84d6eWSpo533kwPhR2bGpKlBmurzYC6HYCj5FopwJeIu5bNrE/AyNeH4MJtanXsN
9yAg+JuHzDCyjfr4ysZfAhUt0PirjmGeM4yNJ6/WDaRsf9J8Y8/86RP8ZbKXYMVRIZqoial4aqCc
YIic7nN4Hz+hkp0fZU2ayKyT4Q0UFwjI6ULwEKQhuXfAyDkq7vjRwObqmUibRKbZowtOS43Lkz/h
fsDroysc8vX+ulwbilvYehcDLd+B+W8B344x969YUs/QSzqnsx9ra0uGZWVXObdXv3uFiS5/5boc
sNC0O9YOy8IaYfdjkW8JePQM1KM8Jey4hbEe6jtXg+bH+0Oz9rtvf3/3u31f1ZXVoVdWZar9bo2u
uDLWulsolrWRXwQbnqPCX8yqOpeAFxdlc6CEnCEed9T+uJGJrZw9S8CjpXjlEaubIM9wqdieWtWh
7uF/5cNMeto431ayvSXi0avrdLRHGIML51dXlwFaT0ELglVPk31hPkjP2Yigf1ojf9tUi1TD5lBl
olCAOteJzg9GmpeHdFLzb5DUd0jF6Rmm3m5Qu0J8otTOnhJYFR4qy1PHBErnx0Jbw8ZPWQlRS1Bk
p4ku0OLszyq14UWc2N0TBPqsXTU6W95tK4tvCY3s7LaFL0XWny0rGY6gT1jB2LX+RhFu7QMWu55m
pusxwx3Pfn9oIKFCh3RHQb66v3HWnr7Y8CorM00tpziP3pyCYD4nXZQPhXXNoUqyUVlaWdpLbKQs
qF2CCN8jF2fFHh5Y85sDzNIQtJ4PXgVI71nQsmEUG9+09r5FMHBY4xnTzJPYdngI2B+JgKa/mDP7
jQ6FFVa19/n+4K1lP0vx7AalA5/qbjxLpRUQmLBaNBr9ljftczq41s619Tcx+Z+qikLYyrokSBIC
OL79c//9a5O3zFNA0andzINyieBRD3mG0oa3u9pqe62t68WNpLZqJa2c9uckLZ9pLr/n/ab449qz
FwHCcX2bWgR7Rnr2gc7iQsCp3QhzK9F6CaCcXGkyoy6hoY97Wt29DD7adTMouG4f3R/4lUR7iZ/s
LOWbzoyg0oHxvdNcv1UmfZSZ2GfQpsn99Jw21VNl1Bslx7UvWsQAJ2u9HIrs/Xn2gNMYiWavHpQB
YMNqfCMQnNjd/6yV9bTEU47Q1NPEMLrzUEaTxUMO5War2TJgW5nyJTyykaORD24K1Xbvaw6Ost7q
O649+Pb3d4d/a02QgGY54m9Lv4lsfmuFONwfkZVQskT4iblOoHkvb8GX72F3dx2E/0iyyQog/MKj
ZJg2Epi1GV5sZShh5my2BFaUvIX3OnLTX7nzrNvygy9YbGajMzwxiGw4W7NGoQeXluQphdj3IF/u
D9UfXNVfzny62NIWPBEVvTm8GsdxP4fJwdxlYbWjYNlH00WfIfEcPkwP4tpfy2P9yfpSPKb7ciPm
r4A0yBL1N6ZZ31D/9nZI7JQBdGmKaWeoXbN3vcARAft1/zNX9sgS62fMnut4Lt5j+9d2wDQBeRLd
f/TKOl5C/PqUudrujFuqUkaNbex4X3zw0Ytj3nAYbUeOX60N8y3hY9AwuRGbVrbIEs3XiLRszAII
76aHgSCzvjfcb8NC+98T0j256fjz/uj8WUd/WV9LPJ/uLZrNrmHF9eQ9g0vfBpyLMnRoMgWuk6gI
pIg0ory9pugzBS5zDgWZD7gCt0E5OJFlKPMw55ne447ehTkkTwT4m4OEraywR+iIWPWwL2VhHH2A
sSD0lg4RMIOw1hws9HCdVoVdwekXA7IWO2fYNBhca8wsQYSQrxoqyy2T00zgQzpxMMSDEo7tTeAD
tHyuwBu6NLlyT1BbkSE4qHpvIZx+nZIxGXfAK4xfcnPQnwFTsTYWzNqsLuLRVAviGakY42Ys5qC3
/Ag+s9eWFm9dgw48r5xkI8SuXcD/OJO8C99FOyQAqMnkxO0OWCGofTxTJSxI4DkQ9Ujgx/oppa39
tXbKf1He2nfaDYdZP1HcmY4kgaYvBmD8MiqrfoW2uxkglJpZCPR5EiQuST7fX39rI7IMb4prxhJz
iEuIpxUakuH2leVW4LawzN3i5q685H/AjGXGKGRxZDyxBv39Bt7HM0zJbFXvFHVMGKBlG7WhtTfd
7ojvRr1N/CrTqunikdjmLveqb1nVPfd+/ywB9I5y7fQboXmtnLaEOJLRzxrYNaTnJHHgZprqtst2
k8Pnf5vWAuVndrn8pW3QgXc0FcVTNdjkn1ll7BEEjRbHoTtloC2afASKYoJYC7jE86NIq/GkRz6m
gU5hJ+55rf1zcJn+6cGnrI54gSMblAq6wfldOaGXMMrOcOoZ1Okh1mVivjRVTqOCSePqgWVyrAZQ
8u+vs5UDZgmjzLkg2YjbUGw5hvHqjqINEWrsAO0sY2Mprxw0SxwlzVJ3gHC5jAGfy/5xqgLGDDlw
JPc/YO3p9L8rS8HH23QHMEIh2uTue6v2rzRt7Q3Yxdo0LAJTJefSL5KkhSyFyA4tLq8vkEuC1IOl
iqCiavx2/ytWUvyltDdp8xFiXXkfe72ern3Nsyc5ZXYI5/DsoWJjeqJ20cEBs1X8KbHtLfDk2r5c
hJlpgORUNyPM9JUHVbfG2/ntDN2hEjUSCkdKb9gYyJVpWqInhcAk2YLI2MuL5tqVs7OX3NhSRl/L
x5aYyQE25PAOZG3czzyHsJOnB3B+ekBkDC+BRltnU+OJFyOk0YT22b6jfQ6vsLaW/96fwLXvuw3w
uwBXSWD5kPS2MU0NCfoS5Nm61Hr62MMX+RRzANkrxz49e/Ahr5IiYsbv+08mfwzA/pLnmLfA8O6H
pyKzJu7g2efvRvDVCZygCn6xyAun0Akul+h7Huzb4PL1fI4ue/zv8XTan/aXKLpcXh+fQQ8KTs/B
z8Ph9+H59+n3GPzudw9Ph9MpOJxeT8Hp94MXhLtDGeyucbzb7T4fj/jPt/glPMaHaxziOVF0Pob4
N7swDo/nS7Tff40+3f5ZGEZfo+gYfT1mwRaDYnWl3Cbw3fcy6OtSNWEhotndf88d3/6UiAnINg+0
s2Gu3UeSC29nsBLidbxqQ2nS9vX+aK8tkkWsonOaZHlrMlAF2cFNu7CY840lspbVLfGe86SdrOMu
O82pDzlOI+hL42iOPwoXLAvdHm3jecrHpxYXbbzcYvln03F3xN1yqVo5SP5HcrzW9jjNMFwxZ9M+
KWMmXwUxoKqYJcVGTr42fItgZeLGCld1xk5mBz8f680ptk7BP0I6/7sLsD3/uyoMM09bS9oyhpek
gIxb8b3wUa2ElCud4SfACfk9KDtLj4ZdNFExCvN1sOfytUly91/F2HhgdQNjvZwDZYhmccJDCBiS
SDl6l0PEBdnidJyUTT+JhhcPrWnIf+So4Us060bnN5WxzApsBvuQ0B4sfKLP82Dyu+mg4WsWNgyy
hmXeQfQjU1P+6PZgnzoaUkN6zMBLwIJKDk1l+L/9Ridhye0JOUxNChuaaz00VmF3X0BfEl1Gz6/9
w0xtf4aR3ZDUobZsF25WE3xGQ2ZPADEAK7kDtBr/grvW8GglHVpVM9U7t0rdKzq84ytaijSCOWKC
O2klQ9o45Vc5TvWj27ljaCsv23Wd7qZgNMz0c5Vw1HhoTyOlIB3Ou14+uAbbgiz+fWGYS2xtnqvM
ygS/6bjJ/CnhaRHmdbvVs/t7DmD6i9DuQh8smzDAQO0+K+9Zax16RmzzLXu+lbquuYTYOrDl4t4o
nJPy2+swGQeWlqeu8YHL8OFhVYdGI6OqoU+phAquVYA7VSUbhZq1oVuGf4AzIMeEMiJqT0EiH7v0
7X6s+3tmYS6F3GeTTHZlCRkXwugOnPrzETru7SNjvXUdW7OM+8Txd/dftjZFi8BaUbRrof5exQL2
N+e54f2lSYfubKYuAALtKLfQZGsvWuSDUMZkCkk/OwmAJccfumNBN1ybH/c/Y4VyBAP4/4YhlRdj
07ttETv+YNpBApTOdCRtVtmB5giuoex7aHUql/YkgHa4QwOep/DBtPrBPtR5sYk+Wpu+RaxN+2mk
deeWMR+9Zg9Cd/5DDSMlIXWV3KV6hFYQ6afD/Q//++FhLrG6jvZE7zNsMbP2YrcXD2ZGPxnM2bhM
rVD3zSVGd5wLU9eiZzfh5BmxzhITYBKZkl+QDqgHJ82tE3Wt/plUSsJ1T0EoMq3s+QRp5r4AayKZ
oqpWRmQ3Bn1TNlgzaV2lGz9vZVH9D8T3dohktS1iP2nZUScJibNs1BcBVU4r0J2fbKAPViZ1qQKf
qjItqeuUsYKGagOcJRJmQxXQwHZZEZEMGZCYoHJ8f1JXQssSAKzMsXLy0pVxPRfotJKmOwysYR8L
XEs4L2wGS9IRU0LJG6CTwDdLewfHx8L70MXYXKJ4G28c09pMZTw0XhPgBAxY5wlwHrYaFGuzvggl
c9l3snfsNp5qvbP9NyKbkMIyxX+7P/xre2oRSzLdDMB1o7gz5tDzaICs/2mzjzXrTG8RHiAqT9ph
qiXA01V97Q1D7nmWbtWPb1Whv2RjS8yuIz1dlNM0xiopAvjh5sTAOUiCnu3tZJ9qe2M/rKzQJW7X
94YB/XNQqBvw4ULXHrsz542xvz8Ba0+/7cJ3N43MlZJC5baNh2rsHgfEEwTTfMtid2X5LLG65ijK
1ILJbOyZxoEYEpWutr00rW7hTQzb+PvfsLKI2O3v776hm+cxK/UsQHemx8YB41WzpAyIVBs5/d8L
H9B+/O8LXIhBulT1HBpMqdiB0geQSE1ZuavBqP/BReaGXitgQQBdfyqycQtKuLbEFhkDBYG3l1Va
x03TeQFUeH/6vWBhq5sscNwsgwJwzeLM8LbqkmurYbHdp8QjVcd75+SbJAnSBkavAuyajSNk7emL
zW5XqS7LcebxSOHC5GdtA8XfzPtYrGWL3T6OJjSnZ6RXDcvTXWuQ9hH35mqjNrxyJTeXcF7b60eW
jpydqFS/iLZVgI7KU0mBc8sB5Jw4FHL76QIrnF/csLfgSSuH4VInFH370vBVXseJA6CVCt2u2Ev6
aGl1pI3+2P5ZYnxhKtpXZe/wGEbl2aPiuKlA+N9orpkHvN+H9ugS4puKlkymC6Beln9Wyb7t0chp
t5jbKwFgCfJt4H4+J9QQZ1hpaNgm8D5Kc7u+SLfYEiNdWbtLUG9RN8PodL7AvdO7dKl78tkWjvv/
HcL+cpS4y30O7WtcDSpIQjhSQppFVvSRJrLQwViVwxNrUujTc/R4tOU2h9QuJxrYAzLtuUj7CFcj
wOFkJbtDlffWN89s0RybtYC48gBmVnu0TLd6niYDDLnZ4tWvrCONhCNI016pVbgPDTGdMkgqKc/E
LZsk4OkEzfmZmhfQHlioWz8LZ3h8hCrx/Re37hVICpllP3aVO+9rzbsnMxn4eYT3wqV0WhZTeCyE
nNADrEmcTxVA/GE1WOoLBT52P08U53FOyWsv+QDw9WzuE9sRXoibffbKs9y+dFBLuHYJuoyUVO7L
dJOwJH79jw/M/g+nAw2gM0kL/wDTPGjXIL9sVRpf1CjoP8CX8n1uFPa0hwp3tjPd0XsmlnSaa+0U
cF3PhRqeCiHI1TSaZl8PMC2Bb4HheWGR8xmWQ4lXIuE2mRemDVqROwtuHp/z1CAQ+DZgIaFhtnRp
cSREiMzdAcpN5hQUbllQ8FsTEadkprsGQuBXJ+PyWTPfjh0h5WMyW+MloVDqT2b4NExidi6j8vxP
mdm7JzgpVue+oPwCxXznFZB4hm5fUZxTVGUOcAch30efVFVIS1yyRZFWIXfa8pSXTbdPeFL/rMbJ
3KEoUh6Z5+QnMgt+GEHNOTANcC4diP/Dsw0Iy2QOjF0IpBt2YLyLnTG68AFy8uyLk/TN1wqfokNT
jj54PHTwzx2A00Fr9KwOLAXpG7j6kNDT+ZPnZhAfNzRFxcRtyxzAgtrNDz0EKI6QgcHiU7B0sMvO
OJiUTkeKuQsaN0kOVqeRUzpjeSJ9QnYFjDMeUPsZzsJNs+tY+/zYwGE3aGwBunZDJVD0WTu9ebAU
gAWKpT6lUnv7KXHdJlAWhTlh7rRu5JW1FUEDLTsXFTxAmpExOC/V0w5lMxdYZNPbc+qgjOS0E5KE
Ue8mz5ms3SzgIOk6OGANuPE8Gm0KJxxDphffzNS3roaZN4fnyoPyCWzuaQLrg7yZcN0lJgkAGXQB
51es37vuqPYOK+ZvXQUBQtHS7iw6Jk8tPC1++0UhrlI2UxZaXg8OetpMHYlK1cGpR8F1wAvqpqi7
qNVpKWD8YMPCaPbg9ZG6+gt6O9YuaUz7ZexS+4rGWLEb3Lk6F1mlp9ifndrAIVH1uzrPTNRnLBjP
DNwKRAeZNUtkzYs7l/mhqmozRFJZ7Cdj5C+EeOXBTyClW2bpc4pNiLqdxyK3KMhZo+sWqCT918UN
LKTmaLDIgeVdVHrDfHWGhJ3HQpOQqXYIqp7XkZJkDPtqUk+dO3vpidDB+51TG3JQ0B5zvXBEIfuQ
ARse+P6cRgo6lHY4JBZJQqYV/CYxNz/JnMvIK7gBBnFe7/ICRkVszOAPgq3lj6H0qTy5VNjQkBfN
j5m3VahGlZ9aClhrarpt5Mgm+52wfvrGTV+/Zpo3xwoM998KEmUX1yutHxV0RE4NwPqhW9ruMRsq
/VjqzgvBVReRhF/JJecZP6S+1+01itQUTlkObcPMUv0lg5gSkO2ddUwgilM+FmXC9qQF2xmWQA7N
AwjbtT8sr87dk4H/VIHnK9eE/crIYVI9WcWl9+euiQw9oe3DCOvtM2V5O3zw3F1kdOlN5YbzOYmd
znV2avR6GG6456Kpu939k30lx18yKuYOLApV10mcSXWw2+TH2KIpVxfDT0BMtzC5a8fvIrlzW5/y
PEGxzJrE0001Dw5PHwLr4Pj5b3IPhwukOnYFYYIxnC/SQnk8QnoFXvn98Vn56UsyRV9xA35Mjh8r
Uf20rH/twn25/+SVtGep9WyPZm12N8Ga2kGrYeBhZtYBMbYuAysTuyQ+gBcM8LldtmdW0k9Fp49O
Xu2Tbv6Hii1Fi7WxuX3Zu5ubzMAbneykPRv9Vyd/ZfWP+yOz9tzb3989t4FPTgf3+vYsWv0J1lVv
pE+f7z96bVQWudoIL/Oa1KDRSuruLO+hzCooqV1RktpYL2uzutixqBC7li4wJkil4IhXsYNynu7/
9rVhWVzAJMCODlF4tG/9W7cv1pbo49qYLHZngzjWpQaX54m94NK4h9pT1PTJASZuwYd++ZKygEMA
il0TgTYTLnYBSKAAqaFFdf/hKyO+JCuMw0wagw0t6Cs9TP1qT0WlCacluyqzj9WOlyrOsKW2OdCY
LQIvAJ7AtAo2n9FN2d//gpWJXQo5M5oyf0w8aNYNCQ3G2jkAvFdG9x++MrtLroJDCweJbiLOnvma
4+ydEyfqVR4Vxkdnd7Fd6Vx2kpUpIo3RfO99/wLt6I3ovja3i+2aSYqEMxuxm4T5W1RNZCurCKDC
tLEw3T/VxL9c3uzFfpVDO6VDOyenHkJyeyst0zdVNt5xoBPfTyQtdp2w1M5xMsDGtcOzT7yBfqi0
WJGGN8rctG9BGTx7bdI/Gbzs9q7dkMfRTdk36NqU/wA81F3AkMhfYbcBuZ/UvpkJwpawktZ0zdXQ
7Bwx6wOFhC2sUyW95KyD3TuVcO4MdF2LLJiHkfyeG0PsBm78W+XT/ENUnoj6AuK5kamgWB9Npm1n
SOK97hU4mBwFp9Zpb3mcNzDcp8v6pPN6OvUttcpQaKKuWWZxD9aAUmDLuyYs/KiCU55m8uArmu3R
trOfRwtg067vxwHPRmu4tuloBPCYniND2QrcpyLoStgfo4GI4rtrqKsLXOEPTUv1MEMteM/cdg7J
qEdohgNPnUaGm/Fd4U7FBYRT/Q0ugF6Yez3oU2KsqmM2wqXs0BsO/V4O4DrBQdZQ+zJvccXxc27C
vLDsrrB7SK7ZnPsHPhP+DBPGISJeX8DRk3F4PiLOp0EHt4MLoC3y+yS9JvT6kh155sgodVoCBnQ2
/nQg9rsn8EJGXU6VrzMy2oho+CmKYaYxru30J6EGPwNtQz8nEPaNWpm6xQ6Jsr0vs7bEPRlSA/OO
MJ3vFdT1w5KJOczm5neOO/Y/8zSiMuCb9nN16/s7mW+HpmHl37jr56ElDfaWzXR6sVUHD7wSXxQ5
8I4/azYKqAqoLqjhRHfm1QD0L0vZCwxZoV9R58AQ1Cqtg4kYnh9VrZ39M4DueMvdvK+t1WUezJMg
8BgYYz1e4adWH8rC7wIpJ8i455W4JnmTHAdwmE5iTnBnUQlcOuDSJ+kZP5ODEJg6uI+OhVE1oWjY
VO/gJzWbO+kV9RlJl4xdx1GflEqHnSaF3kP+om3hD9jLPmjgX/0NkofQWingA/OFYUuBfY7A/wZy
o/vIfIlUjTjld65N/9/eTPjPGRXRR5QZQUe2mCVg21mrV1KZggLvlOhy71DPfZxGZuNCNUiA4Iek
u6L60sWDc1sB2qnPFtSRn4bGNSOvUy78XwXfQz2J7BxoBciASZjXWc1k7Lt6FsCvQJWutnkZ08qu
C1xulYH7MS1i6RnW3iYy39dSmqGDW2CENNZB7aOVRzSZ+4cR+3rnEghJu//H2ZU126ly219ElSiK
vOpq3X2bffJipTmxA0Wx//V3rPOUz7tdVu08pVYqqMCcwGQ0xh2PbjzneyXq7GA13uUQUzT7cmpx
4C86+7YEtiRwuDUcIUElT01dsB0cHVu4QRbthy0ZRHaTqgQdZqpAS7LM2D/lU5KHGZ/bp8ux5RGZ
ao6KiU67us0hc6jGWWPmCljm+rKFdVwR588eH8AERAdMR59mVhWmiV+fJbwyYYEzm7uSGnnGidN/
TVFbOCjE7O8EpO4AJ6UuMINH0O7Yyl1vtH5Lfe5+l2XPdgDv9ndAQvK9zRV0lEibmCEc6xhDrkaY
GSow7qDW5TjGXFQGmhOh3rQbu4lAabSfTgVnflAzpqKilnPIREue6s6XHJ6njX8sWj7/gPWjPIEL
bx9iR7KPBnLNPxOChAH7K30shDW/FGkcv1szz889TZugTEEjRjGDyduM2vzJHsR0n7FZPaaQhd8V
AEOcRrCMo9jC8Na5lzwoK+1PXtXSvbInQJh4KfbOmHg/fTKCxtPP7Q9Q+OYgzhwLYNy69sIEZHNI
sOt8PxmreiMzrmubzmly8In9JFLI1gfNUHIr7BKz3BpwOmZkUns9lvEhz530TU3xDMNteGU4fHRk
AAXkAccKGBXJwsfRFRXh2krdsIem+olpFAhVK0CL6lRQkeSS0K3sZDETnyvOxKNfeYMJZg+VsaD0
ZX1owFS/odDPemx6Jw9weJ/uhfSKO/hwjwpLJ2eHgTkNKjleemocC8MyJOzWqgb5GseWfO2kRPaz
SnfnCTt7Y1YrofWeFDccVOc72lrJkxqy7KDKBgLhcElV34iBHnroIvgiUjLUPSCQe4wHNf4iXtah
LsgMLKcbWIzWJD7MFULAVmURShV7p9KkGRxDSH/E6NbwGsqswKGOHcoe5yAJBK8dwO9vPnfGEESu
qoujNSh4ItsDf8975JMM4IR9DY1vAIkYrW+rRPTfBu2N2H3H/r6uiAczNi8Jq8nX3zRE5fe0M3no
J8Q7Quo8+VDxVNxS3qXHNq76Z31xg0zG2QGWCvQ6OHzhvM/bDLfxtokslPQhdW+PeBvbn8CHLNgh
VmIOiyIBnR4VW3qoVdOGMKOX0ZCOTljDm+g4CGxcpgq5hYj5JzVe8p05Ndg8NnH3+Mc4yHwhIrBs
G8yrxt+5vBO3BfbhDxZ0GDTqpaT5nUpgvNqkcd+x/tg3camdOaA9ssgBNyivlIxwx44tbe/KEWbS
AS9S+Vi0w3ioKvhpoopf7njcwxG8JnX7A/HBPnKbkkhOCmHNev1cD8Y+x5maD3BvdxHCALaI2Jme
cT1zSstUHrFb6jFzanaL2GWPahLerxZ1xB28UfM9Lyp9QkGzfxDSqU95HDth6aT6OE7GP8P/cDo0
yiX3qSZ2GBctucehhp56uKjuPDOaB1CP48csz8kLFGrrtzaj8q0b2xLiZ/oxlRKV2gqO1FgasqPF
SnNZ1rvbfMrnw4gpeWKGWag6x/2OxljWG5aZWwnv5H+aHAsAvHAvihe0FHct6IE4dMOJcZxI+7uH
xFqAtT17LKjtPsykQekOtfn3uqrUjwJFRUikomAHzB2shOE0/uRZLn3ieVE9wlMp/3fy2+rAIUB2
A4PTZ9ii5nudsOxY+U11m0w2fQFHmPyOnUq+9KNyj1YBnOihQaa5h1MzyAGSjoFgtPvRTb79h3e+
HeGDx73VxPqc5jF7xkZbHMU8TW/MzOTojTb73QPH/49yDd37bRMfcNVVBoZqkHPn1vtVxm1x5/bl
/Jag2AtP6LTsX8AxyH7ovmz/YJmHl7rA3d6PPDP6qc88jlvwobafvcLiKezO+94JTJGgNCnmEU68
stDS2bNMFUOQ9HGJQ1el0xMWbIO6GmXlPfC+IMU1hbgvFelup4LZ+6p2yVs9UvIwSAsOEDNs1FFq
HDy1Uw7vogpA8B2zwBcJgO/zh103kvGt5bLCXK80kOPK7FJYnT/iUgTeERpbsGNGLBRVpf1OLYWq
1QhrZ9+pYA2VViqcjKRPZT/Ku9JrnaORDqZ4Xjm3sVL1ri795D6zJ9zAACdx5K3vPhZ2XLwlo4S0
yeg1/T4BOWMvGtLvsDg7cMR1OFYQLvxgRCH61IyVeBxaC7wJmAnhOmCspj36T/yO05y/oC4+Xq57
2r3r2fQWOu0+AJPYHd90vbA+ICjcBYMcaCiEbZ99KC2fe9kCo2noNO3tMkkgiG8p+NY3/oi7m5ju
dAYLb0Jd9uwOsDnb2yjXP2SQaLwXDYyJXViT77PWdPsqZslDlbrZPfFIdphhFv6bZBDURKl89AIk
B/ZgNQAbETgyq4znj0Cc9fc9Sjr/GguMBEgEaaBFx6SFRy1q0Z5bw+Y11s14l2Cr9yRH8OrLmhRP
hkB1boej2oQc3+q9009Hhzve0Y5L/+iwqX5CqYu92nlDQlkArZoz3R0nWJwHsCOz+yAFLyQQNNX/
dnpkj5lMLSgRd94zXNalDKfEyVzAokS+QRRYO1UuCik2ZAndJLb1TSpVaKYP3D0GmEzXz9trjS+q
KRDTtkxqOfrGi3XQVFHZ/O7zjWvslbP8kgduUGCeyIi2W8xDpH7ojAZ+suuAH7v+8iuViCUNvKps
q2U9ELyTSyADmj7wcUu2Yq3pBVSlbrTF4oaghiLusezjBLJRR11r+NJZf1ULoSfNxEiKOPIsEnWz
+6ZV9vN6d6zc3y8J3lld4+piZH5UEBaNrfetiOUt7iJkICbntY7zjU9YmTPOooLis7yHlXva3KDA
twNSAQjI+3xLAWdt0ixqKKjtC5wN4XKcYac52EBRkX+qyg9nK9lf76a111/UUKaqryaT2rD6LHF+
dJx03xbNw2D12UaZZg2+7CwitiNeQRpYCdzAXxO+lMemCNOdevP+4WGLw9rOmzaKiWudtYje2DKC
j6asb6SBDpeGoDiyKkE6kunuemetPGFJ64aE2OD70G+58V2k6aYLcGgJoMEICa3D9SeszNolobs1
/lD6NaqtMR+6sHKSqMyaU15Z3Q68sjHgGYo51x+1MvJLgrdShcMhB6Jv8h7Iqv5BQs+x2DKaXmv8
0oN/BbYC8zWfLFzt1PFLyXAL7Ro4p28JIay1fvn9r9Yt44M/QrzL9Uu7I9k3j8FkHmau1ztmJSkt
qd1VCuaZrCg29NBeJ9ikG/41MRBrya3m45gmOeRG4Jzi7SvlODtPZve04fdeW+uNOfSfIcgndVF7
EdOlFeMggKLmOW8M6jS4jZl36Vj0Q5DS3v0Om3HvfRbxoEMpG3U/t2WGY6mczijZetkelmAKGGjb
YOM8kN+jAhIhBQgvGHxARlIzfE0J11pyrW2aW2MhIcHczve0AykDGWgCSMSzv3YF+5+d1V/zpLZt
DbQChCBjoJhvk4LC2pSw8XudkXFjsqykhCVHWiU2U0VXudFcWWE1nEvuY744OOdsbHjWHuD/71yH
rqtt9AirJU6TwC9+S/EIXeQA7K0vzfYlH1rm3E86+K5EDUe9BNTOU1arn9fbXonTJUuZZ2mF805n
g3jzbCD6OIiHyXxNutJaUpN7YxxOoJiPDNk/qZI8gT+6kRpXMsCSkqzUnNAErH74X/vfZllGslAb
S8ha04sV3ekcPoy6hUQlbfYd4ajcNV9TYLL+W4H/mu6m9v2eWzYOnh2IVaYJjMGsyTc6ZW0iLtbx
3mkTlBIwUXBNICTfadRDsv6lBEXsa7NlsX6nrM/M2FE7Qj0iUB7mOP3HeD+uN76ysC4Jxo5IAAuK
YQeCs0OOmxAYS86qfxUeiyq3/AOdjS2+1soIL7nGCUogE4NGPugaPwBUCWO1tcNfGYGlL8vMMxQl
hWtHgAi3B9xLqZPAGeyB9jjqqixW+UZSW4nb/+fOMk+FIFNKIxtWMKEgqBI6NP3gRByuj8baAxYL
eDa4pdJ2DfUUkCJH/9Wb78fqi4usdRmYv8KgSzTvtNdA2lmHjQeAXfmR115QV97XUrK1iOEkkdxH
XXAC3rkUOzMX+zJ2D9hAvzW4aPniGNj/+xVVqRSKYQhmcNfDVswBKX8LcDevD8BaOCyCGQXjOa8l
VhWrfL+o7NNTeZGUqgJcU218wNpsXYQz+MWjb8WwK1O9g4vYZFc16aHpfuEU/IWP4AJ//reLGGoi
EO2D5VLcYpOWvIo8eUjlnzxvw5qzrfXxs7l6ecpiATZO2fUNM7hoI2DSctY7kRAZJB8cXr9BD8Z+
SlU++sHEC/g+gSy+J3mKS72yRMkIxX7g24qCd49zbg23YPHQc1WkDIBK34TwCJN5gGBgwO/1kGrl
Ka9R+2xhtgRoQdjpTt9KYyDj3g3a3JYQXb/Pewrx2cp1n1Er9/Z8gIyJtNv0HRucDkXTSQMEXxdp
e2ZjUexsW7RuQAcb3p2u7tFDVRl1PIUrLO44UfTtFDu5Vdq+e3a8pR/+2fy6dNrl979ikKa+XeNu
18ZtUQH0Z3HoyjYY5+GjArKy6ZuNosra2Fzm3t+PcfyWORPVN01zqlECzkHPABZ2YwZ/lskvH7HI
Uigo2v1Uz/rGhQRS45SHsfqKutal6UWOcuZx9FEnr2/y5Nl33WDufl0P7LUeWeQmmD4WkBnK4AdS
fG8SFAlxHduyb19rfJGTajWkSccBdokZWOxZttf8FWJX+6+1vshJ/Qwr3m6Sc9T2N2QUO9LBKznb
aPxTAYRLjy/S0QSuUpb5s3/OnKKUYZ517OBZCne+vC9DaAXoG6EEqtOFj51N6MdNvVe0V6FtTAsL
4FYcoOZX74xLtjy4VsZqSWutHRAH6nywoG88f5cF7Af82joSXERvTOC1ByxSlw2YulMxpGBie3uT
vYC+tNPm3+vDtRIdS1oqda04qS7bNcXLU+04P1yj/3yt6UVYO+CrcTszdiSAgonTR9pt9cjaS196
6q+E4Sdly0iPHomtcYLuHDZP5Sg21qPPVjxMsSXntIMpbV/oy7aJV+9gLLw5MJPNfQjc5YPZeMba
kC7iu2ssD1RgHE06m0E58Q5UjmCEKNr1jl9J20vPmBh0XM4qZkVT/VPObK/tX3FTBROWGZJtDO5a
Ly3CPAe8HZaxzhj5/KXxvxdG7OemCd2sO3/tIxaRHjvKAa3HhvN5XdQ/XMtjp6y0rHgHhT4UdPKi
o7hQ4uPP649bGZElG7WdtfHbNrcih3k3VuHui2o8ecU/11tfmbBLDioloB34Cj4lHuuD0v1O2UbD
a6+9WKEZEPFt6xsaTaPLD7jWuXHN+Jg2ZMv3bO0ByyAmdjJmqrKizO9Pc9YlgP34DxlsCK73zMpc
XXJP3XyubDDxxijpq7seu6mgps5LZXCYc/Kf3LM3ysprz1ks1WXrFSJNERPtNJp9quUdz/lxnhoH
ttok8uTWDdFahy1Ce+ogKVe4ZI7mdkr2ynLjgyCC712p2PF6n609YrGAp3llF3MMNadKDhHh7Jvs
4++Z9xU6IxLgf/I5f2VXJQaq3DQZIijgQAPN34E+9wak/Ebucy6vuSxsXtpfRDauqisrr2MkPwb2
T2JID0Ow2oE0aQuaygAEYhXMsMb4wc1Ib3Aq1m8Uu+M9YHHJESTCTAWoGMESby6EDtO+Qp0B6NfT
WJVC7AqWZABsgaJ3R1QyAeRJUlyJKNI+QDTc+lb6dvo+z+78b5J11cHp+uEJ9Gc7gqgnecpt3e8G
bgPVN/fT8Pv6gH16e4JPXpJfY8R+bLuWiewGnDraQULaP7nw6+wVeDumfK0hTiUcaANAxGnUetfb
2dfy6JIBC2C21dlN00YjecqAdwUE9q6GtneOG665HXbXv3AlvJYU2L5OwLIHLCbKSKd3uTIdVJXs
qI7L70XhwfutG7/4pEVCcrWd9lBsAJ1fNd/tyX51cqDM22TsA2WmP1DtSDdS00qYLVmxXPO5Ho1V
R01eiDAtLBr2zsSDvt9KSmtPWCQlatWZsjr0WglQzYPh5fCYeIADJHZfbuS9S1OfBNuSGguWX5u2
E/QJBG9+uooceAe37uuDfunyz9pe5KGkHcF9g5lgNBUALJNXe7b2pP6TW2pjBNZm1WKTAZdKgL5j
p458SDQGqWrvitx/dEV7yIf+D3fS39c/5LKT/uxDFhkJKsA8BQKsjsaK/BMr4O765pyO8lFBrdzT
48fA+Eb2WxmPJVsKSGWg4nQMnUxq78CGTAIq53+vf8Za24uDAh3GGoup20Ri7k5550Pblc5b9oAr
c3VJlpoUUz3NoTQCbu/eic33UQ4HK4Og8PWXX2t/EdfAO6Gmbss2GmagdgPpAvhf0Ry8zaqxP64/
Y2U+Ld1iqEU4Z3aiIjXI4iPToOBqw4qzLeCPJLXLgGaW/cv1h6190GWU/lpGe02nsp8hgZUZIFWz
GrittmXeuYZP7cZkWnuE87+PKNI+AY+g4GdBb8FP3HPQKHuzEXxrjS+iu5JGWH5f1REDavqo8tSB
PClcuDvdlk/Xu+hTUQisi0v3mEHk9awkL6Ka5vMENy9a/0gzk4XYdhYhZRTg8RJovUBRCY8mwwGr
nqkWG89f+8RF3DNAc2OOlA6pxuGnnFDB9qbvuv5iXWtJuhr6zBbgpapodKHXgeu58mzxBlxnsSkr
txLyS+oVcQ3vBlQRz6UF89Ek9oajGcwWTGslwS9ZVzCg7NLOgWaHLMEYlQ+iGgMF8SVvfr4+AdYe
sAh6CSnLEWINOmKpGL53JoMwTDeL8QANyDQP7NjPNvbMax11mQJ/RePEOto7PZURKWh7NEaIW9WB
unP9O9Zav/z+V+sDIEo2DGmqqOkA/YN6vBvGNqBnX2t9EebNYMeJqGO8e83uJk1eEgTD15peBLnI
gMHP+0ZFbin9h85y/3Tgl2yk27VeWSzfJZnT2EHhJKK5GS/qWt91nyUbb76Sy9kidk3PtZvk0Ggc
Rkv+kLDhiYN6YMUdder6tp8hfRASYIk2tHdWtghL4F89lwxCUhCvbwtohZYWQU0oBvOq9lWzg9im
Dh3X/9U65fuXBmaJA2xUXCbA89bRPJfPVVa8GrVF11zpOefy+1+TlU6qJpUFVThvqgHTAIQdtxbu
HWvVqSszFqp8y8dhJbyX5i9qZMkAMDnkIUkFskB5FBnbTzBDqHrz7Xo/raTwJUDQsiH7QKseqqAT
eYkn8+bz6buZyJbx01r7i8iG52hmuR2BpDV2Bw3Opyr3g6KZT9dffyVElmYwZAKRqoGvbAQC2j0O
xn0gffUVoBtW1/8O4H8NdG4KlYPjhS1bBlYrV6DmUerd9k79QNgWQXTtCxZB3ino1rQMYwxx/fG2
JelwlEZ98YS0NIApm74yIEHino6BkZEM6a9qpDyc5Be3UEswoDfEBapzBu4IDTQ3mqb4JbjKdqPZ
6p+VCbTEAk5Tk5dDjg1/PnyrvW/t9CC3ruc+hYhhgJfgv4LAo5u4VQ/gLa6ZdzQfPdDSshgrp0XG
fwABb75XTt2963GAEI4PhaEcpggnPtDxQKH2tq8TT0O5x04DlpD4lUnrZ+dVYBUM0nm8PsVXMqe9
WOPjci4TepG7zKv4BhInt3XqP1a0eYazXdjW7hOZra3S1UpqWxrHXAR2i8rhdjR4O2KLA1FQTdXW
3tIfnthiW69ktSWysGfp7DewljijU3+bNp8CqAXfA0HzW4AgeL3T1mbNYskfKbwbIUDln31142kB
phcJYVSy+1rri1W/y5llabBBztnEh4NEARaKaDr9Hs8V/+IjFmmh7kpT0tEjZxcTydQexKe85FgD
3Rtc/4a1UVis/w6trGTmkGBoaFXvSKvuIODqBKMEeVGwrQm1kt2WwEDRguGb6jI+xxf67B/4W1x/
+5Xx/S+i/0rNpMyhBu3k5NzS29GrwqF/SbFpvN74p0q4yAtLNKBXAjA9dXN8tnD/eUMGx7nVIFhD
GA1lXUhX0XoHDrr+XYCAtfcTXJ3RCSJZpK7n43ChibMEPNEK5K39lCZiD4u4+Wt3/UswYRaTHEan
+PDKNOGQxQDePAI5sb/+5Wvdevn9r25twbatskvrprovQLUq87Nt/bre9trd8xJPODLsZw0I22dV
XNTDZNeap0bkLocoJzA3js7TUxEryNZPvXDv3HYu9w0tvBtvtnagHolv+TAk7ySW1sbnfiolfRno
RZqoTebEdtehN3sgBEw29yF3dJAj0SsD50DQKwMIudxN48X7faqtPZ+LDV3VlVy7xCniAtYV3ND4
bOvuIQbteHS7oIDEDQQqjd4CUK09ZZFHjC5QY6rrFPxeqKRBVuTRTm1+SFz2MMe9Bg3E+n59fNfm
ziKh5AAb5KWoErAOWHaKa1Uf+KT/zR1bbwzXSjJZohchOOo2kz+mERPf9JDfWHzLiW/l3ZdoxYYm
YqbSj89OZf+A5qk8JNhhezFo4F/qnCVosZKdT6rRis/DwKYQNGH3AT4v3XMcy/SLvbPYJ/Dez+aL
r8FZN5BESEKr/CICaOl+0g11OwoIU5xlgWuWBnqgO62GbuO9BXLLJ8XjJVAxdmgzdAPee7KmONBt
/GE57o9uSH/iahMob0gaT8SFWqd/vD4WKyvfErg4dqysYkL8M89HAwY+/fBy+WIEmCxzqp+vP2Rt
Ri22CDM4GW7CnficymHHyueCtQDGDxsr1MqecOkjkmeZ65aaQfOlye9Tp/lVyPbB781rB7EEmjnv
0vsKkBcp0lqEtUdyWNpO+BDb8e5GFwqF8Zam7efxDHL4/6420+xljrahBmBV8qks09cikRuTaq3p
S8f9tZBlIjOqyuosAm87bB2o+80AL230/ucz1l/C+oggukqhqhHZhVAvqB/nbohKEGQlKs2mG4Ez
XB9Y49B8jDMXZyPK6WvbQn/pgpENEN2HjHUa2cKCBHN2z4abaWKv1yft55HhL6F+Uk28hupFBipK
G+bFwbVg7uKpsPS3FKU/Dwt/ifjLYtNPGJssYkULb7DxVE+QHRyzLZ7dWvuLBT3XtRIJ9BjOkOI8
wxFwNybiSWRbxt9rHbSIamRYmDxeolpzSFqmNGis7758Iu0XB2CxWnOYXeCoibguirwKmtSCFC7S
ufT1a5b69IvBsQjppuoZFHCRz+kA6ZDcPXSavX9pBi3BfEnGa5GYMomorndze/JNc4+zKmjE1uFr
T1hEtifA6coabDMK9cctHkAlfyTxfefSx+vtf75hApHxfzOHU1HCZoptmSvLG1om/8aZQDRDEJOW
9beqdbYUnT/P4b5/mWN/pShw63po9MRIrJBHkdhfzvwOiqK7SSKyh+cy/xrA0l9aTCQToxMffR9A
6AdIYoalgT1ntXWOXIm4JdzPTZCkJuZiNaX9e87bJBgK+uqarfFeyeRLiwmYbtYinmBFWhbOyS+g
0UHMy/WhXnv1RTTXvdtDOhfRTHMW9A5kwKDBwuuts+9a84tgBjU/ruzaJ+fJZT8gU9uFtZJJSBUy
3/UPWElHS4OJDpq/HrGwgGJJbjJoL4l3qB6Fc843HrDS+UtUHwobzBYMRQJf168KvmVjzzeS0Mq7
LyF9BVUplkXsiKe+2Tn5qyhYOBZ54Mjn652z0v18EcisHngOcbkEW4C0PzRISmfgpTgMBciWL9Ta
NyxCGAyEEdAW5CLff6EdFn7vWHovTvzFXcwS3FfQbM4Kxv3zYLe3kEAKrXjYKKCspDl+GfG/ss/I
NdS1SqQ5T3nsw02JCacp/aOTzgmsipoXVZfp6fpIrM2i5aKcFxf8WY973KEa9oookCFGwP2vt742
CPbiS3KvkqztZAQjmhJINaOsg6VlGuixyu9kK9RGl609aBHPmSeYD3RWEgkfSlJPfvZoYgBrP65/
xn+32v//HOQvYX1z3lxszJsk+vh4OJP9w132zI7seDME0DUMptAK7bAKbuLwtxtUAQlYaI64fgqd
HTZQQR+YndnRCBTc9+rMj/XtBJpvoMMXsutgDPn7+luuIA78JRJP+wQC3DrOIp0WEGQwhZ0Fckw4
IKGZiUiGv0Hh38sAM47Nb8/l2NrxOfc20HgrY7BE4wF852oC1E9UuzeCwYVZn0fIGnXulmn9StZY
AvH8wQBKKLwkglDicWhMDsUa/sYmqMdd78GVwFsaUYihYFCwIXnEi8E91Cj6vLczlPJdXJWZIJ+c
6gaix/nWIrQSe0sQXjyQLPbrPgFftX9w7emUQzToa19yeeRfKQQEm97Nc55FkmXDQ6K6II65dSgg
Fbl3oPdzgSYfrj9qbVQWGQSWXI7dVwQHExznNEQZpXueoV1/vfUVeKnvLVJI14rBTmdM6tn39+08
v7Ul8SPJvTtt5X8sSGbBlUEFRTp8NzkYxZDfgXJh3GyE/n/XK5+E/lLCPE7TmEG9HFoLDLBc/eJA
2bZhHXw0f0O6OygoTLarH/6QzqHbZhHEiI5QXYK0KgwkoCllO85j5/b7i4FBklkHh1d3eaPv0xmn
0+7Ui/kDrugbF/lrE2pxeJBQ3TWFS7PIK5o/aSbCzKp/Xh+HleBeYvtoynLtU5lFsAGCZxYQJpbZ
KYjW1Nrb2HWsRN9SDN2vcg5dEYw0J/JQFO/a7861e7LiR4t/MeSWSD8D2Yw+QQ00onN8Yw/DOdPN
xuv/V5j+ZKYsNdE1AHE2bXx0EYTifa/cAbx0HJS90/Sf2Cm+q/YVupVBOaLqMYHmwbobOGmEXxuf
S3T+FfCTJX0f1tFFBL23+tSUON8pb1AHnYxVFMNMdOMrV6aYu0gsUOezEKMmiapueITrWNSn5ZZS
BXQz16bZIplwsE8L484OLPdoerA6Mz20fqJPpSUMBCxN3snAcgv1S/sGMqlImv25i2fr3RbgbEaC
ODUPWtM67y4nJTxCNHlz7CZ9kS3hMALx7QcXHi24Scjj96ScpYFwSO7ewuq6ODelF990pZW+u66c
Sdg1lX/r+FMaBw0dim8jZEqcEJB7fmwSh8obbkEojgmdGtDzbB5q1mnQrctMVCCF2RYEySy6K+H9
AsFVz0YhTXNzgF6lE0KBuDw1F0XcmvbJKbaUH4gxbw6KzTgtoPR8kdCY3OQAkGB7KnGWgJtqJ0+o
2zIoDJcmGOIeUnINaB5hZSbssTRzX+xRl0dDJnMop9iPUEtgv0bP5jdadeSbPUE09tjSVv9qJ0ZO
08DrXwKiA7tEaxNmpjbQlWXgP7cujwOQb/0y6N2C7Kgw8QONof4a1mXFGzj0ZunvEvAtEXjuxXNS
ZXAeqaD8GEAYF1C3pMV5OZkH7AWyNDC2C1df9FcRWkAb/R5YRn90SQf5WreBfDWRcNSw5+nfYW6g
gAXsi/vcDWbYm0ZreAB7kIzmXQZpZwkcnQsh5Z+myaDQqQcv3uEevP0Vj0n/TeTj9N3PU/pSKlo8
M7cqDzFN+Mc4dBCd5VZe7Kpp9o96kOMvL5twu0XBoHGCahrqB1HXUxEm0BDcW0U77ujUFdA77KAL
Mhe1CGWZkRCkg2oM4UVC7lv4kjhhj0kDJxLp8Z2sEutPlkjvzXVg3QHdOljYTOPwQ1Lt3wppT+9Q
na73dBL9vyRLxb6CJwykCYtuJ3lvv8HbidsAXEFGOQZw8L3lwrvBuLBnCa8dDUtVMYFX17hzSKAl
BTv1NHci2hTJGX3vHmlpi+ca0sR/xqmdh4DBhACsY6/8NY+wkAfwlfyUViceiWgB1k1qAq1QZquj
iVlnAp8oSoNCmWZXdgNkHE0KBdhE++ynpFY7HEQL9skExUeUCGUu+M6KRyAoEx++OcfMhbwYKZyp
g4Z51p+houA/t4AM4j+7fgiKtX4Vcd/dT62L6aESpo+MTRkO3hzCPbyA+ZDl5VWI284mD2oZo82Y
x/vWHbPbQtnNixI+h1CObB5zT3gGMecVdC+INUooihDzTRVt98dtOgtb7w5kED4p/5YR293btJYS
+LZ5PqQ5myLOEXRZMvSnvKT/5PCmfmh71Z9stxw+EjuBmaJk3WM+iBra01o9GoaMbpUXHgutcQPr
z3ArE+4Ii2AU4O1eOBGvGQ3d3vEOI+CS99qqxrP25BhoKolzlm1P9xT30z8r7FagYQRN2J6XDsBF
SgW0gAYy3tT/Bxue6pBNzNynCZxz5hIC46yDqV/b73wA1UXHqohWLelh9iXaY6Gz4shap2vDFMrO
Yuf0g7jTjYx3eGX3W2/Rl1onF/1t1I6lcIAfaWq165w5vxO4Ti5DMzjdfQM59L2V4wKpryDUiEp5
E59o3qBo3mZwx96XEJrc/x9nZ9Jkp44F4V+kCCGEBFvgzjV7KNsbwtNjEDMSCH59530rP9rUjahV
R7s7bjFpOiczP3g7xMlXih1BjWj+oVXFXwfItY9Q6yJBdRgt2xWs1sitLmQfZkXrfRp8UR2Rfu16
iAhLzIGpDsm7s6nuWDCyA6A+xQ57PXB5SpkhySCbwFuCLxxS/C5yJpDG8iwhULEHxRJPaemDE0dq
WDQnc4cYSPpx9gpynACw+Vq2E/prEktwiJlXHfwiqA9coBmwbxXo5oL6QJO3pArbvrWwSRH2eSGt
fBqDjH/nvayKvTODbxQmwTh8tYUjnmvPKZ5IN9QH64/Jq4bT+jUhs4z6qdBhIgbMni4t75YpmC4j
L9XRN3O61yltd4kzyKdWNtme0zn/gsjM7H7UiYwHIdu7JajpOS0BDqsFZ4+ZrEosHpmOWdeksUau
+13fEfkA99bcg4mknGdNeXrUCBV98HNEruXz0p+Qj4zA80l+0d0ovmsclpCwcz22IpMVOZq+QTRn
lHDbx2IktYhxazxWw9ScCpScn6GO4XibrtnDX2t2uk7ymPje+DkdefXSpVX+TAYbHJbApTxqHYeG
Fm1H1Oaqmj2gWZ+8tKrqf1aVBPGwQyzusZTw6NZdRu7HCVQuVuG4KdxpqhCwXKNwvnAprgqm9JJz
2TzIpvG+cVZ4SJku1Y8qVfmZjGBvFS7c7mnnOScfYvMdTeHBEWUf4PuXaYNsTVgdFFC0ET6hZo8N
ZPLLLgjEQJ6wNc9D4gd3CXap31MAr44lstJxAB5y5zecY9XHEWaMB8GH7nFOifttLlvzSvyrJjVp
vHZnzSw45D0G+e66btJQNy79LFFKDwX3kb5MluC1TMZ+iXNA1q9eCAmJQOoGh7ZU6j7xgHCwU4qG
BxTzO0qIdzLEzQ4e6zRsJgSh2V6NqFVkAYdeWoKxgFyVqEOgZYyaSbHD0t39MFgi40HPGukecIOF
/dBkB7AqROgmXXLf8QVFB0Tt/vKDhey1dfPDopGJpiXG09g12Vfp0CwejJKfMij2YjsmbQyyXv4w
L7YAXYHTywwRXyqs+aHdjkajLMdf4Cp0eo9YXPUEzzL9MvXdcM8N5iGHjgsJS3dMEFEOLl4aJU47
fGtY7R5txioVLo2z3Nk5hak2qOoIVsXmTi8seJwqn2Ig9B1c212NlGYTODi1gfMRVmahz9wXOTKd
gSlTmSr+cYXxLkgeGR96mXcP5UzcaNFoAgAT0WXTSbXKU3GAGvr8UOXDcgCzmX8nSNh98lHDv9p4
vF2ve3lCsb38yL10PCqezNh9iTF7KloL+/hAUBvJ04LF1LGkAEqCB8g4x34rCBHihYfluQBoICzG
HBpoEJ/hSFX0mllfQt+EzF7YDpX9MAmGmRd4w0j2mhyxu8fBRS1VFQ/c6Z0odXK2xNqb2i8jV2gr
qEE2GPdjFzzWmmHu8/rOgAWQZQHy2XL6zVSB+ZQgwjoag755BGyOXwMSPIKo5TxT7c5PnOpQaHRU
Q1MVyEer2GKqvZFKnDy/IscW3A5icmRMJgxABLeIJkLR726n7gDLeVBG45h7dazrsrF7bIi8H6S3
3bdmyflz20ofweK1hjFiKFjzlPvI1Bip8J7TTgTfbReUv22S1XGGdS+L/NlBCD02PV8M6vUpFAN5
+wqXLMdUq3oHxS5Vude4D+M9wqwagHtA8+lLXUz+B0MpP/uO576kw8CQki4GthvTMYsxyMRj6Uv/
vp9TCAXnAvnfWKgcbJ4mSR8QyxXo3dQVIx5HH+yDTo1Pfrm0v7mhwKopp3V+azOKB2SLN15UDobc
uUzw63txFeLar9ol5C/TAyxH7dldtHoF2K++pONSxCoD9Ad7pezsd60GJiR19HVrzEBdbVvvOPDJ
VqFMMD/ATuw4j9DcwmMblEhybogPjRknOAUyDmpGVGceo1hDXHJo+oLup0lXwK4JD9nOvc8/aXwm
XW3OGXRpR6xwwRckbneAOFhEwRtwOr6VnUCx2ZHuoR9LZFOxrv+ZZimtd9pXWWzaZImSUS8/8gWZ
RmB/TfAYlS0JPgajknPI1VR/zQkRSQg4MrvvlVfea28uPpW1mHcIiWUAnrjlWfVDaeKlGEWECEQH
ETBFZn97SVc8uKPf7JDWDGJjdgg8b3rw1AIPTaCGA7CZcxEhtl3B9SwRqjQT57lkxh5KxokfAthg
d51MzJmNcrgEs9Q74zEOCiW2HXkX0IuxQwKiwCw/TwAwPZW+ok855+OpDKYUAfYIbK6r3n+8Tp33
Boi8iyUthM0yze+a0gNIpnTS6uJogFPD+poWPWPjpDDcjLxQPgKKk3lyB1Cv+SdvK3aZq7o6yLSd
f0IlnZ4lvoejm7Zsn5dB/Vxm7XR0AlEiet0P9nIoxogRYDKKZRHfc6BAnwec7iqQNsh4lwZJe81F
NTtgLjAgydB0yGD1PTAckTi6jKGLdKWzTZvmCVEW1W/0fHGoqFU6h3Qau30pQBBM+hzwQ1Jnww8+
pS0akO2Ux7x06zhI0+FTXZTOHWnBc41SBWIKZI2L/YzQOGBSqjz4WV/T82Psr9VL4dH6wWuqpLuD
iM4/smBpny1AQsdea33oFo49UenbqgNagZYXirqkE5IGaNO2A9qN0zGdY4qw7qjucpw4gWz8gRlB
AwDCBsSIIHm7mFX2m7QeIOSGKkBAcmzfTVJnZGc9Ov9ukFX/zKu6LA7TLJATWVvsKaJO9dVdgtQF
cDDyqrrDTTp+5AkPQxO5UxJDX2vA92Dr9eusP2kMf1jn6HAci9KLmIHlFCnnxXyeMRueYFNBiJNT
aGSvw6MUV3j1TSjGAnCgtuhUXARl95EWNI8ROJ6/ANsiv8tZge/oUhrmuOAX4eXsVx9484suaXps
gD2+jH0m99ZnDoLQh+uiSzSYL3Vu4oHlDJV8/PNnxGtiZyzB5CVLSr4OQFr+SuHy/CgJGZMQ7kwo
qIJmghJ/XrAXwOSMdNVB5pD45m4FrboykvzQjPbY5c5I1kdMZ013zYD4/p0XuMBoErcCxwNI2uWb
moachcDP5DtHeO4lKNwRhxvkxWNBybXQ4dgJvXegYDyhFEjDNnewHwkasbNOUp1GHLRyZHYBHRDS
HjuxZaIiDvwqve8A9fvhWhdBa+1U1ZdqdvWuy3GATyfXiVFJdi4uhvo+k8g3HxrOD/WE0MhQmEwC
M+YvMWD3pXuNu6i6SBXD8NjO0/CE/1k9uY0c2h3S3RSSjLhov+eLywHYFBgqSEU5e0ylO6EHnPo9
W46Xcp7nY91XzS5jxvuJ8gDISc3gliC19sBZlLK5q5hOdiD4yDixqM4AmSFQbbBi3GOH4stochj/
7eToRJQjq/euneunWhq2h4NRfalA4rqbfOzZqEjLz6LGkb81Jv3RzErv9Kjlbpym+dzijGlD7vE8
HnyHfFkm8FQSVIXiJLU1TJAAIgKywqffnJEWicL+6AHI0bxO80LPI8kBBvdYkV46A8Yvh14Su2c5
v/rDIHFuK+fua9H0+kuSKCtDHGy8+1boOgbHuMaKjnpNgOXrTI3172CPEKgpcfSfapSVTRA0P4BD
mBoUZsDtCSXTxWfhakT9Twj555kANKTsbIzjdBOPLWSDYTpMI4ZHSsxh8Yx9qK3CrJ5iv2WnpcZT
bJqzcWTzoZut+mocH+m042JARJFQ/fZCL5fWbb1LLRUKnoBLvbZAPcUW8udXvgAXk1oq7nC0b58E
fuYbSSfndfGkOOpAsTuHZKj0CGdwA4ReSHc/pH6+C0ZqwG+ggAZcyxsXpDxevySusFEBtCqPbNl7
B4RlZR+Ql5B+4D6lMM/0y6nu5uoILu506DQwyBgpKnYtyx+RI5xAhS7so66BCQ3aie4BEy4fXNP5
C2AMQXOcwKn+5s5T+Xjd5MWOAEgDJGfq/BrAnr4fhgXKj5njtNgG/o65to0zjY0WHHk5DnMlw4PD
0u8MRX8gSMOOF3hvvrQyKffSRQUtrDva7FjeZB9khiUGcPs2AvMc0xkyGne+LJx4JjVQL4hU9y4I
Px73o0ggYccKtIcK08HuePBD3bfTPZgUXgbIWUU/JVpgx2XTXoc91IAHMGevFD4LpOyCtyIhoH6h
2O808TDp7AGfBlKAu7aqP5AiHbCLnDzywuw0PAYqmCNZMPPJ5IoclNL1XU8rs29Z3h6qDseskAbc
OwOGltIQEYH2W41tcASWRV2gAYOt8DIm6cOMdf6LMzjjrwbw6g+1rVpUeny8ud7Up0xg5IcAt+CK
FR+KKs6wlgI4QLh+VnnTP2AELxcZdMPeEXl3PwOGcuIqnfb16CXHoZjI6XokfJhmB5UhALI9TDEN
dlxmIAsydvq5iZgQy4G3WbqjgPugkoZQYu32UoZe3k2xFg7/yYWYenxpIvg45YXY1YBzxagd10+e
LsQ9sHOgTAe9TPcw4hEUo7FjwtDr79MsaQDG85w+zvyiBVfDTZ69UeWXLMCz2bt+i7vyWU2PM1k4
iycI1ndgxNf3ooBIowUo9NA2RYtR440zIFLXHYPftt9cUG12nAeDCRu0HO9EMjqnuSu7XYG925dC
kPa+mxycBhI3eenLIf/oTMbcQ/JGj4DgZScX5tAOp9SuQ1ViBrHEtYEPvkbanoIWKHUfNUJYIll9
NwRISLFW9T9QsNaRPwDH0lraIG7JwNJiq7pBqQTuXxCkcJRvDzNU0Z/cvu0OOmDF2SRi7CKUVZqv
mOe7x2oZ+QnMWXNBg7G5sLzkDxQW+EfUiZJXRXULqDJP47SHUMhpkyIOSDVi6dPeU+bjYKWS2nsV
CPB7ELWDHG9UOZaDz13yD4MYZTcRF/8dWXjqNxa1vAuxVynRMoXXokKYybP2Sv2ZTR7IWBM+97mc
mvtZpekhR3Vu3+H/HCdgaO1njmK150n7kAT99wCHgQ9gIsoY85QMAxhf9z7wTff+3Dh3bkeCuEPq
zivJRPsRxRx+1/bcizCsKg4wd1PY/RTYLJZK1S6Y0rN/z4sAFUJBF3pA2aH0d9QS9hMeP8OiImj5
I6RN2nkqDODxEUVA/0vnu8nHpEvHR9vZ/mMyQot0Kt25E3u30N6XQmPZjtzALDhtTkn304BJ95Qj
DoMiVQcl7dCiaP6RphODytgwGgZ9UpyZiwrN3m8z93MQ5KPFqZp+ThYAJhVwiLl11QeAGashbAcU
5PhCQN82uTMciGXJrqXY5sQV75HDtLAu23Xc0igzlQ8kj2MGsNmq9qs/jcMHGJMsjLadqr8XNkWO
AoaW++wLdcVJyeRh6gkAaZgMf9usUd+8srXYJtfDJ1svg9xhQjZfc3QYj8hHHYGlFEsav90W2+op
rrrHumXj2Hs1Ovpz+6FyoAwNsJShC0PDrAYtDIP4RqN4Q3i8jnswzkCBuibkVGXBcI/Ehwzbc8Ss
BCQ3sANO5XNDVH2qBHhgwquCG/qdzY7Zquc7j16PhhlyPwoYhGKzKDdyXWVjOgM+pMzI/UOVLCjl
qj7H2QnoldCxjB1M3Zk947I8ME+1MLqMCCWYcz4fUpwKP5ra6R5mpx6+NvBcRDbvyYEN6h/DAoZ9
WebeNcKXl67WgH4uQxJhtUFZoYZ96KULClTjUlOUv0qpUYdQeWLBxssXfA9DY3dw1KDyrtxuKiLs
+Zx7VKzmGqV4R8O+MOTkH6Kq9B+F7c5TWgz+nnRJz8+ySCd1GMZuwZqDotE40WwnKrSQAARrdtif
+HcjUPL3oBH+Zo07vnjj5GOIlcnz2A4KcErWfHaRvbcnti0/scKpPjWNRXuJ41xDgrE6uAYVC6Tv
F88696Y7NpDpkDU90nPpXKcR98EkgOGIR1yNX3H0gzHfZ17oz+w9wceAPa2TNUwG/0+aZ+jn8Yac
Rt/J4rzBMmkpHXcsAMERnZb6hnhjw2UFOvqqb0yGxMHqBz6lOzAe4eAw/OrtwCOdZGonpu7XpFHd
DRfm8QtYL9iHjKi/fDCS9h/eHqNbuqV1FEcBojWmSVaeYSTbE46wN9r0yCDuj+ht4Twn28+BmXZl
ocCxFR/f/qsbjew1FnnwyypNPFucgZDrX+mC5gzstfzGc93oY6+5yJPnoAfCaXYGG664LKP29j4N
pkeOljE6ZkVyK1po6zau//5H3z8bClJDSNSc4dX4grJu9TqPy/TOZ7Tqxs9d6s0eYjQAPsogjp06
8UJZZW5olLYufTU3S79rfFdfTWmkDJEhGXXprQCNfy2Xf9Fi8JUesHdk0NBRN2efaPHFt6P/QvGd
/bhG4jWhJQLTALiqTOTOcTJNEcoRzRuYaXAWLwARrMFKe2oYyQ/CFtBPk6y9YRLdWJHW2R4GOzWW
SdOcW1TXo6zPX3NdBKGnkg+e5TRKx/E9sDDMJOtcD3hdNMdpWZ0lzJ1hhgCgqICAA2UFfWt9vcpL
/vKc11EeaTf0We1h+kAsQhs2rv2Rjv1P1x8Ob4/SrRe5DvRYBAi/LcqbZ11jhwVCz1XdEvhMxNbn
40ujMD0S7HOiBdvVePKsBxy29xMzVQ/Vfur4x2aiyWuhCvMErTFHlVW+cwpZR4Bob1zSuqvwAQcA
bHY4gLCfb9/21mNdqXnGEanr/YQa7OAr6Eudevq++E79EaQPHr79JzZG3/9RwdC3m4UdxQmL6FMN
Almqlhtc9a2fXk0brCgDUbUYfBax7sX8MtHXt695Y+ysQz8QCY9OdTnU52EZp59MZPzUdSV/LhYI
9yHkMeYM1Xf/9e2/tvUSVnOI41mZIOM5PYOqC8z1A8d/LMGN7MItXeM6/UN3OcOOv2/PU00UwNUB
u0wIPfP3c00FWNoyd08oVKZzBMRFWhyxQ0ouOXpJ7OSinWUAwineZ0RG3+W/i4gU+dh6oqjPKe2O
hjgviQ8mtiyXXx7owwR99ujtR7qxLK4DQ4a5ZfAWQKY9g01Bm/QAWzLyz36w7Mant/UHrl/OH8sh
aevJlH0CZHJVQFBRa5u8tsz6B6j1g4sz1tm0e/tWNr6OdfTH0oCDAPlAemb1U9rfsXEAdfhWkuJ1
9/WXaXWd9ZG2bTXUAfwRFI2iSKLfoa3+XFbmMEpxavxsb7GRuDETbN3JdRj/8czQkshZNXFsAT04
3auh+JTY6edclr/fflIb0wFbTQf57MADkDUlkGLswHz5hKrljde99dOrLYTjpyUxmcXrtr66TzVZ
DgFOCu98xasJAFLOFM1jbFBolu758hGM9H3lFDce+9a1rw5uPSibYzHBjmfVN2p4CDrg+355HezB
Ae4gwuKXe4Xg2Bz4DqNv/PTG+Fpne7Tgm9dD0KFFxpw4QNW6SNJrlMBTrW54/Da+xnW+B6Ky86Ww
WFT92UYe+zQagGUgxXn7W9xYQf7dZvzxrTMHvYfUjKhetS4KIt0ESnKYegW7m3KtXjQ6M0XoZ3S8
sdvbeMlrBFiNbHqgkMbsDJffeL+kI87BaEfv376brWd1/at/3E07wCikYRo4d8RpQ0zjT71Lqkg2
t6oLW5e/GrpMAf2ed25+rtFZ5V19EAO5sQBuvQn232u3To6WHVbB84TcS6/mew/2RL546Ig5O/bO
M8a/x94/npCUTOYz7uHcLwtDH6O8lgfzhb7P8vLvifaPn/dzQUqPLfkZ1OJ/xOIcykT1Yc7Ry0q9
frzx0W68hXW2xqIGiyPDDIcFOna6f/XlP29/Pxs1q3W0RuoUDbB0Xo7MWEhOFf3qD3VIi+bi9XAq
6uV3tchTrp7f/msbb5yu1macyWin+wmTdeF+hqhziCEPusvIdI/+tR8vwXLLvrsxS63pYMQdEaQ9
4oFJ+5oNOP+4HxmYkKP2b7yRjfV5nbqRUjYiO5TlZ9qaX7I1d5b6oTfCN+dmNYPpSh+Ri/9O39M6
haMABN4pRItRWBhE7wCJjjC0e+hdbgnvN+YRuhrmmeOmnYNzAIBwEJ3OMfde5vFWIsPWj68GOiJP
wchB+fBk668z9q198BTktx7N1tBYLdE4+LWKGVw5WOYPRplTaYYblsKtd7xan9s59SBW7ODEL4Ii
dgMX2TYK7E8us3Y/Z9q7l1mTP6ezoMe3B8jfP1sEevx3Sqw9JcbGR0ACW6D16PRUxUh8nENWWBv3
w03Q99/fCCoD//07NkVpWBQBzq1ZNl+rwTlav2gjNpWq37XuyXUMxyyIqY0IMnhhpipMS51GgWDv
mnWhf//v9UM6pySBcO7Mi+7jXNZjnAI5oAtOQoSU3pit/v5lyXXeRtahSlIUSPOAphGKZi/yIJp9
+z3//cuS66CNpQ4gGuAC8tZrEEON6beaIsd10KqZ75VPP1WE3Thwbd3FamT3QZDwxMUC7kKqoEz9
S2TzjcVj66dX4xqacKeBcyQ/Z4o89UEbi5sJclsDYTWqKwQ/j2y2+XkQ/Ulkv20t9qk/hwgzuPFc
/r4WyTVry7iQ5wDviOfiTpFWj47Dzjr4kLMflX/rNW88oHXexiixuLaQ48APi9JQ+7147wfkrwaw
b5MhRwcdExITd2W/1Kgf2K90kN85nM+LIBflVS9vf6wbk8U6c0P6PlQJCjMsT3bz4kVV8ljoW3zE
f4HP/3/QhST/v0O5ucLpFxhTzlMJCxs89NdsPsBELnXmkF+wrRj4rXILjRiAIppW3l1H3WmXGYYk
XL+dospz1OXaPAinwacPulqcGD3MV5YmZp81M7wsUEvvGe3IwzxptXv7qWx8oevcDmDaUrSQRXLC
W6YXu7T1cyCy9PdkBNrl3ejemOr+vkOT6wSPOchsZzgKAb1Tfs0rHyIY5j7TuX+irPiuquWpKQbn
OsHesJBu3dhqwoCqCBbJxkPEijguicR3+60gD/lNQP3W57SaNXgONS2Ft+wEB963qnR/DZ29XHvI
b7+XrZ9fzRwlIoxmznH5QQrEVW6maMnqs/RvRVdvTN3rVA81OblwIO9DPll9QHOkijKqf0iHn/Om
Bc+hHQ/wPt9YJzYmkHXCR9U2aTIhB+iUE5pB9Uc+9JbeKj9sPKl1xgdXBlfuIOl1YZ8t/HoljMwd
vTFpbF35aqsPi44KusUhp6Xu4cOChLl4BAUz37/rLf/bC//j2NUzp7S2WpC0JWK3QtwvuNqFEDf6
UhtDYJ3soTmwTZJi5W+70ziOEbT1u6nGIRXD8O3r3+i6Qvr532nPMbwXqYMbAFOx2XPbsZe0yLqH
DmJoHMRSZ+9UpoxLKvOjk7Q5nAULxFm8dcO3r2Dr7a+GuVjaNIBuGmGiNXNpSDwAZ0KoYyGD6Zz5
+L4/shrrMKpCDsSQmAU4BiLLyh0Mg0g4mm88xa2PbDXWpUGwHqAw11BF7yRK2oSIX3vfmVuuEz9y
QKqCzBBE4MzIx50j139fYqNcp3Qs2m1b57p0aFFTtNSRaO03ghzefub/1sn+sqKuUzgEkTjOtco9
d7BzPiXXZKZ66CF4HF3yqFVdPEDwQCIoxDTUvqjzdpn47QXGy2LMNn5k2awvtGrYCZpEeVG2VSW+
jEzcWGA23to6xGPgXVamDLcvGByd6bRr8/bGB7HxUa/jO3TLdYeBhcwoaFlh3qLdjPs0N7aMG9PC
Oq3DJy1J5ISpH2Dca28EBoUgBEV9V5nPb7+7retfzQqaUqy8w/X6m2afNHkRD03wkSiAlN7+Axur
1xqYVVBUJ4YmRSqIhBEypsIpnonfF+fRkO4LdJ2VExmO+1mgotm972+uJgFA322pOI4JlbkbYdxj
X1pHocj3U9EpGiCYfvvPbD271WTQdDj92RSVONlNiAqFFK9DV825VWfYCEiWYlUNsI0LZ6B1rxux
Hqp4a5BenkFKANJ6GXswXsWgCdZxAur6i9unIKwKD9g7pw9iPqnurqmE/+hrbBjevt+Nr3Gdx6GU
7V1j8SqFGYcDdwP/k+bXcLHam1ECtsp9H6xUrmM5MjHVpqKo30jANJT6nfce7BKQUI53hd/Fb9/O
xutb53KMxiO+Msifhiw27hE6sPiQE9Rf3vfr14f4x36B+PVUwXOKnLr0xSs/MufOubVZ2Lrw67//
8dMlH5eK0xZJgdaF7UkQhPelXomcD6TvBN/fvv6NOfP/QjeCqa5gdU3P05UqWQZL9tNfMufT27++
9Smt9gJQPLushv7mNFeDguOmemxLGBe8xPwO+C3W6tYfWU0D2vdpB8cdOXFOLm2fP9dTjxQN84NR
5/fb97H1KlZTACsYE1QN4gQGzLlL6S/C6POs0+rGFLP1FlZTAETdqZWZbM9kAK+jrZ0TLILFjfG8
cdBbq/4CU5kGSpr6XCVS7l0UNb+JygS7gaU6zhlfdqJD9gmyKDtwQYv61qq2cVNr/V83uAvTWVKd
XSvkPUR/Xtx7Q7l/+5Vs3dXqHJA3HpzWhNVgYLV1E0rlNC9EiHTnLmSKgZr4CaNJF7OEta9smNMb
beGN6s5a2wd1BOVFOYiz5D29SCfXB7cb+xcNX9BBwEh3Htz+fUxtuZb6ObAGNZ1wxBl7pnPHkJMP
/wrt1F0mbuyjt97R9d//mGOKFkJs5RXzpSdLfY9UjinM9ZLdaMRtjEy+Gv4l65iSSUcvqjpQOR+m
5PfQp5EHu8fbH8HW5a+GPhu1asToLZeqb/cmkfspER/e99OrIT+g9t7XZUUvw0SfGUueiiJrb1z2
1nNZDXcUr6EwCxxc9vQpx3ij8jAZlLHTX29f+8Z0tVbnOXna2KaU9cV6iC4ovySSRCO58eMbz3yt
y/NdZXq/J/Lc5+5z4k+Pwjc3xvTWT6/GNB7wpFjFGKC7VYHo96ALR6RzvP1QNrTA8Gf+91tvWxUo
OxD8emmme1XmbZRm7FvaYssaMuUPl7Rj5s4g0+JfjuahV8N8o2mx8cbXvC3VzDRli3DOFsq40HOD
r0EBgfliod3VtxJ/t/7I9bH+MZi9Pku00YCOu14F3VP9OsD3H/D+6Gr9+vZD3HpDqxEtHNZDKJYi
FWhRJkwddfCK6X0jbi3BCxSiYCbRdhdMr/3BLohp8UuZxG9f+daYWI1n4WskfBQuhRJcPtDMvzhY
yukoD+/7+dWQtq7p4bzQ+QXBQ5EPu//sqruiGN83T69ldJPnlg0tHXsOgNqFAwuxVNk/b1/5xkK6
Fs4pT1RKZt6E3nkmkPue/rMgrAYBYd2Ln3o2MgBsh9VEYpKRG6Nh47C4BnCBbYWkGw/0eg1SqeAe
YtWe0tNiZLTAllXq3dt39u/h8y8Fi7WQbm6p5LBzUmzZZC92SdMu4ZgEKkKQwfSIqrpEhBGa6sPo
6udgDDpsG7F3TG1bHRcHVthyMvaqjDUQcbvVZRSLxIv1y+OY1PZ7CwLXbqmJcxqQANGEDZIUdg6B
RDDIQXQBPb1PP6fSQ1xrWtGjHbP+gK8uiAUXZKddR8TGMnnidaaPeZJ7h1bmyKOqf84ZYJ5e6adP
LqziP52xfOls0RIY1Jdg7xKkfAAxmh+LQbcR7QKEvi498eYY0VZ+nMNbcxQchrRmKpcDnPzuBebN
GWFGHRqaYC8ANU76PWJVzXNq9fJUmx7cR8TQk52rJ31PaOveJ2iZ3HgTW9/YdVD+MTM1lUTmnI/P
lxp3b70lR/yRfWWWejCUJ99LD4Ev1TLvxLjcEiFvTIZr3FiOQ4zbWWYuDUnGcGJTHsFknIdNWXsR
LPCnt7+xDZOU/D8JIjL7Apbr7FKB1HjpHB54kVQLuxNTmu69BUi1Qlf53hh+jVKwcKA36cD2s8vG
SPut/TSXmcB8GpC4C5bpaRqJeHVg0LnGv/jZNxcAuqdlsNSF+idh37GhzT/MWc3hTfZIG8+5QsJc
7esY2S4OTOs1DOiNdnaqCbojju9o4uSdTl+7LBnPgXaHPbIOUXP2a3GCQ9WJ1dI1OAgYsoefkX9W
Qqhfo9vAOiwmjEoOqQCJEWNYPZRa+08ZnHWxmxSwzTjFdATreNkXirdxWcD+GAgn2FdLyZA5R8b7
Ysw4qtBlt6+t/QouEYt4yYJ7KX179o2fHYra5afe9nVc4SwaV05jH03XixBw8T6a4eaHEd4dPxAx
5iFdpjLGi/05/Y+zM2mOVGeX8C8iQiAk0JYaXC5sV3tu94bo4TSIGYn519+sXvnTNUVELY/jNBQI
Ta8yn4yjCtZ0eZ1Oxft3ivjpC819PB/Sc/GFCvZdyOmxZ/S9j9WaDnrpczSmH9hdIIKqxiTkJay9
cbqhyHadVQYv/lq+w1InM6YgHzyJOI+9Lqwxc0prmJAr4P51M/+tmcr7Cg61ILVBFABq1Vnp1wvL
AVMOqim3ksjJZegw/TD72eOUVyvz9dKlz3PHpwaBexhRrlk7hLBSB4I9AvBw5ZWNVebEogwVs0KG
4Kk98lHgoI0P1wlkPVMFmoCVNdZaDyGbQoy+26lYi8E6j5VfTGam3rMlMLNbnpOEKW/gZpcHpuI7
EGAeLw9kS5c/t8On9w1CUpY0DT5QVk4/4A/Zdg1omF7lXlkh/se2/XQDRJw6vIQRMvQ56pjAwvPB
75DxJO6kn+xGGdn7sRVr7bD0OMbOkEyto3XqJvgy6/c5jjENOIcmca5bj5niTwfxCwR2pAQpgXa3
Lzow1bBy1dcdE5raT8vGqWNcMLRF8eEC4EMnEDFnsU2yt6sa25R9yhp6HZWgC1TqN/jLO4vcs3HN
vkD/df8vPlVT/JlkVcuAFY2O4L0WmCG0iA4Z65AJMyYcFAafNn/zwerI7TCj0hw4MmbHaGzAXJEd
sR7pMI3fWUUKD1get37uplZ+nzp/+DGccXJ+m8evYBLy7ylIP9uyBZ1g4zS0hOIMmqcbTpVzF8/t
+K2EzOMbSGL1MSGUv9VwL+91RrGsghR1r1GSAqJM81+xrf0PP1Y6QJQzuGVYh3lPcMXSD7BtYahM
YWSWgQtqycOYtOnWsdP0IAGO2YoksYBjcbJQ2jL9gGSX7+w4UTtOxxyV2kn3dy6cRYeoQo5rVkTT
YbB7J8WKuknu0nEQYGi0EI0LDxgEDSah0K71NwO9BauWuia/08lpTomfg8umUtbejB7TNxMvyls1
E70Dw9L7NQLqccprn+1r1oFAmWg/CoECKJ+rYlAhrYbECTxZwI3YoNj46IHVsI+yKH7NQRqBTB2S
YgQDSrrjpGF/C1HhhGMo3cdxFHh8XgIa550djFxlAP+wDCiHvoo3IJT0v6Gk0c9230UQz/hM/XAn
Bwm5euDTXQ6yS3lHogbEvFo+MDdSOLOo7I2P9M47J3c5sG2ewgkiCJNF29C9x63iHn8D4vocDQJK
h9z5rQ0MVBzngBc6wEmglnkHIQ4CxefaA2DJUx4AIHreZbDKv1FO2GsLBMJhVsm0LXueBlJ1bQO4
EpEotAC0DA3hsFHgbm6dJPYD6Nj4Leh/4IcyiHmThEcAW6fzXdXUSPcdpuhQ18189NEZD0qP02Yo
ubzRvKdbUDoEnJW1/YuxcbwHjcTdKGGJ57mZxB7ssvFUJdT5hWN+/7eY5fAGWqfaWYir+m15MdlM
KNJMGywU/U09O9MfIsQmsnS7EYDFzoAjueIOGM0NG9tb4Orhth/EcwFP+zD7P7w6lpusjxGZCTr7
RnEWsrx5cmK33NcVrXaa132Ap6VgkUq9A3/U/tnmDZqqyPtXMJr9+57EeKk5uJlj53vHtLHTXVMA
JgIoIg6+WTUc4CoF6CftAHTwqz6Dh2zO7/0opvsIIut9HMX1Syrwm2WO2ObNTDXZKAuHIRNOtx6k
BZOIaNzsVNo1diG8pifqR/0Oe48hKLiwAKRpwNpxC8v706HguUnQK5ugSAChbZBadXTqaQYvFM1E
cPL/jSHa7WD3MgpTHJduLDfyHmbb856Aq9Q3mlYECMYsQvlIQoYqBy22kS26A5Oi208zJRtQIUFi
QmDIdq77fMs9rfEZEL7P6gKyEsFx8oLIAaiJfb9Su7lwJD1Cm+XSm5rGzhaUoWzLNP5pAtBiaPn4
qGVWRptSZjnIkBTc2RGAJThj3Ztc0v6n9NIq25Z0zn/oOEU+cVZWT4lfaMT7Vsk7n0T9C9262ggV
NxvhatsNpthrsE/LaovvVWnzIJkyP9oQy61OeZNLGGXsMQKJb0AxMa3xbja6kwQQA7v0wCkCNuOx
h6wo33GWAZ4hHA6PP+fjW8764r4XBN+8omR6AiiK36RpaT3PoAlCbuQQwqB8AdwMRBNXf+SJin5Y
oFSBthHPQG/RZj4NCgBDsLgm8Q1dg8Fl4aYtRhokWdziJNM/sLlDSXmsJ6A+olIj3ApYGvYwDBif
4MaZvUOO3PDuVJO5C8pIg7esrVL+TM6y3mb26RgAl97b8Cb0NZjXQCWX+xGSynrTNd70OJU99Evl
6OVYxfWyXKmJLKweTD8B7XCqrJtqPPY2RUirxDqllB8jz+uVNeh5rfnVDHneJnxaDBU+slQ0iHHh
3Kk7IN42meh+WBGCG7DyQr9dMyUtrKJNN4EFZpxuXWy8x14+ui0SYDO1VsVeqOKY3gHsTUmT+qji
pFwCmZzSu94CzkFxnmB7r0GJYid3NbloqUmMyqOTKL/2PDkcG/2fyr975CSujErziLFYjKLOj7k7
lKHjwgqOQGCAOhwMkkmg+kauFL2WHsDYAVZVPmccudgAMvfbNL4DiWkj0jVF8ML+0szrbEvkiNh+
2oSOV2QPTUJ9sA8ydJVahn5S9isnOl9/T9z0EUgsoPLajavQFr9Fsscp/VVHItw0DuRVikVRkdbh
2KV7VmHtAy4KYHo32XCdW4SbxgHdRH5bD04ZAnUb5Lo9JqoIAEld6dJfty8A8f/bpe0WxaZqbOqw
yZ4hoN451ilnawddXzcv/3+WgWqiOB2pq5BkTfXXx/7j2LpO8+xWLXyYnTWvHJIsPcS53T+NS3Ha
TcQucrQvoGeNX3x02Y+u6F+u2XZwYfRh7ttFHMczsI9A5jeDHva2Uh4AMEmy8hktiGm4MLpy6/V9
3WaAhEkQS46JowoUmJP6bRCg7CFGgtwNugynFkUlGTd3ZU7jQw2Iyq7IhviUzRkMK51cK2IsNZvR
59FMsBvEQxEmjXVqPCzH7DkNUr99tZj17fJLddhSoxmFH0tpUIkRtxkqrNCep27w7kHWidSmHVBt
nIv+nEvboCKY5J2aNhBkiI9mjJxnmsGcAlBV3/1sOXIcAAueygdVosgQ+7p4chOUBbZ2NtGfyEbw
C8xMKJwHCpyyAukgXrXx63SGUF5XmLwdVFSo678ihLiLNq4o2W1MXP1eaxe8KOjoaxdK46KOgnFo
CVa7TOgdunwHahyNym+gA4yPzBZyk8AXagUOSLvAqY/j9xop0GRnqcJ/p+MwgXLHox0BqA/sW2X9
zGfm/7BnSF9vrCZXbz71q2lje+30XFes3U4juP4qJ82u7FPvoGvp3vcAHIdZGdcnmPoZ8i6KBtBX
p0vHbdq1TOxw/NSAHe4I/PSKWN026ZT1noDmkwZ1abU3mlX5RrpxBjTzOQsgqOMyeiQWi/DKeftq
F5P9YjVnpJkDWLLjp99ar3YPDhIyNnnlO39oYYl435Ry2Htw2T6D0TKd6pQATuSUWNrL+TgAqXZf
5H4S2DjaO57p3bcly1Fsg+8NiRoI1AD9rt/Lxh8xcc0eQNxAOX8DSC7dVj5EW5ElLWC6HGBuM2aB
xqyarSJD9ZH1c7KfJ6lOEy0SQEDtcp9p62fWJNU+4TRiQdKfoxnBRSmDxHP0RkC9UyEnIE4DmMAp
aLToyx3SnL9nSCeCANeW3jd70BksZuBanTrlIKytTiyQG5MBKTaVXePFYZcRYlhvHhxsO6EKGkEM
TBqAHsFPRiBhryvA6mN/sF9n0K1vWRRjfMsm4cV/KqnZUTtQmMPV1KCcn3qdu2lEGX2fhtQK/KIF
P8t3m40F08fWqoWNqQTZwA9kdAXuP0yHHHvYF0eL4ZAlzjm3ztVHJSo7REaMuweNW4eJrPJnMvEU
eEwib/FVuRvQVvUhoU2+QWxXegKUNt6AcqKOqDt0AaEImWGs9u6ReOIAwWi1m0la7mnkflTuJ/zf
YevEM+jOzLkfaoqFNgCIBz4QBQB7ln6HHhxhA35U7wB7SwLaxfSxRPvCQOuckE6Xq6CdNByaOal5
GGOBepeMUbZTXLm/i7p37wvSkV08o9iLzAL+QRlLD5OqUngvsUQPfDW2DwCFWw9iQt7G3osK+StN
ID7IsDl6s7zhr1uBglY3AhtvhbgVxx3sfRmN9b1su/Ft8kV+qmzskUHrnatnK54EDrzO7FCIx/Ly
wCK/h6EDwqigppXPdtr360Pl22AaA/QLcFyDkTjPo9cujfqbFLDRc6SHZWMgQQTyHxt4dbmphZsd
QC1v6LZDKeGlAn4HsBcnV00Adn71gq3RrHYt7+FYGOy2v8vJPH2PEWIO0YCLkBTbF/LBKhj+O+cE
YNfKSbGP6aNhQjoHgrkxNMY5zl+IN9q/Lg/DCysj05KF4xulFXCaYV4MTwz8WkSoPF2+9L8zq/+/
W+CmKSvJewHEN1Zd/FHdyYMO+Gavg9t0G33AE9Rs6eN89I7WTbl7To4HBmLq+7iid1p6LKNYXjaQ
wVQ9L0OOhFkF/6C7tjVZmLVMf9aUKg2fBdbDU0uekxYcvYTe5wX/e/mlfb074aaNCv3BOVfb6tCx
8hveIfjEtp/Sut0pMH8LNXwI0q0sOpbe0fnvnxZNGLoFln54R7Cg6+2kgJi0ctffX36Qr7eK3ExC
niKHeCIiNXxr+dG26ZYI+tg6081c/WoQZXH5Lkuvy1g35eOAU+OsGiBpc29r4NQDFFDflTOdmnR4
yihINLmurltl+say6Bx4hClxTkIfk81HK7nzHitwb4GET1be2tLzGGuicuCJgEi/DNHnn3xB7pF3
8F467U2hMjgzm2ce1zeXX93CIs/0UvksA2k3xc4UsUeoIQHCH7lBPuQbMK6vu8P5IT99YHLGTBTZ
Vn9s5pah/okQFafoj70YX/14XDsCXXoOo6snPaCriBebjgIlgsnDAq2OkVLzWyKn6brnON/503PY
oIkCYR6NR6hcj2NcHJIxP2grfbLzcnv5Fgu9xXRY2QQBVP3A0hCRQZvYybfOcExwJD/TOijTt8s3
+Xfm9sWAbJqsUhuA/QapdKH6Tr83D/NLdhyQH4eglO/jT306ig8skMmPy3f7+lyXe8auCZi91FE2
jKt6dlGSQFhLiRjg3gbPK4vLo53FzW5IoRQN8rS3qj1CoNRKzWJhZPOMUaFOUwdzbeNhBVEeJacH
lqW/Lz/VwvDvGWOAjWhXFyF0/CiT71Sch5t3rL9WRuSlixu9HycmdGi6mYOgNb2A//rf1IEDHjfX
waG4abRSfY8gTmCzkdzqtTe2T/lhaGi1UmRZ+IZNn9VAyxixFNCSZR6vb2Ciyb4lzELVtJrrsIPl
/r9CemuVyIWvyzRNlVgYdTiy5kdeREHV/54qjW3ShNCMZEOlBtCyAd3/yqnS9FEhBCrxqwEnmxIu
kwBHKcmH483ez8vf1MIIZvqoKlG0KeL3xmPi/kFcUFDP7bk0HghkKl6+w0KH4MZUn0l/EHU5Ytfj
Z38Ll/50x/7x8qWXGsLo5mBSoZiO3KkwbdKNOzshDmweOzHjdDF7gSRn6yHqY/DX0GlL78ro2i0Y
qdh5kREAVmSC5M2mw3meQJ4PjMj7y0+09LKMLj5MhHdYvE9HTjhW+FJucRpqr7TEwiEzN21Tk1/Q
jsW0RCQeUuXAoWYb3Su9bRBk9TDHGsHoTceQ2pGWP0o7I9nWxy6FBkxbyUPp4Ui2APU/x/4pVu+A
+bm3UVSVIbIT0+8dG8o/Vu6v+TsWXrZpqSK08Hugj1H4AgonKBPEq0A/+y21JxIU6bwyUSyseUw7
lbKrXklW1GGFvVs5VsC79LegMO1y6AtLvzjKcUWgsDC+mp4qHF1EtpyxIZl7tqXpE2Li9nnyfPmz
Wbr4+SV+WiX4CI4sKNJhQ5Fl3SZqzlkyrnqa5jXH3cJ3+a+O9ukG3Bp84mmE7CKEQ0K/Nu6sXLQr
H/3C4G0aqgiORZLesfDrgQlACG1QFVagkmQzVvZtVa/ZX5ba2hgt+iSK0nIiXVgk9p6z8gYnMZux
ix/8JD0iVumNMLmm3Fl6X8ZQwcqsJaixpaFm3xsaTrDbXNfSxgBR9woRyGBdhk2f3pZV8zo64tD7
yZ/Ll1/63cYqYCY2CMujhLREulBU+i8O0X8vX3rBTMBNU5XPPO0XE/ePzvmYO4Y6dwNsR74rLcRT
otImD7DWdMEI2GboIi95hxA/dt0y2jRWWV6EhQEyK46y+cU75L8gXQIxJNvYuXL9ZGLTZyQbZNEM
Lj4GJ6ROu7V6wCORfYkc4ZXxe6GfmEaqXhNgsZE1ckQCYCi9B5+DTeXuEsS4re43lu5xHmE+dfQo
RlcvCKPHPumqNhizbNh6ZZ49/Ttnr3q3C/reclaWbQvjlnv+DD/drZ0Vis3QGIeqBtYcEWei5/fW
oK9sdaPH5w5AWhlxxNFXDkLcchHfzcjC2qGtppsJx4s3lz/thbnKNXp7BvlFHcO3eeyas9a8i14m
H+HOiSXviL+2jlpqGaPn84I7SC7WgPOAA4+QkOQ2tdw/pPVuuqF59xBWfvlhltrEGAJ43k2gfPb0
GNfdf8Cjb4os/QkmzM+rLm8arSardkGOBqanhmvZh9RkQqnUvm74Mo1WZdLAaUWw1iRjf8yq5GDF
15lhuIk+b6CtqoBCosDPth+QIgEAks0fkR7s7XUv5vxxfeoLfp80EHNoEtIeAZP1E5zAKNVft/ow
zVQ4V6x4yuiIQ8oHZ8juGyA+cyu7bmAy6eVTgrSSaa4qyKiL7uDARPIECFN1Z2fa3VKoA/d+JVer
oAu9jRq9OgUqJxsRy32cxfBHO86dk0JpiKf78KJ5TamxdBOjS1MH0q/GG1UYScjCJiJA7M9DlI9+
s9a7rlRAjR6t/bZpNY5uwqQSD3bWv5TSXqlBL3Rik2cObT5jldcJlAp4kGHJnBUA8LPny5/q0lRu
eqsmoBxIafckBA7steFOdsSG4ib2yZ8SKbIqtxFygA2GmH4BCLi7fNOFFjFNV/AHpTGOviHaYr9w
voNILw/qzvzgsNfLN/gnq/6iRGV6rJy8zXIXJhMkLJXRERK7GAnmVfPCG9E9+GmvnsvZskEZpfSm
EZy8IDDJeRgrh7wRq8y/dSMpV7gsC2tV04Y1iAnizII2YZuAu+yqnYSkf4C1Anzbezv6rxMro87S
Wz1/QJ9GHS9HwEaJDf+R9gDXNRmHCrd9jabhPfLq6zjV3DQWQevIsMPU9rHtkGgcEIuLUzogONDT
Y4H4N6u9jlzBTWtR0uSOL8eahHaEc7LW7rcTjT8c1t5e/kYW+pXpeUE0JAyixLaReUlU4PlT9Kcs
ebyJEYn5+/Itzmufr75CY1Roo7aauq6kR1U1f0A9D2sini5feqFe4hhTu6Uyr0vqIjpqZGHhABJY
YYds5NidPBwm2ZUf9ln/H+3X6OELSxbT68ILitJYNM1h0r97XJ+5iNCGnjStd7b3fvmZlu5x7kGf
PmBW5paNSqU4Dt60jToIMG0ZOPyvHETgwmhw+S4L7W5y0AcP0vpSjvYxdedbKy7zAKu7dxHN/soU
usBexIrxf59jpKwZi4Gp0B5HYm/h65abVDvlaxIlcw37neWCp9p1SKKngOmAHZWcOhj2vo2kr+GJ
qlS2m1jDjhUiOkMUn9mz4JypYJwzKCPA5zrFIgLyi088OZSekGE31XG+si9dGEdMq41b1LXSZGzD
aizu/AkCee3FyGa0X6gNRsblVljoGv8UTJ/aOupFMWgYAEM/71roI2DA5DpdGwqX2pj+bwtk0whL
w0hRL3bEbexHL2XqACXevV7+8QssMPi+//f6akwB3+hHggo4xNZNXiBKjDnVHrrjv7aK5d7Kanuf
qQ622DSnt4jEcw/uGFk3Ymz+ZK6MtjFUDwdR9OqRiRrH/EhQXxkall6tMepA44fD/74lx9RO71H8
2tJMrUwxS5c2Rp2BdzbjpHeOYuLdSYKevddJKldmyoWrm74cP21tRD5KqCAT4d62nTc8+E4Tfbvc
aAvfhGnLgXXc67Q3VSEiju+QQ/pnKKDO8OqVZflCrzFF00i97hHT7ZAjtql3cfk2iTc+FNA7rYkg
l36/MarYMWAonj3To1/0+U9etUjrGVt+pEO+6lJbeojzvT/1yl52OXK8Bh0W1h1Pq0di3yEt/Mbr
1rr9whBvqqZjWAqkk3PIgJE93fFnDxnSEmo4mhSo8Pc3l5t66TGM7t/pucwsJ3aOskMMDqntI54K
kbx5f/TUtDJbLbWHMQYwiYBQnObqcNb9N031DUGecFlk+8vPsNQZjF7s+N3gy7mbjn3PsDDOQg0j
xuVLLzWC0YtLIK4SYaM058QAxmXsN9d+FSir/w81vRygOv/18o0WZkJmCqYnC36mHjyW0PnRfh/3
/Lgfb7sbG7KEoP3FX9xnfoq/kbsodA7P+X3yKn9dvvHXbcNMPbWeO6tHqiScKcULOCoQlqmtL1dK
UV+3DDOV1NLxxsyrdBciiPMjG9iHvRrjtHRpo4/DBheXMUXRQ3n9aebyyedAwVz3Ts7v6lPfRgI0
gQEakiD434tdYtt/87neowN2K5/V172OmfT1VIErksLxeGRtzh/SiM5PJMvgQYPl6B00/2ll6bB0
H6N3I3/Cq3DI34BhkoUit+/SqT724D2Uq4iOpe/H6NukoIVDphTtAHOKWxRvisLilTpreIav94RM
GJ2bZFXGzuGnx6ruQ+7FMsij5qUY3Uc/gkUpS9W2HFAJudzyC8sVZkLZxYjIDNqVWGy5/XfIN4+W
95cN6V5G80NTjFvLAWqAd8cBQtQNT5DjiOhv8AuCFjYwj0LzLDOoBelVQxszxYKxJEANiLEO42w4
Kk5vonlc+QYXGs7UCtowNtBKYOHX8/hUsuIbiS2Ew9Ofl9/k0uXPI+qnPhS78eDqbu7CsgWgzrPp
61TMVZAUa2yYr4dmZsoCs1K4zhgVGFumE+/vUFQ9CBrtbVgEXOu6bElmigNj1Ud+XuGkdCq7PyUR
YUPn09Tm1yF+mclW75HCajuuhXVc2uwplLts1au0UK5iph6wQtV8bmbVQe3Pf2MUDgthvcaUQtPa
ZbumnR5p3L7ALYjQDXVdkBvzjeGAxVHvwhhZhP5c7Tw7vpt0AcTM2tJxYdQ3BYFpGhcFcMV5WJcM
EfAe0PwCCebXfbLGZN+PlM7D1HbhlL6XEABz77fTr3Tkr4sQzNT+xVkmW80xzWb1gBO4Ka/lLyws
yIaL2f6tEU53IgMfXsEIFAAoOePKfRcyHpnJWO9tls7JrM5uIx3k6iTbB+4jVDqNA5vYe+TZP8g6
P1YoGrTVyY6uq+Uxz+j/k2W3eTkA0mWNOg2SKKibzZz3u+JsgJiDOB1WilML44AJYpeeT/MEyauh
Rh7ha+xV8bZnFv1dFnAAzGkMFlLZ6Os+EVM1OEeog9HOq8N5wGmtBK+pDXw9rzTWwphpqgUbB1W1
6Xz1dnxP3WoTo9omVjcUHCPv/y+xgab+vyNyh0BHp4wxtWExwH5avUdgc4aMGlQi2NvnIllpkKWn
MIaA3CHcGQuMO4MjdmVUIvpP7lgereweF4YAUw+ImNAWKiRZhrOlb5F3v8+os3J+sHRpYwCgseJ4
k+B3CZSZ+rL66D25osxd6P+mEDCT9siTHOMibM58D0f+ljg8wMYImoDZemx6zwLJTrCd7/lXLmNN
eSCLcDg/SBSO7NyiICJ1fxHZkgddT68LOWOmJjAqprZ0xgbsrLZAB6/2Ofito3+M+HUhAczUAcLM
yCH9sIewdp4aEcMvDMfHvLLaW1hbmjJANld+kVFdhFb5YwRmyWPdBmzgTapePYfd+GthUQvflSkG
7PLe1yoXuA/QC5PKb31OVwpB/w6fvujVJk/dknQkbYm9inC7dtvZJN2IhNJQCDuB37+xaRDBG3fv
NR5UuaKN9mMeu++NUC2kQAMPKqeYglQDUVzahfM3TyPATYBXDAbpTs8wP9IP4dgUDvq8veuIQr5x
U5Q7h3pk08is21UDNhRDD2FLI7L8FUVYvVKHWmofYyTRFfNSbAC6MMryKUjiZN8wvYnc4cPTPGSZ
7QWoTl+3YOXGRqOfqSzGaS5g9hMbFbFd0R6KdM3guTBLmSJEH2z4qoiSLiTAsnsqbHBQM7r+Ns7v
6+q6pC1mqgenzuKdVeImrf5ok30t12Q+C7/eFAx6oBmnA6u7EGY1Ss5RDZBi5IGDquDazLrQR0yl
YCzcqEXk3BCmQnVwFJO3FqCWywu7pZ9/nhE/7UUAIrXr0Z6wEu7oBMN4mga2HBGpBtdkELnufVbK
l+tudZ4UP91qljnYD5R2IUQAKNOXQY+PNCsE9ocYW9Swsg5Zelvnv3+6DagytSiyGk6iTH1YXrFn
pL1uEmTGMiHq8qy0mhKrYNW+tzrap3Z13fqGGf0Zpzmw0CLSBOiwud6h7EiAYLKHMqiA3V8ZEBdW
H8zsxtD/epGFiZa4bJNY4sYv1bcYoRKX23fpxRtLhNrxpkTSqA31RG9m4Ww7vnZUsnBpUymYVFEj
RBEPoa8QGJK0ffnqiyZdWTYtrP5MLWDNgCxOdQbeHMDablXtOgHgDfT6sucr0+nSA5y736ePEnF2
hLEiwTQ3lDuYqlXQZ3BWXvXiTRlgPBUY25KsCGHWpgLm4uo6qwEz4emdBI63SSRmGa/7LypdNgbU
S1bdUgsfpKn2mwbP1pr4bUhZ1dwP45S9QPEE6lbNs5Uy69ItjC6ru9braSfaMAK9k/TZdkBXC7o2
WztQWWpZo+MKkBDTyca2G9vjO8CjXwB3+nNduxr91aq6IUJe0BAO3A00vFhqbbRZ+tFGV83idrTS
BleOCyew4jGo1vKDFt63qeZTo+W1vm77MEtYKHFORpR49WK6u/xKli5/Xg596kdSUa8ccoIvpsUE
S6LX/Cz8mbI1YcrCdGiK+my31Lzq0z6M+mKX8/+ykcAjGgcWcsdzbw3UsvQUxqTLwRH1eDlgzdB3
D63lHtqKfiBH6Lpv3tT2EVIUztS4fQiOZtBK55C1R69aw2gv/fjzN/WpCTo5ZnOCtJ0wqqt+m9uw
g3SZfWflAFZc18hGn616rUsKB3BonylWKQ9Lkv6a6ur58uUXhnuTka7aKfLaCg+gI3myVA4DPLfu
Qd04emn7cvkeCx3MVPLFWVTk3li3YULvXKu8cUa+slBY+kKNriuB55OOgytDnPDcpmTf+P2Tjueb
CJN5X45rFJuFXbmp6POoW0eDZfchEi3/JpO8bUbVBg6VJ6URtdDC3awFOPzKT9ZUowtflinoG2um
KbJ327DGxLMZJO4Xta0dDIlamyr/6b6+2BOakr7MGng2zEqHrjdUjylOXY9xW0B0JloFpKrUmBy6
x5EA7wlkc0oAuLPOq6SmZRnOgIVnb0BALMcg4ozs8tmJq8BqOsmhmsrL0wQ0yK+YkG7apAhRAUyj
BQkQ6G6lNn7B1sbvpTdlDCAI1hB8yngf2hQ2Q3DzXiscyARkXNsWLHy/zvnGnzo5bB+TIxRuIN1H
D6k36cflfrH0w43BA4JjaYES04eAe8v0T5fe6enP5UsvdGtT6Yf4egRTtUqFXupUdWDrzKoDTaBi
geyLlfdR0ZLt5VstvR1jzo8pkH+TN/U4X/GDZnyYwaO/7srGlO+jJo2sd1y5Ln8w9Rtgpeuua4wa
vLESMtTD+b3XO0D+7mm/FrG18N5NTZ8lzhUIX/ZhPo9naF32psr6hklIhoBMv25KsI15P2G9V/dp
Fh0VdPaODXAdwPBOvFaXXWhQU81nI4CsdmWcYqWFRABvmKo7WJ/XDk/+ySm/GHRMKZ+EN5v3qkN3
LTrvYCVzEhQ+AeNUZZhBkesVyDnqrMDyrWSvxgwZyU5fbHKeecHQllnQVfPwMeCwdYsEALgkIopj
NosA1uuxCMzPjlYn4ebFdV+Lqd1LZN24YlZ9SHRVvaWZSO/bNlXfL3+LSx/MuRE+jS1wbqqskXF7
FDlDfEwdx7fWMLfbxHMRW5fVenfdfYxlBNi2slDJ2GNlPiM1wIM0RIq3Kavp1sLB8ZV3MceCJgeY
3+370KsfW++/Iqk3srl13JU9+9KXaQwIQwnua2Ph09H1fzL9JYo1febShY0RwbUJkE4UF/ZZiMkN
cIf4ur5qCvDGGb94Bg8Oud/Fa0psDQRq/JRG7O1yuy78clOCV4luJiRCuwpneLELccqn+OnypRem
J1N+B6m48EEb68PEcr65kX/btN4jxOrby5c/j1ZfjAPk3CM+ffmzB75vPhMImUj7llAcmUfRQ6G8
LqDsXD500z9Oj5Puy3dbek/nh/x8t9Ka/22XQpec7D4GgXptz7v0ms53/HTlZIaRtdHIFUBfbbAz
SksgS2HRvfy7l65u9Fss+8auJsDo9L6/U6MMKHG2KCtdvvrSWzH6q297sbIIfnsGhtFg3Y/9mmBh
YVwjRlcF/cyypnmAXAw4bGJNm3lodl36NBZr646lN2P02RboN6bPwQhcU6R63dlnnfe0sjT7+sW4
psoOiYxTpGA/Qhm+AyP5RNbyrr7esbimjE5REMt4jp1EA/qOTqqNjRSNvnx2kFo/N9HKV7P0840K
m1AoPVD+f5x9WZOduLbmX7lR75yLAIHouOc+AHvOeahM1wthO9MCMQiBEMOv72/7nu52cUzujoyo
qLCdNpOkpaW1vgGFh0AEjxAgiCFbef/xlPl5avv3destZUkZ/HwaMRkUkZpUeJEaiH0WufcSKKb7
CXRR0FevdZAMfo1aAatBfbI9mJ9DVUYkmdOQfcgBMnFCOieWCUFkxlnqZLVN94j+fBv16IHF1QSu
Qs5qdkPpBPFieGcTaG831TYtM4YdhQw3AYTSdw4U4yFCzr2krGAyleaX5Nd+P4FhsvP3ZV2HGprg
sEM6wdbGjcqwe+ya7knP4MeOzeHjb7k2TOc//yV0tCWzJwjrd+j3iTvapV+BgL/EHf798vCW0qhT
h/VnfGVOI4MleOsV3gYdRSumwWC8COSAErr0IpWxJm6/0bMMtlMOIdHIT4sR6IsBRjpd1z/7Xldf
BSKHbuCsWCSz3N7AV43fV+BkPNvUoQk3qt/iq6htP00sQVcDKBLp8G0e5u0zh2L00fWh+xNZ0HTM
4mwk9Q+vrx0o2rdmCzg3nAmM8MfbOp3kxsDCahNilsUUWbNTvdgBdKx3pvSDBMgw+wbOU+2hsfts
69VucU86bv+ADKx+GQptbh1cY9c1oDr2ocP2CHBpFAqX3mYQNSVRNgNKeWGVrU2RRfS0BYBTGXQN
T5RCG73Osi3cjJ5oVjuxiwrQhbusTZJFJIVhiirP+clRpo9ASGDBXZJhWKH0eUsQY1C4VjiDUHsc
2ih7Kzjk4ePivfsCNZHypvjiyjitoksA4pX3WEIU0WyRupS4GVwuooo8pvOFqb4yDEuAIhSlgByW
JQKSOLIcEtu0gkhpGVWjST5ep78v/3hsEU6ZFJboHbc8BR1/6wzQ1T1/ABxexHkHgUxeHDplXcsy
vRBj1z7V+U3/FhcGz8gc4dubvngKFvGXduWVoLCEKUL0ue0HmAycGtaEG9fpDHQ1u/FQNe6lotLa
aJzf6ZdnVwNUNb2MFaeqnI+GVvNJq7H7QUFKukbT55LK1NonWuRFqclmm/mQZdaV2IwmPEB09eHj
0f59YuotoYkNREOFAxXQU059vePZqJ9HBeMPz8MJHsC3MmoHqBtHTtgNn/1qi0XeW9x30hC59tgO
cEqBdiwUV6+cefzKe/O53YYtEibTmaI1EinZRMS3nGTfZ+5eCiUrac0StojdefJhhlie1DT2cWXJ
p3ouTlkdPA29vnY788louIQp2lloVUGHFr038mRA7Uwy+3M53xKJqCErHPS5g6PaoBJNvtjpt48n
1Er4WCIPzwzieXYsfar8ib2XbpdvTU7Bl5/L4K7p3TxuxWRBxdvPEliuOduPb7uy2JcYROPljl+U
OHpajbMBvHbLAyfiF43J1naPJQrRgH7g5zbaT6k+W/c0IIhsOhihXUMYWex1WsuksUm+5ayvb2Y3
DW5rn6S70smr+ylr+A0kI9Lnj9+V/NQ3+E1aukQtVsqBeax37s42Zxet1KVXcPuADTlkyeZX2+7M
QWVh/2I3JocsUOB/hRcsSIPuBNZ6MlQeRH3nCgQBt3SDjZvr5mSnvTpop0pv+7CwE9t2gy1kONVX
JwvMNWuyYJPPHh0i3/ay25QA/m85YfWtNJXfxIM30QMUsmXE9SxuhZ6sK09BXAmma+Od3cvgbqpD
WC0BSbwDL3Tq0MWwWELBcP4CzYP2Tjc5FI+VHP5M/Tx/zoIhfyNjlV3XrWEx75S9y6eZQ6aRlOIK
nMf50WvqYuP3qnn2NfqkvA2DdyadAHrbLSkeUOYf46GaR0Br+QS8X+De6jl3I4GaWkR8Im5oz+GW
03NVJQ1sk6K6FsUOVeocem7NjTKweslrWAwOth98MV6Nuj88A7YSPPWk18bfmQqWgIEi+nXOKY3K
kpGYKni/TCaQR2FXdYxTkI67HDR9Uk5IC8Guvx6ywHoPUursMt9PE0v6+mqwaQq5anz7qlZ0n0HO
LgZmPNhZmlvf7A5GqCGlPIHiNqyxJpgv/8n6ztoOEIF/DkAdjCZqQ/nbB/AFcFlnz23CYw3nsBgw
tOy5h+vQBpTC6Q6VQw/YGFLfFa5rYhEauXNhm5JArjvdtA1H9Rx8D6hoWymNy8nMp9oNf7SNGXZp
WsDHym/aq1qGwy4wATgnUJ99nXnP38rKge+QGIC3y/riEqBybW0vUk8xl15hBLL7jO2gOYbzL16z
ePp4Ma3srUvkbNjDHKyg5w0QiGy3vimqCxdeyQ2CxQ7kopGEySHLs/IwlBRbzfld16b2DzmT7D7n
+SXJoZU3WKJoc5Npr9EVmmf2XQGgd5W5F+p5a1c+Jw2/pDdw7QFD1Gh9Yva+dnUET9QLef7KFrrE
yGZtPnlDiDSWF1jG9sFqHrmBk1ohNgaOTB8P7cq8WcJkKbzL6JiilaVhlGWB316c0Tc4wX98+Z9c
899E4SVSVpQIOCUNAHtye7UxFSmugRZtYs8nw36qPT+xcNbdNFiNm6Z0y82QW2RPh7GKXdK3f3EZ
VJtqSIuHjx9oJZdbImo1nQMpbRet5z6MHOeaiCdLwE+76qFHKsAkv4RiWBu9RT46ENeDJTPKBb1m
yZweFCoSps/jGU7Kwrv73Ns4f598uuFOCquW7mQzTpC0T/keJ/Fwa1tGHlXp6hc4f7G4ysJs87k7
LvJSAS0wDVV/fRpacdUS9oRs5YpTe4gLjtqsT/ix8i9hX9fW1iI8SG8yYZMjqFkKqGLA3gvvAlZx
ZXSWgFf4401uaiEe0Nrur1HTa2MIiSDOpzA1MVBM2kLK0/qUaqa3BMHOtpObPlD6FPgpj+cUUPo2
NfmRBZAUIbUP1zSqxSsZ60uTbyWuLjGxRWBV6HgTDSOiob5x0ES74w3YJqbmTqSELi7MhpUBouf7
/xL8BhekMNXAcXXI7PzKocq9pqnz/eOpthKaliKahGjitD2qKaEjb1FLDOGKkm/dml1qAazd4PxW
vzx9YA+dMtUYHsP6tixvM/nOps+VIJZYWLv2XamnWp/ELBPQmyMJA5uRwXPyEk1y7dMvlr6a4Grv
24U+zVMPPGYuwgPyOHohTK59msUyN7DYMA3OvKee2lC1pRFomREZ6YVNcyUK08XCLltNZpi46FNb
9HBF1Ght+r6zPxtYxyTrirhn6sXI7u3jmbRyuyVA1lKtCqwxAw2YJQochc08b+ZNfluoz62DJUaW
qHZoTMdxoGumqCcqIuLCo68EqqVO5lT7sFc1CIFsqA6C00Oeq33uKBRjG6ISlfYXbrQy4v8Gk/XA
K3dSzFgvKLZU38GJMgGV5eMBWEsDllDZ1q4QdSQF5zblI6wnybh30e6/KoKpOYjZAtdLIyoVDIjL
fgz9O1XAI8hyIa+vOjJspIGjVeBKcWEC/rRR/k1esgTXBpSjEQEPwVPK2ikq0nzXq3FTcozfaIsv
jaWerKraEljMwOUhxO4ztxfuvfal3b+HHcdxJi93sfcMyNFt966Bx0L9uZLOUlrTzbLRKiVmeie/
sfyrm18Aga898yIewKl3EJ6b9ifXCRNfPpd2EJPhEqRxJZZ5i3AAl+QB5o7wlTet2NjWuG/hMnVh
5q1shUvIreM3U+cErD/Nko7wRioprEuFPLlKZWdjsmY752jUhtKZvurC8pDDwKNxA1M1cZg8McSo
TkBgMmz6TaErZ5dDzurbx8+28tpL+c3Mbj2SBU14HMXzWLYbkfEL8WhluJZAXQerLKCWCo/+DFci
D4L7sgi+zZ2//9yTL/b9TttgwZwrolM+1LDUoa+F7i4xHlekFLwlQlcUvJscjRwTbEAvkVbKv865
TjepUsUxraoRdsCQBgC5L0ugMxZscWKcYl7OUywrz7obRdMmosZw2xDMO2mqnVt4gUwXXn5tRp2H
85e0QfVGyS4ECnpwhhQRX+xqwViioU+ZZKm4MIRrd1lECeK5Vs2nc/ZTNVFxptyWRUzKvWeTz8WK
JdK3g//ujLYwIn55bIfEvwRUXVGk8ZbwXk9PJBQaF+7jbtMcigd+Mk8kqZNym21N5CfDVh7CY/fk
XbFTu6vjSz2AFfyqt9TxrJy2TCF7gdPdlXvLdvoAu/LtAIGuyLrJryHLsq0O/G64EifwEE/ZMd2E
T/ICdIKsMCq9JSi4YP5cQtu1PPEMZO94TCGzqmj/PAaCExxncVrK4M96B+IrqJLwrAdQ1h0BvpxM
RyCSa1EW+8aBeKapvSuIRqCzauF0XsczsFougEJecQM16eo4lE11TpkqHg3KYwTeiHUYmWDO484W
DUTBZ/d+LCvg57wMXXW7T4GFM2hNpdBSc4lHDnBhH29BcDB/SphL/QhJyq8bX6vXcFZIWZmmWx8g
4yTwkL3SkJsbS/JyK7gBuAI4kSdbcxP3FLLE1dl3oDxjnkc6ltvKtkfUQQe5T+1+fJbGuAcB//VN
Dp/P77R3GPqKnt9dQ1PG3wZtMYHJWDkb5rX8ewv/PRmZocGrNejfRoVq6psGVmePkOy3oMxKXetr
arXBlaPg2sxpxZNJM6eLoKGavQXhWXvWVdazK3l/U/gwKLQGyuO+Sb/RKiAvbubwSEEl8C4oCNvM
NQqdswv2wkiMqJO0nAa4o5MK9qfaJLNs9JXlzTDNI35p7ZhtuocJYBDIrXv6tvKH4YXTuc52kPV1
X3FQTaPUdjCnLVCOWpXBVUOSORqhlfTS1m26lWjk3TCv9E8BTM7R/LbCQzlyFx59NVwcO+j1bqai
D+AhlueAc8K+Oo0m3+2TqXYqP2pagAIjHSizMRAAumKWSx6bxiVnWmUWHt1OvUBCxbWwaYH8dKKw
UIYu3wAX9U8F/yUQHRopXTe3gByxsIlYfpNWzx9feGXXWqLPKR8lawfpHpXAe8LM+FuX463yLrgQ
8dbS0KVOrHTzOh261j3CO7Q8MVfOex/H7mS2UEiuQV2URGRJRWq4WcDeEiznPIJb7a0u+3HnwsVy
Z/FPpoFLEDksDMuUTBLhdz7k9Z/Q9Yi4f6G8sbJ5LBVkKySBU5tV4jQ2t24IijcbD0NJdrChvrA9
/Tyq/SaBXgLK0Robc3meBQN2/ifYHuZXTVqRQ5M21h70wxmUex1430OwcZ8RICrUNyBlWNLSjka4
zuN/bXcvUTxNsAzypJpouK1kofYlISTuvCHfh6k0u5wqCUd4BeezjEucS9i8n6A+tg0Cz7lX9jRE
SN37rRU0dtKblr+E1JqOqp3UroAH6zULU3FTOvCWyhsniyGTUG8aN7M2DbWGRM4sBBXIsCRoMwLD
UEIgq5+WcN7Er4wlnD0Kx+19BgPMzdyNXhzCkzL63IxfHOKFRLdslGWI9Zl+HWX+5Bn7eQrp5xJM
Z5G1ly38nPWIGmTO7wP2koqnjx97JXFdCuOWhXOWMC9g19HV24pPG8rFBbmLlZm7xMsHE8SyqxHT
CnTcqOmH2FZyYwuz89XnjAi9JVq+ZUjjrR7piUmKelM2SXCNipyuk4uny5XvswTMa7ikS26hJ5CT
7qYY/WPTBRfW3c+n/M26W6LlFTpxtA2xtGEPZnQ0QC20PuQ+rx8Zr+HYG3SNV28598hr5YZH3ao2
mnX+UvVi71oB/5bbBUH2YXXzMaes3ZIpD3YlaVyYmupLTn8rofzfMPJV5+veGvSpnm4MpOw97SZ1
b39uB/oZ3n/JwEOJna2oz7V1+OIKd6/V28cTe232LZLuKc2qILAxcPBCProN/a5hssEcnmDNX6gM
rhR0lrK2vcoA4OWIyXA+C+trq4HqWwWi3Ri31efMoLyfRY9fvk+aFyocSjc/6dl/9Kf8vfHGQ5H2
N6745Anwp3bYL7doBqjSDJ0LTkjpThugCtyNlxt6YZavjMO/geRh0S2ttlbHPPT4puo0iUM2eM+S
BfTPOSDqQrRZmaZLsLywujGcwCE4edW8YXxfOhJKdhdm6dpLnGfAL5/IH7zacIJjLCBCbuSy4Qm0
tJciDxMH7MTP7SBL0LwBb2tEZ1yfnHaraxbBWSVOw/uPl8NKHLPPn+2XN4C7txagQuiThuB5BI8e
lOB15V44R699/PNdf7m6o6CR2jBAfUN/TrppN8w06b0Lqd7ax1+sZMfyZ1Ix9FyaaRvM23ZKhgxW
8BeGdu3DLPZtxAnOcdbB0PpVgjNArC7BmdY+ymLL5sjcdHYuvHfixc7eU8jA60vc5JXQYy/KbFPf
OeM8ouru93aPrIvkG+jb8+OIeiQYnjLf88FMycdzJ8Qo/vs+5S4B88PsDEZ7+ERuOzVJU3bVJh8B
zYNhu7eHIQmANzIMd3aQPTu67C4Umn8/MO4STR8Ap+/C9AL7TjHcMk9edaS+ECvWLr1YzmNQh6MN
BPIJXhZ7mMRvfU0+RWNylwj6TKJ7Y9mYrL7zlMqHIvz+8Rj8fjK5S8i6x0s+5HBwPg1iwpnbDSOX
kzs/u7CV/b6t4i7FaB0qZdcMyM6ll2UPurKC0zQFJhnmgsVO6vqxbeBQ7LuzvFCG/nnG/N2sWizr
zMfw8rbmp66EKHqEdsv8hDIH284TG5MZUkkw3KoJdGs7aEsRkWY3FmBBeYRDSr/JvDI/BVnq7Vzl
uSirdMPwxSI5mqLGnb29wyZUUKjkALdDN9/nkZgG+wAMA7cjSOd319QNe1QkpRUDFGaerdCz5QMs
R+c/Px6x34ctN1wElkLD96FFxelgz7O983wcCYKahyJSQFed4HigLx091u60CDTC5gS4XxIeJKvT
N2NRkCo6wxoLwoEKOkcc2LwL82RtGi7iTihCr6YUCzHgHbtXrUM2LEutrU2Z/NwKWmLJDfAOMyyf
xTHMNKBZBLEnFkHDvnw8LCtvsESUayPazFQdP9qd9y1gzTV6uxxmyDm7sI2vBJcloJwjpalrlrND
kJKbNnVuqW6ePn72lYFeyt2mgwFcvGfBwRCQPdrg1Iv5RnDIlA71JQm0tcc/f7dftnIbdoSYy1aA
x9ePrWJJnVcXJs/a459v+culK7D5G8FA8WF8Ptr5o6PExlVhPAl64duv7FRLuduh6NMqqIbg4NDw
ujN8S4V7FM1dDmCGaoYkr503mfubzw3HYoVLLO62tuwASNDxwSHNy+TVu9JDGbVEOe1z91isbc+i
yrNY4B2ESs8VrvZGTdqLq8Cdk6zrLozM2qJYLGujbLt3FKBNxi8emfavKBkfWuZfmLcrl18iyEmL
507DOoTmYR6+jr7sHlSZQslR2vnw9vGHWrvHeWf7ZXKNvmv1YvTZgYPkfmzDSfQROE5W5AgHkfBz
N1kkDoNvwkB0JTsQZd2S2bxkljzkavj6ucufF84v78DtjIxznrqHaqT3XW4/pyrYqdpcmK9rn+j8
579cvmh1O9IudGHxgsJdZTZ5il+y5HMPv1jdxjcgymrmHlq2sxXUfdsJLZBL7PPfJ7zuEgKu2tGA
BErRfrC26TBfh+kXn/U7qGzEDtt+/AYr8WlpYJ92aWe1WFmHtEzfGtjCRNDtIpCAhncQrc2FxOf8
PX6T9ywRuAy1nazJPPdAu+GZ0KaGGsLw8PEbrH2lxTruZpmFcNZxD0SGiemavzwNI+Ra0LvJH5sI
ALzHT91oCcLVOdRwXCcPDm3rNK9zOekDVJJwEgnR+AHiV+8qWYoL7biVt1pq2FqThiZkU7GDtmBb
LCAlHl4V7b6a523uPn/8QisoEncJ0RU5iis2JTCWHQNAucU4+N9n6ac60i3nG79w09huYHfegvaf
uD0ZH3tfpiLKA8u7xOFa2b+WEF6HddKobvQPI/XZ3ho8LP8mtA/cC3XknlnQlgabISqp4x903vQX
ThcrOvHuEturtCWYsiz3AOlXK6JkaodT1oGjn5C+5rchdLSjoEghS9zY6ZTofKZ/OnlaXYhMK90c
d4nlzV3WCcoK7zA14/zkZAQ2qWk/ATMwlU4RHL2qGPZ86l1z1AAppmB+FE2T2Io4AGiJcgOd2h7s
VH96nbo6vPBY58D4m6W61NWVXe53JcnowQ2n+3SUc6xFP0aWGO8+nnUrscBfZBCDAQSSw8z2MECh
soq01Xtbxzjykmf2z/bA795gkT7U1MmnjOjgwECH6eZ802TDQwMS9gi2qZvxuGIsmme5w6E+GdIM
eHFr49boBD2LZo5t+4mOc+TRW0HaCDYfewbKxMfvvhJtl2q4Cma1VPEJ2ZMY71srj5W/r8vptmYv
H99g5eMugcFT1tZmGmiAAxh/lkV2Kgm/MG4r/Ch3iQNG1cXOnZYzAN6AfI8rL8hja0z7A9yg8mRy
guo4zR5U/LsRIsJnWcAG+ky7fJAmqudWJx7kn98+fs+VoLFECHOUglpv0tmpafq9GMItZDKTgWQn
2593ogqRkp5S95L7wtrdFjnKSE1ah3TKTs7sH2wYcJMZ9UQmr7DXX9tpt+3AYRase/r45X72OX8z
g5fQYbtXRSsLjJ4EMaeJIS4K2ElqvQxSFvLgc9qEsZeV1mmwMJ3znqqEle1w1A4XMs5Q8oTUaUaq
xLey8E+iKi9Cs7t/5agBTLEJOvUtbBo+x4VTlHdSE+uLO3GjN6BDwVAtH8f/ibH/+X38X/xd3v3P
M3f//V/4/XfZTG3OM7347X8/yQr//df53/zfv/P3f/Hfu3d587V675Z/6W//Btf9132Tr/rr336z
qQGrmu7793Z6eO/6Uv+8Pp7w/Df/f3/4H+8/r/I0Ne///OO77CErhqvxXNZ//OtHh7d//kHOTM3/
/PX6//rh+QX++cfNe/O1/Le///610//8g7F/wEjbDQKXhK5LwzNwbnj/+RP7H7YP0HnonP/HvPNP
atnq7J9/uPY/PPwhg4ujC/0351wi6GR//pHj/wP6ha7NqO86ruMByPR/nutvI/P/Ruo/6r66k3mt
u3/+Ef52P/Kpt+xdwpdp4noQ7R6Ml/a+q1R/m2VpdWhDMm8os6x725FlHoUaPJgot+DltXPaztoJ
HvQPsrDCGHQNtUnbKt3nUBWE6oHT/6iqHGIZdCq+DVAk2rMiACiCC2Heywx8QFtXZSyH3kkCLodt
FYTOzva97FFBvv0mkwbdt6xWRewR8PedfhivWZXyx7ms5w2fif1eDEj8hDe1bdTaRbB3ZV7ch3aV
H6UZ7CdACCWJRJ6yh6Ji5OCHmr0aCD0cRFWW32Y6ii9d0Y+A6lpKbX3pIpLoip0sQoQdcbtg17AY
1DHtasgGtlZ9HMYgOCD8QTexyoKHFD3kGxcg0BflyHSONNzDsQA9WD0mRKOQNyolIfBUj/fKyeBv
0feZ9SUYOgh8mDYFCzGf1DVME+kGqlb0TsPxjkkbVULYJ97oio57lQ7TgxFN+Vo5lD+jQ+ZTnPLC
Ya9CuFBhtbvzX0aikVJVFsnAUqzy1zQoAAq2PZ/tYHUMEfvcaf4a6QBf4cnvfoDRZN0Ir+rfilnb
V6ILxy7OOWURwOY2/BIKQw5KzOxl9KFaBoti9ziNDZyonD4D1WqCFp+XqMxrX1KPM4iyUEa+N2qq
vkNbvz7MumveeF/pOWoKcwVL5+bBZKN/NzeWDyJer5sGhnuhU0a0bKUd1QzgMR/amkBXFOgLAahV
WD/QPcsT4Br4HNG2Il8VQ4oWOUFvl0klTPvqdJTh9Djrb1WeWd+kVZS7GdXBAqTIPoRtqt1dzW59
V/upuGawMdnI1h7Qnu/UjxYUTAMSMcShIgv65W9tQeERxNEU7KrmbWgc9VRXY5tHxVyk33WaYz7O
/UxENM0OBOyHsSnvyhEfQqQltHYLAcLSFIz1gbIG1c7Zby0VKQ5oCLh1k1QxsU36RSFUP5uJdz1O
KpI85Q7TT8QK6tu0YcV3jiL7LgVZGDTbDsgpX4F0GUCV6TAXJsVBNpRsiy/QnhyTTwBYljgTTs0Q
fFON9F6DouKPI3T3f5Q8bV+ozeU1/IIAAoOQgTwod/DA/PRaxaMgNXD2orksXiUdeB1DFLc7StcC
ph1zu3mBH3F24DDoU9HQWumGGzzWhnpNDovx0YUiWmF8akclHHxeCo7iwFa5muOMYMP8B+/vQ2IC
gL/Ep/i7xBFzTPQEdLxw8EKxhYaKHbPJ9l6Cdg4mYOfE/NzoZvhacOF5cd+6GY1ax57qfcpM/8Vp
R8AeoBio4IQyNvfSExx0YAWrHxgLkerKOJN8sMJaR0E+qtt2oPSpFBI9IkvBYFm3VXgTEhiodCUm
b4x0ZdzNhrY9dKiqMULJjupE+Vk3boMOZWxa1wOkD5W3aeVAr9o26wMQcfsKjuSzXY5JMXmvAGZb
ydy8kJDjpw3q0z/c2pcH0UzFneiNedCG+ifjeWN+07vE6SP8imzxEx372muPqraKxO9ktUWvpov5
7Cpn0+iZvdVQD4Zyids8laruwJPT7LpKRaOObakgr4/GdXhvNS37WmeTv/Ooy9+zqtRYQHkjDwHX
qZ8ArY0GvW5cdH9KGcadnuk1IGHkmlTa+tIWdoD+Cj3TCCojgTrMeD3tzJj1756dOn8JF5ErytGY
eq6Lvv0i/ao6FNruEiEUIGjIxv6C4RCrofbgt0OEKcQ7yA6E4pZnhdm2bC5VJKnVQLlGDPPZ1qI6
lk2bO3GQOQiFUFAtbikCAt0AT+AAwChqFncjMFXpbIdd3ASKPiPcmHugQYaNyYJb2uF47MBfFgqD
DvWfEKP5HTGkfSGQKXg3bds+DBXr/xpTCZ+6ApJNoubsO+QUqz81rervbkCQn6Z172NiFoHWeEe/
LCIqK14nOQh883acGTuMrmZXvmXUEcfi+UftMvsN6AG9QZikCeLVBARZ7Yu4NY59pTyvuc54Djpe
kYoRKlAk9GLhGLx5xzpvU6EPdwoh0F/tM+R1JzEYRCew3k65maFXM9Uu7OPGKT1As5olVusWr4La
3iMUKQAmrQnf1NSYG8ey+F3RoW8AI5opuCaNM6so690i3Fgc2XmtHIjIyNzKH7PzCR/iVhzCXATe
Jgx7GphviQQn/VFP/vzKKOFwHQkVx8rsyA0YBeYvDN8879ChAI0H0beLi6rOgTPk6VREdaDCnc7C
+S2Hnu9p5kKh+1Km9NAGI0N2Gs7dRtstf8xZWX8BrI37xzQl9tnS70xZhVTIxtQG5jY+9+srnmE+
RbCjT8sN92TOI7fI/TDqA0AOz7pP7SvUj1KcPICXY75V1LGkzbiD3WOK2TLAhSk+N2oKWDsxq49k
U1ffWsaCF9XO4ihnql5TcJ3ikkCPILL9GhbfnWi+pp4zw2pQQ/3LZ3qO+Ri6X8YacNqhloAm8FST
J5FBzKkT8DkE2g4uF9QV5hHOruqY2ZM5Wq2gScgKmJyIM5IpsozIVATY3QySW4HNIHLQe/3SijDr
oqplAyBQVQct20nl6TdsLh27ynPU3RoIKLzOdju+GdjomFhXE4OqlDMje219mBgo2EcQ7fIEoI9C
xZNv2deG0m5feUIdjZj9p1qhKx7nM2vuRlfSw5Sy8K8A0ibXLcQsvtLOgw2IHnlYRR2BD1rvV1pF
YZd5sHwdWQS+0mn0+P0wDSGwiTSAInQI5MxT2dhGJ1Cxaq6HXpTI3+zU6G1NPHWAl8nWK5x+6+T5
t2qyFSQNuruwl1lCfPHdnsorSYLtKBCNIDZ+TSwPcK60TDrmNzezUA32sLS+G0vBE1oKds89Ax37
fiqGuGTKqyLDYTjc6JJlEXfar8I2kCiEGih0quy26rYpyZ1Ekno+oqd7BlAXY5CUja92hkPYop56
+zHLXA+gvMne1rMkFRJSN3xriLB2wTCPp1YLdpIuzzel42YbOCSo7eiI/H+Tdx7LdSNbl36hxo1E
IhNmChxDUjQiZShqgpApwXubePr+jnSjWzxii1H/tGcVVVEEDpDI3HvtZXYWz2+/jVN2XQS2f5sK
sOQWTxj6Qd2ZKK7b/h+TUaliFj3uvYl7LGCOoZ7clvFCu5mE/Z4Ut56XiQcvn70iWny9XcYb33s4
N22cRYgKEQsn2TRezps7fU3crrx0vULvcoipkUiGfazbLhIWpVzbMfNtKoMqoKrGg+/3Wh6sfKvX
aOXdXoyIwmQUy37ms2wU6pPNc5Mkqst+PQqC0O6Ms/rXZBH4I36tdv9jTbq0Cr3W9njbXv5hm4cq
i9Q0C0yyqVEep7xb9kPRNhe9NFYTbQX4OvsZsq2+0s4BOK3sdviGZXW4Dcq+7pIFDstcjZGJIeHL
yc8+F1tlfbds03IS9JN7cHo7uYzR1h80lztFowRd6LBivyTryl8rGPvpNt0OFNTYf9RjIZ/Wyl7v
1dbiIDkHEIg2xypCNNDD0bj4nSRbW8LVqJ78btne27aFB0awDNed0fH1ZvB29hddvC3s2FzmOJYc
HILZ93apzIEtRV1CWk85PVJ1l05rsReFI7Bt8xsd1mmjljtbz36HCXjdUywPWb9d2tOYjCF4dPu1
T3PvFmOf9a1urODBdxbXjxDWnszoR41JYGZw+c2D7GkM0v4Gi6nybrEb9YaA8/4pCOLeXBWDFvlF
s7XVtdiKIQ6Fl1nDk8cxFW3zCpO4EW31I6FyPbaJFaMsqrs6u/CTxF6juEXuHsWJaXYSgQM9YZiW
swVXuRi3KtyWqaWpkat+ywbiJrdW0fm30u2y9KKs0ObvvJamY5kbVx7whhqPm7LiB9FaDzFt1gnC
t8RFbNfV1TYG68fNmodHfyxBEUp7ikpvTi67tlhver9xjtL/DJ9JH93BTpF6UBe8yzan2q3Safeb
FPgn6DFL74dihiodNPhdhE1fFcdpLumwltR5a8bMbY587XFyrebFpvjOVt2E/nJK7VprTLNKTmai
SlMXUvXUd3bETj5vBzIr3koMAqm1p/TGt2uAPYGfIIYOnRc5cR6U3/l3rfMtF1kZqTlt+mNf1WYI
qedgleZLSd0vlvF94kikDUW26I9TO+jHzvWWnl3BLFeTmtZrN6ZIRyoqrhuzxp8na9APmS04b5p6
Mzs/teOb3gscFG3OcqWUO+zJikm+VGoqHiDYtXNUta3/JglK9albkyScFearAnb/fed16sLxN30o
6nX9OHTpO1+I9B5RS3Kwsz6xQ/ZP74m+LlkOi3LVmwDLqoOa3Vq8tQDxrXeA3N6tt3hPitLxn4lA
HAQKi6VDreYOmkm7kgKHe2S0eFVwCfm3jd/aZe2+35x0+1BJ9+AOK6KG1Hzo+yl4N2dKCOi4hKi3
xtuXqxHkaazsCmtNlbcb6I8+BdpRD2ZsrEcga7VfymYIkejQDDk5hJQKCPuRx11dLypoy9Cy4uIN
6i6FMc3JiNDtqKLGIiVTdYvTw6SU80SQdPC4FXV81Ko6kCMh6Uy8ZFfPnn6cgsq7p5NmTB2kPNNQ
UKPB3xqX9zjX6KsZYGJfuE2B2llvZEQEKn/vAAWFwSnrOHPseeelPFRKkfgwVCMVCYKBCRugokK0
TFbtEPjOXSnn4Y0p8Mkb5DK8N2kS7wqURDdxaggAWmSRzbu13ZrLcgTBcEl5FuFSIN8+MfZv2wKX
VBZu4xANWm9iJih0CtYwYb3c9Kof+wvTpPinuaKa327GBaumMFI3pGUzo7GoTXaV8LDwrNu2fYNE
ALpdLld1nffjuE+6+n5erKBkNK/YyydZUJXHeOAMJnbY+0Zz6fXd8hW5UMPvXee7xqCVd2O3vdPN
XEcWvJdyx86MC2Zmt977GbL/sgs8fLKAGJL2i7tgSLInTDXeN9VAP48Hy5hRTnR1uAjOI2fOsuwg
y6Z4ND5EJCrTYr5BGDh/0YUt7/PSXrsQJZM6uCyYT7nfeHyS2k/2iV/0d2ncxNWdVJM7XEA9EDuH
JXbcWgH8YQXprTdYzs7P1/qKiVn/w52YFy2Nt72VmrZfrU5ySXSf2jvaId/oJ6T3/zOqeaIQ/79R
TTKIvowZg/1fEOlPHPT0f/zCNe3gP0p50g0U6ETAPwCT/8I1bec/yg/8IHB5zLZCH/9/cE3l/kez
Eflka+Aq6tqnAfR/cU0l/6OEY3uB7fqesE//6V/gms8nIh6Aq+0L/pDrUKHhlHoatP5GBJi06iZs
fdOI4M45alyr3jF/eo3S/1Oa/H8h+1+XcQUQCECt6/nnQ8Vykc5MXEcSeZk9PeASKz52rkD4l6mu
f+jWMXtIW7e5AZAqJVVMPa8YfRlkznmHPiv3V2NRsnviMR1MUoSmniEuMJvEoNGVQP4aS4X3aWFK
Ahu1u8LCd4S+xWoRPqGuSyujclpzvkk5+0uIutV6qmLbfreUWf5xLop1OhLNdbIurkbO4Mb1RKhw
wEE5WOeEJduFFamh8O/8CbJg9Nty+S/Y/Du4/Hzu9fPpBL4bSBuZL/jnubDLxEWtS0RquMhsUV8H
t97mv1P1h0S/wiZ5Pqn580Kn6eZvb3tLi8JeBi7UJdMj6UK3XQm53KmoaJ09HKbQX1fEJeUrv+/5
tJ6Fxclou6x0kE5J5vTZbDPJMkJmaxGzw2ILN2Oftk/yksy52Is5hpFCSz16v7ahZ7OV3x/q2fj+
11Wl0vi4Smb4wbk/CNxKrCCWNUYHOgVRE8wZigavjhZTSZwoKvrUwXOLw1JICFTd2ByhTLe7ki/m
FbbCT6uD35a/tLXDBIIBhs0XHYhzIuNQ1YCI6PdCDEV1u5unVEM6lXIl8nftnDBraNZCM6jgliJ1
WXdqKKsbbOY17O2ZqNiDGCdxbWubjsqhBn7MmiV+UF0x3VtTE5irtrftBVAlaWi5LGOZo8on0x46
WvcuGn2rrMOJci1K+0Z/xDZ8Xhji5u4Y2p2nv562G3EQlW3PodMr1wDq5eahBdaso1VSxWNIrK2r
LsnTfdNAHQq9uUQRTBebf+5MIbrd37+J54N23h6PzNWudBB/nKY4Z+Nq7XrJ1hBhChvYn1Ckut1H
E1vma7tK88ryPLMk+HUtT2sfsCkIdHDuYk9VTxZ7nhGD5Npl1DIJcSOfGL1rx2qzt/koxmj1XCsa
PCnoB6x2X5Vdf6+xU7zAa7UuI2uxpmvtpM2VEbhdNE6e71akxP/OOPbXnfqcGT767EBiX/n8A/a9
Yi1MMyQRiX7LscqDYo6GjealaUX7UKp2aV6ZyZ9J0n5eUkmtROCDEaFmd84uudRlQdhHEg25iO90
6fn/xMwx5s8GzTJoeG5RqXQiLS8quOgUci7kkH2mh+mLAzr3YSwdhNqzRTdJT17ApKqLQocL09sP
mScnNgTLyf9djMuvuw58HbinySGbzxn9SXSs/k3xSnGxf9f6BsfPZj5d/e+r9I+djfrIlq7vaGyZ
lD7XZJm5Kdxy82N+Tp09GSu1DoHdfxmB1+4NOFZEnpb/ivz3jJnz87fxYfhsbJ4SPvjt8zeiE8+x
5HRqf4Sx3XCLzZYfddDpJsqbqX1S8Oe3kPZ7WXaYZq/Brkg9KHj27Jl3f//9Z+XD6SvVnlCA4Lar
bX0uVMLKbaO+aCz22MQJ3dHZDgA0r/FCzmavv36xJ5UbaAoWOPGnc+23c6vSJf5rGu5msc0w992i
2RfFMmEyj99sEWaJUp/nZS0vY9mSCVb4GA3ORZV+a5s2u21Kv8iBmmN6CDD1f0Xe+++9UcR5gMC2
YNz8/N5MMxVO6oxW2JUY2etJWJdUO8m/v4prkwGvwZ/t05H2/CotAR4NId0WiJw9vvWapcIXQDqv
8GMoUn9jN/38LXzikq/mxG9jev78KmBdrr2tPGfbSauD5Q7FsRuB4uPO2W4ZdyYXjppktFVefPn3
hXRWmZwWEiWocLUvAuGw4T+/sszWWeMlZYUqH+AhZU3KF8t6s+4ZYUOeYe55I1zX+gSksEByb5P8
/u938FO9enZIu8qhAdIufRX38fwWhoShkfJPJ86SOVFm1eWuz5kIbmCHd9VYupctVqbHYXLmy5i6
4ypmSH1Z2C4SldIbr+xyMTc6MTHH7QCE/PfbO6sRfz4gFhinorBdzz732prsJqNOZ3Jgeb19V7ju
dJ8MFBNRGWzztY/Utz/8/YovLQYOw9PGRgH3x1mz1mvm1A5OuuyzVdhVw/YG98TmK8oVDA5tZwAR
8Jwboi3Mp79f+YVdFT4HNQepZrZke3n+JpgVCqZehDMxi6cg63G9sNtl3gWJOo2cBxefjqGLX+EV
vXBVFqDPWeFRoupzXvEqk34uUfFGhdX98HEp+WyWOJ73YyOGCSJkhs/nOm/V8e8/Vp0+qrN156Pm
dfm4afjoBZ//WlfIufMbRksjYPzKmmuGi8HqpH10XcSySd2QPp+4IIx7zFnsq3bK4T461WT9MLhN
c8RVaksuulmIH5mM8+SiKhLcmJOikhVeLkneMrAz29escjZ5gRAIyFQnc1tFXknqxJ7ObFsOdun7
7/1EQaoaVqqfC1tN2lwOsjLqZD0z1NHguH3zZigMOjnTZNWFk1B77jrtux+kvzoTTlzSu82XSZkj
HJiyYaqWuxO+JhO5bWtQpm3orUXQh82Su/nF35/kT5X8+ZP0hONCEaLwhw/0/Ek6AXEcWmx8wYHE
ZypZlr3CbJuw1iWJD1NST1FeYTOdzeVyTf6JuYatIm+CIFcXpuiaS99MGNeRUnXbjULezc5Cl/n3
m3zhxGT3huXk4sej5PlGbuCpDPUMP02Cen9HibZExurmV0xJX9hOUYJwUOBW7nos6udPQgX9anjx
1F0p3Ni58tNqJxcXE3Efl6+dHzfm2vbpm3b+6K9RhhVV9D/4nQE9n60DybF4eg6/HdkjApzMMH4L
3dyyP9nSEIkWyOQVlcpLr5x+CsgSWxC2qvN8d7q4StA8J5HOa+e6TyorCmKgT4gIcxqaqkUKp4Q8
atlnB79bs7dy2ILLNoPjF1amrz+mDXt1LjYRBXaKH6YBe3vlWfy5k/J9K5APwBo2FnH2LEwgimws
OFar2uN0qBmd1a3IH9tmSW43E9iXJskf11G4r5yqP30Hnn8RGK3Zp7qdK0v/J2n1t7eAtmCm46Fs
KEWv8eRP9F2DudERRWDCBKXJ4RvM3g9gH4yJkmS4GkcBf3MJgjBuXTIw/u2i4HYUvQtPg8L83CZB
e9hSZHVHrWT5865qliFK61ftKX5S8s5/tUtD5/g8dMXO+nztwVaH87MsVrimctw7xTLsMI4hqTMd
RH20mOpeWmZ5WGj6n6DKxS3JDGR8JG1ldmhtGnUohVPvEckHFW2Prha0BulX6W3ese4yFU6V8l/5
Yv/sdxUMxlP3KX1H8t0+v+elyCp4akAEy9J8VZwBpzjX0aWmNq/mwvx50jEMhGzJugD9Fud61KRS
DSNGng+uxf7dtPVlFuWl84G5r/shazDyLqHCff37u39xLfqnvQDrMl96f9RXuJL5/SqQYXWpuBKx
xnNMFqKOvFo2nxIcw5l5Zg3UIzqqIio2VYfO4M8p5KssCIlpaV8Rff9ZU50wGQnsCcTAJ3J28tZO
s04LzVS4NoM4WEvLgTV4ClJlT4hRyBwtfqWmOotDPVXYSoECwUYFEWJnPquwmcEBEAQ8ellbzgO0
TRSbEOeMd1UNSzMe53ZNocs5KtuiRlpOsUOMDJ8xyWJdR1VV52WUlv7YR0Jiy7bzpcqOnrul66eA
ycNAgGo65ndBVwcZk19Ypozc3dR+5ah9YUcjzA1YBsBEBvyi56u1shLbKyZ+hjfby/2c58xjfROE
TTn3x6ZX5Y2MpzxKtITG8Mo6Ov3ts6+bclR6P9F0HuLZtd28CTLHeGhTToPobBv0P9mABT2KDEZS
jP/nzLofg3K47rHW1f8IhzF3gYw4xlfOec0c+IVunA1NOcC2gJsBx9DzR2F0Ea8tWolwUjWWWR1U
F6DeIA4nRr+f2rLDEqYgmPVDtwxMEXVAgRa3qXhFI/3SfWjIUgBmbCEOjcLz+4DvKEoYDOA0ib09
TcuYu4eBxJ6b7OQKdKQMiut97RbqTTn0aXks/CWBC1zItX7luPuzxFG81xOcjXTBpoN4fifGiodg
8LKTKbrqkJEs9Q5vsNfakxc2TFfSrPqMSLzTMnx+ldo3GAQ2bCeLFyAOxxAv5YvJvSokVGR95Se9
eDE+XgAIL9DuuY9yXUGPVr62aExnRsN97n8ZMT9b8Hz5+Pfl/cLDA/TkqTlCcHAHZ6+x8IoMstnp
y6rj7jKtp5lJOAYHf7/KS0ekK0nts4ESoYifNztemc1GTaetL8ANr2+35SN+UuV2idWG/cWtZCov
Eb8FiK7scrcldt6GiZV8lwsMAogK5Rd/soHXfO39qLKkK6GMZVPEHyNsam4k5BvjifLd32/7pYcD
/OHQHSITwJX4+TsHadS+cWbKmdVncj0GJjSiVa9sbi8cC4CGhHZKaaMd0GflWll1oCAJV7GgP0YD
O+oxk4ON92TqXVPXDq8dCi/saC4YGq+B4ZhS5/0udpJQ7VDas7oaNn8xb09SEq/jbMN0TPo1CbMq
Xq8FzvAgXuN4mdqpux+LdYNPvDhy1xbZdknkG8w7zLYv3MFPDp1P5GhAy3zZWM41qsF6uIY23b9S
gb/0SpTme7dZsAHd1/NXIrdmZQQeW2FDB0Wb2mcXlhFm/+9fPENUDhrmSJ5zHlKcjr016ZJeF7ql
vuo3nYaeDZPs71d56SvXNmMHCgI+8vNTbUuKTC0xNdjQxMGuh+XhhG3g5LvSruzsf7Cl+FSnLDJm
f9hPP39w66ZF1ZfGCtu0Sq+zJesvmwF8STVJ8Eob8NI74jv34N6CHnFYPb/U4BTQIjvW1wa9JITS
M8C8qNT935/eC1Wl6zNDAZQGwWNq8/wqRWq8fl7ZUuYMIhZNQH9otpHJ8vCAU+Qun7PXzt4/fxdD
G74Z3wYPp/073dFv3Y1mLNWS/ZVECV0uMSL4YurRWl9Z4X+uCn1SI2mJyeypkz3bdGx4USAeHGcz
2gpCWDz4JtVme3vbS5PXwCDu+Hltw7XADtn62Qxokp7/ogltZWqhI4s0NsgE3yOSSLphe2WDe6EK
BdVzWBBwXzQt6ekn//bgCoMMqYlr6PPzYH3rSxisq10lV5vbLRdTjqx4IOPnQaA1uLUGvw1LRtQw
Vrdg1+p+ptk26As9azwUudvt7H76Vix18A7z0PoGwnD+kUYrfi0y6YUX4cqAwT0G4afxx1nhV844
vVYBC2wY01ML2TB38VAVMbKN5dO/XcyACVK6UM2o1f3zLVnpGMjEBkAZ4OCRjsUw0FgurCunX08n
4U/i9jK+5lbywqTj+XXPfmMwxtPaNCxp+N/xXvfOl7xtcV+28203Vrl/rBfxYUZKapOCPbp3wVx8
qYpga0JjFc1hHivIEUi/vvz9cfxCIc9WpktHjdhcMclmqPN8yZBpyNg5gFTrirRr7wezWdYHQRYk
NuNJpfN3Wz3LMpJwLH/4A19m1Gexm+O/OubtvW7nOoh6Ushva7ct9SFPJ/IXwHj9dwwBXVyagqCk
u16U+HjaeJtwicmTjOY5cS3qZdQPAYo1vODFhtA7Y0DghD7R1Fbk+0VKYT0EfQGFjZz2nRi3kzDI
dxBL6Q1V0m5cYalGIGDinxLD/AdAc3rebVmmezCsHMoJ/lPf5sbOhjfjpGHAM27C4TJesfKOuEuj
o25heV+XHlgop+5ptjs2Eg0MrBHz6Lh5me6D3kb9m8Rb0/OcJNKbIIf+LAMfXg1SqeXbKpHThT5k
FEw9u0Bfe3GR6F2VA01BpgvSj57XZnx/U4eDtRsH9seuX2r/jV7aYNhTszH1ysQq5j38+w2G3GTb
X0fLrr8GgJc19Voq1KHgmWw7saYWpAfLUu8ZFBP4N2Cku7f9xdNRFeDWFg6Uzgz0a+k8eV2tvg9D
W8rdqmd1lcTEPWIvMM/HGgeM3WqL1gtBD/uCUELItiGczu1b50ztIymEodp4wktca4cuvmvuZ0nt
SoaqMwSRXTlk8+k6h0EtYeEpuAfQKUPbRn64pAyFwn5N2+WY+amaIyuDh34kKq18qJZ8/TTA4/i0
mure6ab8ss/cHq+puOr/6QZpf4Ma2zzGgbW9hbPYFHgIjfq7v6yrE1nAXM1bJaCfR55y2nznVGkK
l8HUnh11yph1B1NOM0QnWfq9TaDTGJbeYH8EGXG2q1ynvoOqKp9twuW8ot3pujJHH9YsTNLUEFUg
51GPUTW38q3Ht3svetdA6LB963HMjP+N1ALFMNZP0ncO/68dmXXoYavHEFEj8quXzyShTCocsA/6
UOKRfaNHt0yjSq5oKorediootN7EOvOT0eaN9YkbIpqK35mllEhisKO8Xly3KXGqEOPtbLLya5FX
y22pvPFr0Zsmv/QWO7/sSipCGPAui9O2h3dNnqd22PVZpkOwWpOAO6z2G9M0vbfX7oQCsXWaNj3g
pi3cvXBQsewDaGptVMexBUOLDMEaF9hMpLsFecIXtW4Wh2Ol4KJsJnZJQpmRUeCynB5Xay3cMPA2
/U7PFszfPMDWkrHsNCQ7tfp9eUQYs36vHQtGSTfYBcIxQYQXkgVs8ZE+th/LKidutOwGSLkWM8yv
k1dYZJJikTtFbaL8LRoqR7nHlSFRhdV8UPf71c0wTM8EGsCwQ7RbXVizLk4foXEei35oUEnYxnnD
/UrYULKcfxS2V7+38bT3wknqZYq8cViusEP0vN0mCU2H+lxl/zSBvZShJ6z4k1snzXVt/HyBSxUH
n0VTz59U45e8tw0wPAT6WjxCOywYr8Sp2joSwYRFbFmdEC9wyvfCcbZP0wmsmHBJGghvJ2gyMiNs
2F06buNH0S1OTQakHu42W8OTjzctn7w5jd9mbNlTlGKH9wBEsN0HJoHwU0MjQWDTbY45wl5A1xg7
Rs1Xna+yllfe20ii7Dq4q4em/DbCQcfmL9+WvW5zMvySzFrutz7TX7u5HO7E0vRp2GJm/XXpptLb
WQGZnUDnHaGXSIXayO+z4sfUa/FociGReKghuYfuleV80npw8TBd0NG6rS+2sGk2V+0kM5uHxXfA
HDE0W/MozwbvCnLw2O9Up6abEhGJuzvRsJc3sTXBQxZ5VkI4Xzr/COKl3ttyROXldkX+IPwu/Ur7
Bsoex8r/IsH5HzMzje+UnNftQniOJHPO4+vGcGoeMeOs458bEAHoS97d9p6LG0aSio31QQjoj2bV
5nHEtaF4h+Nh+YmdO/CvhaJtDsu2bb6NblykF95kdSsiTVMaOF7lB7/stuqAl9Zmh/6cze96wcBu
T/PKyKUzU2KRfmdibz9tKaJZf3FKQgLmCcNg126MCdtyna+Rji3XzhinN1YXiy+DPawTqtzSfDfF
iig1b4GkLwOdZ3XkqNrFniNIg8+FKKouhP7Rv0k5tMsrDaE/KoLcdpE8OPJ2LHvOrVE7g30h4U+z
czhxccdkO+6hMQdwyIKuUUg2QDCJZIFW7+xyaZYGY3VFPVRYRjZhUMmBGUvmBV+4QOzwy1HcHVJ/
tJu9h0D1w+JvvTzGgzz2OeEYpZOkV8nCB2csVLYREsBqYAfIWslY3SKgt2EJmovE36zbwQ1IUhq0
Sr6hoqwGtJSLvLXjHgN35lvNxRBrOAJWWi/f1KacBZTNqfB5qIPTwBONmL+PE0stUeb3bh3CEI/n
UGGW/9Vt6upj6bZBfx0kzbYvqgwBv0C1/mnbZtVGk6tWJrGVEvey2sCpt2Rx0uM4Oowu2RwS91Jp
T37OnGAjhcTl4AiNbby3uMszpl1FzN+z6i6VYRN74rpv18YiJtlq7hKjgixCoTGKo0R2kFxM9hx8
6hI/gViRDcPVZFyXDabr0Yhk/I4wBgyOb0sSNneVHKtgV5VyYLnoWt2tS2M0804SakNMcRAYyFZs
ZCoW2+TvYlv7iLiCEb4+5nHoCk98dnuPELCcrmPe3He8A5cnUE2Fcj2PvXeBv+VzWPZ5qULSlKov
1IRQcqslGFjgs0IXbmvy7swpiCRKqfmsCGqjILjEO1WlueWz88ZTINE2B7m8dQfU5lY+jg9tnKa3
7tYlGCjYnrmqkQK+lwbKL+WAjctcfWLCr3MOAu/P8B6j3AzmM8UfHUirC5nvYrH0CXKrrCDSvkNV
EVGrDPcJ1kBPRScKNq3NFGpXTK53i5koTYuaFmbeKUq9tgt+5INrfZkk40+xGRTUyuoI5rY5Q5ER
1UmNPm8R88FxDHmlOQnw+5QkzuLYy0wePCbY3QPCqHmJ2lbq7Z7vA/n2OpLAEjV8hyStJpb/tJgi
La/aPCePolRqnknUmEz+xqvSHkZLKcp+N6RlXuAXKNTNVFeNfdLxTjo6GZd2oYSH0N8gO447jruq
qPadLgNn101dPR6lZSb/6Mk6a69WPy+oE0TeJwcrFjo/BnOvoEdNZgwDi6iWsrfyd00mgxWb3tpC
9zBYCg+npO4/CEQWIlKbnrGusIsKS9IRF/b9qvPC7KY5KB7hTimJ0LsRH0laSd5rJGHySnpretWs
nr2hQWurw1hgs7cbWSpve6+gxEKjll8EtrPkV8jTl5saBI0+coVwgIjYmQhN3OZsDOfVK6f94A7o
hzyFWu6S1b5e1IXvVTsnWFnXRlveNQJ8u9p7mBN512XjBH5IXTVRvqRWkER47QQPduUt/gFzGJxP
5zHxDttaJmXUY5FVX8hJw3uuGz/9MXt5zL1RrNyUtRG3hFtup4tDd9iliy+/cXquH/mYyJpyoJTf
N86iQUza6m1r4/1x2cq4fxItAZNwuYt4X4mlOzbLXMBukNWprG7teY0IC3D3Sdujj+z8Mr1Vahrp
nVthquuT6ijZbyK2e9Tsa3vhuU0+7NRCURAKo+V2KAfjDYferQpkm7DXkKB4U4GpRZHY0y6vsDXc
IwnFYh5sDt+LYiqJGlULtrUQ7Ltbm3Zn3VOhAPaLQDViX0AZYxixpEW790UZz7vEntGVxXjhVCG8
B2UutGP4K/8r2frCSSbYP42mxAopFbsoGWeri5jIDP8uvP40FqPt9YSnGAyeSJtn2JGBe4XrFXp+
3lV6JGVn+MdDxRRltUrSVwZIf8K7XMu3TzQvmEugis87We3EVLV4MUQwPpownYNhtwz58KO2JOoZ
UclXeucXiGWaXAtYW1CZTkzaM5jK6eAatApQR7nFGIpxxoNhszZ83Pxy/U46wfLexU3hQEZG96Gw
/PauM4HaT1rSP1l84OGydhbaQQtLhmLzGED/vbv/E7njBuGbA67CGLHPeTOQKEXjDnjMGxwt4DgR
2x0G5K2hpvQt8unhRkx1Y16BvU/v9AxRoLOHaSUCLsvs+/l7wH+hi1nJXBWN2RtrtRc/LMYc05om
2A4Dctww851pi7pmLV5BwP68NujaiUnqCe3g9XOGiMokiAu/5tqI3w1DsMW/GLACfhpk/YVqNH67
4m4SDpb1mhTihSk4V/Z876S6gfDlnS2GoiwDM8uF1Wd0C0l//D6lCljDpDAIfTvms/f1ZZwkzVcY
rAUC+nnAD2KN/3FxpH4F2vzzxXsnchBmDqCbkvHh81eAZWbgYN6BMMNapiuaoOrKEXG33wBE07A2
5Sem56/Z6//5/UGVhbLD6BYiqx2cQVxWbwclPnMWtuVY8iJ9oV3YqIYanaXX/IfX0uFf+P543gEP
3DlxK8Bdnv9KS2TT2rVQJweraQ7NiEdgosgC2lZqTk42N7Z33opTR8jYFtSysCYOFqif6UMguvqw
Qeq9stcJMpPKgjRapKI2/vsn+MJD4TBkYUBZYSJwTgJccky6U7kmlCKtixgS8BwiTpo7B9HZ3/9+
rRdGxfC11em7gyEDq/hs9LBYoqzW2kONhZP7tV6lQB9DwN4WOUs2+5GTelpGIykdj9O2WsnRSQXp
SIj669eSpv5U6QDuuOD3AZgikcnndvNw8rSbnLgoWZDo8RqrVZNQqm3yFhcRT2M+43sHv3AhKNUc
P7hAYjaKGLbN/O+WJYLX/BFfQGB9cSJLCZ8/f2JlPl8tmeNb7WjQO2APLhFtbwpyO+VGi//9fZU2
wN1V2h5x/vEp0hEvl5PTHbopni967LueZpDB/dQO8e5/s3deO3Jj6ZZ+l7mnQLdpbgYYmjDpnZSp
vCEyZeg9N93Tz0dVnW5lSK08dTcHGHQ3GigjRjBo9v7XWt/686/26xWyfS5kKSxUxGFOvdmdDnhj
AV2AU6csgnntVcJ0C0mq2FEOxdq+Z1T89RGJFRYtgrgJtlhU17fnYVBGteWCRFSvJudxQcLy0mHo
c2+gJdMr4oW1dpYTDiaVCtjjz192+8Pfvhv4hjyQUEN4XLI4eHtwnjw17M419kGEFcFA2D0k//9e
tuU3p5RLj3uBRA24r198eZaVrdrmUUzYQD7kWK9vOn3Vdn219kensJb34ju/Khi85xDJuFNwNrMU
ePu1yLZDVhW8aGXbxdeiVGGqZ5XtmwMWtT+fwd8cykaHIyS6JeDU04bckdZMIGtcxkkh1wDoWBbO
uGq8tY3m/Z8P9RszwZZEtVxWu4jXfLG3Xyu2SaqNicrSYU5Kekiq5jExy6JBb6ycSxLjM6QoBcRE
SSHGgRKR7/qYgl/oUtVvBubJ0qZRwuywZLZSWUPmN9HOkibxzzy3p7MCw+w7n/m3pwfaIFZhHKpI
sG8/8ujOmEZj7iYmWdm3aqZHESqFuE2paDi+c3p+uZgRrPmtXRyJ3MKsb0+ORcIuL5wqYQGn0ArV
SXA2ATH/+WsGmLQn2zYWnylmyLqzDLAM+hJoovEFKF4+hN3ataXvlDjHAgMxQ7+lDjJ231kP/XBO
vLnh8FNASgQ5wLKYrNfJZzQgVkWFuib+imS4PMbpTLnpROzD9UmuMyaPlXEp9pZWJdN+mHV3+Yjf
qMdbnNtRMNtCnX3cEiA/MNCYu7ZpayKCTcvc2uFehtLb98qVBSLFDeZpiWu/rDo98nSCTFAqZASp
HUhKdynLtM9D8Cxz2ENBn4+KpHkzmKHVLFc9msV7HdInOFH2Hgz9NrMN+ettO3D6rIkoW8oZebEW
ZLG5n5RWmYNCdfJnJhFGHayOpOCGaaKdb0izotnxamUShp1wuSQQhIu8pddqxNJu2fe9tDPjuUB+
uDfSbPli2xmjRLoy1hqeGT+9xypMPmdlzZdXR3MpwmxOkx6dMU3u/3zh/ea609nouNyT/Ad94+11
18ZRkbMKTnxFZcPndsL2mw4ix5+P8uvyCl8BuzYD0LTDavIUAM6ZclItGrCQgtIDtwOrYd8DCUmC
ojS7PaAlZf24wFZi8J1W5QEnHny/VDZ1MDZonUzshKsE8TyQ42buEenh6MzZ+o7l6dezQVgOay0K
pu4KcerqsRh8azMCn29r2byPZb96KtvO8M9n43dHcXkMOqTBtjvp5MXFhERk3KyMlBKwGwpGQNUf
1yxtgj8fZ7sf396vOEdsctU8wextG/X2t1W2lHVfWqk/NU0SiNTSvIi5SbiUQwUNJp6B6m3aEaA4
sz/rRJqL3Z8/wS/rA/IFnE8C3bik1F+MP5NajUa78glMvVZ2PZU5nk1C7WKw53hkoDfMoalosFCR
DW/+fOhf3tsc2sUvxe4NFy3q/NsvPyPCSxVymx9PgJ8m0iqXKI7RHQ8d7XaO8tL/8/F+86Nue2N7
i11BSTgtioHKpuK7ZfQyNLl6nAvz60JC/51f1P71KFvkmx3RluncFuZvv1XE/nwoljHzU6sUjzlD
63yXuCaz/Y5VQxJmfR7nyJUJCZ1UlXRBrMv1sDSEcCcmTe05YzVYJWkvvyimVgyeuaAb28Bs5GGs
quLRgFQG1QROo9/UPdP2Xp/WO4xu+hVw0cHe6VNqS5BctQF7jE/6PDeaq4Qyz0czWLmnYMhpyhQB
tO1LtkjCriVwlEbpYKkIFfW/UpT7FLNg9M3ZyJcH4jZWvCun2XBDZNqohP7imkWQK9gFgsGEghoy
hi7NADZsbO540c9sw3hTPeoRoeyAslP91kRpqh9qdsfL+aznsJ9RR4Y2nEvS4P4AeYeubDrsKg+V
u39asWxpQRI3Yg6yBFYuZ1TW+n7IV5cVxWrU17B07CEYlx4Zq+dmuY0xYxGBmIvoIVO68aVvrAYj
gZpN/ecGOfoo7AaCC3vCtfvrkfGPeCmXKR3Yff19OGU8v8FCXzffqvuh+/ZtuHxpTv/J7Xj/Ikj/
v0GD3kY6/xmbspcvw7fypWCc9m9wyvav/MVNUTYgNMFDGISkh5gJblvDv8ApPDY/4FpiTMidsoWv
t7/1NxFasz9sET6YQTyZeAxvJWN/k1PgrfCqssFQiG3by77in5BT0HPePIPZG7I3wSKEEV3F1M8T
/+0Nm09lTsFYle9NzBskelBTazHkQVkNN2rqlOGgidLPs/i7k2nVg2p3yo4tLE8o+5BlSxfoSdPv
zJnSqUrqyxE9Kz7qLHhtVkt2iK64x7aHn3aJpxIZ3HjVV2qtFxOzm1ym5zpLcy8eSKhWQl44KbYt
JuXCZ/B1mzvjU1Uyz3ej6YXwJMRm7o3v9uyMYbssCV6Y9rvQVkYhGWrTQK3bajf5fmyK+8pWxA7T
OyOgXi6oBnRReDKROsAM1MjV08jxHapexrsBkjS3u+YZqW0EReI4j4PbqrQ/x7jh98hIdAvYWv5l
GWhcRyIzdvxt6xI1drltMmDrRDyy4hClxEmdvMQTMUX16sk0vQK1dzVzLi+diUJiFOuzsbXTveG0
OlRhPAxKm4DBnJr+XAoltcHPtfU+MTrx3EbSCDp1UC8x1F01mfaRQTvFcnlu7ddKib+7gpscb6d7
VccJ27GlMamDzfTPTl70gVZDg2L4hkZuVsphoq0eXWd6isv00sS9sTNLU3xcyuUjizn90E6AqapE
lsceVvNL3VVFjMg7mAEyX/JcTOAmK22zJE05wzxiG5/VyVq+CrvtL1KTYHGv0VZRt0r/qtftC8pU
ZXqMjBNYvUYrVE/v5pHJL9g8zqYLK3Wi2crPADAfoXK41wQrDY/8f3tm11hxrbJqHwadF2Rj9dtk
hehmoxdPqwm33MlRD8as7s6dfrK+xp0jYQVY+Vc8FAiEQztK/TZh3qJcDqQZhgOrfXCcuI3Li2ii
HSQUIsnPQANnwh/naKRBoiuKgBdA5EsoidVhrJWoeYwcXpkHuejVHVxscGI6pDFPRX1HU7CHi5U0
xoWs5B37sznEZ4RVtLIZea8JSMDOebSm4oqOc8RiYwH/VjzqA+vucmk+YQjqA6Nb7hWAsvd5YeTn
dp1URKbguqD0QfKSvprQOw2o2TDbp1Ep6kvRGs5h6AD6i0r2j+z50l2qpfYXVptIxjkWonsi79EZ
cnAcxDH7IGw6/W6eyuE+m4bqoixF9KDWFClkQKl7v5uFc6530PZk5ow7W7T6XV53xfXcp+UTGqLx
WshavbDVNTPCTQKsr5HRUWkr1og7BivKY11a842s9I12qrdgcJxsxGBilUq2HxW1PjSiv+26+Tsw
UdVHg9dwo7i2R+cRxnxa1YM1NeRZ6iDBJkl5XUTRU67OgTLaKr0x121tSxxdZn60Ois9tF35Tc4T
PgPXqHaEhndlhhOrrApKU2Ate0S+Xd+szPlBw8xQRXg7bAZhVRnvZBZDOUzjKz3rv0aqMXwbkq7Z
yZTkZOGZSGHKeG4ikSkf8d84SUogUymK/gorXSqWMJ56xu0hESuRujsL3c2tg35q5CeGcedrZBlf
jC7Pvw5RYT2JurJuIqirZ21LcWM33KyrInwZDw6sfRyrCujkQwv59NDgMig8rBX2bZZS7zxAKMxw
aFBX2ewrFJ6wMLXVi+Jk/NQnQN4q5c5q6aDzI8tuApPn46VsMQvCesouANUmnzOcmNesb8fLKC3j
SxhZRRvqRhXtUHCtq1L2rD+wju1EvV7MU3oxRPa5IzuIpnP1iqh9xE0Mx76v4O40BKPTOT1GUXc/
xwULL1e9FfBUowYW/tRsg1eBL6jP5nkHbzI/q9vP7YzRD2sascRia9xunZuuiH6Uu47XLgsrTwHg
86m0VYlbRGWOwOQefw50fjhDQyd2KtQqbC6zPcPHs8u9ptV1GkblFKzd+qUQ5u0M+Ia5rjGNx6aE
FwoIzEAehTRdSAu47Ljcbs9Mn03zJcaP8SBW7Zzfy0AEVKk7q9KZ4A01udGc1A9W3u5sdiLXTqFU
h2pW56+6yIvd1PfWjRsv2hmcr/seT5Jv40p7MHCe+DVJJb9RIW0tOBHChiqVQ4k/LOT6xROUgghg
8Kveo2LXdxhfmULO7RNtI8X50GZ2aMfxV55TlAlQ39mCIHut5w6fA7BD3c+Tdr0HqvlJxLW9q6pk
x+oAX9lYPMZNCo3bFHFgELH0Z3XpbmJ95nqcZyjI+up1XXQh0nh5JkZHZJo5K6J2oe6sFfKOXdAs
Pw/Q6KciTEp3uh600meC9dHEkLc1tZGqadt555i5s+t5Vz7YQ/yRQFTHz8z8p87te6jXT+sIZHrs
szaIzGm8KEZRHsyxZ+w6S6COalQFrEEWDOHgELpsr6VVfRXP8qp39TLUWt05x+/iokzMy3HQq+U8
cXTtUMip8yOT95gaATyrJ0yJFY11YUrgsGdy6PMRwa+1yq2zmexsui/BTkbXOVWVuc3yo5b9uMtN
UnOOPXZgFKPZL8nQWt3Kk2rIowc5r7tMmnhmSt8gZda2d8kM8ZUXUK+LzDwzRtycIPUThsyevmhY
TRM7Uu1PCqzfvWI4ox7oOX6hF3yn1fXi1teVBlWVJUZeVJ94dGPQsMgSDeOghahVVTgAkN2ZkX4A
EWc+aoMu9lOfHGbXvdTt9rYGloiEslwatdnh2014A1qXdc7TJl2CqouDTMWPqKRH/L5QCFKn8gGf
7rKpgiz8yGv1BcdxCC1yJDuDX3HhsnDmyQfQ3bHWssIFiyW8zYYnY3JuucuxStJwri3cW90X2cTJ
Zcxw8V6ZkhuWonfpqOGIsjXrgD1bDfQ+x+pJUcBoBexhpMc1z5PLifIvbZ1o93Qj7OxiW6cllBbq
UyQ+Yvxlgx+1SxDjPbuf9JJzObnfhCurS6nhwBpn88vc4zfDj9HdKp0ceYlEQ3Pd5NkFWDbYYYQT
x0lPaLxfUtSJgoV32EhSMAM+vCRdL7su1mUAC6DOr8wepNIlOSdo+kz358w+Ku4AVDlJo0U5mkuS
0WngTqn7ZcGgwyDrxzbgH22I6MThv6d7nJ+3OP/7v7dn+h9UnsP+4T/vlv7P+q17fUmzlzd9O/wr
f+2WhPoBWUFFxWAET+iXtpu/N0um+YGYMRRJMqpMFpAE/rVXMrUPjmuivKMEbtuYbbDx917JcD4Y
1PAw87Bs40frzj/ZK52MNhgNIg8ALiIii0hA8PztTmlN1ITESKKG9kofOWZG5TP9ZuU7jKRTjtt2
GDItoBSpCELpPQ01Vu6oaSuiXphHlX1cbLMJrWrzhrLmeqRB7uukT81h7HhwNkwob6wsbg4zb8kX
ay6GS2sdYzxMVWodMAjb3loMeGy7qH1nYnoyOds+JkwGPgfKGBOf09gSaGDR63mlh/B/+/3MwhXo
/erG53KYv8VJEV2mzsh0BBH9HVlN20a+P40N/zr0BtIyTIGs9oPT+VPwp8q0CVM6hjFQkPhui354
HMpJDVlBdrtV2q2/1kP0QpNQ5hEkGB7rLOkfTUlJdml1QMDH5fjTVXzz17F/xjT+5tIgZ0OJk8WH
Amy0DTp/+kQ40JHKZKWFS4dFy5uZVe8Kuyy//PPDENwF8Mf1t13zbw+DnZzAW89Msk7K7pixYvCF
mN7LJP/uyxBPRFbintL0UxW/tpqqNaGMhCRpEU6SRtnRkvf6569yYtrYfkPMOqqKe2WDdJ3m36MW
t4qbp0tY0A97SYZsCZaxqu/0bV5mrFQyATYu/hpS/Uea5nZ+3lw4PEFAYuHZ4ODcxts3/+ln0o0+
Qn5nND8V03OT1+nN6uDwztwqftbriiDWkpcwoY3Gd0cIk3/+yr+c1+3oPEF4V5GxJ5P19ugs/JO5
b109RCm7EW5t31jRKO/+fBAeh6dfkjEO6hSSILNliwj228OA+Z+4G1FKWUsuwSSS6TIDDHnGyBBH
1BLH2efIXfLQ1KvukmRLvF/10uQZsxa4APpvLjvcZ+x9ec5KNK5mz4Qg9BxLTRxo/qBGM5+KM+zO
2S7HwLqZKvXQpu8D0rOzZLfMCDaL/iqtz1E7QjlTcrXfOxRu0r5CfDIk9VHhqtfNkQRIrMqPsqNO
rBsMnYoBUdzORjv5aIrW5zyvKfzLXJs1YJF9h5CuPGQCCxdWzHGzULCizHkoh1lrjWcmWNRLZjWW
byxMaASWRby/xTeKmJpvUmSX0KWjM7a49D9NalSHKPfRVQk1I/cMlgfn6lS4Z0ZrMYcdGIl9Xc1C
npX822dJNGUfe+5/goxKCgSoicmbx5ypkvhWo32WFp01AH8fRxuoRZ22Bf/MbNoISSlmbmtbu9jx
iLcVzLnXxHq0i1ktBs5aDTuXefkjWfElSGk3DJS1MK9UOre6oOjH9SXWiNeaXd9P/liaBmhPvKVh
N8n6Dgbs+NQbhRMCaEBwzRBvg9SaD44lY4/G2pyumaY96n1mHOyhIkJjKtiAaeppzwx+Qt9K5yeA
+GNoGZ25Fw2lEg0PcY+3tHZks2Ids8xicz4541Gastnn9eAEWg8lI6EYIBzZQYF4ibq9Q2/Kisck
AL883GSZdDH5s9Qc1Ho81CbAKp3FVzSS+JHKXSwBlJMs2OUdvVCtrHe4xqsLKbQXk1oVP1JLleAY
qfhOGam4iHN5Mcxm6ieihSVQiMNAeuAsy2itUtq6f7blcGArhgFZcjE1EbMAeZEQkPfllD4WGlbl
XD2nJe1Vltrgxaa4SfP+Dn7XGq5x2hxdEss3VueUJM1N/VjVxXnCMlKjbDgEhDUeADA94wauM+IS
RnHRK/JTFQ+sp5fhLFKrJ9GA1HNiTl5hCSXUSjFSbeZO3pRE7HwYwkJ906g3izshw7Rb1nCce7yt
jNQEu5F6mMlzmPp9LUz3QNuMiuPbjYMch/DOIisaLcMtET7QuJXZQ8M0rlUnu0rXSWdKaJZhZlfU
2eY5iGK9o1/PjDTd6zX32DupETCcWe96ZdaPSTtGN1GXv86O1e8JloyXepKMYZXH89lqwg6USlcE
Y2WHaVkul2OzkK2ImduIph8PfU3KiIRta86fe5XRjpNWT2zDaD+f6VVdq1s4TM5Ht67HG71Q3c8j
KcBjphbXuL7dm6oUi59O1EpptBaEdJd8FbCUFsPmY4vmxornfZWnXyNJDyf91V2QRE0fjIro/GEr
PtXNi5rpI01GnDRXe6YHa8SxvLwUebUESuW8Uopz0HoNwzoLF0xPuN6H+2FmfGzWCB+ws7nLTLP8
Eotljz/rPG4blWhJ/aTRx/FIxcFX5vpxWONCDopCOZiM+5DtlS8KLlO/qFwGRUZmLNcL6z8CWovh
c1VRG6dyaQ1DpOxmq3+NFo2bEO7C5CbPipFcE0l7dNKEOkC7GHYKaZDU2p6HizgCVMt9N5+z/ZKK
wmttd49D3/IaSwlNpszMuOlopx2iVsinjqCKuZ2Km1mlkU6nM4lHA8mlxOVZ3tv7vhvOmHq+Mp8/
k7Y0zkQscYCVy8vY0v22moILhZ+4buRjl8SkQfrls3TtKynLKsTdkAZqJ6LQNCrz1SrVns8B34uE
3Meqz56Y/b3H1DoF9Bpc065hsw9GDkHa/rEq/vnVbLmzTex2CHtTVA+6uRUXpQi+i2fXRIfr1tQe
GlFqF5m5MFHBcBPiuZAYuSsqg+jp7p0jvvv52DXkJT3M8jmhNcqvjDBPFeNrljpz8OdXrTi1wf74
0GxTWCuxgMFwcvKqLfpCzduUehNXUdZlx7iiwQAt0u1GFhGO/siYC0m6R3TtVSzzyDpM3WLJo2uN
Hd3FJJzWAM4IwZZ5GJI7h1Ydk2e9tS4+kbr6dSJ28hIVbAd2GmH0cBqH6UFOdf89Nsk2+ZqCGedA
191CPycyx/OCtfNVSVdsTBAOgWaLKo7KXUwa+NLNhvIFBJAiw7myxJdqYfeQNkUZM4lXNACgtlN+
twslf8G1hHF5rZ2BA2dr024iIsUeS0wnw25M55IiJ1W/HhS1u1FFjJajgwMEqMhU4qauJdXSZUxZ
GIWGMvM0MlblWdqPk/CXFb3Ic5yZgmZcMflVTGzyTmV8mO2dXh+b4zzF80uiTDSE2zS3vUyyAB4i
bZGut4lqRDJU246CsJrAuxO45tRS2WdPHRVHrCp7D1C5be8m8IBfotJum52LOKwEE0x6oPn0AF5T
xUZIr6hLBhN9WXSeog/5jWNGBi9HojicTMWhJCsudPdCyZOeQTVJ1o7coMmArCehMgXtMDkWZlt1
vDOsmpxHWnQm6oiOAuWxhSQUVqp0rAZ53pWXqZ7B3FEsAmXeoBvzgEfZntywozuIkZSaZtmuaSqi
kVOV5Y+zrTDogDjPoE8ZoFIFNu2KVITEpZ7tHLI2y7lLkqfcdWKIyF3EQvNzas8WdjxR7/idGS3N
MZJa8WS1VvZVjRfI+CV1rhEJjChGt0GmDooobumDGRdqVoUi0m8w23lFlSOTQb2Zcb85RUEDF31+
dLfrbQktvVMnqJtEKE1igllcWgf+Nz5T4qVb52lJIWoodV53pKSUMr+wRbdBi0uz6rWzwkHET/1K
nbvoyKVR5wHj0GUMlFhPj9moj+sn1xkVikjYYD8q5FoNP8K4K8KUyMAZoAazC5DKjdmXGTxnHzaa
aYRDOcuPXYXROajtaL6fxjbPg4Q3WoOkNKH92FwLt7jRaBaN87g0yOImA0NbkecGMd9eC5tu1Tei
ZYwLDKgkvEH67BYN/qIDmmmx8+7eqtPhKdE05XZDDD/xR8aS+WyWf5HsPV/apZhf9KUVN1z2XQsT
PBXyQHs2E1k1zkbquNpKh6lVIoVqsqMFq8Fn/zlusUB5Y0b4n/gl5UosFCJshdmwAscpR2s4T6Gs
8XPl/fSlTwUPaCWSA693qmmTsBRaRxKcRPBdGtsdoU6l3rKxIxyQHa8hm+wprOFHhYFzRCEoGhlb
5I24G0/Zi9KP+HxnS+c1bGp0V3Ef9conUu2ciKUh0RoWWjs6Xl0mZLcJo+tnpoZGfG1rcJTnWNlc
YOwULqrcBjZDnpggWTsNyeqVDuVSnmLENCO5JIJ2zTSYEuNt7zyTA96aZHS7p5zIznF9xPkEUCB1
c7HviQiCsIskNmlCPC59eXZWnGvWqsszuAsmq5TVShLPdepMJzakzkcWV86LMLsZo1ZNm5GmFSqt
t1NlDDseFeITaSNicSNswHy/0KPGQ0wOhPkHi7BhRVLpa7FY5MYUBqXnOEiUq2lRo8fVLXTrzOXq
SEONH2xioQIq/mw2M3f11jmW7H3SmYfRwnU4HWDTuCIQ6xa8aypzId+o90Ailzy6bW10IX/ANJex
wuKe8Wg1YvS8dAWFJWD5N+g5P95XnrEk1ppmM5oMWqs6hOZT8x4tJU7CxTb6G1GATr3aOinknrqQ
6GoUs4nvvchT1ev1jO4m6KwMeSlZrPKwYVDz4IrUfCgmA1V1xPudBokzoxAj4k7XLuu8V10vm8GT
VtJ9VZdhvdXKMduSkMP4WI/CuDYZW3eBtmrx6whg4bhQJhQToiVgF7jTxBBoyZQewEbHNtXrVRFF
CLNu/cmm+yfmXsQp4M/sHLvzVp0oUlKLZHpN6kZhot0R6Qts4l2BSxS98ixldu8ARBiG30miZp4x
0kvo9ZbWXslWGRTfEj257aTVzeOG5J0POS5Jh34qQfVq1y7dZ/qOV1pIqXnC894XzcdFT4ckHLWC
dCsckiI5buW69KNmUoi91g/RF72dzW9wzOsJPU4ZKW2ulW+o7ZJkpE6qJJizGPxoHfPSrBpDPKtl
XNONZsj4seShn3uJ2o512HWOwjOyMiyWj1MpX9uEaMLOWqg69CwzRuuNbRdEBsHM/ONYNfzlddJY
6RZLtOnVBgjuvTnHOVCFup9otcnt5OiIZry2Iye9y4fI0Hxd0MqK7KxSi9zkkoroUZMsJGKWLusx
N8fixYhpvI0nNeVqjx1eRLhC6M6w0+Qj5AcWULVFuVXI8wICgz4YWnlMeoX5fi4bhxrglfI3f22Y
fHkMhVbcF8n0oKdKbHt1v9Z3ExcBF9G29wJU+aBH03Q3WNLAu+SU5c000GESrLxIoQdA3Om9yWKb
F6QpLd1ImymktVLNZND1Xf9pk12vKZ8w+dntrcAR2zFKVOpOuBxWgl23eoe64+WIXKbninpDfFCG
zGNzTijXGHWsHqW95o9ILuy9ZsAHNEUqI2BcZRyLdl+5FKw9UEdtsjvJks9KqaHFxhnKb2nLQpxP
hPCvcuYsdzQS61mo6xEOA5rrAJcU0iyiXYnC2PjDXNB0RhDLIZw6oNbkTtyD7CBF5+5SawILqyiy
B6+AG5xe1iZ7meepL/DKEJF6ZCOX9kHkzOv6scc7R7N02sdngC6iz6NeZ7lv8PKZ/YSX4RIyaB3u
m0zMnS9lNliPjiNN6hnytQJ3gOK+eHQaw2LOkFD63aDp0ZMYTN7KpVFMt2Clc4dIu2AagV14wLve
DiPXMYu2vTG6rRKm9dJ+NuwRYXvJlsW9bBC74eMpBBG9UtlkTCuy9cueajVBSjmB91I6PUQpXN1i
v5aMpXaUMLX3UCtJ5LfplHyDTs1LbypdLp4a6xkRUNZv0o8QeWJQHGbxLaG8d/X0nP5Yj87w7CyJ
6TO5NoccaHkOGOPvHMo/Umf+e9LL/zS72rZz+s8CjPeSdC/pG/Vl+xf+Lb8Q2wIcvwU8dKjX/yW/
IMwwDqb+S9tMxxuO+F/yi2592EbFW/6E0oNNmvmX/KKLDzh4qUvRUOIEDWHaP5Fffhn72warawbH
QJRsKlysk+kty1Mjs4ulDazEkdT3ld/rMkupiHXsi7VVKLPL2A/mpA/2VcQgS9attdMTIuXqAjTB
oBn9vbH/6UB5+0g6nwRNiP/TzU0k+WnXKppqUpQ5bQOlWSV2cKZeZ26HAhIWNdygeE6jF8VskY/7
YSx5gFKT3TYp6BmVvvpMyORZIOncOG3zaoG33+Rz454qlJVlZTOZnzRadqFomcpnmbtMyuQEX2Fe
PFXa6bW2NvNTl5vFVhrf2J/02JT4XEZlv9jgbPwlVTrXyyxLAXkUAwMEsGLfL6uowz5CYsY2QQq3
gJskPDmydwGEk/PatO3xW0HDvelpqskUVbem5btm2DHlqHk5G97oLtbz0g1sKBQ1ey+ztZkb34zp
t7NK1aZl0kWjEqo9EdooaC4yJWm6oLUlczQ91PnWC9gCDFyVNyjR5Vh+1RqNwtYxNPrnqoQjkNy1
1HhWaryr7fuo27EFTJvFc7MZZBDjV2SZhr8Mm8KPcpwQsGlQOQ6wbN5h2J6O+X98egxs0CSxF0Ky
fXtNrG0+1HHG9JaIexw4Fr45jQXYO9Gf350j8tiomyRyQDGfiAmavaZoQBAYbGx2oSL4TavoVpag
vcrnlZ5jj5Fw7f/0rPiNzKVzm7/9ZUwXVVJViZttDSPGycAjNjoQORZUG5buyI9mqV5M5YJ5c4Tm
9SKYRH3j9GQYNrW4vjUp/xQeg8ytwqYs8aEsoMcMU7+R5jbfhWKlXKiZnj1mrZZ/TJYCNkQ35fvZ
gh3AyiF+LyN+mhBiwkQdJmFAgyGTxqbq5AvwZFkF1XsMFYsRNoqBbUfkePbWddjm51a96+TmIh0j
e2epstilC0AwBfc/1lVnPtKpPvlCSQqATDXbFr3pDyvNxEEJE2i/FN2ZsPrbEs3VL9s6A3Ui7Eut
xsHGEtPYW416N2CMvMZPWwVS4I388y90KqsRUdoybMjdJCrIZZwohDCpiA7LqQVUaXYHveuOLTKs
z0rwOxT1wLHZXvz5iCcxBuKlKtlbco4cbQuEn1zuRa7U0VhyxKbrHhbQX97CQwpv/BmlocY7Ap72
ywXI0ZC3cNviVCbGcPIOqJlud73Z0RlNFXzB0nXXqKntV5RkAZMwnF27lLVX36gHy4Ggks7f//xt
fzzRf5YQ+bq8y9DvtkGli5D49u6WLFoY+sZtEFtuvGeEZJ4VsoyOBTgmP+pFFCQYIENZdVC32pZI
stHypMF47/cS6GQ+j/YRnhg6iY30YwwP65gvoZklrq/kA2NdiFmBlSORGWXZQb9KJv40ywhYsvZ+
XKjioaQYm9WeN0yaclNWUMASSwiGg25814OueRgTWe2LqMlDO+tog8ZFFgqWxiXDaaf+qKUFyBme
HckkMAUpmXUktlR/YjRNfr5mnJ7a/HQ0uM9/xZf+/7Lrf22do/952bV/ea3fLLq2f/zvZlXzwwZl
1VzUYXQkLqn/WnQ5H+i61ElHse4icEnE89+Lrg8G2SFTBZas4jrYJPq/LS+K8WFDe9s0eW0LNiI4
/2jRxR/05oGPF8e2yN2C/bAhrJ6+zMzCsVtgNWzN2+yWQuk+aFKrCedeN97xvbw9EpFSgsmcBU3A
p9Vs2rve3lhDYy8R3XtMThvSbS1iPDVFetgA/3rnIfL2Bf33kXht4hbiRKE7vD3SpsCUM4BH4NRR
oGdQEOiZeVcceHPifhyEICG/GT05FgGQk+dELJyu7ZgqiNRuDzHi4nXPgmmH3YC6kp8upd+8lcl9
nB6MhhCLNShRke0hfIrjiIwmkbHIQwiyDj1BNUySS9qu0zxsZxZyQSQybLzx2lthEY+GPHdNB5JZ
m67G6MkIpz1vvHkAwV3FDONANLYFFIWOibfLama9d2WqGmEEWmOkna9ithsnfX6dT4be7QfViL+0
GnpHKIRk4KrUdv3oimgpybbNlXalICnFoR631ve0WjPBXCgp4VMxUfqerqli+/wRZna7lO3/Ze9M
lhtHti37LzXHMzgaB2D2rAYg2EqkJKoNTWAhhQKAo3P0zdfX4r11rd4tq/qDN8hBZqQiFBTp8LPP
3mvzB0NkF38crtUJCyirxiI8Ta7LfbgI/FOsPAnazLLb6WLmlXxFmeL3ts0VGStArcJ63/betxdU
Hosy65aYQBgqgg0h7OXX3JnjR9o5ntoExC9SAHOjAmFTVSS2eg90CGTCZtrBO+t+WCGV8ZaC0OVr
jOP5HQt9+bcsMvfcAFvB2WCnw3WeYY3t8sQiL2jUTkp1DwLthw8REfRMVRtfUFA9PLNl/hr3btsS
x4gFS0mwRD3Ms1INH75ShWVGgtrej9KfhofVr3mlKz/Xn6B/qit+YtB6JAfUPZsaekUmlJ0s7Lug
/8AzkX9VXZZ98akZfqcLKL1QrbVEOK8tDnPTtrrfnuhWFBzBT8Y0kqxBMClLrqc2nF1+42b6xSNP
uPuSRoKOFI3t/0ooTrvgmQkw7ick+kYL3lBocc1+ny1/adAV5wfYn2m9WYc+f66G1mo2TAiMLeMM
lEQMS/OVBUH/PsfF9NbkRkwpnlyyb9fOu+eOiarYWXR7n9t8YqiZZ8kok6/JfO8HMz4gBF22KKme
zR9kDfU9JnWhbq5t1yV23CZPVmI1Q0RnBQGR1vXHfB/jDjtx84W0EfSZcV9YRcxuNyPYtAEOEtfR
VLrVUw+3EhbR2tpxhP/E8kJRJxWEM2zA69O8TgmLajF+5pOXfiXA670rXMjkY5CZl4ZNn1a3QKPv
p/Re4f3GwWBOYLx6CxAfqweWZ2Pfxm04K6G/eXDblGsSS/wQuqyxxHqT/Y2Topo2jbxxirAl43rv
0UgRRJWRX4wVhRi9SaJkFfNaXlmpp7R9Oam1oX/HqbHbsucKlZ8vn6PKHGAWDbiNcLYxqzPpFHzK
Cv7EYgtsUP8RKVJsaLSugogzGJMTpd1Qv7ZqXF9zjn1A8aZM/6BsTTg7utT7VeKEQWcDqbGpC++G
mgSMeCvkDNonc4hdC9Som3Zhj/NQb4vZ5P1vsiZ2Ir3aoBICp3R/EZfPvn0opo+LZtkTLbXmfRN0
iUFdlzJpvURNxeKOcyNt2TfO4we7kRrlk8/f98wb6Gor66MOYn5aeT9Ml07Myw8wSt5JcOXyieUQ
Vg2Cl9S10htcDZGvTVh8ea0GIwIT4by1HJmfbWzgIHchkzYRB05bsoONq98ZoBZQ3NIGTMaKrFW7
hGLaemPHNluvNNU38VsvLX7nwl7OdYliFpoO93m+rnyF8sr/IEyFEYgzbS4J3BA+WMHffczBbDMI
waRqInQAA+t6EaQdrjpgbNbqFsXWcurpmvAXyHdjbq4bX8sxAj9g5ZHDYs7bdSwbKHxhxTGjsGUI
jtBZc38/dq6aYbtY9hTKbJR3thTTL1Fh4NmIEhtRiFl9wiqke4vDrKjzRzcWBoBqs863QabZVThs
VevQdNvy1BcFNp6sFi3MySwlPdtAqt0UNuczumVERvoIrK+1kc09oJvdNJtwj2+LrnYsIWHGAFa/
Hd6tGU6Mge0UIbqijCCr2PSxJxM4uHQI0l+FTrLlhDqf/GRicZ1t4qrx0YGIC8VNFdra4POenyFX
UmLEc7BZtuDCAWvnVRAQG5vBsJInYeLcYKXpvrET3fpTzcEGs1doDt/O6MUBPx/LThY/KDPaax10
1iopSAx4Y5RmhvkzxBgKgF0yhoajJw82GigtVXDv8IisvX0wCLqhnFc+q2Ah0/uxBbMIWdS5g69R
vJh5EXwZjdt+MhQWXegYXQKAjWbNs4seeultU9v72xA8bms/a+yNm6ZZFjGxZ6+Gp4HP1tl8dcTU
0l/oSExZdddnXOZjhnZnsdpvnU/inazPMnPPNwgwxWPDYN2o8YYakV7zZXK2bYvBt5kkrZhKS1yN
T3Vr2pFTtoL1UO5dOs22doPrZ2cZnvc98fsv+LVSPFUTrrT2QIGO/7BM8vY+T1oeMlT/sJaYCIa9
xF0JPKp052XXQiH5k7P7kXgvChxhpKlWHrse5xdLQ92eDGI+3iaRHtaDZYLFQ44EJ/6mF2l77Hnz
fTW8Gj3lKoIVw2h768Gz8L/Q2NZmEYK8+zCLKqu36dCZB7cSfCLHNGiek9HzfmdN02EDJGdy1o5s
49BwrN7d2r0qjzx7u30JMKHasEZf33lvit91gFuQ3ZzgAaJYs/V7G0rgsjWrG9LF14rStOUWRSdL
wAmQtWO3hLEa5oeJvVt5D5AU4bu1FuVsQG42v1zefMQaIHs9LVhY/uJE0Bf6TDube0DQpjhGk+xT
ssybj06CFaMaFKEmfjfz9+qV9q8iCOKLZ9mDt4/jnuAPO9ohMtAgnM2c+RroCKZTvoJ6zddk6px+
Y1YE37HwOQTqynYe9M5bBgvIoQIly/9opUGIJ6q9X1obd0Fp2PSecZqZgpe073kob8d+DeBjs/oZ
n6rCrfMn0RDuuetE0+T2sUkIUJE5wZpnWh0/OpsjquMelxTLhgO+gd/GcsVYDRDAfit4SK9UGERo
Jtm8mUCV5XcgFCZ5pI0J8s3EvoZtPFuuR5VYVr0f/M4GiLEELMVgRxv9xm8SNl6o0O2Lzrh2hoov
8el80f1jP5VVuvVLvz1o1gisYkvZsVJ0gZCG7eDwg3dEPn/RG46asaBGnxSJHdiCKfhbhmuYpTvf
71gdYzazlveVpcWT1Vk9suBIWplWUE9Zj70luRh1bLEInK2WD9vW9MZd1kslI5WY0rmkni7wJBNJ
UbthFrK4gGSef1Ns2lihe7OJonHYXhopQpN/WgtjSeinPa4Rp7fZzMMOIlFsebfvfFgSvyG5NMIS
T9Yeryqu0z/DCuU8dOH4YsBKDIwloiVvHCbswBjLMZbojdFJ2YFm5SA268U8TtjRWsQmr/BvtiLd
PK3z3HVnDKsqYJcS28EOGut4KMYy9ekKNPSYR8VIc08o6An6YrVELMoCjOls4yKgR5KLE/bQh6wv
rN0QGNZ6LJcx59ORSh5Da9ZXJxsV1Wi3LNn7cpfFcSY4d6zROcQy6WMNfCCgldSzk7WMsB4P8rdI
mQFC3udNzMMZc4D86rSHGypM2RjQiJDkgXMG4W3wfcWF/hBUvmKfN+lnf4uneta/s0wFzSP07cZ7
1JaT8qyiQNphamFX+fOPEeq/dYn/IWwmz/+/MHG3tMmydv2/B3L+8UX/lCd8E0gBgJabv41VDsGc
f8kTMvgPSyKnuoGPmvrP0MP/xhc4Nr8kiQ/wNf/6pX9FcoL/YLq/CXhME/8M8vzP//w3Az/Uh3/7
9/+au/h38ZHUF3OIBz6FP4zeOv//hiImGQ6Pwk+aw9gIdq88pKOy1MF2deZ4k3qwZf/Li/P/GLVt
8Y8Ky/8jAN7+SCIelMIh1iC+09/17+rBYlS51tJJD13bYo73snXdZnFh7OPBsg62BmgdysIxLnO/
DoecOfXoeZm75dwghL9U+m6iofkPdx3jARtM9iji/Jluw7XFUmU0W4wK4shncWLNIof+rFTe/m3m
VXCnbUVMd0Ph/LDE7rjjjaWxw7LpvOB8RWCcea4nxBubds+W5q3xF22GtY6zR28GnRJ2bsasG8SV
85E4QfwtmsA4wWxssQp1DjIi8nH8wNxDQYN0cZuNcLvLOjmYovN3Q1FcyKcv5DB713rXmXJ+RJYl
+25Kq51plfURuh/bFpbPxUamptqu8E+hDQJFDjILz3rpde9pNnZsuU3/w5fT3zHQ7YBRqdAH07Wc
PoLXa3KfGcz0BYdacYLtzNWUpMt3V5Yyar0i5hqYPizp6oHFxszBGro6OH3/lbUW9aeFBhRHtw7i
vsp2Xm2HTic5wj11bxIMwM82btMM+oxK5HtvMJzhB/RnqnjcYvg0CiBOamAN7euyxzuefHZG7uKy
PgvnkLTyZ+p7YqdKXJdYf2pPfWhC0xvDKm9p9y6UKaHbZMg4+itEhtmX27UiEFG58xyuXvs1BXqT
kktuAg/3l6qLXxllAeGKVWRP2PzsarvduoC28qq8a2XdP3t5s7w5/XDMccFVFteUZD3I0uZVpBra
XA6FzMXG9LNTKhPnVFXJn2mCC6O4K+dMamwiPoVSW/xH+67wjXt4CFTzLJMOqQ2uNoX/UyMNZ3b7
NOCcOPS++3vQ9J2wHyMEGzAZUYaxsW2ookO5HEAvf0BbfEtdiTmrMXgbUo7hH8jSb2WKBZ+ZaDo6
QAgynjnWcDCxkmwnuXjh3HpYW/NVWd/UJ/B8Moii4JEmwzs+gf8xNkhKe2V1WGRvJmQH0jO86Syq
i3YAmgBnWuEpr0OnXNJ9zF37BfNBtl1HJnjp5Fd6LUqssiMvWINgQPpLhu6kuUo1yrgLWmvYGW6M
ESluM/tucodrJmGTmIvtb5mCx50yeo2drLz54cmPTq3zLCdr+UC9nfcQB45wKEJ3qbtd7Mrm6MZZ
f/EtPmIrQdO3IbHL9969uukS7z1Kg/ZJIYPnsVgHUAcuEY/Sz9pHza/g/p2ao+3QkkoG3s/5iYzt
64oNRY1DGVH3UjHKiWLXSz2cWiUEo9iYYKQHUGF6A1WlXfJgpkAS6h58u+hZbTKNqydNSciJ0ZJ5
cgrs34anKvbTM9AhcU86rTrkXXmdElFssJkvx7hr5Dkw42TnxvoApRCi6tye3bogyqB687VqiQSo
sul+U8YdqsLdFHnfhCLwIm6zaD/BpcUrdnBH72AwLTZBcskXGk0aek62aFhBOBcPRVX+BfuEcJE0
K+9+l9PGJ4hhTq9qmUEostNZ0+XIdzqfp6B+50LC3Oyrh0I1aFE3R3E7nropexYDL2RC7FrpETf+
fEoX/1gN1bYo7lcvfpondSmW+QTGbkt6+g0Opxs25RRfFnHTHdJPwIDBZkoxQjENvBFLIj9fnHpZ
/Rhpg3yWZjI/B7hyDvgN9uTgWq73cB0D85eUTXKngIxc4aM54wSSIfFwoomW1KVpnGOuffdjUFl3
BrCkiMLNbZHXewJRdlSa663bls5u2gXmMSnP/aq3tZFFC+SMDRj+cg/1Kpr83IvMldoVy68OZUFp
bm9qbqpzejDNF/xT2UEM5sppkJ3sdv2glKGJqj4f9k3ZArhZ3A94we8SrM/iFXQYOD4yBQt0v6Dl
xgBkcWfcmjYgQNA40P1aDKziHWdLVLjJRfmgUO0F+LudOd1hmpKrXS7Lgft387B6yR1ruC0NRBXG
J9/nFt+9lyrXN6fv02x+sBDkQIwHPJw39dFn4DeZeRiFWeqdDUXOvjV4zATyQY0aYTeHyXNjGMCi
WXZaDurijEN/Khs+QkH+aRVTxmeuIdYzLlEe6/5zsUpQHb74axeL/TkbQoZm7R5l4+Ybsxs/AhFT
LJK7n37JOEGjQNgPlfmh5V3rdMbDLEtkKJHqqytIZ1Qn2f/tgrl749PBQYhEeSGNUEcUalf7XHVH
r3OTvdtN+8QMYp5tzYWc8uNKWUBV6vi1DuxXL8jVsbvRusBFdOxfbe+dooe7FR9+iB70nk7GnZwr
IIyINuPSjFHcDOMJgx3UTt1YG7zO7itjnvNo9075uLZij1HdBToad1unX3bTYuWbNu8/GjPOLeaM
3tmnsXccpdymTgGvyE3OSezlmzqYKOwiGuQwb7RZWOfdIWs8ccgwPe9xnt0U0QAtJEaBw3e3EQko
jq726FTX74wF0z2suCsgZRW2tApJq+v33VJ/5br5HALM7+OCxJnidJ/TfN2RIbmgt5O3sR8A3Sgs
1sWyo/Nlr7wOAdEVf/vcP9oAwpFzl3TrydHhz/IjJTFV9nEpojgXT4ByaacTxogM0bxqoQ6I5JB9
mAHOtfasZ9laFoSAhCBYC+uF5Jp5LzhtN1IJZI7KuiZ4wEH8YExL+l5FXSyrwzqb+q0BhLJP02Er
sYX0ZNPCOPUOFjvWerWWrR6HYKM7tWMe3yaINltKdBAz5Ro8oOdGREl2lQ7GkyRqFZjosoGRrwfs
iTRZGCxWJne3IiJhakOynXAmy0ZQ54JLft8l8X5uK7YEOEpZq1KR0Jvv2h1URPprb9Uw4xdbkBri
yWT5mpKF7IUAlBNyhTsbwchLiMl4Qx4aqBBckcise034DnWKs3oDyqE/VKux6X3pb6TZP2XpLcWo
K7wnTYETpfXZcRS7FGL4thYPsU89xqC4P3gBu+s8izd2x2lcUGe3xCvG6858htp/L28RckOIi5Vg
shRVE9zrBDE4yc33WjDOVTNgllaYxWGicwEkubmcE8mtafAuSIlUhgQH7P/J0Zu4LEzDAoPaG1/i
ikcWLvjPkeniiNMUe+GYXouULOk6OHcJGHXasbybOztNzONtDbjBwx1EVdGhiyUQSOa6feMzcxDC
jkbaZCLRTupHmZgCsjTzDi7Yj0iS2Oc4J/YHnfe6ps0TmCrQQAj7244bFmldxfOXwxdrqm88cyFl
9o6xbK42pDxQW1WS/q2NQTwZJaLiPFbnvmiOK0icyYmRPjWrcq49xcbsjWVnEifZCQBlu6kC+5qW
P5LlyHZIg4O1Dp9lb/l3sctOc2Ze2FENkv6eWFPuhlGKXVXUKBwWKvBBWjWJOlpwPjsLk5abzvE+
S2yCAL253JM2Ypc/8bZa/Uq8Bo38ZvfX7Ru3N0PUZ5rPVmIWqjXnW5Yl6Z/NNiZ5YgfV8tCM7S+X
FehE424hPh239lhTxoQ+nVw/Uvo2H5Rc91zAjhjPnz1vuc+yhRzaqJrnklXDFneG+wffbL0hSlqR
kAlWJnoaCil0wlumE1xuBYWf7iJWDFuN9YNOhxF9CVrIYbI+LaP42/n2t1jrIWp0ctcVeRTHzadL
o+cjgS+9dWuCbCVk/0Ph/qWApdykjv3o+xRZJTi816Z0Djh/38rbbCIrZMi8u1VSsA/cFY71lXbl
IUhoR+GSuPe4U3uo0ZtkyTC/5vKOojqx7dyAThr66tBpTESJ7CKniuOmtH/IH3Np77sDodP2aPqG
80h5b5gWjyNIubMBaWjbe4V6UnnvbKyU97+7XAlavuBT789uYPKP/vTN3wH9MI43/BGxFo94cOlv
y5e3VXVfMGSvXWJfRIPX3fDE/BizwguxZt5asZDwpFdx6XCmahMvCYC9iZ7zu0W4tLhxiyG8PqwP
bK3WreiT9M5NAps+U+722gPwTpTVvAyT2DVA8m5htEJU53IlF+KneosHipsaz3OSgVPktCl+3CWx
t0mR1udpiKcPum8M0v/G+MLc6PB8zQJY7e7wl61S/BJjfr+6YzX9sYmQsZPyp4tFJAwYDFoZK7PY
ugdSNWja2od4uzT0anPP0h/pMjR7FVv2d+ZC5OkkOO+4teZo1MYTkCjruGb5DvxYQGpNobnrv5JA
X+c4LKyVBG/p+2+paWT7HN84p4b+BRZrMxgxJT6x4FmHY5ugk2ZtEYDUCwu1HsFIRFJZUXF7VQvu
h5tGrjc0tMmsaAZ7HzXrPlf6OIxK0c6ZDBcCrXrnTFJHSTNHseIErYhTHbys++4dYjkVBDorsMH8
SSJ+jXpdMwoDe9vWGCm7yTyvo7gUdXZkw9rtMbd5d9bwZVe/AHaQTMbqHesWwYBrmNum3VkHw9kq
1p2P2TGwp2WLTvoLhjv0I9eQzQNlH8HJkdClJtt59yf1TKayPDoD+SXTn8QRJ95XmfJhREGs/uRg
ulzQTV5j88RWXpjwpQEpKwzpuXPJ1BPTwVENB8OiuAOumlGc2ZIS6JDW74meja2bive09Q92Ol6Y
U9fNWrQ/bRns5o7jsodolK8tkxsxeVya5nKXWEZ/n6N+bnJEy3U0GbKFPe1XAxsgbMP23ikpOSXI
OHch/qqdO5QkHfQDm1DCk3J41lTIhKUlD4PvVJt6LY+VLO/YUWXhtLrzKU6Bp7UGmRyqA9LNvOpb
gUBTim3N3pOda28/zotvb8SY+Ce7B3rJrTk448tdWAnazZ48wFPGTPKVJ/a8a1zpbHpnyl+CSnIr
mG4DgkyGJdtNVt3SeyTmUOACeA4CXZmbuPCKLVLZeD83ln4pkdjvYW6lN0oTHL68xIZqxY3c5ms6
7Rgl6/0U5BUYfmc6BHImFeTnuHFLS9g7zBzNHlvuuaH09L5gnRSjpDp8coU3wWzpx2ciaf5dImR7
dE2yRKPNvhwW7DZhCXW3LPk7caDHXtPOWgyLOLOxbp8bT9+PdF2EPZ/gkDJXxo3ZxPlveFNw547N
aRwS+FK1PR+7eHX2xgJcth56tTNnZOpkEtlbvDBvW3Vt7Adpjn8cxY1mqxGdvdn+TGyeqU3BC84V
gLlVpNa7LAoum42kXRSfBobkrPqc42QfxA4eNj1zBR1OniSj4U7Ix+s4mBuwjvVuEAMoXsdITuU8
B1HiFNbeWEv/bWmW93TmmlYUsj5M3MMidjAcj4MB0pfnDKy3l3rp73owNPuhRZa57Wmp+K3P1spn
EqPkyfTQcyrIiJwxBh+k0TN2i5bZa8eRhkXH4qFaFech+TNKm0dRMlYww/zqaKomYXeIRiJy69Uc
tBPVCXy+xHfnEMF0OZoiOE8dj4HUni1KWi32SijsDpnIYC9iqBL+4lT3tag/uhT2A8AptO50MENP
NPZ+XfS9xcPGUsEYVk5JLFAC8pQm+dKs/JoLs9wREiGTk3CNUl5+MrqATlYgfjQSZCQzjO8krp5i
o/sZihxOHnA2rdK3NnDzSDSGgDlQQlxYM+vJnJNHnIPBmz9KHvYsCm8aGFZN2qIgwKXGn1pAasRz
+ep5syDp59nb2vR2ifLv7FLu1kUEEfd5NiJOflcWQbmhEJObTpI8i9F6KOv5nBVpuh06ceWWekP4
ueadlv4b/jHy8BlDsZ3cx9SIlYmTRZn2H8E2fTTdfFVA33juX4a+w1kmd25TRyj+B2JAMPoWkNy+
Rb1bfiCz9BKD+EhDINDNDkjO1Wvc21sK/UtWCuAzjwk+49R8dbcoLd0I90GTpL9jBygyF+JZ7WhJ
TH4l6QAbpUsXTiiR7Dq740bWl9wrpJsRcboKPAokr1V6xq6LW1ilp2YyPWAEJCNRR390zVOnH8qT
2/MVraalr7HtdBfnf6ilIdCfiyjpyFKuBL7U5G7boXgb1HhAjql+oKLy7bHj39Rg5HZFBTW6N6qX
DKfNZlY+MakcNkCG8eq44Lu5zO7sbZrMFlD75hddolBWXTu+81esj7XtfKDw8t1VCSqD5xYbY6qr
fQwua2e1fvpTLdO1QoJgRcaji4jA7vaKRA1yQdhZyAn9Or5MhBhCk8ZrZEM25dQ7T+hyCJs64zVK
sS3b/LzRp5Yr+VhkwbQbWauCKqjaP+gwKWilxaPgoR+3EIxu4XOBCAwv9rPhPCSdVb+4rXOUXXVV
nn6Cw6QP6wLxzsr5KQeL814u86MRo9SMGfaNdLLjfTubUzRMTnmlVcG6ZgS7mWWyPc6IX7WGasn7
Nyxs4zrEqXXndWv65K39qafCIjTUcpyAdMPjxZe11O0GqHy4QPdD8QJ1kIrx1N5QqnysX40k9b70
5HZIVAUqn43U6gzBvaSu8YHNeYuSy17S0F+gKSjhG/aiHujni3lwWsFpog8q1GX2iXr8WtnzXzVR
lMB81Vyo0cV6zXZUO+09uxYvcoWenyqrwKWQxM0mnbyGx5emmC5DRdm2iiijm8M0MVCCs6DtmS+X
6bEp6zswi300J1PJHDH1x6DU9XGaTmWendzUpRwU7E84BGbBjnXlTsRhH8IAOAM7vKcIOo88V2Fh
7yAPiObTaKqG/PB8Q2ca5G0r58TfcLzEzM5uh1ZNv8VtEKLWjL8g9NSxvhb92rPMrQzu5830CiYX
R2G9npIxzu9qv0wuXBPxbdV4+jH+halrjRH+De+la283gdy4z/O+3XWrf8jG4HOdiuSREMo+btxL
E9y6s5v1jjj579TrH61l+Rtwx40zukDX3DzJIkNzW6g0l4jPf6tYPHWtuOsRNANTpxsC8bumTOzQ
7v46gxdEscHryrQObbfDf+9YD02z9i/ZIDjLjX7QkSiGNjJnbA0uOaKusas/pS+ffLd/cbmrSDkt
ES8E06iPyyz0PBz/tQFsbYrNPbxKbgqSecHJqZaqm/a+9TQ0nRzGTTYZHAxdTfM6vMck4boCGvoh
r3i1eZZmu3oyN733C++Xvq8asPSqxtQEQrXwEMwlF89nSZnTY5Ia9pYCXbEty3R4KNrsznRgUfpc
PUNV3aQuYthJOTwXlneJgxGeI8o496eBxUtxGPK63uu4O1V0v/MYR67LOZDM4cmTD6mQVKqz/99V
HlWKAX6j0EnsRwPQ7l0w0GQnM2SP5oaE4SJMmeh8C+Ws5MDrbsMqQxJdruuoJ3bo2MO5C4wjgynS
irv8VLb6sVvphxgEnnhMFsdSJ3tdtxATMMf6mEIm+81PLfMvYlrOrOBjZZ1U9uMPxq+Y20/YNsLB
YSBN2AtURHcjF4U820+F8WRAn9jbqjliRKNxGCrqftTecVYPyvMO9lDfQ7kh/46w3vfmLb7uMTUA
IN3rVCVEq7NzuxbVA4c3FiFwUgfLHWGmovgdRJVk5j5Y2g6l6aNSVnIaUG7MMJ3tV83YHqa2upO1
XDdUJe+U37B86PvmnnniWxb2c5KxReNlfR6lH3E3o3gmyhNF7Dft+2sqiImwQSM0u2DS9dt2k6Yp
PiLuM2k9cZMaFBi7fgHYqcd5CzsMfK+w+oMIMg63aW7fhpkcM+eH0zybyzC8sKe912p4sPrM+2Gm
vDblKs4Djozy4jZ9xw3OTdXvzHKPNTem+bbCXOrkvkpkfF10LbdcMHFcxO7K2URJRbhmS7uPb/uB
piyM65g0j15nfjvY2LazKksU/ltFQlOHY+M8k7Gir9lbOTWHvRv0nKO15xKCMy9ebG1Mce9XJgYl
3zjOTcE00lZsfXC/BaEVz186BYsUz+uHtVbLvm/LK4osR8CAcJuNCGBpcwVZ1+00qeKgqA92jkA6
2d7G7326QbV9CPLXDBA2ctiVoxBHWLOMmy5JXiqLz86s5uLmHRu3lt//ySCMMtzZ+RuDAFPqqGCL
5ZHZWzQTW+UTc96GruaZMY3wW2Oox5zQXqSN8XnMCcwR+Ka9tNzNY30wNMhpLDwPYFci5l0L3yT+
xFVhZHKT9dvntnZKim/Rk0jk+MPMxyTKxsTUl6XLjb1hlMZlgbgyrtm5qeYA7hAbBMeo8emhkA0Y
mUb/mLeGHcl4vWRYYPf17PDf0z4OszggnM3diZpjeNhuc4n97t0kaIhTD/+00fkvQ83ScXEkfe8q
YxAiAbjPyhhHH8U6p3SlhhUv+5tpNwk+rERucnskT/eoh/YEpwbbLO4jnjQWAUKYLGKlZ28ZPMHQ
X57zOLho33rIB8TsdFTRyiCkxyRyuiGOJpvyPSrJD2Kye0yaghL4NmZMtNCl1nRFPjBsmM+OTwCS
7H009wEx4IUPu4eP3DEzSFjizEgftnEtD3KuNefNMGBXX8Q9XuW/JYi20Jy5mBQVixAJ+2KoY1o5
/DU92pYLvd0bmm43TkO6r7kbOgRdJmvXEhU6BO0sjhWVlSE7p3jBHMhiMBJlkT/2ShuR3yjrla3r
XZJbOzkLgpbqkSflofM9nzdJOd/XQ7LkaCQeBrcs6Pj4L4a5ZwThr+tU27Iy9S/LHaxnNyk/Rr1O
j645U6pTOn63hbiukk2f4MHOgnEKm1H7iq51Kp0pXvKfDJU9pIQ0mBWsPiLkaj3Gk14+W8m83unY
vPONkggorwo3U4PIuJfd2ZR+sHCa0mhc02vuzArOR/zbMhzAZmM0VR/8ZHHCczVxMV6piZAqUhLD
+vCqeLRNRN9Njwa5oXQPXDDJ2d72AMOJiZ7lD1GruKsQRaf5AcvxdelmfcUKjYBRMiX18x6f/DYo
XFwGa6hM9UvyXDKL8bFY5wcghDAGCcs2GAYTCCq/B9mwS4YqCOkhUKw0v13nMnOLGl1v1yzrk69R
BRSFm2UbrBQz4zdNm/HsYyPU2SnLvV1qd2dXaSqYym1JDDaC9ptcs9r644tmOhuzon3m9i3ny/9i
70yaI0fObPtftBbKMDkcWGgTczCCDAbn5AbGIROAY57h+PV9UKVnXSq9llnvuxa1kKmSkQwM/t3v
3nO/A4iHAyi1DH875uOGJ1I/3odhFvMoH9YVfLHBILs4lq+Rdyj0sLciYhMVA2tu2VAU63hTBeNx
1iUpBWmNwS7j18DOoWC8AwXmBgNbCRPTW+oaxyAtIQ/AmF5HTspKNgt+5Mb40NQVCDv3Lpumd/Lz
iNfYdZoqvcF5tR1hK6gx9G8goYDHnkF5Vfw+Rh06p8Zhs1HWFzodKUta9NW88pEoA3Hv1oIdU6/y
bWEKYyOxzOPCqnm0BgkKWuL3L7qAguaN5D1XeVi8gIbo1iHJxrVtyVMiutupLw6+l32NwrkaGhpO
xxvqlhTPkRY17AmTZ60zisQ8p0bPwATcyByioZG8dNJiZrOH9LZunRtZk3loPaP6JQrJynIIDEwo
ElOiUxpvnV3Rap/SqUOhB8k9h9ICWSTodkY2fxeUcG/aJmp2Dn6Fp3mM8bx7TQnTri4Xd/U0+sek
qZ1X154wVWgPbHlk2cbt8PtiIhOZpwg0a77K3lf5D0VNw+vUzxFv4NK7a1z8HvuEbjtebsaLi2P+
qkM4kqpFXdwpjzl7chyu5dLu7grRxeeo94z7YLDbH5mS4tJQOfodDqryMZuO6RnlwdyFs8/2Qtd9
WgDkA6ut65jOCpbjWyFj59RiX8cOPoXuUzuIck9cAlS5Icnr0YS0zkU2sy/R3l6bIv12YbVjSJdI
OrXdFvtSgW6kq4gOuz4ZxrsesOXe5GLcWU7iXTIoUm94L1nhAmq6k4JGlRzqw9c0JefJsYYv9NsU
c2e8y9gU5WZ1qCfrTpS1OvPbqs50bznvpqXN+3noejASTrktE+IIcUZvJ7Z3rMiAkpI0nfdad91K
1Fo8OH5vfeeeMLdWQcSp0qHmCNjufQ9ii2bSPdOHQCqoe8E8YLNRDWlDAXlfu4P7WbnlUZq3ZjDd
auo9SEJY6l1RtsAi/F5M+WNhTK+0QdorukjkfqqkScCgWnat3kOYWXqr+IdWzyEzfxXRGF0KRTpg
TbPHOWiG9E6bkC9w4CKVThhvsMT3HLfN57YCgQQt30gSjIVqjX+rXY/G0K61qn+nvrOAqMkQuSCu
1gaNsydl6RO+V+BufRvcl/i+RckLzaHcKinH5WZrWf9i4/p2bdJMCAFYZWw8B7weaHJqsvfEZrYd
KIVnqGu7rZ0qB7Aj4kPSzPk66egbSaIBqY42DfaH3hHl3t/ierAYCHxpPcVlNqx0U/GheUqzGLCT
VrGY85Ofcd12F2hWVncYKzporGLJNFCUshy2xabNYpAnYhowiFSsEYT7NeRyLXOA/f6iu8Tgo288
aRTAR5fh2PSzm7FjJyYbGZ3zLh5vcKkZR0Kr/mvdDP22EDUba6mNGxJW+dV0/Llbu7mh7xoCN1sW
A6TLskavZnytmLWAtlLFyEzZd02hV15vF19RWuXb3qiHkwQ4sqsox91nheOerApirN9q83WexTcv
q3fpBGSaR3FGiuDlXzuG94GF2z81WVHwmtPF7ZJoZdWZJWdjisRtP9TTI00FeOidwEB2cK1n/MNL
+C+sh/NAh983sJP2YEkfLljXeR3v6uYUzT1Pm8JQ5W3lSIICYdh/qy5OH4XX92+TXYt441a9ntco
naj2FJEtbfRVKJ8mmAmHpG+SA9qV2lAT/lBkY3MFhWydam7842Tp8tjxsD4VsOvOsJ3wHQkRpjun
zafb1CyMbyi+atukffRJE5N5SOwKhuVsTg4v5Y7aJD2G00MR2/VmVHMOpqudwgv5YXuXGykbitTH
VN61vNxwjjB+ZRcr4ZvvqlubI/WWSVu+DFa0nA0lJTwpak0OMOraVDVmFg/riytr61FbOdVhXd6x
rWLqWU3eXF3oRkwOfaYJL8H1I03pRB8Z7VHrxCowzqVjdaQ9IXvFilev3a4J+MzimzxQs8a2XN2a
ltWcLCJ0dE30o6SawiA80scXPFrmciLUJWtPoLlHKKvjp+yL6snCcXlblnpcR+Ut/jW+b8s0iAU4
2f0cJMOPptPZz64MgNw1vsPizcHDg+JgxsNb0vrFvPYMvOGWFaMtF/2vWOj+Dr6iuUXNnbYKYtdG
5J56gCkHMSTL8YpQoHkdMsFw2aW5Oqjegl8YjbC8bFJKTHfc1qYqrDP3VruZfVMSYUP80oHnHp2+
AyadRBnfVjv5fPog+mF0Ut8uPRb7CLFk1XhNcjRjGpmSzmnWtGP1O1rB+pM/NgZHxDjexEPI3zlr
1aY25HStknB4Meokv/InpSdmPe9TeCPLGCqkXKDnTW49YxZQyI+5Ky6x793Hsn2lqJ2iSky+m8yL
k4XvGBzi3gK/iGzW7A3TTi/xHAy3udLze5f3bH7TOf8h/PAXvn/vKhzP3sRxYVzglYo7KzTU0QFv
eEcFpock1lA4TY5sa8muPOcMGrzQ82ibqDLEL5fG946fCYxIVXyYQxvEQtLn1zA0pv0Y5WpHwRib
hLmUd1bWJqdMdMF2rMOO1kBnPfFmgHuk43Nr+VxS04AAxOaM51YKUbB17bcgdaMLJGRw1WJCIdR1
TRy07QLym1P4mEd28zxGA7QrkvlfUSLEL6rsB5DTOry0YqrHLeuv7MB2IQAzFlXBgT3AckLy/eza
8LEBhxRV9p3PQ/JisKXbxsbiKwTcd2fE7YuipIAYfyY/VD+V5Lks/D7kBKNNaJXT2bHqHPl7Ri0V
WXXRTkldTt7wv5Gc240Gj/rAMuynWcDTWKkmcZtVzzkLkJqH54pBt/Jvk7l0D6XtjJvIGbpfhWu5
O22WPExK9DqegHwESW/gIS+S5NIPk7cpElizoZ0hlloLEx/77YWJNk4OBtJUs8KkKR8ii4dXm9vd
TtHMFGwL3QgyYaiLQ1wW9JZ5HY9rt8USzZXTfXf+UDtwMXmgVQSZ1gOK+JFVX78JIox6c5Auprna
ZEju5U0FLWvXTU101MHcn90hVHhge0E+CrfT1hgr8y2sAvJe5Cu7sb06TYSoz1xrcAVtqPK91v6j
pZ3oIlI1P2nIb2dgHFm87oS7OPKK/KozFwfnUFgnxdZhS1sbkqaBTo9P3NiRQ2tPFrVU90XiwFMI
OddBSLQR2Yr6kGZN1a2sSUSnnFDagcWyAXqTLVDRl+NrYk/QeEeKUNn04X1KzOLbUZ5/1VrmX1OF
J3xN5wlPWhd1pc3NbyVGm/WrO497gYeY/B4Msyxj+cPhyE+4MDnpcAtZ4b6LiTuvpSG8oyi6b23K
6xC6wRuKwIKLLl7JeO1LB1uUnlL1S9V2vu8JiSCVedAlSi+or0gfwEt54u6KWlQvlBx4d3PlGKiy
TvUYRCG2Q5bD5rNipwxrq1D6YzImtMoW0dHzQkH0VobJz5y4MFWYlpgfEwyb61Tn03cFm2xtSWV+
Iv4SCkNhWTdzSd9MVxqvSc9DNgt1jLeEbNFEQcyaLax3l+aR3BAq6X9qerKWzdZkL3mqzDyYbcvW
rGzw7pgscrjaadXZ1Ph08VBRNXYDBLf7tOjHeogM39v1zkQ3WNTxSwwaBg3biCCQ+U6/zTS0GysP
p+2INc1jx9ZxXdInw0uDsExgqus0ORvDMesHnXDExQ+k+MvhoaN1jGzeMDmePo2U1eC2GOeopKSG
2J3L905aVtn9o50gf67KsRVX32A11ja6fwYa6z27SUff4FyxgYXmgmwwVQtlv5gOONXbG7dqiq/e
5TzpwYZkPGz7PSDulOd9HTw3ee99GyTLB5px9gbdOXR8Jd0m6qf2xKEN+77RApH2YG6uOPrHD2YK
WjzK0V5imdhMyZrrM/fFG96k6MyEUT5Y2ZyjcqrlFDnlMw1jU3CNWDuTDUyS7Six30VZmT2YXf3u
t1hp9cxZTVJytuWWhlgSlhPLki45UywvH0t3WV425rKrbytAgy4edwYkJXZQ5dRb1Ho31lgyGiae
OovK8H4MVQXdMu2Snxi4JhfHV9Qd9ST1o2osA6dwZ9lI5oid9wo45wkvAEntLMzQxGlSPCRJV94R
354/6jxOnkVXWReeg8XMpe5Zn9QVBl8i89tP7Bz6OJPg3Pfsir64z5q3tGNGSvsifPTAp8YnUv4/
2jITO5YD9q0cyJ+vJOG4e5L31mueiu5hKtoUx6fBAystxAU3z0x0NraOrqFMHnTW5+T0+VNrj/24
gaPPc5C6XgpoqRYWeGpjcQmCfjiN0sUTTRCSS9T3nmZIzg95mIJRcGRRTlurQlgyEoubTnCJAGYJ
sosKs5YdecO2xEeqpoCMh9emR7VkJLEXoxfkYXYNRdq08PLDLjqR4gfAC143vLVzQ61HZoD4oJuJ
dnL6I6PNoF1zB6le3gKj7Pud20Tpm+GG6TnEKXzN617eT0mG7Y0u+wCjXZlbT14wt+OKmlCcxhXt
VSYT85a4YvRohr2/7ezGvRkGr30OMd6cyL30K7fOujfk4xQTF6jmlYMVc1PUE4IrsRTKw9MlNogX
d+obHnBL82U95o++3V1sYYSnfkyc7eSH80lKM3+tZkFspyuX7A7SYKtsiuUiRkoG0RS3WlF99Iqy
gHWn/WVZb6tDY4p2C7RW7coCE1aK0vNEKVy87oWYN6EXV7Suh+JiddRlQcgcTjrhj9ZQenb9jOk6
bmUI74DUI/9uucurxJieIg7Jpwq89gqIkf3sBpVLTsLI7wnyhee+CspH0s/5NwQLXiC5OdCpKSx2
ui0moa3rF96ya3IBp8yR+e7gRLrkDcW/keXr/cIvuCoLWBvavfmuWirTXBeqT6178+JHAnh3Y+QX
J+iK+7qZ1Kujom7Xln18Doo8uYwcHG7Y06Mz201mrBymMUBDrM8j30y2DP8+NH8hL8EoIXBqO3qq
OTm9VhWatSZsfx6iSu9U7fnf4CzUDxdr8c+xYLUV4bVZezOZYhtkBd0URIsWVoR35+hWvhNO59p3
wTCta1jjip7HkhOYkvFzEuVLYjZECTZGjLhatMWaPYNzRAMOf5iByq6R40/7ij7Vt9lL801Ryvkz
qp0S94LbnZQxykNbLH4qd440YvJgrnoD6dBM+OCGMNRXjiv1SfhZfx4qq7nRpVPdwBThFU/v270x
Ya6ZpeVuiGvAZu2Kas1o1/0c40mdRiqAvsYhi0AbNdh9XCGCNaeRhEd7S0B1OzuKYbrnqfKZN47g
/2Fb2P8DNMIqolXNyoLku0nSB05306EdqTTJWUJ84T1vT2mv0mOYSK/Fwcf9x9vUN0GEBUP84dfl
sI8DkB1w6ssdolx34yMVrXmqsormprxtSbesiw73YupNzpEU8PDOUT3+GWBefKbZ24n3Rh6IG9OP
AAEGoM7XS/QowLeXR0+RGlnUd5YRHBw5uRst+Yng0HxWgeO0ZwAvbyebTM3UzCMDKYTffejJknFH
HA2dNjYvrbnbMmjIR6tWbO1IlEXOaH20lNm8VJbXHabecoh4J/GTlcC7xTEvECZThBd63/CUVbTG
rYPene5lKb3vifx+Q7S7yPfgPUamgvCGhzxUY1aVlwRj4y/Dr5E9yIhDnTVGQkR1nXBBW9NMnWHu
D/F3Igr3ACnG35FVDVm7BMXBovJqLbhvOD7jqrqpuSs53fR5emyWwQmlRN+Iph6+KKcJn6NYFHTw
BSzmJunX3407y52IMaDZU8NvwNTWw5zB6I7tRfYFe3P5u5PHlo5cO9i7UZRtlfD0uST/fmZTZX+a
Xm3+GGiyoCV2Gi9zb6vXCtbNW9ml5EQaE3/GebL76jhqrbZjl0xbL8gdkgJusCFuLQmFcFpg4Ut9
CmeoreA9mawbaMKfDoeoc0HM4agQlKLV31VaB01pxiAtw6A55JXT/VIzRhsMzDwqIc1gmqsMXCXW
2G9t08KT1Yfztq9hLaOZGNSHRu0RRAx6dWuXKFf0tLHJv/OCAl/mSJ7YWgEZ49znW7AeiB9kTz27
z2xLp88SByzYCuedW7HsZdWDY5Nj0dkUfXbQqeGeGwoELlOajjdZpIuD6pyEYTpi4eLLKXmdZcW+
kuuQLRXnoytHilu/S/pPLzbFo+g0HtMWikjoulGD6ypON7Az5Eo5dX/Oa1z1Pn4xeNncIm0XJY/5
ZLx5GQfIrsnsGxmY8U2ZNO3zBJGWaEbuXiMyQTdF45YbCVECWqiOr393uoGp25XJoZ0t2Lq1Eewq
If2d46FHJRVmXlqWeUOxge+WPEOH6cAkID0zTBh19xVFIf5RcI5UC1X5rFdRweUmpd2883wotkwm
866sNHUrdPNUq78nOGem0hy9veJgs6fIHSdHyzT7966NKZd1Mmof8dPdK8qjnwyPXibLVeM+YfLY
94SC/mBF/V/Q+W/svf+U5d18dB//LGS/+8h//uNvj1k5/CySD7BrRZdgvPj+xx//yT8pbN5vgmyz
CVmWh6KwFijuHzXtlgP6FrBWYDvQPF3HIoP8/2LO3m++9DwJffP34kEJ04yXcBf/42+u+I13g0vU
mUvHJpv8v2ppp0pk4YX9d+xYmraDpmwSnLYCT9jS/UvseOYTEAcWCUB+M3+hBMP/dHy6kRBAYaWv
gshwx7WOBu1vSfaw/6YiIS/XYl7SRlFSUBsw1BDPBU+SAx5sduFOIe070wUlQUufG321UcG20JCz
cVdZgEcOJu0Q9qavWmySdACSbtUWBrVFzWOlQLLuplXsw4Bx7d0qaG0eM2nyHPmdVcIGJZW4G/M6
dHCwV+wcKxWQKG4cyC4VNbzs1oA/lJu5WIazxJMsasK6dLuFtEMKgqbukZYjJ0wvfdRSONMKp7UO
McM6m43C4aPzDPI2lqgx97TUKN84pWhO+HpzWjjqMXhvUp8zKfCzpIB2nwXzcSKgwAbRN/V3Y7UT
ZvWwtT4UjcK3KuzGc02d6ZntFTnhbliOrK2mMhrGRswKoLEsQ24r3UfGyTFsbOOyH/DPmRVNiFvy
Pd2biiJrKZ9hDXWoQfIOm3pWE2YGt35wcD0Tl+1NEweaToe3sHfw1LR+0LzlkXB/SJTYFxlN4zvP
+/oSAvbpNtbk0RUhqA0xdohsi8twUncO8dxkwGNllxiFWYVWLg+rii6EdVf6L0HUnsqYZxTaCT71
ZMcpf1VXBtD4t3y6Z+tFaTOtWgyPceAe+BRF7WHCTY4tohO68EYnNkbJ6cOPiyuejXKoV4M/v1K4
6B1gXHV3M0bOgJwHx/h1Z+dyazr552zYz36I80Hk/Rot+CJAwHGovbVEt/fy+TLhUDFD9vqG9ZK1
P1WFpS16yTx6R+qO3ZL5lvQUlDP5FLN/6ennyIwpxdpwtAbDXI+usw/j9q1O2X8U6q4e9b5x6yu3
38obfYx7wbL412vLLhl0b8qJUDvDNIo1knhD1Z9PJK0jqjj7ebO3McMpmZ87yhV0Ih/Nzj8qNqQ5
MoNNVYLnPHrZXH4psz06E5egP3KojGnIgYblWE/hILMN+tt2wBn6mAqKqDiSIeQyc8M2GizNW4q3
DWNS/8tOm1vPV/eAmapTAXJjPYzt+NRqulpkuuvDHrfD0NxJCHYuWP1o4D0cnBsC7r7b33vMfolD
tN0NXsHbmPpO0/WQBhsLzNxovnoWi7dQv2ZwPfKG71QKDDX3GsvyDFSNbDOYArt7JKPO4SBfMQyz
kCdZP7977nAN5+7RkVjWlbeGssHFgmCST+wV7mgz2/lBvTYlDMOACV24GzeYsLDUu8T3Tn5sUi4P
Gc5Qp4h0zVwYOyBCZx+1OsCkT6v3Ad4bUxGfBT3kUHblY288x9mX3Ycnh5R8pN9sitg41H5Jyt9M
psswo6cDQ9904A36FXsM2/ReSI1JFljB8AO8ysqLQpTOxzGwnjjplPvYDT4NI/jgqjsNuebmiAeW
kzZFQ+mVTTcJlKZ+knU2rM1xQlTNnbX0q2s+yR0xQTztHosMUbx5XXce3MXATVSMUq5dTij8SBCb
I8i8d43FMzTUCFfFweOIHxcWZTT22gvHnwKBmng6LIhr0oiRhLTG4xul9wlB4HDMzlNeH5Zr2s/G
kAR7ihg9UTppJSI9URY1PUz8mLEefkijZHhWw61WDF+UGdie2JfQG9fSNvZt2h/F7D9yCFkP7biD
3of2eDGT5CYgRFIipZQuV/LQZnck5D+DmAIRi5G9osQ+WVGMSICNh3ywq6V3kw4NHu+Qu7h9cwbr
nXTYQRa5eixGdkA6wLDlXCuQ4+ZCcTbPEQyyasieJqR6ySlLkF+U4GqqunmUanjgLH90/Q5L4b1B
4yELkAcKH84NpfBF9zEMBLWCtm8eoebeDsYvwCPP2mke7PEmoM50aORzVzHwYyLhgFvYHcn7FO97
NU5s5c6S/TLzMf4jPDGzqs+zMs8Zh3GX3Qci3U7X13iJHHjGWeQzBpS7zD7kTnMm8i3XaQkqiKPz
yh1QJ6WyQe517N8RHZeVWhAwwFGvy3hMPtWpNI+aDBbErJwdnK1f7SSOYPcOySjDU1EEzUcuIOWY
g3+QVX3hNZ2uZoMMZToMz+6Yw9OrF5loZmWyLVMPFXTcT6rZg5w+dxk+UU6TvGfnDgaPOLfhV5MR
aqX53C/KHdj4bZryBlAULyHBJbG9n1OaRBJB8sS7t5DvbWfeueO0EzCkbPE528dgLi5yuvhUpszt
vZnbm9E8uYz3ntNuaDA/BCW6FLqiG384c+csjM2mZGvXUp0+rfqMLnVtjh9J1Z4bbXy6qvqVJ9YJ
kJa3ctx5o/E+ohDu6o45zZrArefHmgMwnrGnkQgH+SSmEFuejSLDKVBd8n55/LINeu4b8cOfmTcJ
LdYS2obZfc5NvxtJg3ymOkxuhEs2w2bqCH1/22oXnREXcdiUb7HRsK1PzHs9R/Cf5nta6XKMMZTA
cHOVGyRU5rdkqx0se/nMUzD5SLzmAy2Db7m9zL59iy3pQFvAyqLsjyWnW69ZbEfERDBKB4dImluD
KVaYyVtjSL6k9ByNNenPjD9ev5jsUw0aRQJxNzeKlz+4gK3R7UQTsFlzp0PhC+5OgWdpZjhy3tpw
2U0DBfNGcQsa5ZfgDZdaMyMOIKmOoU/o8YChzQbSV2b+xWpeXaIZPJie58k+RRC9Zl8H1y68Z/J/
xcBE0V2wy6nXmKZP30pAZJQTbToVU2pPWUC8r53kRgXRk+oroo2ocfkCsXK7ZN3HizGlGHGYm6/Y
IdBTSp5j+tA0LfkLa5UY3D5ld2S9z2XsoPEG/TfmZn8tCJ20fn9TdtG9YmqqsTvjVdUIhxgPAJ8M
qBZJPYIbCVZ+K86REx4didlF7Hl8rCHcGLeKvx9epC4N9r01mPcRrW3KgQBDJEh9l1hEeHd7wLWh
4Kmc5+70kXv0WQ38JfVjpjChplip03dH+SW7uB90qS51BA++Rzxavzsdc9w8rbx5wN1IM6xbQiT9
IUB7TrO9UlNyV/ucBuNz1vE68EDG+QdPWN+9Fx1sHvLpYJ2zkpMtSyc62XjbibVv+2uA2DuRFDtB
1owOqJUyCCpY1LLhT3BSlBff491cvkDzWqnkx1y9xqoFMtAk+QWeLe8pKlDI+UYa/klKQjzTRIyN
8o5aIPyDg9vZfG3ejR9jv3PzNmLbXx8VVFgNbs3Xp8SXb00tHkeb9JuoeCfHLKPN9tAIaxXaeLE8
YxvPehuFLBxaSCPFsKvINdnuZtacdDlMmtTSLi9Y9p07hAnyc0trAIwGDzACnn5fm/MzsxFCWOTu
/OY6chS/Jkp7m4GFVT1XggwDgZuudm6r1H4Z6p+GG+11eRnME8VRW+BCmwAg4qhclh2f/oTuEZ/l
8DGVWx34GwjpXGKEWDzGj5+hGI5pfmmrmBRNeQLlEr1ZHIOvenTmn31XbdCXt6VQcE1nFsdk0AF6
MEYg75N/GRLJsPDm1FjJjOI+USOCit29YCuCzEJIOMB6Qd1NuYq16W4IbGJL65zHIvc4FG0Apx9G
2a0RE2iQKrCEKvEh270wcD6rdTHpNfrpd+s1G3ycT6LnpTXTjb2q446XclbxfOtgERcMRkjHnwn+
38l2vrt+GK8FPAUHUUqHbGej8MaVP11fv9fNjaM5eae0Hwwn5ce3xHkPdLCKazH1a3M+JYb9M8fm
2ZYGWh0VaiGnnIKccmuSuOy5McJwPtjuvJZmva0b1CWOMjb559abd31s72j+fEomfv+CEqfpc8ym
Q6acW6xHe1kFIIDEfmh+glnaimRxEn+F8XjpnHGH2rdWmbtWfYbBojhFMtt5DQ0i8J2s4aGVhzx/
4LNiM2bpkMfixeMl0mfyagf5BqDxurSxzi1RNl8e3CjdzcMvJ2F0sPVT03q31D3jxh/FnZtjDneY
Lcfm3lLlWuWqXvmO2mYxm9mWfj3txR8W3JnaHJ2NIMTIsmvAogiQlhi5ASw2NB4d1o4sls9yEu+U
COaHSMnDVFfhEWJDR424cQkg5chiydypt0w+0D8Im9SkkYOiMWIhK1NkzYcD8bKW/j12/3We3liq
wQVqyu0wS8dcUZBZ3BTg8v2ouHUqQg1Yo9eWp6nGbH7NEZkCljQ2wSuBUzZOzbswwl7Js5EAF1RS
OIPqNsKS60xEKGq33Q/AsVaJjeim+vE99nlU20SLZk5+OQNwZH6kKfs75WTmtrGXeHHPccYpnmxu
4JzRQjfE8Uboa6wyh5vMZtZjcDnbDbdWlySHJX9zCETLkllkj9TehfWWgC+9m4yiWCdodAZFuqsa
093JlKgilLCGLd7MLk6SEssiCs+MwG+2ibWEdeqvug33jm2w5sWsEYxOvEW90gTIWL2DRV25ruFr
2sd4dvj1dEbX3YIBK/ZDv7M80qz95JzEbBJXDjZp69/CknktYMrkWCS1j3t0rin3MiJjbQftRx4N
e1lT2lnpibZ2NWDHA0hO216b0yWM8eGhZvu+sm0QQfS8ykNWsU5ocEz65y6Ehiy9HgBK9OAWpndE
2ataVoSVh75N0Kw8goX4NSfH5bvrd/QF84cogv7cSA3WlxXHmOklBtjZrjv2jD8SjCRk4fqw+xXa
qMAHDY4aU2BgNuEOpj10HZXO5JPssII4ZUy9wWkKJ83IgRKUKH2O2r30Zc6YlNlUG27Swso3AU3e
4V3hmiYbwtqabol6cCOzqW5vcPNFNoiMIHgLQ2K2BywtOLIJm1jJuqvr6jLkExaFcs6sMwYG3i8d
Ny5BacuqjC32MnlPKn9Z0qnFUGX3nf2uLBl5x7YDWMpkQJoCLE/JzOM4yrpyFmK81fPARAnRIX5T
OVlJ7PUwrVOvCprz7wLc/2mRf6MN5T9pkXfJ10fzEfX/Ikb+/t/8IUYavv2bdFAdJa4zGGeBR0XB
H2qk4cvfsHjarknzg/ChY9O38k850hK/IRP6VrBIlSatV/xX/5QjLZMuiaVCQqByWqbn/q/kSGTN
P2mRgn9gO0LwBTQeOLb317oBmZlshDKCFE0x1zzdhHjE5tLtnLBI/7hG/kfA47/22fz+owJTYGHy
XAC+wlz6YP5UsAXEvkK+C5odYNljnXdXRXVn7NtPoGBPnTQOf/oe/j98x3//cfzKLdsFbGlyc/Br
+pcfl8LF1mMimp3XO08uSHGH4m0OpwrQjc5uZ0VW9z//xH//XfIT+YZNz5bU1fp/+YlD0wq8JPzE
2CW1O7b1dhpqyKxEFP7zD7L/VUFefpWoyItebXEl8O+/KMiCwJ0qfN3sakIMB6eB4ZVYHfC7oYr0
TWnF6UnIlsCjVtWuKIZjrMdH/qR3ngdvOWb0ApS5vZLLU1h7zcV0w2rr2eERA3D6AMqh/qMs5n/8
7q1/+8SeRx94IPk6iIKby13w5y+fw6/NxjXKdkD5br2yPiNV38so0Gcy0NCnzGEzCAL3+YDNbkZN
2/7nX9ki7f/rhb58gMC2udlcbsK/4kUnUuI2I1mKMbGhi7GAAH1aloC7YCJYgkmasEW0WPbWJBXX
cy7PNuImnuMPE/IXCSO0UXP+sktAUP/5oy1/9f9eByx3IBsHHyqNsCSOZ7FcyH+6LxIO/7GQeb4L
7VT02zn0wDNFjmiPC+hs7ZXVvM05q1A7YAto/3nlOvf/+SN4/l9/PTyInAUOy0PFcbhpeOj9+UOo
WSIxJUGyy8c++kXWWrzPWgtQ2Lk0j5CEkfpRQ1P8dln+wwibp3AkkRwaS7drYY/DlhAUvzfbF7gF
4urG5ISwYxXDxA8jCkkUwydU7bXPHbIJqvKpnEsAJXhZpnBnD47/5LYgQbaRN7rJdspt2iw5mkp7
q7RKIOsFBl5DuyQ9ym5xMD+9qpPDQ+Rk1ic4LHVXhGWNEqCN4EdTJ91ryz+v8OvMTz0TwLzDFftf
1J3JctxIlkV/pa33aMM8mPUqRgZHkKJIShsYKZGYAYdjxtf3gSqzS0IxyK7YtVlZVUnJdEYAcIf7
e/eeOzkbWuFTuRrGakCuFLO9FV4w7moaGmxvZM6Ry0byr5VqcWHleXHt9CNtgaisu9d4mlkZPQgc
ygy1TJ9rpQkeJKKKA8tQiqN3GKZ90UBLS4tK2RNmVQ6PNTCPZD8GFHjAJXXenqTh9ODYkl6OI+zi
2q3zctuliuCo0I/3BjYXzkOIVC+jSsOhlKrNmz4ObKpTzQ2us7opH0e40pcc2lQ2a6QwsJMbK+Zz
TBum3GdtmV0a0mneIr0fz2yl9B4LD9IzTmElfyoc4oWLyeuvUPZa607L9EOGAh1RhjC7OQM3sdYQ
3hr4dBYaBdqc8Gk7sxzPiizQ9F0ddx2Nkby1hnXmYWOm+uP1+4jiBJzA3jX1LSHb3Ww+si/RIZFh
kWQ6Aq84UkAUWWI8RKIQ+DxC1B04AhzV3EqE6NM6MLA/7riW1H+ArSczOFCVBy+MBV8S3goptm3f
VOOh4qicHmhFyw3Yzshal2DCdpEFNLCrBAEcdZXm7g1iv5FiwMhBe9MZqXExceqa1uwuMTSbRvPV
DK1ExTVaE/ZtVklLHVKAVQHP67HBRLkQXk3gIxJk4YmJ0wwmZ5CatGxoCiv3sOUo/8qKIjL519DS
25Sc8BeKudRnSEDhFJeTgVzuAulYt4OCUefghkRflHWcveFlMl/dJkAXUFdasU4DutkTSThXleU2
V1y45E12Hfys0fWDsYfhmIVfPde7SqPc+Tl5xRcBu+Er1d30AgtaexYbVHoCVUJxgrtu3gQCf3iR
IfuJpyrb9bBkQEEE9u2IkuWgTSNZYqmHq9OMjLNJzBnhmZlcRBi+VkTjWrQKO6LFUE+uiPbLqEl4
5dca+P9zkBSPODKoCxpjxo7d5rSF22rTds6LynYXOUY8IE0fEWRpJfVq2Si3IS5WmKhuL0AN0l5g
I31bdsO5awgHRU+lnSlR1G6ymKy7pATnQxNQn9sz16UCz0rR25tRay/pCInznLpZmOQDEFVJwSlq
prNJc79gvMLTXoP065QcHVmm3IAdxtek0XIY6ga0Ukt9k86auMoA2+yMvgbMpXstbYtOm4sOvt6j
y9VU/QDqMQNEpVj3iqqJQ4Iv4YKaHekHU3+lFsb0RiZM/DVn3XySDsYKiVp40zUFkoWM4qoDcBnY
P4AVLaZSVXNNUEQ01A3yxN73SSvBCXYKE9dkihVdO90O0Howi5ucDDZ9nj2almrs7DC+0Qfkb7Uo
MQZbhKbGKzXN2bXpRP9Kod31MU0H9Hm9d687FQWSnnNuqhHnaKF54anK5XUmFYyjOYUwM/5mprrJ
1ojSwMwFpHaWTNZjRQDMNckJ6UVs40HRqAwSotQAZ4wxC8MhcQ7G2F8KSCU7olriaxRstzCAhoQq
HTtIWsVSMqNFf91lHMsixTXOB2i2e1WHOtEkg3hspeEBxgunZG8LLdsgLTnk8O/WOMyB1Ij6Z2IS
0ejqAM20VGIMMUtV2aNKat+akGuNXY5YndVEzPqZ07OtWIkBoVtpPgxoY7YqCcyX5mB71G288Ryt
EzhVz0zOncQxHiIWi31I7P1ekUK/1BpQLIDafhCcY9/0mpvvy3Kars16uvOUMDxzFcptbcm5Xcd/
YqwnznmXFXYmSLGG+T1HLfyUGXD1YaZ4L7Zshu9Z5tKngMyB/VUpjcumKTDXRiB98Q5n417khuVX
JbvCJImb+3IEugk4qb9xs6xZVw6lk66qNPiL4XjocRWhvFOR8ZIL0lHT9iy093W51ZLJWAEC/Caj
0NinNUfUlSnH+ppXsvljiD1SV1JZXUIxrLdujD3fHgLGJ7V5H8c5XEiDRIhiwgw+PaeUXmCiJcTM
8BVKeqsvNcvT1s2LO9zP017NDN9o9TVcIJokbY/fpdJV0HZlfRAS4EQHCxlm5o2I+i9FTbG7EvqP
EF3DptOnahsVibUBdUpyuYbwRxmVNa5o+EVJlq5zpXoZsVTdyGDwDoGabThun5ux84NkmWBfpG2/
tfFKrLA/g88t8u8go2HmUfxG29sor0Qz3IXowkIPv5pwifQUGu82pa/jV7sS2gGVQ7SLvci7bWWG
HDx2qdBlLVXMkCBwmOZlOjf/Wagy0yaQmCKrHXjay6hXxHDpUZ2t0UAO1ySTebto4FmnzSPNJ3Yb
SPOZXRGRWkwZZHVJ9nVW/BCV4Hb3ogcGLcnNuO8yF+qn67V+0Nig9KLUlJsMuf+NhCxBlS3K0L3E
3XdPKvENvA0Ihx1ihvhiKoE992PkfZvSiV6NFswpwQ2qhQdmQnygziYR+StF9ZqipiSWJbKaJ0zL
0a0GV2Ifi4DeWJkXLIoYjjVKkAZwGEQHBtZcbWoal2wMlxAdk670BM5JBSyo017TNpxQsX7oaVgh
Uh6lfgOWpvSVaUBKVdBveAhsZVA3wsJBB5rVo6IKLiG+L1Hldyut7ikIIjRPHoy8APoXubJ+q9uW
YLleGSA5G6kblxS2anEPdYO93uypLMk+AyCdsQoJRbvMDRzVcYVV5hyiPLrDMk+GGg2CtK5cN05+
2pmLDpRasnGo7ca4zGXk4vsxmzsPJyazkPfzY8IasK7NpvgytOUWWdlwISITU46t4s12azX4NqbE
TecgFC5qGGlnvQjFVTw25ksazTvMFSJY7/soevcty6thz1M+3fZOGJxBako05HigwLCW0Oxi3mu7
LqAlu5I4iFqCmafYWrdQd8AApKMPfsTu7mLPHaNNG6s5r0AbCwQVbYatqZENrQOwB51huJ3Y5cwx
eSwyZZOkl2hRE0zCohieNFqSVyrWmwgyDkgUg4TeiE0tSMIo/wrgbviB1bh7Fa07ftHSrgb8BTfx
gH/eg1834NXc6FJVX+J6YA1nm1R+AWCZRT48BxaD0mtHnFlDwFt4LD3uZTCWd7A+UhoFValcN9Uw
ImPJB2SVOj1DnXCyJyXSvaeasTGPqXa+sRt8WRpnhPO4jDBPxpOyhzjSXDp9VT/WrmSzhGkN9o2q
dsODGEeXJJOqpZuhhBNsoEr18ESZRgnlgSawAT48GDr7Ab0zGzE5WVe6aqg0J5vE3rpePSIgpX+8
o1iqgZ8i6CBYOZElxSsrvGymFeyt3N0bwgR5reL1yx4aBMmHsYvYEXiDR0sxG2Z7c5KHfo6VFNqE
PaR3lS5xbZpjgiO3IvokVyFzjRWGWCXsus2UNBTRh1iP9h1t8+tOilldmGEMDQsyodYcxasvk9bX
35KmQZKhEST3pntpf5aO7VmljpxCBhXtY84Lx/EIQGpiEZ/pfYYIx8aus9ddsDNdOJc9+zrYimHQ
zyJlogTYTtFVKulwkxuD5KSQOKPLYFp7gEh/6gF8wxXM+YIp06r3U+S0t7/OkP9WCfC+zPnPf8//
zg+kkaToRc2vCJB//ukq/gErvXxrPvyp/Ws5a/3q5Q/9MTLpIn99ulki+Mcftr+EgbftqxzvXmvQ
en8Hkcw/+X/9h3/JC+9HgejwR9kWzTxaSODg78pDjard8VCW1bN8ef5Z1st/46/qoOWhLaRoRLHP
01GnzsLHv6qD/CMc9i7YUc2CwWuZ1AX+rg6iYzQsjShZj0OUxY/8szpo/Bd1BM4AnOQN9Eeu859/
f/W/amYfZbL8S6GJD+UxGpEslqlSc1qUtIrEqwtdmMo6sbRL1bPoxCQmkKMptfBGjBCLSG1HVEmA
cU2Q2rquFZ0OnGlJ5PS2Ls/xUdVvFohIMDLEID23nFD7Ha4uBAda4AKA4fXwFfJwciURaBn7f/+h
/L89cTfitfjSyNfX5upZ/H947Azqp8efu+tSNtF/XJTy9c/K9Pxv/SWTNdT/sgkD9nSb+2pQBP77
0aNaMQf7kIntqESsE//zv08eaUAqVTwkZrqukfBrMtxfdWmDarZja1R0dEak0Kf/O0/enzG4Cnpb
/AyGpS8iyPsuRhkEzufOczBoV2gwKRFP6icBxcdGX5TaqHyoah1Uyi270W85su3ViMDqt+v8Tt35
2Nhzhe23Ml6ttWh+8bfeoae/geTnbmrLsU4cfDEPDeyvFSWxgNy35LuwdR0nPSEMp33y+Rv99skN
dGUww/nkFG8oCrvEXQBM+qTKOX/Cf1Y5/3lDF6VqD9UyO/SM7p2iBdu2V8rnrFBhvoEAOZz2+Re1
y57foEwTv0JjQbooe6L9MjW4Om1wHvjfL44rPHTGiRvc4pnH+m1yymxU5tz/Ts13Hplj12Yumv92
4WtYM9NI1fXW6Uo8RhInlqXF0XqWYX78G+Zp887V1xZl96akJFnYIKdCR0xXWS8EGpOa+FwrbjB5
zEBfrX1RSG/9x8J7tOB/ZBbML8ffv1JGdZn8+dy9Tdr2eoK9iZfYHD95lo4Nvpi+dLCKorBs51YN
beKdOjao0nr8+Er9uiTvXarF/E2Jzmqduu1uqcVt9SqeeU2cgw+IUNzpa4kSuMKARlB2hUgMyYoR
nmXtjyA4OM2O/y69H4D1Pvmi+vxL3/swi/lelVptTsA4bik2I9Ppd1N4oZD0k1zZGDQt42Wg0Dco
E3KMQ+c+OX26KpiyWVWdB+pl7kHg/8f/VB3Rm/ohR/MedQ4skXGrlG9z/NMnl+3YJ10sHqorg3yI
uu4WaM7BMF5GeA42V8QYLkjJ0PpxlSOfUSS8z2qH9mFNMtiKgwmBmB6UmWr98ef41ah474ot1hko
xoki9RFoDWrhhuTjnivn5s1es7lCZBro+PDAEtwCP4TfQJWUXNC1o8E1h9UYmGTUN8AY7UOa0ogh
eV395ArNDpJ376X+55SAXJYCwBXxbZV3SPikcyBy94nzNkS+RKyaDDG8LDm0CfFFUzIOi3UHC9pK
HjpXXtZq9RYL7zIW+ZNnxHf6qFyRyvs01OFXpWYDTMDUqA3nPQ4qGY0XrqZcOS0QtCGigRQYX2GJ
vKS5uukx0JLHMnyvkKFGWbXxouiiVSD4BMGZdBOQgdO1TWIv+4JzUIN7UA8XCkKOSFHP5ysWk1iH
1/a6psw/mdptotTf46K6Io4bUTrnf5S2+yjObmPbA+ajwITPSEPKsode6XcZCaCSyOp1AyhKz4Zz
JPbnBPPs8bJcEOR2bWjF3cwgC7u0AESI3r2yT1wFF2s4p+Swspq08vWOF1w0EN82Z4ns20zPr9S6
MCGlGPUqIKPg46fx2EK1XNiHiVc/Sh2fYu5OjyX643x70tDqYkVPeiJEPPxoPnLkJ8pdCGeE+Hba
2IvF2yxzXDbCqPwKIv4Ke8419ZW7j8c+MgvUxdrdKTU5Do5V+SidatxHwL9uE/jfNziXvfy06z5v
aX9/+2AlGh2qprWP9PuWAPTzRE0/aZUeuaXqYkV2ZK15deVUcHQpCdMOvWthOW5OuziLRVSxBldJ
jLAmkMTt14qVUperU3WfNqp+4nOzWB8Hy/VERdfLb5TRnxQFDp5NWO3Hn//YxdH/vO4tPjey5ibp
9w7vG46J8qyXaXTanmIpHAG1lNSumdV+NmTfHIzX8JlfT/vgi4mae9EYq1GLchEsNSaqyTdVIE+n
DG56i6nquErWdD3LDm1Tc+3xyddF7pw0V01vMVcTVLLlbIP208H7MWW0RcpY/WQv9P7tNL3FXM10
SVR2GTd+Xrv7QvY0njRwyKddlX+ZoyOtWZfBdS/YYWGeALojcT5t8MUsDaxBkqHisspU0KTIgbA2
SUCE6cejzzfuX/cY5OX++ZjnHYSRHqSnjy++XRHsueuy9EuVJheAWt7QLeCIAYhqQR64+fg3HrsT
i1lb2/ZIQ3i+WCJ943laGwUuzdPGXkxar3TCtDcb6etSsNp7hGaVpnn28eBH9mOmt3jnEinj0rUH
dt41TvFc5JbybXKmGvk/UqypGsCf8JgR+Vjp18jfULdUpH2sU0u7Y8tQ3RSdFewmMtIxgtvGdaa6
NGfRpG4UW7MQKtOGRGz1k3QackI6zT7xAVosCGDhnGFQ1MaHB/MaDkDGW8T2H1+TeWq+8/i4i/Ug
aPNAeqD3fN1JlbPckg6RSM6DSgqX3WfysgUGv80EDsWPf9+Rh8ddLBFTQ3egwOruE0Cy0qSarugH
R6c9PdQZ/3jVImsM5jBRXrWjHawV5CYrjLvxJ6PP8/W9S7VYJDSD1ABicBoslnDawsnKL8y+yTd1
q2knvdDNpVqvTazadO1U+pFScmIYbJMkQ6iCp137+Z78drQPKkMAinDRuDWjDoml/mmPJIR8PLg2
T6L3Ls9iWSDieMxjDJB4pjzzoDYlkQl9/MPRSesxKvRiydBB7Xej9GoE+QF9x6jQ4wMY+fgDHHuy
FktH6WSssrak45vXd6WQF23hvZ029GLdKJUECUHeNH7pmD+Eav6E8/Pz46Ht+eO9d9kWkxvCptEG
c2hvUg7tQatGvD9G4XFeVWiPh+S1bAQ07k2aOI92FJl4NyG8pSxW5woJ4ISFooL3JnINUE62X5y8
UK4AMAe7Hnw2pxua2nCB6ZTmDa/jIMUXqNvZthD4ywFL3VddkG+0qa/w47r6tlOQ3EZuRBsUWDlK
rCY/ayBKbEAhGzuXqNq1qVYVPFlLHCI6Zis6x/G14sEIAfxTb3J9cp9SD326jEAAG8RsfIF21jwF
aY/yAXYcGhLSx0ZX/dGO2JTV3kk2Y1qL1dRrBGCg1Nz3tvfkoD/f9lD0V5PsSBAfupchJmijynGk
fXzxj8zoWdD8+4ToZGTWoWoLn2UvIqyqgIPv5dVh0LuTtomms1judELNU9tVhR/I4FLJNXdV6lL7
5OPPC887j85SJ53qfRl0qil8ytYt7kAJJNFzFE7ZCvK/UUlPW7OdxcI3TGkuVAevbS2qm1YG39Wi
vD/tDiz2RkOMIG6s+sqHvG18c6WR3xUqrjGCA9TNx7/iyLrgzH//26pX90o2jkNZ+TQ30w1kBOzz
Tf7JpZmflPduwWLRA/9FnynthE9kbL4eY7qckBtfieChsESDnjQjEUQI+DheTmUUnvhYLda6carS
wolH4ZPPfQml/2eSuo8fX65jc2Kx1kkx6kkfskeSWaxfNK0A3ERG25XF4fiT5/bYr1gsea2hpw6B
3ravxyp5r6SzwpSSuLtHALYff4sjN30p7W6V1hnlqNs+ci6Awub4NfH6T7wDx8ZezOnJsau4E4yt
ZLJdtYm8EvVplX3TXuxg0hGls033y0foIK19dNphGJ7Mn5MAAaIyWkR++VnXHHKvfw4N77Q9i72Y
wvow2JWsVdt34pneEITpKumxfJ12IxezV6KwDkY6y34VaWQMEEeyRkR0ftrgi9lr9HghrCy3fUsp
cXJmzXUwKuUnn3y+Ze8sDb9e+L+tO3KoGr2lkexXaieueyyZJFoA7G49jThHzySCwwHn/vE3OTKl
7MWsBYounRrtlO8OFXDNBMObC77nGkxpsfv4Vxx77BezVvG8VMdJY/m9iNe9XT0ouvd60tDW4j0c
xuABhRy5yRUiylCtiaq2oA+eNvpivro2SPWka/ngI+odzS2+dKA3Txt7OV8jUi/gkkq/SACtabCF
I2E+fTz2QvDwd5vStBaT1kabESUWbO0huSwaZ6+6KZE+O724DyKiPMXVEKNf1PZD/qobL5nxqJrT
hWGTfQCDmT9V5/GERzb4ZN371S9754m2FjPdjAZ0oUnu+C6JPvYwrF0i/rTZhOzpBzW4pFFhtjdO
leByvy4KCemV9bEy92QpJtXcxKhASX18cY48jdb897/NLtyRJcyqrPTZ8EAjsQzyClDKnzb4Yl0o
IBkIjpKljxjkiqzj817HEfzx2EfaaKal//nJoyC1CUNxc98lNesHYVntnFf2THE+3olpzgKpSP8c
YvESBd29qYkHkmHdu2FE6Sss3B6w/+pVmqJ46Wz6VmWHLNsQen/TaWZ4W9b8XN1gkC5L8S2uCcnN
B/07zYYro8KM8vG3OHb5F+vNQPPfagNZ+KDv33Qd6APK0umTwefn+73nbLHSTHlpV9jocr8asisS
WFFEcLAjvzF/1sP+tJlrLtacng4S4SZ9huFreG6JQLD7h5OujblYb7DqEwSsdLmPcHibewnsPcAp
H4/9S+T0zrWZBVi/P/coxTEyT0Pmt/Qssd9PGn6LMrnSFfgKguhRAhtrAXfXreSmCZXhGgBydje1
kP/rXuC3SBuIT31iv0Rx2V1C/lZ3YUzpsOEkiBZCu7f0Qd9BK3sdpIFOvS97G+s5G9o8Pq0jb5qL
lS3MpgAfWcfFBwkCuGXPKem01X5psQQbXBgZOGKfWbQn4PzBarJPFuQjD725WHMc1+LkmjWpn7rF
qye8J83+ZGk9NvJiwVH7QXPUtkzglVjh1gQJAfi/3n/8zBwbfLHgWI50TWfqYx+JfL7VwkrbkJH+
2WSdVVbvzdZff//bSmwUiiUmCMloUncdUXjsaiiO3RbtgZZ7bqEhScjkKp+N+dUeg5uFzmF6nOwP
c9sEUg3pt9aG4BfqBw+uGYFAGRDNR6QRROtS+8I8XU/R/Rzh5IpHhA3skVepoX8BkbWtqU7ymxr3
qedvrYZI4/nXaqGzPu3iLdaiXlX0RDOzzB8m9YWE73WtIsQ9aWxjsQTRjdYSIwXLI7uSXvmww9Fy
2j2fXdx/LBNeGtpKWqR+UIWXpV7fiPa0ddNYLECkEyQRmR3zuknJx1XsbThkX0+7IItlIWOBiQjI
yH2CCgLTr058nxuLjUuZZ4XWo5X2jS7TCWbIwwPYWmd32qdeLAtpkBY5B05GL6urMGifqMs9njb0
Yl0oyipPoe3lPugwAvHaVOwViNmb00ZfLAy4Jlx76PSUbBsoTXWZXuM99k4cfLFDEKVuK3bVJv6Y
hY+aHYFbn5P2Tvvki1kZTL1r9ATZ+KMo0h08QddwytNup76Ylampon9jVws4xqtBL5I1nnsgOU76
5Est6UQlLcRHlxOhZz7mSfFSCI76H4+Nrf/9tVhfTM4gFGna2kXsqyD8WIgvmfaW/cBaa1XuQc3k
Ks4P9XCY12gQ2NuoebSpxeJFhe0Kdc3kiJ3jiSQO2WiNvYQT1tc/jfSeETIKw0ZmXeqMYjekF9nt
GbXflZmPB0O7BM8OTZWHtHzEIYT1DgggFKKmIV13woV1LwrrrGwPnbqbl+ra6VdCTfb8zcRjofTq
gfdHZUSHwv4+lKWzls0V/1BPTTYIpGa544sb/FTdrySaQIO54bB7ycvAmNyfcsC7HG1Y/RVulktS
UJVE82uhbKuVFpl7fnvlNMRiVquBLxKLuyQ/pHwfJXoNRnINvR91i+yb38OQGmVCkP6rLoE1dHAx
AvM5LG1AuUV1L//HZQS1qkpj35jsXwi3hu6fd9d8tyR4bTux44LwNutUcR5k5uymITU9IIShOm/U
nReE/HE3v+NGGD15l92UGgm0Q/UYeCgtxaNuHdI+vGw51mj5DNy3H/kMQOQIacrPdO1J1sTKFNY3
YkMugoI8sapY22q0nWlBdXOl20AMx1UUku1BVbjFKhaS7DwjyhTZns2XUBtwylWHVt21EvyWumua
b8Q8r9R+vCDHAIoR8kGxSQW0bg26y5Ob2lcUAVbqpG6qE4sKvw5Jv20eop5272xL9OskjHGRWd/D
2v5kOswP/Ttb5aVPICQ9PlcFxwin6e+dRu/pQLXN1ii5lbGMGmLiiHj6eOod2WPpi3eAW0pbdmhC
/DQKL4lcxMNtf4KrODb04h1QpRXBFG2d+nYbmQe3DJyVOTj9iR988Q4Q7eCBOeWoS8fmKe8Jhmvy
T2qwv8gf792AxSsA9IBiWb0R+wXPfjREa03250ywqLW2PP/zjqdObwkTbrroLJq0a615+Ph2HLv1
i/dDNjRFNiRB4rtG9kbPS/EDDztfbrspwDDLu3axyn/yLjr2NZd6ZgmCzRaTHfuu6VUXPS6Y26IG
S10Ad1+1rTJcFW4Sr0OSRdZzzCqJdjj5D8KoXSLNtPYQO6H2yevlyBdfSp0d28gymeWFr5Luc4Uf
Irtuajd7igGQsGqO4RYvaH3aszMzzX/fZBL5Q3TomBS+NfTPVeZCcQmfP76BR15kv8gpv60LWWMA
EEPE4mvkwLE+O+HKS8FmzuT/g5pK70zxsnEDtL087QimLfaIpJ2MAeCEzCe5qlsjcKHbCNDs469z
ZA5ry+UBvxShq2Pmp335rSBmJlf176cNvVgejEjWCgDnzK/S8UGzu+/UOz95mI596sXaMLZK2iSm
nviNoz4EdUIep/VZGezY2Iu1oUyAL6illhF1qz4GKcnGVfPJBk6fv/o7684v7s9vDw8WrrLN8MT7
0tHz82EERa1aOVm4ZKltowRs20opXLrLpVLpZKSOt46JsRGNYJ5sojbW8NuDO8sSBbLzWHUQEEtQ
e6FXbSgqaGcyx/MJ3NfepXyJDXb/It1EQRV88gWOHamXelpZj12vCS/y26FYpVa6I0VjRSIWqFF3
NRS37GdGBBX8jwqjIe3oJ7DV6u1Hi+ywxPLnHdWEkYi3ej35enov8vNkUPhGZIkR3KR9aWywv06+
ZbcWSXM7bx06N8BUTWS58T1P79q62xgkNU21edZ0P9X2qWs/eS8cufXqPOd/uz028B6gW3w7Nr7x
uIcn8/FMAGw1r+/v3PmloFd6peypjiZ+BoT4yxiLdkfxdPpqQm8/68hmw4nryW2q5dDM+yzcF1gD
UZN7rrHXXJVYjjYJ2OHIYu1ZTaADwycNIdUj6hVKbYarogarF9e9vO5lTNGbvLBVB5F6D4ZnYp3q
u2ss5ClJjEjDKmE1Z0WnQ9gVdqPtGpz3F31T1GsZ5vo5SBR2InUCRzVCc8gdMpWvbundqZmKD1q7
ieYcBGMgv57sNwuU+piRASgkvmExkWZQOOUK964gfzE2LpXIM9jJj4QdtSTBmL057Ua9SLdGpsRv
CniEZ5f4uteu7MRrJBJoxcQ8kYbupVt4zt0OCbdFfoDWPgaYaLfMEGdVDU5BcdnV13EyqJcBIv6d
LYbsYCSKuykNgoU16yWJjHEbkGa1Jt1SEs8SDefo7JwKtnZyiZko3KdV9Ry7sluJvjOvXDN/NQ09
fIim6JtXiuyxIkf0wtShQPamWe8sVeRrNU8QfhRG390Uatbs+2Zoz0a7tTcZAhUYLrFzbhJ2sqHt
zk61h/WUlzEObCmuE4WIOCULqgfORA4BFq6wn6G5mDdJI295Xa8bJTLPxsqEzpE1xUpTGxhJY6vx
A3Sl+7IGVirKdJs5gOmDtI5v4O8TT9Q2yqqNk+/9QKbwmLKMjDkJCV0+6hv4mN06JXrwC5Qo5qkw
3xAOmXtXD4sbhkUEIJWvbYagOg0HVIJd2HKpOlLmximGWtQmtvJCPqa+MYpWbMI6bs4MrVJWIaCn
XQy4dVOHEcgN+I6HxNS4O0QMEdAMFOigFpmzt418+KYSqr7xKtM7JMWg7hsPDVY2GiCTypigXGlb
vuK2xUsEJQDyBYKgXQnL+TywE+C7xLTCEBjH+6zIpmilAsDh6OeNZgXsghQEydqKfIxEyrbxUCAR
gEoemkbm0wrkc5+trSyZoCyp6a1szPC1sQNoUkFmvJihKXPOhQEkbuLjyY2w5FYjsmJfBjrEB0+p
rslaSzZlPepfc6s2SGBSguY5yQznUEA/gNedjeskUoHM621Xv6mmxRNaqum5i9/uOZZELJkjp8u2
I7Rs1JR0T9advuvsMCHEixBCKrgE/ljCyzCoD83ZROzgQRZl+xxY0joXvUNIV5mJgRnRmOczGbAD
ebQyWo5UMwy40Z8sYh09HbiO7KNNPhDGXMXOhFXG80gJjeDceJPxrVZj4wooPrwHbfTi85aJydYz
I6RUGZvbqBbeNuRtslcJl6i2SePkD1pXGJeWYso94A2Tjlk2OsTZZ8arlbq5Dc1abXeIZuoL2VKu
oXAaa9dR5KXBGZg6UscgJqUXkLUnhSppoh1cArBv3EpNvS0sOrSjlpU/9IWV7HMcNV+buiN+zDKq
kgSlyB22npbDmy6rGAfNVGKgmiKds1kl8+kL2ar2eiDD8mdtTThW3EzAbm6sQR3nOEBMCK6ba4hf
XYXXj26W9a1hi7BFBz40PxKF/E8GstqH1kspaqWyfxNSYfEgKnFAbaYb7a071VCudB2wfgbqedOa
Va/QnSiANAeAgvpowjoYtOKa5IUOgHppbC3R4q4yHUhHU6gX50msT/Qs+DZFBItH1oZYab2L22eM
YHFMdXNR1ZqyzUtJEZO8lmYLXFvZ2M4Qbr2ib29VCoSbIbHVbd2gaku7nkSUgrQYJHmoMlKnfAWX
MD3XaONW1jgFq7wHn0xWTFCS9TQVAIn0slz18FEIyibyctWninOW1K0OGZhQ+NGGXRHE0PNgINg6
gXj00l7crgJYpof6nRrZxMSwVJgbvAV46USj7yDwpfDku2wLCVpuW6sl29bWrW2mRdNa60L2rzVR
4SJqiBMBLiM3ZlI39rVWl8Sm8H+/N33TPvbt1F+GSHHPKgfyybYJ3PQL4ZzBbdTEHVUTABwreP/u
ptW9iJTCAFfWCtgtiQkJPRuhwD5jC06ibWxrz8ZoNS8j0bpkCmjVdUOIIVv1MD+H+FocjGiggqAV
zpqYum5VW5UgngG2EVGZsLdSu2R7M9KXLwI9PI9kR76m3plb1cuLr0olizPM+/G1ICf8LYlsbHoD
2QN1wL4lro0bvpVBStnQvwbBON52AP7WjfC6lzwx3d00dsqjSXAdkC1hfGtzLePpIlObiHjWNo+8
8TBRv2tx8kPNnZsoyQFU15pxm5XmBFajq/C/tj1pNQFsdF4AuUk4jFsX06bzrGQDpkDw5A3tpm2t
58kczRVJRgasqCHbZQU9DBcWxgYDZ36F9K+5qckdWjm51p5JPO33GdRjVsTBW4kosrbSYEdXpfC3
8gxhZtQEIFochyRbYNLg3dDtGs+iSOaQlbWGIX3d86K4ZRfzQy1sYm6t0ubnPOUKv7wkvCA1Npmw
XLaqAwoX0JJVdhgjGe8BNPM9wibcyUjT9m7YiW9QX4u9azbOtVSCbucBLL3r7Uzb0q5Lt6kZgKs2
1NTYx/9D3Xksx84s1/pdNMcJoOAHmjTQvuk9JwhuchNV8LZgnl5fS0cKSZMbN+JO7vC3m+wGqjJX
rlzfRCw5/TzQ6Koym+eqCW17V/dWQXU1GmDpbV/IuB21eUxWE6bKTDLoOHpTJLLQ2y128NHpkYAL
g9SWRSTbos65vKjYycFRRlzYwcgjP5ckhgG2I1mLZQ8h5oE86VGyFwfJaVuTFLHTVfpXhwByU18V
DmRUctsjVRpFyb6k6p69JWg4okonllaYRGbj5fs+rJc9RxDKndOb+w66d5RdNzKJo15PtqWJzG8m
dkWJkQqPumjtC461R0cVwcZRbrtZHSPZ2Kwt429o/17r2VvWc8lHSQRhLNIfUritDv1DLYin6GWX
AYknPUmRrL83CLQ+NpWcIr/mTS7HDL4e98eprEUN+s4zzoURvss1846VcoxL2UwvqalFZOLxPerW
sj+8MEuJvch/SVfxD/lQv/oNWasO5RuCaY4rhAga4wXArPGF7mlGPuCQU+f6xX25QDN1uzDO5EI6
YTB+9PyA5BBZ1a0yXOsQ1G3y4pGdflm5NOPrVmdYkdXT11M8GLN+aVdTfgcqzwnLnNejaNN2B3m9
J5XPJcjSD8hScvpQ7e2iD/cVAXQRq/UGydOzLS7VpOtdW/lgMm3NfnAIoyG0rSeAr5SHIRuxTU9K
Y1366bnJvBzVsbJPGRVJtRm6KgDU2c1/w7IQPoG2VxxOUhEVsDEc+H8Wx8IGWtXkU8eEdE7X2PBx
cotbwij7i9eSsbpJLT3er8EcPNddN47EZin7WwrT2nm6S8/glu+oFMVzpvWrhkEWTZj9Sa5OoSUY
onzM8pr6ApfINptswrKSbvxrOtAJ01D9emFjbu1GiZfVqwGosdBeH6ZUXNlia4OfP/NvitrCyJyY
6O1AV5cLYDIPvn0h2+tN3W7qUS8bTsiED8aoYnNqTWPLAVp95NWw6sjLc4gwjso5AXO2qLMw2I2q
v13a1D+vS60+Ha/O9qw2QyIoyyL2lVwOc1D+otzT1Yy9POectueRvZLdPIDMSJLqb+GCK8B8AZfJ
LeTtYkNxS6BRRI3QHV5Ta9l1mbtGLdnNrD0QT+ZY4OwtG3CUdqTDrHYaCzSv9VsmRLVCQsuIbzTI
ItzCQebwlKHodmFnOgOBLLNaGXMTyiIJADaT4JJVFjUhpQsLufl33ep11yx1uyXaqeaJMlf8W9pZ
2SevTGqKLhRQtVOy0YOy2abXjd7aX+atofK/DkzEB9vulu2ILLubK78dNmNvlM+gdksWH0r0dH7u
n7Ep9VElqXFNk/R3c9d4e/IhwM0UfkiVOxK+ZIaY24ep+Wi92v5slBtERLaaEZemB+JNzQc26vrY
0NO4L5ukvxA/mB4yvVY342zVh27QeQQ9q99onPBR5o3h7aht56WrYfS4QwfPGAPAJhx4pFLWKDaB
5Hgzr4ltaS/ltiYaEiTI0nFK1eltPtrX2z0JiK9t/KNnN9UrAZYr1YJnEq7XcJz2ysOPTB3sLR1E
DvgCt5ZMB/pWJmat0w9bZ64lmfYOXCp/zJ+yhZ8Avdw/sjgjyS4MjPCtH0A3b2ZdfZQ9mXTboE6D
13bwh4y8WovNbtccbjpid+8KSo6oaHznd0VNAAAvOwjU9pz0z3oxRRSYs/eTJrl1sPom2GQ+/pRg
9onjSuW8U673Xo8ToBKT1AknNH4d2zR3xMDYpHYm0G7ZBQPJzK70c5hy60mYwefUGb3zUpvknNUh
/N3Crg78eutuSsvraGjwTmZFOmzSVOJPDee4q1j06ugTaGoy625aAY5tXKcCGa76X4wFX27u6ppQ
/UJu2zX8mRKptqUlG2L1ubH7voTU2cBNN8fevKX/BRlObkxEqKG7I0SNifjYL3caqvV2aeY6mrJ0
eaSBCh8XYaiIWOV5OxqTiiuTL+iaSh1XZGgxe1rFrkt89i6coL6prp2IK8aQENqKrGMzAGhiqO5U
Bz4cM2txn4qARp5TiNZuMXQVBTx9j01fy22C4x2fj/Z5E2DMVQBfzSumzozsjny7EaZ3FGDF2w2W
5RAJx2NFnFP7ms0zbg0OcrKv1W+aLkOk4WRt5BRYMbtJxQ4yerXPqlHva+1ZgBPYB64EKW2pnptb
LTrVcyQ3v7JO1HuRq/TMRem/1O2QHw1XXJt0Iv0swgT2a5okkWN09IzrWB9B4y63dVgk5Mmuzp5I
6gXMhZ73s6nXA7VBG1sB5kdAcmAgxgWyHKnXD0xm+fBraRx6Ih1/FhA3McRxRrZNuN6rhaGPrsrv
slDGg1doY9t0tfcSrGVyaCi6zy2a7yZYaSHmMlk2wbxSddiB2jkZm1GsyLrPZVOQt1s4yYPuKpIj
XTY5SsoTavtCqpuxtuxHSwzJzsHVdEzbtWMJ0NUvCzShvQVBeacd3W29dnqfHI9lOhDezA79gPGk
3x8GLqiNQRrDOWGQsFGL7996BDpTWFTBTW9Ccxpmd2LNJlwI/IRccVgsjAZV6fQ8F1W1tzqEKi/V
6h1OIrmi5P7fo3k4JBqMn4kCEs41UH40ntvvqq587LRzJ4gB3M+LLOJgUNltfw1l9etJ3Huyva+D
0vQ2rjE7J5OE0x4SugmOCYC93A1tAIPIt4CZq/cAVLogETk2h/Uvfdd7IZOPvC/K36AkVrsb/Vj5
RDGO8yiWjUdcKhSh+dNMavcYsPy9zYF8R7Yog2jgnntmBp3GA/INec4NMDM5a1aBtLosrsHykcGr
nBKdSu529rUImW9QKlzeqfBv4oO0GdYCCPRA9zravTohbz3keO9QSNZqq3IfsooYvJk4TSPbjpIA
i2Is3OdOdOJUV5xWTjUdlrkdH611NnZQ7RqTLjTASLnPneWepsg/0G7ryL+GEo1F/ZbJ9M4pNU9y
Rzz8LLz5jdAx/yfvUb5455rgMWfefBaZIR6lo9iqtMfytetSh8zNDm6M3RI1D7J8K9MOb3tueSfk
EutWubTFtQk8vjdJLhzXW1s658Rheh8ksMLyWaS7vPaWcwIVFVhL77yUiAw3JqXpTzaCaE0N4qr0
QODjIPubvM5e+MzgCzvNTzFYLSJSOG6nEiIIRK7XZQieKMjuSRCgWbbElwqL56GssiMWXp881AnI
VeKS8rsmXDXzhPaw2Lf0KsOGl+Wm5HxJpuyalL8Wx45IcGsDNCK7GWF+XQy2k1AZqvke4Mny6c/2
tcjorGjI1BIlcxe3tbtTfXgJR0Kt88rwT5lOyNy04aSv4+LtKJ/MbSoVEnc4ylcrlARgg2MphL0d
Bu/dc90Xx3HnV5vH9aAg1128UnrPCPxqZ1Ry2HuDEpuuTAK+TjdOxnFf90H5M6ajpTadP0E3tc36
JAnJ3k3VYB6c2vYimgEon4s3p5upwnRC3CNG7KmxHwzb2JjEosOaUt3eIBblZNg9OQN08YSbqnSH
bNXE5hWCWnYNaSRd6RJADzXeb0u5LaiDYs8wiIAfHDh37Vy+tTL0TnAAeWulG6MOZ7er6JeND1j6
iHnkZDZ9XHe9PHDxTLuKHbwLZHjjYRVt9mJnfOp80+E5EFW7HcOBKsAQd35g0Sm6Lq9XUJICVtFB
Ug18A69Cz66dPqLCv+Pc8uKWy/OmXZ3zmNSwapV1adIrvbXSHXxeONyJvXzpJZcRof/D1vVNHdVz
WewNJ9dUAOu3d9We8Pg9+d0YRs0AadsPOjtmmqQI2ei+ra4lkPNqRjTVLeGSihVrZJK1sx7mojwL
OyGVILVfIR4Q1tKEmxbSXzuxIiT68dJ1XRZ1PCabvheXvgbKmIe634JW+7a52tq5iej3wOeYZMIn
1fip0VBsalBrTh4cN6RVX0vww2Wn3jwoTfggKnnX0FCAU6/FmSg50ub9wCPrNGSnDnyYv4qT1zPJ
Fda+td29hdbpW+2LbEVwH1xTbGthBqc2HIAMCfq8GYYrswXNtRyYce4R4AuA4qhkPW8l4b0bP+dp
Nt2pf8BWmn1b47BxGvOFJ4Ir0FAqStzB31jCPEwD2Vgk1VDrHTzQ7auZfvV2cmqL+rYtvWxTGvNZ
rQ/96sW+SbauvCKx/AmPh2ukceB63c5xxKEVaxn5RggKqbrWfe+Ygp9saM6xXjjpl/JRr8kpCIz8
4MsQYhVl5kORr1sQ0OeBC24Ygt2CIzitVg3CrVIbWXZ3WWNfOqMCk16OL4xM70nUOVvJ/ND3fPuV
k7AjkLtOVBbrdNB6uk8xQG3qTI3xAvHuPs/DejfNq34KUg8dXK3vaSWanTK+uib7Wm3UfIeMg8hz
GYe0+cS26OKrXeB33h+SV0/1ovVBygTkVcajIinTWiBMRfM6jtlzwaSrG/yXwqnitk+pW43qw8/b
v2lf4J/mskiqAlBWk1wUF73hK+uGtOpHBisQN9YHomjLoxBdGQ+CEdraLilGIPk6G+Nvpu2D7eF5
bcKZBqh7RC7I95k3BXGwwntNoT3T012KyRziarUOM+5X8HyJJFs2zG/kbBq3vuTHB421dTLz3OJf
5ughCdutZPi0DuY1i5fPzGLqMCekdayDU0Rt624JNHqCBltFo0oIi4KQRkrzxp5kc1B5iidWgKGr
8gq0TDEOb23QL1tHJmQa9PKSt+YBHuk7u1TmdiIHd0uNN4KK78NIF0Trlst80zRYdq35T+cMBwpJ
gwz7MlqL7NvriMJeB2LxvaA7BHO1rxr1kbXqQn9+dhfu/mSQzXNi2efW/3Fd8VabJMybadzNd5QG
ca4QQ7wwV+csG/ACI8jT10zmtEZe1au3yqu+CWpWlLr5rrPV+5QM/tmZA30KBpQ+kUIILEX9iILr
bjCqP+fo6ptuWk/9QM5nYLD8bFgTuC9/+lCC06W1h5u8YQjqDvfOUp/6Ov1A8aw3KvwKofvCh4gk
ZnmYilZ5MVta6k5Z1lF2Yogm+yZPuhRMISstBIfeCQOTfdpZoIwJ+j62Ixsa4fpWhiYkyanZL9hZ
KtKsopEJGuH2TctzJpzTuqa7NH0iyuRsGffWRF87B58c9zeJ/XfqoblhpqbaG9cBmmeB5lrMf1Mn
HPcSMvxmcYzf3DYOQCzbI5spR1qe6oi/i3z2ZCz+TAlk3pO2lsDdsxSTIV+vqd/FuMFIRZ0KN6eQ
t8cNbfpLY4QIzH5gpxyZ/hziYPO7z15MP73BQIrZpv0ghX5Jrq+qFwJbGV3fOtRW41CsGBo/TxMi
y+pE/c1ZWzfa8XbpaNHLlgqCdj9/RtX/axRGczDYJW09KeIibx7MmfZXuMUmVyxnSkBUW1t7Hwji
Xiwa67cvwkcP06BVEQkHtWCIEDXbrZ3U5b5N/ig90/GM4FLnrkd+zN/AxgeRU5Q3VXjBNW5Gptbb
vOedNXSfbvzFfTQYbOmi+TtS/5mCZDM/sdorTRNn3GIy74FUZ2BUNwYfcrzrnYvRhKtMc7VOEpLd
CvKZj0gv4JHhR+ejefYn/lX2lPUhK8yn63Um2vk8ml11N3vzIwsyW2kPe98Z3/xQ+ZvKH8If8j33
JmCKPKERYhL+nZaWH0/T8jfL+41ZusjQQQ3mpGdNbSEAzSjugy59NFta7saufEaR8znzkp0O6my7
JNmhbAzi08tK3rhKZPtQDK9T3/nR4lU3TDYLjiGGI0Azkg0J1XvUmT81efNq5G5dmVWMaRcQpJZ9
IHWhjXkyJw+P8do4tnFv2Buv1tUWbtzC2VM+wZZ+Nl2bz6e/tV1sEUnzOfB8Rn07PMPkdonVH1d2
TNfP1gr/FCr/hLj3h8niugVM1kRWNVcxF4wXGRmg7lVcMvPHcjofmdTNDqAbjcs4AWhZ02tcPhHp
LzPF+tbu5YmY+SSuAkYZmWG3j1Bm3LgZ6kOpBlonqTQDZ3RxQCD2xrDa4kfNnRs1hfnWaGOIjcx0
4MWX4I5XLGmtzQXli6p5HCWNU0qvRi+5dG90gY/kUq/7vLExdvpzzqm0OIcgMbpI+YCoTcfKD96o
X93a6G/NRCVwCS0MqG417NScz0+F0+avUmcIw47snwK4Ohsp0+mGeZ+3NebAe/JH7T809fjRSmeh
/ggsYg5kvd7P9ZDc0No4T6WhzGduAvvRT2uKNH9+SBgWkPPTBcjhIyWKJ/13c9Xt3i/7is+aszwx
J/uxbcDw/nupGrZ5asfs94yXhivwYqkKD2G/1M/2Ujtb180e6wAWkkEM7YaupIpXawwfJm8NzqKt
OEnIn4IHor5YYK32JUVy5K0Tu+0Wwyt8B2LPZGFh4Oymh7Utn4nbh2Vq2fqh6Fzw5DM0E1Lbb3tZ
I36nBQv4Rn+jKQ3OHtTvyGBb4VAbSR7nQCfYPWrmwzrVu9Xi6V1kZmy9zk7fObFTprD957SSuLmp
BwYpIQu7sevWYmt6aXu28sY5GrMQWzWWkHB1cy5K0UdVJsLbIg0FSmAysmrCwtyztJzqIgScxoBN
DCqy5UEQcX+ZcpM1O9vKyGZ0My7KhKQ8EKd32BHmB9kaV8+N+WsPfF955UJysyuYLGDbt8TPrPFc
Gm/tzGxgGgrSpglZOU5h8uR7DrKd5uBsIl4Pu+UVzODoNoXxQlYGwtLMZjMPUEZ12LvFYRRje7A0
mgHqIlH8KgjW8yz5EPXidsc0mXiSfeieIna44uO+d9RzlffQ1lyjiYvJne4n/yo5OJNPTH5RUUgZ
6nUaycNclz58ENP0jLpgbjqG5w7neTIeVq3C23kN0osgD36XzAUugmnq9hrewUMgJtFSuJGO1dgq
uZmHOTt6s7K/WgW3e01CcVGQBLrNcOXHNM71UnClBBtKK5IzWdsz67X5zprSOSsnAZJpJ8Gmnbzy
J+kdAoF0aVEg4h4R+MJXM/kztUl+9EJXHIe2X4+TGJ0LIdLAWaWXld8Tr9Ud/3LjRLI111dPD2Q2
FUN9s3i9+ejXQ/EJWcY+zVNFdyqT5s0JJvsPQzIP50tS7jLmdxGmLu4KFFMnVusib1A+0wiakLit
AiC1rm2WKMgeYiqgjuIiqnneMwWT20b5LM3lfX/sxgI5b9HBntmz/daVpnWv+VKOcBKGc0d185xT
yT+Gbdb9pFoscF4SGLlmaQ7XYRsufAtjixowzFhTa8SrMcr7GdHs1zFkubdW5NZoTupJRzrJEb6L
JKziOssLQmJaAyV/GBP6OY4ZTNXZLhsxI2zgEvunVefZ7dz464+9VgPvSEeGp27Gr85s6S/qKiTv
3+RkzFUNjCZx/vLUjxedOuUO12LwuOqhjwKbB54pUykX9GjX/UiFlDddF1S7XK+0+FZNyO6GuazD
clY9zHK/+JKfYZJeHy+96i6TPcv7oUqtiw/EKi4hkoHRHnaZmTGyQwwN9i2/J44c28f11s7B1+h4
JbIxwrUax2vIQLnCxKsDIT49b24o96p6+ZvAvI5zJrpgXqv0Sxv+dDRN23/22yIDTes7UyxEPzOv
4eBlDI3GhxrgmZoHIEQGrIP2N+PJtbKqv818vkzMcE7w5TJrfWAoWn0J5U2/dajRrzPAywKy3P3Q
+Rz07Zz+zp6TP6qh9GN/tBn7Jcl0CiWvXtHVTHIsG/qDQ5mbct1fCqdn72aZzoVnd8fCczBMzLnX
vq01l09Y/JGpn/ZX5aY4GALs+dR2hLKGTnLI/Xw74W3fJjPkC+kYbAvUU8B+eyBvmYu95g03Z5g7
PCVm8gSQpXlZuyVlOQNVo96Wfel9O+mEtGTwf0+nuTiFgnM4y4duJ6zculTuYEZiYhzkF5h3EtTu
L9MI01uX4KBN2s4WarfqIma//t1oOyS2tN2HMXRtByl4VRyMcnX/OmWh2WxDbMkyLTFhKf9hsijU
0ikd8k3D6OQeehST4V7Ip75vcAcoA58AKDBkuorz/urZ3vVzue5szc9kjGl9bFhVjWXgiq2Rt/Tr
fm2fqyCRXxlQmJ0pizfw0sam4jgwIvLAXBXDMms/fbjvbxMfzNZ34f7CUZFkquH+ge2MCquMKt+3
sv+a8i5lHtp9AkWf96xN9/d5O/URdbg4CEIrbyHy2K9+PvQHRy0lozgbfWpuKPd7d6HJ6aydWSfD
1tcFJg+3gFq/NhjVUslQ3LoilerlU7hQLxdzSnaMcgL658Df+tlix1Vm5RjxGRqDxJt3YWAwNJ5C
8Gtr7rF1z4AoTUhftiZ72LRMb37AK2v06Bb0CJ6fjSpYZ1nDQO7tZEbtMtP8JvVdXW4G2073wnZ4
MlXlxl4fvroq4HXgki4+rtSeu3oOvr3B7C5iSjkZ+srkehHFCwe/3koP4XN4Nsl/enKWBr2gq+1j
MvrFxpF+fl4Qyi6VYHQ+VNqIUHt+y9IryaAayss0ZS01bkYc5zQNTxPWTIbr7vQKehia3WQy5CAd
nF3kHLXGrur+ZhX5EluJoB2E/rrzChL4BKFUd67TffAO+McVhnNM21Ye5rI3P/Ig0adFTsyUfWxL
/ZCaL1lnYOLMm0dqsiZaJrhhKVzHu8nt51j4gR9jTrMoCj2MWg14m9Ebqddrh+Y67fn1M9ycnbN+
jum04gXybN6Nrtr6sq63Q9DRtDVNeIvfP9sNPiW1wYg7SrziRwZNsNchypWUZnmwTY01whv7s8dd
VDNum8QZ+ER2aWZHPCqxOMe5npO9bSRgmQexn2VuXGY5iq+k7fjLdliA7Wj3KNnQ3jumkse8q7t9
U+v0MZ8RBzZ6cg3YRHqKHG3r76HMlprO1nkKASIRNaxXrDVSNXs/WZnld/o7sEf8w7T892mRLSB+
8sC6uKmfAZhiLNXalgP5yrPAh/dj95XXycxXONJMFGH4nY9WdS56x7snohNPfm68j+lSXIaW2aRw
BFDyBNXJ8PVwMtnb2yP9LbdrZoxxWlaws9ZhfbdTybBg6sCfOask4zcT+3YqAfN2tnMkjVPEExfE
h5qqHWa3je5qjX4iI0dhtTDM8RE1HS0c6PRmNMC0JbMFgFZ4It0w1fZjvqouGkrJmWiJO6ZAPylD
u62jld41ssUEXB6ZhscT+KONs/bVqVnJPpKTqeFkLe3W0It6Vit+MT8V43eAUIXytnandmncrb8k
/GWqGENQSIA5m51X/tP+BGckPxDq/C0xUPJ5DnrvJar4WonEe5mcfNhxMCSXbtTyXOH8JGvCDrfe
ysbDYuXDl4W54tNw+sDjzemTuNTm68hvtefTdR6TtO6eQi8ALtl0o9q29drGydzHsGHb7VKVydnS
BFCJQSxP7EguxMc5duwvRfXQWQ0uqLzBDi/aILtLw8A9EJJFAd5Z4wn3wvy4um0dZ/MyxFq04U3P
ZOqNfpk2Uzo2pVcBYSVm0NvsGia6hxAi1CWz9HJHG/3i2+WyJ0f1SvRKx/aSWtNLs9LcinZtI20H
X1q54twRhY0VBnWZ6WPOPBJDJIuGj8TnfLpZ/R0kaYYeoBBZyWlAu/Ca6dcUK/OfvBwXDtVqiGlY
Yb5KGg2C+sw/wk/sfVm72dFpwoatNuaGV8BfareRgnnYkQDP3y6K2jhcga+HwPb8W0NWn8a0YP9c
iac7eKGqL6VaMEcFLDn6TZ8xXm5AXgXug5176t5KasZcvuoeln6dn0H2tlHDyI5tO8bmssynfZ4Z
n8UcZGDWOvfgNsxP8mts5J7AxPRcBK6MmYzasZ1yOJA3qttbrMsvi+HW+85pimNFZGYEE48d7tX9
cK+MYFVq+x16d4mFR0vgUMmrV8x/FLl9cV6WzhZXBHuANY9Ul9jJY50HB9O9nQDRSU81n4ZXqts2
6KpHt/O4KAHi4WCxVmWwMgiKj3VdjKkMMDYerMq1aBRyvv2n4UCOuN1/s8DbDS60vQfT7odbeI/9
rcdiIiDTdJv4GBODVIY3ZrH86S2riq1Go/j2WcDdNVbctoh3RenT51SlHXyHLcFym8HHUiVXx9su
8Ol3s2pJa0Os2A4u/s8+xIjHktW77ms41mIkb8dMfCPG7+s9eRyBd6LP5X2LDeIjU/X6K5a6eoax
2rMmOlqPuDtyDqKxQnQ3/A1srOzNNXo2PrH8rdTIxhLjt8egaYhDMhrNyQhpA7eVK4qHoZgxFCHc
tsz+YFf9CQWrsXh2mm2DE+tgMYfFoq3Iya6dFGdwYUVYYLk+ptrZL6ylMucymnuJPnecQ6EOS53w
OEurvxAJ/hXgzo3GMp2PRTGJmXkXVESdptPTiPtuj+OLG2sqkm2IIfG5NesiprRfDk2SpZGF4H6R
ykwjvBPIPpoux2Oosvn3fNrEQJuwuqE4WqZFpTwkyG2+ZSAm5qsR3k0z5fiUwhoOsdz9tExaacpX
7E5C59teq+q19ZyagQiaKxbdnEG/67WCbz9jHR2ml682bk9rDZ219m/ypQcBwcqlwnnj8Z6s6bQf
vO59oLP47ZH0b0cnU1mcejr49asAu9qIhyeQTX7qVPg0c3ReTPZxKK1U9TSVQpCCH6JSDtnyJ8Sf
eqoNlgqbHDlRuyzlJJnOXjRGKgQqPZ2HrsEYkYS1twOHOG0sEEH8SviAjSXsbnr8q0jzGfaDtPAf
fbPEYmJosclm3H0ULea+Ee07YqTco6byP00xkq9S/5AsUv4JzXm4pSdPXkp0rn0IA/BUr/nM1aZo
Uhqe1U55y4EOSUSWXXancKxUPNIova4KPCabNaBffYtITemlJ6/O+5PuJlYCgIEyVxWu3gd5mQKP
rsIvrVH5Og+sml/O3UHmFDa1rmcQFkw8TuukxYHFDU0d61HahLRscsFTOefATJGLg/ajc511O3Ms
brxMzRdfsa5IceTJA5BVjBgO007bUjiPYDT+HYQxq8jp6/od+bp8nHtsILUyknNLCNLWt5n9rlaq
noZqnC7ziLmSaFE2Z0p6FHvQITOxwnv0LfkkzTbZm1XGfK60PjDWjFkEzvA1sLvkgG+23ldTAgez
geiaOPAKN3XqOU92GoBix0HHa9DlUcsrhdYDVW8STLgkKPItUfHeZiJI+I33PbtNHMyoNM3l6xCS
O7ARk7eg5wS93IajPd2JNkk/U/55lAWaLjnjHq2bhDCPRY0nsHvZticoeNuEKezBib6/cFE5UvLZ
yLXi+EW/f3IxuMckgzJXTFX7pwecQWuQTYcU+3ZkGct41tbKDrua8mMVBv1OreH868PqxbHDZbrn
JmqimludYesEU8PoNZspfQaAkaUcjuheFUg36fLWByzAoxd/r+Y4boFE50fTThcZkd5uHByv/ZSi
ZYyJ4WiLkUdQgBbpxKYIFA50UxY9/Hb+mdy12aS8sDiItYyzScl9y1t4C1eXnaPRHN4ZIRfbOmcv
FIonf8gSeKeiCTKcBUn1mefFh7ZMhE/JceL4rHYk9fJhGPXKgowD/ZrwxqjB3/uYs8fAIn3B67y4
vpvjJgFZ46Ujr4PTBv+xcfr/muv3/xGxT7AA+V94pisQ8J+gvytx8F//ZfO3SBEs/zuw7/of/Ac0
zfsH+f8B5xGdp4nX/z+RaeIfroP/kt0eEZiWi1zyX8g01/qHazqeFbpstgWB57Pa+U9kmgP9L7R9
eGqmEI4HbO3/Bpn2P/eQffPqnw9dB22OMTOW7/+1+Go6HKrMqN1N7i7oFVMVl/X4NhY4WXQ37MT6
fwo5un4M/231759/omcFwiGZgeWf//Unon3RTgU8m2MrXlDpv3C+IlVlz/2/UXdmu3ErabZ+lYO+
Z4NBMhgk0H0ucmJmSqnZkuUbwrJlzvPMp++Puzb6WGlBQlf1zUGhLvbkSE4x/P9a3/K7eyK1b52y
Y3UYzCe3kz90s76LQa1NWYWvCZFR3clXEtsvkxagQtV8LYgSZxVkX8MW/JPEN8c9/7HCIJnOsUyB
NoWHKM8c1N0U+Lbu026tOViuzYy2TGNXyVW4ODdo34t8Z1thvG+d1niorWS+pXHqYUAZvHiev7DD
sVcpS/CqXyQTyMwaFJdIGm3qXFcpOczsihGOmv60bszK/OZQ1q/Z/5s2OVJYFo3j7FwHkdNuq8Tc
NcPIYswBdtt3Qf8lzwdzI1U2bVDz7Q3dpT3mB9PLaLRXY4+sTMtmmmuaqDfk5NBppV4RNNp4B7vf
Wne1WXmzC4qwNsYASG2sNjrlU7bLxbdsdrpNP6ckHTUYdDa53Tgbuj/itmr7JZMdby1Sw2jn5qW5
7yhGr6pZWaQj61tXa68USJQdK07YUyuZzFc/0ZLXRQmy60Ce0amfaZF0GrnbbMgdFd0T6Jruwix/
CulVHTjxfyWg7V42SMJorYOmSZNjYkUxxWk98VQ1z5c6VlEK3/4jzqR+Rc9yxA3JDdLdAFONA2Cl
q6OSMk/VbAlMP7JB/YJ2V6dQWg7bbKZpJrReO7mTfozjJH9yrS72/IlcbDyX+6oouutAr5DE9bk8
RZl1yML45xBp2U3q+tGlROMsSAk3Q6Kx2e0mWYi2oIwo/g9mQjtHlwfp+pwnNESQF86UQifBr3df
GbmxLfymJlc73rLvpDVmIDloKVvyFVpfgC578ZS4B3c2vudokqjaink95e64no0cWQ7B2nKO8Be1
M1KRBsxtFNbFFV0FuqgJiuyiZBvQo+kG3tWRWj/145oK3K/YDoOfwSi/s2tI132fYtiK7LDdo0As
bqm1x5ssEONas3lLqaoUm0rVmCqFBX+1D4OddNSPHDDYd8PRHum8mtdI+ZLLmZ2yZ5TsTUMRfFdz
kX6tKO7fJ1M9rkNdCRqXEp8WHgjrVHemtjWUOycrwp0GFlLObLVfXrk6zcpq9LFhLajO3IFZ02QK
bWpEpLvGyry1ajbxaMAxAgnzoY1gk4tCZoesxr5UVgWbDdpTu4T83BcVzelWq0gj1rsRjQ0b6UKm
FP1kzpSTue6e+S/4UunjXaGzG+tpfe3qdtqnhb+PQpqypU3JvBZts/HrMt0GQbivaxylTjX4d6ll
JFeywzBi5FZxhax1fp4WOUM3+9ZtOol6O9QhhzQign3PIIxrpdzbJm9AySD6XmVyGk4WVQdCdkNn
g13C99qOPMiVqXUvZAlfE72T0x2tt3q7uCiM6RQN6os1mT8ts6HHkg/Ka2gNbmWiE5Nh4Hi77TP2
TaYG4gasHK3swVkNg6owiAqj2TZ0CTdJN1Y/+1FzEUhY9rPvN4/Z1HLmCdkIE8DhUnsvUT9TgS4e
rbz7PhtZeSUSx9qj6XmKTSP+UmHjvm1A419hKgpOTEMo0vtGbJPAybeNkMZ1zmZvXReTcePMaCgm
LY+9iHf1tqzK8rKMcrxwMZI0VYRIeW0J5wjLypoTjSC3vvweD1njsalrf/khrk6UtwFVRcrbVqQ6
Nptt8bUqw28T++5V1rV37YSrJqRtcJFJCqadpl+3wfCgGdYTLbRHmXTYMwe/DE5JWoV7stQNG7dT
L+4aUydbDAX5QToxaB0myVeBJeFC8AHvS7F0JFUpyN7ISzx5kIcCAQ6JDTUeqehCtaE/bZSo071J
EQKrTtbjwG0qc6+b+eRVMcrYFU2ySK6KqSqvy0rqNDDHqtwUVdk9q7YW0S71OxxtVRh2yTr3W/2B
+OyRO1vnv6yy4/TeIqTUha/iS4AkXqv8jUOl6qdBWsQmqpziwiqHAg2TRefJ5Rj8IkVQ7BCr+Vjh
XIgJYypQy7dmfQwWaWee2jRBioBIdDMm5K5Ok2tQetM+wOlO+9IkGzzojB9zFFXjFiOS/9CoTqyj
LuzFppjK4cqvxvDYUo27DWgbbnmtD6S9xsk6aUpzpct62ml6MW+6EGZlYJs93Q22nxv6q9q2DaV7
U9R+tdyx9NjFwwafGjiRkO6x6RbOrg+NGFGQ6/+qCqu/qX17cHciN6j/WAj2Oo3AeHDoA1bWKUEk
gvWMFPo5dS87P/wFEsB9RIrpbkEhW9/bXhUX9CYHpHPa3F3QGUvKq7KzS29I4wwNjsCJM2d9dl3S
PXrRpkYnGHuY96PV39No94/hpLqLQJoWTUX0EqXbvYZZkF7R/yi2thrErkmHI6jnZAs5sL1pDMvd
NTJ7qmtsTaNdlGjJ3SLcT1EObprouk1O7emU6kivpry3mSamAQVr6uq3hWa022TU0LUmjtNi86+W
Z6iNzxJHeSr1mXB4d0cgwnXYzNFVQs3+0Cf+pcMKdGJ3gCBllFlOfA4LZccat4E9M9yXKit3Wssx
aAMTtrny3eSuzawRjbRBCELrmk8mew/ODXl+Lckc3E+d3Gd9Qms1bocp3LY4YffFoJzLirr8IbGE
/6tT44C7WBQXWIvrvbDKGgVs/CtqHPOAfaS4oK/iPtJ4LJcupDZizG66qaqPelz2412k16lcO4He
kmtvOfsJmECw9s0wJe+nsXbzHMYbrMfjyaqwWhr2LyOtIV+hxwBOko039LxzDPCiUZtWD06YJkv8
z/DyGrvvd0it0WphfURJKGlE6zb1NsQPm5RS0tc5Gv09lYJi31iDfxGOfn2JuSF+CrRo3uGHqXCQ
LNW6fqQtVlFa38FvjY/5qJUvVhr5FwOhQq/aSJLHinJpsTWyYjgNNFs8U4b1HYCL23bo8PPkwf3Q
iPzQG1QUZks3qOsgZSyoqq7kIPWNmRjt3mH62XYBYk4VF/FFITTz2hlQvDqtaV1auPxxsE+tR2bg
TeQLF+50scZOm7xKC86J1BJkEWG+Txwzwtap0ZBqU9Se9cQHKKZiw7F7Wg99le/7GIO6GNOnpJfR
ZWj5dzM1o4cBdz/25zQ/Wr3xMy8GFHnQjG2ZmY9l37cLhG6fgpxeIx38WdNOLdAHY5UmVjTRE7bw
YXyrNGzCYBm62w7fDQvb7DhXrKTEVHYsno0ZFMyOVXXRqngV6yDVcje2X32zKU/NWBuPEVSXJ2pi
PjuFyaXUMzgjrfTcvgmNfLgZiC+JgDSM4WYmtRpb/IBHMY/i8kK69JSLKP6qamp1jTGkGzK+gBKY
i9NqCtgUamnM3A1FWmQPFq3WNR5ofTVWsQQXIo+GNkX3SWmfqhQ+mzTqLSXQ9NI0p69xE9qL4yM9
xKLrd9DFirVLn1qW6p6ZLkKTBMdBKlayPox/UfqfN5z0fiad/T3z24epKG9JqMJomDg/Stv8Pg12
+FC4IQbJwDgBEngo2Wgfsyj8mlr4/1Bl6WA0BK7CwYnWrpaym8x4+YamwWZAM+kQR/5ihaaEkaay
20d+K3fZRPOziA086aiur9HL3tdF7uyCELVa2oz2WqcQjYf1hieZruKJrIRUL+9KkNFr3Mz6tdWR
82UV/k/NjqJV2YykorLdnNC8QeMIm63U4TZULGCruJ2ww5k+Req8KR+oV6BjtX3NkzYMSJSE+Fz7
A/CN7JRC9T8EZQFvAxvNymwwdfd4x270xSIcY1XcDS1Rvcbc7gOhhl1cDs4OS5m8A+vx07SpZvpT
23B0UutWj/vVKF1UoLZ57NNWvyLhaKB2PZtbFahvqtSa/VhHI1aQCKNq2u6CGKlOXiKUWOVaHV5O
IG7zgb4Q9gCJOEXbBJMSeMyZIwvb2ihLsy5L4k9uCCulCUmxFYlB2h6bUXXOTkvwmrSNpq/zaL5E
Q+L8dNviaU7zF72ah41ZcchZmZQIV4Oh9y9Bsux9lZneG23QFfgCDV7UUdb7vKyd7jB1hbUu0MoR
hdpiNcXah+9JBt2+q1y6ODRF8rKgNk4vo8PxP5S8ehwzwTb/ChIKyBjBmI6jAiXj3ErWxJ7yOSkQ
z1Xzi6j08UBDHR9ZGY3Pw9C712NouD+0ZJ6psRfDumCHBAJgiQATwbgbE5SdkbTuECa0awtnRZ24
L3mt36dtGBytgq8hmjlKtpO6j8K43RvSFF/H3I68imP5mNlfWndxZMnoW5ZW0xUAFH2j3DTFG+uP
not5cEtjxMnWJAsSxstWv7h0M+gYU5muYwOOimsUP7HZZPdJgPCoyaXuWUFynfLxbVhZMPrVMjkM
WedT4OWXVZ175Dc929NjStd7l4vimgO7cVejGcA0n9MPHKc7Wahs58SqeS6MhJMyInev88mhhDcD
yDJejpuj5NJcgRpl5rzE7+t3OthtFC58sGVZxxsDWQkfHhewrYP4WIKF3fECbe0QpBN93RvslZeD
kca7hrM4PYo7d0qS05Cj6EvdAPOVYX8hImtvBS0P3bfnywiVxm7WXXoCzItzr1F5xUj3yJ4b2Q+y
9kNG+/CHGjmz207aId+Wm7lMmqc66Y4KnsCqLBCFKrcwcTHPDn2soTzGdoyOyTJL/UuDvsjzU107
zdQ4Dm0vmp1aHIgpZ9nX2ZzKH6j7YzzF1d9p3P/bBcJT9KMumuJX+x/Ln/yD7RFko7D9v//x5q/+
fyojUu76sIwYza9vqoj8+/+oImqOovD3biFRc9x/NwxJJU+3DJrJS4p0XtRt+J//Jhz+IwuNoTBM
nFhC2v9dSBTy3x1HmTg1CXxTLmGgf93W4LW4+Qeqqzn76/+Td9lNEeVt85//ttD3/h/Qi+KYyx+g
u4YBtQLc13mOVgezTdi0BT2oTQeH02yUc8io5k+Ia2/LlX8PIyh6SiqE0vkL8fgbmoxcJdc1UEZ6
naZdFKBa6WD65s9FsZZaySdAz7NU979How4rGYrAF/cM3ZdwSShbKIE6tboKBLuvCJMo+qeaOSBz
17R/t2OiV1BIBH1OgGm99k342T3ZT6dyDg/jsvELyQYPmhfddR9YIR5/ez/+fg6/3/ezrI+/f6Nj
QfEyuflCnZVTURj5BqWvxvPdkUqDkGuzNB0gQ6Rbxql2H4rqoRLGXgbaXZkYkDE0erlaPN5YsXup
G+Mh0cB1lJx+N2FV0PQYPwttNd7S3v7xG3nHhJI6fmnnvIoaAp1AF1U1nonWfuUzmYiu3vVxGMPT
Mo6aVXxljwM9nv7lHI+nAHP9yqyUN5rZvoZGuta17jmsq2+Icu7nIN8XBQVEpfufBR0v7Ojz19g1
lzeYL03p5zE9GkuyShV3MzCszCuzqdlGsAcoxXIGK1xFawccXgLCBNvB/ywA7e/bZFMUtxXBUsZ5
JpZOq85O/LLxUugvue3zHWnPH78u55+p1HWhG8v7bJu2MM9DNejpRVZoxg1oKeeCdL99JBNPFJ/F
JPxFcPz9Pv41jmlYLDn0L3Tn7K20W5HBHQ0br3br1yB32M0nNDALM803MlOplzjgUSLQ45s5gp2E
3vbu4yu1mdjePMrlJwhHwU3lhlr8j3/+21TBuVeR7afVWEnd5DKJ4mFLB6x/cYZp2rXYkrRjwGH2
KSpRVfSaL54hmVqrJu2cS10mSAVtXOmvfYkjZuuqwllz8hkP8wRLTEj+qJ2NPOHbWPsnv3Kvykpl
J5kr1xNJf5jjuQS2IlYAbuiu9qVYHInXXal1nhmAKRkCdU2hllbn7H8pCohNbRxc0ikycf3KS02v
e9h1mtz5VLcfrBZfBHWCcD1AEl1ZfnHtlIbaUhCHApXEQLcQua4aPUQbD0FtQaIt1bBls7mybYV4
qk20J23Qkh3l8XwbWOOLRaoNvXfCRnzgJTYZb0jHMfq07qV0w+3Hj8N820nhjeNx0EKh16QE3ZTz
N6/IOifts6b20soPtwYZBWvqPSHOoZletFznQ3TXhiBp0BPjPynLsPMUJshDWJn6axdJzIJ0iofO
JCWTN3ttYT71mgzkmx44CBn74NT0EvoXNfsVl6w9Ad6DtlYDFa8rQX85puobxQjoK1dyTiFhI9Cd
Xx9f53sfGPUrBHcWV2yYZ2DjKdBHOTdpzQTSaF9oGranYG4eqi59/Xigt+Ddv+8nSzddQP5vLb3D
31/vgSpbjeEMYaGeJvu8QomOeCcFAtbpzFppN7TbvkmfOZTpn/A737tG2zAtgJuOCQLr7Bp1s0CZ
1pa110RF8sr+/hTao3j2ZwynH1/k+XLPLbQMJOCuw7xq/jGSPzeEw9AT8OZc3chuEdGl1n3ANsOa
Leoe5c+Px3vnptrG0ubDtutwRFqu/Lc5g3aQnw+JXrP3j6xtY6qjGOcVxSvKpKU4WQl2eE5/Hw/6
zu1kUBqjiqbo8jTfDqqhu0pHlJVeFtA2cu340hpoiRoWTvaPR3pvWrZpGi/TohQGX8nbodBpOXiN
qtozVPkaTMl3Uw1IZGRHLinmSTmMh6Frf1U6yqgmS358PPy7F2paTMiuMpRx/sraFTLm2uW9qc2G
5oc80XfaNeAVPh7mnZfGNiy6y7TbLV7Ts4t0sQVQL8rhM85GTwc7f4zqdKlWp6jlxEMpCO/9eMS/
8NBny51tgO0wbJv+F73it/dViKqex1qrPKN15ZMdULgomwNNYmbfKb0j3hQRIaDFgz0ExtahEfuM
qn07tHaxk/YwH8KptD9pXr//sF3Sm21JL+2P3atNXdPJg5CH7UNwVx3Wa2f6Xro/INakKwVBY2vp
3Y10jcUIhRzm45vy7mNwbdMypC7w4htv7wn6zljWg1t5uOfvWnfw/Gy6NOz8ajKCl5gT+ebj8ZbH
ev4MTOU47DiYk+zzz2iyNRIUpKy8dHaPRlU8VXH/yXN+75JMZgXeXwpMKDfeXlJgx11KtEnlBTUF
KqsF6oPkCpSPmL4GenDRaZ8M+McJhAkQVNd/j6jOploSKPKxzidGRA61jX2tvy5R6G2yvP9Oj84Y
t7Wiq2YheN2oodnjw73s7ASnqHGV2uXejeXo+ar53mfGKcAYx79vjvtYRa8f3/33vm1LLDoJWyyH
wGX5/23mnKho63nfVV6ixY8qHU+DWV3R3L3914Y5e6mSrgshNeCltJtK32htQg+FNBD8lJ9l376z
fbR/vyDz7QUVae1G88gFYfj/EZn9Nuu167SzHxFgf/aUz89Hy1P+a51TUrqu+OtL/u3mDUo3Qitt
Ki82C2gA1mXSuXDLEnHVOPKkO+mB+uJej6zCUzK4+/iWvvfd2KyvupIWjSt5dqHDGEWDXvKKZUau
b3Pb6ZHOjeXXf22Us0m5INfeCNmZeRP4X2oF2ylIPwkGeHfCc5AyMeUQOCvOqey53RnjXCpKWvMo
PC0HFTtPdzk7zMOomIf8iDBzuxH7OE+xxAjr4eNrFO/scSm+MMvowlwKnGdHDmT4/miMGbeyFN+K
Kn3SwiTArDGsRZB9Gavk2SqjX62R5tsWxPkqg+3y8U9w3/kOOba62JlsfoZtn00YRcSTTsq89Aow
WN5cp6/RLO76fFSrepFV9yHUP6nSW2gt5jFbBPBtb2zDyFLQHm2xoa6R3DaTH3qiyo+EvcTrounT
3eg6G7O0x001InZMoeHUOT7ZupivXNkHRIRo900dNhciGB4nDbdTPsqLcXQTr20bZCSCQqhaVFDY
jvVNi3IzrfL5axdFHK+CCIc8euxVxhOztXmCuiOAkhrwiFWJn3oyk3vUJunGLqybslaHOCzCY+hK
oEXKEmvc/ac8KNtLDKopHWDEzW3wMPYp7I8EZ2k9XgZOhLQnhACMgDXG72VDQqBPtiEgqbFWCPi3
McX9Xa9V9zZksh0yXWLOZvM6HE2JWj/Kt8h782cx033APXZRZei8mhm7ceM4lz3akt2ka1i+S2rQ
BpVzTNytOCa1A+qZLj6d75eoSa7QBBwiLV7YgS7yZ+rWF50AgFsE1ieL8DsbWkc3eRNcPgkKGmfz
5egSeoAMofTqbjzhY3p2x/lOwN9XoX+vV7S7Jfd+9fFL+M4y6eCvd4QyhM6CfPatL+Z+N9On0msH
KEbQpoLFtXCLevYmcOM7/qt/YkAOXI7LLIpg8vyoj1oMmk9YlV7eucDnUidYd2BTfLEwx4HNgvT/
5L7+UdJiynYMxzApqrK3kn9VH36bsq0arFPS2AWbzMrYkDoB6dOR8X2BKHjV59H3DhSlZ/dAvVE0
3GZZ9loW7SU/LT8FRglSugxR/LuxsZGgd69lm+cvlmaYu06QHhs7aTR8cpfem54cE0iqydQomB/O
XobJyZLJRUHtNWV26ajyiJ2qPc5ZeO2YJZkHjoLGFM8xnADjV68591Y9dJ9MUO/MT45EuGoqjiAU
aJZ35/f7NlQmbg9VsNpgZU6BuQxYYcNZOZ9c7fKSnW0HYWkuk7DLJVMyfjsQDeQSb8dYeEaSfbNj
WqFSfrLDPi8WLu8AsyyHDQcZL061t0NQrSA+j2hILxmMx2aoG0x8+WOKuoO6DJ4Ldj92YN6CCvgs
QeO9z9pe1jldStMx/1jpkjh1zVEvvBiMXuLI17T0H2ST3aDgupGFnOAp9J+kgbyzIcIOwku8HCeo
GZ09ucQBQaC3gqtNZL3GTXdfyWyrkEruLH/4ZLD3bi2NBOrBi2z6j+oGrniA7Ph4YeTYN1qMIIpO
7Tox7YsSDY9mqXuzsu9JGfgkpOe9G0v3wnYMWyg2RGdvjaQLX2iWKD38UFR6t6UBtSoFf74pUcvL
yQBhlCRPH8+Xf51Iz95VipTwFB1U0VSel4/mt48i6ZusASfFqLObHCxofAKjAIuHfIElAvMAGQno
y+wlIjqI8tImT5ILMdn9WmtAhiXKrcjrSrNdMEwzmj5TOri1TLnV8CEFdfzDskpqgdoiecAlndvE
AIqmvleJfHGT9lkRa70Ba/TFTLAld8K9mlWieY2GoMIpwu8lBMgVVWMEKolzQZ2mX3U09zexm4Tb
uqmclVK1scsSVwPAVN1/fHuM5Tv64/ZQSuMQ6ZqGss6+M4mXG36XX3hjQ/dVV+hljeUAViLPqudC
Hq2pU7vS14/TsiUJceN/SyeAB0063+uhtWkBkm9VkR3kjFlHKPwqg1ZBFI+sZ9tB+UW2nbsr7PCz
Stk7K6HLyddxTMoQJi2rtw8WyHgUJnXJKgGcEKd2Oq86MGMbktWCS4doBkTwjvPJt/POoVHQZ6En
5Nq27bIffTtqinLUAC6OPXEA29CNo1obKRWIknWZEkipY3wBTOJKzd+RSC3WluBkEcdoX1zf/CId
+TIO7WPX+8Nq0OfbuLSt41ilFSnBrvbJSvrOqrRsEkzsmzRXXHH+yZUYwDHIW7mnuxRq2/jBRPuI
cgE3cKUH4/K3+ZngT0VaLhkf+MgHYxCfrEt/TjigdNmruNw0WlXnM+oYV6g8nSH3tCm5SCf9StdD
NIwTGkU03hPMmYh9M4alT5apPw8tJquIrjAXUKJhDVlmpN++fVmPkfR7kB7ItFGKC9crQ7QhwD6R
5rzUfnjPW4q6pQMV9ck1/7EWnw19Vs6omkiEmZ6yRCJ5TvzxMBX0D8r+kyf8yTDnJXGnN9JQVQkf
gdufQN1RXEUqXnxWb/pjwV+uBui7Yh5lnrCXf/7bjQz0zAatwI3EJFEffLsqLlJhZduPJ6P3n9fi
16FJCD7kPBDTwBhhAyNCtjYmO6O17kPburKj8AWF7Q0+SVitaXBR1dXe6Jx/anAWfEMp3EKA1t9e
Y5n2LSeQRTNXase8M287P/45JS16rPJ71VaHIEYu6dQP+VQcPrnwPw63y/39bexlf/Db/Y01LYLj
w9gYoXbSTTE9Lp1aTpokzOR9/1BZ8dfR0R7Gprx0hfzkQ/ljKl2GJy+JviUVVroeb4cPcjXOQ+Lm
Xu+84NzERR5cDNU1ipq9Ijrx44v9Y69zNthZTWTWAo1TuwKllddrZGkru++g4YIOAIr3rw119tr6
Os1DzqO510DUKbAyBsx+or8zKMr/MyNJ4bIsCMv+K5P4twdoouSrSDYuvK5V6JdtO19aRSPn53m6
MmzZ/zNXtjSq+CINF4Dt2yeW0ZGU9LRzD1Mv0VhkBKxqCH/ACzID4rSZfvKGvvvQfhvv7A1RANU7
I+OhRUF5o8RwaurqUDntWkdP+0/cSuYZy5TsiP/oo6BENUQa+6C9I5QApWNduQ1WhzQb2B5+1kz/
Y0+6vIz0FShe6xxyz58bdncwi+5yXZPV0M3NtlFtX0EO3jbVfIjJwEw088vHF4hCiKfzZtNFUxGV
DRsJti7iL93Q759708KPK4hF8mxD+xZFun9nxdli+rLXANK3zaCHtwD0B2AA04+pBBLaUxjbJCR1
UCLC+KNVv5wCqUnkGL2nnLg+tKA2V2lV3ie6Ye/UXO8no7moCvMUj8btImhcxZGNNFGE/W6IJDrS
viLHowdczaZUW/tG+YUqTnM5AX4EWDaPRIvnWBWzvF00GmjW7TYpcPX7PBi6u24NkjGJPIKGnV9F
rwf7Og3lZQHkpc+1m74zs4uEkTaFPbtrd9CPojOdzdybF/4A+aNvXHJIcg2ak5vs+1oYXq64+iSb
f5ZtYl1VvvU1oAq0GWlSVrLGbpe12MMJCjTjNL2ErvBNglS/bznOrQs3IHcBg/Z+DKCizhNGJ7ss
8hWszeow9ABXNA02GqDoi24e9+TupSs309hfp111G6Lv9jqyeq8tKxMesi4InTaiAEuyzbdFu8Eg
Hq2IqXsum+5h0FDimjlsaTzciSgnYJiTIXd1U9o0yA31HDIuiTfErmTKbCmLadNpSvRhEyYzQVO+
BNcYxfWR7q6zhm6lkf2kI+NdSmxDmCSvGpC8o21M5ZVes1fqQHhM0Cq3btzCvw3IFnRkUKx1vHO1
TniSBbboMOQQDsFw72WWDofIEv02J13GJJvWz/AsxMN9JMzhGAlFHh55AOvWSX7kVkqAwVwTE+HM
XLYLMBrtpGvNrWea4FUHnRQXmuFbCwUTk3ZCFhwN7D1YrwSPiNj3pQP4wXTB2k7mNohjuaHPae41
O7+mLMazG/weL98I1pnEA/l1Ki3K8CPGlgvUJJiMHNPfpTGWOwSpBRbCOjySMtl8EagyVmjTelw3
meEJAJIbRV7Z0eqaEdBAEAbruKq3cVB8LZwm3WGlB1DuDMOt0/Y+xxmzOwB3PJX2pD8NWiCPgREk
2F1KjHJFB5+7wd2oTZZ/SXKbtfEta/gm8zr2cm58s9VpW5sELdl6te9HoZ1sQEo1RdZagmnzpxVR
eCtDBeGuN+fmFs2w4Sm4N8wmdoK/UY5rqp7YTuayvMioIxJcgOGnafBbFuRVIb19VHq7F9lQfJed
XRz8WN5x8EseacbpxqpHsneoerv9HpqkLqLXNUlTn5rhFbSgYYEKw2pwdMGkoUKdNDADcfcAuGWv
OGETmoD50R+3pQaGy3TbXRqSDAJo4VmFo7iodOCPXYngfVBqvkbFVq+HQCMXnWdC7CJHuqohDU50
HDEwWPnpOp9d2EcCNAHW4mG4BCzzvSVxhpwsFoTMlLG5Mepgvm5L9FBe4IBWstinXykQPswZNQGt
pZiaAM8vgCV9LqjTOUE9r0ujQVMTBAA2NNUN8bqsR6WDBSvKa03L+5PKYC83gm9mJ2JoJpmtNffR
pImDRWJZgjvEin6MhX+tQqdZzz1hegVusTUkOP1W6+kHroYFlTFldn7px8OhHwC5AiZd+1X+E9Ps
CDA1JP+zrNy5XmuRpIjmp759EI0MMMwl9QAFTt4lZrZuWo58LmWDiyQJhxXBM9am0ghoS6zrpItv
0NbBe7N2C3MRGfPPegLArFztQqbpFV6cvYqGowXBa6Uiu9gotQCTa/GkzTN1BB3NQOeAbbHT9Dih
C/Hmprhw7PR21oE0OREIrrnRyLAQ8Vca6M3Gzu12R/jVE/RDPM2s1OspMG+chn3z2HcCnFZ7Q5Hp
Z+bwXoC2GDb9EBxEaA1rlpxHI+Vvu636xUAd2D7/1Fb9hV9GX/LO2uAZ74FVrXh8T42dPYU6h8je
0TjV4WmAz3aPHeakZUCICOS6dCK1HTQLlU5117fWi6UQsAw2eNYZZL8d4TywduRC3mqtzyf26HbY
tzUSB9Mi3zlOd8rBgygH3qJwF5g7xZPNVFH5g0F56ecSxnb2GvfcQPcxLNx1Vbp4tvFMC/tQWOEv
2DBenDWnIA0vQmDEo0NKVZp/WWj44SCG45wYS3WPbSexkXps3oOFubCjcS04RU0RLhVDvzKDZzES
Jij88KnHrGImygBrE1frIclvDHPeuzZzwRik+Z0m+NKTOXs08RRAI/SELK5pbq7tvpU0bLQfYQ8f
OrGDK4scXSsSz5Ctbq1kLAiMIEvNcb7xTX1LemTlQA4BouYvLhWqIMwu9Lp2vAAytG/vNAEVMiuS
U5vZp7oVSPh7XsehxriQWkdC88Te5G+MMKNv4oCYk8qS40bpNUkD/RasN3YMt4031rQYDpzZs6rm
LsnH12Fq+mNFs7k9ps0Q2KMXEkDSfJ3IIoluSZHL6+LWL9RIYLLGLwmiZD5Scvv18QZpOWmdbY+Q
AVi6MjizUxY9O4lZelghcuQYOEj74JA4EiTdadbkJ0f0d/a0i3Luv9g7k+U2km3L/sr9gUiLvhlW
NGgJgBR7TsJISYy+7+Pra0GZlklCMOLlfaMyq0lKSkpwuIeH+/Hj+6xtgf+XREU5TeWEcSTiXUDM
3jcd5mXaMgsFZF31QqzkC+H6uZPtMcJkU5SO+WzjJB2gFvqAwSltGVnBxuAv9OlVzh/UpoR8kDdk
txXVnciRlcD2vh7N40efjuaHpk8VZUVW4xDXMppTOm0pQIbIB9en9cs1nqD2PLNQQoDe9Kr5788M
H/t8ekahzleoswFgr+Jbd1KNr3FeLqhI2mNkuPm6j+dmDGchE804YTXq4s/HoXHWAL3knJ+FfDoG
PDeErhSQdIevmzlzTtY0SZI15F08x9NcciAXkj5zObrsBjCv1qMM2lLtlFVISSr+ppfu3M9kBRAu
I/o4aspATJyclFWCQhFvUg55HfXfWGi5jR++tfCYpaBcC2p2VYUU3QUpfW6N27SvL1zCnB3WD1/g
5PzcqaU6wH7IlxUF6xiIr1SUTJiyfvt6WI8f89sM1bjpQdqCyOjXfeCHw3Na6bDNcApYEtGHG3L4
OM4k3aUj7Ll3kCQ3kh/LNEwG9uTM7IM+6ISJhHEs11cwgZDFInc1n+XhMMniAVH6Q6AOq86MvK/7
d7ZllPlHQg15ULr5eXqKemfIJUzmJQvsBuQuXpe9sKrN5G2uS5JavCdU3Cn3QRVudKhIXzd/5inS
KHepsFYsvoX8ufUkTJO+yArewzkjR91OySI2qF2rO0m9sKSeOdhSDXPMIMlcUlN18bmpqQSZNtZV
sYSzqW1LDEoWWSb3pMOHaJVoyIpmUIGeObf6hYuMM3PoQ8uSeHK5VOLBIokGnTQac328z/IBNHw9
jmf2i2NWgsdoWSggT59iMOtVOgMjWWpTu831lansFc4LoH8uNHRmmUFjg8CESkpZNU7LTjLdgog+
sFmYSf0kV9/qKflRCKZXNcHWaPQLy/S56WFxhNC5TUEMfLpMz4I51gnh85JLHKdu9UWNQQSQggud
OvOAjgdAGVWzqnIJePwaH17yGjoLrmWsnVySv9RHsZym3nz9gM42QZKa9DH1Qlzffm5ipOpQLEWa
GKNpp2cZheytefe/a+M4ST50I5Cpuwwtdpo40xwuwqD1XkqDn3kglowmm/QXv6q/ruw+NIEOYyjJ
V+TL1hIfzCL60ZfqKhSnSxdo59s5VqhxEkXFejJcPY6oo6jTDsiZhz6L33oF2x50zN7XQ3apnZMh
M9Sgr7SSXQTxCB5CSQ9m1ryryDF/3c75x/9Pf46v1Ydxg12qIEWjPxSd3YiGciNk4aXk9dk2NApe
jhU+gL1Oxgwntlq34M5yPvW9zsdXqr4UK55vgrsyMoQGi83Jrl+akzlyUU5KshU2cZtf9b26+nqk
zqxk5BKRGVDYptGXk8VS7C1EehaBRTGn76rf7aYsfKua7Gq2Ll0wn+2NwY0RWAlF+u3mCHvGVOfx
50tMFRoIp3Sp/9fqCUQa6DUUXebhm8YpZ02yCizQEj1foozZW0KBAZjZL9QqcrDIuxASnevPMYqn
yMugsODIjvs4yXRcLTSrEGmrFW/m5lvgX1phzr0uKgULhkpFKXemJw+nkMAzBxo28MWUXR2PjYWf
kEOMLqgxzjWDKAJAnoFHq3J6NZwiaTADn01GgQ6hFiM5SOSUSn3hYuSX6OgkuEN2i+JD1Ah/EK59
HrAqH1nKctppYPdYobkC4ugkwm2RDnvL16+VUlj74FsRHZM50H9KkbaZauOmlTBzbl5FaAHtJVGw
fOZMxB5ucPbjkkFCcv75S81k4PGRZFaS+j4UEznMcCFLBuXmMEFKDTMkhFoWrJNaW2skkeBGLIfm
GeqxnevQkqrcSb5DOSOwmW21yuxZtpZJAXEI5Cmog9u8wPDHSFY1aAFJ2feadmHXPhMjfOrBSUjZ
gGIyG+Amy7SFx169taq8jMViJ6u1p8r1hc37bGsaii9RQevIhcnn8QoszOSNkjcsqiNXnA8C3llC
iCtq8R7hfvT16nRuZhL+/N3YyX6RjVS5mRGNiZAP2KTsEB69oT9+3cr5Linc1xGtIjY8mZd5mLSN
OTKAIxabvMXOKIbLAHl4yclRN/59DM56/k9rJ8tG35PphimRL+fCWBjKtNSEh1C+EAOfHzjkDvJR
REY18Oen5Pd4fWBLmS9NYfKE/Ea0cEqtqwtdObd5cIz4u5XjwH7YZtN+FhtDxwp5irHytbZzi3sI
CWZJ/V9252SKw6ON+kmhoR7HHDP7nsrPWiVfmGxnpwGCHsWklIYrh5MTCxuw2Wcw/AlOmqUwvCt6
tSzwJCXJ5giVdeFIf3bs/mnttOSEK/6oawZaC9TGGwPLnSmbnExI+92/1miyKeIDZAC2tjhWn04G
vRJLRdQnJgP+46iTFxhsXBi7s/PtQxMnM6HpAlPshZGZYMBIGzZm0bkhzk5fv6hnx4y6ViJidlz0
95/nG7dIETamTINh2mnY20UAoEqRnMulWsHzDalcqONszVn5pDuBOhm5brC1t1z0jQYoduCYrZzb
anb3b7tEobjEkfwoX5N/S3CCLLbEOCL+yjXo00q1bhruZaoOO9FLGqjfdzqaosYJRbXyq6D18+j1
chlKHZVhS18wwGpND6gElqEU7gUoLJlyxSUxxgsXHtnvE4NGyeDqooieFUnJ50aT2cJ4NJ8JYTBQ
FY1Hq0j3WTNcmH6/v7q0AluXwyvBLCelz61YUoe0OeN5DdDiKPfg2jHzEvEx6mVSHfqFZ3a2T5zl
SftTOPubwBun5xjEEu9TKySuRBFIKnBLOYze11PjbDM6jSBZO4ofThY9KElCEJgdK4TfO4Pc2XOW
OwK16l83c/yYz1GZRDymU7hImgY1wsnYJYnsW36f5txytIDIZFvAf4DyhX5IbRFcdlH9+9MmtVcq
EA2Gz0KUeNIil7ppEsZTRlgrO5xvrnikdoXB+9cdO37MScckasQJntluUZEdx/fD7iTOKHwjEF/L
AHMO3TVLsb0zwfJcUomfeU7wKdGpGYjtddT2n9sJ8j7FqQyORVaot6pWutKgXVNR86+PG0d5vUIt
BFkT9Ckni580J6mSGgrI2jipHVNDIxkJ2oWN9syLpEkmABtkrejBT2WSrRlj7dfO2VK2Jk+Tsf0Q
rase1xcZBkuu5m9fP6JLzZ30iUTG4HMNjp3pMC3IxR6wMrOPRwCrilyIRc//RXMQR+D3cMeD5ubz
k8rDQpR7vae5snYg7Cx9bV7idWunEU5mXLV+3dyZBZdUNku7TmUEKp+TiTFZTTjgmpwthzmzR3i9
2ox9ToTpsbaPcK3oJmMlBJeOWb/vXUBfP7Qqf+5kp5fJDBAblzxlcErMeaR+9HCcWyaZ/ucK9f/p
UndTCW3+e9HlbT19+xlERf6RFqVT1U96lAMDQmqS+GRnPsyM36j1+6J+Z0n7z7pJX/MfFz/oTw4V
N4N/ELUBmkLSftyvWbeHn00La+r4EyqAYXwcaxm4SfwbQyXIJv+I6iyy/JywNcry/+ZQwV79g6yL
hl6d3IgBGfzfgKg+z7Lj9cWvT+K8fMwb/QaiosDKhOBZhY8dR3Q7tZun+cJF3slVye9NnCwOraS0
tTTThGveY2P4lB6gDaOIwkH8XwUpv7V0mmdJDYO0Ed5Rj4VXr67TC8vA+Y5ACOAxUhGGAcHnNzLI
uzxRwyF8hGOMnfB+fvQX4l25jy7s5Ce5jL/68aGhk41VRQ0Ql/IYPuaqo4Sw121jUUu29RYu1mj6
N9qm3ZRb/7pzEfqsARXuFQ8BCXvjIlnrbrHIoP4afy4SkOH+QZh9Qmd93h9//1bHn3/Yh9N4DPQ5
ncLH2oSt7CSrRfHT8roFfudu/To+9C+jShXQpVH/HNf83uxxBn9oNqx9Wa0MmkVt6NZ3IIWucGAR
Hpv7fittfLu5bnoHC758szHuPrze13/GGBe7zB0b2a6j3wOA0c9tC5UQ62rcho/Sd4SrJnT9l8Lp
nk0c1e4QwCEKQqjraYOd/KsN9c9Of2z4OCgfOm3JtVyL0nGqTSA5bWzZ54fvxepC945byD+R1e+t
nLyZjdKHhsp/HvUawZJdPnNNS501iFgaBO6Ja3AkYGx24TVVzrdrcq9D/akun1ZWUr4Rm7lkhY/U
G9Q5B6UgmGZvoIANsJpMJdeAI7Ni6DfYh6d4Lq6xEgOBUqPLQtKTOl1kcJ/cd7UjAtTdUbewt9oE
t+XRuI2F+kXIzYfk6IKT+ZmPFfi4zGXhvcC5dWUUhsVOKkSLUZHdJG8e54lKZmnGO+7C6B7f0t9H
959eniwXuRQa0wiq4BHp26G9DnZAmx1pj+PAw/QmPSt2ceG25NcC9FWLJ+tGHgdT32Mk96jcqqYj
FbZgqx6HKNs8CKFjPpGV+LqPvwg4X7V4sib4U1r3dSWFj1TUvVYr35tMB2XWIr0SHaNxRMvrr2c7
dTNvtKXJUVK3CTzLxHYLwwB7QEO6CpfpulmlS/6cHARX3voXFq5zC4hhcX14jLnReZyMymz2Ypjj
kfVYX81ba0/52oW8+6/q5dNRQG/OnkCRLkS643z/8LZObVEpGC1Ej5k9Ofqy7u1d8q34Vv9oSxtC
vSN43xHqVvfm87wNXcwEH6l1F7zopd1O3a41F/p6upZvRZZzBH6Pget7Y2zD0TPWwkK6Ha+rlWjY
/s/YsZ4HW/tRqxiLezeiW113P5Jr347tYQu7y8645r1+Hez4wiL8q1Lmqx6ezOUUQwE8FYTwkXpH
L1xjU3Lg3m+BFzq+9q7oDd9E1U424S039XY1LWYHmaqbLdQ3wBxO+AIYnl+r29DrbMu9lF4+KeH7
cyH7+ABOHvE0TXMOVD18nJbx1bShFq15wKVy2a9aVJgJLnHLcSNtxKtwo1xbV6V2YXy0c+/6xy9w
8h7kfTmIvc8MQAd7pW7CZ8D4K0octsN14tzhz+GOW9NNnMd6g0+ac5wU1aZy4CHvwkW9HW/yt+vX
7+NN6uFr4MTOE4gpV3kmU2654WjHu+JR/tZsB9Rku2HbXXiNf90///Z4QaEeazSIa/BI+jSBQzmJ
MJkPo8fWbd18XcuuvrS+awtq+RbxwvBYk0tPv5297hD9IIN2H7jvX68kZ9cuk7BWEfkOZG1PRhDa
iTCZGLo9Rg/yg/xT+Kb+0EO73WDfkswwJ2wNoe+l/OBJNeVfE+dDqyfBxdwEiabkWfQYL8qDthLs
6+aqXaJT3156hS42dRJL1KWBL4NAU8k+b+1sx4qAUfI69/w9C2dxYdH7dUP62yP90LOTCKLCDyIx
ijx6VJf+ZnSB/ux9p3XHK5AkjrAf3wRvehbXmJi7tT2sm9vExbD28cJT/Xx0/n18TyIMY8pSEnp0
mpdyOSzL1bxM38JD+Gbtg43mKV65w4Au3vl7kbVz+XXr8nFV+m0MoNOBB+Vsh1bl87TO03yUMqSS
j503u1hMHlI32qYucDEncsr34blyOxf9+kbeBm7durtjEemFd8v4VUn527dAu2LK3E5StnuSrZg6
5DEFJPXHp/VbZkf20+3u7WGBYamdu8y4xum3hf223r0Z9raxiU7czPFk29ssSzu0r9eqkzkH2RGd
bJPZT/ryBd7FIlvesYaEi29e4qyuQneR2KDZ3fW1hxja7e23h2Bxm9kHf80u7Cy2Tu7ULm5a9i6g
icZ+udkZi22xfLlJ7ANkb1uzF4atuVjg2Dejm16Ni90BWYeHqYHrpLaznNzrn4vr52/fvelgxrbs
zYvI3h1ER7Nlp7C3vatvDjvVe7kLHcV+T+jp7uHFrey7B6qa7O+1OzmHHXer68xeFfZdatO+LS0U
+2nhrwUv+zUA0kJ3QpdPxZ6HZfLn4QVuv31TuJl9u5/sH7uXmS64W8H1vh3s2r5KHb722l3cbB7g
pds7+vOjtqPF/epHsABCaqdOaa/uO8d3fjz53sOLv47swrmmnoiV9jbh94VzYCyPs2PcvvE8Ahuw
Dn0uHMFea/bN7tbt3d26te+Wo/0yLV+2zg8suvlfLyOdEh0o8C57ucU3b5aHF05qxFyWs8icJWmb
BbJu+5vOU52udT4FZrvLe7fg81vbU22MS4+/+e5pnrc0bWfcKI5z6232up0s19eL0X5e3fNVFWfZ
O+vGvo5slXl79bi/3abO3r6+mpnOV6uN5QhO5Xqbq4337cq0N5b7VNnbVWff1t5a865oxCHSsh2f
6fX+arqNQ0RKjYa9fFZtlRl3HXjYidgs77vO3ue2t9KIJQoeRefsb2V75YX2j3mhMaDK5nvoLoeF
sFE2trx4tff3k5vcBfZL6GRLnYHzvvFLaW+C47OL7QfLNlw8jR2olPbVT8PxNqCntt5Gco7f7Gfh
LFyRyYa6/rC/oiG+p1M6u0Pkeu+eu1n+PAY63v7HrnM2nWfZ9yxooj1ce7m3/Dk78arydt3mZnJ2
vdsveldatO4qsVc7he8vbx54u7GNY8re9e5iciavdu8fdgfNflpRMGT3rrkUl96qdQ37Ybe94Zsn
LhGZVzq5Pdnbzjs8JK5duO+Kffv0g5l8fI0M+z1zvdX9g+NdbygSsPfLZ4Yvs98fVk+DzehObrx/
vaIayt4/B87ztBi9jdfeTK5pz17vCcvCDe14y8Ur48KjoLzNDhYrBrvc4Ovq8qnHz+scy9Vc4fiF
7r17vl3rbXzn9ubpbbC3o9swIIbNm7fA929990AJIJGoyRDeGG56L9rpqtwjZHA2zYVTpHp2lf2w
vp2kR2XB1CMEE9GjwfLyJGyfZvdt1zBrHnhSvLDr0NmpjszQF87b3bL1svV30gbV+tG0r46xa+9V
C8W5/e+iQmxCOEhzNWeoJzsupkSSJgh1ROYgX4teEDn+slyDT05v8bUnATUckHwWdu4pDqyqCwv/
iUzmr73vQ/MnO7AV4oer5s0xJpRvXor9uMbQzl5GnrLHLvagL8pNcqguPI1zGy7lGdx8Y+qhIcv8
vOWJYRL1pjJEjw1mfh7qPJyUg++mdDTPjTDyzueycHKpggQ4xPqFMPhsEMcFjclFD5J6sDCfW88y
sxgkgdYHb16L7+a7+jw8yU8cS8qdcS3c/Te+qf+na9r6NY1e8//YXf3ztftP8f6f2/a1jZo2+t6c
OiF8MkYA2f9XkvyY7P30B/T1UTvddD+PieOmS/80USBVdvyb/9Mf/mV6eiENfbyd+crkII8+Za2P
f/3P3LLyB4wUbiQsssqkmM3jnd+fuWXxD+OoFzneZh0Z0sf88t/JZUn+A9UK6UUEH0wVhB1/55b1
P7hSJv6HCYYgjju3f5VbpoDiUwBmHJtAkgVAHc0bgozTc4U8JT71ZJxOy1AbcXrU8NijwlKpMALV
8sRYyADWKzx/5kpPbOpCTdMDo1L8HATMNO0E8Mt3aneHyQ6HZjIg6gFxdrTRTxoYcvhIOakAndAd
8soKnQq2mObVppng0ZNJI8mE3JTu2lHT96FSC6EHDGImHkjNSt5SDckBY+i6JN8lA4BkTFSL0nDE
gY9czVjUFY42pBXGy1o6FNtCK6LRVrs66NZGE8nYF1QCqbKyjRMKaHV8ZBxDCM3SaQyRpE9IwYPT
WJlubpphGDlB1Q3WNQMCNA7/YENGqQS0O0p8edsf1Wk7BhRe2xg+U+0qxVH0XhlR/K2LtUmngHxQ
qeqpZOj+GE7G4YKUQ3WnkkbDnk2t/Xs/bKISauFoSXaVampty03dYBGrluC+A8yGbBV7Y5yhymJ4
jaoamWvlS7XijeLR7h2P0FRxI7WR3iHV19g0m12AYeocp9UyFDK1ICkhBKQ+u240DyBVY9WRNN8s
KQTW4m7RlAZG8olsjHaeNPJk18lE+k4ou/KhrZQMEXcniUfXlz5QPW3ui32uyrHpUKgVsrWpvQCN
aTBz2THSycfekBo6eSmbeFYtkOVLxgKskfESV92wi2K5+9mLuZxuNfxW2kOEl2XjjHKddjwGLZ3W
VtUb7apDC9QulJnKYzf3RTG2EYoAxIipkJqogeVMusyx6nuffI7Ay5ERfZpkzKBuoj7MXgqNOgfq
pvs4P7pEVMZ4P4wNBd1NbCjRspXh0DtzZLTJIokaH05iH9WN3ap9dq2Nhs++UljxM0L5prchPOgq
WdV+0GyDWtMXKMvGayyjGkVMq1TXkAV6EYm7rhESWOY84BRfBhkkYhyF3CzqdczqtDKlErsPWjuV
k7S2KYuYaxtQNR7bjRCkx9J+6okPQeZPPWnURT6NrWnrcmV+p/I5u9fiobvtkGBZi8lMAmqAM7we
7fRowxT3jfoYY9YzO3JtgJP0yyl8E6VO2FdB74uO1QVjYivI32TH6qX8qZ9l5Smp4jAEViCY4k4o
R2XVSpGPcxKlmmqfBj/yapK/tRyRcBVUfKp689x/a4VceY/Ssn6WYdRumqhW731fz59FZWqqlRL3
mG2VdYgZUYFMDN94K8eXXm+EKXCQ4FANoIrBZLptb6TMS97HwRmDIno2Cn0SFrI/kgONajksXYpz
KdMr+r6jMHwA2mkbYoxvvA9NnNJbwZwJs/Sq6x1JisrJrqy4XBpBikXYkWnoxpqUXlOgq3AmohIT
OpSkh29FaPZPihm19wNLy22IXXnmVmEt80abU/dT//WoW+qt90E2yNc8XVjSjdTijVvWb3WstZkr
A+B5E/AMCrhWiqmMNUjMW3Y9CDiOmo2hgR5X2twN64IXPCxHC4RFH0kvrVK021ZGZQuBQG1EJ0T+
a/CFA8NaJBLO6M5gdBSOi23mO9RVKz7q4zo0bUgYveVKcYwXEkvWyOAJbcu5rh0p4F6MLAup12Fi
SyV+3xhRdJ1rqrIU4iI5NKIedRAWmqlaDGFTv4kqciFb0MpGdYUCUcNiDoJsh+uWql81eM3hmF7W
Km5juRR/iyqrkBbaJOGlpOPP1K1xFmB1zIpSUrx4qqA54NNYJKOnNnlfuS03oYu6x/oUt2ZJv8+k
EjCE08eSTkZ1rjLR1Q0zxPM2Csdd1fRWuCwj00QL5U/UXpeCLIHcsEz5WalqsfTklNVtRRKquLaK
owsY2pLGcIpW8GeH0qruEJb6TDa66YWjs7ZANXEOJE2xNatvX7GjkKnT1iol54c+xmbs3+AzgyEp
7yO4bC+BH/uUXuv+NVOdl8WXpex94Aprz5Ybpc489oZ0JYe99qe05F/d4//PLKAO5c/8tq1//mx3
r+X/CyESibkvQqQijfro9eON/BE09WeQhAnNHyq3RkdSNKESJhN/R0m4Mv8BtRq9I7d7OFBg6ft3
lCTwI51SDe7YKS5BUnXEE//lKS/I8h9EVDKlh9pRPXb8dyfmT1+ZQclYD30KlI4cVu4OoN4RsysG
vz85Q5lDX8sDChqPSy04zPiZFZjvoqTpYIAFkXy05U0w3jbSQcAnNgTAgq5GUqc3KtfUtyAo2Rhb
ic3IayygKA5ilgkUo64GSueU05xodksFyrcW08RoIZYl1q94qFjEIuM88o4W85RLhyo1W9LTYznM
tgYYsboSxUIlpoFyEQ53uVRqJC4HbDDxu9cKnNUTbR5VTPMqbMPbvpoSiJ5VBZaxKmry/7UxvA9Z
2b7EQS0jV2xZ/3Am1j2MI2LXt6L9KCrjXd2hifPDwvCoxjsIHVraJOtw5JuiB73riu/CIGtu09ek
84PpTYxMZQuRfxOIge+EBpsmji2xPedJhUlfmdtlJqnLORa2VG+X0Bww5zQCEDWSXvrrqbe2WqOl
ByXJYY+EhuIYigrGecbsuaZgAFPZwMMZsd/PiYJ8DhmXWxjhDcAVyJJxjY31GK7bcKrZR0vdM/vA
XCNplB1p0og2tPbnMQB1pco4BLpWw/oQNqVZvEvCdKNoyYyPC0QOYHb3add3y6EP5oUxxcWNlMpv
VkxkVVup6qp+Wd2XGc7liZzlHuZ6b0JgvuQjXobMS2hD4vxd0UPhICodK1sUsyXWM+lek7SqXET9
bWJ1TxMvwbeypKuglTs7zQP/PiE4f6GI3FpFpV56QqOPTlvjsQp7GzND0xi68Y6r01D8McxV8iD3
YsQdFhuKflvl0bTWLZyzN03ft8oPdIemwYQsBMFplEwb5H0cYae0KCOtbZcxFIirUp5V07OgRwCi
7kzjVhjbXEpbamX7FFdyinsknB97iY1zZ7ZqqF8b09EF0TOh5WvmeykSxE5XgdE1lnwdqsA5Ay4Q
W1GKNrhQ4niuzgaseziriCbUYO6+BWJZTFuzEKXaDYRauh24X8Zu3TAdoYUY1IFBvkFDZ930Q1Ov
IkzjHGnUiQX6Fod5PWr1J6at4mAXY9oF6fbBbsWsXYGprHa1H5fvSqC0dh7kRQUoR9Q34HqmfRck
BpwZTAhSoXloIn8aHCNOfCfpiW6DYIhwkFWuAwOrwUoH7NCaQh/BLtLBbyZ+zCw2h67stxnrhbmB
nkWguGxAkcwrzkGlowajsB2kVFyZFmJ91QeXpArUCGBbTYyAtWlz1eAPVq8aOCWi2+RY9BL/JJP1
ZoWVv0q1vsQUPPTb1laDwF91vhDYU9XcE2ZoL8JQEBVlfVjY5SAMi6krw2uQB9PSEATJswAvLgoz
FynJqsmkkOF2TN/UQdOoWFQW0dNcatCR27xao6IUXEJ0KERoOWwrj5IbzKBn7HEzE8BLoCqxeeBA
FW0B+OTrMqh5YQE92qZYDwszUOunIpuO/nWD4g5Fa+4IjGP2YZhVyci0RzzAYCgBwgHt+FfmMMfD
XU0pth3MZdNIIW5ktRFtzbonx1fA3TBloVmnsi46cUe9Dycn6wqNs7kvchX3RysWVyJU4u0QDsLW
pNbqPtJEbHEDvN+oekq9aY7XTThWtyLvif2ryaSdqlt18k1KKH59K+sh4HacI18PUsblcdBu1NZP
v55g0aB4L4j6XVM+foKgDz85kuZgnsLXpBCi7TiowqYuwmEdYGtxZ04MCWuvf2hbpXEkA5PdsC65
QepbfGFUnf5Vw7AA7GQttS5BNFRaWEnXERbL4yQfKqMfPDNl9kSlhl31qD+b/hS//mq/sHTEJoaO
1VjD3xCrwNr/GsMiKMY7cczatVmrBFhBqiHF4dX7ETSaucuVUPkxxlTONakRvzYGjmVNPcevSafU
T0T589uIQ7ibGTij2zhts/SNjf6cSMK4bgPBujOasb+toYY9RCX1R2liRXaM9Q+H2Ny8GiSIS5ls
Du8RoKdd0pjG1oIo70h1bpXmI8VglmCsSz8exeQ4xhj68KrPRdpvlFEvwX2B1cPX3SZHKIfk/squ
3agiPF+7NDBAFfIiuWsiDeg9cg0Y7PrBL8Tbtkq+TXq+GnNldgtz8EJtWMpps86NbiF3iD4V5a00
TWhdcaByvGjyjUixDvG5ecDMg4luStdmMD/2kVU4SoJpO1zYZDFnUrOchVZw1b5jMk3ztIjqlgNc
0CQLtdNKzy9MBdXLbHIuAVwEbFe0MzNUt41SNJRQ5aR2+0hx9NzgsBBoYNp0pngz6JnkTE37alSS
7IwdOgR/mB7QVEeMf3GHQvylq/3vGiE4enfhVqqHas9eYgHAmfKVJMmwqLqB2Q0P0O3mEPnGbKYr
xDX6/VhAnJHD+ciOaUvP6A1hW0c93OMiDL28RmWjNyGM9mpi4VbN91FsFjPSWFHCOGBKB7asaP7W
tH63Fepx2fgKsCIdkjLmtQcZ2Mau1MDumkMbkEKJzO2UYvqeJCSMqZ+nkC+89/MA6dcAoWuomk3V
xo9VOy9LXR4B9fb6sjUVrtal5HukRjCYdKxj00Ku31tYmTZoHtG1GoA9Naw0nM+n1dwJlddpRuaJ
Fi5q2Ng4gopzcqAWa3XqZXeK9fQqSEsN8Ho2ukU+mF6ehiyDmiFsehFbRbHu1ryv8VIYydN0Urlu
reNaXUBkCab8NZ4gEDVKq9wM1O0ug6H3HQ2K5XUGieqb1OgDZ/RUdHMzNW+L2pCXQT4pqyTzRwQ8
aTS6QdZEbkO+jktMQ8WBHMrAjR8oa6JBM8bmepDXCciwgckXRvu5ydKDlUrZgrW6BwQ8CeJNbfr1
Yz2pOtDgPurWwJxAwlGsENtBwTYC6q7dGJb/g/TxtOfEMuxgBqU4G6sSkvsyu4nEqnDmqgIvxSbt
+UBoUra8o9cXwJQl+Ermq9qHe1/Mq0UtxvVdViakoQahwD9dr+aX3MqFpdFp4JU08O8z9uTrvs/0
zcRZfxGNlbCNMjNZa3kjbRU9NlYD69WPsStKpmQsHOKi7pmmQXIlWfWMLXcurXtdPWofx2GE8yVY
mTurLDIhzNvJhdTLUTyMDHnGbruc3CAShtGWqffHL9gIqAw1OmLFotxBDardOEnSxRHLAtxJrG8x
2UucSSFi1E1O52ViTC+9LLR2nGLgCjncCL5xOhhcQ+tnLx+H8GcMTt4b8i5eVlWY6naoaEyKCT0d
hsca3ntB6eKJNF2Xg2zdlH5zDKHHRaMnwp6si/+dD06uLWqSvbZi/e/Fdr7vx2mp+0c3eWww1vNg
bXCjV109maafgZzpP8zSEJeCbsDMChI3ShR1FcV+Y2u+PyxHKR7YEHUjcsMCWmoZsSeZsf9ucTEP
i8wwOMEmT20yNDupjgr4VVh+DXnxUEV14pWhOG7yOgnvLEJGF0lftNaPzHylJQBtp07n1M4Hmf+X
vTPXjhuJ0vS7tI8+2BejHQC5Z3IXScmJI4oq7EBgCSCAp58vq42Zduac8ceWqihmAhH3/mvQ/sON
/rLZA4sxV1mMZ+RhjtSLMF2AVpvdnmvZVsdh4DYRUd48u2tYxEw1nGq9Dj7qaHrDROWcM2/8DiL1
x6x9Zi/PcIhwl25SLxaXWWZv/sRx2dKJapdfxDChKMrK30G9cfttwDyW6h8H3jE2e9eNV09x0xJc
lzBqwO6GPgG1lVknJMjBwE3BrWlb+8ou0hxavZXYRuv8HYONBbgb1eElI+Y36WQ2MSoDejF9g+Fh
v9Mt5+jAbhdnBjlIhWn/Dsua3680W3AungiG+PMqQcYMUMCjcAv5rNtgIZ6z7i9NXrV8TbZIh5oM
PGXSFV+Y6+vahsTy9L0ZF05AVuC41Kmo3QecZb/DevxRgpruzQAf1jqBBluVb+zHXvhZTLUhL/0m
Xwz8JQnS7vuX+tcpQoin3ldPWYe5aar6v8toMOj2QxMPknQ38Kb21c4D9Yyxe4LuLXz7vBm2TLw+
LHnYlHgfyVCWKQOWT9aojEhQ3vpTBWR3iIJ8SHQd/SFPtkoqH5bJdfmexsEWp5mr7lg7xlvVOSfH
CPuzIIDoODmFT6FnfwPW3Q5G3mRnklOylKi4iFMkR6KQRTBkxmAntRo3nIL46Li2HbJUO5WdMs/l
cWYCT8k1NV9E7hgf9JZAJgpNNqr6jaKz/tEu6FgnV76MhlO+ZQRzHGZ3cH6yV417HZrfPYqNc+Qs
nIVB/2hq43Ezu4d7Ki5xk+KxzQyZSFm2p8pv1pPVOcCtUf5V6eJq8rl+CPT9MeM636O1UIZaROfK
R6s6iJHuQy9bU68e6x2Z3tXBm4jYiaNauleC5tsX2I5pj8K4px3irrq1K3M/R9t0rOpN7Nw2iy6z
yBjPjF9Bm6tbEM2oDhpj/ivKcHh3CiLnwoYkftdYvCPnV8ZlKcU7Ov/2oS7M5bD5nrhByHGFiZAS
VR3WqVMw89CmEvvmkj0tgdOmFER7j0WXVzLxu25MqLRebt5U5XFrOd6NJuUmyUHRH0oOZ/oCHE0W
a9M/FDber0FqkpgttvgkN7fv1o22tNT5/KzX2jjo+x7KsOLHqzt5LN69+nJzl0i+wV7T2vJXFC9N
3iZUq3zlCIPvst8ioZfZPviFp64dLzbAmvXT2wh79sLSOhde7/L8r8w6k/u5LnWW9CUw28qZ/dHS
Nn1YehG81dAwzxlBhdcywgAu9GIwmEdbMmdrdina6nmmBTTOJt/ZQyN8hEUOG+xKL5Uzvlq6VmYy
Zkm4CPN+4djwi56INy2e+O0Kgnu6B3drKhlTs+q9bqX7c/DdLdZ+lSvSN93oqW3bbVdE9vjV+Y1L
xUjIh95YoN+eySSi1J33WXz8gODkR28yTCKISpGGih2KaSN6dp16fh1DO2NnL6m+wW6+vuQddWDs
wtWxa6EJAvJWr6yo064LsuA059aYqmGp3rqo6V6oTuIacDlnb71Tb8emnoaL03nVgxLh/L3qinO8
6e1jUNXZa4M6L663sN3pzjU+J8cnVDdS+KqGVj5S/tSjEHflOVCd+6toTbHPg2bZTyyRjEzA0lAZ
5h5vv3VsNpzDvV3312hcyKDpZVBf69Urr7YN8GHPclfWYj2owduurtf+NSETLtmSb1dBX0FsuUof
nUpPTAlkBYBsr2lUZuMRfibbeSSlxVJkfzrtjDvg1q+ZSFOKoJvbwFo1Enf5OAS6fQ781f9H+GEd
UyOsrhOT3LMxiOIQFGor8EWSXNS2Xn3lIynSoCZhKljtKDXNfHwOGLKfFEsUIgFhXiRgQoLTCGLS
65WfggvDQEyuJ4gAjWyoCipdAx70yErJOfDSLe9XOsbLvnwBKNfHuWiDwwJKR8ZEsxyiNjCSaOiN
z4ic0cT0trtJkzr0bal1QgguSlIv78+SMQdyDeyQz3fBeOF5Ng+XownSrPoZf8hKZHTnlIhrJ9E/
kBUrHigSGxMG1SZtdetCNPGPgjPCNDmZvX+0Zd+8bIzLuza3jB/+xNqRD3pKlR1Uh/a+/ZuZMknN
4BYl4xgyjTxb/l35KdKARGAI9Q1mh+Jedyr+IUQLy1QgrT0x0DUi+2Y8zH2z/hwlh4qZRQPkY5u5
fyChnER2W/g79LpqV8qWfmFvCo/+2Hb7FTjmszbVuqPEAaaxUJP1TVBF+z6FciSzs1DRiyVD87Hf
SvMPiZdi583hkExEtP9VwERpVtGUib1Ax4pG7X2kQF5sckEARrR8B1oSX6otuwdRTlNCxF53zeTU
Qzu2yx9yLz6czK0elqzoj2qC4QDy192vVWv3xdbmEru61D/DQk4cDW74NRdbfpGGOR8rLmTyOZfV
fxk9o3ydR8Hh2vUyWZr7At2uxrnT1paOfV4kruRy6XK24ThrWtPBbGGFt6oKi4ssVUGNzQKxx3WS
+fFsN+XTNGzIeGanJJR6xORIpmXw4PhGtV6WLSIBMvedMS5wBhr2VKWuhEOKrbzgMimt+aKMqD+5
Ancy70EfPba6DF5A0aqbJavsd233lGnUiFNhnQjJnaG1PhqL3m0E/hSggqW9uZkvLhEtqWm9Gvbe
jrLl3FFGl6h7xFRvGMZfJbsmts3iaYQqfCJbXp870YCLVV1xEBZRcaASt8iKssMMjngtg0o8G3xt
DJtr9EQVoAVw6SPTUrW8UVAjzpyZzUNewQw1Xq8feT2mOIDM/o4YcGSXfTl29GV45qsLaHolleZj
ssRr4ZBIN83mnJqeJiaVxyTM7e+mUSoh0OyXTwZyXUNuDg6RVYCG9dtEVQbTjZ2aVfDDX2SRkL+H
GGDN9pY1IT2mkQTCTPQ7ZyXbmAEVDh92LK9xuma63N/NFwevnzm65cLguMrz3GXT62CEPDZjdZvz
zOa4q7c9XPKS5JZtn3vHntN6Wt/xln12fYSik2BbaK99x5ZJRq0536CEYWFFAx+aU65sGeReT5Od
boDXF7INgqO2askHvzCGOWGW0oJKg005lScUItNx1eN6WIcV0jiqzt0gJoqEOUq5s92vOSAWJ8+4
0QtlPztdvxx7Omvc2SkSoumzgxw2969vyuHVr0Zjt1UukKvDgrStdZk4g+Ufl1yHsYEKIvFzz96x
MyGEDFR1W9oITLWZ6iUmLortsCw/lVk1aZC75lNZTsat6A3CqstNubtQDdEjQt58FxXzW1PUVmqN
gSDGG9l3P01W0ntOve99kT/PE6iAuQTEZzrjbcuY1McaWFahzjhF9MzdWjCifTAs7EcOy/PQ8dmH
ppcMvoVi8d/fjMfhTbfrS9QyAhdz5cbMk0xzfT8Qqo4ML8pRpnlmkBSePgvaMtMxaOXDUnYnuys/
5JjdZml8y7k0UqOw5525BsWDmY3PGKKx+QTTmmQmofVb5PkptetMdV74FfrEJlFh8Ql0g/bl3wRr
GwJzpdcikeI+jzf2vtPguptqdgYxWc+zdHgAlgao2UEby5qQlJvRI3+Z6UqMnC6M9RI+5rzciWvL
YjcjSjmFTXCdpnE/2t3nspoeXSsB620fJpWLQoz2lx1rgYhJQQz3vbuR51r5PazFZiI2GG5u2b1p
j0yYYABrbR3/2kbVEDvQ1HGb58uudwK92xpd7MpQ7v3aBbXLJUI/ij0pnaqct8AYfyKAZqdAppdk
BuKQyTUvokMcU67hkjbEel/ccPkxrlEBaNWZ+0aan2Xo0EroVPPRV9Fb5zNK9ZOjb5gUxiphxzxE
jnTO0lMvgS9hPXQ9P9Qg3og9fYOKzE4XSIzWfWTPv+Y8ekWowoPWlQdOepVWky04e2V4Uroy3xgL
y0MR/dkI+ACXQw1TmdEb8+FHVuhHFoguzpwuf0VB973C0zxUhCLslRm0N9ewvgMRACDJ1Ly7tIdJ
HqJ+a4+Lo7CbhPrAjYmLTfFIBFaxENrLeB/V7b525fc8Nae8s39QPOmmXWW+bIIg/DJryutAzHsW
WWVqR+1vP8zBrRr2GQsVSJoLdzxVDqkmq+D6wPDWXreyPLP9ZOclMOXBNqw/tSXfsqr4PReFdc6k
YR2rpayPTVTDEDGIXjIqtw4OY9rVJPQayjtcjiO9Q7uVgodHknq+nWauXymg0KfO6Kl0yqV8dkKi
+0Nc+BQokLzOUj48Z5u9HtpW/Sw018h1yZa0yN840pcTNR8ydmq1HuwGwmb2u+yX1NJKVdfyiJtj
mTB3naYFWycinDIdvfmAKeNUL9tPgnzQEKj95mgd91qd60o9dooHkB6oak+tyM+1c5/5vE/aQVUE
ne/w3MXO2ps70NTDWBWvehSpLqH0CKcQT0XOX5pVcxn6cU2NUb7AoL04etgrOz9JL0wb20YX3oud
1cz8C3s5XVyBMUblTyqy3o2MV13qU1U5OX+KBevfUmXD+hob84TQDRbXZNJT5U2a4Qmz9ysBq3Uy
u81Zj/genGqH7zKmvc5+0mVnxfBm+KJAHlPyV851N5JCT4buez60nyS/M/628mevjSevor7CGl/d
PkfLvFmnBYYxZwvcwd/KT3MrH3KBwqWh3MIbU13LH2auMCvLaE+P3YNjScyO62qfVCTWh0x0R7qG
BWWWhbsrmrtbcoXDso0iXTL9tRGpczZItT3PxqIYs8Snd58sPIMJyq9V6qtuiaXKxl296p9Nbi47
vYmbzTrizaa5G3rB2cB7VEdYNhFuPKKKc0itCc5ZmEeXfrQKNjenDT4AuryYdY88NjEtj+QnX/qN
OY6GZYyc/lTsgRDkpzus05MO3PJsIJG7RcaGokwFJSgpLtYaNRf4SXHKR8PfUx088+YGCNDcvly+
UCn38ajBU3jI2/p34Xts4czVruDMl85q7MxxkDvNKGfI6tv3Z8wXRZZDtJgq1dGWzcxfcLWNOcLT
ASnlM03ADt8MAeHlro0cbm9GE1dYaTAOO0+BEKMHSYs5eC1Ck1aUQM8oW9Qft6pAFCCfwCJipYoT
32DCNNgBlqs27RfC+FfleWd7aV6sxp+hKgyWq/XdFe25D6opVqb55Kut2tmBrJNG9O91rp6W2f4B
xUlbhYTXNzAw0yacDad2G9a098I/Q9ZbLNwm/rjS795UNwfn0C1fpo1sdhHRqdo7InG0tdJbuD3b
cpOUd8zdeZi31K8REm6t9XOeiBlfelkiOIJBo0j42eMbJefej5vCY3DNgsMK4RnT3Jc6eTQmTS2q
VIfioWqylwDdpjMGM8x9PiFh3I5zXuMTzMS+U96vMbR+qVnXyQBXuJtlYcVDOb1nnfoTmVPaiwiK
xPd2s5sVPMcO3QyL3Hf1CMVTm3/8qmioKsFA5wbwbkGVB4wONqLGDdNPXV+GaU4ztVAtEJQ/jQ6S
oaptRsXpYTAW5+DieNxvY/8SCotV2nuZ/GB4zHSg00Fo/zp0LtahCdh6briVOT6dc9gGSUANEEXr
W36e5sLdb1bfHaOKsR1aHJBcsIQG/j2VNwvfqbMdH1pZebd8Ki5jO6pd0GZHS+jH0uUxNO8XjWDB
GNA+Nd24+7cnda6cAWQHZrayy8fFxLjdjSaCxmBtk6UoKoo+um6XE52SVCFFJlDgxakOAaNN377H
oOXMk/V89Wr3dd5mf6e95bl3UIKYgflOiYkZexmVu1TR5Kditn87Gniia25Thhlvtdv6ZmYuBkcn
qhPLZVEJVoftpjGCFnSWxe5u7S3BM5332ZG6bp66TFrO382Wok9FDysfkyTQzSenU0FF6/WGxEr2
Y+3c4FqtAVnpXA2nMTQs60rGS44Oq8ZmrA9DZhjl3qMHmrqW3h1+E69Vg79P4/aRA8Hp5xGISMYF
IONy4A8X7zaxf3ZI4f01f+J+F8PjYHTrP1ulw2EHhS7B4RsigY5N4w0Y+kU7Z3asoUC6pMn6Dluu
NxjWFVUHA6G/BvnPXi6Z8zB5biBfbMgupmme+6q4aq/o1Ms8EMUUGxlStlShPWrPbZZHah9BYwPK
e5HyE+n0s0nRpTnAIVdbVxmXDEx1fVi04JcTogOqotN2nNIyLNkW0KDOFgrkYVq0+9n2y2aeo9Xa
HMYa7VrTjrnHDx8LRBE8x0tj+LFlhGu6ICWeY6sJoydUEuEDUYxfuveewnvZjTvPFFT5LUrWalxe
QsdF41HK/jgKgZh1KVT2qykX+WRUBv03QztteGlM7tLEbK3whIDjZZsD763Jqs9sCPb0KwFsWyKx
GzXvs8p5Cpfm2xFUNaGsaeJyHdxnCPHunBkhDUOchmp7dwsVhv/MSJLvP3/2L1E7/ljk5HPA5Hsj
E39yl7aTpg4OUTkc5MwMPNTX1SusVJQWnqqyK6A48g1ypQBNDOw9pATG8pk/JA1tO1kN5a4D5XF1
HEz6vd+8I1U03UVMNssbY+9lach+biJtXxpaeNLg/iG1XusAaQ+HwXC606ij9bA48qs1wofcjhp2
pP68SGY8tiPNAbf1mtfSy3dGxjnq2/IeUcAbskyB9UOMAeextv1b7ZpuCiq5IlEoMb/Ng/uxaoUu
fNk+aMr6piZbEpI60Fi8iWMg0URmU9QmxeaVH62Mvu01LE+qUw9dMFSHbl7ecl3oywzy9dz3YU0o
RTDs6cP41U5tnhT5yC3jGODMA1EH+5IFraUvrOx+ByELbbRte1fDf+t8PIkp17sWTRpLVQ/B0K9n
yDjniNdApdFqy52LJP9QZ7XPlBB8qrxkU25H/ZxZgq4sryH71Y7Ke5cSphsriG5hMLy4bSjfaGms
0F5v/vPd1nBc+ixIIU36P2KpkQUXEfEAvafhXEbrOM5ot4ZhZJcoYWDR1aJt5rePuWcNzCB9e+Jt
B08Nw0uBSOa7hxAAtN92TrssGylUq5m0VeTFwjNsZOrVz8pn/6TJc0VnX75W5ayTJtThDnr1ddMN
slWaPZHt90yDgZrwXDWlfu9cp2GYQft0hshWKwoKPvuYwpwVJXcYbb+RfdlfdVR73fMUsRwSzj1b
+7a2NCqAFWn6fjJz8+yVjfxCewseGM/8ole3BilNjNr9qAqrgDns5A8Ua94FMaNKDAfiUm3Debsf
WfE0iurmhrKF5mqvNTJAOl/BXGQkx3S5DzfWaGxHZo7yvaxkjpYpX872KPSZA4zBmoTcKhloybJ2
rRiW/F4YwNQ1toskXcU2efucCXX/N0tfizFVedEu1KK9DlGVdm6/nJFXuy+G54/nUNFLqHPDf4oa
jePf98qHiULtl1y2fyiLsm+8xITqNrXx3FXNM6mC8jQMhvsK3XGwg/ovwn3qrYby6s8eR+Hmus9S
WWpOC0sY6eZnpUDbk28THUnZL6fufsAoqnQt8KH3pnEqBSuyXRQvmp6ixF3BpriHj2HvGH9bOm+S
LkIRv97bIdou0f22nDgh9p6HPijkJdk1RrkqHvLKTTEyWNzMfnXLAvMVDTEAaG0dYLRkbLvLRbqT
fbIdAzusGZG+WSz77S7Kh9Eci6fAdGfG+RaeccoDAhCaLPUg/n/YcgoeMr8JRhbDcUq6csAlEtoT
HU00ro25PfzYyuqdLFMub9V/swBNL0jrUC90y2vOsbuhp9L6rx+4bwBExV7Bo8DAv2QNMQdiiIg4
VssbI2gZNybnRK+qZV8p+bFFTQQ8Wy9nMZp8NdYE140I+75dLMNCvGS8akqDrpnneQS9LMEPp/Ld
W7149R6BQnHQkb0r0fesUbPtWJZjfjb4Vlhu4ODUmu0adLPTNcj71iVs2fhSNDPuwInCk60L8yFU
K9XRgidM0CL9tgwhkjMnMzFPeP7RgfVfYn9ap4RQPOth66ZfFEosN1VZ1aEuacirVeZeIBnHB0f3
box6/rvleUylKqpLPyBHjZs2Q2ZfoADqd8uk9yD6V7o/zh6558uMxaHLcq72fr4GZMBa0ZwfGweh
hjNtdNxRYZV0jkmdmLJH5p8IyYXf7XuIhhFFD5T6OVLWUUG12etEjslIMMOA0mEsrdcomyhAk9eG
7F6QsW7eyyZDOOsOXpXWbqB22RZJ0ooGDDhjSRA/CqR0aDHfVRmVzH4uurgvQnEcUcgfFcAbvy+C
riJa3xuLZsM6yIHz+ZSqsciQ65b4QHX5YozGuzFVK7wV7p8IP1Q8UWXOVe89dc1MI3PrwVXBhBei
GS9GtbR7RJ5HKDid5hYjedcBVDqVOSNqCH/WObYYl1xyx1pfN6nsZAJ+31XDfF2W0tgbM03gNPax
HmKe+XsHn0/LFvy1yumeM+PPE84qTAGLtW2nlg/rRrxrywbyr6j7/8vb/+Oet/J/kberOvs9/E99
+/2/+G99O1Fx99JRh1gyAkAx7mHC+28TICp1555+QHoVleQUN/1vD6Dr/qdNG4UTmoS63iXxaOLh
zaf8v/7Dte4mQHJE7z3jROJb0f+Ltp1gx/8hbSe63/Ecisr5N/KDmGvuf/5/hOO4SyHQD8wLHYRZ
+Tg7FfC54bkbvcudeQh6isjuorXQSGiRhEWrati2pHIUbEABOPThh71vsQFCWg5uIcZkdVXZppSy
M2aW9rR9Wq6BHM4jaJLkqmq2x4QTdguSShN9mUy2HqKTrEX/sjltFKVRAWmVYlyzyzjPrfBZ4SEw
wMNtNBTIZLkTIIQzmNEos757i2+HahD9XuaruE5i48fOmKBItJEyME/YA4M1rsRf28IOqKpMsg1U
zK3D0n6wHcJVe4+20zzm3vRpbISyLuHN8PJrVWrIb27uudqLGV9jb+zsTO8EMjxsPsc7FGwzBvH3
0KWXzryjqt6kozfbEoM8P3CQyHS+PPt9iDpvxhZg31AG0ARHuoUYUOT4x9G8N10HD8Igby8sL7Qg
/jArJBKhz1FHqeDGrhWrYGFdkWAXkGyaFAwNhTF2PTdU1++Y0YYBDMpkInRW/hOXMTs3EjngOVfO
JzLm/QpeNxHgZe2NHm96SGdr4ZIo769E2VvGX2SOGeNI815keK+r4Zl+xK+sNwNQigX6rUb4G0IV
1c1JoqQIqzd36/eFcum6a/LncTP3U12fPDkjTyoSPt7PwX9nvgU7+5mFzr4cu7O52WlNWmY1+TdD
YG0Cbd4iNgPDWbLPsBcDq+OItjozX/PgpcjXH7MNP1gQE9+uMxyIRIGSl1Dwai+rKqKAUe07kBYf
kKXw5NlE6V7HuEe7tTw1q/vkimgnrC4JXSA46KUa7ror/BffrC/BYiXI4KnhjBSfHBB6YzRJ34Vp
ESxXZzyPHkx+6e238t2sa7wJ8043Ab+1/UNl8jJOLgWBtfMyGb/8Lrh1koDnqv+DSv/Rs3xwJfgg
vrUiGJ9GamT14L2Uuv1HuQMWjvHdDWBdx5E+yXVOA6PeWa58bAk6G7uKF4cs09I/uU0UsNQ7p1oj
6OBSsMOXcNpiA2nRLF6wPyXVSAXtEtRP0WxWP8hCpSVgzZNa1EcfgN5rNmSod2MVjbe+KPqfaOOV
uTpAbfApWzW8G/w122D7WYV6bFBG6nq9Ytt/q5vZTM2wfCQY/oCuCzMASSztah5n15QzjsLR3TXL
BlvlIyyum71VFBevF/dhCeZ/AMuYuxZUKjgx1h0Bx2+2ILqXmT7GJfKw3O3FWXGrhHU0ZX3Osbix
jflPAQDuAFXamWsT+8IEw1mj2OxHeo2rB7HmJ5tCLxCmf3Q5orNZ9jNPiG00J3NpJ7o06QCnUL0y
pugJuhEMRl1n8F2LHcVGgzyv+WvlbwGAiHzGT3JxFCsOxJJ5NAxyHYb6rz+QOrKyKiPSnGr0DasJ
WmlUP1dzcONBsdi70Halj8BmVFWiVnFETxhvNQgJu3Q3FPDt8tBCerRqSevIfVwQTE25ndpUpmgW
TwRzyFFGn5rSvnotLf+1mXj+hP3DqxDFVMOhhlI1Q5o5reZYQmsWRt/EbF/FxRnaJ91kD0iRb7Af
V1PpnTaitCWy3/OjU27hdXbdox2xmyGQghicb03GwaCsmBf3H41T1TAo+Azpwp042jeVWM2zh48y
Hnr0F26Xf7JQga6vj/bYn33646McONoyLygu084j1MYtT5mPCWet/CMzdIM8qIdMnNa0rc1d5cwq
dsx+isPOo3wNqUce8itFNC/7/nAza7CcsjgHhnUzrf7sDKztQfV3qHw6XJ2BkBWR7e2RWK7RuQqz
/OWaGvYrPzWelwBLvmI7ueE2SeAmQV8ynVC2vM4dj1PbJ1AM8Dh+otfh2aydf7aww9zoNSnXmj6u
vvM4jibNrOEu9PQHoC0gUDcnJApf2SYJNpxSNC+kZSxghxa/2xiF92D3M8P6MxvX9X4caZGnXtXb
J+3+NQA+Z8is2EEYO/ap2aJbKZ48U897UtDiAonHcMfaB5TSm/GPpvO10ZTSBke6Z6+lg1h27oaT
8vjaHf2wmLQc2031qMX6yyaBv9xytHssNYt2UEyqBWrhpZCfTS/1HwqGj273Cna0X6LiIirz1k8G
GzVBiyi5rGYNz4HuNAeipoQlKZaeYy+YQHwS0Ynue9L+9Jkvk/zAXqwgyYBEIc0WJ3qmlRrz69SN
XC2Rbw3fQ+QM75rk+Q9TotyJxex5T3ru3THenDD41eXNiKa58b7Wlh8N5z6smLzLsb16TmmiSoDm
y+5bkfcoRDu9y2WwjLhmVEZcAX7zg8VmtpKmQToKJJqPX9EQGK+OwhuWBq1lXp1uvctuxGCDqOKJ
IJ0NhGtm/4+Wq1tNJXwHxoO/oxugEbOlHq7j4mKTrkfFhzCbK6dLLXnDr13tNn8Dy17+BM5g5g+R
H/oGwpw+v2tKaUHvzXvqfRVgmD/koVv38NedCI9Bn9Hq167VhDdocsVwgdF3Pic2p+I+IdlwUAJ4
ZKVlhT3Op/YV/G9uumvdqLI4VWbrj6duQqB9s1o6zlqPdeu5VoNiCsK1ToO6byCQz4MRcfTKYmEc
HTLrLSjFsPAPi54a9lcO2zXJaTATSMynjkAj2ixdOi/KXCCGQlOZjNPCctlZ8+rH03A33YUgP7zs
lTRUkm/ChFhpCtPAZqDX5o3vrkDv2RXLMcBH3p0BISs7pqq8Dq8ziw+MsNWwXc2W1S1AozksaGRR
W4NjCmb7EMxjKR5l4w7+Z4XXrEYBEVJ47nGDzzsET8gVJBhg94RPUWRJM3qFecOgjghnnWCvYj8f
28++hG4nVrQf55QnwOUezvClJCsdVPluA9Nt0rVldoxHE5/yvlaG6aWEySNCpO/P2454h3W5Q+0M
amp10BWQtWiUUt4f865KjrZ/LNfxm8clNLeMjuFwKuLAIXz5tFkTW6VWYOhGMHvqUSK5+yE630DA
LBHo7qVsfe7ahf8V0QqC7TVzBW+Mf/eHnCZRMAisrQjwvo2hR/hgA08Yi8LLrZiq7rtWLfTUHVIQ
7RPP7CbPAieiuffuZPMUDhGC975b250fjpO8ONtafrjrKolx4XIZjh6E+wcirvkq+mXekEbU6tyA
/zmcs07pokLkU96v81i38aan+SJl55ZUcPu8l6M5YYGYhqb3TgYYIpkQ1Ra41DTrla3WqNxfQ1u6
GYXvs4lMxVyHKCW7rUmxBfgXpaWBicqo/Ovyv9g7k+W4kWzb/sq1O0caOncHBm8SgYhgJ4qkSEri
BCZREvq+x9e/BWbZKxLkjbCsN72D0qAyUx7ovDln77X5MGNP90Ofw2bnU3TRjA7w69yPNn02s57Z
wODpaLcCMxFLOdte/p+MoqGHwJzygOUMpsL3VjuImWeL9iCRS83T1KkeZFfpY6Ayoli1WwTyCbwq
OzbsnY+jwKBxHYWux6tD1YfQ5pFCclGpehekMwHcTdX/7NDkRRRgOpmzgvriCkVZ+Rs1FFbxHlgL
dcO8pxRuB5XXGOaXCiz5zshCGXh6HOpfEmHxlMI0zc661EWKUFvsk3BJDF9tOwscyBCjNxtNXHhN
PJg/RVnodFwIlhy8kjb8RZ8EzWXas+fbydzPU6IMsig6QJHRbiczmyPKI0XwXajHYOkkh5nd/Wqj
DiO6CKPuNulri6B3qA3RhpKb+2z7KoLpPIMGmCatRQbcDeZjzOTso0hVrM4aJRp/ww2WX1RpW88g
CQqkQ4NoOy/Xh/LZyR36oPRXCwtDvliKvLpP9ZZAKP08rMZm3ma4y75NugZ8hY0S863bGvK5KB3r
j/AH65eNsLX1tGq0njBJi3jX2oo6IFNzD7aMoHZmPd2wMy+VjvEnQH9lb6yyNxF/CAGqo5oLOVIk
bRWbBFHRpKJYo+6Kxh5Btc1J8zw2lLM2auh4fG1FPQOliM5DIu2FJUl3OSdZ5gTx3wEo0ao0vbPq
qqKLh4oMKDR+KpRbaqac0yiXhbeaYvQtZjbQc8B6WbEkz4Z9gYpncjYiLwK5BemBrbJUToSZC/SI
N6C+ug39CHtJgC/1qZK1+8vQ6Jl73OqS0svk1MOW9O8ejYMcepCVZjjepbqd33J+7n6glELEVPIh
R7tuBLqOIrUO1S6kznRepDV+sNk3rcAbExMvoXAELCyV9YDfkVHN9g7tO1U2A3JxubEnN/9cFlIA
sZGWRpcoq+nrwaSP7L+xUf9b1/nvJavkSF2naPLox3+RJfBfZ7/r+XdQoAB+SzH4f1UeAxyB4Rps
awxFbIElAXv9XeUxxF/KdJTlLqsFoYyC/yYv6pdSjvjLVKiBSRsBw6TgFPy7ymP+JaRFzZ0oKXPB
o/0z0tNLFeffkEvyBpUF9gu1JUQpm4T3hQT1qsozdnkpsp4p3+7rhmPpaPv4f7OULYc+pza237L5
3tLiIp9cBOxTnHqmC5pVAW6adkT8s491l8IC0ojhR9AOxkODrx9EAJtasSWEr46RlgwqQNgpkICP
HOTyjUBh7pyXkqaMZ/ajO3pjk7FAjdJv6ms2xbnPvn7S/+hGiq+x7SWxZh1neKT4iZY+aqLJ+bKk
SUklFzGLkk/AzoUyW10s2n330dWQytVBmNADQfyzMVJHfBmGkBOVLxbNVEHb6NzHVjrsfKEG/o/A
NJaDqInuInf1C9I/h/pT62bOfMhgMl06/cAE2NOR36FNqS8jO3W/6JlrfIomP/Uk02tIn8vpr1nj
4utossDQdHHPkY8VK2P16eaKhq1uUrDxk29+ENSXaYaIaFNhqGDXnQyI0vV5irB8w9oqKYDEhA5r
Q/unCfPMv0wxkBceCUgulkg8JJFnoTgmj7hnOTybcUr6V0kNS247CR0dVKWnbOAlLJ6NKt3oaSBK
ol+6mu5nK0xwE1ftIFwaimnwSYsb+UT+NbrXTuX9M6o29azZ9La3PXyGyxZNNY6mOlJnKGMcd2M5
WcgpPfXDB6VZgm6pykflUWxIrjMna68bs9G1jekschCF9C2GdMORApuwYV5JPC9PgDIwhUZ5ZD6a
taafo7jAbWeAJz/LpBI1Tb65w0uQLPO8kdnRA8wBMAd8F+VDrLLgZx5KtgqdXyhnU2XZ/DVzaijd
WVBm2o4W/8vQur4YlPOEfrqui5u5jyhSAg2TpscOTY24IDA9XUrZUUmZC9ycO8eXxmUMoZqNKIhw
sSljuvls08MW9YXNT6sUzmhrcuPztKZTeF5OmGTSOBuuFWWnn9Got9ejlJC2M4BIV7gDkBx3Qvpf
WrdeBOI5FvcNOiR4GWltWNmFqbFM72QrU1icVYxyI9f0h4b1z+Z1LYenBlWsXGpE9by184xdLFGu
4RfNNZHydNHkPEdxr311mAGQ0nXxeGsWvnHTjbrdbu2Y44xHGm067CX/8SEPVVLiMI57w2PrLq2d
7sfWTK9QGo+iUrj1kr5p7x2THdu2ZmOJiGbCvLy1szCsUfiqIvaEntMtDyotgMszjBw+Jyxhv/QU
6NDWRed1Q0Eu/xqNqfns4j79nWOzNrAQZNy4KbmliTl8y4Qx4CAwkztrCMlk7Bs9p507huVAkzxx
gGsZvnPn90DwNr4yGpY7MULYQuwks72VshfexrneUnoy/Px2kBNCPahxdO1aUOZQNr5qTTs/h41K
FAIsHJL8Tr0EolXmmpeJvj+EPspvfBa2fdE2Jaoih/7YrwEz7PcWUkK4M+mAdrzPgxJbm4IEOr0M
B4gbttNDHRtTiJw2QctAZPFk7zEtwLZoNCP/mU6Z8RNRBfGmuDJ1jil2hwKz9dlk7Urqzc6l8FEo
1h3Nzk3eyAipj3LDxwwrD3UYPwkArYW5vFJFh0NzMCsOGfGcDM+sE1ruCRwLqDx1s7zU3BkFGh+B
Yj8noWTtNMcYvzaFmQ/0nCJaRu3UFTOAiDEqruIinMTWHdkCbzVAcQqBst5m11lQ58/AdGK6jcPQ
3Y4uqNBtMjcS5Uyl/27GBKGSPc/0p6VjsRrMaEyqTYckQXhR49bJheJujFv2QLG2DTGqUe7SZxQx
ThkX09YtXcGcHkjtrPctwkAqfP+o6JijkFi5aEZCZUr7LEdf/UVLE6rWmSxTImEdXSdceM7crazb
uLytIl/G6PYgkYFBCYw/U45zb1sF5FDQF5vT9KKGNYFfxtX410MWLBfYXNUaO2WqFqcoPJ3SG0rD
1XYdi/aTi8GOo/MQ0XpNlGrVXus085o29XyH1U4zPFfDL7WlgzhiTMnTr7Kzi+6sKHx16dsLHiWP
EAu2YTR87rUWmYrIVcBxwv0c6l3e78AaZlSumwTjr9+F4YlsgzXB0VBgJR1LEj0pFHbTFcDbzgfB
TI4vj0Zxc5PB/ztn3UZFptpgZ8a5wJXi5pdTTKbP/3b72un81//57yU/4n/eFe6eux+/ivo1zGr5
D/4Fs1LiL2Y9yl+CMw6gqAXe+fc+kMn5L51cIlKZ4UuxBVv+0b82gsZfnHwsBDX0AYmhctk8/qvb
p4m/dEycNoBOWodK/JNe3wr3KWDssst0BBHMJl/0u5dFG4suTMx5sYkUyGeSe6slKin7AzzuLB3d
84J0Znxi+WOqrhzV7wwUu+1YnFdadxgr84AaYqeP0/mr2/dBig836xUFfvlV1CBojkI1tZWNiOXt
1jQtRt/B1EJUkQ7Iqh+pew9N6+6a0Op2EZ/y3y/u/xiUtDRc3w7IvAFUw13uBLgRfflBr/bC/mzH
PXtxuYvmtFn2ZLnIrls5S3/TY7K18BLYNNQGvKrNVuoc9jZBAo6jMZgyPcNvaNCPQZVed+zgarYg
PtYNvRMNIFW90W6NKmy/VglEn12esFJwGtRRQlSjbX4rMbAHZOOEix6yBeTTqTE4+C7FHK93nCH+
kjfubOwyU1AERTVX+fvlSuSuwWdt0H7Ac3iQg45jr3TryLkAz8fTTONl10MdqL3D2szSXWBj2Jej
0YtDNDsB9IEpZjLQutTep2bY7fF0U4IvSkteVEWaD4eoEpXYcFKIvwYgmjBq2KEhqdfmMREx/dB9
r2wJhCjGIrdnrqcgUxhm2nghG6wCqoGNXz2Hb4qj2MVyunWDgLJ/aGSszjFdoHaPtViypHJmeHb8
CvWz6zcVluygFFBvEHlSy7Xofnl5MEyfG8uB0yMRiYkNECI80bOWFmyoHJW1u6B2Bx+bC53abUdc
J/JZPRUPbL3raTsWjnwcNdb17QCVoD1D0xpfG5rJ2eP42/vBy0SgrAuDThpLyuYqwwDfg81GeLBw
sCn9VqYV4tlCo+O99dOxPKda312EGjp7lp1+0k4Qnd+Pbix8Ox13m85sAw/4zavcmEHp4NI2dmxl
sX8QkAl1SOsqbTpvEy2/b4scvbM/6ugeR4Rwzf741a+I0kKgHyA0lQfDnoPZy1xffjNpdTcnOray
wbrvkqq5icNm8KYuq6+6vsvPIYrle9+IwNb5kXMF32PYKB+c3JyGgRfCdzhxT5b54t9HXX6SYFFE
vydcZBX8otV8ojRZRpMeGyhp/PSTC0zyM/6u+uH4lX84CrmE8JtNZcDTfnvngzEwY6yghmdaI+tr
lKe71J+t3fFRjCV84u3FWEtdweE65CLQWA1TxXpLX4aLKYvEocHriLuubu3fBjCGbnYI1prcb8zJ
tlfaQUNxLAlPTM9vieXL7Xz7C1i13syWUO/saDlH9RQXL+ZSahdxZT9VYYUeti2rcl9irfw15ZRf
txmKy5vjt2D1ir8bf/WGUdHDNTMmBngE4w94ndIrmpZEObxchayoFQecLKGz5p+Pj7tall7GJSta
N1xpGawGq3Exc8RlYGuLKbYK9r4NojXE/Xmjxia9QFEvfx4fz1ge5fpRW+RQumRg8Uqp1aOOCi3z
abHr+MnAumjMJ0CFSvMBTI3OBnSMz6nOulgNNbCHnIp+cyJSX0QajKfCpN+/25ZrwisixJqoH1bJ
t48cyVDZ5XztXj2k6if5yPXn0KA1dPyCF9T96nr5Qk32rdxe5qgVCn9wCsMqaEt4sa3H9607oU0j
Ie5ehDP4EuCZrJNh6n86Pur7a0PjhI+C0hoOC+slDebV4o/TekrSktdJlEC94rBLdpQJ+hPXRk1v
dW02dTbBl2say5+rTJmiCMTE46S/pJpwP2YjEfc9M2JmxOn34xf0/j219YUWj1aM+UFf9o6vv8/Z
CdlckXYAzqAfPuXuUDwSEM9xpqT5BxUnPhH3/NGlKXZpJqptNKiLaO31eNo4ijzvwZVANKkOoke3
wvkUI8WYhSeGQsr25jYyLTPpLYsrmBd21Eu59vVYoZLgIpJA7lo6fzhMEawAjOlF9JMdk3034Roj
BkaamF4NTI+wn2N7OCtHM0BWxvboZz+M6c+0r6CfZKrU210bVOPNEAA52yUlJYBPYwRQYhMMC03n
+IMxV3M3v14h+SNclrXZosC7XN2rV82Yu5lE0sncdbLTnwYakC8o9uahzju3RvmcI/GdIRpbh4h6
CniYwLEvDBUP05YQLp2yP6mJoyej2f2BgyJx9nbiOy0NGcu+p4mE7kQWjWl7sxI+UCfqacb58YtY
Pe3lGsRSiOaMyXmBxIK319AF9HLqIjZ3UepDt2mngh53PO51Kz+VxPTBUJLthERuRzABZ5W3Q1E9
Gg2RRxb+R8u5MlPAmrQ1p0vVJ93d8ataTT3LVTG5sceHU8PJy1l9nnkVNkktWa3tNjQOtH7mW9rP
JH3PcY3/EnLKvaji7vb4qKup52VUpjmXKwT4Akr47QXm1ESbgcLIDvV9C3+7dDGxABU5Psr7b0ZR
zwR+7LxoRNfzgV9m8HxHx9ilsHyR7nfyVyFjGeyi1sHvDPBhn4hhvso7273vAAKfmGA/GN/lnaEF
YqNfpePx9iozlqymiAVzT4AvobYuS9O+CFV1Xcnod9bZiDcd9cgS83z8ulfz4HJ3lxxnRUAd+2Bn
vRVGONkHzTCJ3Ty3zbnBAWWnSoAeIuuKM7xh4sR1vmxtX61fDOiwPwC547BD49yyWq8LeAVBVWag
LygB3YEl8PH/uFP9mIHEgSFGTMQ5Tb6eHHJlA9NMiJLYtplpoCrzQ2RuidXk8qydKeFtLH+WF5GM
5+KQUdDZRQG0lC3V/ii/MAYzFaRPpGCvHOFgWnNauhObxIgx6B+/i++fnsPHTrnNpUJgEF+9enp2
Jd1AK8wd5Nb6yi2s9AtF4By/LnKCDZJeEMGaqR1sd0HmRjYRHcd/wHrHu9xWm+6EbXOi4DGu1xdC
Gu2IyiPhc1NSosRCaFPvaA6D6ikM1VONkAadgKytJjIsFQTqrbT6/KHCLTycmMLff7HUcJQylmoA
92XBj7+eweuQTblW41vnn4otZeI/FrzNE4OsXiRpcUqhaUVr0GT95rNdzQtKaG2Da0rf6ZjNEG8E
UjyXTQif2vFzZe8z1pGbKDdo56ct5hSvSWzHPAx6Hv6RaPi+oxGn+6C6caaTlBHpuyl01VyG7hw1
eyuOcpNSTmFgew7n9GuTJHN2FiQOVu46dof8gFxo+n3iMb69dS8XJRexu5Ik1oB2X906F+t6mUc2
jl5EofQz2NbGEm5Ul8nnGaQ5ojtmqbukCPm5GtyxQ1vE5AwYczTumhmQnx3l4tZ2tOTh+E9bbue/
v1t+2ZKfw/1GPq/4ievyD2xkaJFJja9NRZWHTRrZoEkl59YJDPF4fKx3d8FmcZGGrSi30d99d4gw
A2RrAlcvaqoFp0qCgTDRjB4f5d0VLacGqUO/Zl3hk1ktZ25ot+i3O8ejomRdJeNAIqgd9gehUnVz
fKjVgZ+7t4xFDZP5DoULB+23n0RKkV7HguIgbCyvZ37VrtVI5cANoJ5dzLs7x6KKVPRzt9c717wI
mQaX8BN96VOV+yoJ7BMHtfdXzz6e5VzZxnJ8sldbFLOtcwsSDVev2dO+MVpBSQ/juFMjCD5+9SeG
WkdFKrsmWyJlqCgs6t1EeWML5hn6YDsHJ2aFt1uU5T5TojQM+pRsFQRej7f32XTizPU7uPZzrvc3
vV5PjwDktLt5nJzbvglAMaW5dWJNe8lafvNtLKOyeeClRZHDH29Hpes3hWTpKG8KBgVXJNY27ojA
150b8yxIfQA4qsCoGk7FTkYNmmNFTEcoo/pXDzJQ0PcQ/d2cVuY/f8icbySTJIViW1/v2GbSjOjr
tsobnBFsPVhhb6y7YV9Hvr77xw+ZYjw3nm27Yi9lvb0HA0Rte6Ar7eH81M+soJGfTFBc13qh0ofj
Q72fHiyGWir+ywrDNPF2qNlADMSXzVANcFiBYxSs2zSeeGvfVlBeXiWHv52OL+4ftiurhyo1USP9
8hWaZ5XGezM2xHerCfLLMYvhW/Sm232WRT4jfMC9c/wKV1WNvwc3X24mFVIdp+LbSyTAd7bDoFP4
Ra3uglp6h+u8sj/LDBtAmoVYIB0hHqlvpPtMVek5e/7oR6CGqjpxG95ubf71SyiWQoNVFLUWh9br
xVwnVaGEIk2KbjKln/BtJ8+NrMbrbHSaMyvXp70qzPJBDXp3XzZdfiL9/YMP2qEYyZGZ4gOrwfIu
vDoNJmBQY2qy0nOFNl5mmm490h3293HX3vNvd7CduvDbf3L3sS1Sn0RERJXl7aCpbiyGmAZjZSmH
z7PMEOZMmfk5tEGgySreYfJyt2mlYEU3EfaAGoFlmsp/dij5171/9TtWL7rMyXty8M54Y5ES4uOa
VPE4f5+XoaP9ZImfLmfbyB6HBot7jO70/vh9WB7talpzKGZJtrTEwIOQe3sbFsNq7I6VwlRmVPvQ
sTqMEwnKe9Psfv0nQy1fte4sp9jVxzbZU9BFA2+ZPlUDDAxmUD0o/rADGnf/fyOttuqzFgBG0xgp
T1Gu+tTadrkBhiXt9cr7D4Za9uVUBQ0Ozqt3t0PoYDP/EvCHGNGbBdsYc2gtIvIi58RQLxvD9bOy
LPb+5CIijFtvZnTS7zCJgFPsRVZvKECIC+z5gNlpa1xOMqxhoZL44adzfyvUQDI1Xr/vuVVIjMlI
M/75lVsWBX6DbEMdS+bbN0eT0C56KCjLB+Tu07oVexOhKwy2UZwdH+rtAfbvb4S3RrjKluQnrCV6
gIcdTY7sS4ecBiP5KvmTC7z+UrqQtCnG5RfHx1se2rsbzVHLYkdMoU2t5oZg6jgadAWXVhlq2/UR
9nfTHE8sAB9NexS/+PYo4nGkW335IwghVffLrCuooKdN6OxTvEgHVMHwb9iwApMx48PxS/toqn89
6GrzpDI7w9XIpSFbaS5AsWjXyOBQMum1BSQlCZBLRNanzLbyawtCwImV5sM7KyjHUgCh+LreI4s+
0AuNSZUnCdwptfP0fGL3cuIiP5rUUAZwfFxcxBBsV69mlGalrbizcaqTXJKP4gATFtANpr7jt/PD
61F0Aqj7LiXm1Uyjh6CbaXgrLwndclu1gU2QDAKt46N8+P6/GmV1PaVdq7ZuGCXuOTbq2Bg/2Yzy
qYktkFBD250fH+/DN5Pin4mKn4n6ZefyakHuQQsVAsmPVysKNhxHnXJnobg6pOXUnrVJNnxCXEbD
+/iwH91Mm6YSJVVgcdQ53j62Nh8yI5pLPjtC7A5dUKh9U87RiXnr1CirecvPeg1uAgt/Azb2zqjj
wNOGUD9xCz/6ztiRW4syRdioXd5eSzNSzco1vrOIIs3FpIhv2BA1OXzvJxpmBDKB37GIFzA3qq4M
45CafXfiQj9aL+h9UG+0MNCz01xNMEnN3jnh+O0lbsrspVWUG3ltStA8UPJyP5p2o9kX+9nmmXbl
t0qo+QdaD32iqiSNE9PdBx+liyKLYwNvMk94uWOvXqrUjS2/z3LHG4egu+zCbgbVESZbgm7tx+Mv
0gfvr8uWilodC6XhrDc1UvdrgPi4lWl35N9hPWOmpkrVNEX5VLOS71Oo2PvjY37wWjGmoMQgOB4y
+7y9vGacNC2dGBMC8+yFMbh3wq5Pdc8+HMXk66BFhzx+/VqpXs7zVKeO1zV5Tv5S8ceq4EIdv5SP
Tia0Wl1anKxM0E1XL2/UjEGbFoGDn3lMHts5qn3ApRoByIgfiRgLWh20nJnbP7SU3hoBIWRX7Erk
8YS3Z5iVTvygD5/nq9+zepHTBnMRiTgUF6xs4erqTrLjpVffZwTIn+kZJLdDbFgnRv3wXqMHc3TW
Kk5Hq7vAkQS6Zs+owGuST5oZAXQJT/a2PxxF6BQUTGFyr1e74sacoy7TDD7SYUwOBBlH1wBVm2vw
0fNVqbXkiszWfAAKhLKT1Qzme7AFLQTFsTSn84Z8BrHRqupUfe6DCQyPEVkzyMD4dWJ11g+jUJEc
iphdTEOzM8ve/z3jc9olrVt5wOViTHkIgGHqEKjSjk504u6vOpwvmz6WVZ3dF7sjFICrnUor2xCQ
IxUAttMoSDqpw5RoU+2a07JzHaWa8W3sbOYyrJNEkdADXYyCdSen+3mw7d9N7X9XKvW30Dbt88qF
3oCtPv4cyQhEBE7r/kSJ6KMniWCPFgtTCN6U1ZOcRKo5GZhkD9kLEVeBCs91QoFPTKMffQv85Wxq
eDzoi1ajVGFeWWRB820CVScRZ9BAcSgf858VEAJmwTDaOB2ZlSfGfT9927wHS22Yiq1jvdTHXk3f
OflVMXFcjucYJfBwVD67WoXpPm7BMhyff5Yn+3b7zVAWPTLmN04Y6+7wEGO5dZG8efAKsptm6ACl
xUMPDz1kss8wzuvxVdfqKntSST9OJ96898/RhitD+WmRrtFNXm0QwFaAtIo5bSQiGshsUfFdTZHv
H5ftGGXRJ9AGZ6patzZKDHsicDFqhnVHOyMH+k2w+G/SMscTWoGPbqfJ1bAevnRYV9fjILZzgTAs
yuemPFexZT7o3WztrZIEC6h+XfXHhI0yaMK6Of4gPyiacpE0AjFY0edn2X+7KAL0t0FTUjTleIH/
cBhh+C4osIMFcPybPwTVQcmyhDShmn0fMQHWdPQu+aaxR0ASizU4+wJv6+2JH2Z+8IpxlCbYFAUT
3q/V7NY2YkCX1lP2IEEGnrHRmF9w0Qz3dEDs61Es0eVYzdPnKbA08NWtg4ZwxsYzbsdRC6ptJrvp
H5fB2DfYHCRezrjGi0b51ReGgp+Gjzspj7eyuE7j1geu28+/DJsUMhhwOISrLDilJPnou4am/yIN
XEBMq7WViPGx7G3BRnXOwNmYIt9z3PgF/c85MYO8lNTefNdCR1wgeRXYm5l8RW/fhto3GpdAPs2r
dCe9cBDsbkprDO4mePZXkRPFHWlTg/mUtk2272LRHYrcsSmFEkNizhmO3MoOf6Fh0W+kNlbFJm2I
Ujr+Zrz7+JffyIuBLIgODXKE1W/EiBKSQqR5XZcidw7dh7knJPD4IO/W1tUgq7cP15sWlqjVvEqk
400Ho/XZr33/RwN2pYVpGIU60YDh+Kfj+r9N5twcjv+Ad1PC8gM4lrC9M/g+1xXXuFWwuZlmvdjR
FnbgRZJaS5KRdVWL/rK1xZ1o6hPL47Jdevf0JVtKVg96Kdbqzg6VXWI9jDTPkbTNcSZBGnRyWXP6
qg4ReVXfjl/jql3OBmK5SGQIy+4FjphYDSiwHeiQ83xP6Z0PMRkDUdxg4CPXxq7/jH1W/czhIyNy
w4YyVejpZHbq5P5SxHl31a9+xOpRZzUthnQKiVnoQrw56RBbJABOwU1MeidgkLooLydes40vJ+ui
n1qADFXanzmqHW7E7FQ4rCJyQWShnWuNms/cLlB3GbkMLByRf5nXvdhg3bIORZeSVxzbJpkkOgys
tOu8eh4cQr4aGHhl9XD8/n74pbAVWEQli1d3ecdeTVe0FAOkNnwpeT7aF7EK79BApGfHB3k3Oy3P
8NUgq0PjyHcaBqLQvGjxr4csGDRQdXHdlV355fhQH72f5GhI/rdo+NYT4aTsfgw0AjFMMw39XY5r
ClZP5egHSIT619GOrD/HR6Qp/ME34bicGl0HPR9F+Lf3cIA6g0y9D3ahtXiwaPsbW+ytc7fDN6/r
W01n6StUKT7HgTHixRftSCpRNIAbdyq8baycGoYM4JNSHPKuhNkVW3r6lS5/+JWSwE0BbYOcSMrf
9i5swlrAO7LyHL5EUdFSKzQc935U2N/CrnPDw2gVwA/doqlvKmAH9ibXjOHWhoj/uSOdINrEelZ3
oFE1Hofb4EnzqsbpIXqNCaLRLrOQYpQ6upEN3HXrF5Lz8U+O9PlqoRW4MGLq+OvYLmEHOR0uSpzj
bH+xyql4rEeFMS/AQ/ooEqV/8ntisIjSdcnVqyzBn0TyUs7Hfpmm2xzV7/PcjlDChWwhD+CCkIDM
oJuPF0rvASG0fg3rC/pKOVIIJFDIJR5cbNVM6MAmlLD/rzQkB3CYIVn/hGsSBJ4kQOScNn33dUQp
Cq+hJHHFkwSgh7cEucNJduLEucfHWCdErAyQPLccH52+3wpHO1vCh+k/512NvKqcMzJRH4xmMoCq
KK4vqzyHVmk1bEVW+g9RYFFpha1f3BP07DhAW1WbZrRGBnIuySeuiEwguB38WUhSCqmPEOo9ITuj
3kC6oGCrgaH70Y5h8lQTJhpvMaJXgGRSeyRD2YdnDmskGYBMiwWLN5NYsMQvR+PvHvHWbUkz7nc4
JMAldJkRK5mCzoEYhox7fmwciKC4ZCs/OWukTW7GjCuy3IwjRXGvNDTC7mq4TB3IiKb/YgCLoHBH
nkHtldDhOKsllTKJNajbeaeWJMQLNk4OIUjKxsNewm4G3hxagYaiy0AJ0c6j9ofsi3gzit6gnGAH
9Q2VhZrCTaJgNA2sG9qe7LWWV93q5bUj5plozU6HHBYW8F3rkvJ5kcoGB1CoTb8omRKvMFmEnVZW
TGSHEfrqpke/RZhYMeYg3SdLJ3RCZMm3KQ9YG/raTD+zt3BuycQuv9CQxZA5VyA9vM7MjZsJoDXq
U8CMRANZYuivKr9oSJaE0sXfTyMV9rRewPLnyUHgAXGqfzf52B50IHnDTpicZrdzIGvyrXUdJ7go
7NpjcRx/0qPpf1huw19EJwSHlZYls4URqZ8JgQn0L/SgzCcwIDTD4z4Bqzx1c32fp40Yd1QCYYok
li+lZ3YRkS1dOc184oCQfreWP13EPeU21oUovPFtc2wvLCPLLhKtbPJDw7xITLwIx5oEOI3YE1bl
mM5SgMq2UsRQXzlAR+60WlNPc5+IG9GoNjwDKYV9i3AE4WW+Q/ZIyBaVZJkYrlyaK/U8EKFj8f4N
vX6uaRIoNJKomPjHCcfGNqOXM1ObC22CSXWrAZGcW/bvqk3m9KbXLBjcQRhrw5nUJ8PZpGzorY0y
x4KYjDrJv1dmmX8H1W09NlqIT12valjvqhHukxMHA+RXkHoVvPKAXLosG0hQbqMECB6ljADcITmX
pApb4YFlebiX0EXOGhFqmNhc7OTlfNElafRznBDSgOdM42+h0IlnDsukZgIWov6JsX1JqkHBuG0d
2X4z2lQaZ1KoCbA4Li25TbokfNADKR/MuEuaPcHFY+NNQ5SN36kYWKPXj7ZIdkBazNsx8vvxwEfh
86sjS++eo7pKzW02IYyFFR816jIKANqcY7El/jGtOZXDzh7pOxIQvSSgTj7hfKWGOGM3BWkCOCfs
CiJj21G/WIot6UZSMdMO/C79qbQh251NdpHhw0+1NuJ4z+5zE0sAYJ5qFoofQfWFQYCviYo818lZ
wr3cqqeeQJhHm6gFmGZN6PvbsidNhWgLXaM2Rfq0fl4AnyN8GOWFIBVaDQcnljERTgOMmTMDBtOj
qfWdfwDWUmfnjeq7Ena1zm4IBYrPn4BX1b7T/Sy6NOWoHcKw0f/ASsJVZQMv665S4ghr4rnYDmy7
xh78h6TVmvxGEUuQnKUkX7ibqCV3Bjo4skEqI8glMQQtsQ0OSYRfE7uk+TawD9bPALIX0YOFBTD7
1SbxAJrIGRf2pWzKS6NzhwNRmvJBr9z5mz0G6LGZQUnOjCw/+iotwmYoU6A9v05a/Bu7xM7z+Kev
sepsDBMzKc1hd2ELdSl1KoDFOljBssOHrULtR681bsYhnHOplyZxDS6JxKgntE7j9UyQQXLHqz0U
RJ6VBr800p5r2+66c+CMxQ+d8iiURdGA0WulDwGMNp47WxdRB9d9U+QaDEM2WoO9H9AUiB0CNDqp
SQ1HcicmOX0l7Mx41CwfFFoQJcwTGvuQHw5U+ys7SmoTelfG0g5Fwb4nT0/7VjU2+EISVZcIsaa3
ejLDCUbbxuQtfyUVxwhI4G7yhwzlgulVRW/80aq+/T2A6PqOW3Tgw6vs+FL5tWLLkE8KPtpsw6MN
Nb28nGuqaPvcL6bgkKoIfqpoeGZjnts3nKLTJ1OF5nUtcrLNpqko2gerjiNwEbNVey4hBNcN/5a/
oS1Xyp1uhsnP0DJC8gTiBSQ3Tf2MGdOJe9i3wJ890s7kVVzq5VNX1J22GXWDoDb249gvnWIUl23u
Nu15FM1Ve7DLRIMeneYmLf9uVDXsmJD5czH+Q9/PE/vWDvPxC3CDqT6oMnLK635+CUkaQP2xjeuA
n2O1YCOCVBoEU90NU7sRushDb8I342+l1k8/kjYHgWLFGfT2nvvySVPF6C70rtHGaEsQyRIge+Gb
4JUGK/tt/V/2zmS5bmPbtr/y4vThQF00XmfXG6xJiRLVQVCmhLpIJOqvfwM+fr4iJIphtG/Tdhg7
mcDKYq255uiiAQddYSpXmREl2ItRpLN6m97OmE+I3YYEAjYPTYnTtlsJ96B6ffJUEo8NRuIw23dF
XbUTDFkoqq7UCELYIfK5xvkCV1Wub9YeSJnrFyV+WRsMS2ht05AOPReDe1QNuv5DWI/5Js91/Qj0
XJVf88EJVRBNkMe3potdxBE169yWZzuuhcuHBGeI5/HkG0k/I0smpb+ouS5dI9sq0p3aOOZ9BmuJ
HBPAAdsy+avzNOF4bAqdraTXq4y2qK5k+y4DvNjR/yn9uAkGbC73RhkOF27iqsExUegi3MO5wcKC
lX9I8c53nb3IS2zXcGIXL2Y+tN9dVXAiKvC+v/JQo8PIrjvEx9mInSl9Jy5OuF3s1ca21ifcxCBs
esB/8KMD3y2ssN3SrwY7lJMvy5lHpRFWspHZ5k5HjQl2FQ5F+U5C4edrEjppcohcJDSuvMvUkTNA
lcFixtuZetZsezVp7wkKzo3FKM6/v7QY84319Y12/i068mmdokS81MH3VUu+xg2DXdoGrblNY5F+
S5WWSjQ5fPMawLwX4kes2pcWR65pbzf9g6LmtJBg1cVBONbq7ovCP3/Iwjz1cdXL3Z1ZT3jFy8aq
P+tOXxi7wGqS8KiKznyOJzJUW+BcQXOgnqdf46+aJrPAve6xIVLre/QTICCRbz7LsFMmTPmzsjzk
hcSMtsyhbxZYQLw35z/ff5kHmJ62RYERA8RFIh4wct1TI4KzYdf6PktTsVfo0F/zZqnBGaQyHHxX
FjdEDySlWccYrZgJtkd1SbGDU9Q99o315vcv9ue7KH/PD7+0uGrjUxWhIhUQ6VV7OEUOgDUcGCc0
TQ4KvBCvaywSog+//9GfL90a+RmKX3iA0Qemz//9hySC1fZBVGWtt8PYVNuNIHzxBb2OqkstCN7r
n5inavHh8lu4gpDDpdKGY8Sr31KURogy4Q+UhRKdQLPKByXMQJ1wTztmIxL8qRIfTG4gn37/R/6c
7uOPpFnCJaNIxs1Z5IBqGs0b6eQeACnd/NZ70up3tN2YD1h3qriQxMWHqDCyz3o7acehtPTH3//+
L1YHdg50jh6CG4M17fUfPqlF6kLh9nZNL/NPOUVI0OB02BzJd73bGPLLHyOR7Gpk/unfWMxyGjRh
l802mJ3nlQdQLjhgZzgc3CojYOHf/2G/+GTREv3Pby2+HkWOMMIj3mgRBPJCc7PxypFOdpdxOOO6
2yYZLxdH49//6i8CH1UHPS8YmdALvazYinSa7CHSA0Iydi5MPGovNS3M3llnf/G1cuUyqAljekJp
eP7bf4iMnjS0O+ldgDe2Nm4AumITEJnoyuMes3E2kTw85uk4coshuXH6/Z/4cy+DRZD88OuLTyZV
WLqz0gp2o6cn1zJzpYMFWiM+2Ia81EWubYtMVOcRp7uHKs/yl9QBr2XTceDXmhddWFK8V47/1YRQ
kcMMhrLZ3ID1ekKqeDbfnt0iktpz2dnK9DTQIPAY1FoTbE29tK5EYfdgw3WOdu/Mx7yYL9YOZ76m
zE2fpmMv1cJi6qY+aFQs+dgIjhpWR2dTm7RtVZnWle21gEA1DO/I90TmdqB/8lq2dvRvZYl0XJFp
1TGW0My5cPV6Bno74A6qk0E39N55FHgkbx0j7v5bmPxfT8v/zBKDt92LuO3L/vm1i+X8f/zNKvH+
YBN2XerufxlKqUz+3y6W3h8chhCn0jmr8WnOTWx/mxch2/iDZR9QiTN3jKiUQf/Hvki3//Bwtpwr
MKwjWJb+K1rJ3Bvx6hudv0zajxCzz64Us5R7/u+vVowmVOsmrzZWPQ24QRu1TL8qUUpC18y0nuOy
jcnuDhGk4d7goVzOfrWWdNvbvgJIugPiQTK01MIk24VMgnoV50pLNjjESOLQ0X1i7aNcz9pLaimp
56s4qpAhHzrZfOQEapM4nerwU9ySqT4hE2qCK68Ps2e1nzCcLbpIw75M6dxnw8hz+CVeexsMrvlM
RRpiTyDTz7FTQv8Bhof/eZQ+gTO2MHYL8q+eh5/2NMzqA/o0rkHUxZ+DIdA2nC2+13GvnUwMxA42
atrvMW1He1O02W2dAdRD3djsMcbPmQWUUxuuicAUxy7ARpvXCobYVhSSt5gxblRnBM7WKuYHfajE
TZ0rAda8ogzv2iF0L3IvtuBXTsO1U8xO+FPSgEVopUN+tjOutb7Bws3Fw+1FFfLJ00NtC+W82UBF
1MBc9E6JUW9QHkpzKvZjkHBhMFsxHCcUlVyfRTBLxloM/Cq7dG8giMdfabjW8MHLPlhVEZ2LaAg/
4MNXZWR+3fBk2L27H8fY/Rh3s/Efgr9kb7nBdzyin/I6xeCvxU2P19v6UrNx/BkHcB7k3c+KreGx
HFbpR9voD8qcWKC3hzQJSPIDEl1lh8raOpQB0vKmivMjLw2ymSElGRah3UQBnp9l+jE2LFK3+Pt6
O8BZ4SPqtOAipzde5y7W5S91F8WQ0rLphL0jRn6KzKIrG9EKLoJ2XW6dxAF7wNjyLQnSCuZAN/gc
llIYEGR3SX560bkNarqtTF158GyahsmQgj1Ddr/HXbw8QjybDiJqcRrFD8kPMh0TZLcbDwB79pyu
PH5PXtshOfEW9/TNkJLYdCrtLA2K7W5nXBX1pOyQSlKlEPY1CVbjQsUKcZNk2BJFstaPTaaHV4He
Vx8KPDevg7JJXiaySM1mlC285wYIyGDMtRTwq482eIf7qRAogj03+lNKEv8S3CXirdLaNYWa0PKt
8QEq+kXNtN3GhivPsNOdbaRMwscxPz7UeX45pXl1KkJujSaaHhUzBqyeEh2Vtkj1ipdAX9CGKpwk
jTy2e5suNeIqkh+QEGj3gooFFUFEFno8ftTJ5WwQ3QCXmB0Pdxmy+RbXyYuJYjSbpvalh6F5bnIj
vA9ofkXmZ2b411Z2uuuzarhBRx3tjcjAxhys1jbz1CMlgfymUdAMdCIxrizs/AHATt214Vjt1RSr
JKCrHC/MMjRxxVRlf5ZiiC8E6rKD5sjPGk6l+1KAJQNOXlwlWtiwp9mPoe7aoBRhyITbHhNr9zDw
1v1QVYyYnsmRo0dofigw52Z9iqB3Bm04fG6mMthMyFrzUfC2ozjIvrgDPoiYepJj4PjAZ4NdfjmF
hNWg4TuoWjduNOQbcl5ghsA0boOwkO6GqlpyDmqY8qTTsk+93Rqo5TUkgIOSbjUJNLfUgr3q1C96
h9WpVjm3YmyjQ67gxC2rESitBFj3SCfZNB4BQkz4c/I+T0pfhNggooPo269SS8nHEFtWM9/unBKT
7biIzJ0MLe3kgY17TumbmfMxHqke06Ys1mUkSTIVgjcpC+3ekZ5TbSpmDW+ctHPwWbXgGm10Q5py
A5Z5iO5I1Q4u1YkMCmWvlbuiyw5G2V4NMOVkqVYnva7OWZbeKFObbQK+tZMejtpRozU3jcfHKux8
oXHA4zcu1bjbewHuN2blJyaGZzRiJ42qgxwZT2oWXYc6KdWuzB4aAynonJouM3AfAhJKFh2lph7I
xPPPJQlaUrLO+KcZP6gBi5prPQlOVUOoHsgSYAyjX7l6fcBmbetm+d4gX1Ym7kWVyE1uZhddblwE
Q3kscwY9wRaOxHlMqiNghGuXnCXFRrLS3j4PDVKJE1j4cV9AA/c8jNHGTt8qJtSoRlIdHyrqqlL6
igWPQjPIU6RKcG8kAyuBfkrZeQCwX/YZiGRzvG2UesPdDauRLMJZWdG6gPJUZJL/Bcm0dXDrodCI
FPHOyHtjE7SVsdeBQYm+KAA5FzfCMC4hhj+keXqosxnSmlAEylX9ZKmZeZ1lVvSi6HiL+jgia3da
ze4aKamEhBXYH4Ue1tRStfQjXZrRKat7VjwcV9Dn2jAJO1bOQ02B4WB5mbJv0gp0ZuhYe6vxvuuF
yI9d7qlbUNiXhRn+WdmsH3YJ/q/DoXjbjVN79ob+azAkzVUQqRLCQ22cAVcFN/YAskg4Rr2lrcgf
XMCuQ9S0e5R81sFLTJ81EIPqXuibuJL9Tq0hGpXRKay8G3iv47Zt2mhH9hQLZwMAFGahwA/dOXab
7oXk3RWg4DOuqe3XiSwQLXg3uTHpp6D3aiyKywc8nR8sskdbTivPDeYdc51ZbKzMxmrXhnibV4cI
AAnwv2ttUKerzHHGbZL1dx2boDdDcYeC5YMr4qek63CUByHejtIPA3mnhsal6HVWxC47ua0R4PWt
5p/6vKQuMnb9CROxglvG6Dz39IT4mSeKY9Bg2L3xvCE+GCKD7tC02lMEj7SyWbGlEYfAsXMAHHlX
ud+lVmH8nOf53hJxStVdVZ56Z7pi28hAsLmUueEnm99ihmQXqn5uRFvsWfX6bYF5+Ia+/S9Bp7v7
UG21vdWr2exVnRXHPnKftCHEwtYJHvrMA6udsN7hwGOCqe862gprGW56Sj23tg4+RG2bQ2KwC8XV
9CnwEH+BybjhcrupOkv50kySVc+gpl8bl10/JX4m63PXK09wrA7kSKGiuPIQDRScaULDJSbXr3PU
LXkbA8iAqXmkCshKoSvfJVyDq3Dq7yc1vW8tyI99pfH9VhdUy/CVRd4Ween3RGWTgPxj7wKjSTdh
PB0TeMuntEOoF3EuBSQ92pzgGm/TCHX8KGNEYGnGqasalX5D1eXJ1eY6S6IfRJ64p7GqLmyn8rZ9
Lj7ZSWxtw66s8Hag2NDixHywq9SIdxC7wJO6UV1dVcGQ+VM2aDtn6j/Q9NVtyPQ90x05bICsTOe0
A7LkdGKrdNp9JN2bJLGMrQiENl6CLJC3kq6uQ0q1ac8ROAP3rtjHFODqS0i6GOw4PUMfNbXx+q0N
QegZG/d6dlSn3hiHucQgWBkvwaY2dyUztvFiElLYEquPekDm33J7gwy5Pp1HpeOf215MyklLQTNR
sTHTUyAtZdfQuwZcjXeqbjLRjaqf2egXMQfHBX2MBAA95EfGXSGN7IuphPygPrk3QZLi9m6ZVHRB
eQN/Habbpsom45QXuDJvK3DbV1RzxBcoe2BmOeCeUWq07EZDdxYRAm3qrTMyVXEvFTh/GzLkfNuO
kkLQoNxw4JTt+IOTfE5yIPM4WpPwkp2pXUgtND9LiEKcucC9x40lDkOcS7wj49spQmxiDcPXASnw
zBQcituwadRqZ0W12z1qg6skx6oJHBZtxcaKr67lcFRhRF/XIzrNVtNmF0xtGNUu3MqycCQ1iHLS
XgZrkifFi6PhSms0FTJQice2Gef9yYvxrIaCM9QfI1clYKym0J5BH0ePGZ40HejjwbqsqN31Ds5b
TX/MHezsXwxwL/amB6+WUcrRo2xfgFk3fPLcsX1VlmVRXLBW18qRZZzLvBLTvb+pY1K7m9E1SfBO
XQN3BmyYGjTHGl2HetAdKfCOiG3hfYLK4cp79B+8Eur1g3I/yKSGkYo9QCopkekxiJHatgUsIAmQ
a2rjSv+cDpVmnirbjZVtbQWOtWujQn4Z6O6SsDTyuN6lHYyOs8O2o9925tSwuE4jgBFuTlzIoJHY
SbufkK9WBCxwWihslvXVpD77QehK3Z1tm5XmQXTk46+5WbJNO8JO+8tibAWQGmdMRcc2W3fPRUtR
EtJPa8Z3Ue7llW/gV1qeqfu59amLM20zjSiC/bRLq/aiDzhbG3XO34U0fTPVowD1FjYzcg8wvYEd
7Dcsr8Oz0Wjp1ywqvF1E9uwOJrF1dnFgvI1yF6xyC0iG96NsE0e626BDZLlRMBpA9KJEt3RDZR9i
+l6g1275LM+upUy09pFwSxSp7iBcfSwy5cbIu4OeavYZ027nJJBWG9QXbtg2KPgUXF/zqP6cUGDb
260Q+xKfpU3qtQdHauK+jWP4uGbpXaegrj6XpfscSOmeTLt7LAYDabGChgYvbe1Wp0HqIVDtB9wA
ALhV+cepjWAXB802DYTv5SGW721/28QmHqrQnYxMudBSilKJYnyQOhBHytvIA7LHHpn1YURhvZ88
oW3V0rwbS+Opzj2fK0GAq5qubkC2HPW0+QYiaw8E7bHvvet+TD4F0JDNjYDMQsIgoWhfPzUiukVz
w91OEc9ZeVs26dkqmj8TtYRbAPpnyq1Tl8gnO+EFDN42x5fCjMgi2nBpwkqck1lZk0TKo16o90Kq
h6jTbnB/A6SWF37g9d9Ur7I3VeiV17oiH8yM4nam5reh2d+nk7jSBE1tslNARlbd1UAGOHD02waV
ESY/zXc66TeWSH2o6OOlYUScQjuO7+WwjxWdg7Ho7qYy+zx67heu4v3JSIOzLYxxiyJ9VxCGtlod
502wiIEwf08C6BV2cJu5bGWGgYdYe2Dx7ai22SiWp4uozYYNVlu7YJLmQQkS3NPSXZi5X5uR+bDG
M1WJp9GLNkXXx09jBKUL/tF5nIKnzE3+NMtCv9DU4gsJj/MIqTJkkdwhEJz2epk/4qqq7luzO7ZI
vpQAuKgyoQOq6WY5dCrcoNEoTzW7YDWznSvEjNtOn56b2YcqLhLG3eUoQ0lctrNoTqg2PlyTsSsl
Q9Z5ki6R0qgGmhluqRvXzV7qWDmUDWoQgwV9q2vJxZCp2F8jG660mdFXuYgjNNyOVeO+d5KPRWrd
yaQ7CpQxd3EHwdZxmWXXPtM5csbj6QTLgk6ycpvSn3t0m+yhUuSpiSX3l+IYJvqDytFdHcLrJB0e
B4GeI2vzPQrYnaNP14aXfjTUblc1rh8hKCorBQtn2t4n+IroZHa1pFvVyfZhT3VD1fuLrglONdon
l/o2znYfM13d2i6FUTM8F17xoLuVJD+T+Vod77TOjC89VfObSjuqNA0ZUoFmhpUN1O5vgwnQMxWT
cUQE4Qcgx0LduzeoQJwiaAIb9nmxcSJzLzQ6sgj8LWWQW3dS3JvOFjckTc7kZz4nMn4JOBhObNG4
laXBdWyY7aXadxCd8vIJVJ1x4VV6caJjfFdHrBhJV2AFGo09qW/Fu+17NAFdgstgpSLy4R71iCgP
jDz2ZZuYLrKdETT5HR7CcAbAIcQ1228NpnOTqtlNlqsPthR7F/uFxJZXboyjXwrJtfe8+xa11bGA
eboZKxWAnSCp4R3zztg6pHT8qZpNGMOt1aV7E6HNiWwOGNtMx1TJemgmvluz2rK3hTvoDBeTcM1D
OpI8IsdxF2ByQiaLezcpydMEXHMI0P4lYFiLvDiiZDzoPZzuZoZhmtFnqXg+dI49ySUCJca420zp
SU+ou6veWYQsV6lEbgDoHAji3kW7nRTYSrvePnSzE/og5Uqpr+tSXOa9AN6FTVrapORANJeOWG9b
mMFLEYuNCh7eQHrLaaLZJcHYPdagEDwRQoww+GLlkV7Li5I7I7WBW9ZriHP1rrfgLTSc43PHUK50
K70PAmwQClRXzX1WOedauB9Vfdp1U36vM+GmB7pS57YGFEjROJLq6cF22hbaDfBUp6RrvAsscImU
Gg5cwdFupuLZjeDXj+GHuucqHmeJfdCwe9hYs8JAquLUlfq3IldOkzZ9d+sYNeQs0q3tjJgO5h8o
0ToM3YfY6a5CJHSFFJygM/s+moUo6CIA8VgkANVGbGJHvHSi8Pu0/5Im0VXWB4cGrzU7mz7VmKlp
Xrq1gorDSmWTiilK3MX7Wzc09oXVXIyFuOo5czgtcp7SBH8JyzTV4k8JiE4skLZmKy8KYV7HIDau
rJy1wwpIYoAzhbMZhHt7tJ7G2rxJrfq6GHXUlDoqmUxF0VA3GuZ26WNVolgpOYq35RPJs/OA3jNo
Ywz/0ACeg6C/VD2pboVNXldXuBIOrf4Rv7Vdk9PQ4/IY4EnDVTK1DvKv+MFV8yc3Nb0dqJqDRKkE
dRY339SwfDTK2gEkrnFMRP6caTlCmk5u2qFt3bMWJeRRNfPJHDhQCrSEoFTJaWN3WHPZqmq/wkFh
X0RFtCWX97XlFexikBrH3pYnzoNPtOmpWy2q9/iiB2CNC/z9pXeXJ9nHIkBq9tnjGsVRNoZmNjUH
AB59JnhqXAY2pKiZrOmekOgqmfqAliLPNHyRq2FsFbwHa8PAtSIq0gNaZwxldPSK06FXtOBeRu5o
HGLAleWFCT4lgqKbmB+nHINT3gfCxb3Z29qHvMoidC54WaNh1cvqCUWzlh1iVljJlasPXkqaDrtD
mjbW97hogNJNXX9PZ0+KCNRT4NMNnJ6cjXQr1ogwM1vSmZUyyb0d1tVTb4Qo1qp6VEpuUm7BTpdD
L0YFotyL3qo+W+gOQDBkpRBbfYzGzxjid9yzZTTGhzQkDb9NItaJbWy68Ud9CGy0rYE0QHgbvWMj
oy+m4JQKwWv0BsA42PrALBIwfyZHnhOvtGEZDaoBVSuVLdn7wlWOw1jmX/TEbO56MF832pCG0bbQ
OPNu/6ot/W+V7T/6bPf5dpntEbVx8Zz/CAn56//4b5kNU+A/MEShtE5PJObQc6H17zKbqv8BAoSW
/rllUnPm+u/fZTbd+GO2caZfk1KapVEk/afK5v6B8z6yFlzvsb030ST8G0zI6wqbgoICtxYXc4rX
lTWaVMcSSRFCu8LekfxRRuOdgvsbT6YG+KpmN8S2VmdV1vtR0/9ppOmfigjf4eC89ehFCb9KBiUo
lWLwm8Qht0CmOOXe8t/P+E1iyFsPXxTjcWbzsgHqse9YUY51VX6TpYFx+OHDuP1vef3/FG1+W7JA
yP/7n7cevpB1eJWSur0e9T7Ko0tPy1KACN57hoVvPXyhT3FpDkDgycjd0g4oESnFnvtfsVs39PlX
f6jBDkVjqEKXnQ9kxKEK5c30b915R47w1tipNP/49DAGjEIDNLl4bi97u6LU5qUcC9eNnSj68ekj
V2wbr93WT93K5/y/jzznnTf6WsPxTwAtDYF7cHxDkI6dn+klt4COfVIeJz3hgNN00zSQjQ90bhRB
p1yYhamvfdmLwB1c+AgFGGG/iPtvEcVkrZQvq2brJ29NnR1S5pxpB63yaFKesDKKdYi37/SJv/Gu
fxL+NXXg0FvP0BvliuLtXnKKWzf0RfBqrdaiz3Zan/YY8ql5Vxe3ZHv+FpL827XBXISvVOjpI+2B
pWFYJfcqF+bTqJEMXDf4RfxykOBGqpQMXqDtxyY63EEXeac//K1Jn//9D+FbVTTmTCFDp16HzQWw
u+qrZ2jp8+/HPs/A/6iJ/gkDcxG/kdN7dkVSz9dDRaF7i2OU3yKGuBc0tkk0r/F7NkRv/SGLWHbb
rqZzAMCOIdTm6DXwCDRSRyvfARv+j9OEW0CN0ou/Y6gtfdPpBszBdtz9fpLeGvoiZu0s0DI8khrf
7uL4lkqJuKot851e+zcevnQGqtLWtWK9AAHueFe4BMFtT8PhetXIjcWO6+JS2sIzaHwlH7x7uIPt
B0XJ150U/mol/eHTpJRl0NckmZYkStA6FlRRYTWve6NLr5vYbSY77I3GLypsxo8CPdAN/Idp5b64
dBjtRzfopcrUoMmG+jDXXyhs/blu3ueX/cPUZIrnpK2aN35Fi+2Tomjj52rS9Hf2rrc+mUXQNpj+
xiOyVr+iRXZLHbKHhS5ufz/0ecn9xYqwbIrXM6QMPe06flJb/XeRWfpFUU0OYllaG7Y5aNj04BWG
tXKmFoFLElhI12RToQ5yjoboO8y191re35qnRdzWMdr8piduM7e/wGj8g6m/16L9xqOXKMe+7alv
VG7je110majdeRa//v4FvPXoRcxiAoHVSxVy6LEBguat8mTVaGrXPXyx0UaOV3aVSlQ1rZpekQ4e
jiXdKp/WPX2xz7YwvAaaJKTv1ccxCDc6tNl1T17ssZYOVUpt9NpXElpKKeOTftute/T8Hn6I1UJD
WB0VSu1jFn7TDvHHkrbndY9eBCqIFPpOq4lRNwoQVdX+QHF65UlSX2yoiEDqMa+RNwvFuzIyEo9t
/e88r/85FuiLqKRHMiQnMdZ+logDmO8d6qWV070IStpedDNVhtqfCvmJDpk9QIV/pUr+Z9SzVPbH
N1lW2NEaMaOm1H2VN9kxqc11e92yncmiv3YMLI0O5Up/6dPxUlf6laNehOTkoLtqs7j2SdJv4xB+
JR6Nq76/pUY89tRg0uyi9lFfPXtac4+iY+Wpd9lVQZ4MP8OQvOIQmc6+L1NxxEEx3a8b+SIoK5yj
ImR5tW9YYmtq+a5N9JWvchGUHYb6dV6ktY+A1dnZjvLiOdP3dcNexCSK6KwxaGb2sXj6gu/+Hf2G
6zZ9bRGSJTJdO3VD8ri6vgnCb3Af1u0Jf7nW/LAAVhh2SrqKa9CXYPqMP0kWrHuLS9s0WjTCIgTd
5jtF+BK1kYXWT35dNdVL5sLYD3XSGmXt6wNdlk3efgs0c91us7Qpdc0Q2kiWSNCBCG0dhEFZt25L
WAJNbInkwTaz2i979bar7c903LbvDHveZn9xdFMXmySW1NpQOSxSQ1sKddOKbDZPxqzqG72vNB2Z
iVuvu1gsTcbHgr5UHLhr/IGGK0vqX2gYul/3Yhfx6YXpWCEfkb6saK/2KvDvimJq6z52sq+v9ogQ
bWkzNBpbslecbVfejJ1cl95UFxHaT56ZeDkHiWl0o41L8WAjc1wA1k3LYt+EtzPllCeFP2rjPoxa
KFTZqjClkfb1nNByp4VTzDZROXgxDLR3okDRH9eMG1uh1w/nwNlKu2Xdcl13K4cHDrOrdre/0u8/
bvegl5XUq3lyXSF3qxAjOe8YhM27zM+BhEXh6zGHagcAQUPPMto2xUrb+QAJ4T1v6Tkaf/XwRZSq
nYH1xtBLP9AEMiunMoR3X9DaUD4GreV8XDftiw3Uq0Xj2Hhu+skQnlK72Qo3WDnviwBFP8Zlx/HE
bN+CU0hx6jiPrxv1IjpTybrV6K7wVfkiVZCfycqvcBGb6mRjgYPOyDdlfilQJcYVgup1g15Eptkm
nVUgJfaTInI2fRfgooHB5KqHu4vYLMy+L2XMMcvBHuIkRgejFhCPq3Yj+vRff+itF3sBLeXCdwuH
Qr2B/Ue6cuCLYy30bhSZJTM+uMkByDUF7eC8bk4W4cnk4rTqEJ5NYdEHg30dV851j14EZyppYBoq
mwkZbLz5HjwEmOuebL6eag2LcScSTLXsdVxcXFoI3gOMz4/4xYriLgPSMWiOi5kPIx+3sxsH2e5V
uw6Ng69HrbasSBVncL/FV22gjckJ33Nhf2vUi5AUkBbSZuQDMVi+Wz27HLv3cNhvPXoRkRiLiCKx
DeErU6Lfm8bswmwk+rrPz1mEpEZ9C2iQyVpiJMlGq50P0nvvMjhHxy9e5RKMCa+a7vSWxKHTIZA+
mC1J4REpVbUxB8d76SZcT7aDaub/DoPx/+/MNGe8fsH1FERpW+TEkg2125RfA/yi1i2MzjJOAzGK
cuxrH61Hsp8C10Mmm6xLrvxkniBaDN9qNxZ+P4x+7opzhrfGqlhdmpGOCeQCw+TRZTvcqYX+4MX2
OxbIb3yaS+eFvI49DcQR801XnZ0BAs6Vw7pRL2LVTfPWSULO5B7SOFxqMs87NFEwvOf3/dbQFwHb
l3UfDI1kbcTsc5PHXOlsDN7WDX4ZsjWwHcVLha9NibnFZIS2YKwbd6ueviQ91JojAiOvhA852NkO
jjXiQrcuYevYi03UbKdhcCJCqJSub3nEqj3k+bp5sRfxyWU/1buJ/d/L2kbfTWpda0cPM5n3iAZv
vFV7EaRtPupmkvNWuRptBW6dVfmeT8Jbj15spkogHXtKCCOo0FsqFreN6NatwUtwMe1rSTh6CYrz
TFwkWARS4t2v+1YWu6lUdQyoGr5E9HA7zw4PYZHfrXv0IkIHRaOdU81rv7dktg2rDL15lenFn+se
vwjQBDGGFWQjUok81u6HyBpOcnKtb+uevohQV6cjK0oEB7pE/5bU0WcFk9F1X/lSdDRODQ1gGnLC
VAbPNhpZGbdrn70IzzjKlLK3+Aqz2vumpWJb6W21ctyL6FS71i5Nmxda4our773Bq8bdUFlozFdN
+pKuIhq3L3SPhSuN6Z/TOholZbLuc7EW4RkrRjZq2A/5tuwx9AvOprBXFbURIb8+VZS0HYa0x3FE
UvRPteX6bffevWI+Zf3ihPQTBcSgVyaoam792SitO02A7Tu4BlxbamUaJrsimqzHpGscgIlW1Zi7
CIuAbuUftohg9CNG5qIA9eNefE+dYtoajlgnpsL//vWsKUlSN52ci1yNF28L/ACQk668SFrL8PWU
3tPrRvi5GB8Lw33kbPl51Ue6FB6BbxjoJCU1hcuh+r2Le1hudfkvYVz/HFGXuqNukqMhRcsdxEm2
Db5t8MTxVF039kUEB7IK6KBlWjAOuu2C6ilSjZV791J2pKK3iIqKjwUB56kNio9To6/LUC2JIDay
PtFQIvEHo9jT+XbR0IC3bkYWsdsoU1ylWEWgA0poh8M7a9O1KxM8S71RQRsdkPb56KsWnDSGTY48
fd24F6EpcdRNUoeraqxan/XOOaRZuy7qzUVgem2RTbiOc9UIzVNn9TmW31GzctyLwESlT/spNnd+
qYe3dR5cydRdlaV3ltqizIQv1sVEzpRjB4BxCn2smvp11XwvtUWcY8ximu/vuKp9oe8c7ycNGdy4
LvOwVBeZw4javiBf0gzBHSQSeqK0dYfHn6RFQtdqbT6XYu1lbmpajjeOuU504ix1RaYW2GZnsGNL
ow9wgre+5TYtZuvmfBGbQgmb1qhV4WNLeB8Yw1VRpSu/FeP15tNOjVZgXcmKUsd+FXBYl+H9ulEv
IjNzsYIn/Vz5XhM86kNyr3fGykcvIhNTVaNvAoIeg5DLoJWPhduvTF8Yi8DEcz7tDNrZfaurX1gD
LkVerDtLL+VDUk9TzauJ+WaIj7YSXtCLvi4LoC+Ou2UsXWdoyGDaU4rLfX7d9uXDqve4NAAcJtkA
EUz/H2dn1hs3Dm3rXyRAA0mJr1JVuVS2E2dwphei00lIjdREavj1Z/kAF2iz0ye4fGigYSC0zGmT
m2t/a7iF9fJjm9I38oBxpF/bzjV0yTZa8QOfTbi9HTJ4A1W5Z9POOReGdQr5VqzIqLfv0kG95zy4
+n21sx6zYU/iI8EGm5jwWZHw4WCe6/GF4fbP1y0N0k4CH5jhlo7h8xjCT0KiaMqzS+LXjS9bDOD5
S0BD9cpln9D4AkyMZ+POmqRUg3TRTLiz6Cw4gyDKvwTpOvsdNmNnVUYoSEzJhLhAibjbVv5W4cXV
azRd/VCXjJCcy3G4oWD7q83CD33QemnnU1c/ZOlmE34g5MR0RjVkD4s8aXflt+Zdoxg4NbDFqhjn
k4C3hekNz4eZ+c1xV0SE80OUVDUdbsz0H7KFf1zU9tWvw52VqbA1KcDx8N2WzUWd9acdBBK/aeja
A8KHs87kimk4HAB7EN4YcFOWs9+XO6szDVoLJzCMZwAC2dzEpy6LPAfTWZs16pj2AN7KNzqDeIbH
RYkqaaig/D7cWZxAhq5LQ/fxJkCpAcKEP43j7JlqcZVE/Qzev5DYDo1JIJEHEruqQj9Rzr88GOH2
MByhwXhu8wbwUv08ydkvsLlaIts0vQVJETGTwDwkTtmHSFovVUjqaolkFMN+zuDGU698zdu1O8B+
RGmz13C6ciJ4joIKqOfhBkPcfA3V33SN/hQ3X0LvbzItrpxoDUUNL13owgysej5hBzPvt0jLm8Dp
tjsvMJb5U07nJVz+7jc5YZRvMQF0G/A2IWC/uNuPdVT7vbe8QFL/GUbXTi1gW2E1BaPq8kUZeGtv
Y+K3mlw1kWrhTy0QN25qpA80TMoUwC+/kXUWKvQbSdAC2HLbdFLn46B+VLb7k+3ff3W4E0QFyBFs
STccLqb2PAf2aZfca/tirpioJ/UIRw6IiewUB7l6qZUPduqV9viXO9mR2gWgNnRK2NYP2TG9aVXt
dSlkL8W8/5woyGwDGgknUCRr6h188Plex55lkuxfgiK2G5QLYNcFbA6QhnZ8OkDv9ZopjDtRdAoP
2u5hDbF2miC7p9/HYfCXzyRkrltqguL9ZAQ45EYIcjVpUEXFjMdvzw9PXnc5fNTg26RegmhCLlOz
PNuUPvt9uBNEcfdOkhi2ILex4h8s2BfjOn7ya9pdmDAS7aFnnbAP9nkfgRxjM69TBarKX3dIDXPl
8SB4emo7yCqzNYQVwKr8EmTMlRLxYOAvcL7hZmJ4LYWAKgXpZ68+cXVE29Qx3QXYT2rwLOAWCofr
za9PMmddtsuIOtZFIkG7pBpoxwqspuX/zzny/6WW4ZzxusOjUDfbEmN+27D9msDzlUjiFfdZ5q7K
PcwEUBJIjyUd7L669/YQXvcU2P++/up4rMcYmjuchGB3/T1RHQWPqWo8W3dWZSTmlaMgEXfa7Igu
wPm+2aeF+kUHV0+EWvSYdBYnfhm/47G6I3Pr2bKzLFNi4OIGFt4N/njrdZiXFQRRGp/8JrizMmGh
uDewIcJoMnMHHs79C4nIq2lXTiRa2NpN8E+6HbS+wAj0HW+4110Z5kWvJ8rRw0drwJfeeK1/bVtz
6blfTg+g+ddNdxr4+MRig01rYNyA5jzumqmzXndOeMC9bl3SeNC8x/PGBKBhNAS3oZUf/brbWZcV
V9A5jlBrUBbnjFR3O/MrEmKubEgA75jKGStnAne35Ui/qdYvVLqyIcRgeEhsmCRw7bsizX4vwme/
/nAiJQoDZD8EGMi9Wr52PBpObUWk52c7ixJuTXoZ4MtxO4Bm1En7ADLjH85rLxPt33cGljorEunC
FkV7eAc+Rg4CbQd97LdWw9f0uhgACi88m8OnHfzWye9vcTVEyLaLTFToqIyTp1HGjzrSfluuqyCC
yTr0hIIP8DDLugKaxW8tHWa/rctVEAnSLvERIfueMnFu+xYk9N3rzQCe7a+XKUIFrP5mfPc8w6Rz
BvmdJyDBeU1M5izUdHlxCpzQ34upfvU2eV7AaP9D2y9t/GbyuPIhqRRfV1h83oZQFSCkTe9hEcc+
i33129SZE0RRYdLFfEsHHG37JCeL/qu2AHT93z3zH1OfOUsWCYVq3yPkyrs0BmAbFnc/h0rHfSFF
tqgCDrHBk9Dac4dgziKuBMDz2kJWBKTo52iPH1OzeKVFmYsxWkwPmKZBbvGAIWoedHDD6CvrV+vD
XFWRrmBHPmNW3npgo3+pMDTQAK3GL88N0zVn9icT3kCQ6L7t1OzPIeDkX5OpU37LljoBNmlHNqVR
j65ZmS4Br65zDdPNp/97CpHfLwBXV7QFA8wsLF77QJCD61bAQVaL4YXg17qzdI8G5WELwU1DwToj
4PQpSKzfluMqizgu/oDBIVWH5+AangWwgZ5ypo4/RMP4P3YGV17U00TWfcX1bTXg9qLlZn+zQKRQ
nbbNgraXpUZ/RFJ2fA8QZvjc16C74hjRpT8y0jX3aknS+gJ8Mr+fiAyesyQZt5wixr6rlkZ/he0Z
zNHHKtx+wKQiGC4IirOAW1dt720woi07WPEiKIedpt9gOLtFP84D6aKjvx3JeD+Nw2Ot+R/SMS8z
/TfbqCtYmtcD3OoWRFuNuA7uXSXlwwYjgPtjjUdIPm2r36P+EG6aiunWL1i6QiZYfcXRXk242sPy
5AthBxxGjmas/Y6erpip2lZL1tbyEufCn/BqLbQO/vYaCVfI1HLdT7xB0yR+hNp+Ovx6hDhbBdhV
QJdPaBd24UWmsCrayu/Q40qYrIgqNuNCWIa1ggE5IvAHXK+6b34d4uwTvTY7lwytT2N92nZ5Gqof
fi2/7Hv/qGmOZDO18MFGV4cdqK73WedX985cBZOo14EzGCKU/XwO4FCfGr86bEachRorFsbbjJZp
Mpz3OXtYIUvz6w4nhK9JT0ej0XTE60syH7DaGfxCOHHO4WqoCIqEMPl6amQhJZ6Rs6Nbz14f7iqY
6D5XMo5HXoKvGZ1C2z/ZPvNLsTNXwVQLc/QM/qIlgXlKCp8v3vvtua54Sao2mTdUv5UpLENoNuZr
/dGvQ5wjNz2mmLZRj5FsamBA05yvXo+xzBUu1fW2ZnbWIGMTCuL/MtdF1As/xQFzreDIIoI27eoU
IuNwPmXwRssPtf3JovI/jjP/6xD8j+UOsbiQAZ9YWVNa3cPbTp37Y6z+cCj4r9adhbnRNGBtOrCS
L0nzGOtWfBzHzXeKO2uTj3DVmTcGJv3a5ZZGl7GOPVePszbrqV23w1paRkCUx/pbNR1+UdIVMFU8
y9Y5Wli5TANs1X6Mh+ep2tUvEWHCBBwhtLzw4SRJ9L6OhswvSegqmID7auFFQGhZr/atOLZHEJY/
eC1M1zd4T456jCSlZTjC0gTWeV2+vgB9/Vp3IqXsWUXosdKyo8mHfamfppm+92vaDZUZSkTCBk3j
bFLC/Ow2Eb+zuithWm09ZJBJUGzee3WNZmOuolV+8jzm8o+mOK0jKF1oiX1FXVLwwk+L7pSX5Je5
BKR5r5PZdlg6lqPGM6U3uvgpu5irYFpXiBZpb2g5rDBgDjh40X4blStgkmSsI5jN0XKPsg48fROe
eUT8hMrwVHl9phrSgIvGoPUMNOxzq6ukCHHK8pvhroYpQPJ0jldMQ9QtPWhTf9YH8buOugqmhSii
5g6rfjZZDf+JERjvdYZ/it+u4qKQmmUdgUKN8OnDoO4SXPSu4Lp7jqmzPA+VsSqEEU1Zgd9Ui34p
SM8811DkpKmy1kJmEKNxLUcC3zm1FSuxzHNI49cTBs6Vuo6ijJarrEFEITCeggSjkvWfUBr/EZhd
JhIKL1M8gU2k7I4BrgZTEcfc7+LjSpmQSc7GULdhOQtRRJEokzX2O4y7VKQdIusVNRZhWVlUXG51
oWLuF/BdIdMAnl/bzzIsYXbxYYjbj2MXeAlpmKtj6nrVwjrdHmXcxZ+A6QAur/GjEjJXxcQSOyzp
ke0lyNQWdpn885pu77zCm6tiamDGd4ydOkqB2kjYj6SV/Tg3nR8MgLkgpB7eX3FSp1vJDHtkfXee
eeh3IHelS7saKCAax1ZyHV7VHBdL23lOQWdlHiJoyCQ2fPUIxuS6848oWfY7GroYpP6YokxGZis3
Oqjz0MjxAh807ZdYD50jLeohOTBl9VbCdCg3C6zMlPDaxmFd/Xq7YnyNZgTOtewHJPrw8tjk006+
+ExD6mKQNENuLITfRomCaKiA6KM2fnX/1FUuiXhY1DEHBuaw0ymdFRzwiFdvQ5L0ukvM0Jq5ssqW
FYxICByUA+qVgKauaEkDOrelkTBlzbZzncHNW/z062knYNZkH5Q2xGCGrOt72IfQazbAysavdSdi
thqe0YkKTWmj8cUCEmCLZPUjCcAx/XV3o8I/iWE/ZMp2pScYIT9Kz5onyp1bJqsJvMq1tOWQmDcz
/C2hRPOKDNRVLdlklISOGn6L3Qw386Ypgzb75dXdrmYJro9juwNhXSqalusUnOTEvAIDdTVLGbcZ
yNKYgRsB8aDt9/6iwiXwOnNSV7ZEtzpapjAyEJ4l9hxwTnPJl+jk1y3OuuzGGqDTcDNl1Qfv4VBz
qRr23a9p+noOpqAebDSsTRkFTSni/l12tJ/8mnZW5k5Q91TRxZTgZD2JmMNnz0+PT10EElCe1uAK
Ycqhae/adb+mnsQW6kqWZticbWuAr4ZTm8z7NL6Xbfq3X484qzJqa4FKsMGUMfsiw/Uc9ZXXSZBm
TpyEW+BCM8bRMkrij87AAe9PjKKXSfbvVx+Y4ryeIXHfEnhyrKZM9bBzOAlPaXW2Yoq/Sjx0szyd
YePkdZigroJpW9Yw1NxgM0+q+xjYzGUI/HZyV8FUG8IVqAdLyWFcJlBTEE6xZ9PO8hRHMuyxJgus
v+EXOIdD9SC61I/Ygvj1uv8ZG1MEoWApkw5OiGAHp/cJvDH9Qr4rYkoVXKlrWmHH7V8ACvzUyMpv
x3VFTPB9hlcweOzlurC7hM8PIENevBbSi9/SP997NN5ewZQO5vKYOUzWxXVoUq+bIE2dNXo0eARL
VrWU7Ftmz4n2bNZZoCnbaj601VJGNihoWpebEc9eneEqlXhaY/dDeqM0sNrd6voKxs+flDO/v3JT
V6qUwF4uVC16o0oXcb9iFV0DVs9+UdPVKnUbG1bYFM3lVNPnZM+6vOez8VuVrloJplZjCKX8UsoA
j9Fmqp4HNS1eNyqUdb+egNBOJBzcsLnMeHep0/Rab9QrFUldsZJSaV1Z2S0l7O4+1PF0orCK9+wT
5zgbbAmsHuDhVHY2/hXV0TdtIr98IeSUr7uELdmU1e0yl7H+SeEB2vDK7/jjKpJoa8ZYLOhsoY8C
Eo0L2CZ+cdNVJK37Hg/Ty4SG8/l6ZaaZzjRb5j9srin+9N+ETleRxIM+MimoDAiddXJboVj+axw6
KiFgqEZyXoJZRnkyAq/sN76uRinc4e5g52EulQyPfMgMPGBF9Af5x3/sBa5EqVtGEmS2ncsexruX
gdXDKYVxqt+1wpUowa1869iE6QOboPChjVJE6ckTHkxd+JFCQbiK52kqeQQHPdV1X+jS+iHEqCtS
on0MoHo8TqXm6Zu+fldJ9sFra3flSXIbYZ9s0HLS2HzlyY9Gab8MBXWW66KqbeprND1plChhs8zZ
CuNUv+92gug6b2s9gNZcdkEwnSY9hfBw9cPMU1cRtLaRrmAEPJVRBBAODKGXWfsFJFcNlGRJtlqj
Jzi2Z6cwFXnf+b2IU1cNtPIQzCTSTSUMVC/H8BPuuH57mKsHCrcMvO0QRMwoTk4gBxTZ4nnPcvVA
7KhiFYDFVE5Nnxu+5dnQ+x2IXKTR3ukG5UnHWHZayi/ZulVPRyjj714TkDh3T65VJmB1NpYSMBba
irzbPI9EriIoW3bVmwZNrxnsmpvd1EU6DJvnDHSWpTY6AM0WrY9Rfddoc4U03O9y5WKNwPCTksu2
Q6yLlxM8X/qrMpAR+/W4c8AdXurNkqOXZQQ1EI5y77LB70GPuqqgau1oJcKthlQlglpY9O36qZuP
zg+oTF1hELYTIWaF9u2yRqfxaL6ZoPXMILraIKKyBKz9gF7hrnxb9gRO0356D+qCjVTVHZMlVXrV
gTmt8Qb7hBZwI6/xdPVBO2AkJhgIu5I5yQ8oj1jktzZdbVC4VGQcq8pex8qSS6bkcQeLdet3WHS1
QRBHTqmk0l6bgD0ECubRdvBLYrteaTqbI7ogiX2FzeaahxN/jEXl93pKEydktus6x5B22ms17R8n
2JHkQ8A9z/0u24gHHbIS80unGAkLuTQrgSb3/HJXHJTAvoysGzdXLkFmzeKVFfh+vySCqw/qhLJB
u6VoXIgPYNh8hsW61wR3xUFTN/Tz3if2GrRDEdXqlNrULyK74qBIjXug1tjgVqhONs6gD/rL76Od
e6eZos4StttrSOuvbdBd1mby7A8nZCJI7pPSq73ScbsfbHXhhx8GkLrKoAHPeLFSo73auhMXLoMo
t0THfhdmVxkE/5KoxhOHvU5behrD+lkcfgXD1JUF2a5BXmU09ros0WMsJSi+ceSnOUCp5+sLM87e
tu2NxQSk4xvOU41s8+S3VbnSoBRu83pUjb2u81HgF90lqfWbJ64uaJ7ChlYNBvPowiBPY30O6OGZ
Sv2XLMjWYhjD1l71jGeOvTnYGTj8H16LxxUGwaPCUoN65KvexrujYzk6yS/quJqgMFs08uRoOqVN
0c5VMUg//xXqgo3EFO1j2qDpbTsu3L5ANrjnUDrpoMmMIQjjWDlwdF1y3dfPWTjVfgeIyDnJjij1
otPW22tfhwVNzLlnnmcqVwhU01DaCP9d+Sp+4fGqUCP76TdHnEVZEV4f/YKFkxzkokNt8wzZdr8u
caVAfbfPU10re+10/SFuvusg9ZLlU1cJNPaax7NGZyfhhphA7+S4+B3sXSVQCC6srld0djUDeNOq
O9Qq+V12XCGQJqCBRXhKhh97nzP4gjDwNbzG0dUBTRFWStPV9iqr49Sk5TJov+DuSoDa2OrYBoG5
bgp27kblcCz2e9ZwJUDhOO1j2GP3ky8GnFWGaufD04CFuvAiLmvWRBLfzfn0vT3oB9vutWdvO4fX
tA0D6OTRtkoeTJQV4XF4tuysxzZSBwtxUbiaYc938XPIPvtMEOLKfxapGF02TBDoaU5QcudrO3oF
AxgqvQ7s4cDUNPeZuY4bZYCBQKW4NHPg2fpLsvkfxQ8qa5g0L8ftOYrMCeKUz8S2m1d3E1cB9HLB
TtcJnz4n+92w7Xer9kPREVcCFKVxvKUwWLvihXfM9Qs6hku/RUlcctFcpQLJjcRcJ9LwwnTH+G7j
6/yH09T/xtp/J/IJT173OV8OXJd0OF9DZGTDa7irKXijBm5EQSPbig9tHdUZXiGnVd2B2TDBtYeu
drqb+KbruzbsKpKHO9+aN+rYxrWCM2ZL/FKLxNURCUsZNtBtvkZtck/r7QSylddmR1wdUWbDbKr5
jKb5GucrDcoG5fOeM9lZ21Unqa2Cdb42oTlvNX4BiLN+mCziSomYTIzqxDRfZd93J2r37gzr9MQr
3hJXTSREGnbQ/LwcgtMRR6eOrBJ1vovwOpkRV09U151qorDH12Nky6oe1QNfVuZ3NiMuCMnwVcI0
tJqvo30Gx+mxMbXXZYy4HCTa4uxk13a+DpEA/zCKfsHgzytxRFwQkm0CKjo4bl6PoftKqKzxJOLn
10ZcRZHVCVFp3MzXbK6uVZtVeTT6SRSJKyk6jm5sMtQkXDc7xPk42j0HYTXz27IzJ/bqUFbbEWEs
IQdv8jRNXgrQDz8SDXGFRcaOel5G9LlBXMhlJHSxZPSXVwx2pUWmFhbUdHy6oOpLuKxlMgV/eHol
2Jl/s2O7SiIbV4eyROC7Y3kiW3LlqV/1IXGVREu3dCubMVXiSJMCRlNRccDZ069LHC1RuA4trbDF
XsWiv+pNPmEP+8PyeckR/a5LXn7+j4ODXVkss6xFVoqT/h50of5meLKHqCud029+n/8yHP/4HREK
4cIlpFhGfZrlaz//Lezgl5Im/xIUVTCWbYcY8YLWd/H8deszv0jk6okQ3QMUkKLlkO+yqJOwCGFx
4rdAXUWRXIZo6A80rtLxUYwtnl5Gryd54lKR2NZoTVE1fWVkCE4da94GUvglHoirK+pQsj6FazJf
25e3W9R9f+uqxvMU6wqLlmQ9pmog83Wvq0cydcW0tH4hyFUViRG8nDSJMAdlVSFRqkQBlJufgyJx
ZUVqSvShI/RKNizXXiUn3Om9HuiIKypiOqi7AKKiK6/aO8H6IuuYl14JluOv12Wot4rtwLbBISxA
HYXNVeX3tkBc9hHd5qwFcATTZItyyEEy5pXrJq6gKGbT2EwBGrawgHoMJK/yuWZ+yCbiiopqbrIw
ic18TUW3ytMyjL3MBzWgQMZrK3SlRTHonhm4hC+jORQDNc9J4lfDS/6lK6LDuFcjDvzt1sWnWG3X
1XDlt125GqJxSgcYSOPI37Xkbl14rnjoN8FdBVEQtaj7atF00qY3pFBOavAz2iSufEgALnLYxGKC
B1w9NqJDn7d4GvUaS1c+9CLbBt4z7K8kkdFNBUZdumzJ/Banqx86OsKnaBzReqWqMNftrLti6+To
x6cgroyIBntf03bor6Lv2nzEGW7YpV/Ed3VE3RJPo2jG+WqmI4cw7L6p1LNfrzsnW1XPfB6jbrzC
BdNcVkWPIgjhHODXunP73JEfXKaWb9eKIwFO9ROrF7+w7MqIjiSgUzMc29VuQXUCbWs6bzr0vDa7
SiJofWfFpn276jb7JJH2zXu6+cVOV0skGhgbRPG4X+HoNwNsZeO7mTd+BBbiyommmEx4cRXbtUv3
pcuh6Ui6go/7+tNrSF1Nkeo1GFQbhjTAJ5u1PrPxTxqR30s5iSso0k1kqs1iSPHwan9xDC85y36d
/tYjaUELA1C8/hQcaTef/f6W5HXEPrZw2FMeble2vA/mAKAn31GInZb7ThLoRLcrbUy+mDZfqJ8/
AXElRsFOQCfP0Etqnd/WaXQXeRrkEBc8lO5H0C1VtF1xxQDEUR9tXk2eF1FXYSSJAP19nrarIFXz
jPt6YPJ9ipM/3eqi8H8zQ7+5fbkio7obUYHb8OHao/iZfIRHsbpZZgP6oBYU0L4Hri0aPs6yqWDK
ux/NrP/a2Jrs4KyJobVdXuHVqx9hxEz0cYNtDZA62yHV9CHqGB3vo6k11W2y4768mXdZ8XMToga6
XIDymk59G1NT7gtbs0cCQ4fo3ItEdidLJSgPuaBcfiEBjbOiPbAFnFox6uk0UwafzYQH7XpdKiQA
nkhsAnpplpDIO7ZBN/W0DhkpDrpv2xkvlTfbxeQTDlHmOwn18kg/De/6s3qPK76aZXaZoXb+2+C3
7QWFawi7gusHulGShdmvAO+RQOJg25CAHlSpvCS7JvpDVMf217EBpwauXDcm8EeBfUSpt4R2P6L+
wKsXDdpOX1Wd1senelDtdlkyFuyXFGWnU4kSpja7D2Zux0fa0T75Biz6bq4JrBaqImNL/TzLncpC
UEgSCxPpoS07ucrpTQdq6P6RwXq0OjUaBX5FI3nPCjgTUHFZokPMtxdPdXUK+2Ynb/HCXK05F3HA
v+/o9Kmk8WzgjdnypP5c1ZsIy2BF/eBpY2rpLhnrYlnwBO8DZ5ZuwduVHoqcwWfYs4IQI9jbvar6
92tc1/oslenJOw3kBL5m6fsXHJnOwmKUc5vl21L3zSUE8SZ526h4aosRXHm8Tx0WlFbVdyi/SZsV
gv+VGBkUvE/1cjo2qNCLcF0ikNZHwYBsiojWdxmHwC4fCT8+rTPkWnmdZENQrGEjSX7sJm0uAE6H
/NzNRtZFtk3ms2nbCFxPFa7mLqEsSH8eIFgl10QMkbxLIhi452ZIYPwTAN9kCjEG6y0NRQp4NyQz
sjjGIf4Lv2YGTTBt7Q0X/YHl4D8O8xdTZ3OTI5WW8mtF59ACRBQjk74RrKJ86RNmngwnu1D5HEt7
5HWnk/1ENxH0F9Nke1XMEhxhuOAchyh0r1E3vSZpNp+nIYZslrShqIo4U428tGIm2ymCiPmvtZab
zYNQa/hy9LURpyxsuP04GpJ+RuJAqNOwUj7lnVjFejfjx+3VZMly5FU7kuwtng7YnAOLvOo70WX4
/1FtKVV5wMZ2afMGgJ/tNBmj9i/RzhV0fGDf1/pnWvGJn8KqM8lDCxTmz/iotvAuyILt7wkWKt92
2cQfo6xvGHIWVTC9F7I5QgBm2HrcU7UCyFjUZBqi8yJiRp7Wbqfhxciu7cvdiFjfqTVtxnymxr4d
rWn7C9ZWYgpNp+HHWhFkzgUQ2uYKI6Ggvgt2Kz9zhhLuwYRkBMJy6tLnlerg1lj8JK9AdUk/L0PW
tcMZrMxWN+d1tqR9VzHR9r/wmhexM7AycWagJRYJu21LAoRk3ltJVV80eBYakpyFSbUX+GP36c0A
CoO9GwMSZw/DOrzMgSCV2JbkIDFcuBeKDyhjq6IPjQmqHu6ls4jGfBglsmis7obnPgrD6kc2Jp38
McOFYjyFk8ARu6pa1t1XwHdvZc+io317TDX71G5NkBRNaFd6mbQy8xvspsFWkMpodsHLaRrnwC82
3TPKRxL+LHUkbtmAd32URItZ3ga2sV+tiTuod0nar4993+O4EHd2/gxsrYH9mjL1r6W1y5NWm0jz
bsCKCor5iJvuQ22OQJyiA2eMHIS2NTlVOC+Nd+GAOREGTGVvNi5keNcEZpTnGke1oBizVCbnFFVm
8jRnVaBzlc40ONdBsP7F+qwfS90cp+TA3pGveO986d73MbeINRkOkEqQXIkdeOHp7SHn81DN75pg
4scZW0KKL5SNwO7cZ4KEl6UVYVQGeLbQ0SlBhcuncafIl0Vs5n9NUZLeZ4leH9kU1PrG06pL7ig8
LuILwSJYHhEAb90+FCNQkGarHvnKKpSs1OR4zFg/PiCtheieQDcSF3vai/qim3RV+U7w4pJjgfJv
IHbub7gibVoA7fw1rkf+g/JRfo+HcOjfDWl1YCZUkYoKFlbZaRujBgERsEyg13YBZmEMO6ymrb4T
m10sacyt78PxjAcodQLcpz/rRdxV23YlYa1PVCFdP6fJ3ZREYc6j/a3otilPxNHlHHC4XAHxhHlZ
v8MxwuQtKnELswVrfoBJ0PD0OImUmVzoVD/Ucfy4Rc2JptMXsQb2Eod1dTIwRDrBrvzhSKcdqbwm
C04L7N1OorO8UDqwPI/A0bvbJPhX2J3b9JFn7UezTwb7+fY9FWK5AM5KTsw268fUSn0aayC7QRaY
xoLDBNBg2mYS2w/dthuIdnEOE6aPDcENIsAOj9DWP+9ZgP1QjjwnGNwCGoooJ9H+GO3iLqq3R26n
8Azs/QYj1U4VS9pUxT6Hb1pmvqIb2XkEufGKRNZ3RcRxTpL1BFmrOHV7/Qt+JNU5MHhRzuB4hgPA
1l7Upu72ToyF5OFShINBWDHRU9hlb82e3pIBWsGKQuKDYuE+T6W568jIHwbSPkq1rSfG9ndtPw3N
pdqCrwTWVXkjm/vFHo+RFDoX0fys1ya7zSybznJlv5rKvhENnouLHn1IW71gJeitGMPsAVfO4yUC
AMu+WY0tqA+WqMpjMeG0ldBkvqiENXm2KVvErQoKMozvZSrSa7wIMNF1+I6giAQYlLZIVDzkjZny
egjxb9IeVQgWut9zS0lTIlnBZB6tqDFpkHTOp76lTzCuTxFp5Al/kOhPB8w9VT6kx/wUi4j9Wplc
5InbKv5Y6cTsp9G2eOiJ4rqpHyIaUeQOrIn2N3AbSk9r2At1J7JWNQX+viguaNDJ6JIiM7XdQp1E
jywMlM6JQC1qvk06+1vvtD8NdRJkZdZK9nnoOrrlyb5sX2AYycILn0b5eW3bdcaZD3WhNx6TbMPM
nMBlFkN1PHOC16dzBjBo0e19/Bn2MP/D2Zc0R85jSf6VtrqzGgtJkGNdfeASqxRaM1OZF5gyU0lw
AxeQIMBfP66amumpmstYm32H1BdShEQSwHvu/tyHOZubev4mxkn+mSWY02vfr7g6a4s1heU0CSRP
182OAwRA2S0OXOefZ51KfRGSJOwwM0mguO6DJSxHOvdhkXRaQu2kt+pmosqsx46H7Y9+X9pPxboK
NYTICo8VG43fwM/6dC3k0uF3DTEu0z3xtKa/jEDK3Bc1kG7N2AiwFRjpNr2Rrp9WFFVJ3Z3qatRf
h8WH4/dhEdufJYZqKZtjDiX/jIoY3O+maVjAFJwlj1b1w1CytYNPXat9154EEppeCA2rthwHhQdy
WhOMc8p6QZaqWsX8sGyb3FGazEuLHCq36sdxGmWT96vmFBtLQ5YMCGtkDqnRO83mVvopx9AzfZhg
9d++TLCbMA+zIWQ6jGQ16tDQCrVhyjF1nG+OYRoYf4VeDnbkTREOhJxQNLPUF2gF72DzZqB/pvQC
Ww8jrnBoZ6jHon2fyw77zDfC+O5+R76C3HOwU7Ac5xG+3AXmghv51CKmlJ8nnoQVLkUT88xaqlRO
BOuxr8TSZRvuZ3eK4LMNr2LXYrIvkk0zPgXa6eaB0ljXRYSSl2bLAFuoR/QtiAsPzR4mJWrrR3gt
1phqIgmO0t16vxerUPG1cWGkLgmVC/Q1sVgVZIAmqTLb7NOLW5P5PZxginfsoKMP8rhBfnoetmr7
MwSJYpnCbPAX7QPYcOop7uQJHv6oSmKHIYrCLqjds2BI5uvSDEHZ4iB/D1cevZopaC+xSNFQNNpd
sBVSdYv4Etqsba0LL6mSTYgWwMISPNz3P62NzFd0dYnIunGueD4zcmKVVGXQbv1S2CCZwiMPA+fy
wYbUPS20WXzOh84W2OuSt31tKziFI55YY42N+i0gInFl36EWuJuw8+4PLcrVbEX64qGK9UB+ksXw
PUez0+jjEvh2KPeUymdw6mld7kFg6UW4MEyvclz9KyIo1R9w61bmZhp0fZxQbjXgk7aJFnvY3S22
39hD134WRnqtkLgDr8Thd8qaMH4UMtzL0WsjcrB/JwdLT5cZhG8OWRWE99G8p+gQERyjEWVSeQOg
LeRhscahJLmq2xb1GIK1n6Z6DJ7b2SqcREsrnpJNqPVhj8w4P27U9z/1ph3DXPGggswrhuPJGD7D
cXfc2S3Syj7Wph0RBL/Vb6rxbnqraDzYnFcYM+NpEgQFFgCcAmRnPnd4P80pdvtkmXO3b3N93Nqd
XWyy1A3c6/bQ5WZAL0zg3dS9oajr4kyHrEGqOn6Rlz1Nm49Iqe0JcDn/UotoG0q1L+pskISLImmJ
fYcFGQfkUkP5UzSO2rISizopMHWZcjtrDkSvrrq21jh5q2civ0w2ekBodpgNDEOTTC2qFAij5/lW
Q8JXxtzV7dWMfINzWscX+OxJjykXOaaqXFwom9va8D04EtuSO5bM27dq48G9DkS4FDzuBkAIGEkS
p31GX1HSifP5vjJM/XSNVm1GUMlu5RzRNbnGtBcnn7Yd1FTMTuC5aazGcoym4KtvaZgBRBC5TqLu
uPJ++pQ2/BotuYXriByPIIl31BSdCAotKJdHWU2myazc06d06/b3IRrkhW7S3lqFTjBLXU+b+wRn
uP+JGFpvy93jDDwu2o4nR/fqx6hXP5TTJjROG+VGe9AVJeMDMDk05ZahPEQMqfyNHrp7ac0CpW29
x6cpsfZlxmZ5Zp5X8ZW4pW4fAeP3HzLp0ykflV8KNrn+wqMK9U07z7cllTBggxkwtrExDfnbBN1W
mDG4Ju7l5PbhtozNIssq2sQDRbzqcqrkgra09yT6hZX9CdYQ4YPneXLdioY2He9058ZTxNbwzUCP
2aO+Su1W9nSY8VThUGyy1tTpOYaNapj5RgxB7tLJsqtsI5kWk9CfR0JXv9B6uLU25EXb7pdm91PW
RCN5RhzjfjcShHfeM5641x1nxVR2csOI+QwjhHKig4jP4+ocu2i5ildlEFuGi676NkeyDv2Bqxby
S81bvRNI+yemDXYd411RbZN9jEOBfbSmgXlSKqkQPaz69Dp02wdEn/H+bjDf/qGZhZsvQLw2a5X3
uQtgBHvcpPck8wTTh1osV7K7Mgo7Wpd9r9x9xZqTq/pH35twAzjBxBmHP2Q+cAgkOsoDzEP99jKh
J+t381JTtrY5Jo4QIkI7aqZz2CfwlU9MuD8Hu15ptnYhe4d2vv1u2crDE+lxJuWWR246NB6DUG2H
zAfp2XZvVjuj/GqH4LhGwDvybd52dSHwll6v3oCUzcOZsfEuaEmCi78p8tpWxJpbGoWpODCoQKcX
yKQHk/eb79fXpR7qPyAZlqHAEWwBwwzViHfZMb0DC8g1au4Ch+vPuIsfo6EfusMw7Qj+DdfZR6cI
ClKWyRSu5dlW0/ChSdgQ5RYb+z0Z5Pau6q4XR9GOEP1gF2rgsg3DRlo0VT2MB/gWme+hcmB5EXqH
3WaBz0abDyHFyYd8N6zlcVUsPo1C2/Zce6zxM2ZRxhfRpjS6jnPd4aEOh7qwOtRN1uNAUxlK+TG9
eL6yIQPPs6LAJf2qviWfsbQFzgzEukQe8WOHsO1DU8xzn3YHwbWpb0M1SHQ9zMZjuS7K/lxgx0Vy
ahl4RquSNcnpVCcvMENrZD4FcVTfEQ5E4xVNQOrPfOWevrIKAca/hYJK/7Yl7bJeIojZ2HGyVTc/
Jn0/8o+90q06wuBP/rHLSusrRbe+Y+W2c/RAawAEhZrrOnis2A6LkIwqEBFY6SaZcYhSjPcWq+/R
TjuFeIWvCGgScIJZWHTjQDdZnwXYdcJHFmlyIboRttjE1PNsJbgY1wbDMfzYsHRqD2GPK/h161vD
Slc5HxZWIG8kb7el12/r4rG7geKa3MPoAFJma8R1l8mkJVUO9/RFFrCBtS89rxFtN0gdQ7KzoZ/O
cIqob/HamPmwygDQwbqsI6rd2NDx1iL3jRVyE6J+cZoEY475SrLl47y75VGszVT2ekXfiB6kbw8y
qWn6BzBStJVadNEE2gqVdmYASI3PkLfaET6a+IFzl5CYtVk1rMoepACQ+TbRSoU0A36B6Q6sMh48
TEOAnbY3KoGJTqDT2mci7I29a1FlKZfFljH5XvE0VVlKwnbOFoRhvasW/0aJ1ERb1vc7/g746s/v
QL1jhNaDDF3yqplxh3ot9vm04QO6YnAEU3sNiun4nQwItzl1Y2Si53TrN1nGFR7yjHkxPJKOLO2v
ZA7g+jR2TdUUjSdKQFLAMPNhij7ULvxhoj1If3E7jEAe7LQ2JaS/Afqnvl3CXAyGpJlDLe7/ezLS
fx0OXrhqm1oO48kgUPOk0zl5AFgW/jfpmH8dEJ7pSAfSz+MpWYgrOt0O2a7VP6Ix/v2X+x/Vx/D4
v8gL85//ga9/weJrriu1/MuX//k69PjvPz5/5v98zz//xH8eP4bbe/9h/vWb/uln8L7/+NzifXn/
py9KvdSLf1o/Zv/8YdZu+fv74zf8/M7/3xf/7ePv7/Lqx4+//eXXsOrl892wJeq//OOl8++//YV9
Mof//n+//z9e/PwD/vaXbJ3bWr//2+HdDP/Pj328mwXv8NeQJCkSiwV2S8LTz9GW7ePzlSD6a0Q5
I2lCU4EWjHwORulhXtTf/kKjv5IEz30ac+DO+CG8ZAZshn/7S/rXkBIIvAgYpYiQFKrD//37/dMd
+q879m967R+HWi8Gbyz+Tmn9Fw8l4L4lYiBxMU052BX+r6KDrlU9ha9OLrYBEMJipx27W8o/U2JV
BpcXm4V4VrJYp/Gxty37rqvmMFl1CtKY5Kx3KaSsnpZKLiUsqGSxBWrNUGSvGR1TcQUr4rOqa8uZ
+fAQ+7Q+jeCWssGDPwBYQgpETgy5Dr/McGXy2zTmHVM1Wk4xnVaTxleMAL7A/BXzRsaOhazkQz24
OV/SGN5tcGz1srofAzaVCR23h8SGwK3TIMhogKxA3MPleR4EQma8fPLef5PaFk0g8mUSh17J7RBT
CTS7ljqnQt95qmLAbjsptj1mb70z6jjukJGwKayL3XCXy3iyIK3Nl9420cO2MH7uOAJnRNz/6TuR
lnLazCOJm/1PFNQ/WOK7All8XWGGtjmzmpuyx4c+QHsUXnWytU8xSem5VwgthPGVRQ/RD1u2Skcv
EQDevaRwsnkOKzgdTFX0NNZb4cf4R2o7+ts1ncAe3bh+KzQdyZPHrF1VTCaUdwlzI8WnAlCdlp3f
p4LooYQtd3yoepn8mRSNSqX42pbRIpI5Q2Bt9R3z7azKuGPmEbyC+NZNkoOvqXf/OExdf+NYFSrD
3LTPokrws4mSbXo0u9P39Sz+pIghCjOJS2hLtmz+7IFCHZ3Xsccuu6SqPsaVQDOSNzqJ89XYuskB
4MQ5X4HrFlvVp29oKBP30xhMT2LwljyMPTdhvtiO0deJVORmZ/Gk4yAscULUUx53HaS3QRMP2VI5
SNvk1N7BHmYu4bikl2yGQuriWBc/ADDuCtXWY1kt9f4g5/EWMtKrbOLa3TokdwEE7f1lr8RXsWnW
XmoW6uNAwxOOg8+UG+kPlWY/+k4VQ0xIvri9/lZL6Iv3Qafgx6AfI9ERRRwvJKrXJJX7g59jdfE7
g1ggBWXxNJLQZ4B2bnIL70K0aOhHAVTbDC3/m5ia+2rvSyBPVw08qRBJDNKvKte+tXldAYrTwUl5
WqhmhL2TyHc1RzNgxeleiPaBW3HsepsnrSxcb15FU+UYBOuOjgDNADpxc6BMPmM8+LMdXqZoPo7W
Y6b5V8v30qFQjzvyBoWDeV7b9UFawIIhiAeSroeZq4xIdu3mz0kWeV9xXbihcxlOjGxEhsmie1um
e3Kq60aeOlLn+zzhrgbpNalHfcatOkCdce1GB85VsKNtIwqU3NMceX3nplbmYpF68RgpfK5qWoeE
wEqUk+jGFyybO9ogtx6W3uRH3SZfFNE536OjT+p8WkEh93uW7uC1luaBJVA4oc/3836FlKNQ9Z8Q
u4pwFM05r92XbeagFfsl65vpGIIIzIWcgTWJL6IDB9iiicE+Z35IwihAYVTsrq3/DF332DWjyfZG
JPlKprdx2n4HMpXlhNV4ZuF6da4vgGvfkMP23tX1kQZuPy2cgg1uXXXf7ZIXWw280jdadk8D+Lai
DT4xRbIP+ZZOR0E8FAAJG2+LW3LwgHV1BvA380MzyqBokKF+BfTug6zvmrn6UqUWpiJBeqiQwbao
tgiIR55U91K16qMOyE+wtNjiMDf21O9bjgz2cpR2xzhuGGSNWINncKbmN9/nZxIQ+TwjwI1lFQtu
YLQGXsoOvHlmSWrvI+nbgo2YBthGtJGZWLtzVY30a0pBpwy9Gd4CDKHm0PnIEorq9Fk3jQEiT/f3
djYppAf1oZJsyQWa8XIeDc2SAVMtNArvkZzxouSs86hO3roAUJzrYPy9pRaEiiV3cw0rbcXRfyRV
suYAYsY7yXwCIC8tET2Sm7F/pd322E22UMvY5vO+dHeTBMaIHAXs/eqL8FgZA1m+Tf1ni/IOGD2P
VPUias8yMZCPpI5PVSwv2gwnW7dHilhSJNnG7lrZaQRiN/2CPuo+addfvasNjERDJMIP7dNM6S+M
SXQIVGg6zEkADodJ0AVjbjgWXEuzfQ/HcmpTAtyuVnmg0JGnXidZhyIcWyDbciURHtrv4y9JSXvo
Fn1xJG1+Y5wmOUaD/p3OyClsZ3IQVZv3UZiPvV1zTVTZyP7m+/phmojKmtmL3GpVtsKDYh+LEeZh
OvxK3dd9/24ink8tIvpwlWe9ZZ8PmxHDN+AQd92M02wJm3JZoQ4KvteBPvJWVFnM9m8iaY9N8D2e
IfWbtnsRutcqwEyInidd4OnI9tVlQySOK9FPCAo5hIM771WMZcDiPBT2EUr4B16t13oEO183+qdA
YnJWJ+Yefdh5NfMZMEUB2cR9OoVf5KTeZBhcrF0vLR7eAVRFtTRXjJHnq6afsB75AWLmFvfjOfR7
3ov7Xazfah9cWMBfgxR9icCcnkj1x25fgG2rA7VQu2wj2mLrwz+xjEreREfJgO22RdKAbCIghqSL
XkIevXnzpweZb/vqPgadn84aOzBpbkNHT6MEZMOS+hGemGh81GPKwhAqLQgxIk+wvFlmhVkOSaLu
Fb9uXDa4878mUp+rEQnuZiwQpZ2vnu645NshdT/qJMmR7gqZi4t46Rm9R9N9RKZDcE6IQffVZoFs
sob6jOAhU+abAnbI/TePqcOkrw7O+TxgtMsagjROwjC4Xlf22U7pCdK1Jzi763xPdbnK9DcWa6EM
PwILBUYgpD9HE+Ye6i34HY/jWaXpARcMpOeQ+06dwaDgCEyOevZlY4OCxK9RML/Pihx5ExQ7touK
1BMW3nyTZM2IXp4ZZP2CdyDRprO3sMnq01yGUwHMsc4hpslBXN0nRiDQseu/t+Yj6eKb0+aNUX9Y
IUIM2+gAcLfY1dYht3coCECkpTlXwiZFt5M+D9WcHueO4/YSjNq2a4EwMGxR4Z0I2R3kKTojtHpa
xQoWkINX3b7DHRnIdjecuO3F1ZmgwR+a+svS/8atPLcM12ToC7f291hamTNNYdvwEhsZZaltbzOC
QjK9iafY9jMEOJAZ8jW6H8XUAqkSpVHsuRqlw50wz4iiyOxiHwOA2rujIJK384x0bDS+pmCbOVIX
FTDeyzBn8eI4i4ph2TTWRD8WiBZfgaE5DBma8C1NrX79xGJKHpn0mgZ4/GJLQPm5IHr1vH6jw2u6
O6CS/GUYMARq2WENlieVTNeYsTuxbBk8hlBphmkRzgZmVDSLq+kJwNZzUsNfgtU/NpI8Lmt/CNI7
tgWF2smR1TJbce270Nz1W/IK7N4edrL8/tzIDz06b+yc9thFCJWdly+TZmeyt9lnTXpoR5FmBKc1
SJFyTsJsi3v47CwH4b+FjcoECbuDrqP1aJJLB4FXMtUni7S4koialh6zLRkZkyJqepiqs1/V/FMr
D6B+jxUepZCXPVu/at5/pz75wTonAeN0ZZIybAEU+wVrvnGtyzqNz1SgSNQtzgrsC3bXaU4jhhOj
bqOMC/m+RDZfLfKyhz5DVZIL4DQcck7Jt4Np48z19z2Xt7C6yfqHHlCIhGBEzNHq4ByZ6buxDCdy
mE9sBFZJfvCqg5qmQa+jsq3aoT4YymhIAJVo6KrIfBj6pIAuB3oW0b1PMTAj58ukxg2Jglex7Wf9
OTgQ10e0qyfH16JiiM7ctzHvR3bUOoBAYcCp0YTl1EVx2Q5CHpdwhGhLPovpR9MnILAxiHXYw2ee
9LwEbo+hrDYBdsOzCRo8W0f03JDE5kKACIwPEnBr3QJYTbr262SXAqM0p9QMX1WzmSzofqafSCh9
NyJ89KH4SatfHYndEdwazabmstJvfGDvEeA20Jev9dxCKb8LnNYguhvo0FFQmglWIxP/oSSV35Nq
wgGqk2YKso354z6jgazZAKJ0nl9mJ+RXNcjm8/9V/t64MTos9YjaIV6G87JWODCNbjMWoq7iFRTi
iPe+ggr+GUQcnDXmOKtKQtkWfD6SsS1NVT+CBPjZOwHVbj29UCcOw7DtF4yLf2OTet6icP7WkPZ3
83mWyvYuQIwRo9tx3uunyC+kZGN9A8n120zBZYa4JY91DN5BFI2cf08Arz0eodQl9yxmty4MS9O1
kNuZQWSwNz/i5C9tFdxBn2QemxRtHuKe23ttp+Y2QvF1gtqQoSrtZnB1tmvWlGYYCJ5v6HCDg9Up
P6+w+HjpFgZOONHqDexn+0MGu0KuAQQBdcjMXdyhnF/GYP8RVAvwbGuDMk5ocm8BcZ3SJBoGKAc+
o0+M3GJIevbgjrOk2woerIRmAWDGoaD9Hv6xGIuxGYDL7dY2fH2oohmYWLQnCRbUMMV7BgK+mlD1
zKqGJYYEEWbArNO7AfXtNh01lEpDemrAbidg4dsq+toTuL3mSWSr+RiMPriXcVVDcJP2WQXBYubq
BnXHjtL7cdxs22ceW26uVlnf0pqDsxVwRF9mpHtb8+ke0naKXhI27xVycyo1ZTM8dpdsBOJd4GKB
GAqsgN0AGHr8O0Rh8W3FPgo1YPtpWBaCSz3tPLEm95XcHGSwpgE3kGoIKGkVeg+6O4xhrYJiY6PY
vFGcLpCXYYbtJqYRUUOuiWv4kQcqyaAmrU5+FvM1hRQAwBlOAsOBhaIkG/Y+J1OFJxoIOSKttRvE
TS5QeNdxGuAO4sXTiqo3s7PS92u1449fge0/ATrqfAI9XbA1DwkNovgwt2bfX6OwrtvCO8i9quQT
VfUprc/9hDatCAPpv8IeRvED+Navam7hEuh15bO4gSXctdoJDjABCcsEHWoKqvFXgmOZnD8liOOe
DQKjDPzU7C2B8jaiECnfByCiKwp/Elyos9Sp7u6azRFXYoxltzlpdgquYEJY13wDyT5t526HFAHC
NmSZfqBxU+Kj1im2n83o8KIiGbs3EHXb3bKE+4nQuIc21Lktd3NSn9g+xPR5Ai8ic+wE9AqD9hQ7
U+0mf9RL08ljBPNpyNqgxMfnYjfBfjbq5L6J4fubxQvYlsI6OAzAdiKGjIikVV9l4K5xL+K9Mfex
sV2VpW2AUDHbttHPIeIhBEJLCoJBOh3pA9m9PM8RxzQhMr5tdOwriVrPL1FDs2ElAhB+Eo1FnNLg
OTYd/wBVsv5kjLMnT535GBZUKF3aRgVCNKHj0t5cRmKH7yNFDkTm2gio+UZAj+VrKoFM951npUbW
xXLUbJ+eVd2MFxhkVU+NlFCdJtMe19ArVPMhrh07Q28CUdWk6re6a8zVug5oqiFzGZJN+ExhG7BZ
vEv0D21FP5ZYpufItunLiOyIZ1Avwz1b1uiJhBQq2VZv9DKbcZ3LuI/Sb8vWgKLXkAGh3W7aLe8i
A/VLPBkPQMM3/hKDfPm8+xDMZmMdpY/omyJQf01zNrTqs0mJIcwiibyigxMk+eYitfwhM6JZsk0S
CBK50i9acP6g6zk4TK1n1z6s0C/QO4TiAe0SmKPPejr2Z+SAY6dzM+FNFnUVe2mxXb6laJsvDR2q
F7nMqEfCzaSAsCxQNtA7y62vWfpmwCHjqK5lkxZeuuodQmp1RPrjXjbG0F+t6EIMRVjaf21aHwFe
rAIOFZcabjun8wfENQ94jqBQBAH8J2gSigd12+1wZIvBEYPrHB/ipL6BcwA4qrG/oGgHFfHcTD3d
Mm6q8DsfjJwhFEzi5A562fgbdSOqmUqYzI/cUkA+FO3bHrIFiaurAF4B2R4c+fSiti/AWjefsY1Y
GHPMVdYOIYrk8AHiNGxXkEIdR1BnIuPr2h1Wh4k7wG/8HLkqepxpItGs8eHM9x9qft5myLdlwskd
EE8vhHsRlteXCavwwuOdH2D9P0TZWg0onwNaf1CoJMbcUekviOioHqsqCV+QOY0GIdxNxnRtXh1R
Hmcgh2KuWiN3361ViLZ1fN7b0N8g6JZYXDy5Rhb9Fa738sSxw6DsmHW5uVfeAhmA39546tKJZcgZ
CfJKRSaLZ0CRuBfEXVvkxpYThGeHjn8ShrzH071pkttIAkldbuum7kmH4xTT4lhWHVS/7RuEqi+Y
akZY6zFw6RVTdr912B1NF2YBShvk25/71J8gJEdRAe613mVJ5L7ebYmR2VA3IE5hXYiHE5r6RABo
Bndv7zFQIy+YborQ/LT8N8Qvwbem4qo/kGGLv0JoigqflpY9ymmp32LTXH0yzT/d3qt7qPT5nw2F
QwOJK7FXiODbt27w/qMLefcdkZ7hRUIUCpJ+LmeENG9YRV7MJ7CmyDxfugDhzf3YageN/dyrs41T
9tYJ3fzmS6QeIBHgv0A8TxCwi6CGvCHsvpCY0+/xkI43bgiv8q0xwXs1T2ItRODOSrXrK90pqN8k
SO2DZ9X+tIGRBNxOlvhnA6OdC6tRxuKbjuDM4YoDJf7vkXbiTqFCouXGWvs+I46zbLZlegCz2Z+S
KSLHeg8Eei6xH3WARBOun5wDLrTKq/fhnnWLYrlVTr35uafHTfUsT8mq8354qHAEFtAZxnmcVpDR
QZl9hmL9YLCZwsyuynCQ91mTfi5JVy8HtU/3FlQhMOcpySpbXQFnYVoBKpAS0gOaIzW+BnKRxl83
yBGc5ifMAqjfi4igARrMdYHcppTrupwGGYdFu0dh4QJxJ1Ig9VWUvvQB3P6GxdiTAXWGWkHhYLel
iEIGOZ/8ErOwOcZh3NwNtCeZG5e4jAe/PwozfHf1/NFYVzS9Qa8C9UIXalC8gOBzZt1QwLDrYpf+
a9AFJZcTfxd+ZeWomuAQw6x9ndZjlWh5HpMGQMwWf6ExHvzZSvGwYlThWgf9fACWVfp1QUmXBFMO
YHd+iEfYf23VCLnPPg7YV+VPlugrSIhii5b9SIbg+zQCuRwcBJM9HuN0tHMegBVaVi7KxP4GTYvm
ImUn2Kj2uV/sk6ziKQs1rouFNKFcE/vNVe2MdRzdANo0X1F+tschsjATgM8HfD/azFUY9dCJf06g
TAQfdKg6NRysTYcypIM/DdwiYjmJ6TkFyHvyerbfPet6lNYzwApeBY9d9BYlw9Gs86UCpFv6z+aG
QxZM2xSSx6q5rhD9nJbd8T1L2v9J3Xkux22E6fpW9gbggwYa6S8GmMyc+QdFihRyzrj6fUbWsUXK
K63r1KnaLatctiV6eoAOX7/pWxaSezvrROmGXprZ1L9Su9AbE3g4Fq5IWUvI/jjeCs+0sAeNX2w6
MQN4oH5dpmonNKR+9I1wRysV12hg/U61ch/LyeQrovZhYZ5nu5xB2XAyGH33IFMg89qp1wE2nnUt
jfFSseGhM+qwVaeY6QoLDCtQTLt26vAMgDkmUdxcjSMzJs2mc6iEjr3OTNZZ3mfHHGvAjROoZwg/
xa5X8ttWzEctnN6mydrXVX2wF+uYVMk9IgSgvrG7oYJX3bzMs6tKWNNbCHCnJVFz3g628oxkwbow
VUTLCzaeLftu7xtZlh3svEgoPvgyY18uV5D/r11v1W7ASotgFT3HkaqLLyeEzwnP8ya6k4D3SOZz
cHuNyp62Uaq+Wtr0Cmpwm9vWFq1KthrsidNppPzS823aNj4NDS8Ko/OrKXlEvG1dzUhw9WYurpK2
Nl7KabCv6aCXLTBMTNspVbOD04WUFZMmbyduAqssG1p/RETcIJ9a6zo4Zg67skHL2R1HS99rgHgo
aMbzFln8veOk0UVAV2BD6+JrfGRAbp09rfpqojcuGiOM7/ZLXUMnrupy1s7GUYDqtEOwU0sJICY8
mg88z0sttgW2Jzt2NIDAcTPiEV+XvX7bs5V4yD6afV/k3euUzKRod7g6jL641mNcV8VytIWJv1O8
anq4ydgSbUBA3uheJ6RBc26I29p1IZ6ybtR2c6AcwlRiaKM+d8rnah5XcTEcRqyRFOJN58kKx027
ACdWVQakzsbu4GcBG1eRNaDtzvg2SVK/CV2/rpr0gJnsIsMgSAzHhAZaMRFBGvPWjNRojTLnfgZ8
HCJNv+tzZ98D5BXpiE4l/wYLshCmSGvvpzlpH9CM+GkN22JHbbVqRuwe2H2Mg9XUT0kYHWSZQBLA
bBNI20392powr3AuxytVHR8tfENtXt5wnc3u+Do5pqQRYZ69IxHHTSWI8RRWXp+ER93Yj1F1SACQ
Lsdejdc0qb5I4jctGxNsai24TD0Pa6soVhMXwqd40KZXhCPGxRCP3Vscjr3pt4k+edPUn5D0uHaC
lcISRHSpAJK6hiWdq7wIsMqk9uRgsl5K5QAzrlzQpah4Kmn8/qKeMLeMUZr8odN6siu1QYiTi6b1
NUervSrHluhpxdxRwhQZxpBBFRtDG0Gdg3a40LieeDQmUc+EaWLOaSyIKFxoyxcrosQAj8nfKUZD
+MNkwGqR9WxgOOzCQ6hDWgIGv6tz6LbUQXFXjhuNwmwVdWbypPfjPJ4FUp8BN9ukUSAOJ4FrFl3x
N+XDdxHGB2nBX8KOz+KPs/hLU7bl1+6ztOODGuSiei9uuub9vTt7qT7/yf+BIpCTGOcXGpCmL97j
H9Ufpz//p/hDoOPQDSSh2NQMQSck1CR/ij+EkH+oFp34TNNxNGGfmrl9134g/ZDEVqD9cIRlad8C
Sb5rP/gZVVeRhQibG5PEtPqvtB8n5/gPyg9H6KrOtZMN0NFoaPLZyr5Uiopka8x3uAlNOOk7BVDA
DwNmlOnM96OkD5eTHFOah6p5urP6Id4uS3WOru83mRGnMKufRuJQJJi6oVnwMfz+D2lRWBXSPAji
nDaO4y6ArMoA8uInw6nEb0JYvrU2//xRPENNB2mUiF948D9+FMJjXY3yPscPHTxgD/G1STtOgalv
9SYS6yrAp5CGY3auiLBZLXE5+2aTJetF0+KtQI/i/zBbvi+bHxU4pwzQT+PBI+DwXk2pqqz0j+Ox
HKWcHVXN6GlFMysKycfRzmMoUbmLzNHyaI8SeSAGd7/+2NPX/NXHOh8/llpDJ056znZjXSI6MRAP
UPHoK2HbV7/+pH94tz9+QetTvAbybTqINyLjJjG+KmB7QTIMbr9Yb1n822/1rcv039+LWaxpFuLD
bw+T1/s5WTlonEZtjfLUizZQ3cACjB1lkHlAFW7VGPfaPG9yR+A+2uFW9cN0X0USzYK0H7WZe28+
bVi2SCHxyvbSc4AQdt24ybp4Rp1cENtZTgubuOZVIQRWMKPqVZXyGgpBXPaQ/W6ryFcjiS7qBeyr
TMRjwMvnDZYh4DFFz3CXLrJet2Z7lyhoFqA1sXBEzeAJdDQuOqQnNojhyuR4RThjrxKBUXXS7PMg
AQeCPyzvuUxxW+mH4klrlfO5x10569GtOvfNGgn8gzJwfsxwUEiVb8SiAfXZYXRWTs6ZM8lNi8Ac
2TxwTYjGUkzpXgAoA1/YW+w/KLnpwLVqQhZiG/V3ZhYFGHLo5lLmgbhx9OogEdZeUB/4jd7Za6C9
1u2BWmWDQZp6ed3G3btdhG+1wMNctxlsBD7dJlqoaKInatL1MvTrclRdMwpHr9En+I7qTh3zR1G0
0kV+7uJrLdsvJuyTuyhxsE2atNz1ZVV5odpiA2idbVtqW/aJx2HuLuJUe08T6qDGMDGtzydv1alc
BS500ddJV/Y9V5TYdumhexeKacNEecW0rbhYXRhY9myXsDIh10NuqZulXRwPc1rEQ2I7aswwPxp9
+Kh2gboZWtYLPq3EbVoadOCmuWkaLlZFXJ+TbpChTTFUf0g7Cps2QCC8NNzo+QOleW+dMFFn7nMf
Q7d93/UmVcKcPGulChgVmEipi3mDR4A9Z9E7j4eeujPwiOuQTbEHWzS5ttr3aGtfCfR0HtJkvDMW
MbmFYhKNnBuZl+jtis648F9DgW9wAtFGxGzKqxAvNpzT5GMDTqz6y5T48wkYSzFPClT+EeU8mmp8
yQSaKdj6Tk5BLNTxIRLEYqHD9xZ7vA4U7Wo6qb771rrIW/vKriv1dOX21KHTWDW5v1BLL4Ak84RY
TZ2yrZNp92ao3hLsv2d3XumDCkN1ynt9sIvm0IobzSl2XF3CSDtm2rSqJlr6DjjMDS8DD++KV1Uu
sJk05QoaXA2TO2fPFXVbrHUUVMo2FDchG3o5SjQti2sohmsn3LStxwntXd1jyKuDfd6rENm9zxXW
njTXMaqHie2V9IS+YvmF5WVcIAl0VcPc5226oTzUlDMbGMAkzECm57jjj1Vq+2Z0jgs1tK/DON3p
zeKri6diIVKn57Dd9MB1ddof+/oixZ5Solde6mfDnl9k9FL1b8rckkxDkFECofLWKaqfictQ3IHe
0aPKmyqmrXZZnAgGdFI0VaIUR0T1lhTNqom+TovlhvG6oowdJy/qPUIaDp02rO1qP+XXhd56gQP0
AnvALWnMjVUM22F250VD0akQO0G+v5JSJkbNWtNNWNXHqH/OJs/SS3fWmn2Q2qv4gcfrtNP1JCHs
sH3H4zkXCzfIpC8c5gqqzlLzRJTtlvlGqT28SgcJk4mvFj+03Meq49FWZZ/oI6cqU3jI12ULv1pG
oOdfjHzxZ91iGm2URfNssEE7jy7oz3DSBvrm6ICR9/7pWeZl4cXwU003rbDeoAxX4TfR2rNMHQKy
0mSNKP/aqA38LTeVBcNDUY2CYTOqmkfv9jWmpHWFgqsF4S+CR6Lq/H7xFyfxwf+5ouT72WldEeMs
a8xVpc0HW3uJm0MfR14SIyl01GMXiS2U7T0hBiu7kGdalD01AJyFqfqGepzzZmPQcFExG8jceIUO
yC1Uv09Lr20Q7MX5qlYu6R1vSPNalo5Ligb6fs3Xln4tueZI42UZb0yk2ewpZwXwu4njQ3sWAhct
F82WiV+m12jkzp3mZSwuQpQ7S/gFPnntkMcsu26VQC8Wk+MZKp6NMUDRdt5l/UbLVcM1IC7YkLnm
1Kdh10aGaqKHNw0SWv7qTbYViboj1bRelwJ2u+EqBD5eufPJ81xlbYGvxH5EG2Ou8g79iR7Na4J+
z0ZaUK16No1lFmI95eV93oRf67w7G8No2cfZeDPJEJuh6HSCzdJ8Xw3W2hpuMfJ81bUBNNojhXyj
yND2SLA4lJhMp87eVGNO6xwlew/oKYakCTeAMR7QVr2VQyO2cdJfaUg9Gz07irbOwGDC3yXHfkvE
/1hUOLRfdXTTkhx/4nMAZixao4PHUIgcUhDtzfU1wkabDpI3NIYZ/DRaDmnfJR6N3510RYUCNojz
Tz04GCc3Qsb5ARPiiDR1Ki7sGWI7r3dIq9eibTkrBx97zwuXQwQ7pRm1b8FSS9Oz2X1o83yfD5Z+
iw3moQuSCGoNlVz1VmX2upwT6oLOzRJwD0nKS6FM53jVmmVVamcy2TmzEn8V2mhdYg3NX3g6Vv20
VBeNAvLWlUhvSoZCEgYeW0XzoBiPC+ENcfgQ6k6zCvsR6ONcwetJl43jKC087ABb1eI8LDhrAPQ4
TvWT03e8T5cW12q/A3cMXk+hTDN+kRshpo4Lv1LjyDmZfmdhXkZ1k5zNtG9dqaQQuNFS4fuMmvk1
mpMS1Va5Hov6rIOl0XQrvepMEhDmOX8cjUBjQtuJq7Kb4BRDQ76g4jiZdUK7IroGbKBfShBM0xdJ
1l8GVnU36sToGHMzZ6vEwvuSzHEarZzcYofX5gvMzyPNHTF6kdhOz9dosjG2OgFoBbY9w3aU2K0w
DYE515y7Q6aiXV2eId8gIQY0hdtxVPCkjSNHidbui16dr8pOPJQnl1bfqPtGVsqZ0izMVzs8twL6
T4SR82Y1UK+KkSeYjqsEgIIrWAI/uMnxyW+ccbb3FF7SI6SP/M9GCT2SN2xsspRmFVzIrqRdBsE2
zUWLL8eD2YVJ7L7QXPpkTjpOi3E3L2JfqHKna0DXc54/Y0K4b6LuMVQqScYIfJ09m+1O71jWqabV
m1BFaSQoWs8Qr2duPkLsAWY3z4FmgGw5k+ANTJUa8iYX5Spzxv5Ll5bDTaE7DzLX8IVLDspKPoaO
5rh5F16mnThORqaTezO8LCYcqWyrhNRhFPzWEJAxQuBOThmyoCvWUmODcb3ClpWhcxYke3daVHtK
V+ASsB6mjGwF0h0faTBcF89lYJuzt0xlHcI8ps6+5StbrsV+kvq2omaESGlt70eagad+dmqnvSLs
DxUEN7wvaWtyomlWPr5nmn5m9kV0s1QCaLyhzTC2oGylGi+Juk+Qf9bRF9qYEqaFlPr25LF6KdTu
xZiqiwijVkfPw51ppOEW+Urn1vmAT10iIjPa52Jkf1jNmNbc0ejK80b00wMK5H03aNZlKubeRTOz
eNUy5Ku+D1dKdkhrn1iiMEVTvatoBodD89jP9nbKuCpgpYbzf5ShAqQ7xyRFtNKCpBrG2rPls9Yl
DYEOJlVTP/tKEPY+tNoqq0nXBQk7HWiLs+knqoJ2sT2NZcTC3rW5mwXlvnWqM1Nabsl5maGgcvRD
ztp3DLpErydEHSXP9FXvN8qYFiunfhjEa9ny36e1cCDe1GKD2tAHZHKN+lZCDy+peKiIrsGzPpTV
DcJQ7JbRzokv62V2y1A/tEt9iUTwTFjHsXqoh4OJYiWlisC1aY+X6lKvM3tYO/TXddv4JUW/lnet
Z/Rf+rFANJ92m6VWbmsWbNG3x9AOAlfTU2RSr6S/7EnugY6JoPE5GQtXMytzi9cOGhoHwtShwkgc
CI74lPqSyrWK8gQEz3di8j0gV/PssR/f8/aAxzqBsKD1V43T4JQvoPaHkwIZaNavzXHfZw12zdLZ
nGoqymhPp6KvlF19ImM7bHyekueHjjAJKe9hdYlUkmup6ZDekI41uTtWhrF7IQtgWTbZfGuxRfTJ
RVLJQ8bhnQ23WRS/6vZ7Px2TIpldYqUylPsxrpgoOW+mM0QeN8pUWz4SEkLBhHIJLOst1WKfTS0H
Kjo40rLy98pqdDbMEQJx1M+bQhxk8z039l8hgkha+PUZ5PsAB/73QMP/RaYxxzKJNgFQ+a9BQ69M
38r/+D//cfuSvrds2QQhv3/zo51MZ3/9/HcQURd/2JYuYFBM7bsX7DuIePodrsKaSpsCYgtOAN53
EFG3/tCkbhmYzgDUdLJm/jKQnX4LuxcJ/kLVjG+OtH9jIDuFRP5dG1m2LmlhjPDQVi1Np9/UJ3gH
fxuQOOE5V2H+NZF3k8rFOG09y4JZy7iMNeGqjKqVlTUITzA/I3b44cn9A4D2GdH7aQSfwEN8ZynV
CiMgLcXNFiInipDyK/HGM7TMDXLu+irun3Ozw/FCrxnl7dsA/tU8/+9N4v+X1fA/ERhnUv3Xc9zF
OFy8fUTG+YE/J7Wu/kHCCL8wMjqaxQz9v8i45gByQ+Q6lgEFZAKa/zWpFe0PkFt+AqukpkIXnhyT
36FxRf5BMD2rxGY18Bez/t9g4/a3Ph9/z2vDtC0GJsiS4++aBl7/ESBNUBQqql7dz4ZUr2Ae/dwh
mSJVYnVP0DneqwzBGomRZKghUR2fdHuTkyCla9O671LfhFfXEXLPbmKnHqZ7AkZiZDwOPzBo5F5d
d8tNNU9rtcn3ZX6o6RhT9jhckHEhnQ33unYtlJesM0+JUj60dOf1/aDcl+KtGmAcl0OtbdFIrQxQ
rPp0qAPRF43MPEsQ81WSFoQqkGgh0fmWjbDHDDzdtN8x1iDJHl27R66QEs+WeH2QKKsGuWAdXiSZ
7viy7XeZTFwH2MBMzie7uTaW65hkQbcyw5soLFBQjPt6UPaSYCoyHFfGgDxHEJvA0dyBtbQ6evsT
BQsAE8XDJmjqrdL1m0ZD9w0gGBnqoeZ+EwzPgzU0REoQuKU4KM3N8O0kiEbPdzbKM0CxVdHsdLTT
TchxmjkZ6ZB6v28Hxk9tl0TGCmjKizjLqgRlqKKsR4Le+pbyTZv9sfuqlGjk8q/cTn25lJuyubOd
N/K7XJQwVEG4kwYpzjtRq1jdu2jTBlyi0/4sNcy7ZTLNrS4o0yfVDqlBeCoF92h8WnofvUftSCoa
flED3i+1kvtkrNd1TMpjkWzpHV+5YgZ/UTSrPlPjuMLtEoKpHTX5kk7GI2xfy7VBwYvwmjiTp1hn
o1PuhjHVfb3q2DOF9hr0S0HnqLg/mLpsz7nhQOIZ9z3y1QBdHeSgGwFH1ka+ikJDva1H07PC4F4U
mSfIC/Aj48GMF9DU8TzvB9LGpNXuZwx2eNqjTWwfCu76PPwd+YEeGjrjMMmJtLM608/0QfrzMAJO
IHcRE7k29aEUvYtu9b0OMmZ02ewns/DVstrpTNI6aigVUwDnfCNR3gV9vKa1H7coKRCOkDjn0oqd
xDz7zMwSbEwAxFXgWQFapBUx/xvF6le5tBKkPuEG+n2lzLXXFfbW6lWft7xKlMrH3gWCRdxez4Wc
rX5Jr3oHA0JEghpSqpVtz2gObB90+CKw0LWmwzofxBWH5orcDgmPrjajtgrJ1VTaM1vqO3UsVo1t
kMhU14iK9/SkJkwT6DFGOPOlLW9by4/U+1NwgUZO5BxkfikD51KQxrXD6b3COrmaZ+VQ2SSOJA7X
yOcJlN4srnqj2hHgwzxV/Xk0MT/lDZhRNG8ndbzuJ2MjlvJCVgKTJmGCMiZxqiCKzVavx/IhiJW9
IJovyQxPRoPnxHm7VqfzpINqxmFjsJSw//qEkinLQ6w+aqMgPiGor8ib8Agb61y1H9eaciymXWdc
p20YASbJft31VwL9MWkVa63bT3K86esE6fJVyeKPB2QEZlIccRZvY8gCtETaEPoEeK56smrrRSBT
QweCoD8azQGhLgwHttomYrkn5k6v8IOmymWZPpmR9hWJ1iqTEazF7RTEj4HBarAXvKPitbBG7OdM
Eb30wPfceXrtqnyFwA1ihJVm0Emwjkif0e7ykesVy7xCmT7XiLuW90D5ego0GDKD7grXg6ltuuQq
SQK2iHNSeJ0DYs1HI86Y2gVARvgqZvKuM+IATYNoRAvkTkmPudGhMt+fNGZTHeVuMxMpJsfLpklX
AdMl78BvMOtxvYySLeHE0B7j4CGXnNZRwAa44I7hUtUNPBpQi+UB0YgD1DNi6iFvEjxN9Zl3cHwq
Xq6a6JbVRMLuSqlTMLp8+Go1y36xleMy3ajRLuq4CUubGEHCoIn5jcLmqZLWJgqVbSoQbpY5ihBS
nNjj6Xh30o800tNkdN4YcXfeGUvNvTLOXlsjulSIKHEtp760cud5YNWSFnClEkYHeqM+tZw1Da7U
52bEiU1QhziGxBCTpLJxdGgr+r/UEEDRBSGAVxp2I+hCzMvjGB+aBB9UkM/PDr1d1Vrsgrw9w5Tj
VUZjgk4TsViWeAYEiXD7VOvX9dKp21qK3iexAJ9U+M0aBU0Am+Kin8p29UiMwippB+OoV9H0YDZk
o4RO1tzphVjpMYcsUVrt+zA62gMC/HTbTETpDib+cKNEMNkUuEtkXu0Dg7CLkMzJ7oRXD20bbNoR
5osviCdx2JIK9yWvRHhQ2ibcmbZarZIR/s1N+n6fDVjFAsPuPBu/B1dBdqIyNgYv7jom/GA/RNxo
42gEh3fi+5YgRENw+DvWeAWqyoqMzupJ3AVK4Dtkl3DvCrl92nhkwV3GRl63sRlu0ma5HKBUUMZr
XqLKhyJSg8KtMe6vgc5QYH2V6mSfPKnFq6grax+2AQizbfaknoEbgvUJ/p1M6pD1FIk7zQhOIbyH
WUbbyVkeuqbxgmX6Enep7fEN5FqLp9VsmDvHQsTW2TEGM16w1eegSDFgODo03SAH2cTIvyZq2uvq
6EEtxsfS0B4qDeN8isARf+8uyuvLvGrWStk+EIK4iZom8kxtajxNqDYu+Xpbhhfcsb2Ms78l/pTj
xa1O+kzTqMdoJRW0YDEWxgS3I0k83XYBXBqWHr2laX/NbafBJ160ZK91xT22Z3s9I9X2aqPVfUjL
tkfW5Mycq12sdxtptt1Vp+gVMS4trizsDMuasAJCu+Ht+ttClpEvkzh8NmUNyK4UTYOON5Iz2kfT
cM2SqqHSEJeCvLBpV2SdkyqHjdZEw3VZBJKCKMYnAKhjbRo5yyubMIQcxjTq74PKlNHOhJu9Cgy9
nN1WJzcaIFSPkbaBCKVjsUkXmtm4WhZaALYLNlFIwwD7R6CUzt5SKipKrIQO0qoWkDzFmm+CdSrW
gVXdXqQEjTzJWaldp827o8zF1LOFtcYzFsXS8jJ7iV8dx8YJQHT9Y8lk8Ie+61QvqgMRrnvkm6pL
bqa1t5HDHcGoLGrFtNuxJxq+HELg/CXScf9qFqdoCluupMuBbObwSgPKXwH6F2dKt6CIkl8a55ZA
3oNBeXEPizDvMLBWdOsGKywjUz/qUzDeKG00PUlGf26SLeaNCQ4tJ3EQj7ateVUus30GxVReMZSA
DofTNdb7wcsTKKsiae7TWTi7xDnZafNeti4DWAB+tHiTCWtXBdCdTm4HlxzG6rqNIL6SSQ+oB9VD
WunKOSnuxWtBctg9toPyaIydydLDlQugxucVy8xtEXsD3uvIRysY3ZEGOh7jqt44osKoofsp8q11
oluopwy7JuqpaDzFSO/CrHmYBfY7UphNliTB5QkKRowgz1a1lPsw01ByFMZ8i+usfMk1x7iPZRv4
2KHGbatSKdPXFqaun4M1DnbzziqcaK2M8NqOGYhVXY9KyuuitiKPN1o7aXjlJMJwF7sPwPPqHt3e
kFzLzPwSk6HXFN3DOMTr2L5a6vYpCm+htkd060N6lkYYlpL4FE0oLBrtIbQhe/KCyKXUl+Nwi4uH
zpUNOcFsX9FRTvJW6TrwO7UGVkKqRmBIjFUycIshjt/rkUtDEZPjhjH8SGTeTUN2LqjDt9pwi0ED
NTIKuGOMj3rJ4i9hTHxUlZiPorfuk0E1Vs2ELDcxLgPcGXtzkERgfM14l96cxddB0naXtCygO0gS
F14TK6mfhMuDoWgPtDmhtCW76dARQRci2+Q+4lxnNliDGh5m4h9w049XpqE+FEN32ektLte253aA
aSAUhbZx6vZuHuQTOaaINbmkhBYqCK1uXGzjK9Mc07PBnLiGOAUXJkdOkKxkyJQmqQOtld2wmVIU
Y3NalwqO6HzqyQhXtPswnpozWjNou66LnOTSckCzF+bte2IAZOMawjykKJY/CgVMLpiLeK0YZb3j
kIXtawJnXLPo27M06/tz0kKTTT/kSQljBO9nZbnjYXcqvLCxSC8r0VcDAp5MTGYEaVo7GEbojrFw
j7JhAealKzWeSdu8DSMx1KusKlUPZnL0RhLNX9uu5mnr0R7jXduS7ok9YSlk2JPg2mzJdwj6dZWq
RnwwCXrGkmXo1ULq6JL6tTJszFm8Yx6DQawtL41KbHbCfOJSDLW8TC8hwaWrkVz23f8vwOV/m9QQ
WONXkMrN8JK9vjTgU3+jhd9+5DuoopModYIsQANV1bJP8Mh3pFD9g+ZgQCYaqgXblhYSxe9Ioa3+
YSFj1W0C503iak/k5ndMxZJ/EAkF9qEajvEn3PIvkEL+Pz8AhRhNQEUt3RKaY6JyY4QfARWFkEOa
maiYua12vBCljbDaIqQAOnjKHftI4yv6gqAeV2AFYhWptjIAkj/88MD+CS3km/40DKhZC/6c7tC2
xTP6Uf9XmIZonTlnGE0MBYm7UDq70nYo31EFB8/xslAMJVYF7F9TygBzEVzn0zMdNTTResEFMj5L
snnqgC8yCtm6uLZWZOHUA/YuSxbh5W/GfMKa/saigLXAV3VBngit4niPJ4Hpj2NOEjJ7C5MIFjuC
4lRxWG3iAH8H6UPVYQg1w+/SgN4qXZcQq87VK1eJiEgos0kroTZukqA+3VsCEp5+M7QTuPp5aIwN
+SJhZIKH+nFovcqjE4rAUj6K/GDN5oS2iXjaKdKHddstV8mC36xoTyyEIuDrF6Ph0OvZh389kpNO
8qeBmCc8mzzTk9j240DSsSaErIbrlYvDmSnzoHifGyW7xOs+roOaDG/cCpg+Zvybv+kc9nlOnd6P
YRmkvAnyntDSfvzsJogXvHQW78fUFwRHw3SSTfQJuQf4GzBOVXQYcMu6771ff2nxD4/fNPi2Qlqs
KyQFHz8Zrwt56DaGwSIkpjLHyVZDTWn2trXpgYNXIG92KgljbjP28nokZMSd+ym/stLAKX/zFMTp
wz6+AjpeaBg2DSmR1H3ut2kudmMsmoqapVI6FbugkjReInTYWZQGluaFXVEm+ybR5n61EKP8UuEZ
wzVf1SEMyV9Q8+WfH/qjqlb8/Eo4MAllEthqWT8nFPnHJTNKs1iCFLUumdoz2cgDihbE/MRVkaGd
uyMJlE+0R3FWIbaC85js5LtBievbgb4omUkHCPjUuXpq5KQcpyQ2vBlP9pbba/Dw65H+PG+/7Ytk
ABIPaOKS+ThQIqaNMFaBBZQ56nVQRstY1eZUHbsmPNOyICNEWcqbea7C7a8/+efJA/+IMJ08JVTm
oJSfpi0ps8HQ1G28thdVXZMBQI+psndQpI3kVjwBM3HB7jOSyx06S06lHZ2AwXid2lb3m9xL7fRZ
H+YOI0C1yKsybHSu38b6owKcYk6d5nACPI0zEtTrCQXfXLKtHTs9W64L5CPYTNmhL5YZQmpHFhU+
ii6ebDRitliu2ow0mUNRK2J4INDPK4vQUNZtsyQVIGWPPVRXZ3EkDiKc/ZLcwm7T0vonAw3NQOfT
mbLqN3vSzytCWpIzhtWJFUAnWOTjywVMJ7xWgD1Ko+vIMxn7rTh1axqjEW1WXeprPaW3lVtoyZeJ
YIatLabhd3v0RwE2pweDsAxh8RcnE//wcRBsyWFskriwhvlGu0zNVyKMUBF5OJ11RyNIufn1xPqH
l8nhqmNegNcxqTc+faLeN8QO0mhhPcl5fFL1slynXSZvNTWjU3MdL/2qaqvpWC9ldXQqQz2h0dEe
/xWZfmX+1mpTdj+Azp/sdcl9VZqhbw0GGtSZjMoob/OtoWYhzWuNnM7bwAaBayJq/PLr7yE+lyz6
qUjAeU1VxUYCsfTxyemKLmci9IZ118I5eY1UOyybffsolfAEgw/GNnAIlo0VDMrVEs4eziXrZmyr
q1k21dqJqKQzOi5dS44934hRW9epbl8EqT54FTvob84DSK7Py8g2KbEwN2AlMNGcfxxx73SpMnfN
uMZTHKOry8jWKcf+wpjJAIiCCL00C2bXE3hzbSnjF6coCfghYNNrQ9ol++RsKEc7WGD1bbO70Ogu
4oGn5EgHgmV+WEosccSBThcIJ+4sFCi7oaElr54kFjZIjlhVGYZzItrT39RAP0/i0zLC94JVBh/N
5/1B62xaOBD2tSZvZT625Ij46IDKCyq5eRdwbf/NHP758zBdUMdJFdmfkPqn88MgwJj0aWNaa9NU
POqd8kbREbde3YyvagiW9pvD8x8+T9pkcqDoN+zT+/v44ppqyDsjBaaPW0Pe2ZGRvnOFAvUxaiIn
x9r4zYb7jb/8uOGiadQNwzTh7CFNP80UK0VgG9KFYV01J6GaboXoacv8ZiS1GoH0YJ0rEedO3aMV
lKOFvLzvCwNeh7yuy97qwltaXZB9CU73m3Pp51XHyAxT2AKXjs3C+vgo/pOzM1uWE9e26BcRQS94
zT5z99u9Xwi77EKiFQgQ8PV3cO7L8a4KO+49TyccdiVJgrS01pxj2kGnWKkzWqlVUJ4zGCYfaVRw
CCfg4hFJaAo8NQZbMZCFGPjNn3I2/+3jkzCikuPt591/s3i1XR2imWkX0Fbl/AFotvcVmQXCVIJ+
j6gSg8PsDD8SE+kb9mvxhy/v/WrM2VZrnoGAswmKCgQfbx+8JCHALkoiUFNQrDvGtGn0Hglhh4Br
WcdDsZr3iPrF85CLq5JpeO1dMeFGjJJyXwCGwYlBmxSoSzWc1djkf/AN/ePuRJwgPTSdUIg5aP4n
1fK/9umYbEm8yB0QGUqBSx8W/hM8d4lgv+tQaAZ/JbaGUMJbdcLo6L77w4r8j3o34hALDIzpvMtR
9W29qzarRpAaEJiq951Xpx3bD9u8wD4WhrfqUPUgYggDiPWAmAuhIbDUtr94HsBXwDxm+D+X/lzQ
Zm/y2OkQJ7w91eYQIfDGNTTVZ4CPu2mAOpBtgZczoS5fhDfcj04TXn9/G/7lRxC8IxT8PifzJNqe
of/6EUAxZTNaiPBU5ibgoEfX5++BtCUCtGJxDuEc/AXr0LsMScGfQWHXfypstuXol9UDccbWG/BT
JNHgq7eq9r+uYGbg58spBheVBThPy2Fdi32prIK76rvdrW/dor4uauzkoeSv3Etnau1zMHiTOTRF
12wPb1a3x9/fmK1d8o/rQqWdcibafpboTTVNtr0/kAchTiRRZ/SyQIAyIRdjY/ckcqzyCFSbNuXC
jWkOTRsTSKcYDJGnoKDhwsifvD26zGS54PxaU4KPF04PwUTQDgJNGb1TavMWO2pct2GSXwMTk85s
/3R//7EKRJuSxeMki9fTRWH16/3t8ed7mtkMeZUGrfnWLcFUVHS0HOQkiZzKmjyM93S7B6QdaTIf
2rYR7h6iR4TWdxmW4WxVbp48mAqMNFzBTCRYFsgfv7/j/3wUEckEKadPnkTMgW8Wa9FuQ6KaG+7Q
/AGjsETA2NxPnV+lDwheKkAf3vI90u15iX11+v2H/2PTpMChQItdsLCIut+m9SJZlBktUnFKQTq+
lk1OKonEpVF6HB7cPusef/95/ymffn3sfQ4nLltD5JPk8dbLSIPBxJ4MBOrOZvyunWA+V5x5D04R
uvdZ4ITtkRGRvbCnJnsyUdxjOeNa8wkz2MMpqx/bVRB9kUvUpHWkz/WiOudIIiha63xNPkuhQSMu
hvpqYV70+6t/I5Rja4l8tvqQDgl1RsSX+PWhktItHJdsqBOZXwkU7zR972EUumtzL/9Yz5x5q9mR
SDbUMtynS5TtvZw4HD1rsYmqi+mEkjVv/lCzetuz/OtN3RzI/E8I9jsIKL9eVk/LpNVrsJ6yPq/g
jrDvoQnxM/1BQSprP82hdNurXTzNvNCf4vZYj318D89c3AjfjSC6OfhK0e4gfE7h02QnWzuLvbO0
wxlP9IpRsvat/P9ceEqx7bFPo2GL31w4T4IPSZB0YQ+IBeqptLaA3cY4fW5EnH1phg6XfeZVDe3D
YEy8Y+F59utIEB5zIjqkSDecySPX2TQeWSIiFxeQ70ioZneruI03Ri9ShI77pwv/5+rNbuVjMRcs
Lgl2lF/vuNWDgB3O7EJ1LsauPPCQspfJE8Co/KXBsnGqc2ggsEGdl9yX5n3SVsXeunOD6IQX+w/P
5b9cznY0TVKknAGO9DcV18AEa0Gh4J1iYRew0AH2YH9WN/QZ5iEzsa4PRjKwxCB9a50BSLu31swg
56vwl/wPgff/LMAiYhB4O1JiF3hP3u7oSwWeojYzFQ4+jCqAdL13a21fnVBmWxvCvwuYf5+GoXM3
cuP4YS6ZRjHhIaVqxNQHZWFlGAnuNgUm94ey/V9WIE5ACcPzlDghFqE3G5zfNLno3W499dmEEQAs
D/ToOFP62Zl72e6rQEnxyVkI54t8x7qnxFkCiMIpeeK7qq6dlqRN0XpwczaURhahhj8kWQJ1jTkv
HrjVb1DhALEdMJVEGRCealWUmYpTy59u9b/88AwWtmqS5ggLwJsvk2h0bkU5eaemQReppE/SeB4n
p7nInWzXR2Z9CHzqCDvl7x3uyXPQF6jxyCk8lxUb+++fw43G8HYhYkknB8ONSN1AJP3raxHz68mR
k8FJxvUKDbVpHpuBXwNjNgqLcIDbNSybsxbCMyzvZaCjZFycTXNzkt3kXhiX4ijxWCs4meQp8d0y
6AH39BFAHVVb0r+DEaQrRN4d5Pbia+fjs8OT+51Ai+ILw7z44++/07+s+RxhscSzb/F6kTfy63dC
n7M42BnTk88L9iS9EqNLDygQVmP5bRLEsOUlPHPfVQuDjSz9CRXlOz8EQ0uzyNfBLf3d/+OSOGBF
rHBbZ+xtj6Jox8EvmbecchpF931s9D0zV7ItI+y9/uQtZxICxs8pu9Ij68JCZu+EVKMnMHrlqzyt
LsT031/T9sv+ugXRpktiOo8ufXx+oF/v0mSCbnY9kWGpi+JPS1GrA4Oi9oGafjpKp3U+hEbUfzjq
/cvzRsuXZ425GJMDSopfP5VM82mscZHy8OThmcanfxmIoj0XBgoBftQa/2DUflZ9Udxp45L7GpTf
ZDStWJGbqD2XydA/OJAkMbUEzV3km/jRSS1Ra6uH0K4BCnVuUT0encLBoNvo7H07+QW2EnFvIFyK
P9xF7z9Ng/++j4BLKFzZV5isBZxQ3n6jCt4AW6IL9bUjUjGYCYI7kJcl3hepT3CcMxE9hcyL1sOB
RViXh2D00+uMnSfYhQtHzl1VDt26W+vA6o8Ap/Icbk6xEEphJtd/XNwAFbbrTnP/FVP3fJwYR5zJ
nydGeCr8EJJXA5CcrLnPWeCBWyQT/SPZUBCgR6J6Ox01ZM533kD0WFpRvRdBB78v4zXZotFgTVG7
oforR+CGZEuiStzHMpy/Rk1i9A6UrEdXs8yqG5KC3B6ndvIIH6lLJKcobtZD6M1OSmxv1FIQxGEF
1wPq5qPwK6dHdBVkL9w6hfEInMFPNOZBcXLKGdJENeX5dDdR5WQXfzK2P9RQJA1f0BlLch+88oVG
Tv+38n2b7ha+HAxz0JcHxgMWeaRXrUfVmu4RiShyhkobIg1AghtAVojapl0ntrC3ggQ+zgoBOtUx
G7rPWRbqeI8UHoLoivBkswcBS8eI1rLZ1wuJ7KSNjf3FRN10NdU69KcgQd+7ZrkIj+7UB08pyYHu
zWuZsR0J7CY+R+ZJt0mOajc722HQ3jkoTfXKzWM57MvtRmWk5u15G8sBT1ksftRdU6Mb+P17/Y8G
PA8kyzk2F8p1jqzRmy6X7uK+kSzpx9pT3g2Yc3NycHbufBLmHoK1rvC6z5U+wcCYb2EblFfOj94f
juv/6LXxAf7WbNsG3xyb3zJn3LBfTcKJ8bgUerhWZE7fmgJARAUbFJNtc4VC+C4xjqKbmvd39dxH
lwUyzJmhCHrRYUFcNCrz8/c35+3p6X+vihoHChGzibeoFI1sjJDIHB77slkgyxmW5yj654lY5M9R
XrWn33/eP2oXVjhOamywQK+IvYrfnD9In5BN3BPTlqRzCik4K2+9i4E+mXBEKFCgLyn8hsd1rAk6
WWsFn1dO2zHLA0kWlx4JfVMh148xOMiNAVe8i2ptiLMT8QOBe6wRXQkWISUnYxe6xnP/9DRxh95s
FICZoA5v4kWfrYI989clGx1QpEl1zo7aG9cYAbjok2tXERuMR3cgACJepLzhwR7M2a2C9V3H85ej
6Fvd9GQjzz7MeWLsubTkhh68iUMtUTuq/aJMgZLUE3CJZFPC4WmM+y0vS+pu/J+g4gCcwt5Xrh4+
9k145wBor8+ZsCQfd8aQlqLKVs4vsk7Q2rf+CON+JdPxs4xXy8I3GI2JYFRo03PtquJibD4YwpFm
dOzTOLXrFW5JMzynWbb0e5DxERhTKdOD7/aEREECaKcrkU71d60LpU9FBWXsmHGS+C7GrqkAshR4
LuO0p3Cswn6E0apwgJBJmvn4GJJ+uV9LWmOHMuf3omnX/2CBqIb3NGH677JvYn7JMYcnwNbn1bdm
bSDJzhNjPdwbQbRFM2leBFchyiim1X4L3aX2T+EME50lLYbMPsbbgAmlS5NfGYvl835DaYdH8D2D
2ZddSr639l1X7bj/kUYzrhJ78TQ5YTdRpeHyUPSE4R4au27cCJs9+D5L++LqdbvX/mvWphREiyEC
i/zaKvyLBSh5xg04kq1YqPoQzA1umJUzxAmyeQAvq+jehcFAXFOG1BFlbRGRMxDRqH2C1gfaI4hK
gyo+dQlalqXrf0mUkz6bIscCIT246Ue2opSY28as7xuCVuxxraLq2WmHjcS5wRfmxsIdQQCLBd/G
jblUc4FRJWuFQ5jR6MQzWEW38SHusByQEkpjGItCuFbvRF+rR+p8ISHL5NMZ81DevFOkqYFwmSvT
vfcF1KtnIdD7nruQjem4kLv8oyw4u17ziD0T77YJgZlmTfcBxnyKVbcjlWAP7rw3J7rlhEPJKaRL
NijsxyB8yO6tljDe4gBKiUCiBcDu7hRJnd1zMKlq03kvzYe0oLt0PyfchM0g4vb4I4rxTDouvnTV
h8lw1kVhp/tpKjGXRCVIU7p65IueCkclxalddfXasM1OhwCt4iEiwK55Nt5AEGqRkOYMrMXzGxBO
PLq+HUX+0IQECh0RTKtXcvUIMivGJJvvfWK09Ttn1bGFrW9ce1U9ps2dv9rFwXkfJeBVklEwHpvL
urhfFwGpkxe85lsHG8pm9bE9n714IuGMhj5Ev0gjt3MtELYbwGzC9OiOJt0lnap0hsLgjAGesQ6z
jU+nMzw6iS7HvaUhS2pZFWqyWC2Qp11IOuYpd7pFnOKkR0hlvERfaifrWNQ5tXDIs+lX64cGZgfk
SlKwRH/PDwkBhzs2X8fSAZWDujN91xPQLJ5ZUCYy4Qdvzg/Tuo1iLFPQ95X1if4ske0e8nwUJWYK
9s0H7UV4EAinS5qTR+ATMS2LDMo9+X6WHLjOaDJb/MpDzxsucHLNGMIlqOEvD0bZH1EP1InR01Sn
JNUnYEZ8W9XyUmchUzaH7qNBlrr2X0JfbxaPqWo6xPzaawA1VwQssJ06RIeSoGevro92/2jJ8P5Y
2jH5aZG1fSRZtOn24ICASboRsoC7rmrqEHilTaJjvjQYEcqRzNB9qIIUb5Koi+9Z69rhCB3bfIwZ
9/ZnxBuW8I7ZWdcDqQ1hcq5aUUusSPlQPkuemGE/ho0eXoTki54Qu1Axzn6pzLEQ83zXkZ/9V+El
Tn2E2RkBgFXRGr64gx5uMMqo+Kpw9SzTtt7EDxIl8lenxlO280fFOtFGkmqFwXoPATaKq0tvNkh4
XpEgDDakhpWTT4M77KMqGV4AOQwfVtNjZTMY5AuSlAqjjwP9Av9DGpjwb+5u1NzVHLD8o6FI+ugs
IewDtE7rvbXG/AyCHiCcXKekOgYCDfnVcdaKIljJPn6FVOdkhyiKrH+eZ17980xFPB2Las4/jL2u
gS8xtQuucZ7NV9jv1Xgtx659Z+gDePhOhnp5mNWm4K9RcxFzRbj5hJcCHyOK9oEiLXGNX+26hX0m
opc27ImEB6xDD2kQu7pPZhz2URuRfO0QlaAGF1gXuIPEPYSQ/wlqgK9+C3AcNjcyYHgCUmxXx6FZ
9XBe/Dq0u1i7Pgp2AAbvMkexlY+VTfuNGLAOmCtLIMLFML7XaaXvGD/nLws4i+m4gLF4Jjcz/jyR
jjCfSxfy2sPSGpDpgSG0xtR+sD4N5UqihLcKTPcljAZ5k8C3nT3fZS6Y5ynwfkQRS2q/ooVbuxIo
BNPcGzKcpWAp2KOV/0mOI57pYCXtAgD+vKnHo2p4tRPehn0shE12qPBAD1Tz7ImjNwc6eWF2MLen
2dPpT1kk3JfE72hR0h/WpLfYcAX+ijP0dSNS6CspBvPdOk12PCTb6kVmRs4uOFAR+Ogat8Q/Wyua
b+lI73uxSOoOpe2W/FQg825PA38UXKopnFKysQriAvymAwJhJdxYHVTFnaXvvVx7OOkb2aG2NXjp
OL6poaLWSYBdR9csBvbbOEAU9unYhMNOcFsfS8SFyV7UgU/xQ4l1R4YvR7WJvDp5WKs1cvc9WZp3
beyAnB9zM8/3WgPBkmvVI15WyUKDbKbBDNBqZiPEMqupChQNr8Cs8Suyo2Hax1Hlpu9JdLTuY83Y
TN6N+Rh/R7uW6o27BnAKb0sDb6fLCbPCLzN8k0MI1yEaAz6NU/76RTi10MdpSnuSF9vVYNdbrcET
HKzVsptIqXgtlngdjkSszD9Gog++Ca96yXlbNiAbpERCElYaTGNQIa4GtIVzrHWDl4zcyHG/dbmR
9DGB8h6cAlE2oU2l8+A3Dv1ykc6Tw2ekLhhlYlKm07xhdwiQqmBIdtOSkW+eJLeBnD/nUjQV98b1
6vyDovu6o79ZjhcbGpk/GFw7iielnuu9p1uSUYoBVcuVnswMdAa1/StJn9rZibULf4pGzt6Jms9x
X1anhwbM+x5npzqQw0uYMogCg2d4UikpqI6aVVIO48QicoFc+bxFkT+kN/bVcDggU63xA6KEnS6N
24jpxKoBHa+vppgYpjRVpNROtOQuGXgc0tnGIHzpugDrLdcPnSmysKI7FvLdHG+2u6jSIWiMSCfh
VTT4X7iKHlpPmgzOZeyTdfhG49N9aGPjOIBuWogxebKa9jmv4zE7uzqWjDW9oMQZHHngTQKtGo7V
kpRF1ZLoeE4qBaRqNUaSHqfDmHgqxqLFlS8YZ6/tWPhXBGgZ+auAeOVTmEwRCK/Kc9wzqRbe3zSd
AnubdeU6+9DVDjk/cHSOgkzR5rChmT6Gyh3EpVHEMPCOquBbyalj3IOZJL5rmKu1f7TOQmXZ6jDv
LqEpe7J1Ok+QkkYTQBzblAxxQu6DhfjwnYxl9S33avGhIjLIHvx4jN2dH1ad/5w2hjWdORpJcLEz
iy9lAY7rWWt8OJBRS9ahRBMGeVHdGINCZFSWXyLb4CIZa7+7YwWnDyOkPxPJXqflLbBwqHcNI8J1
D+bZFpiLcuwrKRZge1+EvKj3wUqb48nqUFVXVecqO/pMGqBEdVQYUvcJTp25b5lrq0Tae0lmrrzr
MN4VyKHRN+FrHmMKDKOcA3hu1lQVBPUrjzyKFoUkFs1VWJEhJFQXtievXao7z+egeZiiJRbHUGh7
73sZhwj2YM97yK07ZXRfguTbINs2OmaL2/4osirHg0seG4Btr8sPVUEL/eK6ZfTaBZ3fXmSIYOzI
gSUD89nIGkMbSbUrtLMZ+nY4WK5kFjFInKUu1u+uAiaws0rmN/Sm6bCfdcEtdDq2bFyKCTZHFE4d
AR2N4xwVI+Cj9Ra8ZlAlu595ODH4misHfEvhxMEl8/GQB8SPxMfZanA52dAWksi9uvs599Rv11ZV
Y3uOsLBy0O/mKSf7osWv68AIguvvkBS5a8JlbE+JEADoTIejcioz47zWzbASvrhuutioDvv329tg
910djVjlyQ/4yLyye+fxRKtDtGrYUbqYbcDanMzuHrMbkbVugnOOCNBQRdg7cesN7azUcSBP6b31
vPxvi62wvOvGDlM84S/BbahEHR/dUGt1c4rU2hMZsLDVwgQFSMzK5R/IPm5QrA3O+JzbJklOQ+02
37zClOqsVegWd6y9w4vlKBEfh6KOfhBd40HTctfAfZdOYX2nhry50Odu9tQnHjzXNnDFtzRa3Udi
qJIIAlA/n/K2IPMuHdD6HZJVM68wYFr9Ix19iNjxvJjmSGhM1p+Vo/PqOJKB8n7KRz1h0i2y+1rH
UAUL38OlK5HBAn/zOs6zfa4qSIfFKKadSldRnFTO83DIAKB/G4Xuoj3OXmzqs8+/CUqfL12LZPNF
gWX5oUZHfRzDesIlmOv5HX07+dp3rfsXT0VZHiUVUrMDnabXK6X8ALNS4/I89NFU/TCYzy7hIqBz
LfEW9y0W2S6HUFgzv2TUFu7B99sBkTTJD+0+8jrPP2N5GNtdSQEn7uXa+Mm9aDoup13MlMLiTOkZ
9IKZyB52KwirIqVMxfEep5p0iAWAecHwMTrMtO0249o4H1YcsKwTqssIf0uNn9XPVEHlfROSIn4v
BZFcKXWc/xAsoxipnmvoUY71QY22kzNhyFe+fSVRk4YBcU1mObdsLeIDU56mP6aoEbfcHScdjkE+
d8GTJs3nPBcjsQwuqb3qwhuTfgnQgRLy5+O9zCla1msKjowOug9/fd9lkohdmXeUA5g3NSVmLW7g
Bvrl4HZtHu77xbjZkfLaa2+h7JU49ChIWJ4Y5F0SMcPaanq6QEHlTuGjaVdy1wqFMgn/ZQCoPzSp
vHMX6X6zg0jgx1Pp3DZytL0t5CsDbGOSfb+1pfKdZ5W3kANBnvVrutDhrzxYmadG+6z6kdBmuIsw
/bXntcadvfPWPGxhB3j2LhMxmdhhO3rVCXLZ1vZFRhlD0VITuWr8xQSQK1JOgLV9CdyqgPnoGfKR
l668aiBr1V2kSWG56LQZ6TirLHvpzWbMzaSNrr0VYAPIpZq+ypUGw6lj4r8cRkYB3ZNs04psym50
0seAnHSFmKUQNNsRYLNNJvZLnzbsVhRZlA0NQ99DI8ecg01eTcNu1CJrnhOHivnak5rsX8USEnVF
miB7SucZ2V3mdVsznaprG8oPDszXpByjnvz62rgfZ86yy3GwlD7HydN6PemiBIZidJl9K4qEdXCu
OU8xc0B5f3CSrHjHJgMChNmzP154rNwR+wptszsnUoH7xF0W36XTAEWIMwDN+74jueKJNM+yOtTr
6v1Ve3Tl95W7rCSj6ExJoryaubkUlYrOomwDiAuz3Q6JZqhuRdiQEewxODHEFnvzZ4gBtt+DyzPs
g1WOdCCVPK177cl0bxu6B4cxQf9yUCLsPxGHqcCCkUPaE1jasTa0kebwOqKslacekRx7UzSPAALG
FdU7wprhYP3WUQ+zmOBGsMcm3VX0HIefmsotP85E1n8LpjIiiCEI3fzGgrum4GLqgKEwFguqx7KI
X9JMEzLJdMjbtWXlPPnu2GWYCb2+etX+YN+RQFhAOu7L8trWrP9YOnuvPKisghSoM2KWumasHkZI
8DxbyVzdu3XPiT3rJh3eIv7Fl4FRKZQIacPvKa2+nFiPrNEPYUA75ETUEEGW0uVsT5gNCQg4Xbpm
vkshXq8vukzRo4sGgwrUmDX7bGtR9Hc8kZaV2Ikn8SUwPfjpRTKKbHg5wyflFGu0z4ZltFcvb1ss
tA7E5n7wCyQesexvVVMC7WipYet9OhmagHGcA/GZUYeSJTVpTC+zaaufk4ihkMxhUvzNib5tzlqX
a/YYzQvDV5Jygu9TM7sgsiIveZQp/9kdl+YnZ4+EHHpduQSo61eR84L2L+zP9IzUkdF0Rrk2V5bg
iNVNlgPZmFTgGJWDl4YuD+Rmm6c/UcERFpTbunAvZMEwFZzAST9LHS2GBgV3kiOhHal0yT/i4ESQ
SF+vPo0uISU72ULozCkFF293Dt9ogd6Lp54fBl3Yjpk3bJJKifonEpv1mlSj952uIAKWCjwjQR+r
B2JlBU1dtKb5vKxl6XNeWlT2vErtfynANwANQMmoydo1BEqOWT3MHO1xdVBlYUy9SdeE6qBj8zdN
biteUrLbIZ0n1ulfA7alGAwxjMhTv4pkZnXMgupANyINb+64+tVW5BLokjrAhR+CxsInsASWOQdH
cbbZ8VvbK3DRVB5EmxB5Mw0rddvMMf2dWehk3JKhmyHWys59GIJWvbOB5ihmElI16qAlwHBYHf/c
+z2sJ6ESasslqhy6hnqaiV7MS86PnGfkc65FDRPQJADBaWCIhzBJVXdjMB2bkwyALGzJn6J/dMUS
QfwbFwDes9eVw7fRgSO5WxLbn1uJRrzSrgPUjPcGqaUFlbMA9aAXovUDqtQlvWYIUgtqBWeJTulU
VDCIqwo0lBcNU7h1K2DL09Zbo3OH0Fo8uU2J/2ZY20Xyr+Yl/kT3UpPfE7Q1TRZVdx1Io6IABox2
kTxcHFbTraucyHmHp99db4PvjeqiqjJOr6KYiumQJy7kpkQZuCbKTH15iqwFqpixlK13U0NxGuho
osbGo9pRQ0BcPztL62e0KdK68p90J90rFSXQx2H1+ydLveRdbO0LpOvgdqNXaAeJ+doZNDOPFtt3
dZujVn8Oy0J8Rwfsy70kK889x1Xnvc+CPn+ZMpwYe7d3DYeFHmr8HfbOoTmbPMCV3rOb7zpXI9ta
ula6e69uxgX4u2k/rW7MpmTzoPAPBugyc2WCFKE7GhmWh5CO2Zd07ZJPopk3cXxG7wmSQcrDT6jc
QupnPn9vy1p+d9sx/5pNhVkuiWMz1DdxrX7Q3BuvoR09cerdbOHRTDvyajGSj+8wCuWAhcI6VnvL
L0OzV/oJqom8Bj2VAcXfh13UX/3CE5+60l1/lKof+qvR0ZZQVtZuceJ91vE5V/TGGT4NwXzpytKK
uzbd+p60hK18iAqf9UnMhceZWHRFG39lVrtk95wWwy0QxBu9U9kQrvmq0SAFHOzEPP2M/SWdDr7K
0+DggQpmxM3zFzyvHTXIvgwUfW+KNxOeilhUD6YEnvvCOLj81qaSnSRaZHOoZgg3lbJJQ98x6IPd
ZgU5cwv4mM7LONL7UU/roNcphoQiWwxpZ/wk1aMUsW1PKzPor9OMk+IZZ5CSe0dMpbijdBwPccdS
24eNIlCSvpol7LnLsvgSyan+oX0wOQcnJGPzx9IOI4IeS5blbu3zySUU0eUcv4AJLncc+8v0QdKo
esmaMtbMxNB37FPGHp/CrlPLPam3JJTNlFYHNib2AUtnLfxe85h+NJk36iNZlfDwC2JZbmocGOeT
AeUHtHLDEfh40bvV33O0FiXmeVnrUxSBs78rVCoBydIPDzPESb29qJbhGKG2Bhx0qIrlsHi+83ea
LJyftAMA7aBQJ7rvmpVn5nHF1Ffw6qb6olQo4vumD5AozR0NevCMZZsSOVSCgZYNgGvTNBv7FBZx
t1dSJ8mxHQo/BYSe+QWg71nnu7kveXBJjKzBwSpuwA4ukcUFizpaHN26C0Cd5Sn/ATcm6ppluj9E
SxEQcF2TwbJ3UUmSlQwJmF0W/2rx2RKJ7nPCzIPsA/O29gl1yBBB+YIOdDdOmlz6Gv026I+hTJ+w
icWUGHnsO3s75IDi+QOzK3AJ/5VgXUphS88htKTO+WRBNa87Xa+lBek1ZxnHLJ+ljF6yix8PBcdr
Lpkx7zj7B4SH2Ig06rwO4j0ou/xRDXVfnKbFDPbMXWKTWTKvSdkC8NbxWiV044I41+aaTfNEBFm4
0Ng0cYmuxY5qROobLnF8oFfoFIyFkMADb1At3H7SZcbT5M0dqekRiLhDCO/jBXejV58CZ53Et9mL
zfuOBe8zBdOojjgGO58B0RA8SD9qzb5K5vXjIrvEu6H/BcoPz4M4VF4gl7hALaS5JqOW9WEgt8C7
RGpt/6KtwL3Scthep6GcQPQA77Lnuq6Ss5FM4vZu1YOHH9Atc3xqVQ7pyGTzR0Pm118ZeVfMTxlS
ij0Bo9nFoicmSIZDHRSRRPTFIbBJeDd1GjB4CQMmIlrD2SBfwsj4zNs+hncUp/jqQD3FPzn5dPN+
SJY24oBR2eSG4QrJSNYWzNdABLb0oIsc6cvsjQS6GQS1tEF976miWlzA8iBjZoQoERXQVO4fXLTa
7lHbLYixSvVykmBl5G7mr7yA0p/A48Khl1fbVvKelPlJ3gML63/OZVh3u2mqnOpGvUZ2Ccc4VjzW
3/HU1DIpLvVEv4ZOGmPTg1wtGH4pXHRJLd8zPgskq+QYVMz8mBmo/p5xIX3BZsn8v4u8DLgeUc3E
dvdBpk5ZPCBXCMJ6vXhqZHpODib96n3vLIRtgB0KApAkCY0XL64CjlBQCo7dOHPH6xnUk9lw3EfT
xe5XEuB0hHzcztOfpGr/onuA87q5PeBh4u1840fISdmrUm9Mj21GD8nQQzkMUzTeXEdN+AXb/Efu
ZjOTaU+YE40OIgBauPBUX8FtiZONELf6t3Fd40vZglCGyiI/aN5ZyvY8/+K5FfAh06Y1CSiQ2X4v
PHkrMGezwVTHhUc+EnjI17+KNqp6qeKJ6cipxe65qwhyukohUsY4U3CtTMXQpBEzfVKGdX+QjIjg
rWBEhKhEOEZ5TIP5/28+m6HUmoRlu56myDdPY4QkLRtCzweHnrrVKWbHmlGDM+0u4E4mNjv0cbzE
51rYIDhhZgDZoPw6NpdeN26Esj2hlc+hGkmcBVfNskNpre7Y6PIX6Gb2fSF8uz56qgCUT5VqS0p3
jWCZnN4xY34R16DkCZOj81npCVD1lCXJzmfYw0CFoQyhPtlcE7NQLfITuLDNk92t6jo7E3LwpRvs
B4UZO9g36/AjQL60p4HbfEL0Oj4z2OiPblLMhCbJKUJrYgYRNzukpIPmbMat5keK1QuFydp9k0UW
Jwd3YOq2w7VQfFvnlYzJHSW203ymyYwT3ISRA7eHSKcf9dqgR/eW/6HuTJbjRrYt+ytld440h6M3
qzuoAKJlsBHFVhOYRIro+86Br68F5a16IvVMshw+S8uBGioiEA7H8XP2XtsQN8MYInNhXJuOt5Dx
xmWvm8is2KHD6oulXBzGXTWtgZY1anIRxeZA69qcKpqquUYD28hCHSJkQyShDcPiTwr7Vcr0Tgi5
fu0wZOUKhFhtjO+XnElvdy4MBztnrvU79lh3k2E/Okou/9boc7LonWX81nrZ82g3yXczLJxdGS0r
e53xcmGO11PCe/79jfCLGhgnuLRMZt44in7Ywd+/rZgWiaRVqHaITuorHmbiwQO9tjeBsXyuGNXv
G1bDhoYCWdLjEBoPlk2CCPRZcmhlPEKZnwrjD/K4j+Jb3hS3BtdIOkhvQIm8f1O9rJuB4OF5R1BM
dGq9aljPB4AoYzbFzcRR82ihsPmT62C9895/RRbWPRs1Gu5Xl2CP9y9rOz2FE5zTHeyvHix+R+WZ
me0V2nnkI/ibmZhxZibVJk9OjTk+8s+U17lbLofIdgS0J927sTLRbZc2o1b6/Vf13707cB7stTZG
evFxAemInzOmnvqOHZakrbLrNklWNJe1zIfxD8L3Hx/1/aXAdYOsDU8BKwOFx/tLETNUjo2BsFK0
Oua3oWsAQ3r53G37URCnOVOrNUklt4lZz5cliK3AzWuHaXS4bP/px3bAFGHvRCUpHLAU799Jn/b1
ZIpY7UBu9rcZB/ZN3CWe55Nxn77+/rV+fSy4EuGjLpBlYjb+uDXTixxQU8TLzgDW1jJxWGCyjgYz
QDiHLhtPFj8NLuf8gWLgD6/9i/YSRb63XnGEkDj1nQ/7Q6fckCkTa35IzPh2Kmj4u3IsjI3b5d1W
txwCr37/aaX8uN7xztPBllisfjC0P9xmNQcXzU0kUen6jFTFBWhEQvUoqm1PYEiK4moYj0NkixGx
X9ZUfl/q1Z62FQd7jkTiWLoQ9oKJlt7wTWhZ1vm6ttCPzCgEWC/0/I1tSJUYhATwwsk0+7Y7WcvY
AE1YKuYov/9A+sdrSLAmKdaEYK7IGRbNak38yYPaZ4pV1MQc25E2f+O8A/WtxKV4x/ZfXjTEBD03
boOqsiBjaFM4cYlCzKOHAaetpiQkUWEwRpq/TSQuh0EzvignSs+/f5f/3ZtcCw/8ifyPtvvDm0QP
XhSMtfdDVTn6DrLdMN+Tqk04lOiV3p0wuw3919+/6C83NJeGJSp1ah5buvjY378qciXRwiau9nU1
NEf6PTWVmWndUqOF24UB+aVhh+OhnRmWbKZyPTBODtnYDJ//ZO/7YUb+eXMh+xRwFfvLahPF7vOh
Aoo0mVSCcdM+1AVyugo14EXVdfKSuJTFOde2LJKLhTNfdsUdEep7HHepc2w5O+EddhhawJIe6Crg
XPTGMwJXZhZoxlr9Yqx1GjZz3vE7ou3YxrWss66Yp+TLzjbcrjlOku0M9Gos4oPs6vDsJQg2NvbS
0SyulUyg9SFqcE6ZyT53SvVMhmdroa0WdBNdnc1iTvAQEvpxkrGCoUUbDqAguCFRj8YZsX33ZIGO
mZ+jJRXpddWWtHEVQTQX9Zh49oVhtqZxJXuES4mVCvscsdRy3xziH+zAgYMx8lv73sHTHQaTB0n8
BilbTMqZPeCEaDG+7v+wPD5uBTaPW7EaNLDwUxJ/3GXnvC/pMiqxx2ggSLpZPDjVdDuxlUXCgWBl
NHj9/MYSLtlUoLxAqpOQPvlemAz5BTzaCY1PI9rxD6XAx6ce+7A0HLBLK/oBufwHQxi2TgFsLZr3
S96TetpHNUbUjLs1Wp2pf7Cf8SD9sCUC28B7AlCEow31h/PhuUd+llZ0dh/tUao5zSr40qvrEKTy
W2Fo9bw1MEEg3UpRg4EX76YHb3AT9zTQFoyu5xEDyj4bQK5/IQWG87ayEBd9outGOFuBjM6PvGg0
LzI0SPpzpZW5umvihBSuhjJZbeu6a2FPu0w2AmsSlPvdDPvoMqzosmNc+XHBK6BfV4sIIzLzuPqQ
zNUU5fswmzQZ8WNWpj8MSaTmQ9eZ+XLv6Mi9N1NDNurGBGCiH7zMK/emhoUtWMehT54eut/7KqSL
EukO4LqIrhyFXdnP2hYuW/FFkvm4F7od2qdcn1HdYsoKBVRrfEoY6yGYUPsb3TWS7dZiXE5ttWcA
Rk5bF8+DzfgpGrrtYGhjeN8xpN8TZcqZz5qL6kUZYiSTfUxbeK5x3dx5rcSA0kCrfasraJaEi035
C88OOj6FZwzFE8MZ2fh9nOh3hEmmoU85ZLSPdWZFx4jjU3E0B2u8NSqyCbAyhlV4NJxQvRrsrGzx
FZZ438iG4c41Sm86TgwLjYCpdPe0PrK8TYOiNPatdNLbTWXGpHfabm686bkUNGCTfv5eopr8bJBi
67xmmYv8XIsbm7ShIQyzFCf3FEWbpNNTRg8slvNMQzLzy24i0sshxU1tkdfkDYIrcJqmU5SMU1tF
X5GRD6cYpD6D5ks3EdDSsiKbcPdUTcW7sAiODXOuOH4VN432NgfWxRf6UD67iu7vxilGST/LrsMv
PCAXWN1eHmvpvlKOtZUpUptDRNq8fMAsi8NYLv14AsOfHJ1RW9wtOj4X33QyMdCPh7R2Dzl0oyKw
Yrf7rtKRMWOhR5wjgX1iS0bwxrQBoVo/XTQ8gOKdiqBsbTTOv9WBvoRTXsRDHV2syfHNic66gwEr
cSDmVwbBRT2ZRTXW4gnmG4GGRQHvX6+YWYwLWfDs2XwNcWmZSIfHmYRdppXRjUwQu9PXsfIs0IyJ
EaJWWHPtG3ZXfBZIm62NXqrkwh0zmOQcb63vSypp7+NEcWt/qsL5uuDH06BiW3Wv6YwjfIkW7UZV
TvuV07/trZ2pmRVQdN/MbLHkjjKKs46Dw9yvTVPl/gxPnPgm+IsgjkadMI+yoHya4lBG27Q1kpOt
Z3q2LfsReZ1WlHeenc7HEtnAKxoS8K6ZmzAFlhkJU7UBH+VYGnyDAEtyNJb4Ytw60DjHLn5qVrO7
YT5onBNpeTylxxLhb291Ncoc/LAU37AUTqPWxA+0Y4f2MuprdSv0HBL/CND8jIRTa4O5d5ryTOMS
PqSzgMK+neQSexfp2KVWgJKFRQrbXD6XuqCj1iUYBjc01LjcJTJFPGR6BEC9pYxVWztTipEVZDri
R5swu9HyPJ4Ps6K1hXAtlT2iLjodWHbwJWxyi1QeBt1LgrDIi9iFvFW+44Rmdy7rZJ62UC4Tg060
VoKArpsnkyYZsWOLZd0mo7Jb33Cj6mJZ3fIbQYlgBE6GVmTTqGx6nJj+VyfXHc2gRPr/VAzVUq7h
C+USlHUaqeOYuvkT5D2hfLovZH8tjGIKH5tWCsPJi7fcFbQEplrCktHL5DnPMLgcvKJJnjEtYpkJ
vYjwRpkv9UOUogME0uYodj5miCWrImdt88+791OSJBFjoDB9rFqwQvDNLJVvF5Q+u4XshGbrFFmD
o056ItyVcZosqCtlOn/qzaL1tmFumzdlHTHiKM24uu0I9ZBBKyBBX4gFbbS/TnD6TQGEhrw32nMv
dUbdvh2LZQW4m/3yNNkxZYjRsVLBOC/2Y44AH3kJEqU0oIWPC1H2Gjf5OElgjHM9Q0rODLmbQ1qh
vq48a6vxG5Xv1A4C3FhYzQsppNRIqkoAeyCSdz5NmWL7KeM+/FIUTuv4A0gith/XQ9jYT0QMDHO6
3C+QvIqNMlv5mbqtTH2b9EhxhAy26tc9/En+QkxaoIAxQ9RepCY3SphauYklAQAXzJrUQ6qYkbKP
KxXfWlGXvbbTon/KRdXEB7uEuLlGfwxEH6hQtx515irQ71uoQCd4Cxo+SjviccRM7VEnTnk1h4Z5
tWXAaQdiZtQT5bqqH9s6lmPQuiUqdLYpZswmDEJ4HrNnLjdNKaKd5iFU8peF9JbD3FMqwVtOdLHT
aqPgcMoUQJJSjK1vMpRr72Kzj+1dWulu48edrL7jcOvQv+Q11zluKlI9zCm3XSSIhLTpaHtaeAu4
KQecYAtk/rWHXTUvLqNXQctXGpNvz8pyDqNthOZd3bmGQl89jPqNkgvI8NBm6fl4fXmogW6it+WN
ITh/CzhSQAxGdCtTzDs4vkcyr6keOjZyrFkbDxEbV6Sn9enUwxLd5GMrrrwOvU/ApR2+GHOmEX2d
RRpRrQm7BD8z6R7Mu0jLt62j8IIKJYkoTr2GQPUx0XKCogtTv9en2SuOtO3xe9Gu718ydFklXosm
FJ9cUZhbZ/DA36E9ilskXzoEfL1uHnsrycxtXCJe2+lOXBUMvAFfoWfNVkeHVzA8y6PoNmNXfkHr
nSZcRGAX+6nDs4FcF5z2nKjhwSFG4cXSF08dQr7SbZwV9deMg+Kya5Ki+u5ELqK+ljuz8OsIvRUW
haqApY+XuGRzyuiFEXDhCDQePLvwXVj94o8YOddEj0ZdOBx5mAHryzgdNK0Fw9NzBOZMDMDrSubg
ecgXESET2zWPj6iVygYanhbRzjZT9rHcNjp+Xnj5vbPMa3pESojHWBEUsAP+Ux5zyZGAG2/gW+vL
CBVrZdnnOoQd6QsXg8MuXEw8kipxsfYRZY3UWUv7FBRvTTrnJ8x7NZDBriUSakyUWQRtVsxM120v
TZlpV+araiPSzuekluY+VZnTss47mvqLcNBy9i7rwIvqz6QfkffSIXS8H+s5X6gYLdMv5NohIq4p
TvxorhmCF2mvNOIVFFkOi9eoZsdK4Q4iTkFdFNkyj2fGOc1XgFY4DXQlRutaY6g8+W4y61cLAjq2
nkWvVVCWehKfy74c2o2dL+EXa4ys7w3bibUZp9SqLsp5lDeY3xjwYHbuM/tCK41SBWndqPTkJqA9
g6xgsz7DwajrFWma1lueB4m5JSDHDK+46RcXndyotgQhuc6lxuT9UhljbwIsTiz7s1lFGgafGHjn
yS35koL1KI14JHbJ6jQEQrKdTFvrTJW8zIGXCRP1TVq5T1qkYpjyCuEDUVB94x7iKItx/M6w2Sk3
gP9sZw01L7EsjGu8q5hAWRHoUl9cX01Zs1xnlq2qjWuEg7ulqu6XAwV6CJ4/rgZ8/qAe9CCVaBq2
6CNrLRhVTqEYCcwpTzXCEWuXj1VDJr0kwDfopNlfgpDWilNBQ/PrIgbCSoyhSV5Cm+/ax00z9OdK
RxZ70RRGbl+DOLLHt84KxzXiOI7GY5ku5ictTUxrT0XVsesjaFMDOewZbW1KG++ZnM3yoOJEuBv+
FRNPUwfk5ibpYjIp1ChJQHJoWhTbVNNws5EW20fnhGTo9Da3p1jsbHav8Ti5eRTfOZgvV/tjbRA7
lKWiuE4WVCSXRaPsfIcbJJqe9DEiaoEJg0vGTshQ6uzkcTjuGeJV0W0ODhs7QDMa+sDQx+7mnW0X
YYqiUJEoMXEKx2aJ9JLoZbtBm4JwX5tu4LGSW4j5lljDvkO27sC3m3xjYnZ1jib6pY9mbFafEDvi
bV9ipAGUl0nxJOYoIUT89+f1X3tIVPqoV3TXsQ0Pasb7bk4ZJRbyALLmEahVV0AfvtQY9qYNM2MR
1In6E4x3bZz93LGBFMKcAG6IC6ADwtaHzrjH4Tuf5nnYp3M2PnRGkvg8CdLbKe4HckUoOX2PNBi4
MsMl9e6ffOL/3cvTAAAmRuvIEeLDxx1cmw5zy1RCJBOipaEiapZurNneT2bcPXh6F73lfYVeqkq6
s2Zob7+/3B9ff53Y0B9BvM2FoD+7dk9+6ivSPp2JsdEB6KRMhjY4tujCUI8dET31W6gdzXZxq3HV
4KGhp7Zsgt+/gY9tibULwnyGYkenKy3NDxegppoQQN2JXplRjyOxJjIuqcWjx0c/u/YwPls8i//Q
ef8FlbC+Kq0g8GA240rK/PcfO8KKJ9swBi2vZQ9MbJLTOJW9L5Gmkp6TYmqIUte9SHVgGjky71tQ
EsUf+j+/XHqod9YPWALIYml465//dOldd8IczDezjylDq5NlA3G7ENMwkpXlGQ2Zh5Ciytu4MdvX
wovENQiVvtv9/vL/aBz/vP4pqoCYgCpgDmvTJPtwJeCwEIinIwt36lLZ2yQ2nW+irafltbWaabxF
tUI4Tks3xVotcf2bpBBPdjlspv6yTzs9v8zNSWo3WelV3dvU1zme38R2oovIdLLlQAUwj5vR6wG+
jPWSb8OwdsjFEzFyJDO22W+1dh62WYMqxtd6PRcXiyLyBbVOXE272hR2eEhhVxX3uC3M6glZuCuv
3HTAZ2HF4RAdaAHXa9gxNKpD7gyT6Wc2TZDdUHlmjmMcg+FGaWYpJvzBVvXI3H3Wt8Mgi1ecoqIn
ogrNoF/DCbuj+07WmwkkhWjqQoXWH5rkv8wlHZ25MrwYywCFYznGhysuUM7OTjZhJIPiHCiEMbuw
ckmLamTykKIDOZMwq05DVVSbiuL6Gni8tc/qdXQ+zAkJJ3V1+P0q0H9ZBszBmL+5gC4dmmyA3t4v
xn6py0gDO7fzOhes04SxTDv1Jbq4h34uwAC44YgREvEkGTQGmTPbwaEwumppl3GLlKBBHxS5GO0R
Vdss9oh39GZjjvQ8XrFSdw8uLvnoMIf0i7ZTqTXPDqkOSDyVsp7qwXJtSleneSSdjKBElSL7zeHi
NruoEEt4IDg6F5uhkYBflSSznkQLnpZ1Ec6UhhFdv22ehDViwSEbnQvcGVN5ovlhmZ8mIyVejITP
pfvs9nbUHNd4KsEMp4rNHb72Sdv0WuqeiUjXzQByvfUom6XNUfc2qqVXPoTlc607pGHMvTlw0IXX
0e4Iklowd+F844Q80nny9b63kFzosk9vSMMsnROnH+bdcKYXMt9V2g7XtmxLGohl096aKcp8TAv6
OB9tuD/2w6CDyYq01EA7hTzDvo/4oh6msTK+dpo11BedovuyjWPwbOheZRjvyoXpCrLoDjFuLKtl
2eWoy5KrqW8nzseEnt+ZozlbflZHy23HjVX6FcwQO0gpDeJdEWo01RyrmBKOc8RK4hvClYCWgVkY
Y0JvvLLG1KsCqAw0zMFBtlu+hSUMsBTO2a6z3OFrnUcmsRwQVk6KGHu0j3Ha7QY1p7ZPEcdHiIfY
RsA0gedEH0CwlRcWurbtoMgn12MK0eZUiYJlbqEnGn0nqqvpBbwpWv0NCwAUM3DVHhIPczDNOEet
tx5f9U7jtSI73yNadeebOusE6Wia0z1xIqMORvmCEK7LZKyuo85r7Ft9qPITWiYdubhr5zEunWTY
o3mq9F2oZ1G8LzWlWxcY//jQCUy45Ap+QfiEsx3kuZe5ZguBAfhU0erhdzPusT8RjohebALSeOpy
5XSnWWtRMml2OT0UGVFMGxrBYvjDQ+xjpQTPkLLXWrNu1qwU48OME8B5LeJkiYBpwcKLlNd+WlpC
XahmlmPJQvuHY9z19SgTVoYX34fufHheUYsOwyh5PaPQjM/gil/A9iA7RXDyjUzW6dvv96RfZri8
HmRs1yMnAtkCyNX3W5KjeXUOEwbzm2Nhk3FadR1H3q7F9vicFoBkYFiN+cXgjdXGSyZT3/SeVHtG
7e6ztKOvmSNKzse2yRjXgSgLKjp1ydmckjDwEMr5lEPVOavH8hzjgsZempiPv/8MH6fu60fgE0jp
MnnRXfFhV+V4FsZDBmQvUlBesBjoOwcbVGA7Cy3XSMI/E3QBzwNehP3vX1quY8+fH+zIcchhIOSI
wb8Heu3DMLYiYNlIh9DelQkGG9SLGTzcbioxjIXCGryrUo64h1Abo3Tt7Aiphzaly5PqG2sIZA/0
26dmBOTUccTGl2cM8sAZE0MDtK3lxc5t1pq90JfA2MkZxsfNQ6Cbaw1omaNG1y5JFPSg5NB+Gje/
/3S/rH1mAFxbRCNsQTpcufdrQyvHMCqrscaMPKeBTbvnLUrBt+o6vlLk51r6hzLVWKdx7y8nYEGY
9YjQKBgpmd+/YgRaENpQ1OynWdD0DiPSZdyhAEqH0ZIHgdmSEOrQjSj2MmptuUmpq4wgNrhuW9En
2eyblcBVAozDY6xjt8VD2eVmjwAhwSnAcQzbsRMToo3LeYZQUQzqPpJNEh1REtGrT6rYzzkUiwPm
vYIjq5n2xwwJx0vN4XA7rcNjdt/u4cel/keJ7//TosUYav20noKv/df/hIhdfS2+//tfl1/RcPTf
f04W+/ETfyeLmdZfKzOYQoiqw0NKx+Kbvnf9v//FnwgODoZAEwqsnjnq/08W03T5l8115ycldRS1
HX/WQXeM//2v9c9W8JgpBBzitcqy/klc+/u1v76wzaJnc9Ip23nfH05MAP1GaWTEpCL6jvcUjMZ5
QAm8szLjJezdP5Eb3+8j68uxDRPvZZBT47m/CErJwMFQO9Qeto9QkhxjQxC0kvZPsqz399d/XoaH
Gc8VsHEMK97fX3GuLY2W9x7Kec/eOmMTnQBoKR9JWHLKh2g6hDRrOxAUmn2lEv2NdA75h5v8hxbg
v27yv98E83Hd5izEpzU/3OQtPQZkUngUyHmtvqW5iD4t2X5Jw/Stwhz/2g2judGqvDsVVGybRY/B
Nqy5qquKqL6xnUx+sRiOoqjODPx/lHifR+7bUxEp86kZC+u2H7MUZBaG36SD5LIRVa5f6BoTaN9h
Mu3GXggIXbXmMRpHhalcq1LyoAXx0PSESr/oc/HqtiSIB3bi8CYmzFSAKoYvMS6GL2wdN1hBwyu7
Bizl5iBtCSef7hwNy7euoVQvsNPgrHCmNv77O/xHO8Vl8tJWeMD7/73+2EtVkywXxf2PKL3/+tX/
tP2Em+13+8nn9T7/X//nrU1eEC/9FFe4/th/4grdvwSqBkzYMPUYT69bx9+bim7/teoRYZHxTFsF
Q//JKtSk/Iu5CNRj7nGXp47Hnfn/dhTT/ou+FafHNbfl753oH6QVrlzCd483i04I8RZ/k/5Qo9AU
en/7mQmFPKReyUBGLwgvExPwA5l3Tk1kVD88S2Xi6xq1ssMIj/0tA57UrCBwWrldfWXoqIjOdjE0
dN7rFkm/YZqzhtAuj5crkyGA+2nCQomlwVr6KFxnGu14LlORN1tDINA54NtJ9xkS7Ogkp1rvc0bd
A/Z6Crhp/MyIFqf8BnwVyBgWM+kgUd/M3ddcZylDUi1kpLuBCjWg3qjjVGB57Wx/ITK7Z7Lv0fki
fzpVdGQ2SxPO6prmo8KHv5RmOG4nhiP9/eTUYNoaYPjKV6iE8+uCbIJ2n5Xk8XwWkhjcW5ksdfGt
0zrnkxWVtvhkDbbpnhhjddg4GbOXgUQGN6K3rpsKTlA7unervd3qcChBdwtANpb5t4I5dkpoBZwt
ksz7sCqOqZ2M3uVY9a1kVsQQe75Ex2OlUGULhxoIAsYyRVdM21Dm+Hy8an62ek9bThP2zfo7M3YP
uH4/gnj6yp2fNQGAqQl1hbnoWJY31kw24QFlC3xVxKBp+yW2nKS7SmzNZThp15N2LGojdd/coeuJ
72LS3H2fM0dHbKGMDMTEhpO1gW8qFy4sMNQYJLgw/GtVEqugR/q4HFBi6M6bErltBSQO6xrtDb3i
a2sKzBaKTOPai64ZhSDh9GcDVgUfcAw1hXeSN5twIZI8HNa/3wIORAJcGVcjXnnCWMl8gierVIIn
5Djmtt59QdXchU8LR7zmAb1+Vd2gBNhOuddQHCZ3CMNQJQETfohqkp8jHOabPnOecCjVrxAHQ+WT
4vQkXDAHYWTGPxbupzhjomwSJsYAYpoWAmlX7FpBI50LoVR+k4JcMB6NyAyH5wbY3QSRGDsLIpZk
EkGXCILlsCGZgxs4w1hayu9I+73L1SqySs202kF1XD6FWl/v+FI1uP6xUJy40Ze4AQ/2HAhPxttR
epJhg09S+7mB8psePR6+MGsLb0ogRqmsFTeTRiZz6EeujRJC2EkC8S+q+5CC32BAX74QiBf24dZS
mSWvMo7zy3Uu60w+OqE7PBNkIbeNSc6HX9HsMfaohYk/mLvwmb8q92k9GPWmN2WT+U3Ef5cIb1r7
JPQEH51AGdffavWS2XCj+pgYLh5qGfdsD7xHe0owko3f5gJNxKvL8ME9oqLQrIOG7ym5bOa6km8t
ZBloNdqQhCd7atJ0GwMZGzaLMoa8v25RgxCWrnXFLYZArII9o1UmzC35Yj6TNIYawyovE6NjEsvs
jAW+6lmrnrUxJpMlzQzMgIzQ5XJFXNByWrsOJlM7rudmcjUCRTykTgd6BRbxGqbDXK8qGtv3nL4C
SeuSGSW9IW/8dtDSczYLIor1rMuMi3Dp8TL1OlKqTRRWQGVEHbmEQk5V8TQWw9RBlvCyC81oxxsM
v/CIiQ+zoTUhqugQj1nlE13I5XtYmfaFTrS4PxI69FpJxIgRBMtbPFhPS2jNt5jQTIMgmZYxVxaH
qBRll+2LTLO3oViAygKSiE68EY02vkOIhMPofr/Q7NkmdsI7KzCXPytP2dZKCiKjOpy0x5K2/nXP
vxlkdpfQyTDmW/DP+b4WtrFvQrzApcyLuwjb9acOWKs8hU73Zgu7h9KZwPOGb1w/I2Sr7lPwbLMv
el2+jVIHntda2KK02XVgrCXOtCVUSr+LjGVBDleO0ZvoDeeJaRNAWajQ+BJmOtBgENL8NNhILsLE
tR5MG3zpfglpJ8YFrM+NrGRGejMa52CUIaANj4RpnBtuttVpoSPo6Qz1nQzE+761McE501g+0ftt
7rj5VzqrqYXtlnSA7DiQ8fLq5owkkw6ctgsvEWyXnC9zKB9fJiyo+jmvetDXkNrGjSun9BqXsPOJ
y6yONtSnL11N124DsAhfo8uH2pQR3pwgIp8l8ZUwpF82nEoPtbTbx4nnfBTU2GWbvTOaJiM712ZD
dOKnUjjjZTS62p45unmHxqV9bpkG7NYWw25STnJbQ4fcNrkSh9HRTswA0YUY9R3JXc3VZHqkRc4Q
BQ5tOoMUrQtkPVNrzRc9oX/8uj8kMGTgiYdtcxjmUpyMSVj3rZ58M5u6PMG/PGexh48JP2j/ADDE
ZNUL89Ixh+sMZcJdTaJsMOuAWAesq4Gqqp4oofDcV9L2gSO1nwagSxfeslYBRi2L5yTsnBPeIe12
6uYsIBG1AiKSxYHMtOgZUHe7bwpn3DbC0t5y4lThFjTpAFBJq8xPCAZ/YFgqDKiEl9l+B8dpp4k0
OefL8BYl6bXnJOjOmvA51OWNgzv4s4m6cos0xnwECFIi9K+vnLy/bPVmOKZxnWjU74V4CzGBMuiK
L8j9wPTemPGDpkFk76MuUBzRj6hZqRTAMTSeJuhBjmws2Dgqn54wiEFvmcI7Bdlyx0PvVWJuhKsH
rQ/X7bD3srS6qKeSqIcW7+vY5VZ9rKGBAHisBYEfSX9ddqa6oL5xD2yo3rlYcH4WRWQ9UAFp9pem
asfoVRE67m0Ikmxus1xAJqzzZgk8dGQlGPewf8zzEk1zaydeE1huhZxx1Dis1YFDi3RNGaBQO6Bw
VcUt0IzJecbYOH4jLt2uA3xq8yFJB4iwvS0Cst/e6mhI5h27HMBWHvdX7oC6qtLS54K4DWhiDWg7
RxRAK0hQvDAQfR/C3tMDnDM495UVs8FAgQP/IJpLVMyZb9ngkx2v7zdqVhlgqNl94tbQSInRDGtf
GXSVNlWcR7uKMvNB5ehqjjnwCUgvOuxkf8Ao2u+cdp5fVLyKoDwOVP21aYbNPmrr5sVSpdxWSTv7
iz7lX0zYqj/S6b1d2jmAZmaz3oZ1fS1X5M0WN05IkHUVAcbP53nT6mZxDvuENwFvxa+m5WyFE9Lf
oi7L80wo4oYs1hIw0lgBPNHo4AF+QyieaSi5KJVzphwdu+jGnqJph6Vv2HajMZ0N8qd95tW1CfUq
m169NCs/l1mCmjWzsqdZG80nFcb9LXK0Cu8ggMHdKGb30W070lNB9+7UUL0uhSMOTdrmQZQKF/xs
WUDwA+PiuEv+WkzS2A+ZKQ5xNtmbxkNBghe8uG5HUDnI/wYyRrrkFkt+6XexRo97Kop7YmmXkyUt
/ZEMpvuc/HFqYlfsq3QZv0urAZmWO9+RyGX70YM5RG9Wwz0NVm7MxluKg45HaGJilGo8y7e7xr2R
ZRgf0wWmcOs5LFR3TYVGyn2ZVd13VK0pjKek9wLLNJvblq+QVjmKtaAbhuLRpKNMhK3I9yP+5G8T
peMhnleSJwif7L6zynxvdkV5Rbqn+WWqyvyuSwuT6V8HbHijKc3Z92AFo8ApZ4QaU0sSqZ5m1Ybg
cAt1cp8xAOGQV1KMKearYB/eysQajvlCVbHplHC2kwPB2c8AyeB6yHoe+dmU47KvJ/sIv4ZSoWyR
3HiaJIbQwCG/LQtXB9cbtaGGPBPyIQHrLsIFSBj3RRpnoLH1ug8qN0IIp0JpPmmytd4se86/yWaY
LhOvpzxczPbLLJEAL0UX4oXGNwH5sivrr7RmitMI6yEP5sUUW0gB5NRobTN+KlZcTUD7NaKG625y
OZlXIyz9vS4yMiNhst86zNuveqGzrLtyxpGeV/BVTMxmJA6tbot8KJHyygUPRy5aFqHROiUTyT4d
sssmhcI51AUiLzUBJ2w1kJuQ2DJAnzLPAyDayxkYhANRkmWdB+UMESZwwDJghW4MTn0s1unKg518
p5aJbYrQ57C+UFbqHLDvG7eNJuZDg2Q9PY0gxMKA8Vl3PzETF5spVbo/d+vkanDIntp0caarx6Gb
L+GtVuFG1yBMU1RjdcFeTya4m1s3BoyOPfki9osFV9EgX6Mablz23SOIgvSsiiX65nSF2x1JA0WT
mFVVu51McBwbGltsUjRZofN76MMYvebtcvF/qTuTLbeRbMv+Sq0aF7Jg6DGoGpBg76ST3rtPsLyR
0AMGwNB+/dtU5Msn6WVlZAxrGPKQQyQAs2v3nrMPyN2kXphtAufb7bJXBoVUfbnTPERjy1tYUSgy
ZrL17wC6C7DgYbrTWNWeo85OPvpUJFeWRP9C06S87Sw838JpyNs2HQSVjYq1W3r/0a3Hkm4tQ6Py
ET6Y15KVNjMRGmi4QZ+HQZyicU/tGImGoh1+wtLrnnxQPu+CGhJ0i2N99gAOq+U1ayFc5GnY3Oa6
0++asLZukO+VD6Xnl68uHr8MRS+UU2R+St5J+GZrkPb5YdKV/kbmWbsqsSrvdNXgl2C/Cb8sqepA
FOFw75nNcNHnHO0zKWc03EcQCLyWdrLqlG6BoiMhmNXbf8x6+la4IoatBYb12cqQRPFEyDdb7/Td
ZIXZJzLb9KZOrqBW/MsbCZN5MejoDGrHQ2Fm69ZzLES4a1Q/3U+hln5zFFP6CaPEAYS2BgpYoXuM
QDsgGI9PTjFmd6AakWdzQMRJxenoEht+zkM2tqBXpH9JQnTJxui3SCm9HZqL7ibHJL4vfcwlQJgV
RgUi6u49qwjfiL0qjgYpLvsBrgVurITNW4uz6YTsQJLitc3DEnhPizV7XCaFbb7ZYVgcHI2Yn9SM
xBUndN/OVCqLUQhacWYKQYPlG9E76o5kM+RhshdRly+BCZGa7AxN/mTNLTTJaGZTdlHDBy55HhnL
dyHIjDDa57J2oZs7zMGo2rsos5ZEgM/8DYD3lyhyKsnmKgmHMAFz7lK6JVTSUcINp727VZRK5UIh
j/EDZmr9e91U1ks3tsMjCfWFvST2wYagVQvvSZSz1fNIjT5Bh5DwDtNcJ+nHXMGn3aaQLxaoVDNz
h1WiHte0v4t2Q338lbc9zki9Hc59aSHe6mvvO075/rVNcr09gAfscI8Jm/6RR3WvL1TOgM6dwg9V
O9r0UGgKsQOGtZJw9CF61ppS7jPq2DONjpCB5whZGnW3bu9Mu87cpd5E0xbUFfN3vbATbVmQk1oE
RjQ5Ky+dGqDYtnVlQ9b+cFN2pZ4ia7L9bNPMWJHI2PKuynH7y4n0Gr8R+MtVaoDzAHUD+nNwQxjQ
Wq5/c+aJpkelG6vRd/lJK/osW3MmnYdVU1C472Dm97wWnjHd0MhRckF6NgHT7JaAIOweS92kC2vR
67J+pMubeCzDbr+dR4x1C+XlOJyUsPddWhDnylkyaLpB+9RJ0OKka3Lun83xHl29dUNJagY0o9zl
WBj6CalieiEYp9wYA8NnEjTcY6dZULpVmZ34mBy9QKy/Oqz1bSAjgi+atiAVCKivcdCg/W2q3oFy
TpBstGAUFq1m0GbHWtWVu/DpKYbAG5NkbVdNeudU4Y8sv9xfxZNl6FCayvzsaAlO2TGsbCBt2JLA
yohiMikERvILuzme9TswKz1Ntlqhr6G1wSfMEgPyMEJmu1tQPDBcbmRbRWctlNDAVzxWALkXhCdY
zjdc8l350UVFaq8zu6lVHiivwdHXOASsPyUea8e2y7I4xfAABDt8UXbnEcTT106obQACxJ0fSE7q
0SZP3cw+txy/rV3ophl0137g6KL8wQ8PiOXBTpDAwVVjZbs39ii97wOiY/9t9NoQ54iuWJlWVWs6
aAKAGpw5K1jpY+YPjlpYU5q0O6vyUm8dd1XoHUNOsuHFDk0o4kjkAe1hvajS9awQZgdJBK+15HRc
B7NHOFCFHn5eJCZJQT3tes6yI5xZxKPg1owQeKfr8vPepOVEEEoq820qepLCubZiZI6kYRV1vTpY
KBmTNZDdubvDINwThAiUHN4zr5J97FtPzQc4hZO1tQmvjbd0hAr3kGN06zaALGk/LuZuFuGd5tlc
nGwNzQs8PigUtiqa+l3kt4U6E2pWALPwSKPapB6EmDUS4LLYqhZJ7hk0hV9sZgoYMFcTVoEt6TJO
eJNjvaRA5uCkPzpXF94bmqPOpNRKIdYzwbe1sz+PXHdWyNuX/6t1Jw+/Juafaw5HA+rLjXZEvbtI
vvxekv1eu2CaJifTCLCyvKeB0by/tkt9vKGLlb5V2DzBC4ipD1qK9bU2IhDA3+Pe+V3lLlMoCfcU
ftD2e9clAmWciIwckyX8KVjlhnFiwnoxKveJHuVAZzOSd3SQ0czjVQjy7lr+TXLj8lI3K4HCfNth
8w3QVqo7smNL5v/Zi4fPNhDoXPGeRP3Wg/71Wtqq29EGdp6KFoOGzyl5XFgaxKGQjgr6JUss0Zp/
1eH4OHqFWvWN98JD2JKUixTCUCAceieja48eYkUVRn5QDLSpvobazRme95i1dRnn8XMzU4H0Kb7L
tNba5aA0Eh6tGfhdjP4FQIK2dfuGszCSfFUykgObtmmZl64IpsdBYANwDQt9WghfdSua4uJst3W4
7K2MULtijGKq5gYon90yxoPoome0VjK4u1C8Vx5q9/fWjL21zXcGw68Vk48hpTf149zM6TbO3QP4
lWibmlWxsjRCckjYvWs9+z1xcrdckI9TXyIP93SvR9nOGax2F0/SeEAYL79PnhOfWg5pDZlARQ6m
xWMzqyE1gd3tjqLr6ldLFxCnCVzYUfProGO43NvA/BZeaGkGBe/ZIUrq8buHqBGffcvL7iQZtm4p
nI847W968mKe4LRGz73UHLQj0v00QyB8epHQuOTbfXFbCpG+jZP7CaE0AmbRn4TIp1XDjGhJ16xc
FWZPw6kHJexhY1/zlFhrXcbPDpjFdKMElN9FA0l8ORl+dKd1jtxi//5mkfu2S+rp1qStCNbAfRRl
LAORaYj+60SnHdr3BAGE3y38AzsihryPCu/tEvf3uUb0SE4BEjMfE8U828+4cVLSmCwRxAMlvKbq
8NC7jTwDNn6nzteWJer65bVJAy0ii854fAkegpevAkA4F4qyj4IXGbApzvV5TM8585sFVcuwFnNc
vswVoSSr3BJqJRNZ32cqGQCGp2N+B4DxQrpUyCGu01ezNshd0QGrtPISI2WoiwCKgFiWZnafxmA2
w9pvmiDUBrHJ4la+95l+NyvzblLT45Rl2KWQI1qqetHcpjogE9riX4og//FcpeaA/W+cj2AJ9uHY
zysHvByRMtLCr1+qA0F71bEovXEvbJo+A8XurjY0DkOSl1Ek4PlQPgJIG9QaM4n4VvuK+g78xbUR
DLzIqZ1u55rNJzBCej20uvZu7db4DaptdZVOGsrP13pNAQYQb9MzVSPHRIxB70TD0midF9bV/rWT
w97K+3CXZKQrmF2KSLarQd0s3LTdkqeyn3JDw7lKpg6bv1nSihW4QJXRm7c4v5kNx6ayOTuCANxz
nCvjQPC+DJs8dJKDCQnwZDo8tnJORmjTxRTMff4sYWvyvIXiUc9RK9GkwR2rfNKi4oKypWjgDtvl
YxM5LwhuEw5LkEtzs2RJd8VzYcwWeALEVcrG0LZIsH/0KBDJyeNE+yxy8Vk5cY1PxeHcRnjAhvqg
WPVJad9YZad9+eEIN8/AMScHwK5zXD3i/cu2Y8e8i9k1xWCdt8bewe54BbZHz3OWUwzCUV0nrsko
L0uv/D6neO0ZIK6Aio18u4W3lDiRFKfJ1L6QZDhs4Jo3M6GlcpyXxRR9cTql/jBysRgzFkgWQ8lz
zNK+B/IqYI+XN10W1k+iAYDrRrSv0xC9JztRuXVFgiEaCu24Qm7qsNx3mz5pEs7KSuHYdHT8n+WQ
3HSkLOxpEd6OKu6WY5m3F/ii9oF7WH6z0BjQcCg5tehJ/Gh1XXszpHn2EOO0oJFiczDAhjt8XjvE
3zVFeV21XfVoTHoSdByu6KEwOgquoR7LWTehQ0yC6JNjI3lid65lkyDpOTs0dZW11Ia8ba7xOPoR
lWO9dpgbBoUYyULV/DnotCYkFaof8KESl4Sk0igtp9oMqNiR5jbqOaSTeqgmQEkglOWFwTY8eS1x
qdZpqi3xMvgLjGTaO60M6mkt23D6IYYXGNTjDDh6bc7XkPo6+fImm9ilwbqI0r8oLfNYiMLRWVpA
jYNrYl+AQIdGNnYbNNkxblvw/igvutoIdOl9JqnSFgXjCGRqiUNSwcxxn4QlK08JlJJSLZopoiHs
2LjeGaKtLOCR5JaDvu+ZvdIPstp1n3Q0iTBDLVSFY4aRjRzWxJCwBJH81q/lNEHU03N9C6QdSYrS
yu/6lCS03vXpgN5Du2WphvM3sS9Tu2qBAzF5T18CxbTs7ctP4oLzH3qU/0He1rkCYtv+n/95lcL8
l0rFRmTkWj4+PxfXiiWsHxi2n4wDNaZyzcS1vICPv+W0ts6mTjDcnf4s4/Q36Q96T5w4VxmhbiHC
NNyrEumnC4WDPWRuyEGkMUurRvOSGONhsmfxZyHdv+okPT4GxkVXWCQjk4KJZPK3C3nTkEr4myuT
SSohHr2riH0t/PC1ryglA58vFSee7ccPInLAq/zrL/Q3Sf6P6yPcMtE6uSgmUR/9ev2h9nwqLz9Z
JaVm5eibKo5odoJowYpds1x7muvLq+8g7Y96l4uzPku6DhZZcgHDdC2+iXyp+0ehOlSTP/5xf0lV
81BxRCz+paTm3xPebL5VVwlc+/uv+kWs0/7fHz+OvlVX5dwv/4GnHwbEpfvWTHffWmav/6k6uf6f
/+4P/66QeZgkWrzPqivV9bfRgCh/Fs/4SFT+98+//hcJ36b5Vr5//aK2uf6FP8Q2miP+htLGw3uN
iE+YjvsPtc31R+hwSUBGWsPxATHwPxQ3yPSurxZkMPogTP6uiJS/C26EQG8DFxj5J4G/Jk/qX1Hw
/fYCk9aJVNAH0QIXCyH17zCnCTtYKemTMAtGItNaIL010bdbe1Tun0jajF9fLVBxXMtlzAj+hmzs
/+YyElURC6INAQHQxD8ipqCGCi0nIMf2jSM1qDv6qKt4xB5PtMkZz7TaDClFVAnxBdN/BCldoXrl
8H5gg7JWxIW3a9bUbjMUFSqXKg0gLoIqxXkalB50pXm2LIQ/ksixWBbLHLnBscyV+SfL4D/5ZBZO
GrToKICRH/8mWXLLyPEziKnBTDTeWpk+czz48yuDtsDCJDGIzorvsFUwD/rpUfsnC/Cv6+KP75Qr
I725PmIot3i6fl4XnXHulR8SkCVEGa3sHu71rAPk+NdXMX4Vev64DHfNgRcA+guBEs/3z5dJekcS
leYntAb69Es2hlYsbE/DZq3Pc35UCcU0bJEo/FRhGr1Ocn7mrDC5S1Yk595F6OBOmbGRBSpl4qEq
83s8eMll9Gc8yw0ifisgHAZxVJN1K5JeFdt9VWQrhNAVYheYpgdNTeWWvbdP/vhwf2lV+/eWrP/f
tIJX0ej/e91avhcf1Vfyy8J1/Rt/LFwoA//msM/a3Hff8FmE/qES1I2/mdf1x7lqCLEt8sz9XSgo
rL/R+eRnOEHA3nnOT8uW/jcL5h5CQVgcPvw4968sW79ZClhQBesmGnjT1FlSUDv/+kAabp4C+ejV
NmtSui7ATpHVtOjxipmYSdnjJR7gFGFuy7fK5s9If/AurUq9+xGrMa/ikJ9rLTKwptvtJxNYbUu7
5pryRL44J4Y2XXG+sy89UqMgGvuHmRpo3eHq3/30pf+TN/hHyP1/1VA/Pgr7PE1gj2Enau/fRNRd
75N3WpMIVPNsf4Gyd9aTqKqdSTQE4jHSMPNkylYV/IyDyad+qeyQdKbcQfZnzslmpIt7mswYizLB
t1aEpgKsunwFMCpWCSKjDU6tZGs1JUGbZtW8DsSofnqjnTBldaqdP5JfrHdV8tfchX98MJuCm2fE
oKK5ytB/XjS6pqp14nSbbeNeQ75AIb3rUwaAaxQVBJupgo6ik6kRctRLhjZGh+ZkexkJZ+84Q7Lp
UmKc/mQTun6Zv37ZIFh5XiwIdRY81t/qyBzijjHGot261ys0vo8lPZTtES2esZ4dgFDMxePNv77F
/+Si9tU+BIiPp1/8rmhVRtcpiF9qW3CjXxNC+yArzUKQNksj7JxNZYfhxWaG8devy5aLxRNnLYO1
37alMB3Rhc5ct65ynmx7rvaDhjhqbHg69Kp9AxzyJzvhFXfwy1cMyvnqgqY64Zjnuyj1f6tgUXtb
CCTzARHbiAgsa5ulF0X6fkpi9dUByvh0Odi/DmFFgiWakU3cG/KhaSxw4D7a3qBQNPRMwgzY17vW
edQ8C01E0oXTYobG32yk5Baz186J99jHDPfsKBnvE0/nYKDaz9aJx0MZOybAiCYjF81ptgiEw3zd
tnr7jEtroYa+3o1Njus6jcuH0PLmlUnWxVuOPHaTOZH7nmdoxWRGb6GwYLdADYmelFu2iCwKaAdG
Kb0HXdWMa5UEsulXrkd2xizlCoOkuY+L+frfZoRkyKy8KUE1gaqx7O0RqYljH5D/5u+8ddbKlL4K
6gbt4k458aRt86kf3jQDpmLgoeAqQDq49V1JHsa7iLVRLvgCR2uZcLKDKgSF69bv1QicESSB30Xq
AUgOnRAe5IMGUH7dplIspog0rrAYjVVahO5+Asxz0OO5m5aFYyIKTZRjfFVura/DklTTNh76lK1Y
bsMwbJ4JgX6hODQc1Jw17Y8wkcWl9kBVg4jpHogB9A5VY1bbEgjkCE6VN9dEmbkoOyO+9F0MaaWo
JkAtOt9CK8jcHOqsBx6lym90P0kTAku0mcBhLueO++8W9FdKq1S3ALLCK4bJCtEiVCnhxLNdhcuR
YPp9BMr6q6ZH+hCCJztAcYTtMo5T4MaNhlrJyW5S14qGFd5IgLKxyB4Q13Qp6Bu8nUYIQmnhluab
QHZzM+DiyNzEWPk2lO650c69o6ut0jr6dGO0KXvXPtMcJ6fI6qe9YWGhiqp2j1z4Y8qcG/J+vnxH
i9d+lNMPZeGdGeuseg0XRsd45U63q2Id2eqTFDKLT+16QWcM96Ydo/KRAPBctgBCRaasfKBej+5T
fnQWZku+VuP1x7KTKJNlEhtLCifaoxDN1m5hQalCz4Cyo85oIVzTIS5WalinEODNuTJx6nOPFEI+
zfVWLjeD4VZRjQn3kndwtvyKu+FP4S7qHLXSYlgodSuNQJHREi1to2YgM87aPYhK82NMfUxnLifP
qNWGWyib/tGXYxe40kTOEclpYzakl2x8TaTnEof92hBtckvbyLqmIH4hjLiq7uKQWJZyvEUUpb1h
ANTWfTYT4Fqi5GqkDt1onKZvLqa6peqyN2Rl9EfLswrVDmK9vuT49Fzr9S1pW08GEvlg9PsuuJq6
yZNt6n1a1uoeZTqsk7j8JM3Y3xKNoafbJkd5sJCTH3/r86i+7TokYiTDx8axxLlKcjAN563ZuQnZ
7/SamZqh40z2Uxk2i06SmCxLcvJcc0emtEkySTGP945EajvWLW9P2zvoS2Z7bRhpjtMGsubS4d0k
9cFBK4PEhwYTRS/zvKURKQgy5kBuUmOMJWoB9qYVq15FN7CMt2WVjXdxiGTW6DwfghisIJdjP422
MrxJE1KMFo3l7xvcleYNRKb5eRRYnYlt+qCFrJ97G4Hdtm9Nnd+q7L0aODsZEKYQGnrxQksI62xJ
JDv1iHMuzMTLQPdCNPGdajFqjvuxtB8hYYxnc9ZuDK2x1q2lTbeDXo97yy0/VP+CiNVDHIe2fUqu
WnOrSr6TkPvQFqa5oTZwyGOw5xWdP3tZsNkGUS1v5UCDcYat9GBK4LhWVxp0FeeT51bcAdxCa+z8
xUawa31OSFtuHbMjmtpHh96DfyxJLOjyiVQlksXTBx5cdx1S/EEZ5pzI0KlWp8yjZwdRvdE2EtPC
PjGtayAoVRjSl6omen7qEMrrIAPvRj7ioy7D6kZ3qmwLFc1f5kiqDC8mx8asnIXekb1VxQSrLbyJ
RmSGq32B+ipm2u5VzwC2nEvI/HFl2sW8gh7iInrUfMz1je4GdobEK+556aFJAOqnn0tw443orXKj
5sI6zQATN2jM9pWan4upI/KyN7fmRNM8m9mF5oKUs2kskipIBYS2SKbrlAkL8XVMWbB3K24HKQCt
qoZX9hIaf/Wk7UjaZHomyumolUm2MhvjLH15DNv0KeniS6E0V628pohPHvmzmwKh1jbuoOalvriD
R1Ev8QXk66lm3yJMD8VH66po0WncJexplCxghtpVxFHwM8/ybpmYSXvn6VpxR8H62KjRDpjEh5to
juyLMfsZfLGWYZRqPIRS9RCg2Ze7ypD+TdrXxSYuxn7heiGE1pjRdciHwxCY7MfMeIqKcjdoRFtO
r346jBhmWDbN+juWXzsgDyoCZmbhf5UKmN34vQuTS1Zox470UqxDucUY3vOWtql1H8XAo6DwjGwm
T2Tn+bocTd3HgCh/55DJuuraveUrslZz78OofszG6mFnaolDSHhtH1huhwOC625Vd9va/h4WjnOu
nLp/YCYIDktBLiADJbyJPAaPcwlOsTaGbOW15kUfNOclHYcKcBiB8iomTRuTRHrKAVDBe/UYePBH
2dibC3O6po/R5NiUnii3CTLdJTHIZ+lpL1UDmzSe35GNp5BB2cN7i/i762ASy5Z3SfIOagXykGWc
GipwfGzAy9SNhzfVDcZKhnIIYG0+Mtt5UEzQGJW+u0ZPRTLPX3JoSDDyoosX5dgPDPtY11W76m0k
PJVA/OdV9bFoGofYBKBNtcj5BdmMMyGBVTdH7tafQwfuRmYsI1sU21gqd1ekVvyu5wTb4ahsgT16
eVAPzpMpsle+3GXlAp9AX9zhAbIPDbh26q+c/OmazLewHdSRCfd7RHW1bAtpL6NEv8sc+9EoRn0V
Ckw6DgC+9aSPz+o6gg6N+LZFjIv+3CEilqFsH0EWkQ3BoSreo+s46ExckCfASKDIyslMqY0dCUKL
Vrf3qZe86Hp5aSxCViRiiIXrDtYimkisNAf/lUh55H+xx3cQ2cvZgdMgp4/Jqdax445rl6gR/s3P
Xj8dIZXvmWxbG0Zg7g2pxs6WfBEVJP50dhUmTD8j7hEtlf+Wtv5967f1y5iHCETcV+Rvz/C0ECs2
rX8xfLlpnIigP1s8CRpbiNvIT+sT0HdwAYO4V/OaCNSBVwhmpgUeLajbogkqA40EKsj4wPDNWaEG
HZ/CGraMBNQp7PQBbcViBpTCg+266FYVKUrS/+oQoCCHa1aYOz8MROiYSPzsxDDK2PjuuMNJMB/T
RuRBlktUCnArCJTIvX7rTNltxXEcMORoXWwlbkOQfZt4Su59KvrFrFzrTnLzd12iQf1UM1aG4ZyE
H26WDMBE+nWGMSqIBPFvOE8xRngcA2yG4dt5TqaL1sgeejA6fuJMIOtE7nLgxOzr2r7sTLUzAC+w
saIAb8l6E+b+SpLeCPlp5Yb5EIUURAP6Joh2qMtkW51jlEJsLMsCAOp7zRcTRBZvYT359x0HjlWJ
PnRb2Wny5lw5fSkjYFR5bbksgXBs6un7CD+0iZ9Q7zMliDeEXql2CcnGX/VOf5pjBohSNpSFcl0O
8ltZnsVA/ojvIGfS7Aa5VZwTbcnUoR9H56ZybogCBbSoUYAZWu/zYIruRJtz5Y9YwHQGhEBjtDje
6EUvlnYsELD7+fBupeRIl42CZOS42olhpI4DRuwcolhb6pVFOZT+PRXFsGozB417k9yVfqMBWpRZ
9VoabUHDrsHlMpFhtyCac96lhoNVKBL3mTthYzKZ1tejeKL7ABVDXxsDwlO71T+7wdy7Y5K/iIag
Z0RIJL/wurfUMGiru6/GZzg9bdzyUXjxNgo/7I7843pGL4D6NNDFdJKAKq4FvcPIp0HxPFm7OqOE
0zZplRNqk8ozgVzQnBy5Rx3r9C0iNiaDDudBrX8kPPMgyD7qkf2vWPMeYDR666slwq7J5BW2B3sC
qxTJ3cMiNWMk9BHuuQVTH22dV6U3LIzBwHJlOt4yTYnBcsu6uCUiBtln3J/a9C4cWPaiIejxG0Jx
XRj+dvLzz0ofgqGHyhqa94NfP83Mg5W3T/MyPZKieIvQngS0oBvfMV7x7hoGzPkxQuAl7mG2UK1N
BykwzFUxuhaZLkNqTjvSn1g7myUEeGJfuR32ljzmHYdZhOyPtXuFojoRpa93DpPHPmskb7K1c7rm
zpSsPEXDxLXfiPSBl8wI6uJ5Ruu0SybzHavhybH2FdKWlSffnFEXW898lSkG1b7JNnBy8b9s8Zw2
X23Xts90mZ0TNr+dlQqPDE40NQzN7pnl3rP8EclWkkG8c8MIH5TuI1jBPYV2SapOLaIOcTv2pYyF
wadnNffhbRdn8nsChLxLp/Do+i0Hn0Zf2647PuYYSWarqgLdTQN9HHzQ4rgZgWojGycb5yqXBsNj
+6F70VjakDMyQ16Ciuf8Iip5M0xRjNuvzAPMSNouDgEf4t0NwPXCZOyrUVu2DmKheIyMwFWeXOUG
te9YENZRFYgiU1e/6Lo13JaW7t1GNUl2Sdx+2YMmiM/jVlwnyJvUNZEbdI/t3MKPKgwOK42W4enJ
3ddBv8pue0BMaExF/5KTZ7AVoebfF+NLzVDmVSde9aFmaEwCj6AHZTXqIk3iI8grUGs9dbKl1qLj
wDase0tUFeYO+Ld+AF81geIKb82YwJ4FXDv3rokLe1dU7Y3B0fDCq98EpnFlmWMERccdg8yttOhY
zzJfm278lqI6vMfDme6mOZkvhceJnUBc23i3w4mkTZJEYjTW5BKu7EYzPjGSLGxH0TNTCZmhoLjC
2I8sBjQDCiVDlsOuCOvyXtc7Z28QKrqKnGxiywBZ3roD5K24j5ZYBY7FiIS1MUVzdmdnYlaAM1cY
JisGwY+nKLH8gxEa2VY4424Ia3EV+ctt587ykmj8Iy003aB3MAAmCzdBP6wwsG9wAnK6cVKbA3Jd
ZjuEZcTItfWbIGJuUeHDPIRket6YyLVXiS27b5PX+p+GxFc1gPGh5lMWud+xKK2b2ouyeUFwYLdA
xDGc9Uikj6NlJM7SEBOlgAFy+CWpmL7w7yf/MjXhdXN0kc8gsPSHCS0DGvqGqEyTock5MZzi3S/h
Zes4rBczw6FzQsrbHgq2ubAL1w1PYPY1lMBzkbAbh0O7JZbrXpbZcHBb3+DgUY3AgGEU6muEwmEW
XDPNEQ1PnJm6wtiBx/eCvEg+iAR3A57H/gTW6hkxkPtecM4HbppZ33S9kCNjsbw/0colZ6DT+nJH
1SH6aw90YN/LbdYb3SrecxpLbYLWzu1Vt5Awrg1oGNNAZIFm+MvKFGjrCB2fCjncN9XwYhftQiib
OFGzxKvjdU2HAwVt6aKS43PilRF+8tRca53xEMeTuQZHnD+HptqDmm5JSLOeIjPCGnlF+YcILqaw
7w7gt9JtLjm9U6/buw7rLbK5XtVr1xrSjY0baItS9eKMrY4vDpE60ddPHfP2ExXtdGkEga6rWMvu
IMXhcXK5K3Nq+pvaj91jHk2HrGwQRFtDubsex0nNnK1bHtIJ3m6ijYtYA9fsY6c5CfZnfULfKWPL
/uAuVsvezd44gcdiWTcE8SCzd7OT1mCLEk2UntyaCpVOJ/YXMcRoRqKYcNV+yo6oc9otMUDluSEk
7U7TcuuZfaC+H0oDPA9k0zSYSMOMNv1gVESqI44iLElL46/J1yHditYabqTvZ7ec3TOSQT3r2zjo
w73VmO0+QuyGRYI0t6zG1GMltXclJ+s3Ojnrd8MQujeClMW1bts2B+WQ+T+rrFpGdPvWeZsdr3Hq
xQKCb7coPZemJLtNXm/aFtJ+as3j12zZasW5gYErwXfFWxJS6fdlJPbaHGdPWR+pxx8d/X7q1WM9
4+0fYr95VlEsFy1GbBTGVXeyR72Lg5LoWyybo33QLKS7+jT1r+GYJQfLmmZCbJk2wuh+7WYlIIv0
RbLMeztc5vgFnr0qbwJrQOWLgKtABdXLVwdj+ZEDtWRGihHxRmj51Ky40RWB0IWaPxsLPT0HBeLP
rlA6UhQ8+1yPkCL9LilXtZD0frAqHOEfEbTgCYd+U2q9tf6UH/s4LVd6ayIR9iNEUWSyh2tRKPHo
5IN8zabIw1nvTdtMSONmHkuibUJwuSd/duknzE1Ba3Y2witCbK7Uo6+yYpMDbsFIkurEgpYWDAyY
df43TeMIQfGVU3nG8jR1Flw6nN5gVybQcl7nEsmHkQMqjQT651qbutQ+xqTJiYqoTPtA/9U81RN8
/MisInthzDjHZjt2v4ssH1epwCca1MBXz8Dps6OcKIWpFbIPzAwl8rnCu8hWGLuhdYwPUevRDu0j
jh/LmNejXYqTXbIJT/4oX0liECc9HS2mO6o7wbRGXVhI9ajw1d+0lX2bugiwTMxhN4WuGBSHul4B
RrNz75LHJEWGdVdubLfkS6KRV+0yByCgFZbFmrTUmIH6JGkEc9R/7FI7b/B5zfitk86KjgOpnkuG
ytZ90bLdblDCoNgpe+6yR67Axk7Mbuu3OQb3dHA/FSh4f9G5Cu/4FEbVOVGpsheaSzQgoSnuJcQ0
itGd8J5XgNveCvKh9+7CQ6zxLbXVJkTcjI286J21xXTkhKlDPQIrkkUQtQLbuaXErounaolhz17F
lpi2DmK8R/Z1ynnTJ8XOwVP5R9Lef5B3XstxI2navpW9gdyAN6dlSYoFynTLnSC6WxK897j6fVKx
+w8LhSgE+/SfE00Pp5XMRJrPvOZNfe3/H9E6iCW9apPdKG69/6vs/vov7+fwX2eO78+r9vfvf/V/
+9+m+98GulYqHlqqfdX/NpT/pplGO0+nuMh/+Q9sR/ATWnwI6EgJHeSjbKnY9X9KOSB3LJA8gJlB
sSHBA0ro/0BF/9snBu6EVBFop5W+8TXyA8UdhLAcYHH8Idts7kIgatBHRYwghJ4b8EV0RvRW/MpV
Q3t4tTgrw8ge4X8apr+HQfOHwFG29CxTwpdeN3Ezfy5E2pTOM/IgHFgFCRiC08KrISV/CYRqfCla
oT3qaqZ8qULLero//O0sXdqX6AbSTkR5cQkwFIVbw7k1g0uuzC3VYCcD1T98fPsgoBbQdlRVPquz
6JOGCndRgQzjBTyWvyekrXGMqeMNXbFrqJVcSWAPKu7JLspi/Lnoiwr4Wr5LE/RCFoOVUZ5nEL/m
7IDZonJ4+4Rsw5KCTKDKkCa8/mhJV7Gt6y68xFPc/eMWDu9oVuvpRn957eOARXMRo/2NEtGvh2mx
3554I8PL2IM2DQcKDCl85S0cwaKhLBdOKgLr8us4XIwLrEfUNwWYNAWdWbcoL41ezOjNUVkrfO3n
0Iy0ThrLwTSsc07DFIKmxSeOorzlvn0v2gRwoPV0E1e9pXlkj0AfaH8nvISN3T2hXGAeMFxPv9//
dtdQq9/bxKYRwUS5ScAqLBAKLpr2/qhr4QXHpB+DbUJ4s8oPZulgQqNho3J/tJVPaMPL4ioBRgPL
cbFTOta8jlwrhIhAu72LdTyymrHaAECsbH38RRUDXJBqc5Ilfu41ercGQKZRSrro8+ifRzetKEBM
P2FiDxuH7GY+5OAItIJUszF9ZKjrkbKEKiRYtewC09AHoc3mwTelUTdujJuPBH7EQIYMvK7JKTMW
t6LUNkwcu+TGIEtDVjRL4GuC8LY6gqRiRnf4jZ+J8WCHyQ+ksveW4030gIca/s7FnyPUlWM6vkJ3
suNbR9HAEip8c8wA8fZcbL0q7YAfx0Z2gUqtPpIZ9fsCP6yNURYumexwQw6DeajOkQblvNhzBRgZ
oybPuJSWAfpvNBQMNarxB94h7gkVY+1lmvsPulM1v0r85198DZwAOe50eut0JbBRytqBygUis9gr
kZlOhRrmIdADgwwP3ocvovHNX44JSlVkDXcDJrzYKbBEsAKNOGAugfDRR2H1MNnWlnXB7ba/HmUx
laIJ/CalVXRpqfTsQw1BimBw6o253O56CzsMEwdP9r2rS2XT18d4EgqCVmGRXezBrBCe7fGcFyJ6
dAsxHRIYZBte0TfXBk8YzwvnC7gfHFL581fXBhy0wQF0n12oolifdB3L9J1WDe3nxLIt462PGbqD
vP1wy9DclHYI14OJpJ7nTJTFxWqAD8FhNHGcS9OXt+45RjFZO+QSuTmWYD89mQAtBmNxcVQaOLos
8SBHlGx8qNuFYxSI7zbBK+d5GbRhyRKXAnPASwW+u9z3Gmo176q58QPwNi0yvvcnJa/vqxgRgQUV
pKgqfaw1kHXXS2fH+tz0c1Je7AYc2tGvZgiJodX5p8yZHQ9BGefHBGXwMpYieptLi7xNCECIswHz
SXnr5eBBbRuFPtrVBZ1dNadllFJwSmHtfgvDVP8epkqs7u/P92Z5JYKdwJ+nDPaL6SzONF3OEc5X
1lyC0aQdgjPW+1maO6Hlbm7sl7WhJOGFqMfiiC9jDt3GhCbvipbYRx1+UpRVLtWoD+exhwv45lkR
12gKa8gxsCwZhr06bcPUTbMKvfIyj7YBxsam+tA1eH0K3/96f6ibi4SIg6yESXGsbWe5Pws3qXFG
rbtLjU3nIeVDPaEbKfazI9oHylXORuS2soq2Q7YGRQn0sabL6/PV1IKiLc3QbbqL0JhQI/F2KOhg
blKO9ka+dHMW5NRQFLUJCkgOlcVQbD8MfpOuuxAFqX+hH0Q3Cubf82jag5fPNcajhdsjK0zDeOMD
yr/66hjKoQkIkWNGjJlw7nqWM6WasKU5eIGWhpAKXjLf8VCbvfvf7hrMynlbjLLY/PgQVUHnat1F
z5RvwJCky2rkPmSi8P+IY6rnsOqGt8aPv8ckvsZOxWR3Lh4eeJ0lNTLGHJzEPhiR+FrFYX0UWMxt
xASrO0UCsUntXYKTRSpI9TjodVRigLQBMSj0SN81ZqZj4qJuhR+rQ3FH462sEeYri8+VD8VIS8jq
LlJ64VEtFOWrgnziE/p/+cY3++2ZstgaDpUCcniQ85yExa5sNKunjqz1F0dUKASUlhN7swBtrepW
AI8MI5MHeOO07pLI9Y1dGWTaT7uq85eqTlQ87UwwGPf30cpuRX38N0hYAoaX6XCJ6IPCY9hfpqHA
AM8fjCcDCb+Np2ltFJ1LTV4z0I2X35OGlmjnllFgFcPsrroRrQ7VON6fy8p9Rj5PcYSyDo+Rs4ho
EZxtu0kzh4s28NxGPINnBbm9R1tNq690TOM332cqUHKSe4uyBa1qubVe3WeYPIaNaJX5giWfBqKH
goWNhDctFq08vHVqbBqDSAKlXPwqlsyfqbHzApEl5RID1LKOKEJo+JXo1DHorqFGs0/jEY3T+4Pe
XqIGdAiCCYrplER/sz9ezS+waSBqauBejG50p0usmg2txhZc8uOsOz4Q677N+/cpfpHFJaXgYm/8
AreXHNkdapC8GJK1p8oP/uoXAPCiVMggiYvl1M4TYszqC4qpzTlDZSfbxY2ALR83fmRsjHu7XYlm
SF3RKuMetyV/5vW4ZmjS7NIK/zKzy455Uje7GnmbjTfqdhT5OlDJUHE0gVUrf/5qdshXo25aOP7F
T0AKUb8Pj3ZUbBWhKBPy91zdOjZhNBLeMB4w/7CWuY9ZwmDlQ2svVc+CfRjtURjHxoHp8CFwc3xA
ZZEUE9pqVmdoq7VmPGU1wpzKLi7dMTvFVZn1WGFTxj/O/kyfd6cBKwL8C4y0i72m0ymI0HtRxCMB
TY2fex2HBaocwRgfzK73P2N8Axe9m3QjfUgAvOHwi3MeH1INahAaVVk1hw4N//FgKDDS9q5bxOb3
Op4zWnt+Nn9Jcy1K3iddxBnTorKx3iGzFcUpJpNJWXxCEpISvlIifnOqUdmN/0KbA00GvdcM/z3W
jqH7ksRm88tsaqxHQjeFoZsXTmk8arnbteiUAqg/zGaQ0aSrUER60NsMlZLY6JqvAVbD9gGksBM8
06NNXRSf9Qw+MqIl4D3ws8XaE3nbZ0VBA6Rt7Vo/xlSooj8sYBi8KUTNf406Eg1emDQl2BMAJhPU
4tmhfWWVX9AhtlM8h5I2PDWo+wXnORn87gtAxEQ8j/EY248jeGCBjsvk++qHmI5PtSsy4IUvCHKJ
4QQXxP5LNya0okMEK5LHIm+K6oA/pTNDqcK+Da2ECJXLKO41e9fjg9Y+9kYcZUjrDCgS+ZoYP4ke
juehVKr4a91mJd1bcCLFsTF4qpCdoKNzCFyQf2WoAPOqAP2G+5ZK7iPyXAmdPcns2JVjBv44S/zm
b3/QrI/tMFIYJJzso2elNYrwiJKs+7NvU2feI1qJLG7UkjXQwfERmJgtURrgZHtzOCWzPSCm6zbE
iceQQoX9kunCavc4Q3T237yHRrwTid0FGFSnZuUcS3vWwS8Kt/jbgvrxt1UXpbYXLaDYk9EMQfIh
qSGtJ0gHK9r3kXJc+HO2oR09iAi9VPQwlLQ5jn2IGE4YWGF3mkcjMU+orqcKTCkq11hcYda2d9zE
xgSdYl0iVaFCkNiaiWLHY9LqpgBFkDqdscOOuB0OeKDqyqFNFOSem3mopj0q9En7DvUaRFn7tK67
7xNo6eaET7geIcik13DfNR3dj8YVFX3ICTxrDl1lQI6gEiiV7XAyz6J3dZOnycW0RKv+GPxmztF6
c1BjuHSYxA37onH6gPei8rXH1kQK/GzGKNX9ZfUZ6meljXYngESlQGmzQX0SMYvU+kAXIXRQ86Lg
q+wsvwpM0LihFmAEWhb1ee78tkSKhH95N4HNxO67brtgXwJrV554KWEPWX0KKYdaReQDeVewwqAv
C4pgoLnx0tR1m+wsrMfK7zGmfpTsaDvU+edZRXDsx6zi+Pt1IktCsmdMgxEaMTiJsHuUmuIIxiPQ
rTeYjFVm+zHhtE/PoiTLOSd4jbfPbalL7aM4HH3cavO5an502tiwLfIYTzG/PCl5DjvpaTb16UFP
hl+BT4c2pM6WAJ8FqN2BZcs19Weomt/a2n4JUF8/WKX5aRqQmxY+7lNNbeLlajbZr6YbcxhUWndw
qcPv8l73MhGoE0pdtRR/arxZ0wBsG2wlRPfQHtFe2kgYYLbRJ/lzIkTZRdTUn7quPCOF0hwx/MD1
vZuzne4HpQfkZgCHAn05riZk4guj24F6AT0/htWHGGQ4si1IkKRR9RKVqGZ3gy0enK7IPR84yklM
5q8xqAf0CyzwoQEqnr4pPuIQa2Cz7L7ouZ8f+2EMHmZV/xtYEIhPWwDMaRu0mfLyZFLJon2rokw0
0XKadJR98B3qv1p6+2A7cXlyEOH/oxuKZ7eP5+MIIuQxmuP4gYAWtUCUmGcjjA9di9Pd1CfvFNO3
5f+cw+iY67PTTKj6I8FHRIxUFNKU8JDU7LuemeoeF6cPla0EoAnN5jTiAPiOQkfw1R/i5JCP01d6
4ZTZNAUeA1n1E1Ca/FxXiKg52U9cZU7p4GMX2Fr+BCCtBCfZ0JWAWYuZgV4B2LWyiWyQxt1QfCrb
ACAVjt1d8X7IsKR+aNPESD8YVm26e4F+ugBLNbrotqTIeT/UATBzaCWhU7wUkz/k/4xzPo/v0Re0
zYMi6gJ1kFgBx/Nzwp2h/5VEk9Z/dJMiaL0Y1AbVdyol+rmsRaj9RLUvm6BCIKg1/wGawO/nnSKC
pn+qcOqo/8EFUqnfKwXCGAeFEx0fm7JL3SdwFSjsupqSfhTsc/ucDrM+gTLssuxBjVVStp6yEdLU
TRoUv7IqA9+2D3lrY+eQTVTKur0xjPqzH9jGPyqYCPcvFJKN4Gg1StUdofUG6J8CfR/iXY3Kj44U
l21RbeREmSXoG5xBUPmzewuqxmh9BUDTDc+8XsiyOSHKtwehBYlXNDB7jhSqwCHYTe9+zhCi4sEV
TfHDdfMSRGIr5hG8aYNB2VgAQt4VI7QCOD0iMx5CtXeRhsT0E456mEENajUc73Yk2savvPXR8Bky
Ezn8jog0hbULPpgnXcdj3TUrXBlFFz6FEEEUdGlg4x40VMyzUzWkyvsRtjuqWxXaObsC113jD7zs
w3+qbEjmvdLzqjxXqpvzDDo81EAt207xwFalKWSpKG/wF5fB2+SMRkkaEJQ/2qFB6A1b9bncjcFE
X2wUKBa+z8dsrh/gI0Vqvh9FlYDCT0N3Otc+cPHnGu/sAUJhrerjc9zaEvZU2BmETK0GOemMgYUF
eq2D0st7q05Ab1dpa+yyFBHTAwUwFRfUrpJqblZmmh+qeoQ+Fqhd/lGCk+DxJ0oyvYQZYdsB5Fpj
fOxyJ6jf11Ua14cZbJx9iPVhgu1So8PquTDKkh32kS5Jvwk8EgWtAZQ1mkyD9mTXYS8+ZECF0h3E
rvI7UYH1Pkzps2K+PYAqioOxw0iAIP87Ub6SPVUcSRJ6DaonoHalejbGoLerXRSm2nzmsTB/k82S
Hs5mgtj33sfvID+PldZaeFWGvnFOekLQfd8jvAlsOEEgXkoOlTvgzcTpwgHqdzJsdbAOqd2nELea
qrWUd7TGQHkgqQWmqubm+jX1Whw98n+PPgVG035u6nJEQa0fZSyBiQnoFqdMBArhYwGmP4lMdo0J
GVR8xOYENLk9TbwLVeD3GGo3asM1wdNSImmap+UPUwaajz3wFfS9ojCm0TIGpTkcNI7pcK5ggkwX
VRmD4lTOuT6fUeNWujOilDHHIo/bbJ/FWYKFzmCVyaPbivBzZGeg4/SisCGGKCBjqwJKyBl/XPdH
FKkann41tsVsC59Wc13OGB9aKsJUEzF9fkrjRINHG7RxvVG6v6mkQIY0SC/wbJFSBcaikpL21PEU
pDwvOGoqe6gN9p5TU+1IGLWNTP8mdVoMtah+KU3aO2gw2bRAOhBhSu4AY0YF6n7+ezsKHjpsSfAn
tExpG10naBjAZBWAW/dSxsJ+rDq8HHxipI3ayO2y0Y+iaI7tDAALbdmLQE8dJce0DryyR6prKlCQ
P6AAA84xrdz485unBNveILUlCqPes8io7R5T+Q7vaE+kgVK/5IBKsgs9AeN0f5ybzJ2u4utxFhn0
bM2ZGwr4bCjQwaPKxVFtfgq76MCRmvOpcYL2fH/EtWWkj0irxaXsy/a7/ljJ2DqRvLE9ZzIgwKHV
nj2hZqVFDwNq3v/cH2xlZxhgN6QgB/IbujTpep26T9h+iATDag+4vOrZagtLPUvG8tf9YVZWEdST
PEvk7zi7LgpadMAiR4360INGH3hxURa81iqy4XPmHzOtxa7AgOOxse1XVlJirSiGIiBIuW4xKmky
2OapCz2bwPAR0CHMjWi0D1WB49H9CcrtdlWaoEZPIZTWGJA8OouLj0ZLSkUQfw49l2cIaLeSXCbH
oP6ZzVgL1kj/vbs/4NqHowypa9zwVOzURWHZDhBKMAst9BBJtL8GwIS+Ja5RHP/FKGAfLPSVOGbO
YvcrKBCW6BuHHtSXqnkQZmn5L+40K+HGMVubjmyoKLpBZYVm4/U+7C38tJOyjbzK1KtH3NnQT5ji
+u1Hiy4F9X5uQcVEXel6lLJtQvgDTeSBAgseXIA95G5xfrEh9m9U3tY2BNvB5Pqg9Edn73qotJ5I
f4ch8kyl/tim+KLiIQvXyui+AZj4ev8zrW102SOyfp8tOhrXg8VFaNeOOUWetF19UYKh+mfGUHuv
T5AE7w+1+qGoECu21M6j43w9VJ4i247WIeV+VQ8IW+vebz4L1w77P/7FQFKRjBaRBUJlMVBqRFGu
t0bk+X7ekrwLG1anMrjtv9jiEn3Dk0WDBsL39YQg8vlGLuLYy4qk+2JP1oivBVyW/K1FUgfgIfVR
jhF/AOq8Hmeucl+bOzaEHWJCHIQqsmS2E35666oBVbCl3iBIIr7SYpSmDSfi0yrxnHocn9OqV54z
K0k3IHS3+41yMZAy3UKFTsWh+3ouFD8VtyZa9RpkML7NUV+dzK4g18fqtN84SFtjyaLwq+Jy7KTY
mFlz4vURVAwwpQb6oMpwTNMk2Lgebve2LCubLKCmgBBRF0N1VPv8AAc+r810/zOFARVL7sjeOEFr
E5JdOpuyD6MtmxH4E+lGHWWx12O8bh9Va3C7jzVotn7vJrOjb0Rlq5PiUwHtRSuIR/56/bDcCmyz
07nzhoGKwAhtslU7a+P9kzfn9fsH0IsLgXMkEV/KYkdost5vdlwLfh+NJIPASCBLR2b/UCtO8dxB
6HuORSgwzMSw4jSqGcTo+1t/ZV0dFhUoLKqARLqLr2c2MXWgqYIZ01AyJ2Wb/WjfFXHxRQ0Uwznc
H03+bTcTlpJldD14ThTtelmNwIA2IOrYMzq9OZEF0eS0ynaPX0T8hDsRkgHSkRKNu62oZuWDOlKq
EegeHUj+cz1y1EeRm2Zh7MUTZjVuhQ8L7PtpY5eujaIirqhYwJeQMJWr/erYmc6YKFmFhgCCv/0X
KEIhisnOGAUbx/v2nYTXTN9RLiMtz+XGQQuIlHhkHYU+zJ+s1ig/xTaOj5ZPjFhS/3U3BlzbJlz3
nD30I4E+Lm7IzJ6GGZXZyCsbALeTI3pIScJ9amFgfLq/R+SXWO4RoI9kXiRF7k2MBisvrmL0BTyc
Z7oTZyIAO3ope035XMR2f8CTaqvhtzo7+cF4AyyJJr3+bAPV+DQSUeyZvWqcMuLeJ/SbBcIidrNx
W66dALqZiqlb3Lq2lO17vUPqqAW3MXKP4X6VfkL/On1XtSJ7GhDhOvTQ/00Et0v3qUmwwbu/sKuz
tBmYiVIOsRcJ+khZHMVAP/ZG1Wq+624bwxhoZixJJt1vt7rjq1vUcVUIa9wv3HDXEw3DrJocxsAz
zoGiW+rlIZyTBOq+mr+zlNn4dn92q9vm1XiLKBWDbgpb1L28bJgMuvHpz6BDpSQb4/iJxlUGvS7N
NhAdayuq8TXR1aODi+zo9Rz1HHVtV8jKpu9P7xDBhq/eI9zyzQ91ZcuMXJWJ1/JgvB5tsXUoO9Hd
irXYU+umNHAlrDqEPYT/Himt8ZzHeUhPkUIwPK8OgSN0ir9AG9mKLJbayGSGFsboCmmvKhGUy6zU
9cPZHSKbl3gYqHjmCJ38qPBXqXetrVOx7Yugx9rGomlIC6sYPtTYk7zv8K55yPASRvBNmWFy5ma5
8ZSt7QBNJwoBoqRqhru4oxynGSw/hrM8qV2IlVeMK16uJhSIwTF0yXnI7b957MuNnHJ1ExhEUPy7
Ehm12HhAE3y/62iEdya9niLXP6PdruDLaYmNu2PtdSFTJsqS8HoQgtfbrXLQYXdwQ/WwYUGOXwrO
WhP84/sHae2GIhWnbfs7NFniBdqiSfKmm2KvADjjKaHVfErDHiK7MWQfZ7t18Qsw2ge1QqDq/sir
K2mCSQQETILuLlbSqBOlbHI19hI3MY9uM1fHQOv1JzAn1cZekX/V8iwBKNHQr5GUoxsQtYO1MGE4
Pkhj/TNz2aptU80/m0rXvlGpmM5h6EzfCqfIftLzbDYwgqtnCHNQDeoYQG5Epq+/ZKoEFT/xE68m
JzgLkbVQWebYDdGgKOtPSRm1X+zMTOnaD+qPMTO/TXlvnEqn0z/ViqD7G5rD/O3+8q99eFgoJhgR
cFpYXVz/Usk01ZSOCZGUQqfUU6vqfPLLuf1Lg5BPYSHNv9NVaD4KVbM2FmR1aBBbvL0WaJVldIYb
N74DCnA4u/AHKZRkYzlVYNiIMkGmQIgVuknjFy9Du4BU77rdxtFauztw/kYbG0Yf6PPF1hO6H5IM
NLGnzYn6UgGt+BN+UXxRRxEc4LGbZxdDmmkjqlp7I6UerwSr6vJMX6841rYjtYISyancKHGZLAxM
F+nliZeeut6jnuOVfv8brx0xKatCBZiw3/qtDv4qQA2mcEzoaMUegg9VsMcFqnAPGLOaPtoNaboV
7awtq6FR0KGMCZJsiWbuZ1/JnNTlyQoxkknHofq7SQJwO24YhadhGNxfKOXYn+9PcnVZYUtS2KGK
aWmLCiZsmc6KIEl6XT/ST52DNKNlTs/1LAmS3Unv1ObP+0OurauEbcuaFSHrcl2xyCymGAao1416
/mKHAeqXZR30mEz4RvLhXwxmwkyTBVq6lYttEwXOjAx3S3Jv4g5odqADTwhJpn/XdkID/f5gt6hV
3nsGQ2HagnnpLFdzdFFbdaUUSFOQxwicKOnFD8GRjuy8t9Rg32Pk8yFSGsxUYy3EmdSmWB00doGH
T7hVMpZzW17cgPJ4IUBNUWxYhlx0HdCEzBJ6r13yzc9aFAYLZL72xDuOp2N9jZRkguSZTt/12cQ8
N9h4Om6ZU3JBuKsg4vJScYdfn9oK+lBl4pzn1QnaTq7aYCU29+aEPUk0v5RYoUWY1QzvW7U1njFB
UXdKqHYQEwakiu5/nLV7E4Q0VWtSMvpu8iS8Os59EIcVCh2Jh6Cbc6IPUYQ4pWDF3JXOdOoQLPjH
GLP0gsKotbUv1sJRyQoGK6HpgLQXp6ypuylIMV318gx0KvYuwvjaOnH3VeD3U+9xdWvOOjKnuM8P
ZVvuMa0eIfRXMKk3LrW1W4ZsiioGbBA26mJPIHaRJsncJZ7a4Ua+i2qq4ShsNLSg54n65KlNAv8X
ih7KvBH7rY1s007QSHO4UZdl0JZ55YL7TGJ8VBtxpVwJj51oMXLvgCbs6nBAyMxsp60O6Np9A6NY
NmiwPUXu+frDGziNT0hs8HKYRfqsjtWwNxRcwXst2nKMWJsjHE62GIEZU12kHcKawwgoB8VRwO0n
H8+5PUUt6xHcr3iHDeXnOO+VjXVdn95/xlxEuo2JmGKE2I6nUBl7h3jUR7AE+Tu/KLPH+ydo7a2g
akmHDeVTMPnyN3l1gnCg6ipE69DRKyp73A1aMs1IdnQdFnRaHiDDhvvRRrSzOiZkRJcCDoDu5QWC
KRoUJZQzvCGnHY872dyJHScc9lSiu9LtZuvZX7snCChlcIVFhbms0Y4i6qoE/SlvjMCt+VlpoHqb
+9WDpiXWuwERlHbX8EoekErdahWs7h8iKsoqMtrW5c9frXDYg97qURrzcLR7KhTfs2Jstgqr+yAi
vzlM2VadYzVRRi/i/424uKBzF11kZ4wTL9fAzxqEXoemrPwjgPL6yW7a/jDb+bdMG92z1vbzOQo7
beNKWkvVHLr5RPdwdbibrydNzRYwbMm20rIcMSwXqVrH8vuNcuPqZ5XEtN89VKqO16Okc6jPVdYk
XpjbqNNR298hIugcAtGHzz2Q9VPfSr0zMYG9vX9uVk/oq6EXX9UKHRIoX6WZQS9L7FwrDf+sHDCP
O8WWIOL7o60up1QdkIeGdufiiwZR09dGk6beJGbf3jl9T2RVVsO4Vd1YmxZAOYmUp6eKXdD1imot
BXk1komZU+J5g03Y2AL+VREYTmoFTPz9ea0ORzROTwhjAJgx18Mh7D5HMQJ9Xm7RcdhFOE1/AQTb
/BKW36X/Yk+S28lGmuzULP1x0jEORT4LrrouLQ8NeP39XIzhxp5cnZLD7caup32yJMnDDMCq141S
r6WngZJkCDb2jPF0+2loEOffCIDWrlJCQZjwcJgQ9lgEIYjKUdLs6tTrChwhW6OdvtW6G35FlsVw
9g0lhH9RZSJhQxtChfhDrroINvxczVG2mFPPtIVNjJ+V595twSKmQNORDJ2M95XfTA9v3ih4OWAy
JAvwDg/H9UZpTT919Jxgy5h11HgdW09pHoJPQ9260Tbyi7UI16URKpNxh0d/6UfFje1btUb1p05z
eBu91TxFRpo+VlM+na2g1k6t5mfPMcgzVAhrpToImKpfkerON3bTyveVDlvsJBMqJ3nI9bytxhcp
N2jqxb0xlo9d7YMoxGsWrGgdzfofbV433+8v9cp7hd6QLM/D6mJbLc5knUNY6OeBmI46699YGsNZ
qSPlmCmYaUL58k8A4O1+4yZYueEoW0q+KmdTgcB2PdEmLN2iGxU+cD5P4lCHNrK/zaAh3nl/emu1
J244jbuNgJUq3yK2goRoiyKvM2+sJyM5IsdGA87SCpwY24J0GUh//BD3FebXJvY7iZ4dcEaAYY3q
ysVPsUGw8lG8v/9brX1n2TUzOcXEmEvK1Vy7fkUGnXnAoNRjW/VRuhPIA54h0iiPkFHLb/cHXAsS
XOJZin8GifQNGVPzh7bPZu4pIiB/32JrvJ9LbYLpoAySVYHyNw1gPBo6ULEKK/aHIpJ8Y9pre42r
ktCTfgyPwOJdo78EmMHlWFNWnf+IKlTEEcZ7wPPV/lSC1z+x3bYkFlYyaESzZLfeZi6asXjixiQ1
sLnpUmlUNH3sAsWa35WU7+u9S00BJdD0S0JLagK42QXTbsT+af58f/HXvjbhIKVseIU09Rd3aIlo
q2KOnOpkwproYGFvYBxN0sOfdp1jUe7OnVlsvBQrsRJfmtoXLErS9qWGVV3roZUYVuo1Iu3/1OJZ
PPqp7jwWUfRsT315aFNFPIRQAk/3J7v2jakJwfWjiILwziJ/Gkdz0us2yDxbw4gbEpc44xUK1zhV
KugnIv6GBGC2sbF+swcXdRLKmZwkCcSENroMQNPWT1thZp4eR8UXCr4RoHF7+FzPxXBW9AAP4mg6
At+fUcZD0RtZ+nJPW6d8VOc2xIygMM6ohMYbgdzq7WNqUpyNsJsyzuL28QsRcW8rmZc70Ah60boH
gERDtHfABaANDvfL12EK9RGqtIbW0AjNEWBGsHBfVFNNCTiMN97Wtd1IakI2TRiBGM3iV5riqRy0
sMo8Ws32sBt76KisDhrlezdS8D2v+ylXNxZi7RTK1oPMqPlzWbNQ2yL0MRLMPDGV6gmHQu3RBTbz
CI2/QscR3IDrCGvfZ6Mf7ODvTVsbZG1bmjypNOgJKW7SsjQawjyn84zoNIITh6GjV7frdR0qAZj2
+exOoXlhc+0rWJ7o2FD8tiBg7rhY6j2iyni7NPX0C8Fm6hxj7RQ/0HQuIS5pQ/rj/gmSe/V6L3Pq
ZJYjO46YmC1eZMSBaiP2AbV1pTJ0WDMg7KmntTFvnNTb0BW2r+xpcjtS6Fx2IZB1RldF9tcwFDCe
J/7R5CEsu+JJTdGH/vnmWcEWlFZzbDsGW2y7au5cKAsW8MPUsIJDFRbVfDZwmR/eHFqwbiAqFG4B
AsgldkMv88zIIzrjTgIcX/eL7IDAwpYM3e39youiguyhc0hgcVMm0vSG2VJioAleREDAnFJ6whtS
rzbSw8+ZyDNYdA2AlV2luEn/1/3lvD1QjG9RwZFwQQ1Rg+sAyiG2AB4WJR5oK/u9C3tpPmJopARf
S+wJqEdCP/6nEXbE84LUL/4+AiOfjUfm9lDJZ/U3ZQB/RXMZOFfo0qqRGBLPjqb0mCZWO9CIj4qE
E4OavtFV2P2MVaptRDO3VxiPGgAECfvkjCzDJ/RpgoJwhdSuHlErRhNtDo5j42TT2cSsBrGy3ijf
DvJnUMgLBnkXn32JfsiRhCy1kS+OHeP8g5LgvLd7vJgNjO2fSc6jrxhpuRufeWWmwHVp0tFskcJU
i9BBiMAqu47CZzfkSoZjoaP7+yTNoV7qoxtBh0rRZr+/tVbuBRmTEi2qPKnoklxvLQQj57mAauVB
WR1zKR+WOmcX+xI4mIk2bOQfazOksSERlVx4hq5cj1ZRESh8JyPBtAYdunAOx2l2RvGn07SDR8Ud
g/M3z48uJDqH+G3/Bnhdj1gAp7BK1089VWsV63FulQqvNlow5Wc0H+o3P7c2SRX0H8Q6KLkuu/yz
EXfmpOm5p6czhgLoLHi/vWsCyllng07Fn/dnt7KeFOYxuEKNjGbNEis3jU6SO04KG1ba/MwtpnyZ
q00/c6tpxj1W1JuKnCu3ANgJgMQS4aURY1+vp0hDNY7mLveAgmvigLPWi494xy6zpvTB7Dv3nZuq
6hZEb+WVlHaP+MCTKyOdttg31CtCALRz7nEBaX8KSHN/V1U4Pd5fzdVRUN5CBBRy1I2yEiLqRhfD
uPKKsSiOod5gFieGrTBx5ZuxdpANWD8JyZM/f1UzRrk1r4xqxJhiJCc+GRGYo90QmTH2oJiBaadG
m9Rk4xjcDgoGFlYg2kokJ6DnrwfVw6COusbNvbCNzI827hmfdIQHfs6hb35Ki84yD29dSzgVZH0A
RSVzaUmsiHOpRavohddZljh2JRRxv2/FRi9lbVpIt1J5l37BJAPX08oDw4hDy2GUzIadqKUwwbPC
h4FbUy6eNf30L2YloRzAQGTAsfh2mIfg34FSgGeJQUdWH0KmXkwbz8DtEePvN+TrQ14F/Hyx2bHa
odNWJ5U3YOjylPtzevSDHuemOtOA3DbR+BXjE5yx78/t9iWQw1I+QQwXsuOy31r64DVH3S09RFT6
Fzzu1Cfa44gCYAqeiLdvD6BGaEXpIGIAhywWMurI4bQgrLza6v/ppGnOhBvHxtt2e54RJ6Svz0lD
PvBmd1TQwye3H2ov7qpc31H+rr5ODdW/4/2VW9mFhNYucqNgT28V2SY/N4KUopanaRBg+tIOnlRH
+4XnaO6NWGhufKjb4biBqeNrQG0BlC0vkKnAohzLvsELi+DbWDn2XijNB8vsccpJ8V28P7nb2Pf3
ff87BqM2vNR8y9oqV9C3GD21EBaYNV8pkdLHJPXI8+0+530Wuqh5VVl1xO1p2GrF3x4GLkvIt/T3
eFip6lyfcCcH3p8n1cQJR/w5d+ovrTp/DsBU7SsTx5xSqU73J3yzvDxqwB0l1oUCA4nZ9YgdlteO
XrniEtY21PfROAoNaYswd3jfZvWtEcPv0WyOHUgH1ndxg6lKA624VMUlSjXlgQSthVUctfMDD75V
7nAGsDZGvDnnFJ0J+H4nghoNp8WKRmOnFGlFxomc22wdxkIITJN8zf5RK+FobpyNmzPIaLzbMmli
csTS16tJI1YHSSEZND1eWsb/cHZeO3IbXde+IgLM4ZRkd8+MNGwFy0EnhIPMnDOv/ntqXuD/1WSj
iTF8IAOGVV3FCnuvvfZa8yB91ofliHR4b05CJx/hcw6Evq06z1MbadwCSTDNKxIf9qL4dmFLL1KO
V9Dj7XFvQqI1jPMuRPG3T04eGykWG/DpmwqPTdg8+WlRJvWgjC4+wg0swLIhtSnyOQKfXVMdt304
GugxBQPwyi8VpFG0XJO0Nd2+iMLyrwmvTTl3O9RYog+DFs64h2Wt6hyp291bWOJYCl4sH1J94nb4
KViJJRzxMvzsA2DHsDoNKg6NPlIPxviaOubwHzYLFE3iWe5RYEXxa34azelGY7CMkWy+hGytYtiR
+H1V9r3/+BvemxUvgiDREYlRlrgdZ2qXYoFrA6kmt1JhbJLY/yS2unpKiHrNfxoM/ggAHKndlkMd
YuxCVweDQQQdQQ2cNDrR39x+WYtiebdW7duseFQh64nbehM7TKjt9OYkUaEsGod+K6PFuQrmb/o3
ba7JVTWL9N3ngXXkIaKKBTahbEOiokbQBOSqCKgliC6dySqlc19UKHQ9/mj7exk+CeAVLR5cerSy
3H60MS3D2GhBFdu8HxuUZJRCchFVqvDiHuskcptGIBCPB909P6wnux8CKykk09zsf3Mlf0yaIgqi
SpeCRJbks4QCFrosbfG01t0fahdrB/HfnYlSCVLFBQOGvCtipRQw0gRebqCnc3Lq21r/o3Ka6Qt3
eupLIbqMB5PcHwedz0c7IOVQ+MlbQ4DarjB6nCgfZDOohI/RfPe3JEfLLxiSod3yeEX3s6NSQX2E
PguiTbK528/YVHgimrDagmKWpMpT1Vau/alepAaFHCtGMMoomiNnjP1npBUavoogYZMBbZvxU0fP
TbPoc0yRjPAFdWUEvPJF77+oBHb4IM0RUmVDohzc4nfmCpMS/iBhE9WuraqsWUJjWy0qf5m1/ui1
OPk3L8vhV7wCG0iclJ6/Pl7bzYektkoahBqiYM8ivLE9iysswk5Sq/mVeyj0FFH3wgMN2bzeOlKo
FqftpwdKDMVeUSn5QBe16Ey5/YwypCO5ts3ltTRs82ub4NZsDmtyEKvcG4XiBd4z/GIgqs3x61f0
lcp+mV9lvQNj4M4+pbqWH2xJXdyKm8mIowayCqeDJsrNu2OEE8aesYGFLoFh5mlK2qgnnEqRQEwa
drHvjJ01e1ZjLf9GvVpXLhQRE+Nl2siDCT3DP5SosvCj7pv51JWFpqKQluObZyddzvIj4iS5EUyq
0cXjKh2eJxlprhe9SqX+tRvZu141FU1+pmqrTxd10ar4jIdxYV6HdmpGX9Wx55pKMlKKR2WMKtii
W1H0MTWtLn7NarsrT069tJMXya3MSukkPE8ydJXluXSa4luWxdbqhm2tzefHe26zx8VGEBR4ImVQ
IcTtN59oVXEvi3NbfsVOq6PsWDsnpcjRKHPSBjWyRn1fI40YD6AZWgxlDPLjLZKhFJmkS8WkvGpT
o3uKVhsnQQp0h1VLj/bFflvgqkCIwHtKcXUbJoDmj+YSrsqrnPW9O0SwBdYuOnrXxAJtNp8N2ZoK
HVsQUdbNAup4BCLDOmvCdU5CmbCdw/NkdcopUjLJU5fh3z5V8HteRlrPHn+7O8eLhRRBiQXpZ1cu
16QJd7s5n18boyz8Uiqjz7KaWwc7ZHP58sWAAuEqAXZRQAC+u70qOAiyOSNv8IpC1S9mgvjUbMtu
U8Y/IsQjMF48ygb209JVTh5lNUE8oOx5O6BUDpPZlpLymiK399Sl5bdFr49aye4O8qZrBLAgAq7b
QZyqG/rUbNTXqIf6PuAffea+WP3HX2h/o4Mnq6CeoDIO1adNPNfnda9J1JtfIQ+E1Xms185wISXj
h46K62EX3p1PBfBEMzmqvRBat5OyrL4JMcLUX+fYUf4YUPx71mgnf6HKj58rLe3nGVrDwSt5Z47w
SBmWlg/ISVtRHslQOtwPW/2VRFL6R7fb8Ns6JTRG4TfSvI9zxV6EDM1p04XLDdWdTYnFmBYlaVNb
f0UKCE1wych8vY7pykI6zw8pZB2csP3tyHiiaCU0CMASxC76KaPJCnOKcDE3XtMQV985NArPmju0
F6sRm1N8Oj4/3i/7Dyhi1TevDEwPKNbdjpdg5CoVaEy8EqVaoxcuWt0/W5Jdts+K01nNh47+Fkju
eZEZB1Hk/h4zNHx96AXQYdQDZtwO3csEX9OqGK8JUp5eOMvhXxCIIRnBL7rMbbR80ekC9GZlPJIK
urPIgo0JpZWsme5K7XbklCpwtNhIplGDnPw6DXuEGJfQhaWJB3k5m+/+qCAN3NQG4L14HTabCL3r
pqaBFITIikr8vIvskq1J7GlJno0ujqvjv4+/6v6uYTy0wkkeIZ4SpN9OcHHWWM+TXnpl9XW370v0
NOzmCLLfUiM5HAxD65GYGLWCnVzbvOqZlZnSqyHhMalnq9+N9Z+TIf9r9Boeu0n/NYntzrfk5Top
xpOdzvPBJtrgHv/7CbR8cEiZLffe7UzhW0OUJLIJBt3EqtWcQ3P6ihmw5SC56Nh44tb04xcXNLHj
8MegKKgtWsJD8+De3Z8j8i6KF2RDJJxUnm9/x6qrWFInWRQ4TYg3cDvUCrXtrv7TrGlcrVM6/vR4
bo6Aif30hUMgaRHoHunKVglmtJyZ4mKRBJW5mE+Q6rvlpNdFLbtdrGJgPY6y+aemLobh1qvWfyuV
Rv/x3r0G/A8YqYniDY/15hhbVitbyQSlK0ZD7bXLlPRklM10sKP3Rxb8RcDlWBSx4ba8pHS2wiyH
ZxuUkiq7Uzq9UG+xXWeUXqi9H2Xx+/Mj7INAH4kHdHKJzYHlsuqbNOqLAAua8o9MK/WT7aTT0+OV
e8tGbiM5MQyLhxQWYodbrDpGg1tfVakKktReTdVtWL3MbVvAxMswKMmPCoP31XfKqUa2U0JMfHqJ
UJKYfLtEk86s5dHyzAK3oa/oYkuxaywTcLDiwNv10k5uKn9RnEh75sqx0oOmh3trBETL8wvWLvD2
2x1fpINVlYNTBKkymB4Vc8mzKqRxH6/R/q2HFSSsB+nUgai7Q/hmrF0WJywDC6dajDBt05/C3PRq
+MPnx0PtJgScDuUJ/isxJ7ndJkAbwtWsSyusgl5xEm8aY8mzUVg9qEDuLgpG4bCwqUiCKJptLqwq
TIdSwYiZE1sk56bViCXaxZTwYMalxoVFPp4HU40P9tqdyQkhCAIm+pyZ5mZHa9qUm0iANEFv9qvX
SQPtqroyn969hCRYJMQYygIobtHEvJgT/KVrKpEhnu1910fknXXiPx5ltycQ6xTXLOUzHlQMR253
HrLoRtIkE3NBO/dpXcz0NSe28QFljip1+6FQFnoLNmlwpV9ss2zziofK6Kx1sE6deekG3fLHyKTf
T4rf/YIQAdGzQV8DwJqgjd3OCigm05DFbYJBmdXf+DYZ8iF49Z1QOp8Tt5mGEL2YVX1vgCuGxfgK
A8Q3+t1mhnKflmpct02QqhqdaP2Son8ern+EWVycnSKX3tnmQzskA1LpJ5Ym2SKCuJ1n0jcCiiib
QLbz+smG3nyJs6w/DZn1zlrZ21AspiBMUmYF0LsdajaUQc9bhaESpX6SUxT5ukQfThng0IcUxcbP
jzfm/pAhRkI0BHRHiodvyu14ulWnjhRqTQCn1zxVhVGeC0V6JzPzf7MCIuQIwJUHQ7kdxUCWO8lH
pwlQGpT9yFYKN5/M9WyoS30QuN6dEDgktSV8X+kCux3KUjJz6le7CVZDCf+EnjR96vplPbjj91ci
y/bTKJvPRJ0I0wE0iwL6KwwvMa1+9rRUbTGUgAz6j2RMfw/mmH77Dx8LOXdxV/HJtpldY5WGQkd0
G6yRHb1MQqpcwwni/SvIdgdnI5FEnGDre2zofSjFrdkGAwqeHOUUH5I4Wd59IxKSCD6w0OyiX2/z
Foeo2DetzUbvwjTzdFQiA7uJ5hcLXf9Pj5ftzo2I9TZVJ9GwyxOx2eMjqgp0fK1NEI1O9DVvV/l5
UeIP0ZKMB0/W3ZEAFeCQCsLqFstNwO2MsrcaVIzlwbc7xCGVOLW9JQH6fzypO/tcmElx70IxEZzn
231OGNNrY5G2QT9HklfUanlWI+3LfxgEKFLACZQstyFsIZsDRp5lGygite+LdXL7RTk6TLtA+W0n
EPuKFgtQyM193o4I1NfDyIbjpD43NQL5zYL3B8Fa8xwV5ZFd872vpAp2iQhjhR/k7dJZCbCWMyzM
KgnnlDhwGaRzKSX9dRiNajjYE/c+FHQ7KFxCfQPE7nY0jR7NsFjWlr5prb4kkYxbr4FpzuMvdX9O
/2+ULaEqdOjpQpy0DbokaX1w/tJrUkxdqjj68Xike/OhhEAQQ2CmUTi/nQ/Ne/0KMtkGrZSMz+m0
6l7UzeHpP4xCishHYvvteMKRWlYo+DltUKMJ57fK8rdSYMfwHwYRKjOUQ4jYt5F60jaTFE1ZF4Rq
rPvR1E+XeDHeH6QTPPPy8XGg1e0Is0j22c5gV10Ay8D+rmij4TzrOFyql/8wGzpHRXMYb/k2q8XD
qTfXsOiQWMWF13WyWTbdtiybI83RuzsALupbMxbVELEXfwL8esfo6YJKWLZiWXxSA8vF2evdCS13
Nn2Uon2VRlbevNtR8sGYk1FHkw2TKO0U1h2uSxb8hXcvGjmaUKNBwwnyv7oZZYRQbLQmym/5qHhp
mki+Vg/vv+EIRiBhCFs68edmlGhMTbw3Daj2eDh8UpNE/pv2Me1ztPbZ88wl9OfjWYl46iZLB1di
PhT6wLuA1TePq12OlTXbMJhXq5aHp6QYpuxLgdVScQ2npWpeyzkMzXNiYW/9RI24j94dogMdAgVr
xEhCkXkz4algyWd9rIOs7cBo4yhSftQ5doweLVXS7yjzDEc34P4VIethRJs/2DPbgEJ3UkymFp1j
RgQzeGUp6cUZisF60QxcRFxLLYojPHg/phCMEkxnoBsipc1JkAc6LFO4ZUG0yFPsO3LemL/lqzZG
3yS9lbQ/6yyNDkAM8XfeftvbMcVv+un0Rd00zoC+fdAPsvpRwcveNwAUvy8ZMejjbbQ/6OI64aqn
5K6gdrf5ira9drqEOGJAm5Pkzy3U47yJ6oMH8t4islXxtAAsQ8F7M6FkVPpR7pohWLTs10LvBhfv
qY/Dqj4PaXUU3N5bPWETS5Gbvl10MG9Xr6qUNQPTHQIc2roXlLj+gg68XOwVV+/Hi7cbSdxe7GiI
+9S1eGJuR5I0oL+6n/vArmrJT5HZpItH69xkXdqDoXbfiXuLFxmKsU44s2tYKJamSkwMkoOwRC4r
S53BT/v66IDdmRBRIKxpGFCCcry5kLtmHpUERzAkQ5JGdaM++WfOwgK3cAPv7ncvHvC4CWOBs0yl
c7MndKymm8lWR/hBZkV7d02DJ95BjlJ7DZaPR1Pb3ZdvNHSVe0rkwWDDt9+KuMlou0KfAtWeeAYG
+Hmlhyi+2T5h42VQN146DKio1Y2/NqR8w0Egsl9aAlEhY8k7BNi1I1wuiPTzieXAzPPkNAK1eJ0S
DpdpNY6ECnaZKxAxG5PuNs42hddNsA3vaI2bqdCgxuLOiYlbRXZip2c8jfVAzVvrr1wLk/eWP6mY
cTfzJgnNZFLn2/W1o7mhlNtawWDTUHChBBQZF8TMFfxvR2k5kizanwdQV3SL2TuUyyiC3g43T8OY
RX1l0xE8yl4fK6Yrq4e34/6jCW8DqvA0lnH2tmmLpCEM5mjpGuQx/dh+a/fsTqvv7BLLRBS3Dg65
OF439z6KqhSuqMbBwxcdrreTqpVUGNUsWoCHt+7HFZwnc7Hbs2rMMnbMjep1Q0JBGRD4qWvUo7dg
t29Q63sTnqYayC2z1YUxY0gcxWCtAepobXS2p5YhOq3r8w/UuVoDR07iC3+NsZU4P74MdqeToWGN
QE4BeyaN0m5nrisxxpRhpSDvbdf1OR21WDk7dRyrJ07qOPs8u4btGfGcr6da6vR3qtQIypROTyyA
CF8a9YFNwtiYRFGVMupBumLbZmSO/UmJh/U1njrlKyamR1WW3aeGdwYph1yBfyiFbm7afiicZF1N
g8YiqX1SpTAzn43KyKlT8kaesjLB8W5qLLgReq9iGaaTKWunx6u+O0TiRwg3btHiZBEa3666BE2i
WPLMAGBAsYYrKX9ZS0M9qC3sDhG8eXSXyVfAWFUYk7ejFF292qONqtgUK9XLtFiZX4P7+4Nx6N9+
dyhRb4VvziXrbA4QlRKSFsUOA8Pp9eXc46VVeBGefaunDwipuu9dP+G2A5uXV+yteft2ZpbWWMU8
9lYwO3XkmhEaxU2S1AdJ3y54EqpwJHuQPkFRdprStepQbMpsKxjB6a6W3ap/WzBZnusJU2+nKOWD
7tb9IrIpyJYhXrKQfLjbWeWjpK39YDtBvNgZvRtoCHhUdPPPJnpl773xeJ0A3UW5XjTAb008WtXI
8cfswoAG9BJ5cmlpfalu65Pc6QY+m3jjwpWU7EI9KVJs5qjG6+vB+t6ZL8UnSp5CL10Ub27nm9aG
TT2FTVMhlv5UKcPgJ0Vln0ZrWA6g+LeG65sbHi8IwHgIHuCUVOU3Y5laLloUpuzahkrTuzEF0vqS
8uG1ayY3Q3syEy5cHx9CzEZaIoX+LLdtq1/qcVmkJ27EXPdNI+poX5iEsWaqxenyDWGUsj1LaTKF
rlr2ZvahXbV2hLjpGP+2XWNUboVxwoIDa16Mo2s2NerNceZow6/tkuiMgpJ466dDPvT+kqcVykYL
p0l3s6ilF5HWqDL8JdP1cHqSs8qO3JYLRXInxewuCwB16KHHo2uXTO/nq1LA3v8cOmYYPqcDfLmP
yiQ17asSNW3rd06NCMVcJrr2XKpGlWLPqfcFDLpcL36jKWxZz63ehrO3pOtc/DJYdLRe2kiOolOq
9t3qywZ5kWvn5vwnoihl6skaB+KUFAXKenVKt+vJLqLZdid71ZrPWaeO+CO3piE9Iccbjh7nbIrO
rKusn9YMnZvPQ0nprnOVZZmcs5xYXftbPGToXbs52ZiG7kbT9Pq1labmj4HvNX5Lx9Yuvs/qMBSf
pKQFB47qKAt/mRuMkHBjD+c4fLG1pBw+hbMqL18creoWSCmJEj2vU6vUbo2uU32B4WQQ/xJ5mp9h
ztrV0+Nbav+sU5EhT8GMmiucNoDb/R1qereMkrgUzVz18c2pfmllpF5P5SBh4qJ3pWMAxKbj74/H
3Z8r8GT4/+g3sZ7atkMLsYGkxVUnvUpNOs2egjmQpyJVGnk2bsQHh3h/SQLJIxCKKDolLmqjt5Ns
qkyXB67765T17M6xUvN/c9pPf2XbwMBpc8WoT++eH3xG4CtSTBuB0k3MosUqFpCNll2lbK3Us4qD
d34qaUAdP65yvtoHn3H/WJMfIEIopLcE03VzLScV6IYt04pfIJh8ysdFOYfFezusiYMokMMvEbEY
/+JsHutynqKV3rowyDS9v9SwCr9Uwzo+yaisnTLIA8O731AG5IMJfQoBoYvd+xPWoeqpnuJDEgY0
aakXJ8UxAf+hd5qUiWnRvAe9gWv+TejpdpQC7KY0zSS9OpOuX7U1Nj1LiqyDT7TfhFRRQM1pkYAC
QNZwOwo07w7rvSK7kthp36emWX+NNXxAtNouzpJclwc5l83fd/uagBNRSmZfUAVFpvZ2vHJWVrTC
xvpaTbnxQSE2Hv0QBf7fKPPEL8xUfuVmGH90szIfQFT3hhbYPXtFsL230EeWRwU2vHpzLen9HJ/q
MkfCFfmLFYucRbOqy4JERv8yKfPqXFZKTAf8+f1psCmP8mqTbVJy2co6j1ZC1FRp9TXGIuLUYYHn
1mrUHRzx/ShobtC3C8DJsSPfvF3gwuiKOh/y6Qq6OHyuC308pbF6VDq/M4qYBGAIpD+IV+K//3QE
8khdgQ7M6aqr5fKCUnToFqAzB5vz3ihIw4scSwyyJbaGGUi+aeTz9Y3k2RRS8mOu6/VIZEgsye2e
BHjgWiRu5Dgj9n07mRLiGH1B43xN2/JDHEqWl/VRivEMrTWP79+tgJpAvSkakJaTv8AR3kI6tWnM
vEDpcnUMCbJsTzJjX0Z1Wu1PdRe18onIw2g+zZnZK+5El8r0Z1RIIGfNtJaRmxqDZJ8wup8+GlMk
Gf+sWNAUBzvoznKI9iKiPbps+ZGbW1uy8kgh3lmuhD4Cg8zlp1nph6ttEcc8Xo87Hxhhdt4jQeMS
JYjblY80eRxWet2u9F9YrRtGulWeJHNqu/Pjge7NiRCHfA6hHd6+Db6khVk7ZUa6XsdsGF9oHSy8
BUDRt1dLOVi+O3NySBtFBztiNFBmbucUtpkU6X1WXOVFVp76aI29KMuzg5XbR0hERzwNaMQDfZJr
3Y5iJbK2StFcXIdmHJ7UVK9/pXvROEkAga6D7qOfD8NyUD+5NzVI10JcHFGfXa4qtNOj2ekZtKZd
vU7KwlMBRY8OyZ2PBfUCCAt5EWKUbRQWteOQSmlZXpMa/MChcnGBfFR6k6xln/Rlrb8PtMsXLm1i
0yVsp5dZ1qfvehrlLzmOhh8ol7enqILXZurFkQbEbg1AJ4UMsSCJ0H73JkX4082HCPGiLtagXMei
BBUw7M6VJUt9frxf96MIzBwuKHQeQMrtwaAMR0tZhAN5vMDSXZNMOdkw7Q+26v46giMnQmzRgSSo
p5tdlJLkVpnaD0GuFovpOjpR9w+EEIbuY7QajfxaDuSwT9SgF5rwVsuuL7lkr/ZLE5WR6oVDmvYn
HJbX2Z3NaQQvWZfiSP5stx2E9hDPP7sclBG65+1WNxWqgkPbDoEqqQ2O9xrEOqRvXEnN1IOtt192
0VgApgbbH3B4C55CGyDjoqc6oHTSeqMVVxctzRz/vR9XHFlGEIMIyZfbCY3FWNnW2oxoJiylX6RE
Wqg/q++NUkW3ryDiQC0GH9y6sst61imw5+VglUzlpRqzwpeHRTrYQrv48W0U+j8ABvFx3JKXG7rY
YMa3jEKC5g6p8degrU9Vg0WLGUZH1qb7rQBqxUagICGqcltczphSss1cUwC3nTBxtYwGEKNrIqDt
XPvt8Ve6O5YojgsHJwxANmejCjuaNhGFDKQyRYe7jXWvkng3HBOE9/FQ+23HtIT5DNpe8Fa3eRLO
cvmAVIESTH1keoochX6yNkdl4d2TwaeC7EvLMDodXOKbx3bN8qlXVxYP97XKn4ZyAZAZpK+9RrNO
q1X1WTGTo7avu1MDqpVFgrvP5GfTjjuwQiVYl6U7ayUgYJwNR5jc3VGIJOgagdDMO397opShj7q4
0pUg1szCG7qy+aAN0ZEFxP1R4Mwg4y3aNDYAuNnPy9xA4MQBqje8ME2bZ0nqjnqq7o5CZze3EC0T
OzplZsQIWS42+661ULpPuZebXjriftzdDHRsiWYXkIAt+7BYstIcSZIC/JZWTy2SqymHv+An/kta
1a9jGb7P1JLYjs33/8fb4vaxnBo4yfCF0rr/XkaYggxOVPtGORzRv3dlCjESSRZFbhLanYlNh8jw
oC+SEmgTtpWjaj8lUflkxYhyaM36rVmr7+EQfsYZ4Z1qDm9zZDXpfQX2oIwpvuxPoUGXt0afJuwP
tMHDizqMC6Rip3zKSXXfG88yScGngk1DKgHifTtU1rMt1pVNEg+O6mEpbbuVowE/Tv1RznJvP3Lh
wvzmGSEi2dyDMghzR31WxQDTwb/PKaQXk77py+Mr8N5ta4IICN4bKMSWi5TM+mAsbaMGbWjZJwxr
foTwIXw7yo6q6lvrMT4TFCCQbAq5cEioUtyuHd0bXR0O1RqUWhaj8jlDNlpq1csrq7xMGD9chzWe
X4dRGc+10odnAM76qeyjCdzTOtIb2i8vrHDiSOESL+KBzZcsSm0x9FVfg9mIFq/MHSSp11J7d2BD
0gnpSpB0KNhu7XIo9rQRYpxqULKsftSP3425ORIk2E+Fa5H9iAAOFYOdViQ13gwwSVuCSKqlsxKN
OIbZvX6wU3YRBzIikC+ob4sWcx7n288XhvGgxE5sBUljflxs43WkedONEbmi3ny0WXZTMiivIN5M
TyQkIDgYt4M5M6KbY9oZAcJTuj8VOgYxhXYkTHlvFBopBaeQcg7f6HYUmL5j6syjERit0bimOjpn
PRuOOqLvjgLYTKcq/AMoHbej2HYL+4bGgIDG9oQ2YUnDCz4Kvz4+yHdGEWoU4pFECIAK2e0oNTwL
faUtNIi0avWxTFdOYy/N/uNRdtcFNTiaXxCzFQTtXQg9L07fzVJqoyPV9V+bnDJRomX93yihDAdH
595Q6CzRksnnEZzM2wnZCbLHLT8kKIaxdKtVHS+WTlUxcdL2vWVnZgWDSXiFEhOR/d4OBdybo+pU
UFqUstjHqXRwFxkV765Yj3hgdz4T1kCiD5SCOttuM1RSVX0hdVQxIxlr1CFUhlfF7pf3vvpiQrQL
gf2T6FCavZ1QG4PtJVrChBz9jwQD5WdtcBAasOf3IoVCqgEqEmZrxJpIGtwOVPYotyRREV01SRlO
dq3+XSHddpBR0XnHX3ODFJIJUGAgdwO727dcySWxlGoOdjC17VL5tWpHnxoc3WZvoDimw2tWK+vK
Y9rkfrxkU/RrslSz/dnCTVF9iaiQTL/liZyVp6VskCAzCR9rj6qiGtRtNoa/KdNUr26s9VQ8K0Ua
DVdNR1N7rg3Jbl3k9OlNcXuzm7EWRpm3vGARmnV+4SxL7la2HEm+ipvM7GUmEfE57PPOdBU1nfRT
Jc+Tdi4cGlvPjtJNxSXCR3B+GUbbbC6OFRbnBGkva3EpC83ql6Wo1ul32G1UVM1mtl+iLNabJ6RK
nfh5crLq35wz+IMAVlPO65Ta0UenjPXkLGTYh96d9VVO/KmGwPJlnonbP4eZHseXZVJaMBopWdqP
6mQbmAKAwFJYLrtsocm8Sr5XxcCGJ0B1ZJr88Ulwk6os8LWH8enNta5mboWkbvmRp3xuz42erl/k
vLP+yJQpr/i1eR378yrp320d8OBkL+WqfjVHzehhHdu56tHrJakuehANEsBWWJvqyYSyUP/TFUP2
GWqIoiD8Qeh1LnsDU9mixWvqmipojr0sbT1Nl7nDmOicpTSCP4Vkh0g+IFI2fp4SZfxDWoYecgxv
oZF7TiyF+g/gx0j2zHXOl3+xNLNUL8Wwo/fKuag7LzfT0PqyEmI552bU69Eri3EdL4ZSGulTb1oz
DfhFtUzSK08iDYx6q0efKpYo+cuxpjA7yaBm8bmxM+332Ch1zaObL69PzpQV1mc5W3L6u8cw/hJN
kpN7tdnVEkJLctP4o5VOMhtjGFV/muMY1026tfUPWTZmyksxhUtCorg46aeetuTlSW/LbHX5GBJ1
985qbK+gpX/xqO6n8b/rEvW250Rt8XcYdeUXM8KfyzWItTqvjqb0y7Bos/xLvg7a6yLPOR7B7DTF
QRvMlFNvKQ2p8jEerdbnvpeLHnF/R40/G6uep34f61JyVfRcSi8puWV0gRZixqdVqmz1tMT9AA1D
fIbfmlrp1DMAgWp4cppO9Xmu0lq+QAoZVE/JrLhxqXA784VaULq4cZKv3xHUM0dhjMF5cvUm1HM/
QVnm+6jg6+N3kCBqlzb9WfVtrVEMv8Y83Ti1fSebPxSlKWQv1lo1g5DhqJ8aTU7MT4pcdVXm0oLV
/Z5xbhXPNLJIhS6WK/256nT578cv4/5iB1eiFY/3ClIewM/tTUgveQjkPPbXzBltwy+mSf5gzM78
ThNm2lJorwUJpQubCiKw3O04aqfNS03zEKKA9MfVWTxiHj/O6Tewav00Q/E4R+ZQRgcP/66Ih9Yh
rGUNDpowVdlS+PMknsN+IvprrDF8tqy/UmXCzynq6KrMSorZcW+6ajvQw//edRUmDBQqSByQk9m+
MJGMEM9am2ZQ1sp80YWBFWo2Xx8Psp8dLz/Jz1sYaEA9u13UVlu1QuhABZodSmdT0rUPKWUe36ht
/Zxn6oc8QQ7E6Sbt3e8nMQfpByqDPEK8pbcDa0PD7aX1TjA1rF8EjedDhz3VQXyzD93hMRNNE1ET
u+9814hzm2YyJSdohzD97GRWelb0WvqtjymD0ni+fnu8nPuzwFMLTRIKCa2jO6x+aKKEQoNCcXsq
v+ARHH+T0Gr98s5BiGgpKCmArRbl1i0fDB7JkIzZWl5HGcpI26HNb6nS5D0eZReFmqCrwkeBPn2I
0lvwTpnkacqlqr1GwLnn3qmTJyOR1F/bHhHox0PtVk0E7piewOAjZQRLud0LeNUYsdp17dWoe/Mp
HqfC00ZFOzjIu70gRhG1XUQOiKa2FeSyp9yLbXp7bcAEXmjnaGm3JeOn7+KMVP4/750TjD3wfFaO
3JTs53ZOjeSEcj6lw9WppgU1PrNy5UhuTo9H2ddTBNKJ9iuttkLuZEvJpYPSGiI+1XWRinJyFanE
ZqqpIzrLw1RRBzezNTs+dVkxFP8oziI0VTMphEOXTVX3scyzaj7nDZ3ir5mVG4OL93l4VMXbbyV+
JDA6L6NgfGybMpWavzgOnenKjpOJWtrUTwmF3XiYjxxW7wxFgkd1ieiftd+WXaOI2ySe5eFaGMvo
o0SXfUMnU/tQV9JwUJu8OxQIMzRFKob09t9+YSluFmeK9eHaJtFseTxCQDpGFA3EinLbmOeDTy3e
t5tUABBFFOeEnQrJhy5+z09g31Lnvawu1nTt+Yo0sKmxhInUmhtoQNoYoHndwP/2XBqtpbqVNsrN
N1vH3RY6Y51aiGQrSfSEdzgVk0mJkyMsZpep8PNgafNGsw2FMevtz7Mnqe8h4o9XS1IST5tS4lbK
aB8T1aGP2Wjox5ylowrD/uZ482YVKu6UFKl/3w4aa8h6LBRerzzeAyI6KKV+ClmTg7Xff2pxltlR
om9xn5EvOUqbWbHOV3WgJOxpUrVeMSx1En9YVj06uA7vjPa/NhdL8It3cOFSJKsCdrZe6YhcnpJk
gLUaYu9H889fj/fU/puJ1khgVpEtI0Ol3i6fU2EBWyzhfOW2kj6jzhgZz2Dmql8Wtlac0X9pFi/P
pjY+eFzuDEyxHRSZq+tNwfZ24NyKYJpATb0CP9Q+kLrkxoo0+YPsVFelafKnScTzj2e7fwBgz/HQ
AJaLyMraXMnWikB2NUbLtcwX50syrtGHUjIcBPqS8WNXZOiuPx7wzocEnCRB54rAEXWrl6roQ0dm
WDIgi/8aWSkiJuhzfwvDQ2rn/iAQTIFT8iHB+p1tndIsQ0VbrWK5drIdf1DTDN3BIjnyE7i3gkRr
NAijX7qH2ipdixSys+Wqh/Hyq2UknR8pRn6RhzT0B9Sq30tg45Zj/9MQQRERxtTmi3VOiw1mUsrX
DHLcV+61wo2spPn18We6s3ZYOSJpI2TNBQnydjMCEC1luDTyNR8KJPe0pD47vXok135nFEGeB6Wk
XMg1uQ14izyPS3Snr8bU68/Z5CyvwDhHmg73RuESBssDOST+3KzYVHYdlelWuXYWRIks72e6SOfC
f7xib1Zht28RMwDYRe2VO5+64e2STVYSSbYVytf/o+w8luNWsjT8Kh13jx54M9HdC6AMfRUpUm6D
kCgK3iZMAk8/Hxg906oqBmu4uzcoKQkg8+QxvxkYFxqrsDbAyFX0XFAMrKT6U5Eu8PUOMPX91MaN
twHmL6KIhlGteBdTq+pZoIee/Dw5cpp/6GOZO+tSdXorwD9zdHetXqp5oNogCa+ysG2fnTCxu6uq
SQb3idS7VtERSxhSGlYcp5spHpQPeqiTjTK4WLyMAc3xOo9BEx1KbPlQNtrOLBLnjlQOef2sThbw
oaZ9ef+FLu/r6H0uxEZO7+JVfVINybYgfqSqtssrFY62ZoHz9eHRGXt6xK1Yt3mq22dqo9OtwnXI
qaIRtpi0HQ9I3Q6pMilLjFWUTN/qbgKEaTbFma1yUmAujWwo07zGhZqrH237TNeGMkOQYefZ1fAz
t8SwYeMaD+VMS2uSrf3FxPz6UptU8wz69jT60jAAL0pdgeYEN//hHu1DA7RQzB5FMKO+ydtJ+9xn
IF/Gif7l+5/vjVfJUoyAKcmgOh0DGLlrOkVULBUa+XhrsFWuEr13Lt9f5fTSJBmgEIM9SgBB8+vw
gZwOgWq80o0dPd92VVqjtSlk6d5KvY0+ZYmd//IwWN+8v+jpoyG/jYIaUFVYniB8DxdFVjlvq1I3
dgxgvAD3wOSz68XWh3PpBQTFV0L/nQn6sYXYVKfmVOGttMP1MLnBupaj7o72rd045yC+p9uCKhOY
KUGSfJr/PnygQjperTD/3Hlq/LOdve5S7etpM8bi3CjvjSiJ8hy4aEZTSBMSMA+Xim0D2+vGsHYA
7jMF01/IfOk6SxF5utRMDBFXiTnWMI1wHdKu7Hiexaqxm2qneo3brvVE1tOXJJEesqSDuQy3pKmm
F5EzJPtmyqJpNbVK8wtT5Ci5d4CIRBc6chrF2i7VJIaO5OKIrPVF4vnAVZoQqlMupnNZzvLCDmMX
BxzOHXpw7AFq68OnRIy9DEe3MnatSH5XXWMEjtlf1iFkHz0RP6YhvpyyFtMv5Uz2+sbWXHgE9HbI
RhYs2OHCdi7mkYa3vjO8yr6ZTUX5kVutduYAvELwjp6PITuXAPorrHPcnRhQX2lnt7V20J/cgNa/
dZe7dr+K0q671xwhdiqSvdvJ6qtATmO9x2MgWVV2d85I7XTnLr6+3Onkk0witSU+/FEAUr/1CZID
7s7BY8KnOaMErWwqGvdztv7oqV9Yfsth5AJclLUOl+rsKipCxmg7U3GTtYGTBQMRpiLvr/LGA4Em
BrdCR3dBlywV7x8PNEVq58Z2YVF+xF0w56XqV0WiMmiyvTMFx+k15CwDfHLWpVF9MopGyC3z+lpY
Oy1ylNUU9d2TrWVDELUuTQ/NjWH/SW1KV9LI6zMMlNN9ytr0BAnc7Fa6UIeP6RUtKR9St7taqdIV
HqXR1h2n6cwne/NlYl4AyZYOIMLUh6u48NSwoBis3VgD6Us7J9z1dtpsmspLz0Tr0xPPAzkLBnzx
ZQA0drhU0yoSz1HV2k2gMdEJ5Y548JJCfInZtqvMMIpfeZv2X0Oy+8iPIts7p1b61sMuDrb4XNJl
PbkvzMSMh7pWeKUYd3+SSjzcoqsYfWEznWshv3H+uXIR5gNlAgj7xJikak1kKULd3iHeMzgXbdNn
kV+HmMz4mpOmTlB58fi5EklbkLzKfNiqnkiaW7vV3HnVgMUqt++fm7fePwkztxjFO3nq0YYys8lB
7bO1d2YkJtqKOb+JPj3WolmblW35ItR+Ci/aaFX+YVFfYPIwt0CMaNRmgPIPP/2Mv8m42NHsSJ3d
YEjUEDB61G6TtuvPPOVb33jRWOEO5fVDADhcStAnpmsfO7uhlLoPnMneKZ2NHkkWmg/vv9BThBaP
hUgNG4oMhEbP0VrdiGl5E40O+6kblFU/D+NLmjcoMhZKMd+Pmpgm35n7fDeNWSJXMGrDbNNVXf8g
0sKWWyPT43NNkjfiBnubxIsGAt3DYwjVUEadaKrY3Y1qa95VoLhvJUCyx/ef/Y1VqHEQa0T7dHFq
OvqidhLV0Ed6b+eMvQRuUorq+2DZ08dj/UJhgO9Elc3HOkIc2VXs9LNSuNwoRQbiaJoeRksbN1ps
m2eeaEk4Di9sWkpUpmD7FpHu46agk5qz0w+qu8vdbngarDi8BlnH5NbJVV81w/7zh98gojUggWGO
MNwxjyJvqVSNTjvL3dlOmPt1l8MtdLtzjuFvHAeGPZz3RVKTe/noBfaDMCLPzbxdVpT9OnT7PtAq
p0B8V23PpDxvbIlXYhp4oEVG7FhfFXJrD04r93Z2rg2rwWS0GeJFdOZKfmsVWsXQE5G7JK4eRbFI
VVoFjikbL7ObwEoSLzBUs/9wlUs9xjEijeFqJBM/jCJSi0vyjyzaz3Vvbctq7H3VCM/xWt54FnBU
7AL22+Iid5Sa2WgHI6mB/FM9GnnQJ052mREhz7TDXj1ZDnY25/RV0JcpGcnZsYOom46aU+A5uzcL
t59XE0FrftIyUea+bTESvFygLs3KDEvreSi02d6PVqHKIK30sr5HsFyXD5hKArsgw2rzgNwcd+pF
UUJJfYso9y1R0VfxGzxevRXWTh7/nfWlcpGH9KpuXXesgHKoTslEJbGs4qlFs2TfEVoSDGntTvW9
fkRxCyGFKf9Z4WjZ3lYO6gm+FkX5Q9ln/fQ4lujhZ75up6YZ8ASGuK7bEDSQESkJYgr4XXp+plvp
85jhv/mQpFZXXbR6pVtrExGj8VoiX+X4qkaP+NvYqsmMPJU22deKmWjOLvHyqrlMME0IIaCMiEiV
+uQxyp7FPPk4Xwy1r6BGmrWrCKSg+VPr8N15+WBQcAAVv7bWiXmnUloDGQDCIJO767n/V7ZRRKuu
QDH+/VVOQt2yCpQeuHFLfnKciQlF0XTIUO7Orfp0b2NN5BdDZF7nhpTrcMzF1/fXO9nni7w+PVeH
vgpMn+Mo7pmNV/FTbZf2SbVpdNRp49a0PvxUC9OQHJO2A01t++g0WdA1VDQm9F0bOe2qctJ6AxdN
ubZqqVxaenOOW3z6FikhFw4zuGiNHtxRtVOkqtLbrTB2eC2Ze7zuvNiPQWl/jkJDiXy1x/D4/fe4
PMHhQabNwZOhw7BAcI97U5PwujozBjK4tiicleXUzQsAZyXb6kVn6dtI16vywhIMRi7eX/lV2e9o
aQg5YFlBNMMzOh5bgiNc/Oc8b1cI2U93tfTy58wps6+tM2bRxsn0/jvWQszw8kxGEjFHDyGV3gv7
l7orhHLp5dhE+YadK96KPemCGDSYOz/Ftiv0LfViO6+SBF5tMDayq78ZThGhGdenkxXUWdsn64pm
T7vqE6vqPnkk0r9DfXC+QCs1Bj+ZECP0VTCIPwbB0PbM1fZ6TR49PhANZl0wNRaVg6O9pSna1NtQ
5XdoENR+w6Rtl3qjZfrp5Fk/jWH6XLrDakJC/7mtBvHNbO36XBg//vhL/46UjnYPEG8Su8MrqY2B
ciEV4e2UNEu2Y9dqLRNjPcqCqcuyM13Qk8KX6YlB225Rgqc/c4yODkeD0rMV3s6LADGO1Ew+vNXv
tmTUUSrNtiz1+8jlEnh/m50ECgpDCNYgpsAUQQFbjtwfpf1gtFBQ6E7tdDb0phOUpEUEXeSjq9AN
AflAO5Ta3j55k61TqFaWpPsxqfqvo1LlPsLF+uf3VznJvFxWgS2hAbTgSY67u1YzY+GVleleDBxQ
p9DUG9iT2YYO17ny6iQSUbezEJ0COgZ0044jkTeKAkU1+i65h3GELb/JLHKCEA5+1w/xmSh0+mDw
W5feFveUjrTC0WpRXMoqquto345DHQwseVPntXGnFf2H7QfpfoDMpj/OQ9FU0g/3QyElgnjYVexT
WTHjadpiM+Sj+eFdx1Ogl0hvgmYkRePhKgq9OjKdhpuwDfOAvCO+rNLI2350PzDNYIy3AB0Y75pH
fccmdionG+OM15YZ0aquvPq7O0Pk9VNRxurq/dVOrgpmJty0PJGDHDADjcNnssJktIuR2121otm3
CkTUvEZ5buvhWkmHaguW9JzE4hv7gpsQvDlCOssNfLRkT0Sy56zL9gDc68vQ6ph8TZ2Sc7q6cPj2
/vOdRgrkDBmecN0vHMRXBPwfkSJ2ZGSqUY0+VCWiWw8d6sfULKr1x1dh9qpzyy+6M8dvcdAnOlK5
W+xRhUVFS3TeevCmc9/qrWdZpq9IVHKsaEkffqs4SrUSyYJir/duuIGZYv+IMJH//tFnQc3GBCC1
aI7TCT5axRb4XxhjWOztUGZ4h+CXlnVoUb6/yunFwSoWHwWaGMqVxyd2dtRZr0RZ7qvcmLcFfK61
N2XzBp2s7tJU8KVtkAq/7prCPgeAOd3yFHqv5hFUJAuV4/A1hqNWg5yOi32lOcP4oLeFnd7BitHl
vsWOq3yc9Lr/adehlX5Y0/3VfAHNFEQL6W4d70ZR50JLR1Ht89ge3aCqPUznMNT9+BFjeM5MiNSI
L4hIy+Ej5skUOrMbVftwmEvUBTCLtAp0zrzcdj4cFBexBe4vbi4kWo9zTSMtKrDnXbUv67nf0Byx
91XaVWd6wqdt0kXTAXIUgjZkLyBsDp8oEanRK0pe7Yc0Gy/szMw2saOEW2qxZK2Ptb0qCnDatMfd
QOIxtR7c0bwriXlnwvPpHQpfn6POWHsZYBzvHs52TpvSqfY1rjrbsSltvxjjcm0obbjSMsZo7x+U
00PPerD16RrSeT/pY1TNZDVWlNb7sEpSSFrNhH9weS5xfeupKGq5sBcxkJM5bKnnJuGrr/fweqJg
Nrw0KL0QNqke1utiVsXF+0/1xhmEIAjQnjIFeONxTUTpMrdT69R7jooRcD0Z64Tp9sbLwTe6s4oC
QtNFP95f9I1XSX6wtDwXxhNNvMM9RNwOEVRc5IhC3QtChC+tQCeDdc98sjdeJp0tOtjwt3BjOgaf
a+DopTWpzb7qSvV3YpfVQ5HZ5WeBm99ar5MPo1IhiUHU4i7FARG9v6O8xNXbkYjt1nvQucbVIp+9
0aXJlMYwv77/Bk9GA6xEXKEdSfgiYz3qRbZtA+Qz4slowxhrEeXNEFDtwLFq9AwJkyQv1Cd7grPt
DXF32aZ1deY3eGPj0EyGqgYKjQjqLT//4z4Xvd4M85yKPTGuMtbE61ZfG9rYF1depdXNJaoGykNZ
qVZ1php4ZS4f1HYLdIYBKZfHkgIeq6XHcZKCCeqtfd7gmeFwQVk1gqnoHtTRFVqfTXLp1QCjbmLE
zNvftSNnZ6uORSo+lc4Mec7PKnu2f2u2qJprRRretO2k3oiFmaSWl+9/quNNCFeGrcA3WvAVS4l2
+KL6EaT1MGv5fnBKsRrm7CpSwn1pRl+YHX+0UloWA4BDr2ipBk80VXWt6jVnTst9XAkNe9d8wHBV
/Wj5wirINBOkFigTtdLRI4m81rui7No9ToV2YFmKt2WrPVleXQUgJbozd87xZl+WA7FHHU9lwYxu
ecN/bLXaBLTpupPYJ7XibDuTOyb3Bm0NL2wIRlfmWzGN7rpt7SjQpyY+E0WOoxXLw8ojSSI94h4/
1rvJu1p0JF7d3lDwmTFyLdooNgS797fJ6Sqc41eRB6IiIfkodtgCqV9jjvo9AjXubQPlrbiQRTOe
y5BfxyJ/nh4dlrtGRwQ5BPrl9nGeYItcKb2+H/e0h3DM0Y1UulvhzeoV2rJzucndOf1mWkqj3cct
WhPzCrYGUrEgAzpkkly1Fw0dDB12b15HyWM6GOq8hZ2XysAdRtRlpgGhGYiiXpr6fWa78zYKC/tn
5qjFYxLSm/CLNk6xVXYj7+uE7iusBlV5Mmxhpx9MinhY2gbUvYtc0dKkONw6RgZhUTal3Fee8l0f
zHgbV6l95oSfsDOWVVyiIOoBLMUxP1qliXS3SOqJzuygaetWWp3pN4DeptWslAg+eVLSFVNk56HM
G8mo3OcGp3+bWpErNphap2ixtEDrfImsjbJi0GSMHyyNFp8FdjLHlsEuXZSjaq9u3JGm31zvB88l
2S40504pegb3r/v4v57lf0cvFVUAOPtS/Osf/P9zVU+QHuLu6H//dZvQNBPV7+4fy1/7vz92+Jf+
tatfyk9d+/LS3f6oj//kwV/k3//3+qsf3Y+D/1mXXdJN9/1LOz28iD7vXhfhN13+5P/3h397ef1X
Hqf65Z9/PVc9oYt/LYL7+9e/f3T5659/LcjQ//rzn//3z+5+FPy17Utb/Cin47/w8kN0//xLs/4O
Co3OHCN12mSUpn/9bXxZfmL9nTYl6DRQMUuxRwH219/KCnIVP+IvkSYvOSf3PAga4qKo+uVHpvN3
OiDkiQvkbEmjrL/+9xc7+EL/+WJ/K5FerpKyE//86/AqZ8RPIUtGzyLYLABjW0LTH/F1hqFdG92M
dMMURk7kC7vkjuzMUE1BrkmrvWUoJp81WYozJ2cJav+JRa8r81ZofDDyRDLluPh0RpGlShQngRCo
E/hOrKo/G7sLnXVk1FO/8kYb4B5aH9kL/Gmkt//4Qv9+EX8++FGXeFmfnB51OlTdaPhxdx4+eWeK
WsA1rQLq/Ao5vDSH3+ySFmwrIb2nbtLyF1OfSn2FrrEWJF2tVdtOqB+THnn9PdCPBd+yZMNUi0cX
aj3W4zwoIg2yIjSHRzec3JWVhaly2xk672GoLLl//9mX43746im6QfERu8Cqsy8PH31Qq7xpmAdi
AjZb1wggxl9Nox+vUEBUkjPv+XSDsRY9cNxDiI+geQ7XEnKUXa+CsujmfEz8Wkgru8y7gRZNlyhy
20oEAu6cWag/P/6Q4MD4zkD+GTYdxTxR2g49BC0LlBJq3p0t0zC9MqSSt74SiXNp0RuPyTnm/GBU
yXLHfda67wx3gr8bZNK2rodUZuto0NRVHqW/ilbzLrPlVb//hMurO/qMS2uIGgdJUKbfRztYzmpv
50ZTMK211J+WhueDnxIvzixzelAB71Fsk+tzThDcOvyCw4SnmswYJWc56sqiEL9Ss+/6zQyUBA5n
tlGwfPTTfCzPpc+n+5S+FLET6Dq/NgiCw5VLQwAQq2UejBbhwUe/RPhh2c+/5jIu2jMb9QggtBxE
PhzLMOMn9iInfbganLasbBjKBQNS3J+dgaZXwCCg32qgMsVa1raZrbo8jjM/7Q1l8seuQ5UAeoOy
bqpy4ejF5XjO/PT0HcAaIEoCv2XYgszO4W+VIb9RdeFUBX3cGNO1irhvUHZeNt4mSfyxtvfyCrhw
0HpY8kR6HceLzSD0AdvlxMR6tOj7qcnWiow49gUg5m8f3b3L5QbDeZFYQUOQG+7Pm8cm2qVspCoY
k95DEXNk98IUi84pv55uX7iUVCoLBoX287FcTBdqkrsxqoJ2LIfbdFLyLbwEa5XPDUYoIOKjZ1XB
XqEIlSE9k9gf1n+v7xOaH4aIC0Kcy+YoBjGWizpZ84wxbLWfTY8hmq/P4LECW0/17Lavda6eD79X
uFvUSsQjcFjHh6bR3AiqGIqFCHTLvTLn+Wci77n2ykm8gy5DR59ba+kg85+HX6930jmdeWK/bDVl
75ppeBs2rnmVJegwStOtPyGV4Z6Zqr7ihQ4iHgFosS3DTAEmI9Pdw1WrFgstY5B94OZe7F2HRuRe
YGtf+5mIMRpQckqR7ZC5+bguK9Cy/pRjUY2kMKw8dZi9y1TFx/0i61PtnLvmUSHAt+ZDL7pEr8K3
p/mMgTRQh9LtFMxWXW3B+6XDNsWiJAa4Obi+UzrpdSfLeB8WkbdYepSXIh0ijvGcvSSORxfHklZT
rV2jP+cKcYQqev3lmA6T8dA8eZUaOnxxg0xmNzWKOehojH1pu6H4Pi9Sdmt7ypN7mgaKepvkChuT
PJE0UJsRJFlPs+74JQniF8sZywvoLoOz8qJBv3KccBzXZts7CEnlrZxW9VwTkjO6iHINMHho/B6P
ASBHEP/kipZf9guYraoGg54N82aSbjduxrLQ6wCuBgmgWU8C2eNIqrejLd0XwE2lvBChnabIrICx
3aCMxJ/TJ/wV17qa5VfR5PXJJlrOVqumqKsDFeaX8PruQbZaQjkdYhVdJFnsI6OQP+PtMgXqOBZ5
4MoCAw7sVvkXE2WgSMxmpfdjabjXemQ2pT9gNdOvurlws2+pnco7tCzkOfu24+BEVF9INVSQ9LHB
TR7dORL8RYxybxkod/mwKcBQ5GsTYsE5d4kFc88n/uPs0DHk39dfx6bGa+fwcAsgfNhSgsaur5uJ
Hf9QdCyHfU1OlQh0laGqP7cCactSS9aziqAmvorGHiJ/5IdqOAhfdK1xY8vIurPLqC5Xke3Fe+BW
SIjEN4bUFR9ymA3+YEzNgDstfJjhUzcrg4MXr1G8Af5fFvlWxzEVdaRwbjdjl3yf9UGhKTCHdSDG
xF5XeGKtYcWoP0YxXVSySb+qLeY7vosv96fEBDLrk2q5PkW5KoK41gdfYNSdruymuV9CYgIePjQv
wpDOdjPr7nCTJFka1G5lt9u0U0Ppw0kg9kfwx66IB84qLs1W+qHjlHOQJ9moAqxynfuxbq3bLI8D
PVNUe9NjzdGuQk9pMKvJansbx5PcwNVtK19Da/eLESWXtQlR8sfCoglMweRj1eDVJrbK0tP1YbOM
ML3xHnoknng+ZC8RiDrDVbib0nttqFEX7fgtprXW2Ip94c2ucqUWM+pFVi7uwUzVD43pZJ90PS5e
MBAVKJbHjXB8Dd6dFkR1KrdhH+16r26MbZu7be2rQni/21prK46aYn0NQVtPAfagGMQkBroGnSGM
3m8dSQcqCZt7zRrySwZNyQ2OytaV0hkbu/XcTWtI45qXr96Vk9kGtYliUuL2wggUzergFkIs7y6w
RHiJw+m7ksYTpWQ/el/xoU8fYsWq/arv0ZKvkrHy81EzvnVqo12MHnigMg8/W+Wo71tVE/4w67+0
NCrXaQIikWmEoo1BNQ3TBlAjCl6I+uu3E0PDa6xurYfa08bWn/vI7vwhNTIcpej+SkD0DPgUkuLt
4PZadpeH9bMT25+SVLh+3+rjtB1kMeP+M+fQW5kcfsZOrIy2YaTrm2VEeY8MPh4JqiVXSlQbfpTM
z2ApyMesNArEkMw+MK/+wcnrbp1nXrMNPcg6K2qpamtWqRvYbERErXRPWEHW8wax0bXX4Pq6K3AO
XbEuwyxE+i9pnUctSh9jPcSkmKIlv8xa1YhXRZmIre7VVrqeuyn/ImQ38ybxIiViRBHXiGLmgcyr
fl/MirrN5aiues2cb6PelleU2TaHO/mGmSDg77T9xJCn8zssbpve2MTq/LlNrc8pVaq/4Nj8Vikv
J4QJ1iP3uD8SuHw9HuuVDawbIZFes9bz4Fm/9NSbm6CoOi1fCaOUu7oSQ+jjbAQEMzOSILLGeZ3k
svHnTLbrwYzM+7iJ7Sc3ditmP5ERAN1+Ki1Lu3S86FPddM19PzXJr3iwi8uyym/STjx6iRWt7AKl
k9b6Ucv5R+ZAlvVFmQ3fyXR+eSYXm1SGn1ClzK/pNDvsZdO8RP48C4aheJBetFOmqrxWG1P5kobz
zpLOGGRR8k2bf7Vl8kQ38leMSUswu9PVpEa3BCg0u/ph7XRiC4SsWXl2U66lML9FkTcEuaXvNAU+
YWdh01jOT4ZDQx8g7nVky9syApui2dVTpGjG1pqy3/2Esperf/Os+id+ZU8e1E7ftjEDKXrEzkQk
f8AI61Pox9Mzud2DNOZHV83UjSLofeiakvlWXZcBmnXo1YvopmZ/5XHoD6320ISRG8RcujcV3gSo
Bna+Pkg7aIHGrGJb2+XmxNeZBxnEuDSTeuZ+mMNUShCpW43VpNwVnTn6fTHm0DBcgxVU60raQF3w
iTX8okCwD3hP0KDAeVdqXuo7DV6JnVE71EHGhVIirVAa6WM02lvSnJnkwGrWkjPSY+Ho0y7+pBuc
H7esdtmkBl6HBJCtJy9uHJuXZG6Wu2ob3RR+qlm/MpKO2k8LRf7qcqv7anVaeRVyxm7gSNaBWWYb
rU4WaTm45ko97NClV4IByMInU2m7QCvKJ3UarmenbdettxQYUdIHutX4sp4vySRuZzFgatHQqpu1
epWPnrnGsOB60MTXMguvBAZp20SWpa+Y/bozaRTR5vOYeEhjFbVJvK4HF8d2J39y6CYWAVMgPkzh
PDbzrKxK0T+lnbZRrOgeD6zUp0Mh/dwa77PUfY7saQiIr9GN0ljdulbiZ6FHyWrQiYZlySiPfnwR
lIqwVp6eRbdpXT/rcXvVxJl75XX4sMm8/O0qCKKwdvKb0jAOzDxUkSWs4l9dOJfXbW4VG6BN+SfT
6vKnGdGUtamj7DTUyrzGhakmOGNLm0XZZs5UgPP9th515BJt/UUvvJldR9Xfiym5TYrSvWzr6SHW
zAttHD4VZX2DMN5DKWT6VcrmHn4qXe7YmQK9dp+1KY/WVZwbl/PQ6jSWphRLvzDztaZdh+BugRkl
mAik9kPbDA8MCmPfG+HYUCApiLAYTYPUS20+VRmFhetFvttE+zSLrxrFupnlcI9LMkGuH+50M7vL
nPoxnAeyTXolF9k4/K4A9Pn0sG/iSCNuIOs46L3ljxFKhKai/kYAsJ74KLpxjeNiRZo6XmcVupZV
oeuBno83roi2TVGV+CkNzmUo5L1Rsvs3Gi/Sz5cPXnTfnGhADkGaiDibZuMrZZzdqdFY+NBIfB01
ySecTZ6pamLfbMWogHmv+lVLB469OJs9WhfTXSOmq6715jUyFd8I3mBok/k7dAyEfcC/1wBxEfeJ
legGU2r11pR57euMza2y+R1lCg2L4XcRO00wFmxQWhign7J8kR8MKx99xsFvZ5iqcTWFAVLNm8FL
1o2abWM3Dgxwuj4d8odM99rAKKPfnt6JAD1HDIvm8peaoKJJV8DbuMhvumYZ++gVt74Y4KiTTwfj
GD7aZXNj5ynNGR0NLHBEP6JRux4iD5OlMOsvrMjUVmlcjytD5xirzW5AdPM2LyZUYmsMJ6siXGs0
G/Iiu1Tzx9CJLsIR6vNQr81Gu07U+NaJ07XqttzMMFWDMVRUaAtNtepCYz3kza9kiJ9tJ7mMlncd
2/Ojpbalj3SPczlabRaIouVvFPStWj3XVllcu0CD7W0dJ1tlzNON1ep7XJp9S/3UWGa4kY3Y2oby
OaSCQxkiKAx9r43xVVHbrW9m9Yruxi89H65EUl3PqrJtVT32lR5ig7CUDaKWm8Fx93SYn9Qi/JWW
5sbqMLixzTXz+3VVOZ9gbuxmARkDr7RvDpjqxhifKjchlHPbikpbm4Npbjq9zTaGm+/ppeYb2Q/V
Wi8MFJeM3KYfloRkn3wSbJdWmECKO5QpSd5t4Zcx8d7AqtKT7ISkNLYxpA0/GttPTYPihKKAuqe3
xpHjlyiq6IvaubbvSPUmV9QHPXLuzILWky2Va63q0nWuZt2VPRk528qM/SqPFj5GuUWaCqpSp5SF
r9je94TOzzrMJsRlO8NaSW/aT1N6PbvlTWbL4W4oq2dnspTAGdP0pnLJzsmsv7hFs3fcsUQq3Y4v
LB0EuoqJhFPMfqsryYUxhcpTQoXyiAL+T7uvaR05l4PaPLi28miFSoB2LImQbf5OHBDeNbR1f3Cc
7yqqyn5i14U/Oo3mYyZym7h6GehcCqTbwzf63j/6Dr5JCBwGar37aI+ajl6RvqnKfN7KWaZXbmE8
ZpH7KY4x85Jmc88sBxFeWd0Bj26DuZq/m6Ny1XZohMX2YrZoOA9aFv52BHKxRVTvlSzJAxHKnDat
c0m+hjucJTaexFPaia18Rf98l4QDluiV3WyYvNxXTfoTQL3tT0q8q1BZIwWUufRd0fw2tfy+EBp3
AS0lX7Xrz0LVi6BBcZYR4r1We+Zl7U7Gk4L8nq+P+EvkIXrwvSbk1TDOu86xupWiR8MGcBOUvQaf
Hd+Nmx9p0d/okKQT7rOrZlbClUEBtOL6SlSftmB2y7abr0FgfOvK3IaePhH2yE5mIuqN4yVVuCo0
u7wI4+pZ6TJ51XVeFzhxsmu6cFeK5Goc+t6vi9Tb1lXHJTQ5yloxxyzQ2hqROzfWgyrTUl/V53ad
Gna4SttM8720+NzM4sJxJRGN4OKrjbOeCqW8ybHi8mmBrOa+fKoK5QWzIXevIll8q7rNdFU5jb4p
Er6yRAV5ndtjdGsMzUbNwst4xHNRNZRvQ8nC8B62XuFwgNwx3Ja5sk/dcuOK6TNkos+VlxAgp+gS
1dYttKqV2gHkFtK4qTpxX/V67ut1c2PM4dqzpi7IkJ/lLiPnyYr4ofecxyqVZmDN7b5Rra9TCXC/
Ny76QtUuWxAUgYKUNU5b4xoF0idzVp60pFGvG7e6H93oodFAMvXQrfCv+6YOzRbqfuHPlvk/1J3X
buVIlq5fZV6ABXpzS7OttryUUt4QkjKTnkEGXZBPf76dVWemu4HGmcK5mQEKBRRUaaRNRqz125uZ
oqpIDOaJSKXTtqnE77uL0iUbCssMN/cuHxVHlPB29iT3C/4hII1jvY0G98zQ3vqOMMmS9dv1xpTO
nPRzcCya9IEgiyyaPVUBnqToa7BxNctrUzd+nNVGogz2W1X5LM3Gr7FT11e3M8IcVX/i1V4XhDXO
ShHK1NRZX8Vs+ayrZiViClEXd6dhWJmiylmCF3ZH/CJ6mtdRr2u0C2mqyzlUyjLt6pA4g+0Wwdha
PbqF5NZex6AeDk4155d+0KoHlYn+1yBmzj5NDkyQvVXQIk+8CcBWMdraKVXAP1EmHPMHoI7zqs2N
Omh6vhBg72YjVo1JvfbCEXddge8t0lEb1bvCmcz7tNNS7m5jTt2jsOo6wcVT+TGvlN/HOplMSTcZ
z2KmSuBmckbv2e3G/B6rVRZPJJJtZvoc+OuDAdj/qZSy497/4LjronL9tOR2t3jSCoveLE9uttZc
/XlZ1jtd18d3xQ+IJ2ywwiAVRKlijX9wzGbCysPnObA7lPkl1bJnZRvh1vL3Vqp+TNmjiUS+N7Pg
AUwYW7VcuMcC507lNSjIKsqLqbQqjTJ6iT6dvKzu8rJLRIkWthTEOG6ljwPR/uyl7yWNmS7HGr6Y
o10sNr9oIwaZHkG0g5JLRi5XBVaZJa2rxJ1o5Xme5m9VMYhw6PXpmWyv99bvXjESgoletTpKb/Z5
OoCRtKI6lMrR2EVSI4Q0284F/qmw9PJveeX0IJJSnw8NhwpFxM5rvfr1Ezr5N7PhzeUhEU5Y8c3Z
mrBirx6tkGmw38JUtKMPmIDVidzI3IrzWS4xZqWDN8xHzeofi8m6GzdRxLky0zOU+6eoSrHPilU9
5Z3WzDeTmtoP9rXss2+lf193Vb9ThV8/ZqhPI1piowLlvAO/sDwCWpI84Z/yxd3u1TyISJPZuheT
y8FGqjBlVnl5o7eZ88Sb/jFIdV8w5d+1gSwFKjZRJWWrtBdRj6CwGCbXp3WU25HrkZoULtjnrmH3
q1Hf3XseXXzeFnzb9FY70fh2n1nlN5sP5Ez1pEhIatheNbfhiWCAG5Jh8PWXWrDlT3mVJ0s+Ni/B
BqjgFo3zhHmTb8E18i2EAjyqsQ9i5bjLfUdt/BeafvfLmZ35daodK6xH+7U3dP+cF019R5ow87mj
ykvtpzMjBcx6WJR6WPZKhQhQzwjwJjLWHSf0lyHRcwNif1BfpTdc+Fhg1Rb5AfVcx9LpHpZeLB8d
uY8hrw7xR0EP/mbnZyiTNpF91xzndpyOvqibQzGn3UF0zvxCcnRaRjJw30xjNJOe4TpipDJ2/joz
Jpqq3OlCBA9gSn6kY342orFMq6eOxWJfr9WXLzC1phrqh1ITtNh71UuXa3G1bV7Sqy6LUMHbSZFb
VlyLdSj3/L6ueMqk3mhxY+KCHbsNqMoilvPFdrCJm8hMuzALynfQkRUkxcWniwrAOBP7Q2o4Tv1I
I9U9ysfpfrUYnWvS1I5zlbbx6OhXY65U827Wu+Gwdo4XqwbvL4d5rR3Fil4e0Xx3KjJbW0KRU1Ui
XCuLVj/Lnjy9ci5tOd1ojdlgTXXq93os8vd2KB0VEtS/wrV5+oeZV3J3DW36SdMLPxHDUjPS5kJ+
+FXPHgZ3XudhKQfjq7uiy+xJfRkLknXdkHcjsyNl5iUP3IpUlObyamUsvGZ4WzuU6DOgke+NWLYG
ZWveg9CLtg3CyeaBIyFOglBoaFx5fxdnirKxDD42fV5doMUtD5is/axLTwSZSnGc0xGB94a0bT4Z
o1HYP8dxmXk7x0mmodtsrfxe8nsub2RKcOgb1Whln4HZFupG30a3OPIMUhitQyW8Ds34m4lAjZxM
A69PWJo+eXPcBvCPK9P9yEytG/u+Ty3naCjPFaw7blY86Y3tflIK4d5Ta7xlB+83hSD7aiiPjKGr
zeTQDodJLzr/oZ6Z5k52MHsWtQkDonkaMkbEn7WRR21FQO9Bzcoqx3BVaAoAQDytPGGCWGWUr5Nl
5dGAilidFrnWza3V2+q+XqdS7qxJt4hRnknRkaQfsEeBNYJhSyqeP5tranzT6L74OZraYN+ts2s3
Sek0tgM95uhZTBKGpnZSiYmmgU02c6RyV9cSCMsmCLmicIt7cxdUJyKCRj8pQVJjqZkxa/be2EgS
tRUorN9/Np63t8xlHyzdo1oq2h1KIOfA+NKWEnBwuJNVt5vlgIVk7DhOAroNZmDlhw2Ilark3Djz
ab/njK/5PP30R31LKm/Z3oe6iEne7LDy+IJpB8yOzQqcIVkXNpxRLW68lgAt1+U939mi81gpv9Pf
KTNiBTWoomwwdmzvKSny1laRBPSjCPzDrC3fKepyb4U70wURqF02Z/0dv8R+AiavnilDcF51HCqH
yVGftA1xR+ebd+ivyrx5q/MprHvTOwn+rmFZeT4fMfBkMkiLoL2wmoOg3tv6KNyHpa59Ly6DmYPg
KgrcD/bs52HbrYpXxO0b+nI8vf3M7CXro6okierUD0tjgTFcKdadsVC0cSgH3CSR7VTSj0mjZwEQ
nsUawn44TaA6dbAXwl/tm6IvV5H0HdLtKJe0qSbW0rveuS20gfjG1mybHQ8MykOLYH397GH3de7S
afbcg4kn2EuIgghYsjenupCoobvnpdMtceTjxYNvzKa5xanC537jeT2HJQoVmFcUHNmyE/1oVg+M
xip7Huu1tm4qpXMUuLPGv1cOID/UdRGMsdUNesakkt5IO0jHnWoDmkVyx+50Thc/o3lMVsK6IeBg
tZ4qa5HGmeS7oT7odCosB79xqq4P/zwmZr+cmu+z6/bFvT1ghrlUPVROrC/T0JWh1WXDFgZuo2sX
ZOJmceB3TgErZF6fjRFz84hu/C6zJauU6VXryRENVx5dl3c8w9u4k7M1aomFOGF5nYI2SCypyL4M
tHw4NNq15asGxriv9E4e0I4tV57ntR8Hww/TbghiucBYZgyYt1vWFkf4t1+Bt33jymSbYtI+99Ja
7zi3x3Nhu+d29utDkwfuHonCVe2xgNtQM7JvTLEl+ZaLaNCkHRl9wOzT2ssR3WgeyivhvmLCZLdw
J+vH5JfaDp48fUtbE0U4cFr+1gxFvuyGBbUO27yU5QHomSFyluN608ouZ3oreBacwerPtWcB+uS1
G9w21BQezMIf2K6C0mHfaNMkFRVxWjzLjOjN0A7PVyplNwVcwoowLh5zy2+/eq1ak0k6N1laVZ8q
M9YHjS6LB/ITFrzRfiXpoN+y46brTxOZoKHm6MUOSYYLYFN7RMzVQxqtfTDstGwyTwVHRH9SbF57
c6p/1plWxlWQ9k+mRBtPMp1t852s28KeJ78HfGhPlNeM36uiXWK9DoZ4bO02qj2nNkJdEPScrEXH
2LoCZW1Stw/bYBWn1kjVvcdKeu/x3EXUTX+zaXwh+MKdzM8atACyzBvNGFZjfakgV1/zyhIPleG9
WQsAzmI0ftKomVrAdOpUUvnrvWZ0zt6SyOEo+OkuvpQeIP3oU6wxLZSWAGOH+kqx87W4Zj7KYKz3
vlsFnyS+jvtuXsQNtQPDrZXq5LiDTLJmOya9KdfTrs9fDT21zl43fWIhqhOkhEevSNUNFZNuzI0x
3gajZ52QFHWwSrL78IqqwDHVm2tS0UYDNlpas9jBIFpJ7dDfQG6BZX/SfJFNkRYQlXrNmecJqxZ3
/ei9qlzCMtVM9vuyuA8g695yex3fltrnmrD0B43f6WIRU3I3WbBBV9vUdtJhi4N4hSa7XZhCdoPW
zj9spx8e2i0f7jU5nUrDAx8iCMQ7gBxAzTnSAhAySoe2NAxe1nveb344rn6fWMTW3Q52ph+QUV9R
StSNW2RMZbUn96FOXMQ5RDzoW/49T11/p+WCTKsRLhvates4V/0J8VanwIdzc0RnZp63HGyQrCMT
PKQxl2jpHF2Ly862kQTkwdMkJyteEWvu4R8DOLw8Nfd5bbKXe1qtR9nSbrvN1vtLps3y01spNSmr
+eekt3RGDv1GPPCURRSrjEVsNZp+bBuhjr0LaOZUgXM2CuCqdNOdvd0vhRaOW2o/KNNb3ruhM4M4
nXvShQPdeWyzhaFDdnWyba1/C0jjY3JJD7OzHdjRit2g4+fqdPWIBER7JsptfJAQYQytBHzw6KOG
CPRy19MD8m0waCYK9dSxjpnDQxgqJbzHlJbu2BdlfQzkHBy6ckoPU+kBwhUBjSW6OPG2Hqs2394R
zwFkZ8CLeunKB81OhzhnomdrHcrqabIW421xzOwWU//MtWzmYDWueWeq4LXCdstq2DTlfnKMItYF
UgLUd3kUVEHD2jaYh4rQl31K3es9aT81E0ad8ujnwU/sssOPpmp/1mW7RLKfpo+5NL3bXtj9EHYT
glNvmPhzoPHgtlWkw4BH/mLmzDRlfVq9YecThhTCZe/sXjuotJ2Pjosj21POyTSXPrK8oosCsb4P
Zlkm6EZemqb6ckZUJUIjoW2lrstp9RvhBL3NpIA8MDU1xqHerUp0QOQkaM11tMFFGbdr20VgJ+qm
YuMmw1/lj6Dd7Vnp9ePM0DxjLHBjUufIsplgILHVBSeil3lOcbbNh6zR1vw84HnaBfOcnZF1jHwQ
HIfBEnD3NuBU9bw9bdRtxhXnZzIvmRHVy4BySg+SbLKfPb38bJCH7bAkEl9jLwljl/EyGtUBNL08
UVr0vRuMIfH52fzUBFdRYS2FHbnW+kKF5WKEXbGgEKTmaG3CAg/DSdua4FvapA2gpLcW/Aqj5Jic
m6GMfTwg8bRwiYW902rnWmNjFvOiPZN7Np7MaVnPGTdzKPOpOgQgZuDsargbeh/QyKsp0Hab/OwT
ZxLl6DJv/boDJgdZXm1f34Mbsn+wbEWtbyH0C2Y9Kvume6a/CXUS52nS1o2zE1yAO3szy4RSDS/u
wFcumeEC9+oNsF9hDJExeMGZ3GIuQCdzHvXUW282ymZenJT9tAGNfNNc7biu2kmsE0GvcynEDUB1
pI/yezE5zf00OcHZLZviRCSEcSBUcXhJfds4y173b0TW9z/IEtTPhdZnZ8No55BAzgl5cqnfkbqi
UTJW9xALMGMPyzVhhSrY5tCtaAYD/zouiq3gBbWqZK3bYGeamjNCTTjj/eS22q1fwExk7PTPndb5
9ykC06Q2wLvMbFNbRHyTeNTN7sO3hvZmqLkJr85vcfA64SaFvZYR5cTjZzBC6tdoqEP2Ok7mxjy7
iq3rsgJlU/2VQwZvTdYb0Qyce9Jm4MTrtPht7sScpL1RxanuqT1wiHHyyDQN85TvoJXorcoF9HJX
1cNwchWFoqFcV/8kKtII4LXF95WTRh14q4MnKao6i8quUXFOIusKeamJw6oMzoCiHpMVddqh8daR
LFPF21Y4Un5LJdMlsIYfyHjW52oIQef0s5KafcqAS8yIliLvxc5M/VfurxQFSMaxec1t/aVz3OFh
sW3tpS0m8yJbT562cftW9n5zUWxXD1bpyFOTuuJRa9bmmsbbWEfX6ycJVG5uTbTAgcVWO7PP62q9
AN/XicNOqIczUL041m7LKU89mAFGncnZjrUxk5FLytZEwFbXfq1Wm09JYG7pCwbv6pdVpQG0icZd
4GPxi8ZR57EZgrnkkS+EHoQdFuVns6MANkQEZ/pxIXqH8dcYzuMwVHsONMa12tmQfLEyLih8PWM3
jJsHirCh23RBkat1EvdazqLw3CycfthJ+XZSzfLv+i73SvQyhjRebWQUzE2lm538tk0jlnHXOpgt
8ILeNQV9fTlZY7GtZrJXifM01siwp+ynPmIBq0wPVVaXVyfTao1Pa1j60xhsnA8OKTJ1am03XQDN
lxHRfhGLln4zt+0zJw4bEh66u3I4xxZKM6rKU7cWVsed12lLB/t3XZBt8cP2l+Ood2nYB+VFeNN7
wUMOUKgKMypEThti4fiAO3bFTtN1DQb9emjvHARSWYLmjFOPQftgpFofFmaBDmayyj7KzFTsjazp
i9ClZo7vydVoutF8O5xd7wuErtjJvt0PjrMk+dQOl7qcZSTrSoehwpGAAtsN9Wt1TymdYJevsjma
7AuRpfyvwMvQNaCd3De9MX4rNSM7EkWZDXE99vIwmRjx8hTtA3uuFq69yu75eSMbQn53rlSpkJou
Yt5t+G52Vb4CEG98SFo+dvEGU6GdA31rnmfB2hkTO+IbfLG9bLax3ftBR7ZdT47zduJchYb1IIkZ
noC6oEBtCB+M9prtJ6oYy+OQtYznfE1PBg5peGJshVE9oUphF8kOlExaMnb0ZU4ytCQ7kD36bNrF
flxgEnfYCuCAPBvNlXK+E5DgaFz+16ePEM8Dy9X4trXFcjCsrmZw8Ck/arFKvlmTA13ZCdt7kw7J
pIgl1uYyEhVxXnTF34N5L4XXYlXOJn2OtVm/56fN4TyIks+wpQawAFv9fwivf8fv/rPCEmGOS2+X
ZxFNg+T7nxWWAv+WPUvxl3qePOlVQcm7GBsB39HxEIsZcmZdF06iewny88cPOHkPrnccJH6YgAX4
sKRpzROrWvSsnIbqPoB0ZBorVVuF22hNZkxNUK79bMYVAqaaRLPsf0vI/5aP71k0/POv1rx/svT9
96x++5/i6pIb/vW3+h/o8jOuJoR/b/O7CCm+vsQ/2vx+/4o/fX6a8QdcDH4BfMpkG5DXh13lT6Of
Znh/YLQjix63PBaO3/3xfzn9LOcPGihwCOAbInv8mlrzl9HP1P+gxgbrDkp7AoLoiv47Rj+sTzx+
//V44v3kjCcMAec+bBsxo/9iuPC3INPaNfuQk61t52atKArr6PYgALed+v6YFW1pFyEAoN2Brl3t
h2Gn3GCg1BQFk1OjzyjM1tWjySL8Yr3H2SW79KYydbcPIl1ylYa23shfgAUI/njRMn985oon+5vX
1RJ2eqSRDiw9bKzWm64VsEPQfyO1jAAaO04NJ1cSA2xBIhYElKarwY9NYObJf7a1TNhzSEm3PraX
wFbmOO8mdAvTE4biqb4n8Hty3nC/1mbSCWWJewZYXvJr9G7wUTRBU55s5ypQqtuJqtugYbOJKi+r
4PeaTNdPmTmwRqsZeCFRCFx/pbk2yP1km7N8ciwZdI9s6fp417lN/a5xmHlHbzEHedAbFD1x67sZ
1Pky9VG6mPCVjduWXuhlPjiPs6WoUNJFMgmPWj/EztD2O1+rV0D1yW/nXYsNSNx5s0BHVs1d6e0C
e600RpLGqh9EabUSk3U/ueQxojrcF2SSHAbyfoNotHvIMnZ0l2u1rjSoNd+p3ga/Wi8Wc18WLaNU
vzo3HaYvm/qy9rZLlW6wZQ7ZszbAPUS0yKVfjIgwG5YquoX5Ry+ClKGmXIcqKXR/Kz4aPbfsk9Ug
LP7Zg/uUbwGVvPLO67JgOOsE2LoA6iKAfZq92To1sIcP81J3/s72pfqEjWiyZETxOoYloa2PmsDa
ldjGbJuhVo9mmhRbC/3YZTn5odKh6S0qegOIfyOK7rvTFu3TBgVmxVJl8/PIq8ZFUgIBMt1n3r1n
pspGwugOa7L6FVo9vkR4diaE+Wsmsxc+Xp/np8ISRRFuxCxBy+e6vCMa0Sf0u2JzA+Qdpi1AL1SL
xVk+yT6nUDmtLImmqsfqtW+L1d8hWKqD02j2rOyVXphXhq2vt8vY+pr8zVQYwPpsk0letEF1W05G
V+1mPAgv3aR3l9xrcCQ2DorWEOCkyO68oTCzOPPR+4KVu8b32p96tLu6sf3S58639vpg89rovWa5
F/yqph2vI9tiwx7mH5dFc8D3a5PPWweUyvauXchdUZOuSuesqB9rb/G2cE41YkIgeRj4Xdcm2EAR
a7zBplewVnrA/hk6yP3lVdfj91HrdJ62r9MrYEL+4NrGU9oZ74XUO7blWgT2hpot7a3jID2viaHF
Zz5CM0gVqZITxVEJIwD7V13WyA/5gEjpWISTyx21C8sLbWR5s9dQpT5QFNxpsb+pvqdQroOMsie3
KcPcw3QQN7D3RVg3tXZTo91Z8QDgtEcHVjBJUnyILmkyiwl1DiJPwquEZzxz9GZPdjt56Pv9SZL9
kqaL/VzRwrPs2dKW+rbQdNQ6oJMIjbYlpcoXh7w+7MrrAPwmhy13IqFKkoaKTYPx31RjfPCzXpZ7
JVz7oWQIV/geTE17wsYzH/jGtWRqW//DYOTpjvYCacSPvYHqJJem8iLUC12bZIUJCzC3+MDDheoJ
jIXQD9sYLoNq5aFQpFPuwBiNemeOv6HQztTZNPGkmN13E3HiGSOfbd2bHXlWu8FYG6If1QjH1kOn
fmzScR6a2eNUN5U7eXvme8S8hEP2iJJs8zBz4nffmomywMRHZeLvi56ChRurLlEzNhmyzf00mSQ1
pKl4JoqenxZGvU7dkJO0bYnrzYiVvBK2aNdXDD8JesUgiIoZThjNqzut+e0yd7Z5KWvNo5cEy7X5
OnWe9+HbQzV9GzQ0SDuLH00HrZBX1ZOTKgK5pKZbxWFxC8M52grRGBIlSpxviTPUnyrPAtJxWhQc
p9yGytuh6jE/59xyeEKrxROJIavKutMbRN2JrnWDQI11BRNsdEYmR9S2mbGO6WKFMi5G62fri1yg
XczrQMNVooimUKGTBT4qUT2v+vU+L20gryhlup8qOreLdOIt3VaP5HoTpeVkXjELbT75VN/lZ3aK
gqCQrXJH78ZBySw/AfhTJO8BXVcgz6TVLVZEfL+FxMFVRGpMw4C5wK2E/jIwPCIIWJ25TFUUaE3K
8TJ7Zu8RmDut9gEAo1mRf/SjHmO4mfNDueI2vNZeVG1Uzii47mcidNZ90a7clbEt56nMUOKYsMtM
KeWMUteqzMfGRdkZdeZCwwiyFMOIM00522055IY62mVhrOHqsbWhYuBuizzLMh9sysYXFVbwVNmR
gvjN2DtGTvpovZaDc0NSUj7ttyzzq7dK4OUoQ+xZxQxTEghcrmzhUFBAaWWTjz+LDHH+eah0MqYT
kWL4bXcp3fTjh781rfLDaw1LGxtzAc4Ddrqa7WtZlwqpV7P5bm6HFh9ud6xLEOc66VKAfJUE45iv
l1alXppQINbM56tdxj8N2opE3cYWxge35eD9a+Q1alKJzY0H08AB4dsJoaQmJJGABpyquAj0iQRu
goWVM4UIQox5v5qawuBSTRRuHnl0M84mQqi9HBbS0tzv/eisw2U29G66W1q5uH1oaUUqv3Wm1Tk3
IwUf5sWcpOaec60kipGoA9HGSNI9j7BviVz/vgPHWZ/7FPHL+ygqfasQNhFWGjEjrcVxNbPe43Ir
GikfndRzEV54GMG/940ti3ON4rhNbAJc0vc0cESfNLmPyYTU4As/OG+LN89uPztvSvtrTLcq5+8L
ZEeAchSh4DnoKtc+FUwG1fOay3z+qOaxQQYzorqoxVzPN8rlNT6SFrEUNL+79nKPdH92opmB18Vo
Kdr8vGaW3ZwIOMVD6FXtNr41+sB3autFJr+ppnSeZDO1765pGeYLgpWyBr5bpb3vNp1O4qyi6DVa
VDv3HClmjSdhXuR0NHyA8ee65pZ+XALhNFpIrk0hD76dcxXMIwAhMSH98pjrHPrJ31+S/nsb0P+2
sBPzmqD/79eg14+x+Ppo/4PIi/Ufd6Hfv+yvzBPzj2tzSECjEgMYnsP/zDwx+Mo1Pgr/Lt7k38UN
fy1CtvEH5t7rIoTbn5C9a4La/408uX4JZQf/PzImzgf/b21CV1Plfy1CJF84rGiknVhkLl1Tsv/F
RTx2SF5plQKlRCoup4fCfkjHjxRZvzfGQ3tY9b2nnhDwl8Hhbtcw9Rd3jBtJmptAU7yBTUeOPQIY
mBxfPrf9q9W9OutLvrygT8wJZhv7uNwHmEhx47lwl/6DK7587zZTN1766BhPf/9R/P/Z1/8nruLX
RfjfP4O3RfZTFkQP/pnec43ogRDkP/+M3LH/cD1c/3TN0eaF/Rcv7J+buMkXSHagwwEamJiOawjE
X8+fYf1x7S35XblDIs/1IfvP54/EHR4/dFB0c117ccy/8/z9GenyDw/gNZCKLGubGkgHny5RPv8M
FHn1YNoA22E9l0Wn9quuSsStJujtcav11b+l/6EF2Z9xLl+m0RsRTIy1HI5lpvwqktwKLsIrVz57
TI1D3JFrt9xxAuYZ5DkSUrb4CYrh1GGbKgOMuaZJqIMyK92KjQHVBE4IXSt2QLAoALyVwjNCRErh
Xux2WPSIHCgNvW6hY5lpqI4wQkjvMY9mVYL9stNgi3FJGFMhtAGr3DRU1oXlWvu+aYXr4CtcrjuE
460Xm5ai7+harDKyGpNzvHUbxMGisbGP2TTt1GHlZ153sLURXNquFsx8ZWqWvwumge1XyAYQz9Jb
8CwWhGCgXME3l7gorJBX9pW7HuzWrt8CIq5u7dzGNjFmdXaH6SX4yAm/fRPZ6P/oyJuU0UCHWxHm
8mr+WqfJcN9Skz/yW2ZwXYelvajmsiKnaRCoV/UctsJMvXgiu8k/2vT8iidrK90x3rptMdEpbcEQ
eZ3nY6ia8xSpHLv8qxCDZTzhaZq2i1PK6SZwUyTdiEjqrg0LlstT3ac9rNZAg/zRLEk5ChmMqzMZ
nGoMxbCoNzyE/rTrAz9fsMOqNn0VBKfZuwXZSYMvPkctnLl9aSV9MfSfcm0FSs/e975y8h9yAp1k
NkSpNea3NazUHDWl8hKGV9LIqs5zvoZUENHPxb1gdOk01h7uexMjrk+hCKtVJs8lkCxifMZ4Zwc8
0CuMdc7Ejri6ZC8SO0XbhTL4e+2dgRk9hHUd6FrWtB/5rBUIMIDnz0Y65I/aWAy/wMFeRsqIsOcO
4GURIoquYyv0i6dpES1E+Ii2tq4NhTByk8Db7obswhQK5X8FtIQvbsXtO9kwu/h8JxbdIq+3LpzR
qGjYj5aBTlXVqDfVupYeqX5qv8xRK0BOrNFAJu8620Nfuw5/N4jlZmdagpmybslmjAgDlz9zs0m/
0qVpacO0jc+CMnUSUYEGhrCZAOqQMvLqhOjavXnfKQPzASbpIi6hGb/hlJ86+g0CDHo0LW0fNp7n
O5DtKQt7xJwbwI7wx1iXqRNcnRZiC3OzKMXJHKWFaBZS6GqbHawFDn5ZdTaLzdje6ipLvxB/2t6+
a4g/Pzv+lCGMm5puYOXsV0QQmbb8mtFf3QMOeNkpl5X+o+9nc9tlBVUAOLZK/43QOfdhdMfgTTBk
XkMODDxToG+jwANRN3c9e3EVNrWZUpPMWs2MPvrZT3PAFIsGo/cRStTLZkYQsvC9jiWWLEpRm78s
ecZyD5+/4XzEGfQ+lddPJqjLwmZo1aULVo0qO+5l5rx7y7qVeIv79C23/J4zysj6S+CXzYtu8icm
qVeur9u6WPkdxDHkIy1iU/UolU3Er6VrLqyij/4S7KBf9gCy+CjhOhUEW4laMprg/ZE5dqUPn0tU
CSx+o0ELBsRvDAztZJtwgU9WF/dAWE3cCuS7O4JiEPdlhEHwHcKViFizBWNng5LzAhBq2aEgAx8f
I9w3ZZvSSt0dK+X8rumeeG/sHlIHHOYKjPRMGeCohbWF9eSvJf/O6Gp2vcG9g2ZaPgd/lOdOZahb
ssBpx7BaO9XFAyUIj/+HvfNYrhvpsvW79BwVMJkJYIrj6CU6UdIEIUoleO/x9P0lydslHv5NRk1v
dE0YRZEEDpBm59rLhP6yWjs12yIMJiKUrB0w0Vhtxywu223NdMN8yVn7aROKwYHar0gO2rku/bRP
YWzGp202ZMAZthvdJE0x0orDbACMEdaIwEA2DLyF3jtn/KYrLsMVf9zznjSgImiWNIJSyBY0aNJl
ioY0LPBSV2FRfk+8hoGB/excbmCIuzddaIAcyVrFyIN6tjvG85x8SxITuW3blaa3xZgnAYahxxGs
oVOdhYUNn4Cmhkw3kajDPmAxNc2ALWNoaWjZEl6PUfQRUzQ3Giy0KvCwKrWLL0kXc3p1e1NaAdoZ
2onmbNZf4LH4BGUOmRa3JmYZA/EW8lvccygDGx0zkjxntz9bs9AsYRG44tfsJ8CsbPXpN0+GCudX
MXUgOl9wzjHtFkZVa/2acDq9GtYVYMa2VvdUwn0aD/Test/pbOdXEq+ve5Rp67d8sNufscFKuFmq
Sv2yugEomUa9+WWuUn8JnK6tfgsoNWjJ3Oo8Bz35nlj2cOmHVkNvNKwcWrdN2iKKgYiTAXpW1g1d
V+tBYTQAv8LFYCaY+O2vIG3YJ+C4tt5k5GP/zoweTjSqq2TTJgINC8xRSOWj63/Sx9wF9wJ0NTTU
YYiBHcbVGPTxaJ1KXHym3TBlxByuTJokCIdpdKA/jAqlm2Fmm6wN3ZHmv+ibPbBRPdDLbZG3jjIz
L+O8QbeMgMQL5qZ2oB3m6DKuIwfH202X0Py76voe5rwREYaZBXNaFvRQRTYmzo/MN/uYX0R8NJxP
dlTMn9e1kDPSVjUN3kXkW2N2oWBP0Spm5QzLO5UnfbadvFQwBuj5wkEictecAj/S2qnFkLl53S4N
1H5XtHmxpfT3y22mHJh2VePl52UfI97EJNf66XrRNP2yliVCNJ+HubFl6S2A/3M8ZbZEAIaO/s0F
Q5Aldh6j3EgnwsuWokNuqUTYb7FzCkPAQBxFTrthGeIHhcxW4OzQlekdXkBlhTgoJc2XfIcIhZ5i
ebc2hVx4MKTPI7yNEaGH3wchOgeItPTBdYbKQyo1+vkoIME2OacICLtyNP9G7srNG3i0mwfY/8a0
bnFhEP0USK8Q3gU4Vrj87oFvs6uOBaLd907htZdJFlXtZWgSi3Aa+5m1yl1BaTFPW4QjZr6Pp3pw
z6MsRTwg1qiKLuxR5NEjbkutv0UyhghzhjvebxLIXM7OjgfUPnM4YK8aFDOH+18DfBDseLJxyWBL
0l/eIGTzjEPZgU+dhTVSiY25MHZP4LM0at8AZOQbhmnlbBzEixbKRaiVB9AMKmEGspzvvTEtvQBv
iClBV283jfvNnyzr6xwas30gHC38bQ64bR7KLMVsNUdwawdFaJopFlsM5m0/FkO/95rR7U/KvM2W
U555NmygTkGMUm3a9J9SFp78PE7t4W+DKvrSAy767paL6e4t/PySvdV2JB45HkkSu4nmg71ZXStc
IWeoSG7RhpAXLFiYr2qoAg4kFOAeGKIyQtrPByOhxHAA0Dwqbcj5tds8siYkw16OHcx2mx4CQipn
Gj3EmIP2ivJwh90Jio7mMLDJo2YK7WbYKeWZqPzNjALeR0URqGxtnJ3CituG1h1n4VZZLsrShOwG
kooHACAYVjPzDeQnroOaffNe+AkcG6Zqc1cJiun9sLioQttpEt2GDHXaYjWsr5uaWJXfJeltGQQy
NeAxM4vlvK+BaQNYzahGq9LFFqVqO3x0ukZNftD6IImINSIeceua8QNcV7feDCrStAc4r/gZyCHT
fIHMjD87A0DmaSmrZKa6hW5yLibSOIMF65hqs05GWp74E5z+DbE8K8yKAWDzErhfad2x19jnGUS8
nIfXGvFuhPyT0DK0JmNrmLwF9LQqI0uuWhG5Z/yxHLi3iUO2gxYWUFovqMgjLIZc4NNY81U6f/o5
YpdGEd3F1d8RFvH+rgmJmnkkMUcsNCYjg7PFAh8P4Aw+TbVuaDGM3rBxop7Y9KAaUQ82cKPd2hr3
nDp8yC+ujGiOBOXswOdaFqe3N0XTjf69YhMN98DUiXkTtwuKCNkKnFk2tmvMJrxgan9xV81TCpiF
DUDRv3iW/as+//+fEJYE8/nf0YNNVdDK7/5ED/QvPIMHQvxFXoDDuRwfROk+Jbw8gwfC+csmQhYs
ANPep5b8/4AHhmX95QBbaXc1n8Og4//Txyef7y/MoUEPgMOoEHWP/1849orXnmEersC08CluSHfj
/vCOeI0etE2HXxdbE53ZgbrYNORyApi83gwrI8npI7kPJ/izdFWb8SdLfBaEWV3c2uRT97u0Ba2u
yvJbnpecCkTUsur4ggYY9vcoC+A9xxTmY0FuCaQUqLf0zC8hw4fMSk9RwMouGu4mKcMvuTVBFkYc
kX+v27K4QPOJu0UpDPiqBXYGkSvmS7Yof4U5HdaXEKDWr0vsitshz4QLI7jaJkV830Rm9WBMTtVu
zLwGYMcUSh3MMJ2jTYW7e4YM+yGRVflz9ltlfGDSeMTb0Q9UOljm8/6wRkegfgTHxH6BXUmxSCiD
uXW3VkN7JoUHt7jJJu8arZ/1q89wJVOrWFF+99Nsbpqwa25WNmmci50B95Jc+LjFWatgCcb37h7d
Fqf8HqVbMDWu9fdKv8EKTB4O1mUppMU/BvDnZ/DoTzvj1+SOp8+g09EwFHMtElFsht+fbpo5Aoq8
0UJzyI/1bvIlunV7mXeKyPBdkyYfxSA9xZ3+g2G9veARiIoAIY4hc4IPKQ99tvlJmzizJgbOIBCH
ZfvWxe5LzN6ZicmUEaPPX/OrPEedHi4PxCLs6HFtZhRw7z+I16a4z/elCFDxmINwsBzn9YOwWxyH
GfhgOTPE8DUsqjMjm8N/l/euh4xQZLiBF2o7dfdoyNRGh+eaWzNkoNxetK3V7hpnGD94qU/xz0cP
WeEBjuuucjV152iqOw5NRJFCFnRTj8NaUgljDGorjM5xqAm/0EXDpSLhTPdgqtb8Al3CKINBmekP
8gSa37Ep4VNwBaqsqMJEJ0W7sPXhrP9tIarRrmehtVthw8S7IeaohU64Gk9Qnu6m0Lkc/Gj4jCK0
SHdpHtW3I6fWr9A/1dkii7bboHHVLeyKQqMcJk53NhqgTWnlp7M54oJgpfN66tDdjp+Zdv+3b/0X
FPM/hrv2sX9lNH/5Y2iT/kd5hHzrX3ohoYm/GPIOVC8oXvRKPG3/+g8JzaRKdNmHhAv9Sw/aF+zb
dv8CrfVJiWGXMhnd/NNL78USfwGg822CKXB75cu/2ryYff8MaLRCNHZ8UDLps4lZtn20atggT9U4
JOAIGCXnHOGAyVhN/3gm/2Et1Gvdm4sQbORBIIKQ97SB/uFpL4rCjcw5+g6hJz4p8YgIusTARrGe
1PNAhOX4n93zXy82Lx/HJ3QLK3nt739kUB3J1c/9xf/G/pHVgTX5400PDptt3/9Aby8DaVCHKmKD
zdbvH11mmOCMd5X8OrEvmrvSLIa7mbOu+OC5aQLg6+fGZWjLkjwON5gsx6OlEw4ShBrnK/xw+vUy
dB4ij/Q1CDHW1o+Nfl+5SwPJP89PnSWvP/iQr8sa/SxpzHF2JedYD0TzaAfLGIVDK8yvTpEC8FkF
EgAqeQeuAkiKygp7O+QRYXRSZjfvP97/9LkhM2qXZqbNm3ZMlVSG3YKyAtj16f1cCEQuk+pWZCID
0csnvVMKe6s4GuZ7jEN6SAoIX+oPxtLbUWtbbN88Bkau7TztBX+MWqWFWGttf8Uhggi1JrpraiPa
ZBn+De9/3LcXIs8LdqoJt0sHLxy95skw4sWNna/48jQo/XDpG7MlIqcEK8n3rwTB9XhIcej0+DZM
E7q6tM5eD6lSGQaDNr5CxRuRRS6SuN+GRBrWgVdRkibEa1rQZjJfbOgNhWe4QC74janCw1FnURhz
pmpEE9b1UzyD0YbpI3wOtLdUvs6PYurTMoisvsV5qGxKzsDrnFW70SGfKhixL8bttk08jOnMKFfn
TlOaGByFoxaarFBPAjRj1k9agWLepdjUAkOHqWMHjpVF6ABFNBZB2Tiw3xAwk2EeomS89OQ6XCTr
ivcrKmQvgdY+IKIpiOwCIvbD8tqjRfPgcEInJgddQnVik1AKNzZNR1LPLWf8VDdqAFFrJ2+mJ+Fz
KjZI6bhVY1nMG5qHfb2r4Vz1G9RiGdzavKh+WdJN5S4303w8DYXd3i3jhN5D1a2RB3lWGO5JnUTd
KZV2bG5WQ+s4mhZoFu5pBYsiiii5pyGkKhzlvIx3mESszvlaKrDpAjXe9xj/ul+tWQLAhi0oJ6xV
EvjCH1aLC/3joBSevqM0+qtxUCGGHnML+wb1w2zwYA+QwOLmrOltJzZvhZfGjrlVbDYGnkhKx/sg
qC0JG8JnFwpL9jmUSdZqjwBSR/3cDZyw7/FlWuq6RS0vanSuxpWxSqNtv9Va1eJc26uoveLExDit
u0nN1oKCBanQCNXtBOm0n9FBNoD/sOSREJ0XsMAac2+JlDaI5nbGtfRGWDhPVGLc5xDo3RV51EQx
rkurCVMWN+mEl68NbTUXmUyAJ2qywguteQjHkeo2IPh6gMOcN1UEo3msURfFEA+l7O/yZ+azY8KC
Xp8I0ekzO3p85kqPz8xpSc8HHnWGIWabHhSx2WCqdN0MDAO7GCuYZitDUtAkCCBGmFvhcCns8emd
Nad+0+HEBMfALK5i38zM8xFLIvOAaLn9PS0VKlvIyt6lH6uoPq1QIT847YivRS9U/neaV3b0u55h
gV91CzGKNO3C2v2EC5jxqffyJDzMrHrxlwULrmZjeaVpH9wWZTfhh3K8Zm+Q0Sc43MYaWE2Zfpsx
hnMPY0taHH6g6IJ4GPY0Vw+xDXXqwHnScy56FcbqJJmQjwaThDIcpGVkpedWGTdfVWaDxRdrVyY7
lMIYefaWXyJtn2a3fozibO73KnLmdTt7SrtsihmZR+DDC4++TmE6gnT6Jd5wy9SPzp21jmH4KcHb
Msf8xTEllrCZdBC+wl7+5Rd9o352SeOMHlTSxbJgEg4o6x8A3H1IizPT3b9MTSSbuOvhSdJfjpg4
5njVmijxcQ3s2jG9pzJv82GTtJyC7haH/AfwnyoCeDfgD8gLo4tW3mWMRUppperz4tV5ucMhZADU
nMb8upPYfwQW3oY0LSQ1fGAZozB3Sdop3dqr7Qt402u8qXHhvLYgQn8e2jSlkdN2qMr6vE5mNsdQ
6qZzYv0eGh7onnjD2NuUHQjuBm9WgFHTsrDDKiY8srC2BOdbLFC4Q5107LBJMRcE0s8qBLbP5y/d
3OBTNpeS6UL3C6FaXii2oS7SvmmlGMc7YoLkfWWsDQSuqKDH5ldrO+3HVCVqbxuhxPiyHJJyQ/5e
fBlVbvKNiDbHYJlP58+WiMma9Cus8DYZzaNpQ8sNFw6vxAtxcgRLu7Uk8gtG0NF3D5VhjRzaCL+Z
dlr9hGk3UvlMFd4ksZ3+HYt1sjZxl3TflWGal3Ujkc5bPYh3MAy9icmR6S3fMJwoQO9kChwZO/hd
BC7R7N+lD+MWtKItz9cFAG8TlVP30E1d/G2hBf4Y2xNOdHZbNo99URnzRuFafVrPZZUcYmVPcFGt
tTjNDGEOe28ucBxMnTV5lG4hr1Fn5/eWMTgIAgx8bkZvKTEj7pvk1kLu+D2eLXE/mMb0kxUKLXE1
4EyyZZvDqSp1W4yL69FTe1rAK4LQNXZ/z3A/aOhxGQiIzYTCqTZb+JjAlPjXLP1g3qy2KGcu0tLK
qVUDtT2Ra06W5xRaxp4PDUGhWP2sP+RMjiKo3X5Bv19i005z217EtkwJrg+cKJuuzLWbzlcKUswb
pbB/D0nWX3TGON2iMK+mrWJjLYMyw+/ukqmDi2e62s0WA1bg8dLHMZGFFnbi1vNaeqoru6RPF8+b
fzplDT1cEEoAx2XNop9L6pb07f2YtjckYdZCkpt63JwWWV1h/kALykQX+NhOskM9ao28F2K8ih/K
axvkw4oyYw8vXY6YIJC0CPk+wqAzgu0cHvhpXGyhm47ZLiuq4QI/sRHb5YQuzb4xwuwrU6a0DhMu
GTi9hx2ITZv3k7ZoqOWN0yXzun+qi/7v/PpfOuT4Hdz1R/nj1yvSlv75l5OrhJsFL9gEwsErihMV
teT/O7kKTjwvR1XP+Utnxmh4h3OKAIr9n6MqDEIohQ4rOpUt//CvYFalD1X/nIYI9RPE+bE2Coka
E9Yh1/kTUSuIv6tLxAMPlmJhoDlLrw6ho2lzgChpSjRRhDc0rh3No+ZL4+iYxDaY6j6r6yH5MiZq
qmw2O1rm/bYvrLAstgMCF5zZogZQfzkdEfuSwQBUIwsRsNihUkaGEzqRfaKKDDb4QSgGNFrHvJic
Ggs7kspwkYbc1UQ72ha4VgcR+SzcF/QPXBAOXYRXZoWvNYzx8ayYw5p6+Ikid+0gIfdopyzW6P5C
TW1V98IK9d2R/qH/IJRjk0vPMWVvHiyqx7oIqW0R9faJ0WWhe2s4GdLrLdbfPeKh1VnRVRyy0KgE
/CALb/PiMipxzaeIdKxh2sNPqGbsj+AbuC6YqTfy95sG44TxwoPmzUPIevLmxwv8tVOu1kgIaMmh
qS2TW2gbtLkoT+bEMpqNgu7DjyTDQB0BIcyWzeMfo/E/AAevD4L6lXPotcFABCdgcPqjV95mPf5r
NMK/ECQ7R+4pZ8Zwnc4gN49KEuRAbGO8QzyfLdMpjVpoC7ccojiEnFgF+172AZT5+vDE7ZA6SjPN
5uQPxggC83oEJjLubX+ew/vOBIMALE1JR4m3mKJgWrCrFdV0chinuKjjawO7VgUdO0F0l3yACxxh
vfpGmJYK0ZTguIgtnb7RP46mKzzrdCBV9x4OAjTrK9y8yjE9tG2WIH8hUDQJsfcYGI85puE0JoEE
jWaEUrdFKCWmZQ/3RH8Zp8WfCDQYatlbn1w0CI7xqcADwXusnH6Issu5Cp3s0isyS12//3L1sfbV
fEZeSUYP05m2P0fSo6OoBDWH4lcv9zMWdjHm++Pq8BgFzDMygKkLqAjPfKPsqvnjrEHn+OKuBT6k
20bCsqF/aoTnjydYtMje49WJYLdDpgvvhrHI3GbfdyggkwN5DPriLrIZBrio2gJjAtOgSdhcYsTV
lc5VTZgTMyJOMI2IduOITyNmkh0lK+MiMlAEbtvYclP/EyoN+kYHNZR6OaHsg1BAt7tZXJt+8+qS
MIIiY/S/hUWWzvVNXfopsxhTb0gzmEgPhvD3tCEzJhn2WSFGxItd0cQ8abou5zYXYjX4y75TgzTv
lrGl8twVnadnpZEkek2iRa94+TRbBD/ZjnOGuD1xvRi7o7oZ9NymDbPwb97zX0FDrv80vgCJ9m0S
nV5YtPUr38RZINIfj+wk/i1NfOb9XHVadQ7Xk4LyZ5jglruco0HHXQSqamk2jyyiJU+47AAGIgqC
LrZRGOW2srYkB5jxUuqOtY4KoXfm1mgposlS7nVaJxmvhBIlwrmpzgYwjB9IUfVjR9jT8PLmps/n
+tto9TnfpO7geT+Ymden1kWe2lWGl2loY/JLIgnZkXqBXan8iFOvc33XnghrPpefcuS6FWOvVzXs
U/R9NrAmjduy7hirW6SREYQiAo/awtov+WTiDpUMKoc7iMfr0Jm7upuc5lGlvcFrevlTkU5NVZ/k
84o691E132AG2E27Jsq6MTpIIjl6+26oGv1yE6kQXDz04+R5eNe5k5WGZ7DM9AfGDRcN17ltLh1r
TBnqU/BzLfS/QqhaYv16XrpKMPeA99hqmRxHUyNWoYkay8NXGV9IWJjhusJ52byseQasSR6ZGrOV
QTOVqcWXqmwm7u7lRxx88hvccVKYyte+jU0ANMSKRlBy6PHUnW7HNjQLlIhwQBhVPicHHniNL4o6
yAKPZTIhMqeV4jZF3YO/YGD6XV3J216DfesN7OwuupmgwMzqonHXBTkmloN14w7nzvMGajudzC4r
E86ce3j+H6RIenxXz6PdGhf8Mq5SD79CMvUEOWHQdpJiZBxQ5WJe/Jl40dwErOHshiH2w8tuZ832
wicmeiYd8PY3fBMbIgP2Au+D7THls7ZuEoEURfCzUMKVaTzY7kU0eG3304S+y8S1emmzxwJeDagr
kdk2nTqTmYhCf4el7lrOh0JaNGr2mRXqSS1JiECz9f4CfJS4iv0OyLIDkd6kQ0FXSxy96RqEjDVJ
ZrcundTK3BchfKFkgyWh2dmbVLr6EYVCFHC/+9nXbBDPSmNLnjuLA6IQrFWj+TIf3Jbu1f2xMXio
AdjU6NybqFLeFnprUtsyWZL2Xvb2xIeHzaO/5B09Xv+yR81U37D4wiDb971Je/EnoL9bL4fZ9qbY
+LmYPYHdl741D7CRbLw3CHTBN3Vkdynmsk9RorZhKtxLwyNk57SNUjydPgjpPP4QQAo6G89z6NS4
eFAcPVsOxQaIQWPfWksLTwUF5rxGCaJoatsm3RP7INHn2gbd6/rQLqYt7Lv3n+NRtQJPgnkMgs3A
NvVkPi4SaIJi8NZMt2RIZ658mMBo5LI3fAvF5CFzHdhhWLO0Pe/a8oR+u4iFHdDIf3sfT9oibgCJ
BQ2goyeRkSFTqKapb5/XRlt2ekFm5rPt7/vQnHktU27jmIVMsZWUI+gOdN37/m0clRucYsh/8Ai3
kwB/gkDG1zt+mg19Gyun44V0RkUqnUaXHI7uRFDb3m+Fk1OXnac46LjRB83pN2+CC1Pp0DFmKGjH
ideXXhftnZlh5RMjxqjLzywWLtvJGJJc1m9fFh+nHNqlOnXwkF2+hFgv5NUHT+Cpd/lqZqHAsSSz
CsmVTSV7/AwwAaxgzPr1LUoIvIiu4D7pmRWnJW/vJEfUmVoHL6tavvlSxBTFAjp2EYP0T3izAkQ5
6d7KYr1kE8JGbZgMCVte3Eu9ISDZfPpMz3/YoZCMu9MpX8IOy4N4lq2HYr82+vmODmA1pJ96uMyV
sSMGUvn2KUJBkalzuxx1oTGFQjWPCE914dC6S2Xg42QLhPI3CIH1KAZxGdLljBMSfPAAP3hPmfs0
Nm1uBV9NXfqQsVfwxVD4zLNTPS//qZbuPnbtqosciGZN2l2AwWOte8hwZ2DTsOwkclTgs4jiCGSP
3Vrdl/PassdY5SrY4593wMpsl94FFGsyCIPnGW5m3KxAqN+D1qz6mLg3MSwKrQfMAPLsqgyr3pov
Qwyp2I76NOIz7qXTc6a5gFNGLljQ02nAcTP0QjojwYT78dhskdoiB8VLccD7aYPmxajveS4VO+2a
6Je95zyZcQv4DJE9s6+ea5apLWxpBMnau/GyYcFP+LfV7lnxDlMl9H5Vj6vJrSQDlkMzluFy5RgI
khPzx+hLxPyI/XxUNZhd/OTLL1hMawZKyZ7LYZKaTT/g0Fki/rTrEQjQbwuwIeN2hOPnwPdDLTNj
l9YST4O750S5QC1azz5f7OcR1ZVKF1r9rHL2U6hHutawZMgSuqMg0Hu1NRsGlxNzbLftfsWGN4yJ
P8BIBcC3LAQioa+za9NBOx+GCtSZ8KDUDZtdMlTUIyYcwDXbd1iWT7+b0H2q3q2e8BNIM1WVTpCB
YKU7gI9jz2HKiErGuHISdAsb93lq4F6NV/JJv9Iv6M0gRMvsGRfFGrUJeYtRtzSYHCVG6sW/C84D
NigYHWu/uxZ5v87uGYp8XbeRQLPi6FR4ZV51PfB5wtrxBfRyHZszI2Vbwnm/NFOK7JaoAUBNsLBo
PVdVlCX1VUHjyF9umTEknTR4MYjQjw9mrkCGN4UtmjXZgv6CnJ7iZKfnk4lwjeeJpXYhwUZHp+Jz
UqbRTN8uCdwW0D4kG7yAl9PNy/sG69blEb06PTNQk+q/8rIrG4OhV24fmJBH8lxCv79wv1k98YOx
aUuxm5q2JLb89erZ5I01YZ8f3zzvHyAGlHZ4uBXztZzwsLM3QuFfiHiNPGrOkZU7Mrffv4c3m4fn
6m0DwiBNaRJl9T3+cVxsEreiq2GM1yYOt/N1bFYqu1zwlsbQv3Q46+xLP87Z1t6/rNBn4D9LIYur
UaeZ8D1cXxLN+vq6HjoMo3In/OMdnwbnI/2LMhbbkeN+098Xnhxw8XZBrwh7I77GYnNBm+DzBnPE
AR1dABNrtjLo7TFNYRTj1DKJU0E+gGseGMVO+oODpV4L1mTq6+qTP4qW9+iYteWzcLcJepNLBysO
r9x4K06q9rWyV/Rh5mLpmUovYAF1IQRcdPuwRXVBUT1x9NZNkKf6MRoxjgFDf76tbsFgKEW6YOkV
ITfIPG1vvcWwAdgRhzVVvrXwxDcXIsL8TlhlEFLRp+4uXb3VQreUlGi1Ptifnx7jq8fMO9XkMcph
X3vIHkERKa5rkniL9oaELowcD1YBLzsFWbJrjEMmMU9xd2k1ceeb2J/GDX4WLHnZIs/9LOzX9R42
RjtEJ1O9Mql2BdYgXr23oonzwUmHTpsnFSNy4DmwedDDop2ZE7MWLbLlBTapGafTwa6hQlv7KHbr
gVMmJ2orP2DrFtUkHDghXdwPjnriNfOAaoiBpYBhSGYFgRHH9YClmgkhRD7c+CVtvvZHipiLcjqB
Rc60cmgi8B5R9Q8MECx2bP0eKzqKLf4Lre3d9XMk+B5gmQYEsGhhPuDaZ/IDVY2DRro1lxCXRKAG
AtoxvH/+wziap2l7RkNwxt/UN1oGG4wSk2XsHMGvKpJd3MNFzU4VsiuGSzFiMkH+eWnoTZ8Odkbc
ANb8asaXd024k6iu57jdoqas5XQ218hbcnxGshbRhjWx2Yebmv7njLtjE5ooSq7nGs4wWRV4ioz0
YihyoO41nT+Q1x1ItnXo7SQnLPot1324Pn32PtEd6RbQqPzgMHZ8XuCcjfEV5jeW6cEiPka3027G
22kZ/GtHJONYfwU4yebrFa8/ljRdGrJJIjeVPA00aHpGvb/UHK9wNqsrQ4Ajvz6tvKnSq4YtbckK
75rJlq9fCBrRSyrJYi5DwI7zkStyTmLp/dfXdbBg82G/+QIq1VFtLOGAQc9dxbUpyJz8IupOw+WT
Td4W2v/ZYVlxc4kH5gfP2zpCAD1bdxO0yRs0O42mHi3pOR5QKKfW9Xokph5/Wwx9CiJSX04F7AOx
XZ1VhCmQg7UAetTyc5NzNE6ClhzdogNJEDQGT6t4bhCU2B3l5leQHG8ieOj9Z3QUZc48RXdCz4A+
tTK52eP1CQVRMSTCia9ndEIcxuHR6YEgWtV53ym1YLNs7bQI2/t07IDGNmW0zOlPjtkDR4qXE19Y
T/5KwzXpMWTeOk5tNNMWBYx+0O/f7xGCxO1y3JQmfF8S4W0A89e7FuFCdBUR/H2W2CWykKgk1qNo
Fs7C/9VP+3My4QG6lfZgF8vBbJOI0ZbZZOPFH9zMm4ENqdHzFIdx/Z973EPQ1Vhf0dK4LtWQMJfM
Qega1pGdy7U6HG3ma8Sfyfrl/YdgvX0KwhUcOiF+MrXeoCs+oQtr2wpWGrcx+tMSkoKeyuXchHhx
9VKjtCseldAeKPHjKrt+KW2jztEbRu93GOcEE7JeKnDst3FAIzv5Cfgs4CstA2jMrPFme8RlKLmy
onjtV9Ivi4r6TFRTJpPf738oqQuOP3dKTctno+Td4oaj8ZnXrxYDvHjFAwnayTPw7deVj5W81cBO
2SXuqur6BBMFjM+3xKk0WXSCRKvr643C6J8PFWEqy6fpW7iHRjByPMwrxjGo4M1aC5fIQMBvUh7x
bO5ACAJHzL6d7RuFBxoi7yKW2XDqQpzJnAO2fZwx7keYdQSlPNdk9iQ1Fp6IWDdoWrCzpy9gDt23
GLmEBAJ2O2wbdu5i1rlzgI8v5EJqozJHEhiyGNuJs6EZe+N2rfpc9I8vr2NdRg38rQgLNdTZlZXD
KVFYFUQeRepa3u6Jl9KvAyCzYDS/QPb5HLMF4liAUNzjiFqzp1ygKdP310AMXKYDx2mPOHZyq8nz
NE4RT9YVkklscUmrdkf81tsPVr83uw3tWPLNwc+lbb8dmwpjCoI4s/4arzM9Q9cKgPuR9GJfF251
op8hYaJhf9olmfxw8X17eT0pLMzwNSIBJPJ6FFFrJSndlPr6BTEWpEywv2SDp7h+8tRJJFuF4KAN
0WO89A8+/pOC5NUwRuOCvAQ1kaCgeDM3Y+KDU2ttxs+RivThFcpay9HGd6IhHTZyCtfZRx1PxTuc
NyA7vECoboyRHR4zFWe3lyOwYU8anh1YkPlmWCM91p64T62Xl1PTAtvFuA072UJ17OHWkClNCLG+
6svIKkSuW0nI73odw+TCORyxwumHVG17CzF7jVNeyKqB1V5SxqRbvT+p3yxUkNBJOwaX0m16jH5e
v405h+/V0SP//LJEceoTvPKXwt0BFWgeswW+8alSpcNoWVRcagP09sNz1nFBiqzCYzzQmXPheOKv
+fpWEDzmkqy9+a4oeyOCFzQXXGPC0oul2vcYj+9/9DcQuHB1BeBKoZuR2NMcVf6YBqqI9KwIt+Yw
cZwN9jCci6E8ARJSMlakXv2YBMaQQd/1+G3gGWA1OY7IJlAQock1fbGPJuebUx8NXh6Brgdpwbzd
sshM7RGtF/FdhJCaAbU4mcN2n9GqpPx9LtAmenHzdW0MPJMC51Be2Pq0z7CtiexSxgvWGxsmustj
VCs2SZeQ7vXbe14oi8gp1i9uSnBCfcB1zLZvGlhJZrHp8kJ3tZ8L0IbamVnYqYVq9KV9mEDB4a5U
UTAkcpJjMCmIuxH5NIpTtoWACJHQvWj8sjeXTWQgy9l22OAytRs3GTheQkcrOCyPU/MEJ7W+rmct
UVjcnodlH1/mZ4z0/dd9XAsw6endw3uwqAiQBR4Nr4GYMtOnHXP7coAvWhfT2ioxx3APArCkBFbX
TO+PCqLXu6bU3TRUSRC86QeYDLmjGWbXS+KFbjV/XgzcPOu/S9zDm/wLPagig57zPwSez89r2J+6
M2Bt5sg/a5tkzKAMQULEPILA/gb3FzMs64ot9TP+ibBVYNmK0cEGQsLjLbcyhudVnRR2r2HBTJqM
nyiqyXGBHzjoL3UeVvwgGnm9GThmO+Oi+dQaHS2HfNxN+PQ/2EJO/A8OE5zhectQ278rGz92uUlZ
ZTjtgfrq8yMm3H6I/yLFaOqc9RMEbKQD6Lf5SbZG+MSBRxfCuLU6+l8tsYzDMH6Bd5eSmDqma53C
ujZAEMMAuq2+QyMe9AfD6FH/chiZbn4VQ5QFQC6mFgB8W68rrbYg4wyD1S+JDJ3PNZ/7qyX9ozbc
yzYiFey+fH4QE6eieXkg3NBzob5bsPecTzTIx2Q5K9JOqWGPkF+KhqiFjt7wdQSqzK2Uomk65AFt
FvPMkq7QTJDY58CErwWk92TGvSzVG9lI/a6KE0mshohp6CmamBsy6s082TlyHrnr2A6bIbuIaKby
wlaNoZqnsG2TNfycC1T56b6CRwqdr6dsBdCL8wns9Tqk6ay+h4iwuRXS0yVtMlyHNaHh5R1kawaA
iK+HgJR/8zKPoSorsOcyg2FZI5dzVnwQBhKnaxwuCxsD4VMHdwLIGGRm6vtbAUOhO1l+Pv03Z+e1
HLfRre0rQhVyOJ3IYZKoQNs6QZG2jJyBRrj6/+np1i6LqqL2/o++T7LIwQCN7rXWm6qYgnaUjxzP
RdnZh8Oco0U3mSUT6jkUBk+erV4WEoS3gqGrJWRQKfFg7NqKJuMYj6u7VocGDLJPMYl2O26ia7UD
K3SYSmJ4bop4TfhLjRMtvUmi0m1mUnbLGIoc4OyQTEYwJA9I3CAmEGqbMFo/F2smpuCxNYm8TL8Q
BoRnzbONBJ1PJzht5G60weTN6wWwlpV5ydpOrvcydOV/E86KBGLMMOy610UKxApKpodlzLF5NnLk
GccE+q6ffcg7Uhsx4c28lh/9zft8PYJ+ep+lcIy32nFRGNPHvNk8+HTYQEvZfBRUAm5/2CAoGRiy
Vl6CoR1JrVh27JzRB8TYKzKGZm2Eip+1krDhVYyEG3ytQMP9NumCZwN2SijZ2iydZocCzYjoBtVg
GnIIUHxH7lUVY8fKQK4h9AUyfICqNoXbcVmIi+PuCjwFJYw0dPJA0Pw3TPwYji5ezDGUsSGz32+K
sefxK/h3qRhCH0/oGAFud0xdYs+hvgKIJ+dkNvA52QPkRLQ+9A0OUAShTkTM7SpDyKl5OeLTnRw1
gN9hJADYjvEBcz1G6lndxsERkHpuR0xdLIfwRP2DuIh1Bvk/IyuWUO5OIJ46hOPm8j+e444hpitW
MNd/6DIucVqBsSC+65VYdo3BqodIo0o8nFVlw6qQIE28scNYkmuIkY77D1tbQFZD2lIgG/mC5xtW
BzwlhXI0Q5o11V0vd+KUagoFdnfSNeSwJbGBT61RTXKmxt5JDPwH34cxzepsIzGC0ej6UZNCiCx3
t+4jOU8eUY7FiukzFJFulUAcTY6DP5NH3oeZnRkRrPy45rbgziWL1w4nBB6iBvA0w8gmFpIvM5hA
JO3eSWPIeTt82H2yUy0mkvXRHqAyN5e6oIDBcljhBhFLbkUIvxnwFm7ffxOYhb092ZjUsCE6SAnl
5PJtseamo0/tNSYf6qQBRTxyMoV1c+JU4g4cB6YR3CJARbnpbCUY0qN+m6MmbSviUAc2M5I9wq7w
8l1rTtN0T0qFgbstnj78LHcO3dHmiBQzJ/xVt+cBNgalFwNZJl9TiRGPd5hXYs24N6CHyxNezvIm
+sST83eRG8uxmRXnErVpG+Tm7p4swEisRzExcYRgNfXyl/hTS5O6KzD17V5de6QYq9yKwK0jNjYS
BK/DQHZm5KUZTPUhFUr2Hswoh1Kpm3M5vEDKxSCILvpKPqPR4hpzk7f9A28KODv6AL8gOjyIIMTe
hQb2Meu5FOWV4oZPDEm3hA3GJBwVi6DEPk12K+d8pjdA6TJnskq2JwcwtvjczpBjL6oMXKpCQveZ
JKg0QG5wdbYT7iFVUx01flCMUMyy/ToZuBdi4RO67Z2qW1vXlF/fw7OQ3xFWvZ81t2Jm68MRWuAu
/IQUIUznBYY584zpLtkqWdwOeSRrRTQgbCuu2a78nY/8gG+kp2F6Vtl3oqC2HKwy8YNLjnCPYnZc
bJNTKiBrLD0wwi6jmxqjp2i9za3+OnpSFxx0VshljT26S8aPcCX5TNMsBnnjbIjv7q6qS+z7brBm
WGMclgg+I46BMIAkmT54ODYk4hzOaMLsE+5OLsPjuXDl7DsLloTrWtXNm+pIcHIXWbEQ5BfAQcyM
k52VmJmca2SdjO3Gif9m32D+NUfJUybmNumxJmz89JLCTOaMb7cJI8A7FuXCLTUNl1TSM5t/R2mw
RgbYuWgBac1mn2EJ3ffPvd/KCZw+0EJH1F1xtwZxzYVZDfurfaNvJsQUd+uPIZASeZu83SHver8Z
shrQP26bEx5aO7ztGHLtKwDX5gNKMqD9qLQl1IHXa8t1LWEl8cJxkTPm/TL6QftpRefi+wfVxAQ1
9uwVRRCOkxf9h6bcBn6Wdlc+9ZGgmwW625XCo4GUwjLCxLwhUGnDA2NaLZzWTgJNsPm5ZZhWUE55
di+xKd+WDAYMNLvaufMSJE5kDig4Sr+MxCAH+Ce2KHaM9tCspnxfEvXAFt+Vi0x1olELLlTc9BP+
YpgfDmqtTWJzL0T+DFV4Z7sb8VHroSmwvGTL1wdGKdAN0uOMsEdPojTZkE4MejOv2w9p7sSfATCs
2bztmDCv/tFooSsQYKG+sTf3LW50y7TAfnxsmlpuSTSDBdY1+IBO9Wt53UZmXkv2A46Bdlk+ciYH
Ad6QbNdbHN6VLQfYcg7SBLgNY8OKnKfWNlx83rEYTET0ONKPsCZH4cnnlYc+1gJPsxoQGWsn6VOR
x1qkLcfmH8zTmHlMz+a4WQWyQ43VCGHKobNG/+xt9dhYGSXKMbPFhgLMROKi3KlXcCWeseYgF/0k
9x6jAO+EU8135CL03dtG/B3yE2I7c7ps7RB+hInhJXuBRReXYxGTwveeryVHFTMbZU4TzBPx7mlQ
d7Z5bKwSjif83BjBHwVBn5HdM7h2mLefg4RHZh4Ly4Y5eiymKQmm2x+Ta6aDXHccGvKNLOKeGK87
DU50cSo3JqcurZXAEn+JXtwCodCDayOf9Xejv3aJ2OXDEHBXrSUVvsj3+jWbjZnwLuwq5n5j3ISf
V59Z5ceWf0ZLivLs+i6LMPPBX7OmkCvYYdrvBRci/eQXhD5rQnrtbap44p4UIz3YwNBxfffKtOdv
WxFlcunnJifRKchodxM0P2aWTpfOm2DlhgQC84IVa0cWwl3Ct2ULUZ19nyHLLe58SrKu/hhHqPiC
p85qY65ooXfiv+nKTIM2hm8Woto3ws7L8HlF2D1eUko5npC+nkqdafYVKMQ3zG2dT/p5TSUcG4ho
U+7SItERGnLDRqHmStkE/nnueJqrlLnQgyaLlYnTyW1SMchEi8MpRLKaEAznU4MHp+Gdsg7y6vdk
NhkixZkEr1LhMMhYrqOrFKcduWzUFGKAG82aZnu+3mS2fv4U5glZiPdVNW348iLSlG+GCHyGQXt8
2fMZp0sEmPyWVmQ2qyGRsPhrSWvYva7R1oQEeKjXRH/BMQRvYtXgncpqR58it4UB2kP3qrcYBti8
AE6UywGYPi7jcpafDGXI5e7rHbuaZp+vrCgJhRradm0o3yKbCA0uX/gQTOuPwq1zDkHRVPK1sxTY
UpaO/Bzkc7J/m9QB2dckXHBAbGjHqL8Vcp31scQjiKmTtFDdPHZFK3t8rxYSpEiQD/Cnxqdw4DXP
K3n6TyHZahIdvkKJhdoBcTPijO+v8yR8/CS6ubnTddUFwSrDQyaHQT3CxXBkc/CmWfITNQCa2wni
wnOBP+jyhKZVXmtFRAKfknejfEVLkmE49gO/FLyplevJn/ZB97fnbImH2LsM7JrmcmvD8oG3or+3
XkT6Zug323MbiXgPCiILl6BmZemvrzdhwgXs1tmNFGJ+fkhm5viUMUS2JsE+JfZlutii5P6dZlX8
1ZO3cXCvxD1Uzd2C83lQ3nt9RfYsTP8unr8zjWWzxKcwHqlp7aEL/G8uf0ktq8YpnYhRvpMOXIwx
CtARZypjl7iT7IQ9Dg+GEiEjMLnpTmXIj8WTfDR2wtD12yDhHQzRqh6B606EwcyHsKp7+la3iesx
esDdL5ejjNpx+I29V8r/idwMEhszUDdeXhwBifWbpJbyxRyylPj1vRdyiSBVXC5ib3otwumpNIlC
Jkam/VpOmRzZIIOWI5thW+TKVRMECoiBP+iZQaImQm3fyoN/yjI5phrdWE4P3+8n3nYTQKqgAMyb
8QCzebnfDAPTsu/remycxznjmGl2JfYnOcbeBbfmFRWKXDkDKRwYAG+5yJ2cMD+57t6/ip+hEJBv
yNd2SPcEFzvgiJEjy/8wi3o57y6SaHtMykbyYhU6ivMq2xTGmht7hV78QWr+Hvb/efbPx9tQDWjC
Awu2g/3LZFIIY8H5O1we7dqV+NzUuQF3WkMADKmou0izMLmMCAdneTVVcN0b/heQKdY1P48uGTPA
WYax7OI7Yjtv57MQTAIKMy+nGWVBVw/lSOs9dyRmLhCh9lNFmPx8JMa0YQIQzSMPKsWlg74c+EZS
j3QPDn8Qu+KPoM6Uv7uUn6OyjeJCEhvzK2k1Ca50UExhieXB4jOpxKeiqGWDpnmjGWNFvzomjKPW
38EOv9x1aB4Y94C3gD4BRL3BvzBjNHzXGOyH0KnYI/R+iVuuRPXVCsgXIcvOWu3SlULGIX/Jt+L9
FfjzUJwlAEgP1mD6JtYgVAdv3oMcPmo3ELH5kHqLZAMvgtKaY+XaBG5zdt1/61mKcN7/4F9eQA/H
E8uhtWMsbjHj+nnpS1fpKcXp7sFTVRYqa7JL7jSEO7mkrHzVBaDIpih1vyeqWXv/Mt5+f8mt4EgP
kNMxnf+FrUDWkhiSai4fUB+pqWWKi/uJEXZGScQLgqjgoFf9+59s/SxpBXqVhA6o/UCxoALB24FG
J/Btzkn/uk+rQc4NyiCm2T2GedcSczx2nLuvcD0lLLKoocMUdvIQ5qWVR7kbB0n8xWrzHD77+9f2
dokivOBeeLzS2Fo4BIT8/HBw24EGEMTmvR6reIpcOU4RTZpaonOdsElpNIhYTXkae/+bTeq6Ev47
ArWBiiGr2DjpYQjINf18Mb0vFZk4rNwXonA3uLnqnkC5FOYnrAI6dzpM1hiYL2Xhy3LGcvraeulI
u8E6JOoQwjCGTggLzW88UaaO/RuGztuljHUW+SrETAJbeu4vBB2OGQFhPwoefoji1EJtDUonRlIk
3m3PYUYO2wMiVShN+BR4XOb7j8z7mdIEfGs73Kgw4FWGEfULpYlSQMhp7vqAa3XJ2Sy6ocFvOMK8
OH5OlsXA+I3wCGR8T5tSAmpxc+bDHSf3AQTQfRwDb20Lon46s/kXN/CkeEnJvHVzZ+cPloBqEU6U
6GihV0Mi4k0SwvGeLdzV6S2GFCTHhbLFHdfVe1exh6PLw5Cdn9LT0iZZxAhvvmbG273Cg4Ag9oOv
off0DlESv3KaUWrO+PEIDw+AMGzQMB86DGfTGRgWQfbGeghDqlC9Wfglc6fPCcomguoR9gW9ODJj
dgbsEYAMpDQTgyUpPTNFZ7QJ3yCdpupcOI2kOiQ4E7CSSztNU/MYeNSy7QGXrGEcb/suha12ZAqS
ms/vPz3rlzWEVIh3DkIukyyL3vPnRY5NXOrOIIUPekrcqq9P6UdDDHfbN+MQHeiMvcTB6wGFEKwp
KrY+uDolSS3ySR5jODpL5v7mjpI6qDRw+mtXwFLNV3OxE3M+dF2Io9BvvstbDBLZP/QOdg8USJCE
3hLWHCTnDIDN/p5msPXqv9Hmp059QghEd6Q1mFott9UYeUdsfQntqNrycEqXDKbfXNPbSsvHxUzG
vDg+bENu9ZtNxCTZQxisqfu5CsMNPyivH9viAq/CNT6H1NkUmgHE6OpPm02MBbuIPKL5HJNlNqLH
JXCrmdxmKoVg2umLn8tGNjzQfcPwGz20M1xwj5INHsrKGIe297/Dz/QI6jOYKj6yLgzu8Hny3/J1
xQp/CefJ4T7YjLGHGDDElZMcjIW5V7r7/6oOAhMyqueAJmN7aUGu/3lVgpl09OReda8BRV3Bd6o+
x0eA5MRD50N0tn/DzXj7vNjGCAyKQmlCR4bd2/q8EJ0kbsztfZbmAZtlRfPtf/vx+WUAUfRjEA0S
eYstgUj85v2b/cvnQwkPHe9ajrq4/b355jU28+MaWsSlKWnEzKYme+qfVFuV5UF8uHTEOtDJ/h8v
gMcM4UkmINHzccT8fOt9xsc+lgbDLUy66w7oXptsffglxigna6w/ItbOXp8NwR/vf778gv89dUOL
0kwyFzhY8P97+xIX0rd1g0l6l7NBbl/CcBrCUzr4MUMeLro3hpNvIxb+zYv6xv7Xs6kEOQsimEhU
hqy5N98bayjhbBhG36EsSrvpMXDbZn2Oqj7fLhpMrzHLcP4YMYOnceW9ke0ufHnZumREFcn5d5dP
NK5DAFFvI3tnYeR36u1KTrs0Wk8nIE8psMmKNYQQy6TgFg7HY0/wkBR8gapKvsH7t/VtZQU9loUN
yRTuHdX/2yYn9ghUbGy8tsZIONdT184K4uo5qouOlNJCePkP7Ze3ApO8TojohCl7bAiNv3nIb7cU
nA2p+3EA5apoAt+2InM5RokzrvldcKXzZAlkNIa+srJTY8D3v/yvH8fOBXqHEBJSLCXdz2s6zzwP
DHPzbrElCRiU5bac9rqloIAd3e73Da73xiyDe8ygEeYNb3LomQhq3nwkkU5LF1Ej3moCcH7VKy5J
1W7P0zBLrE3q6AWxA+uIkm7f1/7gto/2NG5teUIkHZv9ndvCkxD3elqpBVVeAmud2UqEodJlKWOm
TJpZ1MRzhNyuQdn1EXvCkQR5n98qD4YVXgbKuHiVEFY7D7LnoFKRa7f0KwmOpTHYDSIsaB1MBa98
/FJRvLxJSDgryCoJpI8pqKt3CBVjqqlnCUHmMAYZzTZxyawiU3VoXRBs9DyISsq4KqyAYX5ZmSxN
WVDyjUh7kW3mviQDy1/JXwasvmQKeBO1IQV6JDPLC0XZIseSPdo4PkQ3BU1Se4wlRTvJryRdIn5I
pIbclwN6PUmLvU2+cA05QRRYfVzK0aHqKErZAr6uSeUPp7DH6BErSOIuVv88VChyokvebQjO1XDG
NOeZ752DkWzOyUuQ2H9UN0s3K3o7zpXGWA/ONFjQLE69PetpC3NN2d3Z15mPmg0zXJNz4isHFedF
k8TdGHXgSlDIlTKnO0FSvuXNDDohpcoaC23cWXp8ZNch8395drotcGs3c5/KkJWExoEJp0tlxhiz
/ZcKmcTsfsMB5GV05xxdmZcQr7JDquUhLKpSviWz0ey6XGvL5gYaEw7y2Rl+QF+fWl6ryL+t7HaO
7ohcHqYvOR4RSAHBF7wNf7prN4kcqKYQM0nNrcBDsQcgADfvXZdBYYfS/wXiUxbsRwAXHx9Ss5UT
8iRDl/o8rWMKYg3qYSSQ6SFmip1veQw2j4TmIsnZ8VdMMMciN71zn9QSV60ZKUTlDj7J4v25KVSj
9I3R+ZAUPrpgotOvQ3g96rIVcK7H0CSa2PZrVbp4XO5Q6BTuY292c5Huu40wpa8zlmPbs9MZ1vy9
gsWJXUaab6n3vPB7tmew9Wn6m2GG5T4DiovpA/Y4VWufDKM11ufA3RZj/IB6T/rNeJsrYeMCyfwA
nTHfrKE8DAoH1ggB7gKSf4mk6Io2hZnsNAPm1SxWemXfoixs8wY0JwB33E6aDMBuyF5w3qrI78VT
EBajAfakJuzsvHLW0qtdQBdw0UpM+B9V6Fr5k1rWEzFafJ/riytMZuzJYROhPeCsOppyGSqyQmyA
d9y0BuFyWNspZo9q1QtEoSxMxenMbTv3TLiY+Fpsh7aLPTACVHUSv9CKLoJG5qQ/mh3pcoxwS6LE
EIr2sXgMCieZIXppPme9pBy2+puqJRauPjIwk+gh1qi74Hv+yj2WUyT1qhcyieYP4fXCOUZq69LY
n+N5tdz+rurK8cpjNa96S32btGdAn5dSJlJwVPHZCjVh1MtcQg/uy9BkJ9bUVSINsVfcY2eTmM/L
SHUBdqZdD5KkGz+3lU3ifeN4omKEr0AOhVD54SJHndO8YSp9Zloj79C2oLOAncCdicgzu6Jom202
wA2uQjqqbpJ8pQgAg38vaYLdqzb6GWeQXe/Qw3Nig1+vyzRg1A7bIrUkyNJZRJw/eFlDdNFBb5RZ
HYdsotVCnqS3K5qU5CAM/QysN3aR4cJS6dTLNqvfd0U7emddw694hPF0d3G+4hW6QzJtmawCxWFS
j+bH2r7uegN3gU0+gBvPLVM7JUINLs8Ke0lH4pCVp0A+phLzUvC9JhUoioxb97L7SRaJDONKez3c
1OhIY+3OtQfU24MaMk459o/r2cUqgueKe62khvTMflmXdTfEZZns2zbjmUadERCaDYujR9hdG73U
xFgQPrjfahNHC+1SpeN0IFtI6TLIwvuhvbyi7/+z2K4CIGLvBt57URfy3ztqcKFhOdKS5KmclCZr
Sz8g0yTJ0DzaW5lu2ad8WPEqhJxyPebcYKSmmcNNnmt69lM043Vcrubq6+bIpSHcBADowaHMAKwq
lEXRqPaV1iph8p0miUAbRziJHn7Flj1KrJM6HUDvzzae5Ky+tGGwUSaoP1lqgI8npfx0VbvBJ5KN
gx7gF5RKrKOCDZWnG0/E+DyjSZWEokCpc+g4K+shN8LVvO/8K9TWjm34rUddlf6RAC6TZsCYxPhe
5qRMKKV1WQp5qmtQsgWz4EDUI+3ZTSgnpZ0D9I18ks4AwhasWC2/ikDoDGRgCPEY1MVJVBdkU/hw
AJu9qyjsg4sFGMOmdpbnCTNjtwz3SHHipD74DACn4TiRMTVFx1ER19WyjZQPga4E9HGPYRI7wCXr
7AkmID5xWx3tk65BXQ5kSkj4dir7Rj5fnhAXrjdkXTjqhc4wQM7sSbeSw3pFZ6p7Du4n3SGWXrVK
7FiJ9Iivl7+Q+lGe2brGnVRRpTleSHQk3SiaE7llojmUKwbEjPfOq22PQgsPP7nPOvk4sWCgxqTL
5xH8eSSvRYl2ekUAiG26uWaXWwCf2GM4SZUeNPcEEpisKl39G6kP+Y2c6HI2ivW2pPtpbljbCbqO
ULF4TI4CrmoAo+ZdUOcRmTuAuAacYAAYtTup4qlX5SHsELlbaOQ3UUc81k1wXxTyq5fnRt44HMdu
lhYLqiBVg6pBVbbwjn3c80RqVTasOhhJ3Ek2eeZel5wISO5yZoTSFUit5imBFgr3RL1zuSQ4dzug
DQduZz/AHQsu4Vh3TXbKzNh3Xyv1sBsfrvnzmOOKgJNBCsfwyfFNCbg7IkkGabErCMZCkyAF/5gw
SjoYLYAkHChGj5Ffh/SegqSZ0FQlRELuqY3JiEs1vdcY/Dp4hAyfshj9V7qfBlciPlrskisOmkV5
wfPvhtLrmo/mnJEUgdM0UAKMtwJGLcjudbfW7xi0+a2fcHXNttK/6GGFkcxjYe0TjClSf9fl4jrJ
4pQsyIkUbEbzfjUBckHpFanRKT3JJeRzmHbsgjUpy5F96koc0NVrsRCeWtwRkijPXX2TtQSRExo9
LNbIFUvzcVAUIgSp9RgeaUKWBs/srEyG/K/3+8m3MwrMD7H3BEnBEhE/m7czis3zlyZL6vK2KvGw
fYCIrer5TeLFq0KytMzk//TBKIVo4RnPMPb3AK/ejuLKwhm7sNnS27xMu/AVr1szgOTf4sCCE0Vn
LFV9rDkq2Obf/+C3YAgjfhra0AU3A/Vwf2HBGkaIGWZVk6Qxr23oXhisjn5yG+ExA4UbisMUhGec
h3sLHs02pUNZ791sdXCz8TlTe/u+uG4to4nzSPEBRuA0tx/fv8i3SC7wbRgyxCZaK+L/MkL6uc9f
YbsEQSucsyYmKTriou3isM1m5GuGS1saJ2xn2pQU63gJg/DzMoq2bc9NiclbtrOrnlF+32B9newh
zcE13lUsAwefSOXT16XEX+A7lJVGXe4mry8XLIaoVJ30WGHnwhxXvS3eFRV4/2ta1/Hnf2ZkYOeW
j3LeMvEnRc74dnxiwoBjbQr7NHrpRpIU1Unt4plH4HmHjd2IpUGH01RG7U+GXrTEyRGz3bT5YCsf
Od+h4qZ/DHrLeLUmNhWMqa6AirbF03xs5ptQcAkdhQeeHkx8QIxxn6YbQZI9WDYe4VWQpm6ObtaU
uo96LqcATxCZePdYzmSFY1FI50JEsB5dQ5+SwLkrWoHAMELBYHO4yzPiVfsCNYRjd8Yejt1mEa2M
pc6QgekMXvvQUAYW1Zmh72C/YDAKd+FIBpETPBdb7CGyDVxjGopjLDYYwXedHVNXnzc8teNH2Fhr
RQMDU6ctyZMssiY/lyuG8Q+W7Lrh3XqRMfcHCDpttD6u/RBiuT9GmZwaeAYhw9BoBYan68Uc0L4R
5D3HmYGbtNr3vWEIF+OPdcU+qNkPTo8z665BaGx8cWfT9LAtbKJ+LU8F/jd2cCaPomSvn1fEAAit
t3Etk2MmhgFY4MoxqBSiEqN0Iszb3YjXTmhBOoZ2RY0479B3ZJCFtAZXI06Nps1wnMlrtI2Vd/gg
liHoCL91Vjp5oh0xX3cuFbZFU/8F3tCGNMrsIswsnugM84zop7wJTDKdaLCLlyldZvOV6tcOL1Pb
WxZBJEtcTuBbUB5AzrR7p2qasjCdeCB9EU9rcS/CVtonKa2CtjTVtYDBI6VMUH2b2BopcB6LVlbT
AiEQYQ6tMXvETdpUeOIf9SIleQ3elwb+jMzAX3E96w9ExQls7PLQyJ9/84phA/HzHJoZMENgtnZs
qF0oA2+BMSR7NTyC1ruIJs0c0m/bKGnyLxa0Snwx2QnjG5kd6IFulk1dRn2Lbwcp8TdziRXqYbGW
jHkYUQHWocUe6X6ex5bZ3GQlX8pywhYncqtkfrCDahj26eL6tyb3gFgAOPRuUtxCdmWOR/JmNA7m
Yer5b+m5sguj+ZAX2OrcGi2uV+cJWUR2SJtMvMRDseYnx8tmVHC21X/CBiFrjl07muW+30JvRRuA
Y/3Fh8NJho0TR8ReY+RPpOu4QEg9WGOxWHdRVLePRrBKv3XUPsFuqtL5MNMNkgqfhu2B6UwT3SYy
vBRPnTq4xzSgjo4zbOKQL1sEn8t6sh7I8REzyhTH/mb5UXZbLt7g75gS5Y99RUxeP2bW81ItRHKM
/Yufpt0zIYrFY+kaZORtowsJZAdaGFcCu68UY9J7xlVg4YfFc7cs2udOXw3mPRoc4x9iIJwz/obV
YUUMcYTXnOwDbwhv+K7W0STspmJWvzVffExVdgMEEIy6ou1+3GISTAkeWb+apbudQPXdZi+scvgg
sq79GDtt/5CguzkV6+h9GkPDOceR2RybvJVOhgwP7gDz6jOhaevBYnYrrWWCB5yHkpsWQ9MvZut5
f612mH6Nh7F/WkHn7xPsxy7l0I/FDhaieyB8iCjrfN6O/pK7sJ62fLmYzjjdNXChPjT2QEDb3OfH
IndtbMsEwSMQu9Z/2nAuPneTO3+sXHO8xaQsfZwDsyrgJuXdsSR/8Q5FVfQZ163y1kpi72MIO9ol
She3I9ji4Z0J+fVr6U391whbuzOMG2PPnCS+8fqp5TRh6LZnXGSQBD+F7o0r/PpzO851s5ccfAz3
hfGSkL19HzUtEw+aRrINfBuafe+c56CxH2xS6Q/zJrbvBEk3r4Qg482zxsahEUXPUCq2Xi0c1G6C
Zi1unMxbP2y2MT74ydCerVSISzoTeOHE2wqfPAtz4jYa9yNOxeFCYkJV8ylWfDToXe/a1iXomqyB
4BSWRfwvTOPnyG+mV4vj7QxPkeQdjB4QeXnsh1lhfnHZgI/GUoQfvCQIbohukGnEA1+AsbD3JaSY
Rzo/o7M9NGFTv0wkn2Q7lNHNPUuTNiFqZ94Tu0bchSkZ9UVh3ScYzLwsmWvcdnaP+ot25+KxnTw1
DTHGnJn1Mx4z267ZRP6S1gUJwbNdw573ZhIz2thC1IwVHCxh4cj0n7J+ZUOtnJ3N/5DLGXMHMQC2
nd1qG92fqxGQJYxm9VJM7cSekW7FExaF49PMYQMaP9TnCZurXcgY+rMP2dLeEYloFcXeyERKh8z8
fBGnMqmGv6xgrB9TirUjEQwiOMQiMLMdWRDJEf3n80x8EaIAgl02e7zgaP+3GJxnn7k/3t/FcjIm
Uh22yO5OND6tcbHGrojumdVVN3wx8lMoj9pHKoo0OgFtxgIugM2RnBrMd5CutWyvNRzYHWCV+QKD
YtmTY0lEgNsafxnJSAxU22duveOqyn/8rfZu8tRw75pt7b4hWzNuC1oaXi5CRxPXmW+nbMhhfPhe
dcDZovtr5uy4s1bP/4pNXfdUxZ1J4kVakC6zzv4zqfTEhMSx0d8SikxwxURB/N1Iq3SFE9mOOG3Y
GIkdU2/ICCJ2Jkxt4qE9tIUX1LsoQHUc/gloH+7toSfuvOYO306C4DKzmaGmb/7wqcHE7TjZeZqd
mGKYnxKQALGrwyrmCzXsJZB5PyHHN54sPOC+N+SPn4ooc+5RZuQZCYujeTvjh3YMnan6gjyTKduy
hS8xAUFfCygNw66RFJUdd6H9bEW5d8oXC1f2LO7Lc9KE2TfXn4abwFjTV3eAP0CSeYAjykx36G+E
Ni5xHfNqIrk9YfDX3WZ2Vh8w2WIK5hIynWdt9k/Ypt2ewjd86pmkYQ/nJjdluC009MOIsMZO7qpN
tHddtj5y4X/ng1/93W1WDfiJS2BTOOzdnTMeoedm/BQY3W3hjtEjoiX3SPxLf3K6OSESac7aQ+4Z
3r3bLqRgtuY3vHXcu6VYgn2UsglVDGOIYeDdPWR9W/65uXaK97fXEHlTjNFN64r+i48HEU5qRZE9
Golh7zmEm091v4gbPzK2i8ludp7XNb5x+ez8EAjX+JSGQmDux9yzPC15kdXnIgnT/Lti1zMllIzi
LQtxiig2S3qGZFt3HYVdJWMtiWd0uxkO41SRdpRk6LV0u6icJdTUQ9uOaFbbMEt+0ifNZC/YUOjn
1NgzHIuUwSG6PAxSjyPuf2W0X8pk3rLnAOEsdWxOBgT/xFOeVhRXsilVeN6GX8xU78x2Qji1Y4gA
PrdkY0KmlRdVC6GiV/Av2mqoHZT9qNIuUe3V7t969gp0gRXofqhwtT2skxDbA+yapL/pY+AN3KmS
diW0y5n9+jEnd52QmiTyxvw4YeaXHo2hd0jTMmoGGkZcr+F3E4vI+BbLeqtCxFRQ4hnkG8ynDvi9
fnLnLs7/HL2kGVvsS4Ym+4SZZ2xZDGaL0jbvAH0Xzz9jf5B0pMFhKYvZ8YyB/nqM/Tr175cpYFK6
rTF5COQh5xxcO8w3pBxqWEDcNMKZRyUSvcmi0jmoiVF0dULrtq1dIxgvWTV+x3C4mCBIIkjw/vlh
Qme3Ib6QDqPBW+H6lFhh0LTnuIgB2Zm7FZv/MmMSEB8MdzMLUi+sov6oXfmrDWi84XEkYIMKJYkg
wIX0ICm3MUiFNfxLzyppNuY6y3Zh8So5ikF3gfb4UZXGmWnIMZqGF2D1IwfdoVLrhidtIacVXVHs
lr5/jB0Ov/6RWopp+azFTAo4cSZ7q3ISno1hTUgkS1o+UwGLxoaF4EXNByUIgn/VFSvRXGFoSJK/
yjqXFDGc46S0VEESqfo7Dcdo4VUz29KTPDWJmOXbXZnnqo/QcggldBVKCNZltRyx0QXJ0bU5X+2W
AqWB0RiSuprCCXm2tSIu6+mhRnaEJZEzBKMxKfBsPuFiXdJAeMK4gPU5Ge43AbemOdN9r739IRak
h/87krHa53f0xUjRdgIE2Gxvt4QIDrG3EYK2qFjwoeclV5kVNVbtAwzDVOmlwgZYHJmj6UroIg5g
oDC0ji0DO/DeFjAycDwvkISetWqk6UKpxuzSmXGvhkDVvM43Q266lhCOdpUCySc23cF4DDMsHL9j
4J40QJYxKVoBq8eX48Urc1YyEdLwQrOO1eiuITEEW4Jt3jBeOVtNP60Y7atJa+faJLEe+8AQNrZ4
1+mxUEpfYdsbbGijKRjf7mqHmgi9nhLA6CGyo3CYumklBvWDw6se04+xLGA1A9QqbjYgKZFG8oHG
FCyld58Xbsv8T08dgytLXUtp6Szk2NBfUmvJz9WM3praJy76lWoQW0guxbXReyHLq4ECwbkJ+EKJ
SmEqp5qS/fC6KgfDaQMwaVAUzWlSScOZzv2KFaD0jRzhz5jpPsvpHFCbeUs4Ydx4FdxpHFqL/vxO
CHqUxY1Ss92V+Kotzwu+YMOrlnE2UYZiWDMrBqZSGVcxD906YHhy5SOkhJvk584hyfxrzrZgfjFx
8G3ZnaM0r05IS4X4RteWvdTSZXgGL4+s4pOZlhOWw4vTM6cf+i53n9Mtycv7zMfc/dTTj/lPai8Z
fZB9ALXrXH1MKjQHhodolKz20fyfSbp66TTMqIUYQsniKpHJO2qXIxuFFjprjbW44vokNLEk63aS
eD02DmjaIEtUPqY8infc89Z63+ZgsaK/m5RS+rXwRtno94q6pl/aqzhCTYGG2JSsDiT3EggaW9ce
P1VrE1cvrY1F2bRjoLas5m51MVTO9mo/0lZEimODhbG8HATsYjuvVQgjJg5qt6UfvPo6tdEM6UPd
or4o2koO68M1Zi3QPi5/KmTUGshahOuuvOG3q02kwg/UiV1AtGLjqhdXnvZ2eFXIOwxU+Ms5NiVq
pPhMao/Wx/z6/6g7sx25kSxNv0oi75nDfWl0FjAk3T1Wj1BIipB0QygWcadx355+PnMyayoLmJnu
yykkCpAU7uFO0szO+c+/OAxsai9fjI/OgrdRIvMmGeDTrl1GGSR5LtsYSF8cGShQ4Myqz2EMudr6
sm1lGBNLZd0+Dd/mzt0GoKjYI0IvmDbeftl38geHy6gjIrQHVtcmtgf3kh9Rmxe5UusRd7nhYTff
aUsEMwJk9MLvBPiRmsHtMQE2k8cPcZTyy29WxCQeyONn12yISp8Fw5BRL2cST7aN2IYuwGpHIixp
P/DtpTImHbHiIIccVjO3a3te+m3slqWTJC8YhG+tzzYJruz988K4CzfQHAC4pJ4XeWY7h33q1cwZ
Yovr0S7kTgA0KGuebYK61J7UEVWQAUTja4VI2el33cDmw/iXz+oSybnuiIqWg2zaiBbbfdtFUPvN
3oR9ArN73rdpY7nd2FMkj+d0U1Q4wrkMBC4TSNwTBna8CpM/IhRpgyOP4vdi7dBezBzMNR+H9ipK
q84YDpjGiKK4Af50m/akdaRdMY/27HnGsdIuefhPuHflKqpVBzRnvMnLRKoOR6xFodgPMBKwE/Jz
o0DFe7XPxNaNHmyYrZznwIuWVSkSfSOpg6Iq6v6tKzRijj8brVmaaWip4+JMR01bpAWYijUkV2ab
oYvRk1qQvzh0FPByel5QPn6yL0eOUnTyoN1cG2IaUCmJvPCsd00jJbF8V9wI5QXEHEFWAPVlGhZB
Q+RaqZtb5nZ4MSWzkU8bUk/LIHEz7RvFWjkoxjDuEPUVfA7M5G4Ezr58tPVCiTN7dZVa55LBcxGO
Ci1lCO2ADKYzmRi0pmFsJLOTh3suwq7l8lx8K/SvGV5HhQft9rKS98d4W9BVMvZGdB+nykwsZ4OP
qmh+dBpcqoMgDGZcQsbnJt9ir3SM7f6npeIY/SuJJ5fH60JXi2MheLRzD6pRebCdLuVaqWYrd91d
w7wbAWyauHRjQGCPIglZ+wXM20xS5SzKTF4mhlau0CxK5GAtnR15zNbtxQW0Y3rCJWyVDKscnCg7
Yr1tPJB4XJKLye5gehNy650msc+hd5oQg085cN8Ve7v7w274pnT4jiJX2rxOd15OjXKA22yYKq3L
pzzHsso4C4o+wvGqDGUEomCOYF4Xi3LFbivPigGIfiaTQJYGahQz8OshTHKJKhtDJgJMeqoj3Npm
pMZKsOaQukCcYSWWxExdyuidWojIkzSh61ExUqcL/3K0IwyL+6Jt8VINRQsfbJPJbCfi6CG8sm4V
ZBd8gl00bXWlHFYvZAExh8wWM9fbn3luXfwGttIWEKblBm6MTNEuHQ/Z/sy0tS4H8ZB5pN1NH7W4
559cL2LGcEqRZ13E4RXlGFWZXDYbicwtVLnI9uuK9bdcKZAL5DKco16uXnViO7F8r8PGQw3ntp7K
MtjONqB0ybVYACOng2OoayWgLRoZvqj7M7N3Hpj9XxqQDhfI633bTzc7zJ1kSa6EFNrubdKCjW+n
hRXiYuYfW0cai07y0/os6blm2yG/r2ny4LbvTk9MyOZmuLdoDvEznHERri/HzRVg37CVTW/Ol5f+
AXt6WLmREHa2jrPRGwj0lbvuPmM1F2J9WmSzFx+ZzToSja08cvYtGyaS3NsHFQ83KJybKLzIsDWx
ws1XEkKDWZ8gXRmTdl1fqu+dHajUBslJt0mqsfMdBhzL+DLbhd4eOQ+GItdo+yt9owVtni/6prf/
625uzMm47eTNV80ZvMmHAE4JtXY4RyC/H6QQFRN6juoFFG9QbH9ZPZibvoqPW1X7MZMtYHwgJxXT
sY1Gu90Ho3flTd+4Ta0bSw3vxq6Ot5J7P8g9eid+lbdZMOx/Aj6Qt2jnaEGelQe01lmJS+SCa8YW
1hbbomg6lFPZ8S+L8I3BgZGPfFyrTRSfbPTfFjd1Kih4mwq/7y8W3faR+3oGAtgJlxuNMMEYh1u0
c702Cg8pB/JR384BewM0wCgvmV7rKglLndHIa68us7SLkBdTElY2dTg8QrnVesgcuN6xLmQntofY
jZojcRT8vqS3xtpiqoC9KvAGFsLjMMubsbBF82YCBJt32c3Idy+JveldLdgSfIjNsWDY1PYDQSO8
p2zX5Ge51DB7tTh6E2S9UJr6QozroynuoNxsJGv6L3gtBMrIzX8jp2ygTWy4IJiBBTroELvAccO9
oRmV/gO7vUGp8NjiqnDx5ZxmXTJ5tmJ3P7rJ5qTKNDf9VpOQH0UZthFL4ZJT3TegGjww9gUa2XiI
u4nKVkV1F3ZwuVX6sVlLKmS27RR5Now12CjlTaTcaFuMF8Z39D87M2Y/Fxi1XdCy7Vnfr52SGLPc
2y5wy77itlpzhhLC99jtGnY2CIwPSV3dyqcIbXXzCs2clt9hI5O3d4O71LS+wGSbD8ieA6DW+VhR
4OWdsnYYjiZDfsaqhkzhoFFnT6Pqke2MyFpJWNtKbWYKknazK9+M1a0XaculYkEE9Veepki6ZRmr
QW+XJ9OGz1lGJmviPNJ4zDeOIgf5In2dYzKZnnefjd3WwW57ub9vrYC77fL7pUZHIY/zpMnlXXfs
C5nfmaNEn+9d4ETbDOwtwVLTqeWtcDfJ2RmRO0V034CIOpB1yYZ/bQ2QMkMcuCfjRrPAiAdjEu5+
iJSdLpXIf7lS/GvYAqS1y6LbSInwjOQl6owcAWbFfA/aanXARlySb//S6W5EInoxWevvDb5URfMj
f/F8Nj4iy5QucXscdgiTOMcFGyliAtCwlhfO2w651HHWOzrRBLN6TEh/5rbt/L3tQd7MpAly67l4
GDDJe7KpAakTLSjzhtJ1u8lSi+K6uy/ZvgUalLFcHooGZ3fX3xira9tK8uwu99lPxy0PZg9I2E3b
0oY2RTvAY1zb8UarS2qVI2q3diQRR4kl7XPf95xJSI7h7lTVbJy+v3itlxotRm/JKt/xFEFTJ8vK
dpRLdW+VDHuSZYPYgmD2zWq3s9q1DtVWuQnLlY5gCeQWCipd7aX/BblchttxkKIvq09QFuQnwmhN
ygs0y036GSeVKAdj2j9t56VosR92uiyTZfmFYnuZ1faEt7+rLSEYnfTVLqASsS43Vq8tm38u32aw
RewWTx3YGLfawLWPb8UiRjx13Mj1GyywszW3ReRkQP80pY0py4xWtaXBDxp7+a5OWTHeCXeac9Ow
lXFQdxeRza5bAy9d+brW2spHYS9Mxs0qZt0qKUi4kkQs7UHke6ruwAu6razZ5RcKyaEOE7E+w7M4
2GQh0Yrzln41Wb1D6bj3kjunfKsPtEuLPwzQCeND0mhmn39mu5OFOZ7L8oK7qilvqbYwGAEMJUTU
jWB5OKhk9308KRDn8IM90j1Qic26YNd2m6YsouucFDrhQ3eTm/tOQ98XhRPj4/fqgemy+nbCc7QZ
a3Sb/KmtksVhZeZGl1NXbQTazUVr55d7cxcPh9Lt0fwxd7qUojvkvLPupTiXW5hsVZ+7OddMG3hY
baTL3UFgQr1gqoGYqm4Zn5UEkJeO0q00bb5ZNWJdCJuwy2JY72to/7N1Ri6G9ZzESteoLpKPuVWp
oY5OXunZU5/DrrFPiW6PlovESYsHYoYcLJV9CxR5GILM7pfmI9ZrMc4hCsY1P9Nqa0Vo16Bww0uH
XYnphjqCF+xkrXU1nEMdAQ6d1tGp7VCiUdp9Rz59czs2kKKSk1fQiT8uyTgY19VSieK54jH6ZSmM
dZ8Le/DGI167K3PNrFxs4HioUzdiaoZvat204owqLipP0cjng0VlwOgWrDscv6wDJgjmCcwvGR7n
lmfrWOrRop5qoU7rrY4rTJiLTIdRL3SHuiBm+4VuYnpi8XtU3kOoTjP8L6NLppuWkHsBUkN/p91V
a1VNCLzqzD5ibuPh/qOvk7h102JV26PZeX0v/MEl/yw9msWkkMWUCmW4V5x8LpYAbi6Mfj9lBDgr
vlVFU25gJqVWhsO0VsEjMBjWdlqgOrlZNxJKBrHMnAORkvST+Sm5UvC3E/YHO1RZBgaCelO17iJo
xrrwlSQfHe8Gp6i0t31j1NR5DUdmVtNDIeyy/SmsClaLNybWdIuKdBBHjHz1iiS6Qr1KsaPA2Rm1
y0NNlG593YB4mvde0Qnl1hL4YL65bMr1W63adgYGqqBR/1Gu8J3yQzLMozn6HTTzGmQYt4NXu5iY
OWFA/oIMhfGVb+2WWxd2M4+IpNRbHNxJD9Zor6k/DY4hflgr5ZWUuM2gbXtozgYcOlocK3cwY3T7
EZIMV8ZvTW8RBvkUObMorP4ZQqVLaZlXsXQ7XXzmmtK9YduWFUgs7Ks7+XsvlLcSf1MhpEg3xhcX
pJ3mYCuRRCwlgafNfkbfopU2X/aNTT2jXs/vNzrx9ibZNr9k95Mahu1dNG11+E5kKjHV2WcZWWlM
LiuMdRAt4UZS3g+cDfLcRqQRzk+XvRl/LR5WBya9GgwCKBv+P9YnBMXo62p9jcamVd2H2VwrxT3k
vcbwIk0d2SKtGky/j46UKAGN+FKI/rNnk8XRrDXsbh3aC/Glr92oek373I7eJxLiEUiqo1p+6ove
xFfiMt7cvu2y406Xv9rY9ekypSDMVqH2OsOgrnh2OMmWgwBdHFxsHpV4NkJsaSU+kW8eOemlKon5
kjocDrKp0+rOGrLaPS1zDzUzUnUS9x4abYgLdL5Mo0nDGSzaiY54Ym3qKClQ3z7YRhWt3wYKDzLJ
bIiUY4AyDLzgYPQ5ypCfeqFnmnISXZHiDvfkdLy901xB9dG88TZpB7Y/BS3lkggPM+w0jQmtDJp6
xJ16LlWrPgxt0zY+pCldQcpGHOm5nr0G8tMyxRklgOXmR4yv2qPVT0lx8voFehJ+AI4HcT3RP+eq
0qjnDoVVOFrNzMioKL7niFefMe/Or4TuDm8cPn0dOqvKANazIrQ7S8IvLZykvwVExPG+HevpY0zB
4K7o68RTAop5LrPRuHGzcTwMk8dC7MGXzfea9OIq7AimbE/JWMxvrQmlzHdXfUqDqRvq1yau8WdZ
4ACFqLqdzy1i5Vt8UM07TDwMBr9TlixH3Sqbs23N2St08eaB3a3gLmdmgoFiaXxN6la5ciL2eRSj
y3ilF9qEFpsmW/0BLZpdrahF/0ItH9903Pyi9SMxGE4Yw/W81kG/31FezDeYsSawPloPKgIjCC5e
Xnf6KyOI3LrXafMqzL+nTAsSBtqN37YpCLlmj/Ypdqj0/JSxln1tWWuaI3Jx4wwymN69rlUJAynW
bQO3NOZ38CgKTEgWHSGWnqnNPdEJTIsrp9DzMKNBYm7XiGunTI0w04zpLoti7ZurCucHrkPpW5rk
ww3MR+NhmjWeMs+Ojl6tq/CXCvNGn7rcDXpw+9nX1ai9wWpDfOds42QYES19VzSzOiYx645W7+sA
8/5bRD9EGvWUPVaqVx57vfdOlqXORwPX/R96qSfPUWrZgeXl6XFS1ugpyeDuOJNeMIkd9DnA0qU5
V6bBlpoqyRjCsCubk1E66fssFO1z53bJfMhHtX2D+zo7IcxGAEAzUcbar/OYnSXCxTJoWnSQZC/h
nVUoeX12+7ntDuqgl2U4epUB0VRNxxMy8eln5tGLhVXcqYFuRiPEkNm8zTBmvrc442/XeIA3mCzW
Z61qiuOQRQTH49R/jd1dDCeyn6boGu7mEB/Yl8Rnd1jiO8xeO/dQU8F9muJ0etfrPqZ7G10m8kZW
d23IFzE+GzL19FGdiSViEp25alDjiHzPr0W0GkfrsRn78q1QsJj+krkjid+84ujK+cCvlDPzZ6Wo
VXSlKqM9fPUWyEzWvTvNDopC2u/Vs79YLndozgP5I2l8wkAdQi+EdQaoiJyUIdEH8BoRacZhXYCC
0Vn25fyAHirv7/UJCck19JxauwZHy7XXZSGHIAtcb3Kt5xidRTb4jsZqY2/RgYz7cCY+u3xQVb3E
LQnGKJb9ZZgviu2tBhJAIvSyh5RAAJhEPR0N9eAN5j+c70W7TGFZRYNzP6uZyiRaqKp6Ny0xo91q
RMd60pd0fRRYjzi+mlvdY5p5aNyJMdATr4WgCCXNz1QG7FcLcjpBlgSzopCskx7BzBA36jWPQWE8
ZkNhrf/POMO/84RxVMGlwwBecCCpEHn9b65qmJAsmgWT68q4SBb3BrHnhNvjQP/H2/wf8YfYUza6
f/wnf34TNbhQnPT/9sd/fBEl//2nfM0/f+bvr/jHffrWig5mwv/1p04f4vyz/Oj+/Yf+9s789v3T
hT/7n3/7w6Hq0375NHy0y9MHqQj95VPwPeRP/lf/8bePy7t8WeqPP39/I/K6l+8Wp6L6ff+n6/c/
fzdxnPpnGIl8+/3f5Of/8/enj3p4LdK338Sv3/rk47dA4MP+7y//+Nn1f/6uuX/YpgFTk//x/zDQ
fv8N4qD8F+0PjfNBo9k1dJkgh+KnEm2f/Pm78QetHnYELnkqGpo4GZPXCaQLf/6uWH/QmGEThpMc
uBsGSr//dRX+djf/99391wwVx/m7fxFxgBhU8ARhigFl2bYNaWPxL66MumJrdtbWR5t2OjRiscT3
no6E5m5u1qa6G1tFzTn9OkImCdVL5huAj/ZbYsJwxBqFMVSAstk1g5XjKAunaBiktJhyxq9GYYsQ
RujiseGL8jNFpuVBWM8acci7JX3WC05ecq/KmXoHQWyJJWUS/UIoQWewaIP5pXM4QuBYOcN9b4hI
BGRurMYVpuCWccJIfRkP5gwc42fOGk/hzEjomQhbr7wexk5bXlynbZYbbenJ0x5R1thhk2rmla4J
hLaj7DmCOgPV9HWyDH6YfbrW4ZQMRcxRXMKuX1dG4L6aCuyNoUEl6OUrK73HEMGqfDJgakLWtGWF
pDMo+Wvp6M4P1R4518hS4HzMWtd7XtMs/dbAgVuOULD7MwGzdeS7XqH9En0P7XZxWjFBzecgnmZg
Ix9mdkGmjeaKg1HroGNGDafkACFALId40nrVT0UaAZOADX5Js7lt+UrpYoY2FgGgR9AdPk9paqts
elZ0XCcLkQT+y60INY3G4WDMjFxOcPLaU1oZ/Y8uHYvS9+zKebRpZ84VsTNp2HTgF/BuWw++SYe6
PDDV2sRS2y6yn63Xtk8C0SLm4PROImiLiTkkvszGXWWM63BS1zE2g0EjFy/UEneYA6PyWu1IPFhT
nqhetcbHkivLnmg5e/tpLZspZUSvjt31QtJJfd0NWYPhOjbTySEe8CILU20R2qH0yD7xGb1UGqa1
GCNhdKOArY2jPtcny07N5UCPuionxUrVHkcnb+hhq2RKCWZn1zMlEJV/iGVM1dx0ua58k3Yf2au7
ZHoHXgJbOSTuGdqzTnSsdoBBNyY0SIwhwnI2YzeoGmMVh6JvNLjSVG3DHfpoD/UoWlbPb2hda1QQ
7dxeKZRYwAZjlms+EqRUQz7TN7HyRQiYXcdY45AMlkXpsps2n5SXtGz6+ZikjmX6LXS49C5lGuQ8
pbD2h68WJXnCydcv0/cyzUpiLouxT78UCoT1+7yKuhviaMfyloZWH8/xXHjTQ9t7/XTdTDPiiXqt
BjpRus7oW697ufmLz62Ik0dykxYy28BNulsWLQ0ZQoj6kzWNVRXEKrXfMWmWOT3MC0qZsE7iPsXQ
E4q434pkWEM4OE1xxuPXcR+Kql1XFsusGDfGGkPVJaBb1U6Jt1i/HItI8pDJUZVjvlmiFEHn3xmH
Ni3JSGxGO9EO2FOUydVs9GqGkV6RCEKZyxlZRDRyXmP1W5dnfY7Zuag0e/1dZNVc+6UaDf2jp6UW
Dd88V8nRatQsPvTR4iAOVVHNBMgE1f5aKL1NEA+h41I2J3LOUtNsSmrmqcuuJrXtxFnX2HmuZjaL
5LrrpqK+AjpLrUDnOYpu2mQc3VO11hMYEU4VZuAMGgkkILEE18FVSTT6LBOj50IUqfnZzGTOLlkY
MyFh8+I+m17Ox+Hu86LK6dybaCbsOkxckX3Pdaf91SyR9Qs0QKtDQCvxok7yt2MNy19QsbaLP+P1
ZrDEytYMXKabEfubyr+OJAEsPEN9zp0wGw8psVsUR0Qu/YNu9Rq8w7V2zgkZRu+1aYnmCpPuGnUT
sAiyvMlJPzS9cc75wnWFayap97Zof8FvUKOrzjTbX2j2rV+ZrlWoGxqRkfepdTIdAfXZi6t1LgI2
KoZ3ACMeH3jWLNKKAq3zh6huM99YrRTT73X57k0qqoOEKmoJWL8zOpEZclmYIi5YmEEOrnutD+pk
kglotek1TiXZcFyJUnieEMA0dxqaii91zxj4NKGvV65HuhyBAE0QcWBEpvEN5+jcUK7A+amqfPzn
lSwoq0HcoRpTSXup5mENsH3sVTLjyvFrqbnGB/aHuRraBMs+jU7X0IDNajwFcTSoX5goWEQ2o+E7
xgI16pWpddTSlG3v7YBxob9o9oLLjUaEDzO3bF7CyESp5guyMu8YN6AEgYBZ0tWAIZwxftQ1PA4X
44uIC5DI0aCf8StSlDEWwbTrrqxxdQ8Go1w+teQJmqc+9QYPUx7yygO6EzpDbTYMqQtC4Cjne/qX
hl9PM11WVnJcMaq+jSCQYlRje6gbhzgvUp85+/ql1tLuE1Mo+yVTUqQOppa6t5FXjSmR5PDeTVib
NRln4/oqf4UIIt3E2CUtxbAEjtespW8bffEFPC+/s1U4vkeEQO333nDj+8mbtAozxyg/N8AfL3Vf
Ti9VoejfFHX2CD039fJxsBsiwmzqV46bZiDXaESI3hz0tC2/IuaAd2lg38AZ45ZQK/JISa5R1opG
kdacxIEE5kh8jK87eDmwyepLfKjX0tJCzMp1O2h0w3nXo0qoR1x6xk+jU3Vf6sxiuE0BlMe+ndRE
+2Xu5D5QBPTtFbrTUQ/iCh2BX7sYTPoFtuAw+XXCoIZZMGQu57R96nXERSjojCpM7NnlYGZUnwfe
2NAfkIMaZTxXzjz7vZZqLyam/W9FJW8lqEL6iP+hkp/iXnRlMIp0fnJgrrzq8ZJ+LUgOTYnGSRsj
qOe0Hg+ut+rGCQs9cRZYvNzD7Ey6ELFq2TGisNofLvrB13Wwii96LIgLT2bjWYAZ5yG26uLdcvCE
80sYOx6avNloOEDntDniWgSDt2gt86VhHyYpqoLii2RJ065Eq7a4Ubt6VxILysGB6dbYvaWO0+Ej
McM4DdSq9ma/IEQDnZZrNsuht80CHoDaz5+VtKiJVy/AWiCjZ+Njo4+medAoaD7Qe8bLDY9V8r2K
J6SXCokOY1BTSVEI4ukCJay3kUYPqpu8YeklUuTOivmIAlXl0Y+xAcMVpsnz42rMeEppowmjR42L
Ljsw6l9xsOEwuhE15H9/JrHeJbhd5AetqSPzKiq87FHUvT4di4YlG6jyOPUxwiIUbgUN+56C8N8O
mW5AHfUU1CLtumTuqZ0asw4Uh+k2QZXjHKESQ7F4RJANGGJYdXFPepzIjxp40JPpAZIcljyPHsvC
S7oDsHRMXJawu4YqJDUz9oo0/sYg0fjVqgkdLB4fM0JUBXDZn2Ol/ErhNz2AyBCXgaf/cu/RyKGM
W4yUH4uMKgVrbwySvsa1Ko5dnUaMksslJv+tnaqfIE9NeW0yaG1ofTsXVjCMsx91NJvPmcgGJVQR
MRTQQkQ1EGJjuAcvYboQlnGRT0EH1u+ylc3LB6YcE7jZMERBYafLk7CK7s3AprX3FzGP37C95fgg
m7IkOtVLHTjDVkmdmtr6jKqPobQIHRQ5j22npG+uWVrfNTebyV+gZjBD6CGyzo7VrD7MkZUQjgHu
r98Kas1PcVnmqz+VqDP8gewbMyiMxv4Ud4nzXV/GkaJLtZN3NQE7DLGBWL9qaiK+rl08mWHU0i77
atKpxGKTbfKeM58vDhRRHELeKIApELSgP8mWAd1t6ubLj6yUo+XERRjG2QbV+YDusnyKB441P1bV
0YRtrubnGdtzDMvUpAGBx6dl9dGeU9BHcWy+1bMl0KMwC/jWw0WL/CXT6repJznNn5rchlDT62I9
tBxw6E8VGKNk7bguYWlzXaLLwxgOYYWlKi/C7CP7qbO65LX1yvHHsk7xo9sv+frJsjuCdKGkTXjA
gxMq4aB6zKAIhag+LV4fiZA83RoUUAUpDCzVjO5aOmK0fXBjbjoLovspIiVe4dJeLDYQUn3CGcTC
+igWBWEu05S9pfWsfiT6AozsebMdh8Uaz3e9MrCvdPk0Ey69GNM980K9ONpG3n3O7AXwr9JoShaS
PZ7tuh1eZi3DJmqcFQXKoMkeNbR6E6gDI8pOyMxHDzILsyQih17wraEhUjIeHbRTiffJrDz9vDiG
+x3Ln7kLmCVo1kmHN/fdMRZIS4QvFWjulRjR44gv9kuDn14eOLWRvHqCnsFX0sHCWXvxiEYbLbP/
WXZp+gopJHvtGEd9i/OWyUqhaG4eDI6V3cEtoiPkr6sncNX6B+0NUDm8PnKwWrP75mWEYKlhha36
8G3A6rznGKB98yOrbFtfIe3saz579le1Esqr6o0MfNwuxSZOd8kALGKdx37Bz4jgH0Czp1bkU+rD
eLPul6ksf63TPL/MY7y+OnNXRAc6+u5jSKxmOvJglTcOUes9hoUjilU3Q3Dvx53JmG4ipPJb0Xji
BxiZRXQdlR8jMS1hsOBq5Tj6rVUUVM0zx+1hzSv7KyBsO529zLHrIKsLz70Zyj7twmWiFJ2UOYkP
aqpo7/RhdRGsjFSzT8wfFCfQxWjJDawcjwmTN8m4sPmLCg03rSf49nlOKuIIHa8XL6Y1UK3jnOwR
MK4a8VuXj1p7Mrskf6Ao1vXz0CPfw7opVY1DlOMu8dmc6KZ86W9ZsPv0IPyGDjEz1Nm2qwDWNgs3
sesIKb9wNFTMcCgPZGy4OKUOSGJCt6FQPJT6KqJ75Gad4Tc5VlRPGPZ38ofmRP0+631GLaV0gwJO
HfdFsQZT64roYKy4Pb2k1pw+xrW76FDmrLwv7y440n8Lb/uvgWkP9Uf1uW8/Pvr7n/X/B4iaBbL0
f0bUAlC59mfx2//81aZvP6vf/kLY/hVUk++wgWq684dp25aJ8QpSKIeq6J+gmvmHScwDdqsueQsS
b/snqAbeBgan47qAKy2TGRUb5B1U0/8gooLho2fh3+ICitn/HVBNV42/+9MDp3HG6Y7J5Fu1sc2x
ZRzCv6BqA2P7pkf2SvhlydruJ6uj/+jrqjsoiiyUWvWH3Rk1EIw3UGCrXdhMdv9Qu5540Zxxfmhj
WZHmilMdY1iKz7mZvhqNoFVc67EL7TG15UhBg3swpRXqdNX6cMgQvbHIVQgv7zg3KcyDoXhdcl0L
l67nbG4dl1ZuZk1fL2ZVX6tDPT/HVt3fNQRnP7HGrDtbW/KMCgWYRMnolNamzR5EvSJeTpLlGbNw
bDOH7t1cNN6xY6543VmZc1X3o3E/2YkRpMSyhfAjoWRFRXVfVB1uPUX/kBCG/ZBaw3sGh+qMdnSG
xW/o11mtqldG0b2XRIK+pFXZP4ieINcMucGLgp7yzPgKOTmjl+tySanA+7r7lSrpK0avybV8Jfxe
56zmhvWFM/S9aaPlFk+V4g7l7PI8Yf77MMuGtVFS5yrFhfiK3fbVibmAAFb5A3Jg0hYuXyOpHPsK
P1HxcvmU2O3nD8gAnDMmRO9TyqvyFXo3mAwpyAOz1NmyrxhCaWEMzeOXSQTZizeY7Rok+tQ/0Jyr
Vxza+YOFTPtapywPe4d3mB3rF3eVwkhr+RKqonTy7Nc0LGLM/KuhcpmzMlGPdj9OTA352rH84GzR
+QPjyQhe8JI/TKZdEcvIE3debZ1vovDxLadWb4ehU/NgsYucvSqBrjAmeHVVGi8gsdmZ6I0T/b0c
eE9IFRGhBzjUwd+XN49plgqs4+QneXGzxLWv1rkkjJeQV9p+p3htqoLfaEzvuFW/Us8hNW4scS0v
K4iic+WZfOVq4QIbTfmKerEKRgjHoVPH9i9CDNpfWI6k14bghmBA7lwh43w35sg+I0xezlhWmD90
QeQBcuhz3lvTY7WoUzCCwzBP7p5BPh41ArzHgBGWfu24qRJjYNkUn/GocQ7k4joPl1wTrY/SkzNO
HnXUoLnPaq5Jx51WfbBwPT/A8HXvSoxrDrHtCYAR+IhHzbEVSDuTdW7Qfx3Ueo5ubUs1ANi8MnT0
of2e4hoe2MQ1Xnug1rjXGGOYOP2MC0bnxO8yeOqqcqqZSFpd4NtCj/huqLJxxECs1iFr9OKAO44V
GmLt7nuMTAJXuP1HNllF4Iwe83HwYnCJVimg4Lrdw8QDD4GNjsEDE/LL1bAAwXP7U6NOxks9uNNT
ZjqIE2I9Yf7NGPxnTGjZ7bra7a0L1ewKGG96WmLcUHjqh5c2UTS8u8yGkezQjKFo1Pjc4UBz46yT
egRYwV+xE5yUMTCoxOj1s7I00ZMnoDIHDOgeMdHNKbdzC2lPo9/nRMGdY+LjEKTpBhjf2HM0qyrl
LHKQoG1HwanqjYhwVcxVkUi7pxQJG1S/zD739mA8MGWcPqsiSo6NC09ptZz4pqjLAkcMd7bvJ5DL
Vzgq6XGZC+t6KMXbAEf1SWOrhLk7ztZNwaCBPss725AtmbbKvr3pvgBVGdNhyiv4DWpkHAzyE/mE
FZJ//EV8WK8WxYRuwg5JomCoyukGws6zoIB6TAZNO2e2SL/mckCtV4pJsVhj45LDavQJBEw0nw4t
v4HDatcHj2biWqu1r51qpy9e4VgvQ20DhQLqrlAdvqD4EwfsgV0eOKUJ0fEvV+nKDAUJX9LfmFUX
PVu6gjCUju8q6kUPSpIMV23pGlASS3xxJiPvA+Tl+S1lnXJvt070pOarF6jIHJqgRdGE7nwCZe8y
/B7rYU0Zd0C8eq/r6KPtgaMSZb4yUMIjSFjTz2gqPHRNNaNZl7Xfc/xk0VGdpSUOKYsvXVbpeGtU
JSXRDKWUBMdDR/bFmes/+IPZ4QtAq/+QLDjQuwSXfIVJt/r2rFk3iVDjxzieFfhSvRuCNszfQa3S
2wQbLVY1rpYdLhK+NTfE6MI+OaB+lqJuJruq0FvHh7Dwcx10vlPLHCaVwizUVt+w4ZLT3lYoLJVZ
5DcrQPE9E6g41Ftdvx6q2Q7btAelrqou9yckFQeCWryDNQDp/y/2zmO7cS3bsv9S/fMGvOkSIOhJ
eYWigyETAe89vr4m473KVHIEparbrmbmvVcggINj9l5rLq3k8/bb/r0nnqmOLfhZLfdrCX2XUot0
7SbtN5IxwXPwSWTmE9WLXYqEgyPbVB8offI6OMCPpKz3qrwLR7veTUrIkUiuFQaUrFd3GHbDNZuS
wcmkceJo7A+bWuqN5xqd0FLgTn4XU2CxBygfmj6nxlmU2SOWDejC5EbsJs7E509CPZphAIAF4Iyy
bdEI6AsjMNoIK6DQb6Oomdb6LPTNSM9l70/FvFZ1s18qio/s0DIIbhfU1hTkbUcfRcEC2n61yvgh
S2FbzK1SwQdBt3JT9+a2mSt1a+AcpGJst0tyQs71BFYq1rt4o4BguxVBcJd23XTEKwyLu52TD+Qe
Z5k6UAJq7Q8+Di7ARsrglKqSkWo15Qcjo17UYG0C1qsVXt3NBaWR5j6j7EWsDnlmXpZA11axzdvQ
Yya4VUz4zdr2M2Vn5Ya4lTIDGxkj1dwaXJDjTl+diOmUPihDmbtGs8InxRhfxNRooIh6zMuUX3OP
nJzsNm2MYj8FTGoGyhy81jNx8HCI74j/0wIHDEpOZSzyT3g3b0eNpoVShgfJ0KpbwCjk0PucDs7H
9rXO3/d0Qf0SSbsbAWq7zwcqZUkshpUfZqcy1J+SyRxvhARzpm77lEpd0DuhbS40FlwSnrID3+oE
mpVB3FjadjDrxsnKMjvRurxpVBaAKFMeKNC4Rja/sYOllDxGoVfY+k+CnRmmraUuy5rUOKummiED
mHNKM0XwYdJrqzlhFfoobbNJgKcnXwStYduAfgjNHTNNvpQHVfaKTuPEiVnhbSaq/WcSD1TbfCsi
312Xxw39Du3UwMV3TG2076LStldNcY5ytMP5N+WZbT1I/b2sN/6pwid31HOL1mylBB6MrMnNKtY5
Y7DUVQxLcqkjWF8rhaiXvUjVZTiokxdPhuqVQ6e9q5GVL9MQ5O9yUkdc1W3zaLC4HbJ4rEA8T7LY
aEp31h8VQiHXZ1BIgsR3405TLj1aY2a8TzK0sZyNL/K/Jlw2tlEC6eqaFZ76yotIZ/XUYmw9q4cb
L3UFUp1k3BJL14JW5JPeqnp7AE6qOsSFG8uGUsg2jvNsVRTYo+ncYMI12pXdN/kRXJDm4pcxSNHI
nuNaGZYz3ZNlCxpwY2QtHUl9VBYROLClleKeiPHlOVmv44QUw+1I98RTqfZSrkS4Kgf4QwWwxwVF
3Hld5GLyZi2TIQG3NHnymg8t7CM0wWd1pDZ0a0turVU5xdFKaJX0MSF7X8XYIxYYcaYl9+S7AeKf
nY5d5GZkU4B7pXoPEIg6UlT/JA42WmjaFN9ib80pMI/avpg0dsO9dSz18CRm9m7E9WIca3LpfpLk
E70zfOhKUDn0AKwVC0Nb08dW+mUPBfjdHmft5Qy/fwcqYm/ysmd0FdKMtId6gOxJ/lQyjydCPbQU
86MFThBLcdW+G3a2VdQbE0/VDV9suZFnDZ1RWVOEpdUa/ZDMJtnrVPaOfu+3Po1TfXzoW1G9IvUV
lMOLcG1T+73pGpAtctHHhyxFw2xZ2ewv6jIy3DKCybboerm607U6v81sIV5kHGESTjbDXw1q0xdL
VhWgUlh/p5s+qMQdmp6Z9j8Euze9SBBClWPzpPvSuXvQzNNGRI32SE1NP0W20XqAESo60WaM/CtO
ye1GnmndDHYprU0hpZSU87a6hUWRmwvV8Md40eQ9kc+ZWb6pRmZ+sFDMGz2ipe0CPQ1vjF6ZV0h8
IP/LVrdKUds/DfhWl3oYDhh5+kI+BHaabXKfwnak5vRlCRqWqL5aanwI0QPKAoIOjt95G2ZVGHLc
MVUoPcq5n2ynd0JGGohWzTM6Dcl0mb0mcRm46M36nTXm0RJBJVZQw4az3UeUMgP9B5q4yRmE/JgZ
Ko0os/+o+b+WUBPYM5Ibv+hYp/cdyVPLUXA6yeayWVam9dqW8bys6r5bBzRS91ogpfs+aF+TLoNK
J3fCG3t244Fgs+4zaD/6FtpokKFCncuVhfMOlpD0NCGeIFgi2QadQV5ml9mOFVbCs7MOm3evH0bg
qgcNyflbQhjOMQ0n7bdslzJaOTrrthJHbpcTdj9PETlYqpSt2f7cmvn0c5LjegGiJTiMfK/uHHfD
kjKYsTVxC2zzqhXLRNUUl778fswaCsscSgHeawWmlHA+UurEG2b28hP6vnphmJPhxCLPF7rS7skn
+2DuTBYzdMN1ZmpeUYd0w5EypsJ+8uvsIRmn+6zV0TYaTeLE0fSQF7lLY/osrRkeR0rmqA1i7aUE
qrkrsti8UWEOPYqx8umEqU9z17/42ZzfdLpJPdmQfYTzA/6Gkv5I1X1EpY4QJ5PfxgyRy4h9wO3g
5C6k2uicIYtTyDpz/SiJItvH3NumYL/rVXN8T4lhY2Jlw9cxJD/SKHb6eJxPVBBUl67Y2xRJb/l5
LxUJ9aEeWSWJJHUTdrbbOEsqBwrST5HksdPK+r0/iN906t1xLk6FNL4UQ4GPYYQuqBfAH81m2vsg
r7ZGayFlMVQ3Pfe/Z5BnTpP706KTxbPcUzBlB7gfOhpBqAFNppsqxhGWKAcVauKSOLRimwTsJlup
1LcisShYgH5ZoXlFJSFk1HwA3uJ49FFgIiUujaDcgCUDBNt2ezITivexMCcEtp1E1rkuz67NIuci
UhwfCFOzdtbc2z8JZEOqbOnBsk+DbSWB0Wht9Z2YtXI7pNZC0SUogcUh0TP9ZFd5v4rZC+N/635P
rdltBugHi1bE1NKLWfF832Ycd/kO7v7PQuvv51prF4atHKLI3vVR/xstxrsaGF5eJVuCLElUZ08R
YcrYF7m/iwrWTSo5x9D2VwA6XaHGu5j0IaQ8Gc5vus8emrsnOrI7YcePTVQOB62cxB3p5xbtzuK3
kcDor5UPHV5ZANHXhSETOq2eHDGfDi4iT4zqtEuXrSzTQbSfI/a3qHkrogYwJyUsc1Zno2qymi26
DQBvCdv3QRj3PYtkwoAADiFeEouKcI0eZRWMww80AW5GBX7RcywMDLTRIg44WnfFytfMU0FmzAK8
JegXkF8usJgMMc+AGNeKWo70828G+Mx/M5WsAdIKEe1TGejZrWpr3UrY+daS1JICQPooycEqS0W8
zCJgpEr1JFp7X3YpwdlS94v6XL7gebwgo2jEImzUByynz2eA/m0ZSy8FtvszZOeHLKrbQpd/ZVr2
XNn2G1rS37Fm7fuMk4sKQka1fwepvLFK9t3o6pVFkLWpM2rhHaFJr2FRDbthnhltpdp5Rtpsgtao
f9C7JHJFlpNTSxWSvaLk701oz0tdUKaG00LfBkELzgBDAb9Z2WtWPCDHTQayA0Ac4sOFVHU9Cgyx
6stsOzbqCpLlNkOETI/RWFfB/JHP4+jwc5pFUs3okasXHuZ9C3m7yIpjbqGDRmXkdWrKstptYNkb
CD0EFYGkTtfpHFZemhfGKe/O3Qwcw/Eg39sK3S256j2MsajiJan0MOU4gVne0bl5CQwVx5jBsSk1
b0iNWhV2trV6Y0NjihyWjr0lCiA0afV2DKOndD47Y2gJZl3wasQqiwjKFysbVhSb/EezpYOr4Sf1
ByVb9DiosBLmt2IWB76HFX/lzpjjE4KCZon146j58Vmgi6TdSp/joLnr6frCqt/pEhtpu+pccuEf
yzmY6K1Gwg0SqhmNFt6CBgBpmExPykhUZeqfNJriUCOkVZqEvWMn9iYMEt+xom6N0ix4QPNGU9ro
Xgy/2XEepiuVZzhoCzlcl0xlK8IpfSB4JqM3DCkJF0AsEB6m5mtdK5zBk9iGhCOsxhGJUt41Zf9I
kVBeNXSotiFWaaelG7rS6naMoXIlg3LK5LrmQF5IrUeesElJoTJxmkU5MzI5R6M75zKPsO1zmjhT
oqXPsx3UG8uq5ujujFy/N+swfPexl75QGdPWsHWVG1sRWXdiMdG7rdUBnpSbAKjnCGBwpifFP6Xu
qPmVA8rQx9+UMn2jbu16DyGVDL+0jJuXuA59F103/9vWOJbQ9htWNbxXdaG3pZfbFYfvVqGUl0XW
sCP7UM03k2756SbWAUUv9KZXxlUeygEZGTSZySTBTUo0JA6UdAkyXauPg1IFylEx5WaXZAyYZYwv
p11QvlDDUymVFFZLsELn5i5Gta7NEMyn7A+9JlOWbV6rmUtnE+ZkPZmazaavCKd1MtbmLSXBWTpM
cptRc60hnDlBU6eji4zhoSS9hcqdrdTHPsRVB+o2D0Y8dCUlJlpJOng9iy/mVevYsezs1Kol147b
uQNgLVXGqhWjdDRtU59WExleqxDg9Fa3cuX+HPZGI4qYYn3dJd1UbaxBo0lAu22RqdzAvaoNgb1D
wKu5TQQl8xdHOKNb5ZJ6VpSGRiY3C2q6KK/0KAnrx5KYG2NXololDSmTf+azbff7sBkMa0vQTtJA
nx4oo5O2EMM7Hiujf1EgTIR7MAL1B6O3tpeUL8wqXJqw1Nizj1I43GqIixoKM6mGU63UqMQm+CM2
Nj0SGAQYCW8gJDT8p6Emu4pCrRq/cd84E939aT2GiIhBhxTSu0IWZLmcR11u1l0aRg3NYpiHD2NJ
IRxSyWSvgog3tVZaw6xXk16q7UdnZFUpbiFltztcRfnoBJFkPcn4/d2Cqnu3UFVQbKt07j/yOA9u
/IYCg4th2uD8rnI0bdNpvgFeQVFRfasQ/iCHs2y7W6EUa3QHM4u25rACqVKtSrAKoyUvi3Oxn9H3
pkh0pWa3UscB4RslcTtP0eHZmS3nL/QJav0uwp87Huo0N0vmG+33lPUdXgsSx6p90rbR4PIwuagv
T0N9tMcyhrGHTcLT46ZMT6legzW2aHBChYlmAnpZCsM7JTWVU4kWsLEWQpJll05L0S+bPAVTQCJe
yoIvenLAvHnuxida8bN/Xw9x37nCCu7iiPCJM2ILR7CbDYKijTLVH4osl5SUGxoC7EGyuT7SgkfF
qoDy+yFlGNDOR/f0aWbadmMbtfBzBuHLfM4NDZxcQmNlcCeAy7sUKWmymLKSUQA+EL1Eacb2j0FP
lPpAnekRJxnjYxB++ZoFTT4fNWKmrdVYWMw1UYGODZezJD8h7BMyU1YuVRuYicHkDmkMiIjX8jgX
Omu+3M360kQv8OOMJXmFtdgexdALdZ1FgVJST04qTEx+kJqLCM46G6kqv7WCAD+KDtOZGnIgOrgH
jKhdQJ8R7XJDMdGyqNu650OJZ6ftuqnEbsYRvhiAOdRe2DGxU0NF9RUGRbSa0sy64XQeLUp9Imat
C0kpcaaCHIutBlE2fR5Ia0xWZHZJmWM3YRwvB+o3abdi75ZT0S3aaq9UAGw4dhspMugEY1ZN6VEG
LRWC5FVdi7bLsCiQpUccJ7v+EPIzgFYHWu7v2exZLSnlhvEL+1hD/WEoWIlSDq8ETJh2+pbquTY5
haJUHyGhbupJAfgAKFcJy9/6HMgnrHcaEW9c7M5GhlJ5qgkBxSnzuLqTqKtKOwyZU7Kj/FsabFXL
6FRiDNcw1EGl3ub8ahv1I3q4XGopGMQ+ugo8w+Gt1iumGyK1I9CtMJFTkzgo0mWjhLFAS3IWqfQo
yelPBkM6bLLKzohuAOEKaDoviWn0mpFazW8UaBh24BcsTYC9Lt+fY/tYQ4UvZxt1nlqP8DDjxJau
WYmizfcAx2KvpZvosLtZzWHZPjDvqzy0NgaPh5VqMTZ+x3KGmbArjdBFAvAkV+lhZuNTQ4bxkb9P
G00egcrqlu0UePHhHY75LU8TZnUz/UCmb7mmP92aRS85UUoNwC+VFguU+k5BFfcj1j6W2nyP2mMd
TqHmxYb42RWzTnNAvsXqX6EjZbIo6Q62tgYxc2jovCCfMjh+70Z2cS5cUH9fGuo9GpPMiTRrowW+
4oJ1TvBJ52ysAFon5kQmGNu2sHBHDH4Il0Y3rFqsfLJbJ+oCDjdykaTy5rKzXyYzB84mS7Yza2we
eH/qA6mKgZMZ1gO6tYpmGyUBcjs42jGNUWBbmmPfLqUgt54t1mqQ5DLGiRjAjBN3AT9iUpZNnUyA
xzNmxByB5KGGpHaMojp6JnX9j5K/SfdllVcPeq9nh3AKHrNKizxzKp9sjpiD74DjRmSiJTzfRRlP
enYkDQIEMgcqo2SL66NsoeBeLhK4YFC6Cn2pwWa7ISun3xIeUt20VAJWbasvwwCfoS6nOxh5tzou
PZSgN9pcrjnyboQEZ7/SYs1pJHHD7r52hqKwF1lW3/o+EdRWYkpYJVoUxlE3DU5a23d5SjkaYZ3X
qrAUqPjuJQtppAjlUydxICXWofQS4sKcfEboi5f9bY4b0wNelN9LfVItyhIaweBPyop6JZQCMe+6
UUpW+VkEqElYKYi0MbQFOlmDCseMbDAijwY7aKjwDoP4prI5s4V1uwqkMr4FSbMLiNhzAmXaBHK6
FBxvNkUUP2ta5g74D9acY9iSgzZIt3ZscUSRu+KJYu/wqgCu2HHirzliRc8CrA0BxclP1VLCuzFV
XsYCpE3b6GJpDwV1v0FqVkZN7j0AgrKalc2EJGKhFKxOkn9Xy8O4lKpkQDcOHbOM1e4X1NsPOQnZ
UucZ7LqMymaqluRYkvIzIEc7IqvgFDGH6T7NE3GumCLlbgIcluroaRJlFwVv/MKWlfmDmQlzjIF8
1m6M34pkIn8e7QelMW6m3NyIvO0WLdT1ulGHZFH3VGtJARs9JQ8fO5kemq4Nj7ouV5z00XlBSoLV
D4XlpEVUy1tterXGOdmrRBxhWdR+qbhLYQMW+cmSZ6ruhNx4vFLERg1dsR4g1WK24lczk1AqFmRM
YXykvahPLc/THhykjvfUvD5SUbOhGEeLE1IM/WOaD23VYToaUQeUk/koNHNkxUcIQReRrbuE6q1I
yHHRVOowk76maCwIL9R+xn0TrqJa3PfJb/gU+zq33zHcCCZzbBgN0/QCtn/9gHSTbpUcrW1ZLJG1
eZ3Ucm4X2ykzbhSb194oVrqBD4DILvRvM6V/i+P7wohPiWB3VNmayzFih0T1qKlt706xuFGCUqyz
duLEoWZvZp2CsQrolMfjcwtD+ahXOgE6ZgybYTQR/rWudQ49kLp1XBSPfaGuewT9WdrK776E/C4K
28dUMlwKXOxWE/tdN/pxmTEL1a3xUiNSXkZ54Ek6Yzb0R48N9nZKVd1hOg6xceinoDTSU4Z1hr7G
NG/R+Ar6IuMJIAYJ2T301c4elo0pU3zBvwP0SdMWOLiR/2rjHtDHuKh62zMGGn6NCQN20So6WZX2
TdaNw0kxopOhp49WYG3CGHSlKLPNbOJu7bR+7Y/9mx2XHF2JG1gWIj7qacxZ26wfizbctnXi+kn5
qrINTCrRLLAIvDe6vOoDOMQpEn1KV3l48lvwJEr8FJiYkoMSQUR7SwbIrpHzE2Tf9WzZZAukZFe0
x7gojV0jNYmGvpSIB7lHyBvDGgnyaKtlaA7QehIuh7jYrGWFvknxGFrtSs01/7YGuL8sJuHNjbZt
u+RX3CvHpKh2dq/JC9xqsRsLg5CJnG8AgNUC+Cstvnh8k8eE/QMnc/DeIHdV9LuLPgxJXKQ9s6CZ
mjqI9E2nytDgU3pUvFog9qXDMdzZXaBu+oEkWVsGQEuhIKP/2WMNcitF2xtdKx8b+Jl0npXZdwLd
B2jqAMXTw8iF2NNmnokcBslkV8lFsVMyPjs71GjrSZOtcRDON3LonzhaitOQJg1icuRICT+MMCi+
LxabudfvCIN7QvFcOKBMs7XV+QuRayzqiKoN5lFtrvY11h66w/xGZIzCkcOYU17uA1EiC5tSbH/S
alVzVNMUN12XAkGBeJKqSYkhSK/2eUaITBpXJO4kw22k+auZqj6niqR2paTTVp3fI7Nscuwrzbhr
1foYyfoTi9wOMTqUk7MaNUol3GCFbKyJfmIQDBp8CXVQb6o+0x0ef+9Yib+PA7xqXbTmmEKVta9W
iV+uQhzqiK/fztLGZRW3siPhKdRmS+CxqTetOexFW+/RYhykWd0UbfrEmkTrHUNoVjwCdESsRHbw
H4NGgJDXtz40q8LC0hmt0i3p+um/Bk2NDrGdx3sKrfYhoLK7DTEvILFld0igh659GCo7uqjKfifg
HxyaaBkm7Ig9POanW5l9sjNMHLqRGNkuy491HKj+7TOryP47mP7/qyz/l/a1ypJB/PpZUnn+1//H
p6xq/2UacAkVC42kqqnW/5FUmup/4cxTYbto54XVNux/SSp1/hFRVZibbV05yy7/7VPG9yzrtmza
hmXq/y9qSv56+e/cOcGfRatJvN45D/GThFItdSWGVC4OLSK0TpI9QWtoIQufwlE1nXU3M31VBQjf
8ZPw9H880p890dzoXy/Io/l8wYR1k3PrKA5pyiZY4fzWK+XM+aVbMgw3hA9tu653v77Yf6Y6/vvu
eHCfLzbnKEI5h4pDoTdb2a+dwMpujGS64bj39RWu3c5Zovrp+Vl1x8sODHGIFLoGMuz/QRM0qlYR
xBW/uc9L6/afXekiAdFqhkqYqS8OXaOfka7I6ql2sZHSG5OubKUQ3TI1iwCu1jf3hmL3r6/qQl5r
EvyLSmkOjnqneV2mvdWy+dHXMvuweHLE/OPrG7v2ks7e+U+PkFM6NXHk8seW4hRMmNZ0Ikuwea3L
FdxYc/31Za68qfP39fkyqm/Ab1KN8KymdHr6qXagPUWmetLK7M7k+B9tv77QlcdmnH/Ap/uRdHkw
ddrtR4rTnjUER7zWOw6l2wY9gtr+s6FtnK/+6Sp0wsw2oCZ/SILyRuQdaONoqRln3I8U/PdE/h90
iv+Lb9W4mBxCfDdjDQoe1FYr7xH2V95oaVR8JQ0yKlCyKqk6x4pt45ubkv+Tl/CvD9a4mB3iupKl
uEdmx840orI5Ov2YvvMbbuxZ7ApN85JGeqH8fPftF3xl+F0mbpIBjHku5SbxctgA5o120eURW7K2
P3e7DP8fDouLmSKccXXYYcj3KyfPYxDuraFcU7Reaq11J8r6m1jXa8P8YpqgnN8PCXIQNhlkRiTx
wdBp9pjWFg4Dmy3F9ggxevx6pF97dBcThNLJUww30T6EBpRYBeMboteeveTZ9C/b34zCa9/TxfzA
WoqZAG/TQSB3q0tGN37RjUpqXegj2BiBNn19O1cuBPPjPz4pVe5quTN764BMAoZFqWO7mgIj/V32
vgwOvig9MGjJN1c7D+m/rLz6xTTR5gJ0jhHbhxTVDX7tkCzJxRxPlE1Lrcniby5zZTzoF/NEMqtG
UoV1eBzbakeTDEoP1rkofsQnemfNDZXV9Luv9zzG/nZLF/NFkaHdkWSuRbXfm63A89OAhlQi3q3U
OhkS1Qpb3gRW64aZtFObeoVh4Ot3J5/H3N+ufTFzYC1Hikih+Vh28sK3M2qdCWKD8gjEa6Hb8zLI
ybFLNSNxQhGcwwm8r6985SPQL/YYRh6kQyC04JhQJgPfVmqdoxiHb//+lR2afjFvTAa5Q1NjBMdS
fqKl5TagAheBMT7AZ1vRGr3Bceqdn+nXt3NtCj6TdP5jYaFBXGlpKg5jk6GD76EiWGicCoXjEZGs
prWM+SeuHYT2PuqtavPNda99DxeTSYelJdGsLjiq3fTDlH71qnoAGYidgNblyF3jErScRKWwUSMr
WdBheTeEssPNisC/OcxYQr/+Kec397ehdDHhJImBV7DLAzy4qIColRtOdw4n/PqvX+Ru/2uN0y6m
GUCloVJKFjCybtqjRfaMAmpb4/lio3dcJqW/ns3DqbLEEVu0o+jfPOIrI0m7mHHMNtKqEuTLQYs2
vj7S30nfVc1/ULvbzthNmjd/901ceZfaxaQDX8QeElnhVFFTpe6TwCunYjeG49PXz1C58rWfoU6f
B6kVtIklpbY492LcdNzIFn3bSroBSH/sjZoySvvTN1y4w/i+9zqoIAIIosUYWzvogZAbzq5Uy1e2
zT2SU0CL1LqMm69/3LUv6Hz6+/zjEupIcTFL4iDq8QexQRzrx0WeJVswO6ObSbSihJGSeyiGF9Si
+jcT0ZXl6zJBXq871dcZXIiQepdmmDWtStOiz2P1D3M1LL+5uytfxxnh9fnutKxSgx6M1JHSFhKs
8hEMAn133RvNrd5l04LzHFiQriO2q71RRpPU1gBz9gSrdZxev/kV56v95RvVLmapVgWCRwMjPCop
+KB4Ch3Q5Dtg6m/UZDwisW7obL0akaA5M1BGT+Rta5H8mH0zTV5ZVrWL2cpWM4t6dhkdg+qt1T+m
6C3MvaEnkUnbRPn667tUznfzt7u8mIksKOh5QSDnUVV/aTTN4OiiVEGdJq1TSffymh5jo3oKctvx
g37/iX7msRLpDsh3jummPrUDhUibQFAhiwNZsb28n9Xkm7P8lQlFvZjJhNxFYS0H/LxgXPcFKuOE
Vihalgdq0RA6cVYm3wzuP+Hcf3kU58LJ52FX9iZySFnwwgkoXkRmTVBY8moFCdbMtHWop7/K+YMm
pRN9v+qxTNqA/KPSaWYMZGCFMDdEDIXpJBJUwEYVA5QFAtHb8hpPJqlmNnmmuplS9ZwXJB8bi0KW
6gVemoKi8tB+M/tfGTfqxcwIYnMoK4wTx2Eubu1WvCBx2+Z68BvXKgo9eVx9O92fMXZ/Gz3qxSQp
VQURgYkcHH11Wje+sjFjg3jNfFl2iL9ic3iyKeeLAy8pAw2eD+FHKwYUON+8s2vXv5gH7Y50uEHm
+paPFCHO5xcV+cXXn8a1SfbsTf48HuIhI9lZqwNki/JvNK8niZYjX3s15IhjiT2Ex3NDuvmiHr9Z
Pq8saurFxCcLpayzkQ3KXGdPvtY+Dn5A40Kevhka59fytxF+MaVZcl4PuISCY27bjoJOOh1zz+zE
doiybz5Y+coaoV5MW9h7KyNog+DYF9ah72EPyVPoDVZ5qynlqWLrikN1KTfm76YZHyry1LQ+fT8v
m1mT/1DGO2yBbid9c8fXPobL6U0UaPiRcx1VfXQRBm/8uY8Xsxrdm1W+zmAPNN34za1febrKxVxV
oCS3Y2xeB2Ko93LceMBNEb7Id8H8zZJwbUj+mbo+lWQISUR2BwDygIC8F+UBzOlrhnU5SrpjAhJe
s/XdkMr3evz29UdwZf5VLiYTGSpGWAyc9bUz6AR04DLLWiRMdgdEp3osZgutu8jCpeXr3y3/VxZe
5WJSISpWKdSS3kMqx3ddEd9TeXykPbMmvgW9SH12IpLZ3ce/0ildDUl2ULu3QQ8ev77lK0NGuZhT
yNhLpngu7YPidzgP360w2KeIJEPRrQitR33Xzf/wUhczjIiLDDxWzes0A7fOV/YrEqaz0OguIFCD
JLPvKgHXdrPKxcwS26UwCn+0yX3pD8DaaDbDl0fv/TOFZTdC1bURlmT509wc6ef8wISw8W3ltgmm
X0VqHKwwea9I71IarBtnhX77z2pWf/Yln0a0EpJwQjeYAo8VoFPK3bTCWVFp/s35A40a9fbrt3p+
e3+Z+v48mE/XMXmZcIwFDa1uvKuF9CNI59UY7b7+69fGzMU0M4q0VIPOoiSmiZ3ddCvDSnYlc5vI
5JvZN2+Ifv76SldWPPlikrEQ7qOgoijrT5m0BKHSrPqzne/rv35lCpPP9/fpKUH+CQRGQP8QcrJK
oujejxBnYB4AaWh8cwdX3sSfhePTNeY4zaOxm/yD2VVeHsQuYR/YQxjs39zEtVlSvphApmgwrZkG
0wGuM9yj1sYB+TTo8s7yh9vKAkGF3NYhMRfHEwr8rx+dfGXaks/3++m+QO9PtVQO4kBM5Ao1VOmM
YwVKP34EdTcsxzD8BWZKsDtENS6mut6hcP595vNjx/uHlcw/G7VPP2LSI1QvaQfCkAKGvYgRfh4r
MhB3RlhA0ZnTpHy2LWPIva/vWj2P8L98V3+exqcLqumQJ30cE2nZAwymmH+0CXFyG4WUrDLvbqjU
7jpD+5XOmL6E9YqtL3GpaLXLWPiYAuZtgOygCWpPNl5Tw/Jprncoz7HEA4zr2TaXRL4uB7MUy0wt
NyjKlwnY3cxsAdanzJC2Ll7Ghoz3r+/oz3L9tztS/vM9+gbhIEZJSKcl4f5F4vCDlPZ8i0IKuUku
8s0stdoys1INSR8TlavH/V6uorVWUC4zMJg6pl9txmhowXSFyjObfIhGcYB9gswSq9wNmR+5QVwN
azyp/bayy8ghUSUmQx7uC8rb1kOwQndCCqNkJSfDP6zU/qlsfnpZzB2CHi3rTZqgibGeZUQFMmmc
C/zfXg3OFGvbN5uhK9vAP9/mp0uFGXc9pw0bh1R/BT3I2RlB89ZWcljn8Tdf+pWLSBeTYW+oSs1T
tw9jZq3P0+1YROtSjG405w89GPqvh8SV2V26mBUhTzZqI3OZRpm2JrJYVRhQ8SvHjw1oN4TuxPJ3
h45r17rYcKEchlVbVxaBQZbs6IjkCRi8aQfT09CarypMa06dn5rEBUb8OpjVsR6AMxPfbjz0pEI6
enk74l1aKhPSkNz6Zna79rMuptQRpa0sDap1UPU8cSrdWtvV/+bsPJpk1ZEo/IuIQAiQtKW8ob3f
ENc9nPCeXz+n7qqvplVE9GrivZkpNSClUqmT3wGWI7cAjSbdNo7MnUnjhc+qq7SbSiiFk/ZsSgAy
fGuMbyuabfoW3FLktyyGMHROMh+gNuhxwRWLoRta2ls1ya6ppGPNiIYiNBpyPyxg4gtWnTdC5QRy
HSS6wYqOIRyNmL94eNW908tG8nmJxFVT9JJzNDYZ5wKZvQfoOnjn1ftlOQILe79YS9I9mRLTbNhF
jQUudP0UdMlkZG/WHD5eVmdmTPfUCPboGQH5b2kH1g2nnAEzG0ha9zJbYpATO3Paxh3ZQ5G/xfYE
TXORXBLp3eJ3+3sR8kXINpX0q5uhIJMdUpYQldkVuN2912fNecrGBv1q6DjhNShIMBJ3gW0uIb2O
3mAFsWmNDFWdzGuC5Nw48VvL0LvHCHpJ0JZq9vMK7b4lwDw12MtmAJ5zu55hR12gGcCo+ocA3S17
eN/xFfgKv0Hg20wR1u0MGC0kcxtobx8tOwdiElZXUDwW78IhOHLDGnTVZ4npoRN3I+P4nDvuukPQ
37kR1MEtBe8QUsJ9Ay1V2wWgu3K0dLTUgn+FBeE7yRLI/vnL9dj2dQgFOe3fSTjjej0LeOL6jOKW
ziB0B9+ZJxgD7ftwOgDW+nB9nK8nuyUu//7TZE+7Bo278M/1UyiW4DrD0WDoBhcMbWSvowgdhgLF
iUMNP5alUHqZ3P8/KyyhhNKkad0SVXvLh3Q034XhXL+i1SFH7yu9MPiDem2hYQEEQ2900bgQP0Hv
xj1edguv9hIbvxpfiZnMSmNQhS3Ln9ryD3xO7kybnA2aPi0eO/7mll8NoQRK+DMg48wdy7f6GiL7
EMwDZw0Jv9cWSH53WTet3RqJdV5Cdj1RE5JK/mD2aHaUHI0CaMm//nV1s0iJnC2auOEfH1u+BApy
BYbYjQzqN3QJ9rj48HKY5yzsQ5os2xJK0LTG3HGqOIChXgm4Npr2Uq8PSgMOQvFTEOTbsbLgnOpu
5754nXp2YUsd4QaYe9cfVFPxBGvw33lcdqnj9HZk+abTbaY8eMOBGg2ugChE1grWMsDIhGfXAQRk
qsVxbrIP10XZHrp4k2YLf4RuYinhVQZAoiV2afk5rNqwF9/hhW8zCqLEBFP0bw6ixFQ076LzoXeJ
f4FXbWywax6LZEg2bcecU26D5Xb9jX59oIVu/t8XWlscHQcpXijgYjgYpLhHuyiPr//4ZR18sT64
EnXCvimIDcAfpCr2HanbE9T9rzxY+nnNh+BKhMkrEYvJromfSrmq2vYJ5KP/cEt2coaF8ojuAZQY
AvM+mVJSYQTb+YML8Qe7uvSCL7x7zbLlSviw+gH2XtVAUEe070SJfhu7u59hVQJfBgdbZ4h+rOsf
QrduuBIhOm42I/zRHb8KsXKRT8NLN97VyNlZyrcw3t0bNQxqBgHcBUhNdi5XaIOEB4O7kfJw/Y/Q
fS4ldkDNRsC+bx0fTs7HbATpLi1vx7m/Qey/PoLuhSrRIU3ntjPR1ORbafnsIvuu+/kwwNHDs3l2
74hh4Uk0N/xgpP67aoogNXH4zRx/6HktUS+z220iL+Jxt/qJ82r3yA0hVwUcA72kY7/KDhxzO8gm
4ZEcrU3fe1wlRqAzUYBIJfFRoags3No3cT5GqtL54P+h8yxaKK/9rdx8sY6ZEiQmWIEWJM0xEEUf
Xl39V7fO2WA4U6Kp+ZHO8nedCFDMAGotp1Xdda7XgBqSW4UPCOupr6MHAkTC9afWrEmmBBWo0FgJ
vZPlu/0Ur0hs/CEzGK5LmtjLM331rEpQKdohNoMwR3PdnB/gfu6RbDwN5UNU/QIm9nfUgxu/NJYm
+P6fNrueeQZ8o+1TVCvg5Wgd3Xy+u/6aNGsB4vF/Mj7wjmaUgwobdUR5X7cAzznji2mjxwSgk3jp
BlC3EpgSWBzeloNj9LY/sQKdpQldZU5+4wIx5xE2rvkAxeXFh9MZLq5u5A5d7yW04M7L9afUfS0l
prgCDDYAoZgv4BwwgqO/qkobVj7zrgJkEu2i7g08ft7npJILi+4yzb6aH0qMEUM4UBPtx2g6ch9q
13m3AvEDl3gPElUw0Ojc4+VS7frT6aa6EmY4y2srMmrm5zAoAoOyuwXJ4CVplwo4mlItZL3/TpLR
gOvIlJbMbwD7r0HiDQx7wxA8Amte1wmWMcEF17yFh8Xu+iNpNgFVpO0KbrYZJ8yvnfExZ/UGNlp7
NMreiaz53qatyrNdyxYg1WMIPoEWWNUWAMQS961AeXzvGZQQAfiCVQYBBnAv52kACtHWCZOAuQZG
cinT1VR2LVWaPVBkuVHi4ttHUJwQ191Y7qZrxnsqGVxOyO8sugdNGR1kciBPFBFxNdiV3wFYxMtB
rBu+7ie45owX+A8915AkbNzWfs8qgv7CAJbrbv1jAiV045Aelqn18FRLOBeh8Qs/5kE0df1laapJ
YIb/O8fQoj6OaEvHgmkqAntcmFxkMOGGh3nhyRLRAHy4U97gknpA0VrWxN2ZCRELe9ffK7Yv1quq
/s5K07Iau0NVKRqa3UCal7yF5HCEfcPYeWmE3XgiZX1sJDM90JT4PpirFfb2rctcczeP3QecSLfJ
ANCema2BMDnC93IdWrAtgQVBDqIY3DGMb+qeLFeNaIDDQeNvcX8GkfMEA6ANnDc3WdjtYAlwhnmc
fI0RdFH8zAGF2g0423H4e4NCvrBx6IKCq0Q4OOZw3A/B05OGwFV3+dsFEGeUaPZES/ccAAcYVQAT
Rzy9y+HcurCotPNECXaUw8cmcntU+GZz3cEBxGNjvUGCjKDqnMGI2dc5h1THunPixMtQ1L4+QTUB
3VViYFJEde3CKd5nJN2lyBVJmZ/cxnkAjOCPE6abb0qDQHv9dyU44E2mEctwnZuYj6yFW1fKQ/iz
RquB0V0OEbC3mGxrnkoVn3d9AfujmQFWOAX00JjQ0KZOhx5t7I8+q0L6TGZrRM95Gq6vv0dNMqPq
0KUZo1H+0t9rNlO3cWB+CZz9UC78uq7y4ChHscgMZsvhpuPXIwlXU+V6s6jrVdLfttAFS9HcGuG0
GQgMN+b0kXazfROGsGGPw/xw/QF1M9RRIllY52XdE/wJtE5XqLSYntXZ4CS7v+Baj7/E4isADH7y
LjuhR37b58XCyJpNU1WgA7riVri2xMlpQOe9KaHUDsP21oHTk0czNn9zGCX0xH1swy1JoEhoGE8w
nMO51NrFkX2U1dIiv/zUF9FY1Z471VhMsTs6Psy7Vtkg9gH45MBOQZ9mPY10jOCQ476nsbnthp3r
7GJ+NBy6FNl0i0IJMQDaR2UPOogfGxV8cODeHaTBNpfgx3TrFiaCNm8eTAMETbfatYjyxOk+CDkX
zjON4008Wr8rnGuaTCzM6svK/+p1KLGnE7NE8QVlWUCmjiKm9+XcbY1LhO3sJ+C5P2w2vS3WKzUS
S+RBSgAyO8tq04L5YygfCdzJNrIjg2dYeeUPAMpsJAMmMXP6U5HHYOd/OHb4MtpQ5Y/MbNexgW7u
AfiGkxib94LAoyzLGfqMrVdHgKsW9OUvcGb/A5ACTWq0egNo3jy2A6itHSiQG4cCD3l9LWpenKp0
j0NiZkliu37Qoy+SoSufge0k2ux2LmEYmsID0Q5gJC7Zwi6hG1DJ+STA7YD4MNev4s7CbKBwnALA
nrUE18NTGdeHKJt/dBmvUduuUQK+/px/pR9fzBBVB58GbTTyocInqxxvunHZLf+TC46bi2JNzeqp
sD5cpH+uT9tg3/XZGxupD/Y0jAgB2IMR79luwqU/RrN6Vd07bgcgwYeNPSi45jMi0DHMYSKboLde
GDsKm9gkd4+REfnVNG5mFj9WYJrjjPHNb3DZeT5dYthmahInM3BcBgz+Yga27WJQfYvoz1TEr0XR
AdrZgre2FK004UIVwhsWbtBBBXP8pjcbkFIBii4NVm1wUDdXgF+inFmdJjTrXP/WuuGsfx8viEJC
a4nhLKSVyIqb1aV/BOTax3lMdrSczxSGo9fH0k1nJRJC1Q3kOVzXfaMa92y+RNvLZWsFDj3gQnM6
/Nfl+cf1sXQJpa1Eubm66PbEYPt9Jp4n8o5X2Az8KHGzG6B8D8jFfUfj58Ujh2a7VFXrnQO/w9It
HD8wjT/wt3yXKVgXxbz9buFG1ap3oDPyGI5xpwimW1BoNXYAclRtP11/Y5pzv6ohL2ku6yQX44m3
ObudzdGA6iCxUFcQzmTLheWkqRCp6nHYExFSM/gCwhHUD2DoaAzDPnLaZzeyl5Ne3bMoSRNuKqQ7
5eV4Mod+BKA8g4tOSs3yvxqzbOFJdDNM1YobbhATakt6YtG5ywe/p2IHLBF4mzHAutWubCleYHTj
iIfrX0g74iVEfopFpsxDNw44Xh5Jf4iyvw3hDdNX/VPcGWDBwtkp7VEiMm+JsH5dH9O6rJcv9gKq
BIhqduCfMfXWCci2VTcfYMiwwtWNN+blrqofQFMCS82C5/PF28cu/QE84vEDXK/fpfl7nKqVgVo0
WmnKcicj8HAHpOffK+uosvNiBHaYx4F7qvPuBo7Ngye7cB00DoLl/fXH14Ssv4WST288Ka2Lae5o
nVj+Pl9Ki2BB2iC24SYZ1jjlCeLvu3paaLLWhBBVTJ7AEQKX4ilD033/xDL7Hf7WvsXCM5KqJamb
7jyhysnNrIUcDR47pxpiIuB8UthzZffg169hYXww7fgFgNwbONVe0Erzeqymha+lHVnJZhju4+Cp
AXBpc3RqqIqGyc/jyUdb96axkRq29k+BgDAM0wllkYVRNZFAFZbXcMWSYEXR0+CwdxCVwEHGNm4s
7da6n1cCTZvFZl253XRCt3WFDQ3YtKZwoRApF0pJ2rem5B9kRj0Et0oWcJY1wCnjsE2iCEYLcOpp
knQFRpdHh/BolTAmJy1MzoOF+HYZ4IuFr8rH3SEwuAjaCaQ9zP/ARu847ru7hQqdbq4rYcUE+CyY
pmw+9UDOEfilwsN1kDsGX3lvqILucH39atIbVQLe00aSGanTCVHoVMEjE3R7hKr8DOujFxwmAANf
GOkyi796XUq+kZhdGeVwKj+JeRvAwSutb4BIvi3YgCx6qU1SM91UJTgy3SCnhWud4hKgzMAdXlxo
yNCE1i1MN90Al/f4Kd6NaMEcM9xznUA/3qbjhQMij5I7CzuY5qurOnCOJln4SrQjWNrjKpj4L6dz
fqVWe4Atz+L9wmU3/OJLqFJw0cP/xIUR0qlk1l4WxRH1fw++2FBoERRy5u0g7SPt3Vsedscwqrf5
xS6Uu81CGNfMBFUULiZYZOCexj3JTjwNLUy48P1tkYRoFAbOe0m5qPtUSmDIOsqcGf0ap3C09ybc
MkAq+Gi639cXju7XlVSjz8DeDPOBwYmc3tXu/Dg47XIPn24eKKs/j2d37kJmnRrUO2jFX5qBrITl
PPfJ+vrfr4lef8Ppp4kcscIobZgwnGK3rD0ygGAcSft7m8rf/OzTj4eSgr/WdBYwn/2JtMO+K+Vm
NhYiiebVqwrnxOWZHGHJDc8fN95Gjd2cjKgM1vE4dvvrb0c3hLLMM3seK5IIxPZmnwno6MPqNoBF
snf95zUv/2LW+jmKCCTZPXTt88mI+99ZI9aDtZjAaFaXeZlSn959YGXhNCCJPBdNtckL+5AG+Ysw
QRYDf6MAtY+NC0+hmaSqItkUVQwqFUYScGtoeYP9vXR/V/BOWVG6vf6mdB/i8gY/Pc0cu/CjciYQ
YRLxOE7GLsJV2mKI0D2BsohbUEnhmtLg17sMFbdWwGdtug2L7G5ayhJ0d/GmspRn2cFxm2IMmltw
ls+emmZD7ChfRYMTe+BuuftYxh+FfOeZ8ODffO/m1fP1t6crVJlKRSGIUkjhzGY4hyjIrEPiVzYc
O+Sm5D8d5OzmqZp8GBB5Ni5vSmfcE5hp9Pbw5gbiaE8OlMD9uHUrutTnpJucShJgoIxrwYJoOOdN
Av2ZERwYKbMzLlKbezdICHSLdrkwdTSZIVFlvAYNOsHzaMTPtzBAEfcgXnuQd+FD3wB8B05NMP2M
jXIbz+YpTOaX6y/96ylLVFWvXcPnvXAwLDUgdkDn76qYyE/KllKQr1M2okp4YY0mgjLr+rPZub6Z
HmD6chOMteuJNHwCuNyP6Ov3nuSybD4tvgy2v7xMeX92eQ6XyfoWPgpnAGgW4sfXkwGyqH9/Pqa8
p0FqwMu4yPa0H2G1hja7jSsJWLLzM/w5o4VPop0KShiBFgVg9qqxTplEM4G1Imj/QkK9zdxxVcIU
jLn8P6uxwOyVfhIuQn0uy+z/My2iCnPDoYbRCmp3J4ClsMAAA++Q4QQ0OBUUtu6TgYKsze9ZDYeB
qT82hlxIsb4+lqOa8e+r5TmJZtIHI9htkXwDGtO84y0v0MAxyWSNUmZXe6yPjIc2dWLY3LYz/+ZH
VSJO4kQp9KVjfo4T5wdPIFMBc7M/tE3i7OzRviFtsVB60K0DJZZQtAkQq7XhBYpbjsZqmNdzCsCq
XXSbFt4UYHWMv/N68a7z60IPTEn+facsECKfp7g4iwnEKUCg8mpjZ37djZtKvrXFz2Ac9lmxcP7T
RBFVpQuXbFwKo4X2DGS7jyO/BeJ/mezgr/HN+hxRlbq2iVZrWYTlOcnjZ5gcHoBCfY5quoZIfwvR
6b3RN/4Qsjs3mRaqzpfI8cWCgBX9PxGlHGYwgcuhPCNbiFcNbBFFBhhGhh7G7/EiyP/pd51sTqjL
5JnVxq8qZ5nnokJUNouttF8nb0RV7bqhOVdxC9s4A5qsPbCgaxnMYns95GpiIlcyEreQvISLA368
y/5UqXid5xpGfWO8GlvjP9AM69X1gTRtEoQrISLvbStxnSg/m1VedB7s7eQPqOh+yNGcf8O3YGNP
bbIx7Qtrv0nEjhkTDBYErMtokNwXnQv7yImVnjXAZPj636RZ0aqA15lA/Q/aNjtDMo7uq3kHT8d1
FTTrZGAfkxu8czP9nkydcCV6BNOMwochsjMcHbZhE75ZTgU/TvgeCPJ2/XE0k10V6EYWSyYCVfK5
gWdhUYIr7iSgYmfm62KUoJowoepuWSpcFsG1+hyj5Cx56DnBdpJwsJveegEP3hT83XMZO+i69blj
eBgZbYvAfEOiFu8u/4UJw7qoeRmGVwBpZANHz/FQR8MK/0TRHON24Qr/S8NxALh3Lv8nKSWc936M
8qVaKlT/rW98ERfYZTl8yjTMDvdeVYzJCKcDDzw0W+4SNHilcFfB6RfNnVtux55Fkx2w7bsYLR7J
lMAWBqJ8FGnr+mwvUeg0dwhElf/2YxllsBHNz8YIJybnyGBnPwLPjyfPnBdbYMu2nAfXHRZW/N9q
/FfPrqRBY1lzkYwp9rG2hWFoyWHgRrLhTNH8BWGVfcMIqPBA24u1VUo0SQc49ToVme/qgXU+nD9w
408KcpBB+sc0+AQkGGsPLfx2snWTBsFRUAjWQGoUu8GWAVDtUFKcgqTrycapG5ArEgsaQFht4XXa
wJVGNnwrkjGHxcUFgn99NWhSElWT7OZd09qlWZ9lC5OnARcjoCjbMj1NTICpXx660lwtLgzdaEoc
nSs7n+A9B/B71sORrdx3jr02q2ZHOyTmJhxvDIxqLrTV6VahEkvHtKg7Fw0UZxhC+pNBYU0w308i
ebz+6nSBRMmp8iqp06HN6nNiGJAR3MipOfDQ2ZvRz+sD6N6WEgy7qsNJmGMAWKidA8PZxDVMIbw5
nu4YjBBBwrxd/DKarheiio37ym5HazLwNGmxTYixtvtXxvk66YNdbO3DJFyHDfUb2qPxk5ggFBk3
s8PGFYv7heRKcygnqhoZxIe0klHSnIfEt+rbqXmW2TOt9gkrfbvLVlU6H2KenUp3+gND7utvWTuq
EuWiDKVpxwkb7DlouM2bd4DPgLSiR2dkH6UBI1pbbitB4SJ/Y5Fw73BnYYJqZpCqW4ZhlWlDmtGc
RSg9waFXCaPbqOLb0CmXnk6TH6uS4orZGSSUGKOP2BZWF2fs5zj4NDjITQcBKVXuXnqpGjgcLbRq
aZadqiK2bHinyHlszrYgKdZcseFuYayg3/zeYUaV/U5jnoV1j2lCInQ+D8G7m7+47XwTTg051CHq
8gszQ/ckSgDpnCAqBcTw5wv4FfS2Q2U4B7OGQ/iEUoV1iyLODbhS2BfTEx0LeH07yQ51MdQXUpfB
lY18r48SbL9/d+J5Lqs0gZvj2UA3BU/jE9gY98Qcny7OZtefVpNAq9reMUGW6wDmdJ7E+GTlxI/K
9On6T2vmuSrmDQa0e4WjVZ2HsvVgE4472zPDNFxErGryc1XBW6B/i3YimPwSPsPVqqk7lqJ7DKfF
lQ1LmH5tUwdwP6dY+h66AZWYMfRZYcFUePRH2sC5rWq28LOF30CAprLOyDaL/HxN8q1KeU2jzgJz
lKNfoUGMtUgnYVUJHZcf1/d2zY1ldLMuxVIlu8ANuPaQZHimPIw8d0xeBotBtZMUq4BUp7kZ/ErC
04GnSPTiMX2/Pjl0VSBVsSstgJyaGZ7RrcnPYO4c3WJcDybK5LCsHwfuSwEGUszZXVPWbANdar6Q
/GiHVvIRXLLbRQ6/YL+2yU8BmP5Qij03urXdmNu6iT66BNr5LAeiJSiOpVyaPuLrA7cq7S2gzwbr
YZS+YbsXp756Atk4nMAyDU51VkGk0RbOa1zLl2JKlqDgmp3AUWKIGDsAQS1X+sx2UXcaVzmt1ozB
Ib7BFYqBRjNvrnF0NKFrbayFUXULRclhrMSK4ohT6YcC2MuQ96u4jd7y2iGeGwSPKYnvrk8jTaxW
9bpF0No0Mi6vFDxYs6jWNQtxYqK77/38ZX1+OgplVtVEPIZRoBDGdmzm9dy3z9nYL2w1mgipMqJB
tChw3x+UPlCtcO1jR6jnC6/m2a/xm2wgospjzaFLSCPbEuTbl+LiS9tWMaoG8pzC7svBNFy8wNFs
Jar2lRWOVYncLnwYZq/hdnYXZNHr977DZchP38GSRZYEbM593Dd+gN4Sog2kOaaLwlLNylR1rBHH
RX9uidyHS+S+p/VdbZs/AUp4mkBSTuA5WxbkyJvme6mMSm6eRlyeQRVX+ubAH4263sR2fCri6WwO
8X/xUtVSs4mofObUKYK/oc63R/i9UfZSQohZw6XWm3tr0+NWdR+Y0eZ7X0hZ8Wkyyg424YXfS4iA
RVNuSGGii6zKFwbQhBRVslqD4z0lcsA7K2zUhcIHqOkqLwvYHvwjHLzX159DMxNU3WpJGwMO0mPp
I01fczsX6z5t/YEFK3jjAgEQDPABfo8bs1vYjXTPdfn3n6Y2wCSwAU+gL536evJCRvaGURcwmGNH
t6r7s1UswTx1I12i0KeRUjcLetJMhW9z68lBKfEy6zpraleDES8rfzVB7W917PMwthNXUNR3MGmq
uoOVRBCCNbI7D7y319xhC2tIN4wSEia3CAEwymo/jXrAa0xfhhTmg+Z+dF6vTwXN3qLCjiWkBuMM
kzy/jVrbkz2gpDUqGB5McZagQ7qHUI4aRj8DyWu1DbCcJ5g57/M+CVdogvu1yOfQnXNV3Sm1B2CM
4qr1L0VJSB3QvSKR4QTRH6ejOcxk2Hawuxj/NrifcQMHuMWR8mghEdA9oBIWhpJMeByolZzI3Gfy
BSqtIxgXN4toLU2QU2WoDcXrmwu78VFc+23G//Fmxs7WHScrOiez8+AsiR80T6JKUe1sZH3gsMav
4cw7Fhs2iPfKNrbtYP53fb7pijEqy1j2JA6jCLMh7LOj0c6308DvQUmaqq0UHQg6mXtwKv4frBA9
DjuD1cS7n72Nzjr800JCpekGJqoGdUIwcqyONL4o63qblLAbrfZG1287a3gI6xkGrpRvyxT3emGy
kfX4EQTVxogB3jXGfD/TBDdI7YW8tyfG2Taj/oZnbbFNybQNk2qXx+7LwvvSffvLwv0UaQJOh7K3
485HxRI+0PkGhjMNkBvh+COn28oI4V8M5gZ8cJlfJR9y3M5F91KYLw4q2lV9WJyEukVmKcGI5ilp
Cobm8hmdabnY46OJbT23B8cYP2arGNEDPz9Mbe3l5ryMY9dsVqrqFc1iqD9bceX3uLwG0WQDd7wV
GLkfJbq7OhLfG0XyY7Ctha1KdzOgspAnMdsoTYrSx38WXhqyaBub7MauDrB59gzibFvUzXFpIeCL
1rsfcB+dvaoUsDpFu62XuT0uQ1xYh1vd7zEVfGHP1p1hVeFsB1fSlJeXPJqyHSfNsS6Tpyy+qY2N
A2BrbhS7uH8dDf54feZp+gzI33//aeaNZWjHVVJVPoX3M3x42b4a+h3JcGamxR1exKYW7L2a6DYs
ovIw0Wk4p8T5ZQFLbgM3YNd+MNzCHzHJLgYR5WYas2D/vT9O1d0y1EHcBrcK0KMcB+onPyn/UTdo
paaWb1O0dY4VwLt2RTwoPv4Dd3sNJs1WBPPZSld9AI/xg9ttYUHuW+bS/bYurKjg5ikamcOHsfI5
AWDQizJrL0zjKS2K19zMd3Sst03FrV+CFaALBvNLe7HKRY+Snzr9XdSgMOxkw7AJg+kmM51gQ7BX
mX3jroyU3xG0/rUou8VVlCwUxjTBRVX/Fg4kS4bR174AtGjm+TZJogMl2cau+EPSmZW3uEdrlrGq
AaZNaoxhOyCVGYbzMFgn14V5ltnuDY5e+zz9Dfv3x6FdKNTqRlOiJrpuRE9y7JiMtLjvcZDZjLtQ
Vjjcmt0O1c9jYrnwQEdsXUjddQWXvxvep+WSJxEsfksMWVrlJgpseHa5zwPS3YFNryg7SQ/I8FUX
SdNjMxripVGK3fXVoNm2VfxzIFqaZH0izrNwt6Mb3GZDclOQ/LgY/HXvU8nhiNHnImaxcXZCBvc6
wzUOVROGa5uXH3PHcFhJOy8ojAYnPLqQVunGVIo6EGJCFtLX/FwFORAdtdch/jrDIx/pbjQaKAuH
12S571K3v/0NvJ8+YNBbwgZAgJ8jEm1kRIAZBYy/6E/wQbsNQTQQtPsxQa9Y5O8RpZux4z+vfz/N
k6r6YifKUBibR+hMKdxxGyyIzpG3YI4cx0DUnszpy5Raz2WRLwyoyfpVljIVJZS0Qy4gcp3eYbZz
n1EIccTSFnrJCL64YFbVxsOMxZeCoXKeTGOXwZWpGTeAq5flWznCkyu1n4DT8/gfaSE5z0ykLCkc
SewEztzXX6ju+S4L5dOn5AUrTGJ04hykBd+2dAp3WdMha2nmbmHN6fIEVYwcU0hY4bIt/ZqGv4w2
2o4Rzf1JwFmFs3ViJ6sJPNU+rTei7I6wslhDt2XH0c6MU8DmBRdoigskOgSdYuHFaw6/KjrZYBQ4
GneW2H/grwLr4H0+wfM9t2pcwcf2KpntfCEd0X1i+u8brgEs7Kcyl7B3Nnes7R/hnfl8/ePpMh1V
wNzCULsBmkH67VQZ/GhbTpSsyj5n+26yBvDYZbUjURbfV3k6bw3X5FvJ+4WzgSaWqgLmqDBnnHZg
Z1K2yUMoYBUbRsFhKvoAfoh0Scmu0UlD5/bv++MxhbzJKDI/NKF/yAZ3F+fWRvA2gESBbFuWSY87
e97skO+7o3XmfQaOQQr4vUTFfhKb2Gj6dVmOwbrO6qXqvYavgi7+f/+uYkCPe1mgqD1EbfcMMS48
J9F5uG6T4tFGw4wRG/2B1vPgxZJhfrOcTYfYHu7HqHwa2NI96NeJialKmrNOpiAMoaDvhs4R954H
3ieHLoWnfUKbI9RhNrBA09LW/XW4MFWBM1YxeC6ThQL76MJmE3boYAysqWv/N5SsXWXCeXGr4mii
N8YrWAaCBT7QjyLw5+BslQv5tu6PUGJWK4YpNrJG+r0b/omM8pmyeltaCzpITXoCh/l/P2yPSy84
zpTSJ0Z1ZxkAbnfN9DuenZ0Z8NUwy03WRCvmiE1tBWfh9AvC4K/XkykuAeRTKDYztyMhCXOfjhcM
2cz3LKuOFt7tIn3w6+3TVEXPZdjPA2+T3M/m/jE20GwAvjr4YkBzAX2O/uZ0LZcUANoFomRCbWz2
lRho5kcSjwJlEW1XZpevUzPa087ZsRw5kG39LMtpnxfNfiTmvpOLzcK6haEkRUMhQnSWBZk/dPmv
BB1hm8Kqgo3dOfXKGAYJJNCQM+g3s5VI6wPnhvTiBHrluKpuHLTUrQrnNAm6GgAZD9M8WUfz0mlC
96mVmAa9B5HglGT+aKRe3LevLiWGFxryPzEvla41Y6iaaDjHTjQA8x3Zn/FUI9/MUQUA6GRFhbGg
1dG8YlUInfBkDsGSL3xrhgfK3ICz2PFomzGnXZM4H2HAJSD9hizq+n739a5tqqroAaJkoBcG5A5T
+xCCRjdH8Yt0ZuEFaXTb8nghY9Fwf0xVC23HhiMyQO1hP1VVJ/iqoPung19MXIh8jeesHi8vsmDN
xqmyjdFWP+O5CfehYxinyBgQHQwYUMLllWwS2RUenYd1YY67yYRbMWr7ZDiKmqC1Z1pD5PcaVBcp
Se25abth0VJXr0ZGbKpya6cpzGGu+tzHZik8sCN3NHcOxPImuXINF0UyeA7wNzOb9gABr8I2P3Rd
jToitbdExn+ufzRdHFBF2UUTNF0XYLI7YwHyjdHv4/6v5m8CHSkZ2zfWvmL3xpLz4ByNnQUtr0NQ
s4W2YN06UPIv0oYuLCvLzGchecL1yk4YxX0X8K255CKsm5ZKoMsEo9nQkMyX1oD2OmuH/vCfzSjW
8J7zy+lt4T1+nUiaqgS7q4xmRv8g7OPyzryLSQTfGJpVN5xOZDX1hUByFOdr0Q6riATxKa7j0IM9
EOSxVX4TVzgzOKTYXv9rdM+sRLCe57gdmFvpj0nzB9XePebzB0+qFYMQeLHKrkn+TFWnPeYSkLUU
w0hm8XWXIXpJsqJp/gP78cMo+23Qpxtmtytmxo+FDevSMj1Z9XiTZindICJtLSsH+J4cimT6VkYP
74p/N+ouFpVE6U5iQic3yD3+x9l17Uiqa+0nQjJg0i1QVV2p43SYvrGmJ9gmGkx++v+rkX5pNqcp
pL452mcumsLYyyt8AV4QdfPj+roupPTEuyz4P1mAThQcA2HtemZAoIAkF3HIfmoop35YRru3HRMS
bOIubfKVLH7xgZdz888Di14HQ0NUcU6ZBT1AbydK677s+c6YHvwK97WDaTciWOOGqWVlK2u4cCr/
R20571gN0E+BWWq1S2s0rNkEL82sFLuAUfGlMo/Mgc2ymIhXMpWeqz7fYDAUiQSqx6Q/wKz4+NV8
1JtFmHZsE98jZnIuKgFFygr9/SSxID/ytbPmzeKLgW5Lm3qAw5aXdK2bylua2pEzGs/c1PtiTQ9k
oU4n3ixjAvhHKu318pyk5Bj0QfvWUqRJGvaSNxYfjl4HQB1zYU6ayhvG5c+elOZ9ME3wDhTmFPb+
lGG42+1Hrpr7USc318/EQqyZiy6jBzg07WTKMzQPQ17EGHgdas+J2hSCbe6ags1CMjPHPjssGbmE
syTuiWfiesnF4u/YKrkTzJ5CA6exTki++9IrzUHOgRe4BRtbeeYgAkwMRTs1LJTq7L2vzT2gDWyl
v/O3a/y/HSb88P8eb6F55jrpJM+wxsbMRUExcqplviu0ETn6B/CYLklkzIZq3+kcJ2NkEJJV3aGh
oKRUzYGM7o8aHkgrP2iheJvDnRuW+TD15fIM/ktiVoeuHAQmda5eWdml8m2OdW4FBcESeixnlz3J
UW7rrofhWf8nnbodl4kMg6S9aEDv28G/Fd1KC3Ypy5kDnglKb4i2+SV6n/wjH6YomJzv6ldTo1U5
wIS0Pkgr3dDGPHVeloVOasUprq/r22mhrpuDoY0syEYrx8O7AdhThNV94cHI2PwWWI95YMRVO5wN
plYQ6wuTaTIXPHYa4Q6YoqkzXMD3rmEPxw6DzkkV76XPwmxqD7Kx76b6AHIyJABhaII8M9tp2V9Y
AytdgMUVn4WrJG0GxQatzpmf3jnC2mg1bfoB2zfr9RkEibeU0sht6Sapyk2QOkfXCu5XBycLUWkO
lUbEh6CWE5Rnx/wz+mIIbbeWYaaHPeTCqjXp9KUkfg6bTutOaauX6mwW1g5p8sRCVuVvjtffE5Yc
h7a+KbKCRpVl/OLUEAjXxikw5aE04gm9mesbbOHUzrHVqde5RQfDpvPlVkhFvq1GepuuQdOW0ry5
FDKGdw2DGh0/O1l+A++thyRI4wY+3NpgGw/Kt+M43TlFH3UpPH39dKsFiwhGflY9nrgffGe2n4Ro
W6+OcRbykznketT9oHTu4hex7k45LWS962ezKyOMQ7+2pLM2k9dmrWfBPgzmls4z0/WtTIenVWv2
hd05x1PzQvMSaHvjZMDELVK+DrbVZGDSinHMmI96y1v2cP1FlsKBM8t/MBZtSwlF01PRY3xIdi5S
ctO6x38l9oh5IgaxxvNYPWGgG4LfYtIu4s5K02zh1p6DqJU9VArTNOPkZTp2ocNfmt8v0y/bURFV
2aH8df0ll/bDLNgwipTGlxm+Vu/f1CPde3Z3EC4Ow9ohoLiQP7monVlFBZ0i1mle8bNsNQkpnfLw
Mha5/vMXRnZkjoyu0NLs3ETyc1tZaZz3+U4Mt5Ns642GCrfIkyoceXcbpDKspH7uMJoNWVGt1OBL
RcZcftgyejJ0Pj4TM61nNwPn1iCPQbBxRw48xlvVmucp548GX0kZl8LmHEud6rHzzbY3Toltjz8U
T4xHiZ8QCpixhWiYv5Tcbf6oMX+qZJrHdf1bcO+3A52/0GOZtynr4c9EHbGSlSzEzzns2hw6kw+6
NQD7UD+04Pc8o5vVE7iwOedQa6vted4ogY9b2t1dW8HwsTV8jNGLwEKYLNzNyi5a2KP08u//1IpC
4hDkNh5UWQfbVupn3ttoI9FGxKDzD3sILT/2zoTWFhyTdQhMzGthaqjlkjyL7WL0wsDOV3Kepd8y
izouFGSKptGIOoMJx8xED2Gqpvj6my6t6KzkEjTopCEq42QOagO76PssrXcgLMAZb6WXuXgiZxFl
NLzehLkPPw+lj4a0d2ehFRw8wXRlTIcXpcybQaKNalY3ZMqPq82qhYA51xYWrHRypfBY2WQhn9pv
qYNGbWBkb7VQseqtMvQuWduX1nEO024ptCUd3rNTmub7lLs7R0DDzi5vhjXm5sKXmiO0LWvQEnHf
gIwSiyH/G2cjy0NaNcfGL1ZuuIXTO5cXpk0j2QCU0UlO1DhOdvfDlKK5aQrhR19bp8vb/XOw3LzT
bV4JdpraEkeJP7t0RF5rvbBhWInBSy9x+fd/HqGo0GZl2+yUDcXe6I39lOizP6Rfi3BzReEs991J
Moz5ADw8SeY8Fw05pf20skB/4WqfXI9z+LXyCpG2l58PvsdrbZH2tfC9kFgmPHF6SPCzy5XvhBpw
EPgzAkrU37u6iHMHeqkkM+H/UOpQQttkYwPQAfdWq45RPuQr2dxCvjWXGhZdD7H/oODnsYZ4VZ9B
WR2iEqofX5nV71YHeAundw7fJv04gMyOpJGS8WB77p/OF8fK60O/1e8D+T02K7tl6QKdqwdr4dlN
x+H0PBXJfe9KDD3LPYUPoeLoIjyJFFBFp51eJrXrkmJrDUE0TsZHzdlWGHrlwlmI8XM49+hoF5Ze
ATtB2D0qe3RCWwun+/qZ+9tr/GRLzTHcWeVQSBZfgnyZoRGZVc1N6bU3XeO3t7puej/qFApc1WTO
m0RzaFfBuy0sirILVQqPhwxKNpqou85R7p3ZpKi66/q5qGAgnQ+BCatTOAnQ2vrBSvebwnQl6cZj
KhnkMuB567YR7F9oxKXfhgFn8JRSIJf8Kh1pb3vJjNgr7fRnkWiZwgtaVQ9tUgA2UORuw6H2Yrd/
JIgObxqlkehKL867DMB9wmp7m3EfcBmftD+Er6YtegMw/uvz/A5K00Yb1qnZ+JgCuTUmdBfp6TxF
FcmTl2nwi41oSH4uXTpBBMuyonz0y+NYA0vgZATGkOKCz+sxnul18S4yjuGNNCfI9LUygj1nFxvC
z/cSTdGDpgm6TQ2OozVm9d1UjPkb74M1MN9CRJsD5DXkOZyKuuxkVmTH/OxpcHBxrbZ1/8K1P9sf
s6BMbe026HPwc5m8omVlxXWvOYig5DZtWyhxaFwFRR92BSBaUiavVYpSh7fZGDIvmyL4eOFr1fJH
ruG3YwdtaCtwlCAbYsatETxwwnbQ+TkUZQYlk3LNVmjp5FqzQE8z5C0Wq5ENJv5WM7jBa71jLcx3
MIU0fbjuqikMunffbg8Bheg4Ug//wXdFZNkfK0cLd8pnKzfPE0GMUFaREejKT3BL6J5J0uyMwX4R
Y/piABJz/TELd/8c8A5pIDAkTEUAZ0BXOLNOFM0eoetdHqzVEUsRyPrvrdnXVlUNDpvOqhSngbdp
GYL0A3PIrnxSDv3VBQyJbe2HZtrFADmEbtc+VYEA6ie3m1sAsr7mo4iL7b+/hDFCCUef7dxUzb5i
gKX4jr1D4R12Ad/aujJgHtmslNVLzbU5pF0omcOqpYGdMiEH03T2Oe9v3LS/z1ChCj3eOMJ8CAb2
i+t6Q6GE+1dDac1GeOE2nWPWuybI3SmxCEwPuRc2Xh+ZgBEBuWGHhNZkZ/urNmp/L7RP9uocip43
lPm0J+QM87TMY+rQW+K7wxkEItG5vSsKisMdRLXp2CBL59lrZ+/aZNfgHiKV95TA8gliYzD39oJQ
qNG9K1UHtzmW7azuZcpfjNZFSARyjYH2NKmo6g7gg2A4hDR4TbtzAU9P5vD0rAy6rJg4OZedD3q1
ZVYqpIZ9k+om2Bh2ckZy+cvMst8ZyYswnUr4fgbqMbgkK7r/7cE1qfc69BbtBmQz73cmChKEgZml
oc9oEw9GQ6ASzMefjhJfI4mSOdBdDTbEnEgwnYuxGHa2KJIwcPv6Jud0rY5bQnL8DZL/ZL1FFwSj
N5jTWbduH9Z9uiMWRCZ10UYeFIecfdqcJtGMkUlHN/RI2d6kfZ1EEPnYkmmyIGZV+NgAewnlLgv2
hgioIaCyw65tLUx++xp5ELG75qjtzL8n3kOBRtQAPbamfbwe5f7eZ5/t0Fk0Reemkn4iJ5Bp/X2O
QjeajE5GgeN9dCqvzt7geNuyZXs3qLP3IYU+ia/igqSR6/UCX9h7UGSILWEeDBciM7UPxbDE/F5S
cuNMvhk5tffNgAhomCZURl3nl7s8A8mxg1zf9vpLLNzVf+PMP98hGKdGyKDEO9DxPe/qoxzoH+07
K1PspT8/C9MFdf2ewyn6XJL0B0ro1hY/qsH7WnL/d9T0z4/PyATfTUtMZ2lDfHd0Gif0e6UiCNww
uPKwl7YIViBVS22Bvx20f55VgHKutMaFM9RiUzRvPVJECYVSKeRt1o87lgcwPAt4qAp94k4ernr0
LD16Dq4nOHdcWt50FhXyxQkYh41pfPO1PBZTe9s31R8D1+EWwTcsehHapv1IKrtcm6BdGp2fbPM5
1L4pg772Jz2dE/Taw5Qd4bo6xorb7aPNtgFJt3wIkACTzDg7vr8GMP7bi/jsuZdL6J8V7w3TUx4S
lTOsHbNYtnA/zvo6tAgxobRXPElACUOAdjFwrotNnooQ0t1TKAkE31zaPssx2DJz3CWjT7Zl0sSk
Hg8d8U4TSb4xOpkIEtARMAA4f+DSeLJ1fwzGIke6r/p4bN0X0H6B8/A1efBrA/35MfPMEDzZCZSm
Yp9autgkith5LMwihEYE/kdPa8u+kOGQWZbLzaEpMYYgsAensSdx7Cl06ST1NjLrIoKwJwhFgy13
b9Tgv+bTcOKJikB3urDVrkeHhft+zhDgVi10lyGRm+gvmJLAUbl6TTFMSF31MHbD5vpTFoLE/4D+
hRGgL4yjZZjpqWHJTeN3Vci0tfIWiwdo1pKE7r1fB35mnaVX+gdUQF0oJ1AZ3PbHJOiW5qZCTeW0
J43G23ZwdOwNj2AjvV5/v6XMf04HcKjqXMcfrXM1ZFUUtAnEdsv4AvzDZe7LDZB+GmbFCPZyDG2Z
fCSGE3dN/S5FlWJyYqzcWEsz+Dk1QNm1a3RNbwERp3ZjT26d0TtLk8Z15R5LYhyMkuPrUoIFwkbz
MeG7vgQLg/A5WWCqMm9MytY6k5EfhsTnaEzwnePlT03+p08xI+Q/AvAI4uuP+/yL28GcBEDtEQzK
qrIgOCOzsGJWSEDkSWHlJKsPkX2DlOn+YhMetJ3aTqqLU7GmdfNpKwiPvvz7P2FrJDX0tAge7QG7
6bA2QhvmdphgpeMPG9LXv4y1MuvzAR8eNYuQfGJ50ij4m3bOFNtQnKeS79PiaE63ZHBAqg3uOYQ+
dalufLu5oQxCbxxwMalX1vnTGIUfMItRRh6AK55y+yyK4tnGpCjskuZLpwZ//BIu/lnIlnWFAlt4
OvtwqgzHUkVp4j6OyBBZ4W99zn95mPnBI/1PxvKdbyM2szTYENIekpaeK7U2tFr6ope3/+eHkDxV
QUXzCbTxepPYDMZk/d3QYtN4cq8qy46LElC8L27dWbBKG4iJVRVeG+JeNyKAqPvgQJsWFkb06JT9
oxOYh2nUT1ZAvl/4tquD789rSyy49d/3NArCRgGTuzOt8zvoCqu7yZavE5pK25HqdykFPNYr/eDl
5XYys33lPihGIj/VK1Hib838P1c+fsGsli4dn+ZgdoxnXMxn7vODzMmmoF04NQA92s5dnx+k3hBR
3gecvw6dB3cX/cPI+KauIMOLVYIGrwHONvmpu99Wv1bIfRq/8MNmQ2CeJjWFjfZwBmk+zGmlAfYo
jwoA5m1n8N0kjRfTsR5tp3++vg3+DoA/WYo5TQCllg3jv2Y4A7wUUWfkccCLh6RPfyaFmGLIy33U
Fr/xVPXRq4Hum8m6a70uqrnvRTLT0PCunKeJuhhVWa8pVzvu0I1FMzhWjPBaJxYEpviQ69Cz2bey
ND6UD64AdIT5GPWqBB1kxzCSriy9t7N9XtwEeZvv6mCKocEffJdUA0gPaWtcbCVkipJIX05EAO0w
AsaR7/qx09hx6U6xx14yb43d9mlKYgdzbgPTVUeMgIFONni3I+Ao0OANwb686aQ6WGvQ8YUjP2c0
ENeVoMTY1ikxoZs8QB54Z0FL0PHtXZ8EADuunPZPO2V4m1kAbZSjtAPf4RMABptej2AjuGEJbv3q
XPHz5AOPmIVRTSXmsYGwT26p4MYqNgArASMG4wjnPvH87aTHh9odHi+8YBMusaEHpr7RJG9lkYO8
ZqxUggsnaM42qCxZoHQ1rBNmqVAb2ZCki4BHv6BQ1LCHiGKUDtvrZ+fTfBJvPIugZdIDENpQ69Tk
4ihc8hBYU0j7NczA0g6chUlzzN1g6EbzpMfxJXXEsaB0A2LJUeHbGRldG0QvvcYsGGo/EfB75e7/
70HQyWN4z0BUG7aAYriDPbEL/ZT8LjWegelhqlp3DF569izeDUK60N0V7gk+gFBDMftdXSW/oFex
uf6JPgee2MDV/veuwdCKES+RLtRb60g4HdBj4lYXSZQMd+jBMb0DkfOh5ivl+8I3m1MDlCnMYZoS
92ToV5zlSaentAXRhwrY3tcrh3nxpS5P/ydRGJiJIQT8Nk9OE7xjw7eby/Z2rPEEAfgzIRYUVux+
64huP9SABK6s5WVDfHJVeLMgkgeTZfqjwsdqdgOGr9ghxHjBEsIR0+jeK7uLGzA0xvRt5YGXnf7Z
Ay+75p/3xFhKjDWOwcmrAOcCydVH0DCjXAwRle/SG56sKjsNdZ8B0LtH/9Xxv4TGwr6Z5WJyhC2U
0XDvNMhiVyR2FyW+WPuAC9F4ThhIRVJqk3PnVHX0KfOLJ6IBXgvkpgOi/fraLWTMc85AEHA3R+fG
OcnO/d356BdRu95d/9ufl3dYnFnEKMqgck0rcE6Y+mIaLIe44/cQJdhlTrBVHrIWnmL6bcOuwIVo
Ggws/JWx9NLKzeNFYEIb1rXwWnkQWb0++ZYBwX37aVVrd+H+mNMAjHaCCIpBndNARDzVGJGV4mJ4
cRQVJVFmJj9MAhZwGV9fy4WAMScC9KoIMEkZ3ZOp+p8DRHagjPJaZANognk8spWb6nOArQ3jif+e
pClLzWrsOueUN3KbWUjQhD4GIu7a7ZS95QQIhYe6rx5hxdgDPSnZQenXWnS7qXKgSu4RO0ZdvfLO
C0F/TgGwPd92+yDDEgOWUUNvNvTLr237Ofjf5W0JEVP8aWRWcGdnJQmLVULz0taYxQRocNRl1mHb
wyqXAmxm61BD7wVgExh52I1fhaqty9iRoE8KrfaW66lHy/COhFmqjlgTACAOzfIkboqh2fRVOUYq
SKyIm16OSV5GV1bhcyYPPvcsM7E6piB+PfkA4HgbluU7Bekm3n9AsnoD+Tg5gtpBSOjQNKoYhwQ3
cJJ9893zgk1H2z8kGM66th+/tsWt/+49CBk2hoCqB5TaC7Rzx9vU9Lbcst+zJr231wy9FgLeXBwd
4m9W5aKAPnWFT+NUDtkt6aizkkd83iTGis4CTwtbS2Vzxz8RdIRzlqPbU7hyhy4BidIJwhQp7XeF
lW9RAU0xHILRYLP6fao1mIhqk9kQNzFgm4KOgXXoifm9gDqx01aPdjkUt6MHoEXlALfJawzoaQ/1
QkN1J4TRfuPajXNIoWB+X/G+2icT+aXq5j5vrPzBoEb/wgCLilvUcI8By1jkFt4jeKJJ7BLTXttR
l/f85Cqe0xCYBW5QbdneKWnSNNSMQZfU2TTU+VaJaa+5kUDAJXnM8p+rs/eFLzrnHPiAkLiF8u0T
muBOaBQQRmgSdyUGLVwkc8aBlFbZ1GNLTw5M1zJdPeeqPKWjuU/X6NcL0WLOICCOVABxmiO8YwJo
kTTihTrw9yynIXZRGqWM/2lR+1YGerPXD9pSN3Iu3l7XdSG5X02nLh/5c9J5+7x22V4m0++srzDV
HiS/2O3ClgfeR9uWulXcEgOuD/AvuP4bltZ1FiMtKFyNXjsBDyQp23GIdKjczXZmA5mdLqCruejS
fpxFOCcbJtEqazrBxeLoC2+vhhbi1WT8UZHiG9o6O5cygGm721Ut4IWrek41MGxlQaldkNPIyodC
pafW5U8MnfSmHPfw6VoJNUv7ZpZcVVmZDDnPhlONKctkRcPDlFa3o2ncN3qCfQE0u1dZLkuVxJx0
kFhtVVegVUNXmJ1YZh0GNJ0wIkC3qXlKYEoKpaQy7HNMPEkOteXrm+Qvfu+TaDJnIzj54AJeAhmv
BpWYnh6HrthY/RnHgVM0IL10E4izaT/5xb1tfxgYzxuDCGsooud3FCSPegqiC9nDqsgB2MocBTFq
/MS+4XkVQ505rG0/hviYNtd0sj6HidjBnMHgGXXR0h4/OeAfTvEMr8TQLI0bZX6HkOiIJgNsoqCx
8AhUgcm2crjr+71hj48FeRmCV68GtsG7K/g3wVM0xykMsraBgqGWeu3yNhoCscGLjP4QJRVZa3Ne
DsNnyzzL+lox1OkIKOIJtiERFjdPbn3USsJ/9Kubsn/FL/eEGTYTrG1aFhKMmeENHZp1GlHf3UKp
QlbDrSzgAghtdfzfYDQ2WTms/L6lucKcFXExTDSNyYSaW/ZUe0XEnCoE4zZKS7ZDl+aiy5puiwKU
90s1ix5E3YRj8LCyCRfK2Tlrwk/NCfZNsE0tqyZ0LfTBzchMf6CevbQ76vymbn8hWeJ0jEbnsYEF
hUhjNQJWV0T4Vvi4kQNv3mbAjH4tgi+EzznBwpma0kxJw04+J28VYtx+6NIo8ZzdpWuK3sIf5Joy
qrim21TWscv7AyXkfoQCH4RraHHOKEC6DQ/WYGdLpcNcDF8rrxU91I5OU/kNy9GVt5cz2rnZ5sKz
6lW6QZnSO9BqFEZIuvLbxMgWfD4kyPw2wU7HWpnB4/WPtlR6zrXyeWLKcWRGcDLy4Sg9FXfsIQPK
nNJXiO5ubfds8il2ci/0sJOvP9Re+iqzkGyYFbdZQSGS1723E4/NAkrZvowLGBZr8epZHTo8r4mT
RBcQUer+LNsxzjGWwwGrnbcLqQp7eYRYVPeOU2Smb5czj0VBBwo0aLwCKjBs9anzdxfI/OVcFlNo
jwNAunfrL7Jwtcy5Hxn4jIOnCDt1VvcMhh4kInscNyKLe0ObG0gEh6vShn8Voj8JPnPqR+dQ7ReO
ZqcBeOe8eqzHN9aBaI6jbHQGmCZGdAn0U5dtBvDc8syLsEg49jkgS/V4JuIdX7Pj0zGx4L/rn9tW
xI17kYpB0zrJf6583IUgOSeQAGVIawFgzwl3S9INIae3TkLCqv51gfMqrULTu036/q6Cv+CYAGha
nvEbElthFlRvLjB/xPjLsYAYJr72hbSHGMI9b+9ixIFPPI6PBCE1g4QjNgCFDgtM3U44FtffYCFP
nrNTigRWkS3TSIOGsJ8K+avOGFlZnYVS/e+J+KcD54lAYKsG9TE3ytfckg81o3BjX5ssL/30y2P/
+fM2BG1yC3OdYyuBTNDc2VeptdbXXvqws1RUNJcGfeWUR87MJkqNOrRSaBhDdIgS9GJteSdcb0OH
vSjFHjw2b+MYP51sjbm9MNqZE1b42AoAMmoY1aX98wSoDLVbaEsae8NyzY30R+/i43l9CyyFxTn9
JOMDJUZukgNybZeRjcmro5fflpA7cNnWMe2bQiRwjSpuVhnGS7njnIuSBTwdOWnLow3de6QzMOPr
aFVtrAHcl+5Q6eajqfpg0yYQQLj+ngsp+N/k7J/9olPtJhB0Mg+BMmODVqekNHdFWh7LoohMQNyv
P2apkJrzTopx6sCosLpjmklvR0svUmZ+MyAnqqZk15Yu0J/Jd5G8p3aTwktFGscq9YY1fYWFzGRO
THFr24VmQmceIJIcTq4Ih9zZyb4NK78L7aw5VZfWMfxIjXX1l4XtOidTjFK6HJ5Q1dFJnTTqM0GO
upfJsdIAvisIcN4PtAV/tp/WvKgWbtW5tYCXZnnbY6GPGKyO/Y+E65ska15cVv24/hmXXmkWXfJC
MHho190xgBNEpWr45cGr2ZN3GEcf3aqFkMxKrFl60izUTNxLbLOUMEzNXmgV52hsTRZ99Z3+7I/t
C2yDVg7A38P1ya06pzzI0u2LojHIARPrRyM4BrLZpwlUTsC58foUjSa6gezf2fMZrNM+VJ7sRqG3
vW7u+1L90b2wIodnMDdrSB0H7EEinVeTF40Uupb8se0tJG9ZZMhSIGK5BrDGQxp6mbW1G31fFuL5
+sdZuFks67+hn5n2kBXj5SjnXgbBmT5qPPW6mkkv3CxztoSNtoZiXkAOoh2fAmo8e2268rGX9u2s
FWg3pCgnj5ED8oawI80BOJCLYE4SrFnSfY74toM5/yGFFZ6gDIsz5SyC/1DYoyinjzKxT/ZHA+sU
HtuO3kxkRy346bwlYA81yoZ9KHgnZhG7mAC6QJhazs9i03kAWDx7nEaQyWV5Hjtr2fhCOJ5TJ4xW
1VY28fRoeO5H4tQ7ZpbfbFj8RA7cauOerLUfF87X/9Absr5oGx/4dTHeUg+Gz1AQ6BrkamyAH651
s7ptFr7tnJJQwOFPI/pXxw6eB7oKbvTwQMb02PprXnhLT5gFpQQXiA/CfHf0e3PjkuDQoTtYAcdN
qy/hXLF7ZtGod9AGLIKqOzqO8TAG3g/I1ADssTLiXrr351D+1BqGphh1d8x1HYuURdJ6Akkii4qp
flMT3eCGvhd4O2hnXY8VS/tsFisSYxgdt/fJgTiAb0zQcUZ0q7S+gQn47ViDkXH9OUsNib/p1T/5
hewttJprSg6Nc2NJOBReDC9BFtl28tWHbBT0NENLYy1vSvPVRcyavkRjxzebBRU07oPcTx0kcA3f
MpF/o6l5JpZ+S9dMgBcWcY7uL2vaIZ3AuxGwqAwYHJfJmyWNVy8L9qt4poXdPcfwDzzVgaORkCWJ
ereS4dlOnHsR+HeqrVY2w0IsmEvmg79kdZlpkwOqLodtWwHfiPZk2T/rTG67NfXcpV0+h8XXkM5N
KoYPAlbCXVoYUJjgUetuCr0dofTdb/vq1UQ1eH3nLSESySwsILq1RWFhi4Mi45lxChN4e4xFtYcy
UB8ym8M6+X6Ewq2GivKgylvM9MMgfVHO93rwIso/bIds2JBFnu9BVnkl31joGMwh84m0XGbw3ISy
+KPn3TVduyN2Frdlf+ukwzsYY3CJSdKV87e0RS+V3L/Hr+nA/ONAOtl5sa+9S1Hh9m9FMdz5w+P1
hV78rrNYknqGlTHfEsfMFJFOQW2rypjp4m6AfGRMbH+fjvafKgA03a6Hh+tPXToWswZSUdZm2sMr
6WD29YuanFdtThDhIYB3rvncLz1iFkB8kdX1ZDP3YHgl3XrwQUVnHGY+/aRlBOHINam5z5/jzxHv
De8hRwIp3UNevPRNvQ/yNLL5+IpD8ZW18ue4dga6e1JpbAI3/xWMImRdvm1yvll1uf98l/lzNLuH
UXRbKF0eLUTDB87y76wEvBYA9/tiVO/9Grbz8xTUn4PW4dgMtujkyWMeNB/MqJ8nk67AYD5Pnv05
ZF11kHMypJRH7OZ7zyBozhfstXJXCqelPz9LIPJElhQIAnmEXmIZJtO4V5cqFCpKKznE0tLMDjpv
cmPkU2Mc7FG+Wrw80qy9ub59Pr8e/Dm4HM6teSuK3jio0X9PG1uj96h/thmkwITMw2KAMTAa+Ncf
trSVZucanFCYz5aJdUCtseeJB1HJEaxJ/wZIkeDOapqV5ywdutnh1ga0GoTfiWNv6FtOeoz2qwdA
h+8Srda63AvfZA4Eh0K3Qz2q+LGwoCzdqgLQGT6ttTQWPsscTu0HTVtajRyOjXR2je6zVwcy6U1a
33H/Y+z3Jq+HKIeYhOjQTKqrg+06Ktb2WN6DIWBHihuoEFkW0oIOoWpWHXguW+5/C2p/jsAGfNeC
2wO6EPD1feqr8Tv14Egtuy29qD0N9KEXeQW7c7Fprf4pJ/1OSFikrk18Fo7aHJhdpo45MsdIj9VQ
P0nfv50ceEXBQuVLG3QOykbDHZNQs86OzHDeaVuOuwZE2WjIjFvliw1hb9efs/Qas4hBtO+XJXhX
h1z2oIeWjdnFTp144EMlnf21UzDHW2cGy7N8KKYDlFtcmNu08A0qdIgRdZSvoTaWXmSWHvjAm1Af
sh7HqR/fsyQ/y7HZE/FxfZn+j7MzW44UV7fwExGBJDRwC+Ts2VWuct0Q7hpAAgkQM09/VvZVH0e7
HbHvdndst52ZpPQPa33r38sp9R7hXgUURmzLpkuxFNlUdxdatvtIdumVajPmYhfD//D5hPaD40m9
OzZK65HsBkDDpaT+12hqIOE8voTZOkcvcRu+rIEJ3koAlXZIDW2PA+h3KQjcczKvxqZD0dq9k8NN
K5cw1ViWJnlxxav+93vxwR/3XpnNchN0paDhGdkcSVuPyCdEc2WWBL7jh26eP7nLPjg63yuy6Yq9
nddoe0rrdsM1u+vVgWqgWf3JhfPB7F3J6wv8R9W6RVLMY4VLoKLFl7qUzxY8vGRdCQKjLUvMsu5z
6n5Ss/6WeYyAB5X99zv40Uu7/vt//OIYS6ttDWZzAZM76ze24xwBpw6C7/AzqeYHx/bf6KR//IqV
6ZVHM4oxNYLvbW5RlK/gkGM/5t1f82d8tb9XVf9yCL9XW8uBm2WZa3ep9WgzMdk6RYLQN9ZESImt
EW8Q5WsHaJL+q+iaEIjhCGsO4JGOBS1pwkxz46m710NbZxHYdjBcA1o9BzPs83J9G0HkSAMmuj2d
aZhnZkIKFNPKp9VUirfFD9iSEF86bB/dkHrsotqkVcXXOZQOSnrafu3Duc9oyDEybeiFrYCHbT3/
rPv74NB5rwdn5RgMUJxsZ6zx4Hq6fh8C6ZGK+fTfD8rfJNZ/e3/fnWpIM1sHSKebiw6qsE8pr2+L
K6ba9D+DohkRmk5A7EmHQCqeAvSL1ZTvXqY4oDuutyopSnlrlxWyHNvJ7z7H/oGUxZ4Qd4/YkRdf
uSqNTdHdeuROwcdYP7WOPwUKb1M9FV/5YIKM1oqYBKgJ/mUug1vkOIQXaLltVpHpviymMKsME4eC
QO4f6+ZZxZCrFKV4CIMr0NKDr+OZXzNY7fEhkan2O8ci8sKKEV4iUOdggOD+1tPY7KwGhlnWmEOU
5XQGEOPnJ2/kvxcL74XvTIU8zstYX4SRdyIMUzHIX5+OUz+4Hd5z7i1dpGvrtr5c7dg7otWRigCb
1/WAukykkYXIolIBYAQIpPnkDPlg1aXe6939xAIJ4Uh4rsq0GW/K6s2yb5N7BBolL282FSarkVkU
3daf5Qx88DLfS95H1c0LmzDAwSIdO8ppeA6GIC3zbxgmlPpnVMnDf39aHwxV1HvVO6qc0JNCuosG
cOdKcmv9FwTbHiRSpuJOviF79mzmc5VPAKzRRAvQPFr2FTjVdO1w0TWrfiug9AVR9cLzeM+gT6r8
Z+CJD77172Xwziy5VlNg0IcmJP9O+mTpXz955dcb/l++8O918HMf9lUHOPnF5P5LDidIClCbOA5V
/z2s+wPwHedtoWMyoESAxgG6wmaAKiFXiO+kfwyurSYK7o3BRYaIqiwEag2Xf5CZVXymAfyg33gP
zAeOXhSuwBrFx2fR/VrzfheIe0hA8Fg0oD6N85fG3UwKynj4IosL1lhJS84V7GeWQ0Kf4x+XF9oD
xres547UL7CnnulYnv77Pfzo77s2DP+4+sqSziz0mp7jMX81U/yqquXbf/+nP/oGvDuOAVEJc7KM
Dj2HQYEZ1sgJVLuhqucDJVjdAJ3wzcjmqYk/Q1N89GLeNapBGFAX5IKfozn/3gXNMwLKP5lFfFCF
vFfGr4XsiRSrOs85uWfL9GAi+SPuK590FfmfVm7qvfp8G1q1LRh5nFtnW+gVXZXxxr+uPCdH66n5
3xqM94pzx0CYDPBYXiDor5MAfP2koblKqnF7mJZPnqsP3i/+rly05Rp1Bt6Ms48WJOQajhJRi3uz
yS319f9EzmTqvfp8bSD0HEuizmrqS8hsh/kU2vgz7sUHZeF7oXnv15ICaK3OYQ3EINn8fR6wH6BH
TWmt3b6c1zAhZfjwP31d3rPsnYoXKUHhO1dsOrbINcBTAJmO7QDI4RTsPbOCYCi6I9GT+2RC9QGk
ACi9///1Zw4wJBQV5KqoidsJomTwf+auT6PwFA6yTzxYoFffXpXHoOSY9Pq/P3UIfvQGvzsh1EDq
ToWrPNPIn0aiDnnD5h34E0vWgBzT7ZvPGt4PziL+7mToWhJUSxmKs4H6MInsumWko+sX2Zk/IoZJ
fDA8BRUIuMFK//jvD/QDQaV6Lztn29YxhNPKc8N5wV82cNf3EZHyea7jMMEW494FQIzUQ2PTUhYn
kJZPgJhCpls1w+EaYplFzsOU2ZP1WdVzdGcLcvTGk6NZQFw0HqyIllb9o+jMnIWbjxLgdvI1iTjY
LHldsz0H+O5J0jyEolzJPewK4Vdi4+oA7lKcjkGjT3EZAvSw6OmFx+yTguuDW/+99J0EGM1f68jz
SJw/4UHebapDQIz4VD3w0W+4PlP/uLgGyvWil5GfCYKT9qrHthLZs8FO1mX/yTjvo1/x7gyDsRgh
Dl3Fz5zZ9g7oR3ZbtVdKFQC4j//9jPwtrP+XEua9ODwkWzWY2YnzVjQb2bNupSRrImV82nqH5rr2
Nm1gSkhWxpvnAtVxlA0LB0a9Js24pbT3XiSWSuQ2+sg8os0avmi+FF+qCiryJnB9k3TIRgTnsHma
w/E5bJy4qbcSrjg4/RKp2bj3SGPIkF9AH7SRJhW+HI9mAIvD1P38pQbY6ARcGWqTK9L3Ihf7dTMR
skbLpjrYqVg90onZRA4gfq2HjgXua82aAAQoHhx1CUqOkl105IjNg4dZ998Kasgn19n10/i3d/D6
6f3jQYBabpwaGDjPMyK0s1GX7DiBsJYuuYXRY2h/OPQWP//74/oA/6DeK9fHcSWFHkl0zrfp4rWx
LzIcFsBtJ3EHfmaRUL0+EiaeIlQ2ux447v3cqvXcl0wmEc2fVtnlSefCz+6oDzZ96r1wvQmho3cw
rZ81s/FTu5iXrpy7FNjwCygrS5H6tpngTFogrAvhqKsTEdH2k/f+w/fj3QnO/OR1LypxFlSrlI5T
mflgwkNF6x90g98Kh57e8Q0nbNnEKXc0P9Zx748QhcZ4smOM4297vX4WovZRoxe9O+gFskXmrZLk
nNfdLtQ601Ftdg2AaFnX6C3Vc4/dMQwWZEZ4dRMHu4b57i3Xn3yhPxA1qffq8xKBcJ2LW2woA6De
TkVXPS0NdLGlj6d02ESEUJD82dnwm+4LcWsnPWe5mx58SG8j6sLnAq1vr7cTCCniJx6bb8WIH6po
+TtaLQdwc7rtEDWMcbpI89mf/Rhd5tCgwyg/y2j+aNj3XtXuQPmudZdvZwGfNrJM0Uja8bGfG+yr
25f8JWSgmLbWjYcrFJfz/ylvk6n3KnVSdmu5DRYNTvtSdItL50qB0AdzTGJjOu5mZMfs//urzPjf
ptl/OTneS8o3qN5rTTXUCKEoIRwrsQPUHrieAU5wBKgBk/q0zZPof2k0meARms0sCP+jZg5CxP0o
yhFnC1qOMoiRAb/QiIcixoVdp74n+C4ATi4U+t4Nzx+pUozw6+gFPrrVRjDUQFb8pxi7uFhQYWHy
eGdExYufcNZWmHQuxdSBuN1uFsAzqud659eYHoo14sGuD5vwDl3IqI+IipdqV0Js833IO3/AHBhi
hRWS6MKtaLIwogoxVCl5NnNZn6EHwLc/Huxsjl2g+E1t2PhIdJhDFrBpTMVHJG/udUz+gOK4/cqR
45bU42CSLoyHb7lc8rsGYXuvNl7G+w4A3X0pBdIurvS0P2u/+iapF2Tf3HvEhX63SoEUVza8hsNj
7L0mSY8r1Z5lpE2QVIx097GufNbb0CR2C+K0WKtJZX7kdicH1t1opFD80g1Qv5Won9tqi25ivAZU
avACp3VP8kwElQHObLSPEjIRGOZ8J/ctPs6HUIcCeT91vjTwXTl+X4N5fB/kUh/r0SKNetSEQmxV
5/1xqxZQ1YMmAIC/tPH3wHisxGQhaMYs/QpqaPgzj+gfsSINqTXao15SSBvECRPqNNgwQYiXmme2
RY3so2Hcg8zXVzulg1wfpWxg+Jj69qXta4QR0bpc9MWXeKyPc7nR8D6GBDU/IGOhm4/G5wv72jVt
J3dB4/Dz48qXJYW5FEPISQp77LQgJ3wADf5KZ2BgPLVzoWBznYkMhkSD72Be8kLN9CL7ChqDHQFl
ywxp4ADjuCEKP4r5cDMhKbFA0q4tQuxFhKP7vGiu7LlxjsYgwxazQWkKiXh575bR7zWe95t69fN+
ZG0PSgC4opnrNSaTPZUuc7X17aOsVB3ued/JcI98Hib2hi+xz7PWbmhyE8xKm/YeBduobnmXd+XL
WJHY/eVR+0w/c1xdYepKV4HYOI1dHRwwi6QbLGlurqKziNxY7ynyy/yeBvAtvU3DpLeHACw7fdDC
Bu13Oq3VTG5YA4c6ePQYPE8wa02Tu6E0rNnNsrat/qm3gugbopEQcGPxlvBHOFNhFl7xWfB9qbkT
oI6Dd3mcXe5VCqobRExJG9YNT6d+jdVt7mRcvMqoYH6fb5y5e9XgB7LNNgHQVtiuDvljPgnJ9lDP
i3lfdm2kf1fY6sGKWEbTVNy3DM/hQY3TJM5N0xqwpVqrsSRuC2jwbwfQdqaHSo3Fzvggn1FCFIjP
Tfp4nsW3miGl6LVbedU+YhnD9U6HCt/OaCQtO24ukssfQ8tgeoTRXnc32C0HxYnZHk8sKY0pT4Mo
2+E3i71htypE5uBr5eMFC37GEWpW2KgdZtBY5aJ2S2sYNLZybvMX/JQbH9qOI4AWGPFAIYBZhv14
MMMqxl1ke7iUaxktI9ReeKwvcrSB3HVUrO03gdkQRxtSl3iMRxvGh7Ya4+52Y8UAFokxtvsebora
2zVq+4Kkk+/CsUg6MTBxkmYY3C+fm5m6tCEzPRhS8+ZYLzCFX1pol8lRlDGKa9gJlno7LbGdMPGs
cFnpbAiX6Hq4jgBbfEPGczPsId1r2Q3FYbTyXaOb3JxhPazzb1MkRPXVChcLiliMGSFpCfTAXX5X
46iwpwWvyTx6GHGaXR7nPVxbLuf1K5JPe3kugSPZa19i4lfP+P9nbtuaHIlgTnWPOW36EH0cqSi6
FzIh9jrjbgrrYxgbvbj9Fqve3aw1Ppi7QER6GMCcGa044B6CEYPEGsL4uRln91sCGCOOtGlpmOjJ
VkXSe+FBrO+rmvza/BSMB0viYTGJ93JaE1HyICvgHQ4slhlNN741FCvQB+QsVldGeQSXfYAmI+yK
c08Exl19jTtxSzbS4H6KudX5X4XQc/AkO0LGs+tEuRwiWNzUDcG6Q/00DSXk61DRwO0NAA/5d0Y8
eKlWIrkIJTIe0j8Tygt5KrGE7kIshCiJ/opCOvgjQwoR3BluWlzCsantfstpmiCVYhMQJbAj6p7s
Gw2F/W01ICXxZu4QUYBYzKlQ1ds4jHl8p0jdl6+wdJAJOn859/lXtSJ0ZG/ymYo9letS3GjW2CDt
kC/Oy8zSiF3qAclByGseO34paEXZQ0xa24qEzBMxfZYjB3B2oMphsPsTDn1U8/hFtoJxFl+Ofk3z
CIKHOaGI3wnlDk4oXt1oCicugNNFIaZfG+Q61Ztx3AxvA3iHMuFAuq5fVQMNxhfWTHP1e6w1hCFQ
AQdi5HuhGQYWu2FoCYAnJQ7ZR2qCsC+PYJyUak4hPBm641h2CyuOQ1OsNejNINCI75qzKN+tWxNb
nahatHxJxGY1F5ksdchRjNA2mG6ousbGOSRTS1y2ed5jHC784DmMXPEKnENWMsebCEkA0zC+9jqc
F36Yt07rKVkjjJF/mJF38LGLcerGnV2R5jAmanXFJKDUJwGMPQPRywHxuE1fwfAsREEyLWIVuDOk
PyN7pJMVMwLml1h0bwYlZtsmrCIloj7LgYElE2lSW0SNKPgqz3yZINrK1DQ4WaYxJG+wmLqgaqsk
sFDlnjYVrNVRBo5Mf3jYCnmYIQduDyXaeTAVN+GhfJbWoF5aNCB+ek8amRd1slqEge6Embb1UIu5
oq9BXrp+t4wq+oMxpiO/pZ1YBVw0qfAGRjStB1hMabBggSUqYqIDED2FusQFDZdjH3C1IFBiI+ys
2tJBbTbPttrn6JfCr45VxbYTcZBzcygo6PY3ax9M5KeyNDxGEYnMQXFc37vC6Z5PaTxtyEcCQ5TQ
22ZZl75O862n2Cp3c/5Q2MKpZ2KnqXvrF7aegivUu5hHkdbteJXj62I4gElq/Q+oBKF8ndFEqujA
18hjXls6MMh3qM9NPCQw0sTu0AfwmcgE0cLI8VlgGFAc93WXoKiaI3dYq4HSJ7KJpQj2TIbdcrai
0eYxID0nl4hTimoNX12kwaWSubj8qwhY549KyzNRUXMqKRJ5cMLGzevcxsEIT9ZW6czIlaoTJz0m
oC7uHfzOAQZL+q9qzeGL2KYyKM8orAX7PnjcXPemqSx9Auk2rE4IOcIDKJbqOt/GiG+wB6DiOvwl
qoo2hCCxaqkeN8H7c9Rb/WtxGpehybdj0fD5j5R9OfbJPLmpfWAid+ONbMvV3DNoSvj9uiw+fl7Z
2q7HdlyshlGmLjm7yJqt6x7wkb75HRNgIBFVNITqNRrlOD/zESL45xxhyflPg7/1Gjkv5Vb+yAcZ
iDBd7FaK+83GpmkwLamHEK8M+YZJCRb7RbM+gmNa+H5aroqBEGiOJoRd5KQgjd2bpekQmpJPsCXQ
apI9zoqlMve5GIsABSXQhp0I2lTHFoKAHXI0qP/CIbSbCBzS1gfPY9Ppdt6RGAVQe6xrg8mwVLiq
B5mruEx97AKG4mzj8lfuZsW6VEwt6Ndimrk+UcCZm4TO03LYbGSepbFw8OEVum0BN76JtALABFGJ
t5Hyri2RxqBsd0fzqgb1dxTA4eB+BoK/xwcXFGa7tT0pxyY17bom+PcBlFY1L9GO4oLA8Yc9a45t
ZdFrl7EVYLFfPF+DR7FF+d7bUPYXhyp92HCiUb9hmBYFxRc8tQQZmKYV8wkG7sbD02/X8I4MneIu
yWMeFzcCwc4RSoapUeMO/+H6CHiwWr6Uso3n5bbDpdDBb5avMqshvQwfUShoBIis1Qp7QwBeh3wa
Y1Qre+fFqB593JbzoR9lfhOpoYdilhcHlFxFhRiTsIrBg9UoS+43lIF211I8V83Oh7zqkVrOG952
KKivU7aSTAECVE03wepmBvnXTAx9mQVVv9Gb4jDbx6tF7MpE82XMWmj8fq0C4weNaf9+6EO65inM
JSAcpDh82LTuzAxfX3eIRozculMBTFC3C5ZgZCP4B34q70oEb85D1iHupytgSt0U0/to9HR84HGP
uSGYMcGr7maVY8yLxkClbHW6Ui9ojNVwGcFJcE0KTdYK3YUJgE7HbgPTz4hnZeQGlyxDPNyWCwvf
eohYyjZdTGBontGpRXZBYg0sK987AhRUhixuN1YIeJlzDEOW2YBMNeSoZEekdIY1MrKXIm9/KN2q
eVfhG8GfFLMzKHcIkeP1VSg+ZKZr1zGBfR8zUBuIaUtb4IsIRbfb1tNbwzghh1XRHPpWuQQ+eMEh
a4VH6xpU624riUEoRezpEvEEvstiPIiq5OXtunjGjvMYqxFMQlcgrWsoLGbx/YbdJH/uuan8jXUR
4IInivr+tc8xb5C+QuTagBEBljF1laIDaslOzSPPHCsYcrmqcHmF8DA4gKMV3btxDYIsWPDPGAKy
351F0PJ+MJ25xbMiLpGqYpKRYQ3SYWrZybJ1+oJ0huZ5lHA1ILINI43M0SoaEoI9w4qAFyKb+IuI
ouXcAUr1m5mezRlS5CuAAkA4XIpYPKoJLRZKEqAqCbrCg8ZJm4MDAf5BP1cPPfM44Zd8Y2fdWH/B
t6snKXhQAH518XaqVGghKNkGVN/zdOTh0IGd4YG+WpVNYcPwB9NOoE/wrT/2jOcHWeRIYdA4oNQ1
mrq1Db8lBPMaUrYGBRtEUCrK/QWkk3Ane6z6u9pUqaJshgm0bw7TFLWv/dTj0GpqmplcwpOW49gN
rJMJU/M3P8QV2rKoOLYDOu6t7sNdaXBmjAgKSasBlD3VRDFm8Jh3AM/1wsppwCMHyzcOinyHJWpE
8R4E+X6oQo+OqRlOADv/HCBpQdVYoGGzEn+PbqoFgJM+x/tfUNKnFoTyC8CViOAhYNJ1nSBf2xrH
R6SD6bVuYMzqIi8ehG/NV8NMjogqn5+N6hzOkw5BB0EnUguw8m7VbEMhKuAigOoCZVMZd8Fx1sOY
rZ1BSSeEG36Mq1FJm8cG5iUivyB3D9sDwYq9yilSyVsUgYmxCzSSPLD5BV01ajt4SQ7dNIgLlXHT
JhyDukOBmTdwKIwN5W7JI2UvbuTLX1HnUQCjuY0euqrR6P7l0v6ueBce+yhYnyLYlQ9QPgD4ItyG
N63QPCuAA4Kpt2t/umlWl1GI/rlYWoonnyIXEPUXT0o8DPuOF8sF7TF2Caawuy1meNA95KS19iui
/OJh3tugQ3pJCGnL76K2+t7ErPjezJVI6BRYu2MlaV5ql0OxWEEbJs46bKq9toMYMxLV7pkXRfvY
RjV/y0mr/0zFEjz4WaAwgx3564YcbnbLhCrvJ+/yE4K04iBZgGHI6qhEDbBWY3PQ2NC8DTgHu6PY
MOXK4BfND4bny3xN7A6RGKjz9ZjHpCh3yIoAbEKGlSFZ2zSwSap+Wj0mRwiJySpcXztkjq7ktbcL
7uVE12t4IZHchhfKh1leYj4FGswii0xKdOvgNvZbXN6xTRa3jIjqOjmVNWZIdv0Zhqt9FUsH3nGA
AD98dmgR0VZOmCfgngx2g1T+GQD0hiV+ZH39J9emalPwdtVdYegisgKb0ivZeusfCoISc9jMiCAQ
Wl/hxqor7rCqaqu7DeVvsauGqLiPaOzibCvA4cJfj/oiVbjq34RAehGsUM0eGjD/J4dbe8PIcwaY
U7FSJuAOxjzF0wFXWo1xrEkp1dE9gwd8SYF5DNtMEl67pPbBzJGCwSEo9BIxEunYy9ZmHTOsO9US
t9/OWtYBYE3BowqU5Y8l7XqBSItB/QqldmUqKo+ClgBM9hq2kcRTDH95uKPIRbq+2hENfq3W4Qdq
vP5bvsX576bzjCdEBQVNxRyhNC5HN9HzuKDLTNcpnkZ8Wfrwu27m8Q6HAnnzWM/89liOPcxqXGMk
aSBjdBfM23A7o1k7z2VR/hT1wP9CySa/udAC9IVLZAou61w2f8oc9VtC22g1WYE66W7a+hJkoIXF
F1L0FIf50NOnakD1hhCha1EK+ExxoahAyrQzjvb7fOk3twddaWpOgjQWuqLrCETil2H3QKGjQN1p
MdSou7JOGa0b+U2rIqqzgo+QkVKYH//WCYAHM/CwKmwC4E61PfSLxMmmIpx/D9s25sH3BVXdmXuA
QKux7EW2hQsGrjBKIFsCy/7hmbYGiQxhtCgOA2BexI8b1qFHTDzQm+FQDHMMhlTd3HRDGHapdGtw
lHmH86JsOkG/lUUb3290ab40RKMD3+SQ+zSSJWYfQ5f3G3gS9dJ3zzWyPn8OgxmPS6j6aBes1j0x
QNR/BI2Vh8arQV/GjqH8Q95m1R/XWesXxP0C+Byin30EMrb4bbaqro6RIduY+gWjvb2wsLQmK63t
aw1V633cT+6ulVC97XLelH6HmYWYUocepDgXGMqPR/xEfKaQyLgDcjaEySLhASLYQt3BtaBC3+6E
gJIUmUSyRM8BDcGQDT5ij/G84gPFf7vsQKJy231ooWkFozqY8v3CFlxZTdQod5kLM79p3vcQKK11
RJFfEKlDGHlo3dCcoAiP+hm60kkDnorZbFFmJV2DbafZUjRnvdX4plZYf9MT3rdC7DiwlCcNjut5
dgMJTxRv3VswIm0mrVGY3MYMYLV9Hrb9epJV1UQnF0dQ0Y7NVD1IoalLxmpz+ELgZhPdCcODstp5
iQHZEfCFCcrP0apLXi5Q1dBO4hpyYprIPWqvdUCXMA1lqqYl1GjhzISlWceu9y/Nmzg+Fohf/Rbp
sGwf44GUwaNcCUXcXds1yyHo22LYV6skD+PkzFs1bGikuV4xznQok7BaIRH5CVE7KhCojPoC5u62
c2noPRsRQhzxAT3thHQ53Wl535pg+ssPo2ZHXjWIDyMBBivhPLV1gg+sfuOTYZncRgPeqVqxE3UC
lYFHY9bsVQx0vodcXyI5BiieDTrkW0wklDggZWc9YQVizU/W+vBp8oVFL+Rze9OGCM5+kCULTxhB
PpT1zO5JEW5ngrYbQVlrgx2dp7nEsNHZkh1cv8Av5/RYvLZxvZoElNTphFBdE6VUIy1oo3OJlnmz
fBd2vf9Sts1800YmQpc+Lw7Y1oUX4SGQpP3WtT2NM1S9voEauRnbAzDLFa7kEY0ZUoKp2jUYVCLL
oyFGPk1R2d4Com6GpEdleWUC2eGpdMCU4HSZIXUk9farZGMMCFgZQ9fS0skPuziGL/3MOxz9mPIq
VBdcO4QLkzlAsYaIDXhIkgHg4TJbxNZMyN+IY3OsRKhEiukoA5c2Ku2MUECBLMu5CHkm+llg5bGK
tUmExsQG1J4rOpFFLr7jKljSIFL658KqakKPocNpb5A5BEqSX1DzIGBpL6iLTRLEjGHS3LZFCKF4
Y4fT5tq1Q1jNWqqkrieQrG0HSdOuxvTphLBMcY+5Nc9MzYo7xEviOaFavoiBYl4FXopIAGzJ7UsR
DD1Sopa4RqlnYuLTpYkMpH/YNl5fCrLJkjkeiy6ZCZD0zLktTCxyGHcL53B1AokLxf+Ipr/sLdYs
U+yfAGhef/Bw5DyTFguEdPYouXej1jgJqOIqfCiLRXypt60CkSpvq6egmtborlP1sqJZnwuEjWA1
se54jj4w7Sx3LSSqmOKm+OJJl/RtroMEm7T1qSm6dcww08c9QEfM/5KhDVsYiopavhVxWbk/G2tB
kUN7iWlB2DZ4kyCZKC5IcQYYGuGjbkpMXgbbQyeKvDr4JkBmWVQMIOChwX3IxyIvd8LBOpZpKJrg
Z5ZxBSVh3hVPC4T/E2K5Zf4FizX/uyVyVTvUUubIQTI/4J7HzVR09mwxF1v2DF3jdbMwlfd6xjOV
eMxK+aXs5rI/r1oKBP8ZzBmOYxHbZVebtX5DVGC+K5pcf58jMb0yS9ZfKxqbMwbweOrAsPuy1IQy
lKoKqocq76L7Ea3NCV8tLPhXFnUgR3jYrtDd1JKd65IF/RfSRIM4CNvULXTosV5TLAfmOxcZYS9Y
YLn4x7psCE2ZPKpvHBje/oa8e/3pt5IW+zmcyBdTYDtW6A5QX9wllxHoxF9oeHh/WLZco0LHMub3
/3F0Zktx61oYfiJXeZJl37Z7BBoIc3LjYkPieZA8yPLTn49zl8rOTqCxpbX+cYo0T0Eer15/aAkB
gxeOqPhps97eiWiMLwuO5JeY/Dc/EyF98mFN8tIY4ov1bcFMoabvpF/H5ZpnUISHLiKxrg4j/xKr
QN9Nhuimwo0pfgWWKyiOtJKFSKHku/T8oAFIe48VVI5ccExzJX7VNaT+yQCXIqbECniS7ep/FwTD
OrvFgZyZymr5R1W4R5qeIn68z8vszTZqpSp3GGW/zx29cPAYNV2Fs5b/2jBhCCbVToodXCYsi8xL
c6WSXJFkMcX18+pQ8pdifXtdudq4jEdS6kS3hvDAKu5uaJ30nqwT9N9d4biHZfB7ku/gyirOGA66
gMkwIIb3EPhufrMNc0e9Lf+8507FcSx7ML+k5pJpIXlISY2LI7AwTfJGLiUZxCBrT3WdsInlWwnz
rt3sOpQ9I+9Sr9PnUtVqn2khuFWchlC+2N+OWUnkHZxVnqX9kpABI7vlTa7zTPO55gzBVymvppXD
ObCEN8LtoLJlA4PuhjRLu0ZoQIAsD36PDXZPLOb5L4QD8X6iNXW/DsK8zw5NOT6M85OSTvPQirpM
gTn7cyEzii9UgJbQjTHKgoZ5pznTLt06AAjchfmpCeaaN6jMWEviXFKk3qKy0VRVM8JZ7CORKT49
T3W34N90PAEf3+s2hofImHtTD2rr7I9gAK7Oy+scdP4OSPQnEXKiSHjVoSYzkSa7MAkJ52/J7net
2PsB5hixSnFu+2w9hx5kbNdZe8eyYZHRN87jIpzyXEWNuDRNHx8np91OSPGbO3rukwORqF8dUrmU
/xWbzaCzcjf3NS3xti/pDUrW5LGuhPtmyt7fQ0y6D4C6zT2F0d4XD3uw38KiT4NgybL92ruwHDkZ
RX1QIOzstuyQ1Uv1GeRghkHr5uex9Iq9zLeRU9xxPpEIZQCa5SedCO0pMll8XOKVWvWtDL8lsvm5
OGwB8OC+imTzq5DldASRhhbN1nUfaDmf5GSlQ4XB8t+8OEAz1bxdVB9+M3D/JUE9esI9avdki7v3
awVnZcDpX9zclSD5tb8vaZ26xIl27kejPqOhHw61KmBXchwgtmmdj00HXDTc5+ELyAJRkLWuiabJ
iiPSP8VFbqu/fjj1Z3DI6Fejp5dRNuVb40Zhk87MACdVjNluy+oaO/QUP3mkzNE1AR5xdKKk3dVI
onxSZmy7syhuUEF5XxJRDp/nIvYb8jDkK4UlvZDInVqnCFmIljRiMWmBeKLgskfGvle1LvdqJY1n
dcrffoXX47MwXbDWN550uyg85LJ30rnYipa+qWnmIqwjBz7mUdnKze/aefQD52gj6sBApaYp3wQv
QCuW92VL1u7M2GbXZ6DUqoessjpMXotxCb9EbfviwS1WqQ49nTH6H4UqG1F5q6mxdRdjQW/hlmzx
9BmXyu1v+Lir5kv4KAmgufVQPPiqjoK7Tbf1PsyX1n+3gbepG7/2WpxIwWQK9ZRgnNZce4vHLek2
yjOvyawL9Td2TKTsrhtKT/+OZ/4D0wbJj2Y3Ic4p0jnErHYKrZf8maeGGTqUcX4P/Vl7B7102f/9
ZdXBl9P0UpiZ3AAzUs16yBZV2RRQVzJahtNk2CS7Cc/zTlCPWHxaVYdwXhk54c19mWfqjYWSiodd
w3HTUpe22Td3xZX0KyljUxzJQPPcNGnUcAVU8ZEz1Fk9/FucbOpehkrY7snDEqvTpOTiX/daGoKk
S17W6q4fB4VM0CNPlL0TGiuk3DLpuodumrDsrVSMMnXXFsA6bYynoRoIauy7myQJQnuH5jXLPyan
t/ED05ZbvllDPflum8PBvJWd4mHycVcytgXW+L8hXmPvESVKnf8r4qn7N0v094egR/xb7hfhxmyz
PQjDpdezF6QgTZvzyOgz5YcxLpyXxPCU4OML64KEa1ZSWWe7XAk8Vbkz4xqIp6kEN57EsoZtGhfx
vD5PBeTMvhwRPTk72SO39Q6in8hDPEZu5s7/PDNQI3qAz+t/OluaIp93Y4TfljRkb6J0IfOc+aMW
Tmf+0gOYxzQ8OnrVHfMY4aZrqrjWwZS5nkrIv3Ed8vegcmDE8T8HsXNph2KM231Fkl530/gojn7c
mcmUEYYtWu+M3Efby6idse33cmzj5n5c9ZqcZFHFg7oY6eWMRXkcbX/CZW7zlFi0tkeDNsM07ds2
kea1ANoKfq2zawe1X0c5R9luWoRm/I28Tdw7JXPu35Z/vty7IZ/QssP6os2wc5x8vRu9QAbtLTsp
2+6u88nV+xZWCEEg8hKVG/KfogeyIFNI5r0+omgHA5vdPGquCj6s+YLA6rb3kQNL/Ku8yYWYjMrG
lIRlxI4IW2YFiVQObqvmeyc4sS1j77B5UdexOxWTMyEa3TwHtOHU8sPMmwvnCQvcuet6f/tw84Ws
5mCc4rJ+giywpr+PXV+27j7eSrX9F3l5tH42ZE0TJ7PaqPlvBRGY6SoJgrw4DnG5qiEdfbGpa75B
YGNAjvCMrsAD7WnLlyR4GraA0RS900T57dihrXY3voXdFFdI7ncGRdk/8P5aHnj7mnjZx5PVNC0C
k109wWrWH7lLJS75bBbsJzbgnOCTbpvhP17mKry6k1+S1mYCQ8UL5jje/loFRbp4Y4x7b0r+5YVb
fi7MP+sEz1UInHd1gLwgPw1hvjVPWTRyXW9uqx85TKLqArnViuea7tHswbjNMl2dwV3sDQFa09Ej
/YkaoA7hTcXjxmyyqPi7SKoaE2hQKV7RnLGCkVFNzlvLmU1F4rQ086FsO6/ZI0sKDl7kUt+dhQA6
nyLfouEPii//WwXrRuPjDIEKrG1iqjAgqdk5oDaCUxZpBFdenzRP8VAmTrtbIzp1CC1wfX0Famw+
CkQ28wPN7uCBEKNSXYu+jMujDXh/D0MCCbwL5nUbqDYpfCneTD+Z4ED22Tqiml23B9v3Zut3C/ae
La0q8NdHB9WLOEIxk71cBVZYBpJV3SpfzWuaUW9SnAlfxGfjFtapydQn6SXs/fVJERASvrsmctdP
t4vxCtiZhRxwdLFvq+8tmuGYZLzfi5f0p4mqcWKLInlJiLU8gghuderXjZh2se/yKgFkEGs1lBIE
O/EjkSbcYxS7UFIOs78Vcjp3PAD+S1YLUKKhcRqqdKrmcQxjFT2MTLsMLcU0rweEZO1NXZdyu0S4
li9jv0VfIqFf6oBgw/2gJmh5zvnJjin6dHsHyh0hBpWuftJoBOR3BDb/X5bxtpwpGTDd3hchyKB0
GQUvEvY9vEGUsPwKy5AUprbt4mw3C3e5N7VT1bdVXfRMG0E7f4ZDEqx09ibDH7i89bvNJPFNyZAV
iK/nMITVy+s9y0DnpibJljjFoVhglg+FPAMz8suZSRiqiR8WNVGbQ79HE5OKlrfLScRyrfaqNMAQ
7s+L3PsJbIgd9J/CTBtuHeh07oplwN4Zh379497s/zYQhd+9weXxvIVC/bEOUvFfVVOr7Fbr2tG3
rnUWOtZhyPUB3eQ27JNubBlMTFB0dEuT25d2JSDKEftQ5TxF6DuIqN9q/R+U3I/M+Aeux1+79jOI
Pl3uUHZUnusMJiavgtSUP55fYYOk38VeHNRcqMLNHgBwMQJhJ1L1+M+bitw7FEhZGLbcZKYTtBO2
9U7OoB3/w+2zXr3xVkmz81oLwGWUWzcPCTC23vGDa+XfMRnq/0qvVx7P0DYXR7mZIbpFQ8ZVXY54
aaKkVjLdHM8/d1Qhjru5AFiYxn74tUS+AtzUSBXKx9zvw/wJoCp6AoKtczoT2SlcKsfp05ycX1gm
EYl7EecDRrl55Ox35sZ5yjm7foXZmstUykXEh2gtalSnUjlheWuwPzfvdTh0HJd54YizYQGTZ3JF
c/coKRd3jyi8ynmfuwaJSmtjEV5ErtD4yKZy7bPiv66aAJE+5FySYRfb8VAumuSEIM+V/0KMQNit
p8Zvt2BfYwR7zKfeTQ4hqiSeK1qAsXzZxALPGj9BuLITSy/7h8LWRfanoa5H3AEILVmcRkMWhztA
pE0dAhVJcY1zRuOHtjb60vZlEEJCa8W5NFfJeDPF1rzgdaY3xBH+WGABb2EdeijOU2vn/CJbTvrz
YufR7IBNoxKCg3PodrDj5t/+2O/r555bCU17h+MAHfkAUPkhtrkPDyYZQr6MxSyazLWS7yIq2+QS
zVn3nKxGvrhJlLz7iic5nTzjOv/sOpC2P4ku++tPgf4Tu4vsjysMFjHL2bDmh2YDOk6pfBmiL5+z
j2SPOSEs4ik2kdgOS1uM6i0kVsw5NiRXZN8dY4Z83waxUGnpN7cOo87TSHUEGpRa8/NqMmHhGOZZ
7lwnrEaAY2lHnvq56VTxGKqucR8WDx3qXZNNDpn4KFq4OTt7PziMVYizq7q+V1MBp4LyE9tTWzTN
QUiH1H7ZTBvlQq6XBy8durlL701R/ti1ukgNW8JuYJnGSimi5Kw79J1L56iPAEd6smuI8ngYPCz7
j4JTke69aup/s5nkCABUyNTVA+J017ptdHPoemPpYa7qqkjdOFw5xDo/yXZoHn3OqLjYfkfW65Fr
Cep0Ucv7j804uvmvdqk02RKyL6qLLhr1M/vzquw2GwAv2SUQT2s0lUivfQR+p4LpH9uhzOyG9gWs
8pmNJOkPSvvLPaYUcc2HTF0S5gWEFuRlBE8oWtZwz7I1jm9b4yOvlCZqm5eSDuvuUOYrih3Us2v1
HnWFndBuDYso75DrVUDBi5qyf5AH1fSbtSfy6RoHag2PTPubk3LOtB8OejRql5N+WgzJnXHFjdRw
L3M4+zSXIXuEyxpOC9qnpQdnbnsIR2fmqR3qfJqGdC4dz5wp4PM/u65K+ApKH7Ghjgf0RAT9iMQ/
WI63hi7AdQoeDBFSLtEvZoke1zaqm7PSdI59rLTGmjdIqkmBffIJtvWuEDLZ8p0LjAupGwpwWbt0
Xnbuk22DDo/rqXznBiGrszQoWE/dDw5C+ESVx8CrOemMt+wBtDm3KIG9L2WQCp5lWHX/DFprbhJv
9daL1xUFyIJAOHRXzCoKboPIjMzDWc3W+cXLH9pDQTtffCC5nR02bFp/ObZZ1UVvYdJp0gMYBEyU
dhG2ON4mA2JUZUN7CuKITS8xoFH3CULShM/eLzde6lwH/+EmACOI/WmpyYMvEoLEx7wAY/FqNzyI
IVz9V2yokxeeDI4U/0PrqjQY/ZHa3mbKb9uXzanQSBFME5lbCDb047UrdP3dTHOM+3Tkyv3wxwGQ
n1gyFb5HDXoEINIgXA62bhgDdghfmVLLSYrtCFKeTTeqnuz3WLakHO04A3i/JepiBAJVlhcXRCmN
8wK7jxjSArSZXzIenP4c1qIKjn4u+Qq90ABxoUUzVWoRbV34wEbzH2Yn3rEO8BUqeuBqf+3rQoYp
T+UYPJBaZvkGfDQow5zmTVR/ejHfU5r3s7u+saCbwzh1rsnhMOTm7ENTDmrdF7NmbHbmLH9tSefB
be9pGeR7cOykTIOmHyQqeQIppmdAnLkF4+yHBvNNLuxD7en23Tpe8+SiF7gQDSdOgenbW71gYtj1
5Mjcdtr1j2W5JVFKysTyxFO2XjvpOo8ZOOxyyaqsogS4Ivpk1xVJQrkOwtBDhRCJcb6X+brn1829
rZbhfcSvhtui9jqJzsIlCTGrI3vm9Fm2U4Jo5rVUdGvWpQq+WOKC8tfGy0wwRbNYd9rrmU3myrmA
RYTZ7G4lKbz8x0IZVtyAqiCdUNUOortwSsTftg0j9Sp9u/h3TdFs0Pyq8bO/2FJBlhfRbd/gEmtw
1lGc8C2Mgm1mH0Z9/8UZ4LoPGTQZOsPOlyhdknDGeymiwDRf3dTL8AeqCHR0gGaLbUR/OsC57xqc
9UyurZeTiUp/9qXio1Nv47okNTrCzusQOoFN1P4h9B2sWEHTIg303TgT2067Seb+DgJ4qJxJZ45j
cCtOOyrN8wbZS0psm9ulY+5mwL/8UAuVpDZA3niXzEoLZIvAh7RLhxTiXtaQ8YhPMb5rdd9nV08H
TXYw3Zq/BXNXfOLHAWAMC2HkXmsrAMySMIznN/ivsLtViVN853URvW4sdTxYXi4q7kcXaXC3gbNR
Gzfumm3ZJGLkODnHphR/a8TJ7Orj+OrjmRiO7SgJjcEruvzNiyE5FtE2DmdbJiEKqa6or7Oa53vV
T3NLbY+N9VO3zbWD2qDMi2SXFYMuDkvS1V8O7Ol43xV5PB7CMLGnSDqGzOK+oS+p+pF3M6i0+dFm
ZYlq33W6NFqj+BuBT/iksqG8K3oJ9RQXPisFXyws/7ZN9qhnH60H9gR3eIEwY9xzcukCf5KQXO3y
Zgmy89wPbXYfOJv747KbugAlr9s7zjUk36773ZuxfOi6TtrdbCPxImjlCViO3Li6IyRqja5mBBX+
m9cSg83WEW6mf/QzMCOQdzchUGJ79CuxwQM463Z10DAwwtBhdB5HkT02G5q255ZN6TEMFwN5i59p
n4lx3e78qqzlMYZf/MPdN3mp362FLXcITLd3tx62S59hw/vynWian8SMZPjoQqLnD3Edt8399nNu
XCTOqldTJ+LZHcmqY+9neTktbVk9+nkioXOqeqHWKEzKLE/zOpf2wXGGDp+VRIuamnVsvfdQhcMC
sGqm5m/CCVX9hx1KxmcRoeeMQPpK/mjXmvoZZkusH3m1cl+4AATjHq3jGHz7fGOPfuuPaE8cEI3j
hgQPk0gwD94Lfsite2QwNusTVASBthXRbf9igBNAfIU76aK2eKB3o9b+nwVl8V4W3Lr3HdKrF/TB
PGSjX6uNcDDdDM/j3E/9yxpzVdwx/XCcoRGqDBkGAtV6XXFxBZ0MDqjT4Ux0OZD7GGex4xy2LMEe
Zr3YvcbD5H9lU9WrG8lyiGJ66Iq/tjDutUTrO55C4ebq0UGHqmjfJCSKdu9xZZIz+UgL6TZ+mHZh
5lqQwWa/IM3GHqWEU9I64+b/1oAuyF07eeKGkRUWFEn9Fl2QNi/ZB1cgDisiQRe4hp7eogSdBT3D
eZXVV9TxAWBSiyvufgnU4hzWEQ0wXANx7/vaWHpGndmjHTEJf3rqp44EDl83krHDFVhfxKJU81j5
ZtSvOdbPcFdhGqrSPs4w+TWJiNjY3Xnzd3rKSCGdTQG3TygL3+gSielaz2gdDn5bDMNNnOHsIArA
GS5zlsUt6I/osHG73oCS0lnaB8PHtaRh2I89CWrWvnQuefXHWKEPnyCUuIT/T9Nlg69RtdjZ+8qj
SvxliIIqt0s7HiuFKu6IgMixNwl+pX02BMF3J2VXHT2wXR4MFs5DsTY+xpN5Ht4dvH12H5OWOqBh
lJwbEBS04OzIHBgyfmsRO1AUmtomfIG49nw2oMB0NQs6BaDjTgY0kOP8mbNjuGbLPSw7OTrkYdDI
GI4ViybERQRrmcf9a7zgZzn4s7EP+UT/3WEcOu85covgs8Z78t86h9B+awJIfO+ik64+SzrqGb0s
Cq5E9c4/iuHaQ6jnZvtbOo13HKdwjh/ixYPzm5xmvtM5msgbajvct3HMtulQCFdBz0+DrC5FDv/T
s7DlU01YdwU/VlYkXp9wRcXt89p1iXcYbdFfUfE4r/7AgnhMOqoij1zlzkyjoCWvDqGv+B6KLOpP
VqFi3RXxymFNg0TrvtVeFHknvbRsObZxNjygKHA2rsqm4wm7X2cnuxntsjIrDBPzNJpt4WU2JffU
qDsYcMuHnWikzjuSgxaBHpcHH4QSA9MRw2hQbZQx/Yj99TSJiyOt8v+0gOXp1GTe8oSrSk4vxsQM
bFvvm/CXpAFw3dXKadxD58bBrbT/l34RZPIALRs3d23m8JIDrGTVeC9GVa0T3ZfedsREi1xrRTYf
752Bl6g/4v9WewRifgWIIN1h4I/mvZ3dvS2ka34jnPuB8sq8cpj3hj7GcYx/+4523CV468B6Ek4y
QvXQZDS1fR8KtqPyOkRjAN/QKRof3JYwGXsaN8tLB2RaiytGZt+kejMK3UKCYG55WqkQdhDCQky1
mRsOdF6KcNRXIK44RgnaCp3D8UqYcSw2nd5uh5kD7WnjjPMf3MhFmJViBdj0YxATZYYCSYjkxe1c
+iHXJZzXO+UM9lOQn/WTQNvX87EvwCCTnc6gmu+9Ropo2XGGSGbgyDN7f3RYHtpt9J4TgtSv0Rqj
nfwZGoM0wsj7OiVR/G45wU4AeaQTN739pdcAqeRaEa9i64dZ/0zFUoT/KYDpPznq0ptZheHBhpKp
dIDxBAZHqhrpzDngx6OqBVvEo9eydPUCJYCINVSRmaL2INp6iLHTZzMUX9JcbTHEL0seJieWIIEu
oPZTz+eQLpHxfeQciTn90Q4HGNloXioxyt6E/rr+g3bw0kr/UFhj1vlA01Hz2C1x8biRMXm71D0Z
+w3as3GsGrGriFgO91CGPpWSjr2ybdXIZ368ALvSVONvnbFX7IpBFJ/BOGDV6uix29bJ7vM2Gt5W
5aLNC5f1HfZKv0Y+PpRdIzrvT6ICds7AwJVRnD2/kEdGymZQEvsM1LHybPTG3PuUwX30Aap/7mpJ
4l4d29tSzdQqNYP5U5MkoNOCtyIA/+af2vAZ3m1SIw/w2vZt4o3biyJqBsjPWf7CQeJ9OeXK9lat
4cvmly0ls7KibpC+4PfWoslCSNufBIPYXcxocx4VQqadRX/7MQR+9aSM1SjzGK2OIccBYCDmrV0t
iuLFdfr8T0fTSZNi7aV03FuLfZME3vPgjj/XVrw0R507iGO7QD3UZc1hY+my+R2uFbpYttz8mZtW
3azRtu2Xbo2+fcdlhkazFtMXiFR+U2NwYwC9rqPn+x9B2KyPnUQ95CLpJfVUgBCgns0glNBO/so1
5hG8CtVhjnSFJdrPHxO+xPtRbuM/fBG4IQI8qtpaZqMKs82Rtpb8NhpiAIygcNYPplF9PzV9dy68
jp4o6mreJsSMr/niRXsSZewxyvMW8xcqGHJgWcL1oXH8nyTPfhnvS7zp0T1aQcojdo63OcOTbyb/
T2VcOkpVAaW3x9am3SOlYhuNq6v30tZgdYbnZD26MhiW36CbkXf2IQuHI8bP6aOP7QeiePQYAZYA
taMGC1RDSMJ0666PloMbVFiBXTD+/Fo4g1zSrFJqP9LYuKVLNrAsdEU7HLsA9ddp3rQ5EUBPZ/Tc
zN4PgZEkf6I4d4qjwxjIG8kC9oPJhv129twFwMXiTL4fCPQ5h10RH3sXGcFN5kzYkqBAn7DII6+1
weDyLMty2ci37IJjMs5A0SX1wVdeUmp41TRzRM/TwWNPcpiQ2vqszY/G4ccae9RtE7EjJWE9p5xr
837BonAeRrP8V1q0oKAtcJigZYHHQ52EyFexvRKeC9ajnF6hBQkq8x9sE4kSPisDmm6YQELSwool
V5kWAZisLSaTrNDYkXXl7UC3UCa0GdWOi87qR0z821kNC0qfanVu+LrQaCz2RwDpYi/qVm84ZDJr
LhFSnxtSDcxtUOBZWQuUEKO7ch/4VoPyV0NfuAc4OvRHGZE2X5D1ZsQfMqnXhXyu74br6L8iKJND
6wftA8XO6l3XpFWt1th09nR36lz5E1BQDU63t03uPFciGf7a1m8P+ZSADi6O7lNf6iCVW4z8BRmL
DnGpZAoo0Om+WzzLr1smQarFFCnGkg1RUiaQedWFpw9FvEDEZr4DFxl9jHRAAZTG3r3y6hqpWCVO
I8jQkfsoexylta9JH3aHzK+qV7D9+GVuUX1D65Rte1xGPj/ImwKLMaj900DsCW86iuq/JuAMccYQ
dh0Xzdcm6g32OO6HVCJm2JFgtu5RuSwtgh2dV+lSLc6NCyi818Y1IKTa9+iy9HuSi3I03LGPHuZE
4EzvX0zWIkz118Ap04nf+MHQsUbuFwnNfFkATM4EjzW/gjKUKbEbVYrJDc1oMiALWJ18qABNve2T
oRhmM4HWKVkgCLry8Y1voFQPXM72vbRCPzkKeyVegL4G9RqQfCdBtZ5Itkq8o1H+llNI14mCJ1t7
V3b3H+YGEOxOcO+94Sud9HGYx2I6J33Ufrgm3n5mzS38Oc213/+CjIrvADWm6i0fpgAPe1CBmJL2
DAQ2yN8M2lvLuYPIPS3LfjhvEY4y8kpwGxoRcDhv/bw+sUrw0RWt62979Dp6PIsOyQKMuRdHUHPu
FO6ZrMaXxs4VFSM/BvvTpDZibAiYkfkpcruFEt4matpXRwULTeVlrn9IaKKOvxqTkZjE2KORSUlS
KrLnxYJVuqm1QxkcvaBrFQahhEZ1UhPYyr+WslLtv6mV0Fh5RHDIxf787Tcqtq5ztogU2j0SxpXl
OWZN+okC6Rx9Rwqf5//BnicJhu5kJ4anpHOLsGDnqO1y04TGyBMB7kmbAq+VoN5cs1FaTJ5E01ka
qc/4a7snEiiSJz14y8tkhtU/aGlhlxly1/bqTO1sbnE6Vb86Go/etyWyTQrKaEpKlVuTHRvw2HM/
hMNt2dXokL0Ovz60G1LPlVczLWoVv5WTRmIdou34Kv3MZjdBz8j+uyIBI0IKTDQdwhRrPy0btUqF
NuMn6kYig5bZD/1b8NxMntyyFvR7oc265rVXfq6o758Dx4bvEwsFjBD8LtuoKMrwZsZFbMlinHFg
EyWk4+fGzY16rrKeyteqOc4th9EQJ7fsbupAiRd2jhgd8nogUwj5Knzq9NSvrnf0p829t7hwr+PU
C6hPaL3phFsAAK3JsukVxq7iGqjzjLmkMP8GQZZw1HuiTNtZzJcq88S8M4YMG9yU5fcc5cLdbUts
PudQVM9YKM1DAjJU75Uw7BrkCbC9+T21fF5AfTwb4fA2E7xzWmQR3bYZXukmDsS/ecAnQjS2MRzT
jtsfW/6++2SKpX9qtmm891CyrfQoQwtXCSDEochY0dLQrzBtJWgcu6QNjjE6L3ED/cqf5TTq3f1A
W9QABwQxs4vZymGkwf9OwdSJ/awQLRLAwPDKqx1MdNW3HFGJWhGiTl4f/1dsiMN3WAfXk1bSvRPh
Zi9rDR8GnJRnN5mGSSNwcflUFDxiI62nxFzmxFLtxPp2pCGie2BLJWQCCpeGlmrt7pRuzH3T1uom
yrLivuurDLJ4Cl5l63j1TQXweFrmwXXu40klp6BKCOtwxAtFzPYSZqG4Ziqrk5uayYSYBGvOslrH
6LFTWTJegQMYZPDwVtLv98qu5KYAGEoy0aEtFjVkj6jgt6sdeTEB5PvjCINCDA6kHDED7Q2erJD9
rkM9WZCgcC1hYIaUe8X7Q6grs3FWFu3fDB0etNmq/+QhbZrJT1pD2qlG/mYPoGm7dojZhJR8UIW2
sMNe5uap50yzd8iDyp12QVDUdwaZzKn3SUpylRg/Vtyb7qXiMmWWnIf9PHjiHJpZD0gnmyne97J2
SBpoogPS5PdG4LSKPPXe+oN375Fqgi9/M6cu2cTLXLrjV7vG+lFHSXfh3eifw20LnouC2BuuTTey
O5L3JWXVq+NjrK0rvs4G7c6hmGMtEIe1X/h17W0wruYgPFadHS+Tx6lqA39J8ScRh2NxoN+jVFlk
ikAqvmkXtYKeEPvF6Bev+iXx1/bIOATUQFHy+B8tPe6d/R9n57XbOLJF0S8iwBxelSXKknPoF8Ju
dzPnzK+/S37y8Joi0MAAFzMXEE2y6rDq1N5r6xfIQtX2D5qURvqyzPiiNUbVbMtwyPZlp1oPg5Do
Zxzd2gMbeuFYZJVqS0hy0dvzopODWCGYy5UsCbfYgQ0R+FYYcS5gsOHuaK34RzWKsve8ABqqcqjL
ltPtmm0Aa2OLqYQvf1/gylIUfFKDX7U7j16SbSZOuzIper81ALiPpk44mVslWHMVp+JgCAPg0osb
vshtj7UoCKydHHCIK2YO1JHGC9K3UsuRn9JNR0iCKG6rFSazzxGNrKcrLzbuzkzD/NEo5PBJxGW4
wJEhAHPK8KOUGClXeHKEbNGUtD/TEsvbkIjlPbgv7WhKOZAvt5Vzmlq0BBdE7Mrsa4ksPQWmUqGe
0HCEOwN6SC9oAEaQUIVASnUquwsAVSWZYh0iuAJPZEheGvyu4p3dTJeOXW20r2UufvaD4r9KuuTd
G5UXnnXdy1euzN5PDOtoB9RNv1HaotyYZqoD5DSdbJcFKpgqqJMLGBv5pW7R+kbF4/5yPFGu1hX7
ashrAQphJCIozi+TUgmbN1HqtZe2rIWN0KnBDe0FHH9SHa0NBQ2Rm5rNhSvpiZ98eI3fuoAitmek
nmlqSGiVtbo9eUJBAoQAQLweqmCN41lCxJ3S1Mh3MCtpJy5jv0NDs49kWCr9xgL5HOAW9iHAfgRB
KmfHgI+Vh6y+1fLypLdoRaNFG+ZxSwdRMDTnJHphSv8gqiyjvkct5KvBEl9/HJEayYoZmphCCGKM
aAnsDbOLo+34ll3UwMkEgQIVDhB2z0N5kul0RlQCmV3Bme8rNr1FqkeIhW4GukSBsBnwyrusfold
3ZgDso17Aa1E+uc6+2+CE/4F7P2GDO1TXUFFrigH2lQ0E4sUFK7bmvLT9Z+fCNjk0/VfJGmBGEtv
wlw9eB3V15f1vVWelARaQP3OjKlWDDqPLoR0JwTiX8mqbY10sEjxPr3KmiHPT93j5b9/u0e2dJIR
RQnJw20ALA6b4KaMqrnEpSnO5jj3XRHcEHE9bsAgsZ7Y/dwgp1nFQX/An3rv5IMd6/VvtoZ3Ud+t
3M5MlhyfDTPY0Qm4+DgHPgxj3QdmJ8PYDJWl4FUHCbntwuzu+ef6O7y8qp/YkCOOKMby2Gj7TD4w
yN8yvbrXxWbN2ebi+s9P3cEos8jNSVSP2Z8eqGXnAZU56mDVtho2JDNXmMDijsPda1hPGKNcOu0k
IQj9oC1U6QLXNpzXRJJfwl74uH4rUxcagZi9Et1PadbtQW8bu5Tcba2GJxrl3qIItE3g+rvr15kY
0F/A1W8D2sggkdHA7A5pbCpnjgXzPXb/enX91ycA4eOYdr+R8I5xMHsIabGcVfWuGowjLYZNG2O+
7/o/dLiiFfGl7fb6BScGmDyqEaYCHaiSyubgkGGx5kxYW7Mi+yWiJZkhnE6MMXlUATBpSKHre9IB
KeZnifIAzGiPvb4J31GWXr+LqZei/LfKCPkXzLSQD2qt//L1cpum0b/Rt2X5vz/dO0Etox2TYVVx
kh34aN15NYt0Lil46gWMZrjeinEgy+j509j54NDrAZzlzuBzNvNopubFaIoLUlylYVhoh0uGh1r2
Bz9UP/s6fh588RV2WTNznYlXME5RdwWHc5gilA9uWZ9pJb6wjZiZcpcp/EMRHCefF1KK1CIwskPS
i2a9Srtaho/PUXRSG81GV0yZxpw1/C27pDlfH1ATb0W6PM1vs1yFWqqpaZEddCn822geamFR24qy
P/PpmHgr4+jzLq/hmyk+USrAKpwGiVuyKnDNK1G4hre7vn4XU7kKX7zsb7dxUYcEpZRkByK/bDOu
VnpQLiVfOro0W8wqwJARbDOHhXji7+so3KCex1NbSu/X/4Cpxzia+4qCyVRGgMup9BGsr0RniTaR
0BbqTHGZqJdfN/7tBvEDmIEmXtgOYniGL7v3M/cGCMq6JYK9FD1SKmDTq9pMOMbUSBwVgzjPoE/4
WsZPp6yNARZLK7pX+zYpd2EtPeSxOlN2poDqX0zs73fGGrywFKM+VEFzawYPiGyWSirtlfYGLN1W
UDb0sDi/+sfpOyoTLASGnKVRc0jYIpBJ+lYa1UyezMQgGGehyy0+okAWCztulY2gVodOM2+VIHn7
pzE2TkHHZ2vhCnVrO3ZT49ziyYlKI7kj4en67098v8YR6FZohZjIfDJLle6QZd6+jV12VRaqxbn4
k8vw+aHAjePP0bfHUaj1ta1jr1o6qRSufbYha2LqVg6UQC02N7rZL5XSdJaED7f3kSW8gL2dqxNT
93h5dd8GG+BM+Juy19iQKfUjh0Y0kthAS86+Mytn07If3eDPTVc9KLQFCkOs1wHu2bBqj0jP71wd
mg1upTvMVi/XH/vUBBBHtQPTSyYTatDYFWbNdae0vxtFZsTr3WkI7iSJbiBJEQtfyjAdG8G/PorR
UiINkE5hOyA1NP0dQBF5zPOuZmFk7BRV2nZ5/yi2+y6XnyFBRyuE66wHon0aollyNCe89H0/S1oA
q5nHcLnuT2NjVHI60KWNYEm1jZRM2oSJ5t4RMrLmyLpcOkmO25a+7r4dGgT+jf9auw9Zuc9K/REO
mzAzBaZm8GiNAq237AQpBXnV0/NEjlke9FiWNqaBB+z6fU5dYlR/yB/I9LpzkMaiRTpERemRR4xJ
0FALbeZR/nwJ6Ev/HeRWIXLMqAutrTWixRepb3aylgS2VDpza92JQUvl+e81YjjvOaegip0Z6S88
FMnaMnsAYYpI29L0P1KUbFG/Ngei3vKZb+DPk9cYR6wrucYRicqjw5uSrkqD83nJrwubrAACjMSq
+ac1izGOWDeYF0rkai2jAI5NpAfqc+jHfwwBfJoIDHSj9HUxMxx+/q4b1uUdfitIkqVmqqXzHPVo
GzfFUgeAZZisV8R7H0ufUW5J7rg+8iYWSYY1KjRla/gqdqDe9ox9LZX4UAb0jeGJg8DP/HK2FsrF
Wqhlu8qNF08pd37Eoq3w3ZnZ9bUX/v8pblijkgNVS+yQJFZ2Exefgx5gqeL8TtpmQW2DgoGR6S01
h0NU4Y9T/L2QBsQc3rZLSmsYV49R1L2JsXRPD3ZP/u2NWwQr2vPVIu45sCVhZ8kXayEwoeitEvmL
wPVE72kmkW5yyI8KlGWxMgbg1toDcrkKkWwi6LYriotOth4Qd7+KWXoOZB92Ta3+mXlnlx//6ZGN
KlIkNEKZw4GwA8H7y+rCI0p5ODdtvukHGpn7RsEsg26FcI8LtltdwTuey2P6WqT/dPFRrWpk1Ss4
25Vw+N6J3e+EOBRFvedIGeB2ukF/RnBvKvYIukCbiM8G+sQyvalD5242OftrGfjD3zAOkEcHi4x2
UBqb84ajiUimevQt5YUEgZ0ropOFB+GY8ntQ49vkGHzuZU/My3GyPOjRrDIR/NnI4XPbikO4R46G
69WFJ+jDw8aB+ubT6l2Ghk72bR/edhK2sYCj3MF0bFEv1tIArtsxEvfAgfAviIHxjeeVMyv0iWJo
jjZuZS+2YYJZGWIkfu4KyAQpNunecjFEFzObw593AYZ5ufa34pRIbqADTKDNlIJVzGJxiQlra7XK
s+y26G/8A1TPu38b6eaoEtK6xUcO1dVOXUVdtVZ87oFSD4JgK4BxV8BZpZfLudatiRf2cOFZIrxd
VCR2zNXHSx38aaiN6iPLDgTLLRM8bVGzYUHj+E56VmO8spGMJaJ5N4TiXeiVhefRaKuwnbjLLKUb
SlG6/hSmht2oQppqSJ9flFsbXvgKRf1zOqTr1BB3uUP8iSjZPIGD5mh/r19uahCNSlpNME6UikNl
p1IBfRJkZR+b98Cen7u50NiJxYg5KmCeY1no97XShvT3R2nDAwc0T1Iuz6x1vhoVP720UY2ykIZE
OTgEW05OsRTu2A8vCx17nNSs0Bov3VheQy0JnXZbcCDSOx+lqSzaBMVzD9mveqnndpYTdzqOnieN
AXAHwkUbSPeyTsuPXhQ/K29mvk+cABjjyHmFTrJSiXFrW15Ez3czpIbN/wAaQ0c/HORu0/Nf0KnV
6R7D9PUBMjElxin0VQySokKlYAtqn57kLGl2YYVr+/qv/9wcMoxRfclSLTKAUDS2T9ZUYgb3siPv
mzrfZTpaP2/mHibmlDEqLHVZW2CI6QsNA2nA+lDcoOZFcRHnwsEF3rjLVQQYCHATHNLmzK1NfbeM
yxP9VjulEORAbvG6TCg6yH8G2hjpnyZWb1RhuDfzeJOh11vIRaKzx3EeCl+bqWNT43BUQ/pLakNY
qCz/teYeS8R7HytkTUWL6y9t8s5GRUOsikgwUk2yMTRgWZbCk2v6xcprL4dvmWFDtnsSK/PciRqK
WKcJDoPMXnbm6pe7+GG+j8PSC9wuCBbS2oaXI50dWQW5fInUCKvwrwjvfiVLxq1etf7Sx5i/kEFj
cGiKrrpHWXeCbjIXN/rVlf3pLxlVHiwXImSWtiVLPesfMqkEEhPksAmzYgnqltLtvkZksaxkSL0c
eqIhs1SHM+iy/ZMRBbwOU+UvrlsUWXUrP/XY8Q6DiERv5kld3scPf59+mQ/fRiADKrOKqu1swSzi
o9uJ+PYC8UhI1pOsZd6uUSywcEgBICdVxipUzka1afJ+7sxy4uMyTmSXVBUxaG3S1yjoUZm699Gi
uyz88u4fzxQMfbQIYjkudh2uFBvj1K1XqGS/uEKz1rMin3mKE0sgfVSi2lqB99qELUvgjSbUaCm7
cO+FgrSILipZDIpSVu+vv7GJiTuOV9dUcNYuEjYacBARAlxaeHOEVx/JzczcnSiF+qgopUzGqqpq
FtNidAoq/5cT+vhX/OdKUE7whcyFYjj2v64f9VEl4tNRYw1iQdWCL1yABH8iqukWMNVnh0yyUcOd
1xbVTJmf+kDq47qEKbCKjKyzO8BdtJBL8VbSjHOJPQVipxG/IU5HKq5rPeoyDzuKTIDr0pXNmbo7
8TX7ij38Nt/Q2JjMtIyc0iJ5weYCOOUUDyiAwFe9Ctbn9UEyVX7Hyej0vyjAhtjZoCTCcIcsdJnm
8KfIwltcvjU9+bMdYeebEKfTXu/6qEehbM6M0YmbHGemh0qGGMlUxEOjBhuIV2fXgbbn+Vs4JTdm
k8+sdiYG6jgzPU49sM6tLB5kqpMnruoyeOL0+VBH1rsoSg9Rqe0ax/jHoTNOT49gCbchMig2Og3Y
1ER5zL3hUDovFYprXfAQeLVHrMKbXjRe2zT/bKVkbqc5USa1UYWpVOJTfQgCtipKEPDVO17wrYGS
X4wzTnn6e9ASMJwx4CMsKBTMyou4AE+Ji2hdCuyAGAuLzCDR4/oAm6hC4xR2E3IWkT5DaJOsyccM
3s3iIs/L2m5mCE3d8KgIcU4Wg1UUArvNMA8OTMnI2EIjWRKhc/0WpkbPqO6gLGSvLhG50JDlZxXO
M7qsJb2KQnJQsPnPZVJuh7mu5NSMGJWdIU8bOTDi4RArGbtU5SHVix1o3gfLexCi+3+7o9EuKjdj
saClm9jgUBe9X97GcXWIK4Hp3lc36EJvkkh/xgt3/XJT9zRa2rToAXVZa6RDU3ULxwh/Dc6x1aod
rdyqzGfe0lQ/chxarpl67Jh5PRwGNQYKEOy7uLIIhlOKpZvvyDPFQ+CtNWJsCJhGbkRwYqKF91kv
Ply/zalPxldK+LeSrckAcYRcosERVCuvgNWdBtGOY7WlrGCFC+LXJumXuCVasmjTvdD1z0RUzC1l
LwP+hwWaenn6365Ock6rGwoxjWUa3WgatN3UOepVZFsKHC4wg6RR+AvdwG/cljuZNy9n1pGAFx+4
2cxknJjt6qj6CFiLHQ0lvj2AqK/h4ixUrHlOA+Dp+jOeGErq5cLfbrJhAQg5Ka9tQ5UctgPlnm8/
eA4Re5sOZC8sh5k5MnWlUV2JazIURFJUbaw9QFlgFCzK7LKkKaVoD3YWy6Blba7f1dRjG1WYGupM
28AztiEbnGAq/M3Cfkfc48v1n5/6yKvyf59aDJhAaJOLULHOc/zfJAZY+MANTh8xUSGzFfqloetv
mfAbXhA690CfeV8TC151VGkuDQyyeoLG1uL0AOssppsibUHc7HRH+qxV6+1fmwvj6G4CL0lFFpXK
9v0OzItYJMs8mXlBU936caR2Z7hixfmddCCozovVv5YywDkk1gLFr6nXfNmI1xE8aSd0czuuic/O
OE1b12MB5+tQ2LqOmzZJ6mCNSe4UItt1KB+HCHv7xlPiiOB2IFPLmbEyMRbHsdpCKiT1YLpgf8xh
VwMYQuUMf4/8MFwgiXDTynWArUUpcSdkz2SNBks97iCVJr+N2I22WZbLbw6DeWYETczDsdpX1Uqz
jWOxtJuqNckF0l9Aqq5qryVZp/SJGZtZtU1dZ1RZwPLIONn5SMnGSVM+MJL+IscMGToW9QqoyfXH
O3WVUVUJdRR9GUBIuyLXd9FYpQoMQcNWLWjvhqGSMNmkM0vBian3fxrf3mpSKelTuzTk4lxlWbcm
hu7UOqwFB1hYatSsFPSF129s6vM7VvU6iU7UneqVtintxTjZZJzNLeL45PIRMEJtU9Dddst4G5U+
NANXtbPGM5emJM/8AVPjdlRpjDpNMl2VKlsOKkx4DQf86bk3vLvr9zexzFRGa5gcSXFJLFZnOz7p
zooWYMSsTHNN2ktKfjbRqNevMzFAxsJfCTwWXp68t0H5PJBhAaxuR5Rvuyjj/HftP16/ysTDki9j
5ttnFM9eIGNi6dB5t4HN6qzYKXTBbjpSZWYKycQDGwt+K9WoIhKPFJt821PdNgfcfKvUyW+suVcy
McDHot8A12LRFkQXy0gZAd20cCLFDfhSnF+6uQUBthe7GV3Z1N2MqkNIGkquKWV9KC/BCyJHtX2m
03swl9Zcv2ai3o8Fv4JbmmHjFvkhtmyvbT8T0DsLlBc4kUz3pcO5XBuCBD/p9/UxMHW90aLDd5RB
1sI6OziSpJOY/tjmUKwz8a6qh2dBTyFSGm8JPK2ZkS1fpsoPC9SxJDghsCpAYZEdiOlcpP27R7x7
8ya46XGIAIs5Gzf76DXtJi03aT/gvAAxWd6H0MBw3OAweSrdbJdjktGzl+uPYGqyjWpGTS2K6wa5
auWYa62W14JSbxpHuseU+ptNyvWrfN3gTzc+qh2FEGf4iobqwMG3W94XyeZyswgTI4Xk1FtOvuHX
LVUrW/YElnqushxiOIPhBqwMQKxhicgQKtIxp+frYeDirHbmo3f57Pzwl43Vx6ZVeiExzvFhMA3o
pe6xUNP363c9tegcy49Vt9OcRg9ZqLglECKdFrrrEmyhhkBJy+FouPKhIrZ7G2vVnQFqgbzgf6s9
YxmyKRmaOBhIWVNFvVUDaHwd8KCauJBAiOd6uTiLJp7epVh8q6KmTHBnH2jpwYVy/ygLwTZV62dY
Q9CUMlEkYVNIj7WrGvvMGA5dCnmhTIajZlrxsCERxn0GSR7uAw1eiOGUFiavCyQAh9eysspPraMV
IyclZKXGKNABSHdOAQqKlJUnMnKhwxe9u9JrqHVaL2sHeu2rrG1+Gx0mSvjjbFU685Z1f3iOxIgw
Cm3oTvBU/YNBHBynzsI+qtUHv7DOqPfuqNEvXe/h0B1CAG143IaEy2ZGIrSPZpKEm0oX3XU1sO0J
C+vih8/uQgCx68itpZtB8Jq9BAQMjt8ii/3e7lg1c66o1eUTKNGdEhVtugCrKXwS4m0s+H+aA1iy
g9moBElIrbLNyJI9wpJPL1sQoqA9/2zljnMm0XYtumXzFvQyjPJKX/UcX661srIls3gdgDrt1To6
C0lTbuAUCBgT0+69s3C166IdY6/MRSczdpLg1y5UdIyxpn/J6uZcl2iWrgHoJ5QdaNZEiTjl0RIQ
uyzNPOfouzUAwNSWsmhfi1LCR9lxtpoAw0vX8uZE+CBw6h5WXEOmpyrfNppy25hau8H9FoN9Nzp4
zEQ6LBM4HGtMKfVSD6zoJUA+tfIrYStpYncbElFHiuIpswhCjtPgaYhic4mePuk3UHB2JA49ZkLf
YgsFgo6YesXHJ+xXgyncqnB0l0AGiSsrun5XaYG8JYjePJKr2q4DqT8K0NKhV2sAJB1nafL2Q/oi
UL0BAJCCoHdbhwX+TlekrYHvdCNGnDhhqPbxm8CDgQxXS6CHcfkjm4KJhzYcgg/5RHxvW7AqS9p8
RrtgHWGbSml0cHzUnKB0iD6VUmr7LO+ro2NVp5QRecmYXpsWxxNbE0FQTxxWqy3jpt/hsD22bvLU
Vv1WCrHrrFNIEzqStui+BOp17DXxJiBQdl3qGt4CA7akIJGA2xAXbQMprpZVLj5JMiFOImH2jLYA
4IBmxggFBrhNhubCCwDYr7rbXBto25UXBJTJU83qvxYgn1VsEKtg4MDd18gPVzmMl4Wrf32LB+K9
a/HPoA53VWVGxa3lGiWb6bIgIkzqjtBuemLZE+YxB84yIe8Lqe9u+gRHqCv22OqCkG4CqJWqUQ5u
F2mval0DMy9M8YF0Gf2otSm0FyKo45eW0CYegtouYb9Y/QMZVDcaKwH5yUnrN4PI9VDRxaNPMjOW
11Lc1LJ1mwsBqIk2OJLMB/RP2uss65ZW12zKC5aKzYW0zrVigckr4BX0IPd8l5grYkcWXcvAXl44
voLudnchgV6bGFFOFSo2gIEPw23ME5oxQtiqgundD9nwOlxEfSvf97VtgAdrmbbiBbbnHWJR0f8q
cdlzFk5S9TlBWErMm2b4wyZvfOWoySCOOMxkyUbs+o3mW7K5amqoeiKhemsAbI6wSnpWC33wy/OM
ZAWnMFpqoI3+SE5CqxqP5rPvi+FOKhMAKWDbj81Ad9bXL5jnAeqdivF1I9N5ANfFBCFD26ovLt5U
7QC6SWRd5vC8fUfdhYXxDudcerYEbAoW6VUYFUJYZAK5g3TN/CDi3xvxrJFXs+7aXliIaebUl8oM
stAUMlJloixdm2VhrMywIPLKcAvehQcju/fF5Fj20Zm0Q+fGNNqzQB3PEizQiiKAmIZuu4NJT1Ig
NUEaSvlN0rNdEhY7BphwdvOg2DiGR3a5Awmhy5RlWsSAxLScMDx43cxpXJufWYKQLiyV8KEZKsw+
AONfJVBBD4Go6q9FUgs3YspGZtnWFSihyErr3wLcrIJwrCR/dIr6jxnXgs2mprLRhDFsAREdXIFk
yZ43usorY7gPkU9voFhlwwrMM2RgOCC/G7UIgU/p0soUYjvi8Gzt9Gr0S+qrfp3KDasdMZPX1oDM
1rOKZJd1xW3VwtMOq1hHCFhhORSLjjejprq1JP76F6ZqdydWuf8S0ddJD42gNv2yIpT9GLSNZSwV
q3orSiE5KqE6HJq4dY1DWMJoztGxvNMjSJaJVQ0Q3FTtkVQBYHIVHHGoOvGKlKJ4Qc6ie4rJQeRb
jVGgzLJiZ8G12g5h6h6bqN03mlQcwPl7RCTk6m1oiPHKCKNyLyTisfTkbK1oZW0s+9i9xXWNDWhQ
67ZdyYHibXSj+9uklo6KQYz8/JdBN2EZdoW71TKDVD6reGy8SHoReaWc5sd/ke9eIu4zLXsigm2o
Vya7WGVlBrLxGjUW/JBcFM1THg87YtX7naqBCex0v93mwC6VlaCG7xesbEyDpGSbGil/Sccx79MC
IWEV+Z8KJkJpGUNZfq37RGQTbrmvTVHF6xxM/yqiIBMXk3pGsGBhEy09v65oo/nE1wSR1JyFGmBS
7cSEzBmVqQDSkB/pX0h7l/hHaPGG92TkGfjSIAZUk2iQniO1k9aWrPG64gqgBpmdZ8DDw60qorGl
OX2goHGgiyECVIlI3FO6UTMvIl4nATy21BK2QGlhxUeOmQu+YKmCEcuSaOjHWVLarteRPzfEQX3X
QjF/TGEGHGHiJk9Qvut1pSnuc8g+h/VCnbXVhpPNfgdkrUsPoZSGkOAV2NgejOJlUHsJ1SiI0kWb
4VUVBhU+sOoJkJeste/kApyZXlm1qXrTur4GdYjOUNhGT2rptBvSiu7gSrBJA/sYbWW+qSzzCJ9S
aq4Ajo1dqp8/OazLlgAok9veDXiHsSHMtHymJLZj41rWk6CTZGZ8K6Tm0tUEGsnyh15aj7XTvcLl
RFirsjbQuluHWBRf6UmBEMiekzcZxC+3hQJnGXN/zMQG88tf/215HESFYcCVjE7sxImnCNZD2q+K
bp9VqPaorNkHxHGSa8CDXyI8211S+pvKe8nScBcTtB3wAex82x1mNjtfx70/7XbGO96hG9i5dwCz
oyiippPrznw2d01Z1XuN0rCo3O6PklklkKII2HWMJAcQgleCq699PqqyTjxdLm+dIjCXrNu8W0UH
qod2pya5lqSCHr4Ox3W5vkkrkUDdOiVjQyuLpFrJ/dCuWX4pG2IYSAewGkckha9SdwbM0vxUpf6w
Bk7z5FFVYc+QI7qRuhTypGJZcDjqrk3ltYu95zH0ZRaHXSXEDfAoR7iRgZHuWDEqa1GEqXOJG1O2
cRVkBNZ5g2ECZtaiva9n0uWIL9cdFh5SDEyFZDGMjZ78DBOjvyVIRt4b5uUbDOnjtoMBPtOdm4Aq
GF9nZt8GgzfoJMWFVXSqOJ1VPsCU1umNxUKUNOMlPK6tWFikzR0badFyagXpf+5MavLSo10+TCoA
JFIR0fpEHSXJ2RvhwOyuyaBLc/8PqES+oZGUr6uqp0fZggDJtPSFZETOqs3s4/p+eKKD9HWy8O0B
cH5cuVmM7JGe2F2opWufnNBF3ji72UbD1zT/YYCPLYOe6ER5oxXxKdaICKYxWbuStbLI41ypqn82
h7Bd1rBJFkojHNHC77CpyQtPJBNBb6NN1fVvmpBaMw2fqQ7A2GLYpOagF34dn0pHlGjXW/eday3q
9iOMxb8gk+AW17t4iA5CmawHPZl50hN9wbHz0FSETi6JgT81tbWA5fGSNP3JDXMU/Y1876TmCmLZ
zKnr1LVGLQCNAI8yVrP4pMgco6pPWXnbVMlJ9FsIbX18arW5Q7yJXpU46kAmpaYSp+nzk3X3FjX4
kYHpceINYNJFr2jMdIYnx9ClVfRtnEJ/TcEfqYwhk8B4S7tJvFuRNaxfRUjIIxvm65HAi1+Glr2x
innSh/hGV7y7nsDTZQaL6p+miziq1T0R21Efa/FJVlMbYt856DxkUHq3qJOZlv5XZ/Wn6SL/91Yt
LSEoFsrNKSHQ3SrdlAKkWBsikAl9rSOdyE922J2T79yu2Lu9TtMkq287Tdt4rurtKticC8mBDKYB
z9uStLUQBiq1E5cZjZvAf9RBkh8Bdq7CSobdPjxdfzhTo25U0USnKeUMAsKJJFVAndKRRKkFMTq/
SGJ7S/ES1UYx89GcWlKIo+ZlRp+KZ1RSt0TjsxOqB69ck4W+TVg09OGAnkEmSeCYu38yoUD3rB8K
aVORkMmSVo3DX9fveEIeq49diGID6E5Pk/TkuER9DDk7/zh5DoY9rP8PduoPNEazJVTPAPib+OZb
0ZLsmbPbKkclF++ymu6NhQ227uCnq2QbXP+7fq7q+ti4qGKUot3ipafSuoRyR2edb/+iDAivn1Mi
fjFF/n+YQhX77zDFWCvVWIcTEhZLcyeIpnzSHBKGa8/7iFwnO/oJpEuY8VgV1LgEvAgLDYKAOSy8
pNU2TYhtMiPeZ9s62BNCOTgUbvUqAAVcqAapYAkJsQcjR3NQhjGETq6wTNHXr/TKnOuWTpyg0yn6
713oqlJUURylJ0P8S4v1zN7kkCjuQa3qh7QMbcIangsSxox4buReKtZPz21UMU2gfqogJtkpKIWz
mZwURQdmts7c3+l968KrA0req52d089C77gI4JUARA1m1r8/T1J97I+0MkCcvp5mp8YZdoLbgOXd
54G1dfrwvlTy30FRbK8PwokPrT52QjYWSnXRDUlmc92drBgn32ruEdw9yXX64FkKTcj+Tqt3Qi6u
Lmuu65f9eX2vW6PyWfqDoHSem556fOSLWEhvPVXnnOboxto6AmW5KK3kZXYdNzXVRkWvTnStqfWa
3Ai2ErrqvZq5cVZqcS9q++s3dBkYPw2YUanzqyZQL4Gl7A+cV0dwb1i2/PaqdOZ5/fwFx+n33xmg
NNSKtGBADPIz9K1POvtbrL8feaQtZ21DE65YfWw1VAAUhnFGSh+5x8u0xnceAFl2ivBWtXLvaJqs
xooF7bV1bUDGc+6TluShErF7pZCL0ifYHApZ3iaReg9h/5DnW7mqjiY7Ji1sOcFlRxyF1k2S3RUJ
wEQv/qxj/d1IwzlLyMSL/j8vIogaQ+sj7iCqn+vevI+1duvpwjrsNtdf9Jcm6Ic3PbYias0Q+6Vh
pifC1frXvmwvvHhUSWsEL76diuYb+T/d0gRKTJBuhdsllZMbBbtNU5XtIsvUZpNk4gPN4nifpPmq
VSwy0n0fz0YBxUxPqhoBqiGveaaYOlkkbMMo6B+rglSEzDo3pgMD0TfuIYLzpSJJZllaVnisKtrD
YZjVq4JIvK2fFQFGs9bcxLhStTYLiMNyn8S+I9ny+rOYmMVjo6RERhVsaTcjXIPYCv/lEuxxObGJ
U3TAUr+Ww+x91nM/seTSzdHq0tO6qhBctyAFkhOFofTxCDruY+fc68Ql5QqK2uGXCfas7puFCsac
/Fi7ErJnP+jFRRoRVZp3cblMolQn1ALeMWuRezj6d5a4chuEq4qnb0o6MtefzsQ3xBwtQ0mIjwev
j4qTypej1kMb5vznv/30qHzqRjtEihWCFuwh43O8tdYFmvXXf3xCi6qPjZJhpyOhry1yJMr23MbP
cipuwEkrtLxJLXMlgGXEMRIEX8K/VPxNDmAM7dfMoJr6IpmjUppYmSIBRM1PHDwe1aQ6u1H3TA/o
T+c2O02qHqEqrQmAOJZp+85y+/pdT1TYsWfSTRnJJTTZk8WBWnv0UFeZVrrhnGoJn3TmIlOPdmyd
jIqQkCQo9ieLuMIu83+Zjk7YQvIHAOzGsLpPtSX0l7oJpZV4tRMpJ+vr9zdRGcf+SX2Q0jh1hvxU
+v6NKTyrUrYTk2LedDpxpA215r/fKDmKVFjkYn4SYit+D5PybxX3615ui01ATC1y3iw8aCRNsNSm
deS5wm+6w//j7EqW6+S57RNRBQIhNAVOaxs3ceLYE8pOQy8QiPbp7zq5k/z6zKEqw2RgHdRsbe29
mnmvMuifS4LWyGTOPtLI/jhwjpKiXHYGi3/NhZgfhTWjUUFNdlu4yWFi+IcNPVExFfaRzu4TvFFS
uG3UXyHRy+E430N6bU4Ldw+DeivMkMtcn8a1baIlhvB2q4Z4iGXEoCuCsnjZBHWVhxlz4TGbsfRg
V1McXh9r5f3k6szNsU7iGRa9Mkqm9A3l8pNQrxVsYIux92FQvrMMtCLRA0JJBlY3D4137n/Uc4Y2
kIc261ZqQy5Z0ic3HtMCGTNoDEszbNq2oIciQcPbQnNJuNFS8SNri943mLsHixWOlO6ew1e4KZaw
h4xH7b6DItOYF9mzJfsGhf+g8JxpF8M3rtj8fZeo99nvu/z/X2UHOMIMJch3TWSUxYnBRSwu6pfF
LQB2qXakHY6mZcB6OgtH0oXlFO/j1oX3RA+hp+XQ8PQXoIxBTAD8neDG63x43h4qw8hKnq+v48o1
qRNFK5RG85EpGQ3SOMYz31ljvAOVKE3mk1F6oR1PsKzfeDqsDaZFz2WA4idRqAkjiL73qrtJK+MO
HCLoEwMq0eXmMzyxwgKauhsxbeWa08mdpkv7VIpJRvD86iCoTE/M2FKkWsmqdeLm6HlOpnoEZQju
wGw99s4WL975uPHT164anbVZSpiiXRw6opzKwDAo+se7lIt7sqTfeCkn3+Td3m6NMUBqe2rs6eX6
jnBWjpRO5swXd5xQHMmjrn0HDCWsXfTKLOhmV+CbNzA+BcWzcQKXgFwHzBOakLCcNAEVSNM7BzoC
xPuAhtLJy6rdhB5/WMJ0FHajDbSI4jMZEGONSzDCGHBJR6UpNsNKPU4qDqj8ymEnDIECXOAWaiKu
+eGgwEQARixQB8BrH34KdUNL4PrgLjulA+xlnq5/99r9pxNL2cwdiBKrPEoSVP2aF2CP7tmYRL2R
RIijz7nZwXYq+9Yu/a9hkffChhvs9bFXIrfOOB0J7OmMfs4jd+if4an+PYcRre8O3vMkrKc+frw+
zAqY2dWppsKePYX/zWGJCRWB7HYRNmyokr3o8uNM4RDr0TsCcWurJs8iNk+O5UVwWN8Qf14rdrnk
f4Mh7bMBbA1saTBoAiBAIbUPH5cE6cQocrTj+d4R8PAwHbiES34/weYXICP63ch+W+MZomYnNIbh
NvPj+nT84Yl8Epx1LiqzoXFctrKILC723TL0D2jiHvui4n69pD9bwGApHN8DLrPDaC9tmFBOQ1mP
6QvsgM5owALTcEpN70m56XOv0G5GMTW+w5fUkNMYj5Qy5ccuxR4qhhuPLz4q+Du3QGnIG79zez5m
tnvvLmNx9Ar7FniVG7MBYKnoYNgXW4fLdKSu/eh17k3a9+4+ddTb1I726R9nQIvIpqqoDbxGEeVQ
noVjrJnuQJXbE5LmIbANKdwAQD1GBzuc4BUHBE9sfoO7cO3XAAPCJikqvea2b5JTT37blNp4R7sS
NrTgYjNwiW4yRr/C+HP4khqWe7TN9H5y6H3FYMMg60PSU3EaaWGeyjKtANwZZdBBRq+V1ZcC1egJ
3uMBB88SchrwfUzy5Q78gqMaEHYcOt06bbwxEWvRVmfsErtrYamdI6utgevgzYPH0uYCeArh5HLs
B9unaRkVpXnrFcb9BPGirZEvmconm1An8fYjoHy5jZGJncE0eGraG6BXH6EkQn1Zpmd+UeSHvBIc
Ex27OxWWjQDKuuoD4ifdUdSWu3U8V240nd+bAZ0NanhWRJPzbVB3szzCokyWAIYTaLUSSBIsPH6j
VO56o3wxJyMEh/RH0bBvFdl6mK5EQp3nOzqVlyyQqY0G7r11aU3CJDGPWQ4buSUFgtqEbVhwffOv
ZCM6hTeB8QcQezyPZIPVHYEPKymuGrhBSe/RWsQRLlHRZgFrpV3r0kuO8lcmaEIeAXu6KKI5QTu2
M+rfxCklbnXY0g0CHfTy7HF+UF7xfYEyWlP+WsodWuE+ATRk46G1tsJatmxdLCDlxZN+mJE7wMEW
ffz3PN+a0dVTpAV40uK8w/CwgAWdfSgc6c+Ze7IGJ2BolhLYOXICwRMF1pcbQs3v+jqufZRWQJ0H
GDR2pltEY1f/9JCVwNbu4UJkvP7n1y5NqsVIQLgXABl5EUHkMjtfLI+41ULoqoWMBnwg4ORV5BKJ
e2WEjTcCWwZTKlrftJO5sVFXgPbAhf7v1hm8BaWiGdO6tPXe7fMgmdk5Th9JuXPxsqHTE73lhvU4
TSNEDbL95cEO/vjxcul0DgHnGvYXs+cDyQt1l3aUwMkazcb0r70EdXowvM1yBkhGETECZEE5Vvs5
925E7xyo2+0sa3gBSYsHpgTtbLDql7aO/SYzfVxqvsl+GIMJOEK5xatbkbpydb4wG+xhSnqeAXK8
HCpAQWPT8xnKcOOjzfPv0olgFQ1FQgGrtBKifOk7ZhX8dweuilm1L834hbhbJ+IPaeeT6K4zh8F/
nefYaPIISOkIfk59Cyui2P0Sg97/IuuqheFZO93W/fzaLJV9NwoKL3lWdHEQj2iDhywbHzNEZbgB
L6Y6Ws2CeVVwc0sGUJCztoxDEtvk7M3ywwLFA1awtt9DrvlXbdZfYEqxhTdZKdLoFOV+dJYpg9Nu
NOfVyZjdPSvFbT0ZR8q2SJorwd/RQqQV21PvUbhYA3pwblOyU9YSohAEtePkXpnmRhq89iVaFCT9
AHpMkyELpoh+SXGIRXovhyHcDvaXgPfZsmuBkJawUAG4OotgAo/2e0cP2QR+HbDawFJxXJrOrUtv
56rvgRT8gfIXiMpeu0VJWomIf152f101rIG4wgzxlshzxxbiFLCnzDoOkfz+sBETV96IOimZ2+VI
YOCNtxKtYYc07VgV/4ZA2BlMOOUDO3EkyrmdDHjbewvcLTflt9eijc5YToHHqCFwiYy1Hk9Lha50
BvY16kDneDFDtoh71mYAfM5BobID3NYHXLHkvTUKSMzU7Z4mxqEHrOD6RKyQv2AuoIXmvBoNntIs
WhwZOehICbBxhgYIOE/CNO5UCfvnRHOUVgDDLIb6BGhafURDcdil7c0s967xhnTAoKl8ndzBvU/r
xg6v/7iVfW5fjtlf20D0ZmHmc4l9noADMir+BPu473Zh3cA3+PoQKydWZzF7djW6HS2w00ApqWn6
YHQAe5PyAKBmyOeNA7uyn3XnokrG0MzByymCs/aBNSWW1HJhvVt5G8u41sW3tciTtEPe2A3CdGzP
IaPYQJW4syh8oByU4kb5mhbAIFpTtFnfWWmj6zTm1oWjhMjHMoIT4U6yJrTs9nZQ/ANiYCe3aHeb
0Ke1NdJiEXdw4VeTvOBVQfNvTSRldQCb59uhEyIANfD79b2wtkpaHkbnMe9zeygjnpjsHhw576Hr
S7gwp8CQXR9ibUdrqdgIXzTDhZt9pBr+a4AOc+ZwZM3Dz81e+cpk6TxlWxGKIwM8p7SyI3BZr5fn
XibcB3uZPka6BRtdiZ86Ubl2Zqhq5VgTq6xL35raHjrJwMinJdjlXfEBGCfIXEBjJftGtIMPoHwy
/dsk6gxmOXjEsNRQQdqMAMdtfMAFBLZIkC4u1YYk7spW0CnMBicWsBNYJ5RyjS9JCvZH2tH2BWJ7
H9d3wgqeDzo7/xvcZAuSVy8agVZ3dkBCi8brnghvz20VKVPeLNwBNQ8664vX7eAQflCdOJTDGMIb
YifSLfzP2n7RAgfAG/UwK8AXZW9+H2TxXVAL7pNLBkfJ1vMRPr5ufPBlj3+SUhAta+EkyWDgaGCk
eHq9IMyFxZ/H0Q15X/kgQkI7UESOS2bfJA8bY64EKZ3arMzFdXIHaMU0b3/mzPvdmt5D3SXPxeD4
vChAlfOBTwtjNvvOeG7PNi1vErv9Kjh7HGGXPsTinUExbOP3XGb1sznQQkxZAUKB4wAQp4tHg/0c
l9C1p0WYs/fa9nau8M3isVucAGBhPy7MQIHdOGYbu/rPrfbZ8Fr4ERnNYIwCDKkH1jNqBlZ9Rsnu
xGqWfxvd7KcY4CFalyhaFejvnaxlBn5o7L62aEP4dEFVW1ojCCttlgcs6Y91Wt7aNc4+MBuPOUgm
fmJ5yvEdY7jtLFrCsR3STiAB2eip9bZ8WHgCseMCMkydBDAeso4/p1SVt4Wd76w4nX7YYOOdjSoV
oVkW1sb7c2UX6GzqEUgBGBKO2HkcbiqOcQcSLtAhvQycTgRM4nM3YbqXS+mTKdbZ1SJO+9kFGQm0
gTvB3mGX7qftR+9OQdpBAgplC9mMPtggh6lIbk272Ugx1t7YOrfaTVo4tbuo8YG1UARZM8IBCZD+
6eKZICDM0ssBjYmaHcgESvnIfHT+u90oZrj5lo/MUVBoKwZ6C4sSwDj3TNwjhmNe0KBpd16yKQC+
Egb+5MV/JXWsB3trTGz4EbDkCGCOeJ0sd94NnalgBNckfmKDV9QNqgWPGo00kIXIxsWxVt75E4v/
Glui/hj3MAeFCGZxj+oYvt/LQ4MutzzOgkaiQzON4mDN/Tuz1S0IdLvrB3+lVPenpvbXwK6a5Ogg
nQVDDHztrkHRo85/ubMKcpKgRImCtMq9V9INw+H6iKvfqoVb1jOiZIOqz2BinyfgurvkKBUIsOB7
B51n30HP/2ARdrZA/N4KMWtH7XIs/vpQC6drAu2uiCCN5yvvh4I5V4wN36XzLm6zt03E0to76s93
/zUSXPgkkwwVTgfohkvT2eXznSpGn5DCX/ofBLzFsj2RB5ankDW0Xzqn3wuXfbEytrPYxsJebuvP
jrsWUT2nm2DROhQRChmwaHAYIJ0QKBJbuc5aYq9TRyrJy2qmUxGVPQ9BcQqXTN7AXvac5t6uIDUe
xckBVbvTsNXkXts5Oj0kLz2Y6I5tEVXTFIyeWIC7+Jm2yysaKgDBufzJc+sj7Mbhj+GJwq8N0II2
du1ld34ynzpHZBiBzc1auJUUrud37MVCOZuNPHT4C5uaQ1VD3B2JyQ1LcdnYzsV3poIdxZa4+0o2
pDtXjcPSgIGITzeBDUpId5OjkWWQ5KEywDoQG6nQyiHRKSOtu4gSKgKoZEoWuh1I1kANZG37IKz7
LrXCzTfaStjRPafYjMRVZgJ112TYQxDpVuGceI3xRDnfOQRSFSbk0RwqNxRVVreOFnQSAtn/rkdx
wzKH14ZTdteaSoR4Ybe7Khu6J6iGtT7PII7mTfxg9cWz4/CN7GrlLJpa7AG7g6VkQC8wnvsqWBor
HKr8tSvZVja58ugxtewN9NvcA50Xwa1ovvRDBw+ri+/R8toQ9y7zrDsyTWjwyGeHF7tcPl0/Eytv
Rp3ogTUsZ9LA/XWxf/BaQqI6eZ2M+NvmLvl8O2LptZhdV8Kd87GIKOHnhrXiPo5RZW6A6UQx+c6j
ZXWjcEX/y+dQnZkxOGBeQjruEtDSsGnNcysuAnr1DaHp1ja8rPh/owjVmRmUAqfDE1VERo40Xtk/
hNfetqD0AagbQdDxeCE1Cnj2QswVuYD8sjmXnyf4VGdTTKLPZuS7ZeSwal9UkDIQrfN+febW1umy
7/+68fhMZF0v+NtTQ/aVBSQaXoXmXCaQ8679uTd2y1Bs7PW1sbRnoWHCd350PVR3kCHXHosSjhfa
hf/psPykAEitTP/6Z/15AH62WlrQEMyUEDfml7oLRXQYvOHAqmGfwgjbh9t2D157wgNmdh9qgVmd
mIEdMor5Pi7QGxF56CUDHpAzeGEG8ns3ToMqAfN/HB3Th1IoBTTHdUcYNU8CCspiq3S68oKnXIs3
BukyFwJGVQQPoW43j8MbhygX/HJAPberewFWOiApy9gMvtHAw9fMqnBIHGAyOud3otibWScbL7vP
Qx/lWmQCC56Mi43lAlThlwOf0LQ1v0BvYyOZXNvVWpYzNy2nZuxe/nz8nSf8lguATK8v/+dXLjSW
/ndXZ5kdc1bn4E96w28X18VdOWYPUPoPczXXZ5GienR9pJXbieoUjEIkbYULD4cTcpgjOSiH/Ezr
Cfpd8kbZ5n38wsSD2dW3Vbrlv7jyLKM6aWIY0qKkAoUyQ0rCfTAabl0gJg3D9fa1MaPm3B86l4fI
/P2aer9s9RWghbE7W0Dp+CVzDwazT7yKCQTmheXDOwDOiBMsm+H+0d5xQZ82ZueymJ8cw/9wLwhv
YadWZtHFoVUANYlmLCLpnisryAf2RtUy+2kxnTbBr5/fbFSnOHhW2xQSsmMA6jHf6tvH2e1/J+kw
+onYQoWvjaEFsiqxaVoNSRaVzq6r5ydYYM4+s9Gq4vYG13htB+vxy23qSRHy/58xt8aN5ToPVW4H
F2WdzbR87UO0aOOiuTg4GdqXlWEkIiDeTKLG82ZIIalL2ITaTMc2TsraWFo4SZuppwlj2aUr4i9w
U/XHJBF+XtPdZotxJWTpTIQZna2RMDOPSgjeW2rqD9Pi0nA2063ezufZL9VZB3Y7UqMcARYsivmr
7ICpSC5Q09TnXo6ni7DOBbEOm0/fteEuV+lf1zMU9I3UHSmaPJYCMCCuMUbJd7LswrZhJ1koA9UF
yPkbMv56/cyu3NI670BUc8m9eMkBeHJ/VM2Md3ZySFWxQyU+LwHGGhPj31oXVGcgmFKponIv6FKz
hHWvgRahMob3JDYglYJO+vUvWrlpdBenEu1IIi9vzw7VRBSF6j6o8jLZXf/rK9gKqoP+YX3SKbRd
MGHV5Jo7AyhcF+h18gTrIua3tmsdQUL2ggWspqCAglpQldkN1JUIIGwkcx88F7JpeOdDqWJe1Owb
tJKHqe/jDQzbSizR6QA2YwlUtoCUgTTl3eXxKwEnlKK8oVP5RId8I5VcG0YLJs1kzTCFQxKeQ/Nm
xyWMJmrulScy27VfTeDQ/WP81fH5aN2PTSlnjJQuD8AnsnCpl28xMKXBMJMtK4iVMgllWoYCITzw
Dyy8dEsFIb4gTYcSgAT25lp2DsH9VN2O7vCcicVECjircOrtcmNTrQQyHaNP01TCxBlvXm568AoS
9fey4adNzDNZORI6Th+w8VTKEmHMSRN3J+xQ8AisO7/P3kQCMFcPz9Q8NveiIgf4Gexmme5xVwO2
3n+1prv+giCwlTJPYPD45bRP+X05OLYP1ubSP0N2YyMYreDMqA747608hTpXgloY9w4J6vu9nXX+
krYHXLeBGiAjN5fh7LwN0xdX7gRhe6vZtCpeubN01L+EDWeWZlgGM2/A9iohEZ4k+6SE6I7zaI73
kDWqq29jC2obmj496YJSzTclJy/KUj9slTxejzFr2+Hy/39dA6WIoVBZA81XQYY6hILXWcHJ0YfD
7fW/v3LN/Adqb5G0qFgCdoMpQeH6ujBoHqPJnyRQ3uvhvWSYYZ5t9HnXPkZLbZBdDNCzQ6UKZak3
cOv2pjsA9J41G+F+hbNAdUT9PDNXxRVF4280vg4LvCOsiu/ZcgHPw97Rg6jhaCZBbrNjjZacAlJ7
tqyNR+5acq7j5zuYcwMpnogIwnDjUoG9GtsPSeH0v+yhlrspdvYmyllBbgDY7XRtHMwWwUtSJTCZ
KYNykDsTol3AytgPswSbYnRL47aS+MWWOkBHKqxH+XF93VdCtm4I1aesasxGQC7BJAebmQpiSOw8
y36fDJ2/WcBYOUY6jtxqIGwKq/Uq4jNHqOAhzb1D3qK+ZS3H61+yNoSWKGWs6KFAaFWRSxwfenwv
SaxCq20Tf9OtZ4WpAZrC/57Cem7NyotJHdGxj/KJBwIgdJPxEPUZvxU34G+DOCLAtnOPF7S+bRrH
CuLP3nMFg/Ei33vOjfLa1+tfvHKMdFA4RCAgbzLGdWSM2XKbAy9/skdSnx1R9j+vD7E2qVrYaVXC
oWMFGaumisVJOUIGjMfOXe1ltw5bXq6PsrIJdQx4AZXOYiSqAujH9idreJ358sAnnFTC5/tNaZW1
65xqcafMRUJgSCQiPBN2EEF9vYD2UacMe2bexq4KTAfSkGoMN0XoVlJpqmVELLfGvk6AFJCqxjWq
ICLMjxXUay+dQV6rr7ZZbOR4q5tTe165zBjGsgS6RNZG5zvDRVj8Yt5hpGcK6FZcO8cc4D/YPc9w
VLTpK1Km+2ZhaeDQwg46pQ4qSW7BWfuy0P6t6OssvL6+a3e4jhUfTDhqQRm0Qg39q6qs296u74bG
eJvUe9GlB88jj9ky7UDo9lvIzCo23P4ju5LqKPE2XaBdZBawwnDbk2OQkNeDT8wLOFK92ryBExZc
sZwN5aIVZDPVYd+eIgVJxAVzAg1Jp+7zPVQMZDC3ThMSNZ4ZXjhidE+qO5Amvqj7nrOL29AEAbpQ
VK+OIZ4pSylEeyfTH9n0q1WA74MyTKsssHNIO8fZEVlWwR+qZsuza2Wf6ujwAurYA4wPm4hQe4A2
qTrD1gk9OEjSFmI6Qj8g2Lz9V2KKjv3uYLVpQY0OQj0QpBymt4J+uyzB5plboZRQHZJt1yZDRGyb
qFb0u4SBIUE/BYTN6ianKDdTx4X0J9lDkf5p5tAad3EXjVW+fdutBRodsZ0kTtHWFL8ApVseXNyX
7F5+m426812r+FAZP1I1u4d4cr/bpNxIq1ZSekcLb5JBCb+dmiZyLOPcldOhbZeNjGolQuuWUmk2
LEBmVnUECP03s64OHYxLK7Pv/LQ0bjbdllfa71SHaMtRybgvGrhFd4hY0owokMuQpdtNsj5PbvJm
lE5o5LKFtJNE38WCZp13kFVl+9ifAKvjmSk3pnMti3T011/ODUkQBqOuzI5mT59yC+X+5+nn6Kmf
RZo8V3ZZB1YZ3+dg+Hdtu8XPXknGdTA3GF00dzyIZ1WWe3Ac+zIsTmVcfncFyj5mejd21d1Yb4Tn
lcXVwdpJE09jZ2I4N0GFKWnh5tvfLaTdL+avYfo37USqw67hle118PFFHIZFELC3UBqPDy2uRdFO
Tz3gAP+abOro68Wsyn7sEPHB0t+ByH9sRA7oKPTF460pW0m9dOg1JKSdLI1xHqyW/XQSwAeW2lhC
6pr/ls3qyGuH1ilK/FkNyAAUiFwIhkO3NAvGioWbkmlrH6HFiyS3moZCySTKDPWBFvvNBfyxKU+6
tom11CczRperCTp2Tm/4PSufijnI6be6xMPGtG6zUQUwrNpo0q9FXFtLfrp2jHllmyJCYeBnUxQ3
bcPDUXW7eiG/BtBL4NgGAGrLz5tP5rV7RjeJstNKNNzEjp6WvgzjbhS7oW5ZYDUH5pivTZ3Cr4PA
/MDrAVXu1VPdeb+cWj0xMYPV0KjD9fRqZR11cHaXoHHTDfgdRdzu0ff+4CR+Htutqb0s2CcdHB2U
HfcprNELbMV6tk/djPdoo+AJAoMQduhk+8VLvdLPsmFfjs09bE7CpXA3TsHal10i1l9Vjxb6jcQe
oTmX2VPmx7MHYH7VnlJQW65P3dqF8x9Idi0KdIaWS5c4Ln6nFeAjpg1l5qSaBF7ixs7q8o+cx2gF
T7wLYmV7uPKWezd/A2DcDunEIPMdJ+Q2reetz17JkHQQN1Tgq8Lz4LINz4QfnrMcL5LaruyPZPR2
Gx9+ORifreolifhrameHSB73Uxl5SY7duYiom8Wxd7sXBYuHS/agJDk3KDRBPv6LVW+Z9ayEBR2v
DREvxkmGcQVf7vMF2PcgZvSA3AVsH+/BpeJ7vwUbXJtHLQQtS0liE4WtSJqp4YskD5fG/F4W5H6T
GLE2hBZ3GnvhI+dATwj0mwwnPo19emvk9m7zNltJzf9QrP5aKD4xk8KgBAtVe/BxzvsPw8vvY9H9
4tKOkhgq4vbH9U2x8jE6onmWBfpaySgiEOXuWiuNpsK4LWvraWrcja7m2hCXr/zraxoq+s6bhgxE
kgY6cEaE2HUu6uKfb38dsTzHEG5oZ6hpOGZro3NVB6KDk9ZEzD20HK5P1ErGpKONAT1NRJNloMNA
Dr6o8SRrHPjEFdAqGkeIsG+9JteuGB1aHENMhwMMgkjg2Hi13KLQTniW+qmEfUXNg5KVcLbxjuXY
3TM4rLFaIiOtoWk+2Pb++seuLZkWKVymqsK0GSC/dvaYZPyUX7xUXEdCioVtlQhW3i5/Kgd/7YuM
KQsyxyyJiprUJ2LW5a0Fv8yN9Vr7BC0Q9Beao1FkaTSy+aWDE1Qpui9TM5w2OSFrI2hxwKxrq+kK
W0be4oSU0TNIZBMcpTwgWyXfSNRXQsGf5OevSZIGqXqvgMxe0cMRykpBeS+cS44Td18tqLdBlrxj
h7SHuOD1pV/bfzpOmLiWoCgaQZoqLiDxAapD9lPZgiOtrkHoTKf+mDsZHHGSj854SaEk59Xpl47C
55ssw5at8Not/R/ssCfGuPWghBcrswZkdl6S+6Rwf3tl/uTYmfcOb57mYKZNHghvGh/ROYNFEoc4
U0yNoBACypwTizrb/JnI1trIjNZqPTqsuIVGnunEXQvkJoDx74slzeHOU7H4TkbH679WLlhlhT/m
CROHfkmyPveT1my+jSZMWs8Oq+0qyCyja85wJMqFL+22n33VFLlvg7AOK0Ce416BU6TxHMsiKaO+
NZ+nruXjaYyRigGzrez+MIh0hr5oMhFfGhfY3vXlX9nUOm7ZgyB7j2ZGFzF4sGQkD/jQHtpcnrH/
NoZYiaQ6aJmWyM/LDrKYIjdgnF6Mz4XTBqQ1IVo7DqFpfr3+KWvjaEGs7tPZYznkBw0A3oWRHSk0
hMhk3BdtCofKjQO6Bt7Tdew9MHLt1GhkJGBN757hVAdxWTuTJWjmprpx5vzBhUq8Hebu3H115qEk
e4N5xqkZu0e4YTbYLdDPLP027vrRH+vO3jjK9PN8T4cxyzKBoZC5qEjAgYEuvR0m7kVXKCs3uhFr
m0WLgLnLEqiWxyqKIV/0Q0AKDY+g4cl2UXF16ufry7gSAXXU8iJL1sxN3kdyfhup9S3nDwMOS7w8
4hUSwOZ2413w+cc4OngZygQxlAkxziRhU9ft6AJ34+7LZtr4+Wo4Olx5EmYP/nHWg0bTSl84oOSR
jvibG/HzeXJ0qPLSTTLOZAVhz8lyghbGeDDqgmNTa5bfBiftfyWowJ7z0UytjYO8EqNh0ve/mR2j
8CDzIMgSMRjPQJMuyV7LwhuDdjDSm6WGEGyHClZUZ+mU+pViPdiIEC3qzXQOhyy9b+BXCe6gRf14
qkhAiKi2dOTWVvOyCn/dmz1h9Qw/4iZKWXPoswQGcdZRSfW8maSvracWXlI4XElBMhlhhm/bXj7k
C9yyOmlvzO7l7/z3teboku8LHLNSw4asaCHt6REtyAXeQ01yuH6q1uaH/O/8zDY8c8YEFfnFTe7N
AZLxlHavRNWuH9sbWOLP332OjiWOqwHJSbu0EeeSBBJGhbU/tO57Q0y6403cHrox3luAPKvSLjc+
7POo73CtgovXmVdkztiibJ31b/ZYfgNlroR4aFoscFCsxmNWd3T+fn0aV0bTMcezCX/XkljA/s/G
qXfs96ZygwbdTb+uFqBr99eHWYGbOTrg2BjzuYUbbROZ1PbOZa+MfbxArAtJ0gRvWM8OhqXOfVXJ
6bB4hzZ9KRPPN1KY1cDrlaSvVmuhCyJ8K6+WjQ26ovjh6IjkdHKG1oPY0x3wkQfVevUO6PE+MIHh
gy/QL6NlLjrkBX7R1IsQ1c0ugC1YERiwM4Bks4rhrZKgM2fBjiZw+rYKMxLf9a3yAul2UOr1uo/r
87dyVnVEMlwuksyLHRQ8WnjTG2OHpgHqHUdkh+bp+hAr4fc/EOREJRT7WkQU/ocOtXzbHL4SQ4a9
Zdxhqo6b8tQrgUFXWLeWPra9eAQioRzqb0YDberBgJDT9e9Y29FahTj3UtVSC6W/Hpcsz475tG/6
d/jshZuaDytxwdNiT88rGEIrDMGt8r3pKJo6WYDm2Mki6iY2ihq0i6kJE7b1nF3B6zu6VrpDu6Wv
krxGDnGMgdsY5dEQ3/F1HPqJuO9t684DXrGdNxrza5tBC0IAyhV5xdCO4OWEZyGHU7NZ/IRZCK5B
blo+0lKQHeuNkLdSCXd0fDIz2m6gKKNBzNRz7ocEQdxTnukbeMiDFijEnVOa9IXIPn8qpfWTFbDu
uL5dVk6WLpUOSQlztqUtInjj3Qx9FxVjfYwhd3/9z69cUzoumUyJXRow84wGiFXD/ca4ON3A2lTC
2RMMEAmSjGVu9PFXFk3HJduV7HhqJQBTCBuA3gXcCQgTgKNgG6bP2HLKt0RBVs6Yjk3uOZpJw4I+
CXHnWIYI6eILBJrprQnFvGZnlNJW/txYy7KR264NqOUqnBJHqnwSUStk9WtChennSOEVUgGDk8MZ
E26jXudQtTHc2nnTwcd5BpkCs/Y6UAyq/WKX74QnYVuwMyRvjxLvhMxroe4yinvlWTt3ga/U9f2y
8hpzmBZbihE+qFDQxz6sm27fZzD2aCkcoWRO3uZ0zoMyzYExyrxn5UojzEbn3RFNfEMIGJgdH2TI
E/djVpQer/+itV2lvZHgONyNQ0Y7qBRM4WK1oQcd0SAzrDs+F2WAI7OTxr/ZBzg6eJlbdr8UsKyO
lO187ev2ZJZwIZbN1+0O2OV3f5KW6iDlDHoKU8x4F1mqvHCqAolKOKyQglqSG8gF7qGN/UgI9Wex
3EMu4vosrsQBHbqc2tCjb3mpIvB59m7Fv0Ny4jhBCAiE1n+L2TromBoyaSYxKXBhbLReOulbtIJy
F93nHtmXxHloUuP5+uesnMf/QIxh3jmYtqXQGFfHfDReIBL0bbbhbDZ7N33cP10f5v84u7LmuHHt
/FdS884bAuCaytwHsndJzZbUliW/sGRbJriBBAmuvz5fKzeJhiM2U66aKpdGdrOJ5eDgnG+ZWXtT
He9BOk6RhoY6mpy9harY86K54Zl731fVMy68D4siCjPHwBRLjMNVz0ZELeQkkI3O4jvGxjd30H/9
3otMkhKZhhCDzag6ajBItfLkAMezh6jIAlCyfALPy6oyl2LXTHYyBRLneZlVI5wwAqB1/Nw1vdja
DXnnh5Hftv3KhB70WPYrS26TGPKm6U8kLsjKVyDir3MJHChsuG+Ngi98n7ksewotdvM413RDjwMD
+HeIZvYwFlew8Mygz2aMX5XOvKF41TiFvdkG33W8iIkPsCckP4zwhCtIxn4WSLVZtKRt8K6P9VkM
mKQ3ec047Ll5EpghvW/1i9F5jz5ivknsByhJriXct3kKewYNJtxQIRDERxdDAKQbU5hNh8q32AZA
wBHU4zRjnl1Zq948Ki582T4lcIK3kZfZSwYC73iTT77vFIqcwEwzGtwyCexR+TzHZaW4y+toDWqM
p5Gn0HUjLxHuCqOXQc0bf2AoAdv0BvJsD99NuNVXAsitcYupDfHVRPuYkmzTGT/GCt7xcCFF6sjj
/SWdHFzlxdCUwC8vf5jqdHkZ/LR4G5zZbFOd7J4NSa1gOByMlnOrO8OtWaLSAq2n65ttJtZOEc8q
p27bdmEXJEZzUi7kppP2QYcIdaRHC4fiTPybwpgJ0aiigxwCHfo1UQbUYZvd2hImYGP6XC/CYy/r
8bN5vwzghyJQUZIMIEzRB1lqeDrXXy1h3NTQdjNUBTXx9q5l6W1qv4ZL3Zq5xGcKax7rjlhJ2YRB
nfcZ7OItBgGLzPLjIWvuzKbLDE84wkEHow5XrIydrUVp+WKH9nh/ffbminJTxHOdIVIyXBADV2tO
Natvc8c5CS2DJ3z7WNrsKepu+p92PPh9+NiVxrOS1RZo4UOhDxWcQepmIRebi1xTJLTOjTphhQYP
Pxk3aze3IAvWHnkpoQM7knRbivQnYu0h6rIQfbNaHcLEhdp+Pxw4YWCJknS8q43orXLsL8wqEl8p
p1/xsQGxIxoXzRjm9tMkRQOksDV6aMgHZa3tMkckOyLcm7G0zzDzYVBLtTPiN0m1MbQveqmtOpvB
caNY10omO7eGL9TC1F2S1M/W6ySuNhHa/qLunaAz2ucO3dFVA8+gVG/oGlTuHCUSD3XCh8aW6Gq6
qecMooaddVov7PwZDyEIpvx1w+jc0qmESnQQGvpbVUixtmuyh0Bm3NyhSGN4HSR6VZ2tyqLcV2LT
8nPnPLMh/sHCztg1dn2K6seRGQ+DiFdA3u4LYcnNwvDMBKYpzprAITnlWeUGnRunW2kU4wrUYhzS
zV7LHxMG+7xvygItN7TDYlNKGBp2Tv4LvbjYq2PTc8yHdoAl/MLXmYkuUwB1C7UzuGPBnaOwutvK
sbxSigPmycmDyoHoO9BupMluLfzm+hNn0rkpijqHZTKHaTy8BfVqB0fQXZbQB+2pTT1TH6B69/P6
Y2YSoCmWOhMiF8OIxzQ6zT1p6dtQvYSwjlLprgbUxehbuO0uZN0ze28Km3aAcjWlnmAQQZ5BKUb6
epze2PD5u/4yc2uG/XVFw63YqkyWOIHlpjs3qV6T0rkB0PZVt5fgTe8Y3U+27RQpncIyGtpWzAna
NLNf0gHFv0GVG3OAZUGZUmcVMepsFPTM72Nm4i7aFQ+9GpWX8FYLxKh+5nXqlzqFUR/0RW77DqpG
EJSB1Sorv3EInUOcBVdXdE33MdNeL5okiaMODNwnmKNoDzrvfhkkijwijXGtd99QDXrmYXRjis7T
wYL2WksLvd50vglT2/VlIn5cH94ZBooxRW+zocqNLMoRO+0wyCP7OLTaAengmyY4kh+Gm31cBbVL
oIVXreBL8M3txl0uvrB+b5GMAEPpbHtevEAdv1lf/1JsJo5OUdyW5pQhq2onoE5/aZKXwu9V2/sy
Uo9WyUdPGrZfWZnxiHJwcknXdNhLy/AAM6NfYxKxrezN8cvA0J9r3OoVhaCLr3S6AjHK1bykFdbB
jQjzkWDoHud9eh/V9Xfd1FsvLIsH0Ghg+gSuWDwgEa+USlZJYoXmwZTD9+vvOLOup3hxFsqWhyCd
BxAKWJvg0Zd1/gAzofNi1vwOAftkWU8x4oL31G5JaAVmydegwB5QtPB18uy0N5Kb6DHUq7B3c7/W
/Q5QUMfdouSya7sd3MV8WTPYLoMvbDeNT0XWLczt3HtfMsoPKV0SNeBZmPhSLGwfYEMReWokOx43
+0UU89wpOAWTQ3YaXc3ItAMZG99VeK8D7g8HuLukGG9toZ4dbt9RDtBXVUFEC6qL2rMLm59IJ6PX
t+qHXYWtp7pCvjq8NP28Fc6OA75hi6VmwwxIx5iC0R2wvmQliR1AcXyFg7ga9hexF0W8pN7CzMEx
ANDJs5WRPgO1a4VHRzxfX3gzAXuKUs9pqBJ4BNmBk8qDpMU34ji7cUnlZq5+NxUDZwoavvC5tgOq
sdaLuXnToZCt58Ye3hGbhGU/GWmdfR6/aQkFekZp+g7KvMDq5il+MtdGn71df9PZ73IJLx/WWmjE
QkKiwg7GFmqiMILLwaHbSDtSN4mdoZHgvmYUKVnlQDKS7+N0uEttNHxk991mYbhOoFmwREyZOZSn
YHfZhpolpVsFRZ/sK9TXaeruXLUhA+TOspU1hn4v8oDDNTikwJak7Vk0ogUYyjposEEPJVsb1Ylz
eE/ZxWZhhC6n6GchYpKwiqilvWBaEaDBt6/K0qejtoXIhjEwWF/W69LJ/BpAZr2xnqCr8Av+oDet
yRbS1bm+xxQFX9Sta3LNaXGNTL4Dpshv4Z8Kmj68R6HYcqpztCRjHTzzoQizjSnr7nT9xWcysSk+
nsLaTAvdsQ3Upcsqhns3yjdG2704xbizbAKcQ/Ll+qPmVuF7EebDKoSlommFgyYC3e4DZYKcDygR
3QF3ryd3UTYE4EGsq3RYlcZ4A4WAhwaZqRcXCbQJ0qV9ObPrp5h5ZpgdGaE2ibArT7E0N1Wnw8iz
+81L6xT+XsRjk5JE4vOj1uMFO+U1dI6zfMf1DkY6dN2U8CuF/CtvMBC4xRejvonc+DTaZbsaEkhw
2drX6yM+U5x4l8/4MOCCWJ26OHoElmjVTg+zG2mYXuW2j8od+G6Ml2zQ567qU2B8J1Sii7yq4aIW
PWoVLHfRnI/419IEQVdA9e+lsrqTriq/S+5coC9dC6QTu9u6GszckX9cf+G5yZ3EOVXRDsjevA4g
CP8D6PnTqCdf+JLyw0zkej9lPwxnAyVm2SJ1DUaHnvKRrQdB2zWoM34jbAgb6VBqoM5JMosvVJdm
coT3esSHJ0ZMy3JGE8CjGd25pXySSXTqeLO1miUNhRnBB2OKm29bsI6LSFqBxo0E3tBDv66cLvre
OG25Ddvu0FQE9i8hkI3wgrCZ1xYFu6FwjTOyMPLaRGtWsC9Mt8Vo/xiLTH+QVvZSwIPCy/MLMTWG
z6nbtO6aSkioL8z0XH3qb6LizHBYaNdWkHcxlpj9rTOYH6sRd1dAsUQLyg2Dwx9txa8adjWANPwe
rGAK0WcdD6tSGlbglA31hvpiLgdmOgq9xguITO7WxEa/vpxnpv99t32Yftb17ei4yFCqBPrUIw8d
JO/CPDgMhRJ4pi88ZuYMeI/XHx5j6kzLo1I3A5qy85CE67K9oYblZVr/5ObFsmzr7KRNure8HMxu
JIQEVp4+aWZWr5PCjbe8J8mmt9MKuQAM8nAOJzgDinsYQmiX0rZaXx/PmXg4xenbY5tlQx7RwMRt
1Y2z7ajcx1joT8ZgeT1EkhYGdG7eJmHI1czBkLU+BrpebVQEYUJCZQC/y8NiRXjuVSaVPt004DOT
ZLDeK/ubIjbXwAiea1AFCxidoPqwkBfNvckkLWItxE9gKksDt+cr7oAPqDLrIU5I4WsFbA6vz8tM
YJ0C9S9G7SxWOoF86XhuoJIUKWDLwzx6GCL7YAzumRUK3Yyi+s0sYIrJ74q4LSUdaQBU+4+2627j
tgdc9vdGbQqtB9WQSkZ6Gkib3llhditk9S1yGx9F8+sjNpcwTtHtI+n40OktCVRSI8bmPFzh2p9t
NAJZPQfqN+Ac3uSdsc0kCI6ijuKFBGdm4U0x77nGZQQkwBjEdnFPW3VqYuq7Kdp3RrqTSxX3uadM
AgWpElDUR72Hs7v5BHnS1Ifr3UZCortOq4dwSdRx7vY5hbyjDz7GoRb1QU6GczG0z7pdPqHZtXPo
D42ruzG8Vxo5DEnrl+VDmL3KqH8dG1zWr8/jzP6aAtt7u2/L/tLXYX1/QL36F07eY0j4r653h+31
Z8y+5CRW5GOe1wq0kwAV97F3/JKnQajOaVPjSgM/G5E8cJBktN6rHGAFnGTdkPKpyX4PIjCFvduN
RQYSx6CdciNaF632POCqawJS67k9hTOv05sLwznzquxv0Pc4BFwfSuDHvqexn4tj4zhw+X3VDdQ6
7tsGBeAUKQu8y8dzG7Vb0cNaBXLRC/na5/knmyLj9ZoYdluD3yO5fouGIyiPfQQIRuE+XZ/Lz49q
NoXG16yscn6xXB7d5tbKQSIyjScaGV86J90hUfOHJQGJd+zr32/EbAqJpynBgWy3cTDUwsvkHo1k
Fp5w9738IDtkcz9ZfEL/2Sm+to2EEHYN5HWCDIX7CdA0Ff3aaqMnQtcf8x8KfoVF8jW3gZcHPinN
oPb8KBTfUGlDPO0tS6FqBu8vOEir5EXYq5p+deF71OcvsXh0bFQsizs8GH3sMb+85iauYK+GKxYZ
1xCz9rsC4rIOrliZT3Jja9eNH2JsWAr5GjSVhb4a7F3iQgoGBr2I9KpHs2GEpI064c0urW6HHkLt
V9/idhavJeUryF7ehrzao93dDPuUh1vVvUSpfedE+RYGlhIarT5aMv7I6Ab2e6TXFxKVmWI0cy8L
7ENKZtdxqkGbEIOf/qpDcujsIxeAQYYwRHju5Tqj9d6hLwZDv9+g0XYYzBd7XJdEnqtMOxt59WPU
FxLemayNuZNgXJqmQwDZjsFyEL7q34AZwPjbSbUGFgLbe4+06qaN9f1oLyzzuX10qdJ8eP28KBwu
CgXkSuOeZco2Ywtumj7ur++iz/MNNlUpDyFynQhTRgHcWNeGpkyAyfWXxIbtam7eqVB/rkMQTHrr
90xQ2ZQ/0FjKtoDxjILKqB7cPll3UbxzSnXWMnebMiSI119sLjxM0jUtqsesQEp95PEWteW1WcCo
JE1ueZ6v3VbH41fXHzQD42dTukA2Kl5DlT48jtDyjcP+QZPFqmravSphBV2zlSbvpXhjHrlx+zeX
j3d63wUxjb5LXUovFuXSVrmcYp/EqSmhoG2toS3r2Dmmw3BuOjcYGg4LLwiF69Edd6knko3mKLCb
K/27FtIl6fTPUxT2Hjc/rFE71wq0xWqMddFv00bsqNMcsrS7syLQm5cELGZmdIr3LwHpxFUitY4N
NTdSWeypNJp4a4gwvnHYpY/OsLJWeQ/jxIWpvWzrzwZ0EnuKUidlxxPjqKS7SSL5kkOzp3K+qBEy
/d/TfG8M6ZrZ8iAcs/JzuAWTLN83qfvr+heYG9hJuAl5DW1J1bNjknZf4ljb20rzW2fYyXHY83Dh
qJ6RdWPOJMbQEbUhwFoopBCFH9XshwKUHdqnh0zxlVmvCJBUPNKhedXfIYVCZdxi66pYgp59nvmx
KXXAMOI8JUNhHy0jxVnG72htriD5cFwMonNPmKR9ZVPjRkDRyEzzDiq30QCt7bLZhdBdW8wS5s6G
qWS5dBMBsT7SHc1BdwOHAPztcYBCV+bAm5Uqc1SNVAY/DrPM6FcwsNlNl3Zo9oI2u5DfzhwWU84A
zGdCILSjDnqpzo1maA/U7A8Fef2t1TilBTS1niBopB2c6N0fFrSShct/VS3xamgMxxLiwtefM5e6
TgkCeZlqEdTeSyBWYFs+UOzrlbS1k2Yl5JYJu4QJfeJBwvwOqvdf8ri7IURaax0Fm5V0TWcDXiZ8
ihe+Df08CEwpBJkO6Zox5zIgHIoaFJWumMXhV9PNoP+dKns1ZOyxYd1ZoK7blsM5K530DRaN8svC
N7jsw0/C0JRaELbZCKndoQy4qL4Lwa19l0LiOa5jd+Ug06rL7nvJ7OcWTEtTCrWxJdSZqjD1I6p+
C3PBptroKYRs2cDGMjDrmnuEEw4gjFmu60i8Go6eL52mM1t1yjIoCxh5GYYsA0svT9B7PLeqPWsg
2BzcHsIvMa8PfRl7aQOiXDfogLKU2wwzs8kzEa1KzpIUaBNeeHXTD0sV1rkJuCyNDwdcbCeyc0J0
Mso4ukstBphwYpwljYKYGJsobf1O4khKvjGzARb1XEXhz4E7zYLYylwObE/ilyklt8iFXIumtetm
uFDUm5h8q1849eN8jw6GN9K90jcjXDG1GBU87TlWzA9Ft6ICoLxmIV2cm51JVgURWcEjMlYBiDtP
cWJmm8EeH4B0BCIjj8TCWps59qZ0hLpStVv2eRVwqFe7NHtzxvg+7yGgoOKHrluqgb539j7ZV38j
IERtrcFeqA4SPfoelqTxZFyRlQzHY6WyAGYdmZ8Y1bqjcDQVwvjSy+hnX2ojYJdQutSjsvaqyNj2
XXJoBkhsmvXZbnWxVYO7ji22FXK4SZPkAY6luJ5p+v0gjU0lDS+Esdr14DAzI39jOMTo4bWxXcKP
0zhFIrt3cweO6FXmDVm38IyZzGvKbDBLUhBiWIg/bvSd2NsETjOhJm6jWu1Kw/TtplgIdXNPuhxs
HzaajIzOLfIEFWLIrI4w4SlE+0wa9qXR0VKCYNfa5cXCMTNz9ZnSG1hiWSPXe4mrDzBacfErbcPD
xeQ9xRyuHKTlKPCe2/75+kTNIMqYNcmyrC42Q1UVVUDK4ciJCSREn65pCjUoNMwCXSOQhgT000yC
3A2/1xm5T5BLO8L9AcAlNCS640Dqfe/0N4L1254AlGN1QdNCLQXa/5c+AcrdhcTVnnhVrx+bAYZX
SlmP6NQZG6iuIXa7iWfA4RKa04A2mKmfDalcMWjze0Vk1atIyzOg53m7EDnfcUWfbbFJ5HQzq3EM
WwLWDg4c2rqbKKoUoI32HrLujybg9S3r/CKXu961vZGwFSvinaEnz8IG9o094Hot2p+OzXyneuV2
dZaqWTtVvKNZuoYd642Ic0C20hVNtf3A+jvpiFtXb1coTT6BcLzm2IeNIzlo1YYL6+q+9ByjPnXl
Yul0xqIMNiB/XbXUEKTVy1YFkU1fIrf4khTpTu8I4EvklggNPI3aQMuwi0BSC/elUUFfqtp1dlTC
ZrrZacBiFVpKPUZiHzzLFXPSr9wEwpVbWrqKm/prGfIFAv/cYTKViq/6gsIz1K4DzuyfLG2PYRyO
HiQeXjIONWLxvRXockKG8WIEsXJdqEzrRrqPJL+BIfVjb+abiA8UytRgEXTlwiVkZudP6Ry9bOBa
0GvuUdJh00FKNOnyrcRhTigUVdIE1hD8fH0nzt13plwLBWBC3JS5e0RmBT8rbeWY5VZjZKOlaqWl
4qSF46oxKxTnmPvFDaszRG0ewYtfSCkv0eyTTTElY5So5CMURFHgRuIEkQ2GKBrqDyNJxoUT9B0t
89kjLsfFh0BqJ6bGxhG6bLH7tRf3bkp3AxwbbRg+5xYMp79K8ijFRqX3lrqUlFZWLr+pvEDZJ143
xqOZhpjgVwasqSLCM4xdqhO/7t0XC8mGXYbfIAPup+Syr5aSi5lj35wEf427ldkpHF+FSLZQK7u5
fJe6Ibcp4d0KGe316Z97zORSHTtDC3K1ph011QDZOtyhbeS3yrkZTfNZaNWP64+ZW9CTcN+MMTG1
vC8DAR9A7OQCJfAqq17aLgWOykGe7lHell6q0aV19Q7Q/WzWJ9FWMoQ4E2Q3wIg2hkCUKWug+tEV
q+1m35WjXwHybwzfoE/uNoeBih2QCmj3vmkgwvUu92BA7YXhXqo7PW8wD5uB3FjJF3TSiHFgJYrQ
1rkjFQC0KZYHg/fQBrBfG/j4JLzBHxWIyJI/aKICce1s2Q8dXcg8ZyBTzJwEWVdCjqbpwyIQIjlV
I93GZNeJAwndszAHCybP5sGAKJQWqWwt4RWWaLdlcVeQ/mCM9hIL+rJIPhvhSQIMh2iXolpSBDQB
iB4GT83wFV7H8vcu8H/jathtVEktBIWajgNul1StXIeVt5a7MIwz339KtwjdkGuaY2dBrNnWnQNn
uCIy6oWoMxPXpuQJHXw8gCSyPJCmtQXR4Htv8p+9tmT/PPfxk5hmNTWxBECwUDjN/ag5E/UEueuF
TGXuwyfBp0UBbxhDph2pMu4haLNStP+xzCG7rI9P1s2UEtG2bhwVA747diYP2aYGpLsAxUWPfdk9
lUkBTiFqs3whxs0En6mEfAblGkhJjtrRtu2HsRkPWejspYhOqu62JaRAvMZ+uR7nZvrvbMqUADoU
9Tq3046AKGvgsQ7iZw57ClyZqHksyGPqwnnKXFi/M8F7Sk1oSeOaKIBqRzYA/w8qem6HHgIPxrJE
XWLhlS4x5bPZmuxyojdp09Z4Sh/JuwhxsVJ3eEKb3F1oR4b1ZLGL+ocO35iF93I/f+IU+m+ZDDqI
eo+1jSYgHx+VuRXCr9BiHDGW+Sg9bbi//nYzN8YpBYBGCTyoONaGBJJWN8y9hVoZQd8uh23d9UfM
LL93zu6H7COjLLaq1MTbxOMdTYodKsywnSp8o4teSCR2dfqbLzOJCTHMf/sCqK2jlfcebqnI2AYv
7G6JteCYMBMXpqB8dBcys2R4gAb8ZlHXuGrVUDZ7uD5Qc58+yUU0h9pdU2Eu8jpe61a80YsWQMJ8
iTUz9/mTJARlfeiJc107cg0Ibc5tMA/hqAER7NX1F5iBu7J3us6HqRbM7bVOp9oxasAr0x4piLG5
vdHdh77bjPyMsJbkewi1YWZq4A3uEB4QDap+YePMBIQphj6CGc9QuEo7NmYWpG3lt9EYpCaQX5cV
YdZkAaw/N5KTkJDmTMomRpTri35nwblZWq+LW3LmVJ5i3tEGiBrwS7TjABNV77LKDIemC9FsZr9P
ce0w2BjAVsEIaTz7mXFjM3b9SVyegVv49VUw94jL5HxYBGbjWgZgBtqRlDBAiwu5BasRUpnl15J9
vf6IuWNmilYH2InFmqGHR1xY4vJRd9oNCU/44RKfsa5Qid0uhuPZp12WwYc3ytsar1Pb7tGQw5ew
JytQ7QZJdglM1U2zvwf2ZFvr4E+azdI8zaywKUTdCqsqpYnrHntYX3qqueDTh77xG1y0N9cHcW6d
TcKBVRiki6ThHMcEDK66g4qb0S15ec6OGf3rmKFH6SRRTpxLItDQ53hErUr5aX/WyRZ5gA3wgtn/
Xqo5BaC7LgMCfaidIwVvwYwq73KIaXG0FNZm8rUp3DwWjtuOXODz9fzWzui9ifcCMeUe+iC3SRod
WhsNiIy6t7gCXZ+cmUNzij7XAcFpWDikAW06mDczV79pKJREiyIWKw3QMNRdOSxXWB4unG0zy2EK
HNeIkwIq3qTBEKETaio+4B5s9rvfe59JUEgl4A16r9IgcsAtt7M7ruVrjBauhEjYyoouvMVc43WK
DS/HLJURFNYDkihjn7hUP5uZLL4Dhh6tbbzUUHbHkFvb2kXwC/uAxNr2995xEiaciNblUFkAJ5WJ
h1PQQ2MOEvX70pJeM9orsqR8PjdVl///IR4hXesNktfJpa8ceqaAx/fi1Xomek+x4FWIpm4IL68A
+zZre89pUiRsxuE3ncLYuzHThy/vDhK6+gAaAcOkxShTo6Sbds/wDop9TZ1/byYm5YF4HAXUyZIk
0Lt6OEDKYFyPmmN4aYJzwq4gxRZ3UP8xu4UUd25CJvmAZpWmDfRUFjhxfItptoi5kGnMTMcUAp6N
Zh31oY7+E+tW+mi8Wi0qDXGnj2tYuKx/a7imqG+SkNqKwDUP4hqyanrQpBmkyuUalK3L+l1ctzP3
min+m8jUIa5hZUEF/BrIX/aBCwF5RmdYuXW2hSvwWpch80qXra6/2SW8fHJ3m8LBU0NaAA+QDHow
0YHg5DZb6Mh/5Wm0qUm6EHPm5mi679Om71mOjLNF0RoeW1JbA8Tr3I+6dc7HYon0NLPI9Mv//7Bx
OBx707EL00ALIR+f03ajR2SJbzz34ZNkwHUKLcvMPA0E3DmBp1RnPakXYv8cKG6K5jZZZukKnK2T
lvY3sqw8ohUoD3Db3kEY8UumRvBuf8lQrNISqrckvB2T56TV003rPEMQ0leQGb4tO1ROry+Ld9bh
Z+tiEiC0JhTwX8mik3C0+5DUJycdIdwDL9R105q68h1uicaDtMM3jmKj35cRg144kTsqtJsqAltY
yHZNi/DFcqHprmnoT1n68OY4abgiNF6NnO3z0qRezUttr5ykhWlnCdW8628wt5UmEcdksMWz24qf
cj64ngWZqyTT0SYab51ufB4SPQC/IvfqJXOUz/MROgWQRzSC+rAqnQC+6Ac3rRJvQMKYSdRBLLRo
9HqP7tr1V/t8O9EpWJzYZlj1SotOoTsUfiagam9X6De4g2jXqlzQAv18wdMpYlyNbe4AIRiddNF1
GyZSe1d0aliYnsvW//v6olOQeNqafR62xAnSnHtxKxq0xZPea0JjqUX2rlXw2SMmUUdPNa20zI4F
Vm+um8i8+LWnzduA1ogdPSQSBtwkW2klJAHvoNhWJAe99qi1jyosC/PZvPQfrb1Q96XEJT05ZA4E
2bJfLO5XTnUohzv8tkoubeU9przIsn2fvCk78esy2Syuq8/XMZ1iqHne1KWt92YAt1KwEeodTtA1
0R3PdZ/hWfVoKfnFWaS1fJ7I06nieh66ZR321ADgtt7VWrfqf9R4rxSE2Kr7JhN0v81mDavRpeLh
3DqY3IKqNLJgs2obgZ4OHhMD1EMScze29Mf1vTLTvaRTBHVXWG5it5qBnLNIv0J0rThA43RX6Up8
c/Xe3hQwBQZmpSfr0Yl+5aKmu0zBpLeEFJ9dWMnCFWxu007iEXrdKTB6rhGUIXE9pcV3fQ/xU45x
bn4zBk2x1Q6sxWNpYPa0ZvB18BT09h4chTzsbpLS9LBkrw/qzJqcIqfHinWpmTA8R9fPCeH7weFH
vS0fpRG9MLBY43JYJ0uUtZklMsVLK5hN2nYoaCBQUxzSCFZ7ZndXdpRurr/OTOieQqV1q8kiA5Ie
gdvRXdG/FHzcQ52xFekKeunjkqjU3GMm8cjW6OD0BMxL9N9+cGgn5rW2Z4042GjXq97dl6pbuGjN
DdkkEyrgujPEIadBoSnq2SE34DoJ7hR1kt/kUdMpDFpAIEAWpVNC9sg6ESUMcM0dE+xOQaG3O0Tg
Ftq+BBHZJ7btj7YbmFn26/qMzWymKQa6aQc9hoW3DBo6vMJpehOndGNEJkDXI7iM1x/yeWpMp4rp
NkHC32tKBiFJtgWKGBBCiTba0HitbK2tmy6hOOdmaxIaEJII7aCWguqJ8bMZLmJQvfAKaf5LEvrf
f/T/Eb0Vp/8+9Op//id+/lHgJh1HXE1+/Oe5yPHff17+zf/+nb/+i39u34rja/5WT//SX/4NPvdf
z129qte//LAWKlbDffNWDQ9vdZOp98/HN7z8zf/vL//t7f1TzkP59ucfP4oG6wmfFsWF+ONfv9r/
/PMPesHj/PvHz//XLy8v8Ocf67p7VbGI//ZP3l5r9ecfjP4Dk+gi+zAt16HGRdqge3v/jf4P2yUU
5AzgreAQdOkwiaJS/M8/NGr+wyaObboms2yDkQsUri6a//6d/Q+G/IvqxCCWTkxI5/7Pl/vL9Pzf
dP2baPITalKq/vMPMsldIFiv665tMXwHQqirT608IAXCaAnDQCgrRVtZlmej19rBF63QBhB1xhGK
fo69BjLG8JomAeS2FvFNl8j0OdNT91tPnQF81KqGMpBLk5UNySK6L8o4aBvNgihMXMMoDDSJLuFf
HQvlhjb+7lgUtcfEOAilQwwhdNZ5W60SZZ7xLBMgw2RPh2rTWGGzaiATmdDmuankqYng1oejgK+M
nvZr2uZn1oS6z/rKeMoh3rPmejJkq0ipXF+H2gBaJcscxc8JNJXgDUD62o8NlRWPPRfAi3NitUBO
pZnzWOQZh8jXiLqRZoInk3dwXYuEnft9XKkTXLqhAUgHeOhsYQwBGnPfgqf1RAsm0PrW6v+i7suW
48axbb+IFZgIgK8kM1PzYEm25ReGbFkAB4AjOH39XdnVcU/ZFacr+vF0vXS5LDGTJIC9117D0mRl
P2zl4RwmV763XLft1XkB+YxHSRQhkr2gcZ12lMLUa5sWetta2t9MsoBNRWhkPX8JgoOpKislT9hv
5ibtOkP8gQ2QjKamC+bRwiTm1sLuB/MU3ap06PgCbRjftDt0YI087zTpwx3HKPbECjVEGZKyzK1o
l/UzK+B00SYSEdcNPeHajwEqrBRpaUiJ3wj42yQaL9jSmhu8NIelRugFcDSMOtshwWgckRgpG4uL
XiMweSmgXipzE+yFKDdxRARQnS+9EtdAZQ8d4As4Dl5PQ/3cK5h+p8XwlEQw7EPi+f6oaA1WeFR+
2eME8hJrqxNM4pIoq5xkPp82Qbqs3+xAv+ghStyLJY6BGzE525pcmWTa8sgLjpyTfy3e/2r/uu9+
+qdp+Plzun3r/g/sUOeZ+/++QWX27f2vm9P5b/+5NzH+R4L/aR3HcUKgkgTg8OfeRPkfQsETl1BO
gM6ef+TfWxN+RoAMih8T+K8STqX/f2dSf8CYkMgEf5ZAb0RQ5PwXG5P4LR1esfPHwq6EX5rgH/2v
qcZfsJZ2l0H0VF6FqO4jcERp4ZbLAaS07lIXlmYIbIRnd4rV7epnnrT2EbTJMoUrCTwRA1L9MlgG
7slzQk0sLiSop/JYOr7V13sANHmNTab/xNS+L5k0GPMcK9HHRdrse4QelNSu7I7jgMzTFwuSw5SZ
qKRsTc1clch460wMrhgIyRvit2Uo2+sYRijjeBkvNXFZxfchyldJZqwOUwiWNX09walSLKCe6dY/
2LIbTt6R0KarIKex5Nyelgh2awybXBqE33JZw66TupaYu3WIPLkTsaLFgrwfRm48qKhf97lN3EXd
TFR+1b6xb2bq9jyCEeMOT0rPHiQT4yHZhqRFmiKyxPKhKV4CYg07nTrsD2OcRntMoy8cvyKvVbTx
T0twyJPqa9dGX4dBFpJnJkE/i85FDxk+aLfWmZ9C39yQVjnUzIVx/N4PVttPBOULs2lVUN+9r2Vc
/ez7iFRxhrgWsUJh7YV5MjaZ4k9xBN/o184M7XbcANZkHV+Xd3SeSGjM66H9bnu1fUwNHEsgfwtc
xYeha+S92BpyMRYdSNKSF648jmMcbrXzO8zSpVjHNBoZHC5G+Cdc7NJGNq8MXNFedEuWnxWjdffY
FNIOdWqmRekDM6Z77sukuBqiTeVk0/KCiLl89PtSXywbnTGM2bY1HatxPZQFs/xpW9xIEJ+khENx
WCoDFLXpEpmIDBvnihScGkrSD8CsrRjS1WPj7EGYXx0m4cYqAnctnixhziTOiDbbJtZvFNZ3eujm
NNm7xK44iDgcTHPliw631wDfTEMsGnVYRcv09WQWS3Mu+LpdwihTwQquXWR0HUrpmtNaSP0AI0EZ
rva1quyVBC2uSGEMH+Z8tGEajoVWoblQQ937yx3+pm/TsiOrmy3HtZx83hAVnhKYaj+oagl56fQe
ZaST3c3mnL2L4N1wnGIh27N/p7sL3Gw+XYs9ugWpTQ3HGe75T9uwQY3dxpBjrLSdHw2cdu4RahiD
IL6BX6PHPjwuracqW0doY3JnGvOZRhFUq7aFkav1WBkHUMyik5hDJ1JRDM0TaxNkZUL10V/CLUU8
wkazezPeyNcCb9iQaRXtwEkQnd6mG9n3GCiWibYUImTeXcbcuzrXZY34as4Tb9JyrJHJXIV6+gIP
Ufu8Qhlyp2vc8WGGW/M4XW7MjpCQTWGpyvXdsrUq9hrCEWGhtz17JGJRLRmWZz/NP7A5YJB3KLa+
V0m6VtzyEWootwa8pjhna4jVTsngV01PnPTTqg4Wo+D9GwO9emHXdhRkekrGaqbZ1CRWkqwzMGPc
D8U67K27rJPRh/ajGxY+V10a1YVCZsLoQIm4IauvugLdeKvnwR98Mi0jIP4GNai7LnToQSfXsl8d
EpXpOkEB4wfSm3QFXfXYJYuHomlVuPngOkHwVRiCj3nLlzFels+usHrj4EMMijJIJ21DTqUfEaGL
AkWYPkNBhTphVH62L61pprZLPXQR9k0kZvSfkyl4+bo3oq2fNWsWGBhQhKjcJjCqGuBIM+7lIalx
8jdpC0ep8DAgDHdJq6Fqcf7Xi8v9QBeFeiKWb6GPncFe3asLl5TiNHHD0rYl7pvFw01h64cJIO5+
buOmu+JzEz3BznvNPFzvECngKth2rtgeNhZ7FHf4Rbd73A9Xupb6k/W9ybd5l4eh5NDvrFqH6JQE
4i/UuoyvnC8QHA4sGVJwu0M+L407lnAT0ykZPT2tLmk+WzD77820nT2CWxRVrB1Jziej4MWuBLC/
JroPsluyZWD1RSG9PG2d0ZekW0qT9tsaf5s3WBFPi7O5C8uek2R0F4Od25sEuzqEs9AeP8Ou1a5Z
0sTTwVXIyShm1ywpYyuofn5U8M/cWHIUfKhOJbP0Ja7dp53Akqw1Llx1gXxIEdFnzNDholZpARb5
MPDLxHb+c7NV0l1vuNengqvvE61hGWQNNuSrAPfN/r1o+NjedmULhKuuFB64VGr8vDKkV2R1izP3
tXSoVsvc+9bDdCR2orhdh0aY97ocq7dYShZ9lWuozc3ga6+PRQVpa44FwnK+4JVB3jh8crPElIvO
RDn6x1Vt3alE7uYG3qb0d7LeVwI0RVDkVWnlt2MpCnjjUmL0bVPuo89pjT21d9t0qti4Zf0AJ9fV
JFWU9YnbHqZ4h7EzqnmS5OtYV8mlhLu5rA87ov+OkWvdWYkTZzsCjE4N7/S3OIBG1y+YpEJ7FlWP
DmTBm6Kq5adp2FUMC5sETAhCWVWlpfbRBTqL+NuyRjvJQjnVxyJatu6wx1v9tHJNZBYKO71hvIiH
f+GhNh/Tai/r/cdoY2vvitos6ri5qdenoiy3a0x12A1GHLFKQYS06aYi+7HtwmyncfcDVr2dArrD
/75Ivi1/DO3Yfky/F8i/dP3/10rp+D+X0m3Tuu/l21/L6fNP/FlOR1L+AUubmKI+jiUg3TOQ/mc9
HWn6h+IxSRKw0SG+FWcF5b8rahr/gQocJW6sUGuj6v2fijoSfzAA5EkiUf0iVuq/LKl/BX9QTceJ
gi6LKApSPMH/+3V4SVG34fVosUfB2WPjx4GbfCL/ZIv1K2D2r6toIQXBV8JV6O/8vxIx4Y0OowPj
kBy9rm+WVZ2oXe+amX76SyPzbzDjF/DiV9wM15KUSXxudCOw+QA08Os30gHkHweW1lG0le2/bOMs
2XHy7dJ+0XWElN5E0xZ0pGgv+g/X6VU+SVCju8t6bMb1c9csvVSp2tttvO5cNM3AZgOgRLFNYv7s
ElQeB8RvFuHPBfQLSPbXD/63JwHygdQx8BuC7FT5+7B/RwxGH62uwmH70jT3ONfTun7+h5tzxvT+
Zyj1r5uDt1AywDoaZI7f6UuL99DN7kV53KLyHRl4F37f72JgGNu6Hofd5x4G2sNCQWn4h+fy96+n
dHz+bjHTeDK/y4VpksxAQ4I96n0m7Q2J9fBpMuU4XQfJ/0l8gEX129dMEOKFZUcBpAnspb++A5iZ
A4WWdXUs27BClNYwMCakwgzt8J9v6N+/VYJvhJhAicKGYhX9eqFlZL1blh4XMuKHBMaTzZzwLOy7
+hOE+F9fj78tITjhaw2UD06WWEa/O+vHiY687rboYHrUG04eWHLlyzrj/p9W0O83TzKCLp+JWKOZ
h3Dl9y1BgqazFUt59OWAKifbwaP9z3ftb1cQNMb8mIJUAsRS/847wKnN0cRF9cGsDYj08Z6kYlr+
aU5NWfz76y7h9JQAv4yBJBCCffTXx6PquRwbRJbkRWGaOw7gjtl7xHJOmy7z3sGcDDb5MdC8EbJc
lca12cd8hSIsSqOpWp6b3dR73riBkGMdE8iwGgMfoWxI0NZknVrkx7ShDcPmSi9j30zkBLk6/c5t
qyysLgx5qCTv2twqJDXkACm7oybIwkorEYNDLno2bGnTitZkU2BQlpSWhym12xw/ywEYA2pcTS+M
25fmut+jBFKjKcTrQYYN1uv1FMYilVVJ9mvlOGG5t5XZc9aQfv1c9bzACBnyyPWJg2+DASAcIQI8
wNB5VKmGcYzKoERbAz5IPT+ONqIMmVN99dDUMqwnuovkHjLM5VnXaNnSTifEpYjUxUdc5wHugsEM
JB11A7vXuijGTxID71v4AiLFvVEOWQ9zpyh0i6EZ6Qk30zpkfMEfAfUHzJzx9HyXN2fXznwCwBzS
mHTzOzeoONOEwEQMarLZH+ZFoFhS0Og9QkeNuK292ok7xpYCDbWAOxC/uoouO5+0X+C3jh6+tIZD
H9uSHiKXYeoWGJ4NbsTfllJldIpLvNiqXHw+V0t906IZfNCdXnxmtwlCjj3hfE1hvBU1qYDmorva
mg5XW3aDNDcXSMcz2Ulo7GWydN96vrmSXdBNkQGgeaM+WGzHLlN7RdAJqzCRbK5GuPGgtAS45KiI
tqyuhshgmUVIi9sn2MZCOo0S7rJRc2KAfi5d/1Yx9NWpp1DrHFQEll4Gq5UuSem+rbfJiKhPAKzJ
NKZBz5XJQxW36jCKKolQKc/rK8K3PYIzVtIAS0+4e1IawufU8NCuB9vVekWLEwmQPz1oFllV+q1I
mXPDiwEojzA7Efh+M28CZecSiq68UHIFNh8v89ocLBCfMe178INi2rLT5vyiUw0NmEgb4UOXLWik
ARZPO/+iqPefqXDNO9MuflOY53d5OwXHsyluKZ6witqLhZf0CWt6jy8GySt6qPC33xz6siGLcEj+
CGWi2tSMav7Au7X3+e5BjEyRm7NBhFNPy5yObASpIoGyTV1iRKibo4E6BGrDtUEicMDrtMFeb6S4
XwD0X5O4XfF6J4gYcZnVo37pWYzl1U/oJLO+q9Hdsb5D6OASyDkUYStanVs2J9ddU2DmOMuZBGiq
umG/5bPv7qsYnzQly9SsJxOtg71cDU5/ROdy8mOsXGnAqEPjSfgUI/3UliTKWaviFZPEqmiA9Vgk
i/foNeZsSqqmOZXwTOmyot2gQMcIg5aHqtLktWYtY7gvq3phyAJ57WIk1cMhQJBDFDl4njjk+J4Q
QhbutNpIjMXq4pvYxVXIWmRBvwTO5k968kgL3D04U+iFCEw8elFN12PUNRgFIO30J1sRrpAtalR3
VYf6Jcf4ApaFSGFa1yc045GROS1MbC97yzAKqLay+qhxPhOYJwhMI/C+DTD+QcLdltOZuuGA2N2N
5e0KNno6lMXYpdvQCiRxktB3eeHc1Qp531PsafTIxhlN/lxOETvMbRT/NED6MbquhR0udAKfsdSY
sZwAJVJwxZqJQTwjfTnCxWNwjJxdtukdG8vOZolPYPSx+nE5S8d7b9EPrTAJwfHuY8xcBrzpUaGL
4WgQjbQfdNs5OBYaalg+VUOBFi6aLXTCtgjRQdiuCpfKFsVpNF1NIUksEQrDbVJ+G/YyqQ+JiHZ3
Z1TtnhqsqDpFgMm2Z3oZwpJVcz9hM21dCXhq7mAtsO/jamDT2I6IG4K+4LAi54dfh8227ALg92oz
21n9cwFGj6VWjUNAxk0vq0xvMLTLQEEbzHEu5f4lGbsEVjNb0ttM1V130wwdQ6Ca0w2urJsGIAWd
i+V2mYuyPvQr7exdMJrOmXBhjvIAWSskFXVSjvjqTHw1Hr5uGV9C+dFXkZUHrHS4fIeJmvpS+Fmb
vILvw3mfDPBl2YweEZI5k/Fnt/Ur4n+iHegEPNv5A+KAgeAvhcCKpJrAD6dC2fEOLAzBYii6oBKy
Yol1Lq3RLGWrxtbqy2Bw7AkP0LpaVcD+tJEIvhhjg2xjNEx9m40uaV+lqiaeWrgaz+lWmAq6gxCz
Lp0bpq6xocx4MTo3Cfy5hkAeUXMlcgZeTeCIl6scAKHMxtUU8q7oYas4tkP5FZ7O2HiKxbTvBagO
Hsea6+iVXSUM21lfEXVBMUGBpBJpg49tmMMzYIFpTXdUqu9V4sN1oqe6TqMKbxRYXjwCVkTdcj/r
ziHLE+P49x1x2x1CNCTps6qAOUhOy6GwMBYN5XM/k75Ko4FzkWs+LjXowEa8waVD/dxUUqy4tAUw
NHZm5WkyDygglF23U9uf/3jBaO97ovZzYho5lyUj3QhN+bRs2L1kB7d760ZKD02LpXuxAjuPbMbl
HL1Oiu5F2oGcy4+YtvhvUatgospKx7oMb1z1dRIDdl4ie9QciAyuvs1ri/2n73dUVvgm3c9Zdh1u
xgKI6WIC1odYqLnfxSEmMaCmmY09kkfFwLJRJ8pA+bRPr4PjLuRRNDoOfwMWPjdsL9fMab6LPK7o
8FThoEWSNanmp2INCSa8Qqx7Jnfscwpdw5soi/PigEepwGJoyu29IivSWsYIsDX4Irrx3d0AQ219
wunbnrOrWfk2rI7uGVK2wmUYqhBn2FjjL4izLGGLPU32tp/clmRqSPZPG4D+JlNIoHyHRezyo4wX
NiCgFlGh2VQhGKRtALzjJizquZTxlhPDdQlzKEjgjmIsPbvYiwGauBRxSlV50yc2fJt73JBHAE/q
Y0frArSbS8fgSTK5cBrnmdK0LRY+nhCb1fJDu3Bxk/Q96kE2kBh2KzYuEUmG/uclmTSSzHhk4q91
mFbMENrR2mOLMU6cBtlsCzJqd72lYlTrAwxFtM9qJ/ofZhsxauiitWtyWIuxj95ugOrWoU38QS4F
qCKkquabQOMqAdHLIWhraTDPtj1PpusGF77Gyz6XOcI5e4ShYYTBj4uppwRTdV59FLob5BHRIsWh
LaduOzYCxRCZCxQxG90cNLw60Idyq6LaXBTbMvQfU19G2wsac6SxZiiMyJWH590P2OxOZ3SaT/OS
7yj7oaF2m5jx8pXlLO9aZ+vldvZEd3fcmaJ+nCcYnV6MdmLLqZbLDIC6L5avFkNncRh1hDnA1A5+
O/WD5lNewfgUBjFNj1GeXSqMu+qyVuWjjgYUjFvjCUmThoL2W7kCLB3Gjf2hzKx/ruuO4wgaWEtP
Ue9q8Xk6j28gwRTkVeCTmktP/U5ueT/u9AowRCnGbEtME2U1Gxkee21A5bgeMQNqk8zhpL7ZGZYN
0pcqhwE+fI8jIfMKXAIYP1Bd6ORQy3L7jpighB/2KezfJrhgfeax4N2pRncDFLTEEPW2qrDJItBo
KRB2socYPpItxRG/grUxgRddlxEMPEnV0OnLFM9Q6jCAqEARFfD4r7UOukplszfmxLrdmft5hlnQ
RSR2bNQo75U7DCGWO1RlJcI5ZNJiG6cYpi1XYuwR7gubEoN9RxQJwpQCjCImDVuOrxDPbF8jjj7y
VCxe7Verj8iPZKtK5FdUZFkuZDELg2lOPIB3ASR0iU/Vbkh5Cc8Hao+YV9JzUui60Uf05LO6wyCp
Tw4zi7CBINpFRKnSs2kwSmuowCSTYCw0j4VTDiQyMf5kpvbrCVFj8Dr3BSuaq4qeg5O9x7l8L+oz
6wMRoPxR9qhD7pQEvfvLvA8jDHnGKK4XZBDWdXypURzK15Lg2cCLh0sJaTKWxu1IAnbfKfBxeEv6
ZWIHLgg8O2rpe4nccwxFH4ZmAz6Nwzwsh6YisD9PQgNHKrL4os+rnUWoJOHMaTIfyRFLB6g7HKUl
HUbczRUGMbrpfJEN1bbNB+wjunwNARR0zGrbLXxaIQx2tyvO/3CfOAp7KwmjWJFLODg+eTLsn+Yk
6Ic1jLw9OUmGH7FTe7iKEeDbPLYVX76QrZnPqpdkSi42uEzS2wCBNDn0asUsLIoxkXxlyybMRT2z
djl4FzBXMqKg9NOEeeg317KSnpgukg9a7l0DKxB0RncjpFqIKcHTJFcKc30Jx6HB0PsZs8n9cnZD
i3qa6LFWaZlEDUjVK9E96sMoAcPe4fHMubYEh2IFkdk753WE3DR4NAkD2dfSLYgyisoIrmKiQw1I
ZhywZluH6U7yAQNZHo1416bWGnOgi7bxfduU1FyPlUViS1MyiqlDKEuq08K35+KGFNTBMGx3obji
rNHicysIDsWmK+bvopAoP0quP4OCBLZA2cv5hcdDH55imA05qLq4/dkV6JWPe9KPP1ikI3TbSAQ9
c8Cj+sRN2J/aDkkQmYDV68+JiGXIBdzAOHIs27n4PCyV+7r11kLnsJfdbVLuzGRxWysk5QwLehQB
4OBdbxOyzBzx5Qcb9z7C6KuL268MGv2Qx9oof926IXqNUEUll2vf+g7e452b0YWUQV77sBosaBrq
F+GnRGf1wpbhAXJo+9LEjWmvaK2a+tI7+Daljsz6S+/3/suMaJT5iOYUI+cphqQo11AEwuA+jqDK
M0SsSypnmH6lUna9uThvUO5+miVOVzZ0C8VkbUb/sIHnddM47B7wbm2gmW9wruC7jfWsUN639MWC
gGCzCL/8qSYGp7yF7d90K+gq/dM6Tr58IOdB0lW179N4M0doQ87WxH1ibrpItN9jwhVwlKmb5cF5
NAu5cd3ephPIIf7YMmkfHTqFKfUK8RlHUe5nNgNOQLgUxfAtOvQwo+wB9swIZBtb0KNva8yC6XVp
0Kb+QGWGFLmt19pkwwxXspuNxv4hNFYjuQEuE+jhzlyXOoVlof8xDkY+YB7milM1rbpH2cHoBxCX
DZmmGpHkJwGKLQgWUnCSI6UZwgKOA3bCHsD92SwO3/ACJzHbsmhGFnRuEScWXUwoNmE8LVGpgOy1
zFWuVQHynUTP+bCxdthvANmSIU7nyEn7qiw4EZtF3s3FbCK0VRuWapzCzZ2MV0jnAw1lizoDV3u2
SaiK0RHMEJibZs1WBqZBrioDb98z3v5tnED+SMHdQf+81oF/hofz/iobxr4uc9ObS60qKoAIbVhg
kYHH8kVlLNzruwmhOw/b6gVWAB8xY8WMDobBwsodrL3KJBluOgh/CO5j4IgAqSCXBv0TT1cMyX60
Ccf6Nb0zt6wMSJ0fC/BADqFnU3WxzXX8UAyR+lYgv+iTrIqiuBYWAqkcQ/zqtNto6VIRaqy8mtdI
a0AXM/rTgK79CvyodUJmzmQfyrm3mDXPkGhYkyC6GrqlMwWJr2iUO9xrkbpmBJC3hn14Lue6RfXV
e9iAW7bM32jw4gm1y/5UuHrHB6erHjOWjBTKz2qZ3zrRrd957eIht0AnZ9hRlOMl7RvRZDv4iwtS
idv+BcMd8go6jET5yGLQMbt57fGXVYRfVG7zJDHxwQ260UMzLuna9dWASelGH7jyvc6jqsehOG59
97T0rX4cjHX3qwduC7cVUn9NNk7AgGlX3+fDaEe40NlCPXS88iuoAxC8DL1SVd7aaHv3jRyR7bIY
eVsHgjof1COAecpLeVc2BdxUZulsdBwrqPrTEXyjOEvkMDws8YyjfAV3MB33NfoojUMXpS03EdI4
NsZyMGYbGN7WRANa1T7Yy2IgGvmsdvLo7C2gAdQrBpjM2NFuzdBBJcsVls++4SFR7CyjFwoJHNKJ
mziMyuQ1aTqXkmGDLg4UVcXAsEpAMYt6U+kTQ9GAugfpk5gq2eUbdRxmu71vzYXYW2mzcWDiqS2k
+hZmqdp8rQQeLsqe/kOBNVanld/9lIOBCriBTZP5Wc1i/JEM/dAdXLDlh+TtBnyaLu5l6pL1FRkd
7j6BaXB3jJZ4ul8Z2BTn82n86Qcevc5h6eu8bsF1BUwt48dWawz1u8mjZaROhXRgYQc/DfH02B4Q
X0tS0Sx2u0bKYft1AtZK8pI25KqsC2jr5qZAqcaKQv/AOHsGjopQlGvZ97pGSFqXXGHCH4PkgoLA
pZPfN3HAgY26Y+ch+QqMDpgt0sCab3IU5blr9XRFZTLoJBN1gAduA5LXj3GrPVQjXQs+lV6LHo7J
MUCuVEnZI1NVwyw/VevsvzdLm1yCGThXGWgDgEh4szYF5vDeP24lceBTTS0q5QE9dpnPZkEJTQJH
useCMHB7lbSze2IKyEWoEEWM09qq5wpeps8hwGsRHrEV9FooLWm+7hz9IZ8cIoeLtpnfrdUFEgLU
ciYrmDdbMqCAqPGqJ+oKdmh4L67kYBBIy70NEJZFfIH9dQLOCzhlyxd4E3g4IC1QPjutk9cJ2MNH
Vywg1jIEzx2AKU9TxoiKsnNXeWD2aKQMMuNJt9y36MWedzs390DYipsp3nyc9raZvzEBtOiocEpe
7WZV7zEpQQQjpeDttag6bDJQB+7Pg57ItfGa3sIFBnkHUdTs75HVWEQAZ8evZl/DaxsWDVgsqra3
pF43izbyzGEqRVzdoJFvSiRoxC2M0XkDukWV7OMbxfANi1bx9SMBYIHfVoX1ZZ1rDkk32O0hIztJ
votpxsLDuhu6bMUWCUfKDnHUIiobqDQW2INDdWAtxQa4qCce0L7iVEPQOcKb4McnGhQTKZmVbFBK
axDnwtT2l806wnC1mAf3rkmvPhOqoZCFRsM9l6DavLAJSEZOxerGXG1ghqD4qticrcUI1owXE9Sk
VV0Wd9N2JjyKruQtuHg++QauKPIRI10AyeDQln7iynbfDeqnLgXScQYoosr/3PmwvqgtGaDZWz1W
prA/gVBiiysw9W/zORHDTUV2/8NhpObTuHXFmsKGlF9WdK76Q9L78qWyYyAZaZn6JEyFDrjci6nF
y8exGg3RDT3GKkIaDQIplUq9Xnh36Hoao/gtUSNkYL+J982wac9Ul7j3HUAH1uqidpbV3dkKSyKc
pMqGwXIspaIefyghV4bPN7e3qokpSZF0iCNqr3cT0p3Rsj32Rdkgh6LGzTlUIvGocGqc5TB3Z1hz
ks0PS09RFdUTpVj9g0seFVinLzvp4JyMRVR8X8MwIVAIhTAs9oFOoUljgkAw7+NXZMCcoZeRBgn+
JF1i0N8SOoJKu1gM4RGJBFMSjR6tP0/HYKjRgw9lUy6A4h0oDcUO7VxbuRw0sJKkLRAEfOeijF3e
4CYiWNyHakPO18h4Ci+OWYJ3u41wnZo7Wx5KR4pwMe0FGxHYjHbkFru/ZOl/N+ZUEGoojDkVeA+S
4t9+nT4G1UF4kHTNIdqb7aCA3lyssvz8X14kplCDaIYJo2SgWJzFcn9hREe1HJqwOZpv0W6O8D+y
17Uup3+QiP8+sYXsREAvxQnYAwKT1POg9S9XqbCf6QQd3wEi+u62AuH4k3FN+w+6sb9dRVKCbUHA
rB8MAVzz16skcMObYRTlDv7/sXcey5Ej7Xq+FYU2WmECSJgEtkBVgcWiN+02iHaE9x7Xde5AN6YH
nPn1k0UeVvTRSgp1xET3THMqC5mJzM+8Jmk1dwTH6NU2XYM/nDFGESDYhQF6RuDw8HoUOgEDSV6R
b6eAfhNhC013T3SqeqplfwwOkAxkq1gb2gJGjnrsSTConSgsLAa2lTUvXCSttckjRBt6rrb/wjM5
7ARd06j6YG/0+pkwNKJSpTBzkTDrR4X25BXQ1uUEBuHt+ugqK8S8wcs25DE1rba7QXN6lDuXsg6+
AEmQV4ZUlN3H63OMdJBUIWjcC3hOgt+PJb+TVhpCW8xkiz7Y8qCOzXBJFUnubVKDLejbU4Lpb5+K
8SwNUvkKTxFy/fsXe1t21NeIkJNtpTcUd2YYpGCMTgkCvPtUlglIwZSGyQZ8PUpPMx4ciZFAVFOV
bSqU6swwSTgMpUVZuNX/TFkDiytVxZjUgisPikx7Y+E0I7hjIuZkb/L1RpoM40odAWVbpHx0HpRr
0K6nTAGP9ztDAmYDz2FzgcBQO0LdJLHIop6m6yqGFJyVSk7zocMlRleL4sR+fzsU+xCcl0qAYVss
3+vZVNpltoCGmhtFYLGOEwWYjJC29jRkpxbueHsAT3E4JYQlhA5OTx7hybh2rLmzDANxMYxi3Kix
rU0DB+WUWO3bR4JlD5qP7b++AMdu49msl6ETxMYmHXX9zJQEhBpQD7cWaXziPT6GyNmcsWBvYPno
IH30Z9L6ix1fzdBeCpUtR2tIv+NWlsTegLV3RRfWt/pYajn92ukUP/ztTOo2bCBH2ADP4EAcgaWS
DLrOOFNcLKyy2lFi0/Y1WPETx8eRyOG/MG6rmJ3gFBHH+CWsT4qkFE68091vtVtd6K7qjd6wKT1n
u/jhg+M33ikNzee9/QZYx0UvuVuEBPH5ekOqjWaVQLuTXblddtVm3Aab9NzeVAfzHFDO48cnpFhn
6ng0eKAsI+520D+OIFoWLBeVTRTv6q35c9rEd+HZsrmj67qJ9wRUGwQUtpH71LiVe3/78dhH0s5/
T69jgqqCHypM4FWvnxQHvwJ3MsYmR6Z91H6SZ/F2OK8+1XskJG/b3XQebU898fOivX3if40KmOv1
qEai9WqfiHiHD4FLWH+2lmZdbtWNvAu38WO9AWWyBt0uqjSXwRb0C5h1D4LkDu0KT94Ul6gR3LZn
4c7efjwj+jHKjNvAciShhLEGYPB5X383SfE30VfAHGyHM32HuvXOPhfeeGZv0yvlCy4vh+46gO1I
4egmuDZ24qDs1c14UT6UN825cUbaciL0PBLQYZVWuKCDqTi/UdQ/PiCxu9PCDHXEbfjdOJ/2CI5s
8Z7YUQGyvPAAlMgjK/LnXXFVXWnfl8doOx8Svz6cusxfqw48fw+DV9AienSkQG339dwoeoUt05Qp
22lXbHLfchs33ZySgz6+WwmudN1csdTCZIxjmF/UR4KSzwyq1Ss9+yY7K/8w/F1n0XKIsQHnEWwf
3wFxQvYhl9TAUroZzlNJwSNptPKEc8t75yP0/hXdTUxvHr/VSmuH9EASYzMui72aJ/W7ohmbPwyy
eRaHK81QUWdXDbKG1ytijrU50ori8AeXsVPKpHmQJeryH78Ux0vyPMp6i3EUEhAch4pxR82u7yp9
YzXLRDM+0HYxQkEuTVFzk6txffPxeG+vNNISqTN1AMClfD61XlxpS9nm1B54KqqJuGSbEj8Rs24f
gkIqN0sK7iCybeoFH4+6nuovTyVQ+yvOGIYldw3zeXQOO/3ihEMW6QRZ2uI6Ia26wEAKusBh7O+h
/oiE/P8mvwLg9ItZX8UaXokp7Jvv9UtyxfOP/82uMOy/0ATgDgIPYliqs6pk/yOkYCOksJ7GBMDr
RjfZn/9wK3S0EmDN8BeAj8kyVwz8PzoKwvkL3Dk4PADDBrsINsQfsJWtZ2/xf2+PNfywTLHek8Tg
9srkeP2qScK3LIDcuqkjJcbXoWmts7Awcf6l9Is1ZJydBWXQOptQ1gaYnKkZozNzCZPoUTrgK111
guIDMR7MwAOZmY3OqF00lU+4qgtMIEvkddS27aqrvFOdZAfDKQx9dQRBtkMeLbIQ8qM8e24trR5Z
bto2ev2tr3NjvgvKquo9U0kc2tpFqhifYNC2a33eDjvD7Sw0Yv0oi7SvKpJZqVdSsl92XaOoFN2s
MQsu+7A3xm3jiJHLt8kAHFV9BgaiT9vkxm7aLAbWV1N8duCzZduwavqZxhw/RP97WSxXxYeAn5mz
Ltw6KBY8Yfak11vC/b70B3WNur1hSKv60uylkd7WXTUZjyIw+nw71+DmLJyq41JRN4Dmx/HcDINo
dvOKZoCXiAJv576fcccZca2RvjPP2kOsZ2gEDxFYYqimaX+lLFAitgFS8lSXqHrafOdovm6z+TFL
zZL7Ki2S73aFzbIG0mXeFH2qFwCvESMCU6SUv4xgVA4ZTU2KoktllZ6mD6ZJaKSiNkdDYMg3BP1D
5TVmDCyhrS3TZDLipKoA8ZZG5YeRsSgoK1T1o1FrIC4FBO7LIctFu0+TNO22la304VNGDV88dBU9
750OpMf25j4Lpm1t57KmstUCTRpqCXFVBs5wOSIdme5McFk4gmB/R88r7KF3pk7O0EYRginKWkie
3hSiHbY3uyJ8bEKIaB6wQT3fhjqmoy69a1tSMm6Du0h2tJBraVvD1nYy+1eQEhZt9aQqoJmWehdd
1PiV3EVJt4CHAn7+Gw3J+VM+B023rXtQwPherRjmJp/IMYxUKdutYeYi4m/tr6GqKmc6vre5HxS2
1Zw7K7DVt0K6JhsBiRLpiWGC1lGkNgPkegOs25qiZVPIKdT29qTUIFODapk2vbZkbLF6cJrdWGT2
3Txa8lKfKrqQzmqu5AEzh9IIjr7saUqthokij7LrLILa6EIOqr/2TW73G62YS0itRgpbIDHzuvMn
2YH4C40QolQ7BkJezggjzJsysJt8T5+8+k45yEw8XQu7JxtMV7gxzXQC8bO0wWerm/FDsCe9elwi
mk0Yf1eaQv+/G6+SpHHA2WlZCix4hhFpaKFt3gIBTOlnR50pQOEnQLRn1HRXSFxOimgMlf4NSYM+
2gSw5aVbDiV4yrS12ntVoU29BdxjOJusY5PtBkrFAL0BilSXY0/JzU1L4J+bvFJMMIfoTz+iXSba
rQ4GFoBN44DcAv+Rww5rQUuCmZ5x3RBqFNJ7NEfw35PR3QDN7H6kWu78QjtW0tJRh/GyZivQIx/B
IrmVEmo4aAyL+JwmViDcMBUgDltZzV8REJOmS1/MYlNHlnWTqZBZN6MVyBBcKMhGVzUr2otpBuvc
Syq91/YFT1ZBlU80Oq14f8a7jP6GsUtAKJMMGJhHuVPULVcxNsvkAnCMdVQAUrVzyWKmYmOKSAnp
YVtNfpaX4WS4JWf5TyMD2+fVWl8VXoz7VOJhhT2Gm7JqcyY+BMjpDpweV2AY6dhkumiCXazEq+WW
JX7QEENAhZaZ/oWSuAV/H5ezwzyaje4uRd3eGdQdUX7h0KH5mMz4Oek5R6FXkVqKbRHY2l0mYmsT
I2NxB5B9mLxQjwkEwZx1PKqQIMRLQ1vO+iCBST6rWQ0Ndo3CPHOh17XJjJz6nAhL9FiYNRRa0rU9
SVuoDUEvGuw5tNSUvbAXUObxgmJmEl0X3FQxlG1LCyIEeOLosQKospdZBW1CJFd6LIcLlivczp16
m5rhiPdjsgnTCk2aLEzvJss4ZEld32CXd5cBbLyec7lByvNQNtE9qgPrjSAOUGZuaKYv8OsVg2be
cKPP5rZQ63MrNZvQHcMKiB3nf3mW07OoPNXSNnAh6tvALM+NRt1H4RKDsQJG7+rtJ+44GttZcCcL
O3lMZ6xawgmnBr6EpUZe2vT9L+jqvpaLT6pp7oM4kmDuUwYKLHpqgZ865o9xGR9wbrbAY8ysSCCq
s8FaeGW19HKpk2CXtooPzONHaaWPrcx7T+m7c0Caxu9Km3Yzh8llJ23lfNLbDmcyNU++GGEMoj9C
Oqkb2nAP4f2h5hO0NDBDFwZxFHpBourYQNL5R4Ow7+uzqNGvwNOAiUfWKFeNA9cep1xJwyYPxbWY
B3unQ50OQNGlIVREkzwcdPStQ+SLJHQKzEiLFG8y1e+SpMWbZYneNRiUXRhnh2Aszzs8aD2djq7R
ztdZnN9mXXoB/6aDGN+Y6a++MS+hSiYHMHzTrSy4Uax6Sjd80M2oTFcJzmwP+VAC+c9n5cyYk8ex
iYtLlp1CEuqFF3SZ0FHiLPLtAgVWBb+/61Q1bqPCif3BtGYTIbMGGroigQqmj3WegddABvw6zgAv
pUl/EEbw0IjcOauN9BJLJOO+hVduu1Gu3WpwpbzR1G+npnbw6RqLb6ZoGDuv7ZtA4TpZEH0F4sZV
nYvmqrOdJvOAsevtxiyK7h6QUfFkyrm8MOxS81Ngjbu5V63LTpnKa7Vpf4kk1Pe1UmzKGRsGYC0p
poumaNFHnurfbaldtyIRlHM5gs9gepX3VjVmbgrRxs3bonBntChuknAaQl6qbLiixSmxvs1Tbteu
Cl07Hm/Sykk3ehQ9NFP0mc6scqsRqgJ6wB09jqvPQU/PLRvDn9T3v6l6TUhjWaZxr4Rq+WDhFrJD
0kb/RTvmMVHz5THLFdQXVYP4ZREuuN7BHY142IIx9/XBqT26xukZ9KpvGaGEO/XGL5R0PEti0Usg
u42dULlHF5Bbb8isjTnbvaslwUWFCsJ+Ql+piiQxa1xepPVoXmVLkXtCny5breFtjkwHSzhQsvsO
bgadKSg43F1lUSx7YEHlJmvBoY0i29Ezy256KxS/6CbfBasyroie4l4ZbhXY7w/CTJNvYVdrQb8H
hq9hoGvW6PhYVlEJvy6Nttjjjmn25ZYDVcDub6Mi+BGoc6XeoJYxpJdC62Ej0ENMJ/OpDstlyjkF
6YxvxqAG3Zf3RtveNR015vPZBtqve6ZViPgpMOO0IQAY4Q1vJaHCgsmpMXUiSlgKSRsaXq7Slj8H
G15ZvDWTaEBHwAGnOKVX5qLgD+CmdQx/BbE8kHKAoXINzRLbHvP0Non0rr6HiapMX+HehXLcjjkR
lH5Ok4gOtR8hZ6UZD00OGa+6sS3oOOlFWMYU0W9sYWd2ezPg1pQm3wOIHnW+aYMheFKdSMa5WyK0
gB1fZY3f6CYjbBC1DdyECbXTjT3Q9vV7vbLuEmckUFabNNtZkN64wq2BNP6qUej0PSYQTb9gIlOp
2wJdCPVzFUeGUvxdNvv/Ce1/h9f6UULr/c//6H7/t1//Y08Q1lBW+VtxcJUVfP4f/xEOEH8ZlHYR
1aKJiEwPhY1/5bYKWS8sJgu9LfQE/lYA+Fdyq6l/gRmnPLo2smAKr+3gf5Jb4y/KMbqkbULtf60O
23+S3CIT8Lr2QTvchMpNK4uSi7WWP14nt0mmT0FWz16fB2H3MAXor8UQn0urf2g7qSKlMleW0nyF
mVHE3/oYn7y7NuyR8NurYQ2fcTM6YZfYv6YaoZpgF1VgUH/xLjh9fwnDsPgCJyIJPSeqK+UiLqbm
vu4aWZ0VgVPcDGKwf4TtkP1QiwAMVkRM5A2GYTt7+KogoMxkXNCgypoQ3qq2gFDpKK65fGWoWy3l
yor0w57ii9TIR0B1hdY/DD3kVzcn8jMBaufEg85YpreqHjV79Ff038DLh3kL7p1jhEnRMOVQq0R/
QOVUS78IrYn7K2A/2hllsfybGeU113TXOTlcJkg2T1GhiVs9W9D3Wuw++mZwwaBdpIYA8JSR+rCF
eTcghTQVyECnkWUOFyPI0hr+hJ2qKJDE5nJLxBibbtcSP3tkIr32SQBDri5iYHelBtpYkNlpiHDZ
O0tMoHCMLBw/93FipIc5jYxqi+q78SmrQdRsSphbutdU5RJ6Y2hW437J0zHa08VUukvdVuruR661
ieREiGleV9QyKg8V0Ij7oeyjzq2tYZU614y53+qAO5adFTZp62mVToALJSHMvTknGtsMuoYwjAz7
eNfrWXWRm1TNvQUe5pVjtanh6pmeOZ6i6d2DMkJCBX4Dth7Ep1ouVwqszQdpTEG+CaZJNX5KMYUG
TLsBIDjEizA8RE7UWFCaxUKW0qxUASk4Av2kb5HyWYwimWlJ9nR4YWTxwWoX9dcs+phvSxTaAnxw
lrEBGkaT2y2A6lhbGg/F14beM7LMS2VbrmwFMmktak2fiiKg2KcRQe7H0FmAMCsyRBFz7O3Aq2kq
Uk0g2k59obEpPIhKpBuWVOxfI6QPMORO1kgvBjI2bxqjl4iFRV0gD4aRFuHOkItzE4Tj8r1CWQg+
iBrgGT2C9+vcMo4RqVgqY/pG42660xpVfm8rdGOBGIbgf4ZUBOEOuqpJJAL03cRyawi+J5qzYMMD
WP9TXHd67dliKkzPCPkMmqjtl0TJi9tBZgRtTtmmv5NaZPWmzMf4BzG1gcIZ14U7Ds10lg2E726D
WzWvD7QSv0XwbDljdqqnMWkKnszUnUclSvJP/CSoUDVuIqgqfXefRrF+kTsJCkiJpkfCE0khOvg3
WV6AETNCiHcJfLxEtyjpLFpDAbcfM/h+Y1SJJ60W5V1BpQD0dGvgZqWmS01xIB27z+FsJYsH2ttM
dpmWZqzHXGdXkHBLmNhJ1/5MF6leZ21oyQ2CXiIF6bhYV0hCheOuqQGu7VsiOMPrlabzgkYG33PE
0pQtNDBKKTWazQeh5VnlKVNLJoYgLin3QnM88PDtm88tynBfKcJ1P/QJMBYQzt64WkDBwV+0l7rx
1DQyRxcqEngpjWTVbdEOsPer6/YF8vHqjwyGKqDfXsp6o6plfsugRuJlTaGQQZeavBbqFH8WgQ0A
M9S6+tBW0vpRznVSuD0uzRJVrGj+1PZOhFlhUN3XyGfVbjnL4jEEmHInA0M/4EOewSYWqbYrZYyg
ksyj/kucj/YCMHAu6vOqiOsWxejW/JoliMzvQY1DqAiVIL/t01yBcBjmM3C12gbTX9VqfSkdzJI3
hZrhXajLtNyETt7f50Q8IxTnuLnvoUkTxpt4B/PcZbOJgfnZHkM5oIodTYGsB1ksv0SYIaUGYxef
aiVvAP+3w6hunNFSxy28nXrcmhpsuQqbCmJYKnjoMVol2ZSO2BdIZF2EPxQ9g+BrtJGUGxngG0wV
J5kvZC+V0XWaJPs95dEz7Roh5FytOUsXcNEUC/rxhgoRKWsPnKEBMwGSknJCFP0UcgIIMKYDqHmE
6zARsJBPq1zQc5bYCKeSEsWoAJBwS90LQwZE/90cKa8nUVn9Vz1RwhUj2JKbhSGUVa/EWfLBQI7X
crso7MEeVoO4bHGzG7zMLjEag7lvPnZpQLe+yILYVYNI/+UE5dhshVpEX8Iw0x/ySR0nLzDK9hMs
x3SfyjboCXonEP1JWgc/8rGGAiso5XyFpTcjwWOUM1VSs2JbTbHVf8K+bRoouABWc6lSIeAdKqn9
syO89rETzkrqfrEWHHLFMEuP+yAPt0nVoG/In4EkmjblAa9NGqQmizYfz8tZcSI/UWJxQ7U8rjeB
oaAsu6pqXheksdB1gX4qoLBy3DpTRR3PugLFCtq3HOZun6uwCRS9qNCGqLgHJ7Pp6fByfrbeaNtz
vAlsfTxUFvgnCi32ZDLuwvdp8yJa3A6BO3L9rrTgBJLSfJFt05xnfWA+gURGHKvQsiA5w9mbH9YN
IPNbW+vGeperI/Sh1OqWiRQWKU2/A/XSXiLcGFFUcSr9UUtq5XcLR/ZhtHQsUBYn48k6MeUjAQYo
yvUDC9T/yEL1g5ZBq3ENxxERpqGt8pCjbmy7E5xJpqrIMhKTKkJOslfU4BtgDDG4hS7M70G6LJVL
gymjAgX7/weFdDlCwhsB8DDn4jagavxUyCS507pY/m6qYgJY3gbpU1SOKSbPpSSNhMo/HSqtb54k
1bOftrqA4x4rK7kZJgAw3Esrw3dZElK5PqdesQHOv1yErUh/2hSoQ6RtWsCXgKVTqhZ54+yccCUO
65aWXHUoVY/MJvkKlS07+wkwTB+3vbC6cSsmQ3IxaVH1vcXPLtqMeuf8HHHlu+jqTP/ErSeTAzsf
/ghSJ90lNJOu8rPSRJsQ+pnR+5Thp1swiMsvB2rbwwDSNd7EMAquyVOIlUqEzQovbNo6gVaw1mSc
hpZKo0c4iRlVO21Mzj2bTV2FVLiSAv+PSJtJg3orUe+73qa01Eda5fiI13eHWFVpVJpz1lxnDRwA
N2YPIfmRhtpVUvB2VvFicdbmsiVitDTS7Xiw0SecYffXXoSZ9VcRoMfZlMnwGCMVY6PSgGV6gZRL
71GJTAlDB1nd4EXhQGaHzGR5/Pt4aHvRf1U4I6l5l+F4EMQUkiirQFPQGnEE8rSY69IP6Vh/zseZ
V6N3enQqJ0Hp3pjn8nvj8FDnAO4rTDRU/bvsmuYuLKaAIhKcd/aN2tr3tTmDDkZWoMVg2oDNz3uF
v7IbTpWxGyWydAfWenzUqB0/0byFbuXEdNW2NErS3jeMfoB2GMjhG2oS1AAX7CW4BIJOnKNkPn4N
57mBH6BWxUPNOXOP3ARlOxs9Dm8EvD9vEeJMzjJFRdikkL07W4q1BzSZ/darMHno00BRz1K9Uz5P
tP0RdhHOwWqHqkH9UkM7gLscWSfoXaOK6O4yntOQwtO8RCLgoE1URj0ltJXfSWURG1Q10O5NajfI
+Ur6WiDsjbjxIyudqZUVbUTHbFyluNFP6e9y1FiBsyvW6ttDT2QzLEGrbgCA4fhJ2xfCTWYFQb5D
/bPZ6VENkcZ8bsdViUhvGtGL0NXGAvaxCcmodOnGTZ2bDqGleBSpuDOeU8g/yqb/rxPWoyn7gUZ1
/+P7y+R4beH+kxtLAwF9hKZt5OJWieoVjfUvUT3jL+COAhwIUA1A12sq/m+ZakHWSt6sCf67XBF2
/+TGmvMXCGoD5AWlLgpof9T3PYZxqHySDZSTbB6cG5/2OjEuaUymbdcNftvaM/QqVGbiSCybF5Nx
83cX+SO5uHUUB0AikAd6SxgKvh4loYSjSuimPj/20+w0h4sw4LpuUvWExd0xyOF4pLUQ8AJaQWzA
qWRlg09UQlBal6knNHRlY0V3/q4J/aciZyzOKzwFQwGjsLEfoD1GT/+oYU6FDP6aEL1flkq4QaZP
uciHkRMWSl3lD45T+QgstztH19qvo9Po7KD/vcPemdR3ls7UpVhndQXimOtUvHhUjUaOQw+p9y0u
LldVHDSJAr08sXTvjbKWZwDm0qtR1aOl08bcRuwTLf601W26VX20DSLgah8/yzvLZr4c5WjZ2gpZ
jCCte1+rFOWARkR0vvJFN7pWZn/+QHTm2Yy05h3g50fTVug91RGMFn1BinqdGZ28Rw7+FMbynWmz
gMYKtj0CQ+IYhNXLMY5Reen8yu6Mw1xOwe3stNPfB+l/ugWPAWtswRX5YZqcD0D3jzkIZSfssRxF
54eiaPa1ZnRrWmPvsw5bxBCYh9fLyNnksRqeGPm951uZAhTtqN7h8/F686FhIfOu6Dof1ALNJZAB
2zG25u2fbgsUOAVHJwKZNmW7I0CeXNQyrhFt8YtAK72S4tuFRujvafXSXP/5UGC0DYC4gLPAp7x+
oMAxZ5WaROVT7ZPni+jlPi8tROSlWew/Hurt3AEvVNl96ko5g9zxeqhhUPqqggCBRIFJ1Y4S6GVc
hukfwgDZdK9GAbf08njQ62k2OhJ/H1i7flYaqXlAverUs7x9cV+PcnQIIsUFHgSjAR86Dt3Ttsm9
UhGQsRB7OLHl3h0Kxgg4PWRmpXp0RsSkwnmNzr0vcW46M6Eeu45ixhuaSfEfnxE81Yuh1vfuxdE6
oGEctCErFMzS3svQXHwrFr8/3gannme9X14MAtkduvLilH6FhJOPPhfqkqOibVp4RSeO1/WQ/je2
ywS9w/MAFEPOltf1GXr2cii2ezAHql36SWs2ftjl5lmsdujo2vlPTsPsv7L1HPhKYI2pBOhHKxWF
KNeTgZZ+JmNlp3QYyKSKTP94keBwAHA1CaBQUzKOFqkeSFHyXBZ+GnWfeoicW6zjxt0fLpKumQRv
uoSaQiviGdz+YpHKDhh30KkZGfWA04EWdb/0qKt3AVJA+YlVenMuPI8FB09I2+bJ9NcbIlrSEBcQ
LfNRpUq/wp5FoSowk+zEMNo6/a92A+OsnigcqMIiJDu60ktTs3O0EDNfhQ1+pVhOfFHMLa291Mwv
lqbokQiNpktS4vqizlJxndIZ/dz3VA88TbGh2OvRcil7pMxkMCUHboD2vtDn6gTE+M2uXb8nk27Z
mExZHJav5yOgUWDGXYynb9g735ouMK8gLtS+Qoq5QULLOnHAvDP/uFvYAON1FbixfnRiGgKPzTaU
GRVw5dOsjvrqHzH96a7VV3ilVFcfDX6pR4MgcBmYKXKKfkq7ZydzDGAD0Mcnpu75Djla4/XKRFUP
JUBOy6O9hKeqriq0y31g9dH3CtgvZiyUpgSdArtyqzaBhVSNjeoVQN5pl0SOX0OLfuBqEsg6tNW9
jYbgxTgjCJ/ra2GqVgY03PKhXbZAOssdxhRApNRpqG4/fufergPQIRt2Ci1BA+mS9eB88c4JfUYe
U6MTkWYzHi8QqM9wNbFPvNnr8fB6hlaOFKtgYRoG9fHokFJCpBvtuk/9oKmCr7hEaV45Yl43D1Z8
aIamuYD/81suUXf/8eM9w7vfjAz+nzddtTiMj+5MvZKFYlsd8ANso1CegJBxby6z+b2scN9C+E6u
FCdLn27RaKImXSNHSF+pRfD3AlVbXruga51vKdoq3wBxzZOHXoyK1NnH3/Pt60duQXyH+RuMEf55
vQy9mWvjFMapv1hrvS9L6BEWultA+vdmZBNODPfeekAqlIIbXucFPDrOM4deZKMuiZ/i0uXlBUYQ
5poUeFYXB76VVsY3vKstv5qtU4Sd9zYcG4Eolljd0o65DJFAcAo/mWR1nCm3XdRZnqCt5X88n29o
V9TwSTvQUiVaX5nJRzuuiCnsxk0GcyVpKE9lqja71pBPd207GecybvRzYL8ROMso8GhxGvuxHgJj
MxTdtIfQ45x9/IXeeWzSRuoSKzGKa/ToKIrLRdNKmgZ+m6tgpkdl9OgJn9pG743CehK8WyaX2rF+
doP0LzA/M/b7SJm2ocirrZb0yYndc2qUo/NOi4O5r7gu/HFGxC3lPndRUDtFEHrv1YW5YxMHIAwP
y/xokwalUdv9bET+POTXNrTE+yhevZDNyKwzN1atQUBVKUod0yuh3VJUVb7QWEKSwE4sdR87Vrn+
0RG/BC/VUzXJ2N78+aqaQB3WutHahjk6XboyVrQwsOljAH09yxd7uUGSNdl+PMqb4JW9zJvCVjYo
C7wh1qUo1KJTusS4/NE4MZ0a2WSH2gCR+3Biad+GK0KHhglZXHWe+a2vz6FozKjq44DoU115olJ6
jTYm6KZOPlZVsEts8ePjR9PWff/6fNahjGsmxSq4YLZ19F5ESMouzVREPsamqY+U6YzgKriRTU0K
f61py+grjdUdplUuezHDYldhQHjDUpqfP/4qb2d5PQlVKGOrv6X1/E1f3IQaImezk8aRj5r38mDZ
iQapi9Ksjj/WicPg7Wn/eqijbVMuAOKTgaEEYfVOOnl6Zmr97E/A7C5oGRr/h+Mdv7BGizws4FZf
nQs8jMpK/xWn6eTBkgGF6uCu+fFUvqnW6dR81tgO24r1gjkaD32ZpnPUMvL1KNDOaJwbvK8yRs0x
QKD6Uima1BtlVaC+39n0jwPt6eMv8N62YooNm+KtA8dRrEfYi8WMdCT9Wo19HNaivm3Gvvwk8XfF
MSfQDyOrjAghrmeYxaXnTlgH296OEFishhPlh/c2FbxDnfbWWp9aS9WvvsdUSsQ6m8ifRk1xG147
rx96NNWsTD1xFr07FEOAu6JQSvr5eqhgQjouLMPIb0DqesuMklQ6z7aXiX9Rzv7TUth7+1fHG4+g
jveFW/b1UF2ZTHafSRxg1Sg6p5M2bnPaJ9tkjhX6XJCdP17OtxcOLE6SKGt1duQgPHpf0gFXzzrW
Qx9RuvJQNIP2hCR3caIq9fbsYxSehiozVF0cdV8/VT0lVdfW+NqqZTB8rjJFuDjIajshh8ibyMs2
FbZiJ1bt3Udjh641ZR1S5NGgIbUXQs0ixCJKre4XtJZuIw2Z1I8n8J1wCKotCiqSopttvTHHVhR7
gmubhD5WavltuqTzz1Az2vMZfvIVPC153tLU3xoFos0lGkbeAHHmBqhgjuFrsZy4ZZ7pj0enPphD
Cgm8nyY89XVWXr6e9cIBkiCeTjGyvE6J4D7RlFe4Qdvac9DTvQMVhoawOev17xIgEFKms3GWYvR1
WeG/uNeLFFj8x5P03lKgGkyqrpEAE46//lK5qo2oftah36BF/FtVCzTy0cs7WRJYX8Q3D2/hpewQ
DBIOHo0zj/rcWsA5/J6u1I9SVM6WTnJ1cPLFPFS9Ve6Rjor2+N8p2wpG1u0yzdOpSPG5xvrmWwAL
1jGaph90zFBlLzj9SjfZIZa8fCnGBmpcWfSbLspar+47mxIwGPRuSZKrJQahkMdO+eWPZ5ySA1zL
VayAfXA0E4PkyKoMWwFUIdNbxVZNUCRpc2Lzr59y9KQ08Dha6S3zsMchxvraobE4Krtw6T4p3dRe
xhGKFrU5cX45JxLO9wZDawdALRmIDU739SbSgVou4H+U3ZSk/Y6UVG6JJ8wbMyvsA6d+evfnU0jX
g+hYgriFVPd6vMhJbLPPeh5OBywwaunoKbFML/8Lo9A5xWKXOVSfj5cX72tfIAlo9Y2yk30JpQfx
y10C1PLEWWi/s1AAl0l/+cX1cnSDhRma6t1CIgFL0LjsqrGD4jI7/tCWxg8JD/Sste3BD6pA7j5+
vneOfuPlyEdRKO2VaGlqnm9ozOQmXO2xkSDj1FHD1uvLegSt0cZ/PqlrMwm4NJka9/b/4uw8luQ2
gjT8QosIeHMFuoHxHHqRFwSNCO+Bgnn6/TB7WDYaMYjRRQpRIVVXoSorK/M3m0GTVOux7IskX4mL
KZBXcWy0TLvg9antpAVsRhofTJAv+KIH8denSzITEbV2cnylMDHqbEHzGpWD72WipN7bh+Ieo5pn
sUV4Q1zuRRG2CqqRwH/iWNifbYhc95gQLHe2HM8HW+XFj2xzqElyVgMAwvWKNr8cS+0rJKjb3PHN
Vpv8yaziAmHTtEL7bpJ/oY1Z+jjsJL9N3CwWKE8i+lXpA04fi5wFlpmJ08zF+9wNGshbZbFaxa2J
hl4nlvoR3hieTAD9Hl5foJfe+/ZXv0g9of7Gc26r9STzsgmtMHF8I8vrJzQ2uzBYFK21ExhKQ1Gw
AZCrwO5Gnj+ggajj7SvHya9MqrIPamaEz8jl4e3eKzJgXdwcNYDhOpby3jxGQ/T8+q/d2TkQA3l4
6hahDDGZyyUeqgyjazqc/iC3WIlYqgQps5Iq5ym0sRn7D4OtyIU1IaAytPmeMpB/s0XB2Le7ZHrH
bdHd4kcKT3RawoOvsDuvv4ba3DpN5gympAy2j+CxcsbbB0LCCA/dwhvwIKU4GmpzG8xiDEOr6m0/
zuzuU5m18g32I/YDphvjwVA72QvOkDSm6aoqPGA3h0+i7COmubX93kDwEQ3P5ewg9fifRkGhCd0W
Rwaxe7kncobHoJm1o3w/uA5wRbeO4Xq9vhl23o/M5f9H2SxbZhuLPOUNdEbRNF+aCWb1EEr6g6kp
MmKuWr0gGpsYnjzgrAf3q8sO7oPdxSQJBD3mqLTyNg/Y0cqVUAcJ50uwrVzZ0KBewNM9mObuKKRe
CFFgSYj4yuViLouTIWRes+cVZO75p5gVLaKD9Gd/FAqupP30wFfiz9+5tj1DChcFLrmWiplNGtaZ
r5SNOGiC7O50ntprD2R9qq2/4q9rZqCMw4uTYJE0YNoB7uZfRsk2gq4Oj4puR0Ot//6voSq496ie
c6iaDKQ4Mo5O0Ovj4qVTXZxe34g7eQHpjko7TKalC4DgcijdClvTAmjum0Igvm/ljYfdVO3NWicC
TYa3L+SiePuNbYNEW+9sXmw0XS8HVU0Rr1gj2xdyVN3MfdrdTTOyFM7YW+f/MD8ETVaBSBpYW8xH
WHZ9VoqUrzYK466Zk+QuB752o+Oj6iaq3d4LHAC+vj7oGiO2l6Cz9kLZ+ChCbBWoxKBIpchMy08F
1o5rS+w89ZFkuJYSYUGDjEZyEPH3R0Q7z8I4EBzfZkWBoVsC4ybbr3FbfsKXU/NVW6pxmhmsRyvW
8reHD5xM12L/2ncytoksSvFLLfcc7NUl5oR3cwUjamwOYvHOrNiSikGT01JAxW3yR51gOMuCURQ5
E+cxku2TNhno/lqK9KlxQMC+/t32iggMyFlAhoqH1DZhTauibgWL7HO5riZ4ktq9V6OkrHxzKO1v
AyRjV6+18jmCZ+rXydpaG6F/3ZdZpN6i528d/KKdSIBhAcx8+uoY+m41xDR5ANQMtdF30Kk4FfMA
g0YOGx8w/X/5pKTo1CoUFOAp11weSh20ZpvhFO7XWZu8FyPmfDoOPgflwp1YzUMAN2j6Hgq32ebi
M6VqlDsud7+32J6DjI5xMnTx2+8d/KOpN1EtXGuTm3sHs5AuDVNGqRFm81Nr+LG0ojyIYntTMWUT
kS+q+9eIkcwScp0XiuVj2Y5P+pxDeTP0I5zS7igo9q7wFx7TW0lYYP+Y6kG+9jWnbT1HhfCHIctw
8Fn29hmwFLrHOok7Z/ry42sKUilm3Fl+1832zYhcyV0oxcV7rvT24MbZGwrIFSihtY0HY/dyKMzj
cm2cY8tv0Ss7IXCTnCVeIn4Zy/rBF9obih4Pb096zyAXNklOFivYSEyR5QNdgMme98VNrVgFHpHj
UUK3V4+nn0RKR70LwM3KWf77zlYULE4H8B6+0hq3SYYYgVph0RDF/1hSjwxEZH0uHRsJoRIA/dip
38e++fl6+NqdLnATNgpJEL2By58AoRT2LE1BoteAUYuBnwqGW+UZoYjx4COus9nccGsqhLiYRXTm
3rkcypgQFyjk2fS7WpXuo8pQcfZQeTzhbPRoJGrpTiPiUm0fi/d200X/4fqh3wDakeY39ZpNFIFv
nUkcPZyibEiOFk48MHRQJHp9Pa8riEgFrr07ilwmFfMtuLeSnHLGzcREKtDRcZOKLURHkY94VNCp
P9VdaJ7huFSfcVUVPrLr3bOOLdV08DOuIsCLYCFtJpLoVfh081mXRlGnbBpMv7fl4l43k/zOFPLX
1+e6vWp1Gg9AVxRaHcjTXvVWohkrX7sRIsCKvXpEV6Hw+r5svkaKGn0oKY0dFYm3m/VlQMrjjkLf
aOX6X+6g2ogyetpQBcy26c5pBsXL7IXsQmbqzq/Pbd0Nf29WKnckYWh2gxrlWGx72E4sxYZaLoIe
tj7/oXb4G6n++lQgIXGTmXZ0M+E7+uP1MbfTexnT5homcWHg7VmMLThDKn5wgZ63GEtHU4o9TGV7
QMDmg8tu++koEJG8O2tHF0Amr63LlTRsSJVaaTZBSISH98vUhkrWESwpe1wLSueAFLE9++t4lJtB
uAAq5O+bw6cmeLMIMTTBVGpdUE0qjmRR2pDXJtl0VvAHhFDpmLcTV8o9bWCYlK+v7fZAvPwAagAI
L6yncnslNpgC26GZN8Hcd1CVDGIvih4Tsguvj3O9b5BWpHhuczGuoKXNwUNdgPwXTmvg2ElUwtJV
xa/JFCssviqTW1sZUL8E6xi8Puz11mFYyDgrY4cbZQvs0UMUTE3aBkjz5N9z28a/om4+LQqmXK8P
tLOOVDMgBWnIPgKH2GwcDfkTqVHmKpjI9m4RbKhQ+JLmm9dH2ZkOXAIgl/TJeQptW6lLNMpmLdoq
AJQ5fh21ULqlX1Ge5FLCvu5gLPXqqAO9W6V3+WAmNdPN3iybEA2NMi4CKNXm7MEQTJr3+kDJ8QyK
Jey8cqz68JzFk43Ylqi7xlX4ru9i+nXUwZHj+cnBxXkaxYG5OMWjqgd1jV8svLvaupO7rJsQp6jq
n3Dlot9ZDGqRimER9veL2aFl4GBdhnYVHb3flHGST2PRTrf4OsxnIavtuywdkUJD5aHT/RhOexGM
1rwg5ZXkApeyetG+yH03VkFnzHh+kxCe5lDRvjcaT1hAz0gT1mYj/0jCMf9XmnV5Pln9OGme3Try
z7iRZuXcw/G90SVjac5qXRULgggWtWFVjyqkD1srOQiv19uINXfovnIPU9bc3pKLkqHbN8PKjCWo
57qFfwUoySOizXWUs2lZIjZLtg07agunlatZToCoFkETDRhlKz3yF6YWjIgE4kmDgefrO2lvUjwc
qALSkldpYlwG1Slta4QokjKQKuF4dAIiP8+mI4zwzqR4nBhYpWiEM95xl6OwdOkCB78KBjP7ahYo
0qWZftP1BVpRkirefN4RvafmqFPuISPeglb6pLcMMrUqaCd5ea/11eyPjvxWvO364NJWGCyZIRvC
Wlf2r+KVHkqGUBqlCpo61x/GXJm+IErQHHyf66jCKLzVZYVbHfTrJnblczmv+iJwEBY59KFGUeJW
hB5MhdYdBJWdrQCjkWDCXUfjZ5t/pbLRoHolo8tat4MrAwykgT8s/ps3nMbuBtlCORYm1GZCEsVt
A1cv+Bsjlmz4yfYwEaSjNuDehqPbAQp3RdlhMXL5cZwJs6WydkrMWxv7n3jGPnqYHfOcOSLzWqsJ
D96Ve2u3Sm6vVzVdcHmzGfJBKbJGXVBQSOlkIRobe9jc/YfDykagmgB7caXarJvlry03DfWolmNe
BhWgo3PZ5QD6zeqtnjZs7LVvQ55FHKJKtPlCQHCjVsEpK4hHUdzw6CjOC8sGErV3Dnb31ctjHYuS
Jc99ulPwFjavyTrvkwI7siqghop8QGqDXta+0jn+2cb5nyIX99g+faxm575O2jd2bV/GhggDaQSM
oLlNr8Y2zEeKDVXgDBFiqQoudIgGH01x5wDzv4c2AtqJ+9rYBFiVsNih18EoVQdSuCfApl3+PkFl
/vT6ybrOV23SOCoNGiQAeNGbtXSQx5FgSVQBgJgY1UBUY+1OG4Iw7xD2XCLVqwB+3IAHjT5gItkd
5D87R4B0jqGBVFNa21I0VquguhmSKrAqZ/ZaSTV8GqRHFio7B5sdyRUMSBd/ky28HgZiIRsC+hI6
ud1zukigv5MFLdhpJGlwy0wWB3v0OjsG/EG1GZVA3m+wvi8PHXK3pSSIw0GOR+a9WQ2TW0eV/tgq
KcaqpEGrCiOQg4NovHs0qM46hH2cHq6geQaKzSV+NISwCQfLcEikz1Fb4jjSqvqvqdJRrRli7blP
yvZOJT3/gszxUZNwZ+4A3EmaeRxwUreP1wTdNGVAwztQcJS8S6c0f9Rlyt+d0UMsxWrvEajAEfhg
ZyMB3ltvBxkLGWWLEYQJ37cjdlBBC6TsBjUzx7WkqH/7djWI1pSReEzCnNnE0oRobaMiVgRyM0fv
l7juTxLlhvPrZ3K9Zy6f5DblfNhR7FW+43a7IklUDmU+Inbd9Mm7aqnVd5A/S1TeeoSca8iYKWJr
eCMO0UE02Ik7GLrxPmADQTVW14P0113RF4Oaam1TBEWtNq7M69TNtLnyF1UeDx7KVyBAIiksEMQY
2Kj0SrZ9IP4UVNFYF4Fkmr94ZzwY6Mr1iXNK8/ZZ7cWNOaLTDHHotoGdnknpudGiGwTpvr6+2js7
hzI1JVAKkys8bFMOV8smKnsuLejVLRGwKFE4yrLl7TsHHjIllvX5ilneJs4i5NlRxVkgHOoKetSZ
ZviRiXLI63PZCXQsJi+OFfxMYWcziozsLdJLIJv1Aalp1IOkWwkwWhwiCYQE8Vv75HzClV7HTiW7
4B7eLJ0WTgpeHlYWJG0tn/KmbL/pYlyeXp/UTjxZX1BYUnHjOnyoy01ZWNGYaEqWBQb+o9/jCQVy
FFHRc5lSvGYbodylIsJs8vVRX1rWm1NI5F7hsggyAAveTC5eUKGLYXMEAFUrtKaGLA8Q8EbDMTf7
IEUU7hwWs/p+UTBZhKlAG1pqc3/sdNOTDDv3Ih6sgRE21kEKctWIY9m5ytCHWGsdpAKbrzxLOTd2
THJVaRWiXFJo8epetZh158HW06cwTBJflaN3Vlw8IKX3hLAMUmHG9Pv1Jdo5OY4CIBvqMZnlVXsc
KT9EphtYa5LZK3dD5zT+PA/iIBrujoL8AX2+taK2RbbUosfPrZTSQG9Ax+Ua8v9YQv96fSo7gY/y
7vqpwUivleTLPdYhs1frCAQG4SLqE2pui+d0MKcQUDoYaeeI0t9hI9Oy5PBsMx5tApS7pHMamNOq
85YQ33CV5uuR+S9flyg7egxeNV/YLpCoFGAZyMYywU1Q71DZzwWurYG9JNGdoU0lqnNI6n8c+8gI
cJDGBGpK2lOX2+jiz3N8385V6i1mUhzs3L1PuboY8UYwSPa2WJQ1U5qUsEgDRRYtZpGF5EngPA+A
/HvfEj1XzC7pgSDqszkeNn7eeVzJKXzcKvKHQmDsAMzmNOulfBCaricEiZEsa72peQC/OID9dV/K
c6yPVggEBGaWdKuH089u1OXb1/fmTlLHKLwD2JpgOEE8Xm7OWW7StFc1eMxpvXwViHh9a1JD8mxF
at/XWIc+KoVuc5+0CGyVcnhS7Oyt3ULSKn4DRSyA+2R22wPCeyhX59QgBJrYyU4qOn5TbXRuj0eg
9/p89xbVomKmA+xk525xBsOIo0znoAOgNtjTV3OYnUgz3/7yAMBGqmNDwYeqtAXAI9RnlA3q70GM
euKNUYziKYcAdrAX9+ZCcgMZFVQe/JLN2dOjjCVdRqhGdfVJFqD+EQeTDlKp6w2PvMlfg6wX6F+7
MFbnJMbdgP2RIPPZpXYW1AlW8zR2j6g4u0PxqqFnRKkRsejLobCOHSqrFXkgIrmDxtSEfgjI0R2m
uT+Y1XWgZFZAScgs1nCxDRYLUJJZNnM+EMKFd12N/huadIXs5UOL5XNeTkddt+tEgxG5Y6gukN+D
lrucXBq2yar8mQcYhGmPFnV/z5hH69TaleqtEiK+SLW3F04YdEX/rdUzao+bNCPLML5BpD0PTJGM
d6LSEhcDx5pLYT5q2exsRmgQbHhiIqKa6vru+Guf2NMocDVysmBGyvURGyHzR9ZY0ttLgqv4+FoE
YhzId5sZWV1RyXKrMYyhjk9qV3XfcBAqDqLizsfiRHGrkeziprXFypDlcsFAeAjSKo+8uG4wDU1k
ZcKoRlYeR4FPimgt+wBKtjuqweUCNhTkub7ZInD3BnNu5iyI4FD5jY5SstJP6ZMZZrJfRXr6xVwc
I3hzQOTW5ovxoKfGtq3uUw5V1ypJFvS1Im4Spw/dxkreKqNFhFdoRFHBA7NAmr2ZGkupYzLRZ8G4
NNHDVIc5tgGGqA4i4nr7XqbVl8OsEeavTTj3salPqNEFRm+ntyZ5lwWmt/iF+knmO0lnBnnqgMSf
i9i+0/pQP8jrd74gt5eFOD2JyLpJL8fvSnUO4yZMg6XU+yeBFJU36RFeV2JABLPT21sJ94Uvr3/B
nZSdPqKx3t80ZWVok5ejJt1cpHXToLhgiKQ5c9E4Twl6rTzNOu3PaNvtL4FU9z3tOeGqcjrdxJKk
BiZcvEe5yMKDHbUTxulIvWAhdbLDLcyoIHaqk1RjKmErowczMD+XsyLjR6fFB+d0J+ggNLHqb7B5
ea1s1ruww1nNJx4JbOzeTeMmw8V9OGqz7U0IB04KmUAB4dluUiQ9kVs5hB8YYIcF7xhlXL+UU/tR
M8ajttTuhNaWLfwNngxb0KxVyaGCSjFr1zjfI9Mu7+QkPiIH7e1SoBE0b7gDFVK/y/0yTDFECVtN
A7y2EqDNzXSu8fB70GNUSePING/BIx69FPZmRskSBRtqwhQPNouYhkU1OCwbFHgEd6mxjR8mUTWf
Xz8LO/c6vSku2RVfD9BlE2cQ4Ap1bNaQZDGS8V2GuPlzmYaocAyl03t9qBkHEWdvWmwJhBrI96i8
rBHpr4iTzk3di6jlIa9UdmBIeudLs3ykn7eXpa/IUJ321Mrm2mpUIldbCD0TaeDkYryT43G6HQsl
edDqIXtGzztaE5n8tur7BLXjhfpPXCzVQe68cw5YWpTA0HF6UQS7nCuEMqC4GEUGGOHpXxwpTdwG
HfCgDcUR5H9nWTlsBieASa9Z2uVQmBmMk13MSVBWcvnDSXR2Z+ccGbrvjUI2RidHg5lNznk5SqqO
AIznDEkTSfneFKAGtQY+/etbcm/VAHtwybL3YXxsB0FXL8rKOAmmLJI8ykzCw+IBJxxV60//YSjy
PdNa0eFX0CdEnkuzra04wIrrWxNN4SkZ1WdJSsP/sBOor66Yd+TUcCm+XDhuv1rMFvIplWVGXjV3
qzwzwuag845oBLvfiIc2pSDQJVdVRxwuVej/6JfPekM9qgVfqaOwfH595XYSBySSAMVaNIEJieuv
+PsYt4Yo1NJOAppSiBuA6g/xGq9xkzpDNpjO42ziLhiCxljcMYd5AJ5DMg54LlfBi7cP7bi1zQBI
1zE3uW2H7EEfdZwv9B6rd4lIOxghiFuDgbZORVGGby0br+MBN19LffAl1E1IdnpEzZUQeXCBt7Tv
yOPg2nofHez/qw9IAklaifrnKs+FatLl0uomMrM8uJNAccZfjTSIk6y04UHi9fJbLzK/dRT4A5Sh
qHtxe12OQnGakmbSJIFELaF256QDoCAhypbHnfbBTpzsyRzT8KTqrRRY+KskqzlC8WipiOFFXZcV
nqOIwV+6qHPzBm1SvFYhjwAn9HNDwisApzEvboZF8iytmZ+lOTEPErmrSLHOAWgANxfvNV4Al3Mo
0D9s1Z6V0uO+605NU+pkybaJp+1EQnsQLF5eZJdLplGwe0GCc3fh/n05nJ7oWQoeG/0QVUWJIMLH
42yHlOzuZGon4V1njZXu5u0E7j2cmt/tMkdPTjVW6KvMleTaoWLfQS0uf8emJgU4RuB21kVG9ZiU
lniKMz06D0OYPFbLaIEuHUpXwFv1Sm3Rb3tMmIJSyO1NgWflbRNKP4D8HrG+r/ceU1xRxGTHL/J5
l1NMFBk1evxfqK3nxtOMR7Cb6XVycI5ePsx2JVFvJt9A9Yw13WxxM9UiJUdROQjVxHGHRfXlWv2A
PjuobAc/FPUettczenG5qxe6z6v41tFzrBdLLJrK+XkqxSf81Cx3lEfZxX3db/JBc2dEZSptOih9
XK8JFSkqRgZwJFLmLWEJerIj6XS+fL0UM3YPlY49LzQA6WB/XUczxlkfAKAZoCBu+W1RhrADZHfb
L8JF+5hYafmzogxd0DjOiw8LaMCDAfcmtnIO6LQBTbK3xe+ss6Z24Grw8SGWbp2Ud5c24a37+k2x
OwrRzKE+RcfA3Jwaw0lsAWoNvkbdjrf60OMIgR7cf5kLwAUS9LUasH0HmFrVL3XBXNJ+jh8juRnd
usiSg+fTdcDhVQPHiSoH2Rbn5PJ4GF2f6wlYej9S4FOdajWXMzfuRi1z+xIbotdXbm80JGI4IUCG
KL6tG+avOza21UpkIySJvsEO2WxiV9jVvyXYjIPF29l5a+5IWQ/hr7WffjlQr0U9flW26eMCOt+P
Tc6DX7N46Qhj/NzM5lGU2R+PJtUKvVvZcpfjJTquQg05nV9AdPk+DohPmgXCSNh+YIJcKcaX1xdy
ZwuunDSwmGQJwIg34WbJyl5B68r0bbVX70O8Ks9UqCb/9VF2PxeJFxBJwIvM7XJW0MsdJL3WWWkA
Z2LgGDedhlWMMZtHBP29BeTmI0yvIC/kHS6H0mYbOT5c13yJWvPdsjTaOzEB0F0eDMyWDzb99eqt
knoosdFXXtF4m6/VJ0ZVaWGCr7Q6m27c4q7Vj5J2fuvqrU0omDqUXimFbIFxVWosE8Oovt04Pxcz
w4gN1IffykN+UDXcm8+qR0YuzjUOjPFy8fpG5MQfVfVbR8oB5hvDqYjy8M1hj/mA+yQN5zOB47gc
ZdYieYwiTaUJm6Zukg3KZ6lThk9vXjViHSIwVCIp8m7V6B1kGeMqHFW/npEERCUl8dPakD92qhEe
DLWzbKAKUMWib8k1uIUXLDoCwZU9qWT5zW0ndOMeW50jcbzdQfg4gO+VNQPZRKKpCWVkexnEzMuZ
3oJl3yWjdNTTui4ArnnH2u6l8Ehra1t7L3ELn6lZK/5il+2nNu5BZHC19PF7CSPe9FkJxw4Xc7nG
7dAKy1p2axjG0W0b5XlCXXKMKzqyhjgKjNfTZz+S96+XC9XQbWCUo6IfE7gcvh6Z2b85eEO633Jz
0Ce9jh4U6Un5qftQxr5ixTjFXHS5UcosMt087LmQXo/yB4GFJ66MeXtwsneHg9lIX3bV995iueVU
hVlTRLLPgVluy1pXMcpGrygSuDtNcnGkVXq1iKzcmm6QSbGO1OsuT54IE73VS93wdWE6Lmj28iwv
+pvBPYyCUgTMF8huvEA2o9TygijbYBt+Nye/ddFbeBzOOgz6/pckGcXBS3dvTpREIE+ZGkWeLWpg
qpO0a1rZ8DF9ynEVC+tz5Gj5QaS/+lLMiQ4RQgCghtdy/OXKNTD3klrSdd+JzSiYHHoOuljG2662
QEzq8ZE05csiXbwDVg4qqc3KZMcryN5czCNWmJqgAunrgDLn89IMmESPbYE7hCyGycfvdf5NF0SK
7zhyDcTGOVXuGrvLFrfIp4jagp4o06kfK1SbRC87IhBGV/6pRiszXGeyoMa3YS3uuUYajNRmJRMf
p1aVP1sYLiZnoaxPttJQROlKaE4fLOiLLO7VBMly2Iar05C8iWfJQBdsQCTVT5uQxmy9iD7ENKTL
W29pdAg6ul7XMZV+FVH3bslVw8UuevyCA4eRnmLJ1j+LorY+50CaFNeOx1455/jYYoMtN1WP22YP
6BqHrvmob7im5dtfzlsQrDqED/hJm1sf91VsG5VG94l509cSXMV5xmnrpNXwA9FKsh8myDwHVYnr
wMyG0JD9A5TCQwuYxeUOHCZ7ka2IJ1+0xPlTNQvnHkuz5B5DbXETN/hGuJlZjdjE1VLJGpi2T221
etKrNPwpNHM4eKnunDtqRUDOoNTRXNgqDURIOgg9hZjvlLH+NCO95Mr53L01V2DW/M+RGaFUfQ3n
oALZ4yvTI4TR6/ODPtYmhUFLfXsMoXWBzDeKRCTdW9Cjkzt6Yc+57g+Llp5mLDg8U06O2OU7MQR0
2BoWV7MSwNaXXzClhiQnk635U9dFtoecmgRyVsK8b5q1hzGz9Q+vp0A7n4hvA4EKvU4IUFuAypRZ
s5JrpKcSXVlslStOde+0B4u3cxxsVQUwulIAuDjXaf/1FhtLfZCbQVZ9fRXzdhTGwRgvVk7hSLri
JsR8F5hH/+X1ya0BcHMK0Tlgb2AFzoNhe8uYfC4kNmfyIWWK3GGe8k/pOFlnpZ5t6oPhcK7sUH4f
2vOf1wdeP9P1wGvnCV4Ha7t5YTSKhVS5JkiS1aE796IYnjLk6G/nwVQOzth1KZLCO6mrTXmcUMlL
9HJtE1wimf2i+CvpyG3nsK899NY6Zj3VUnYKqV/+ivXUOIHFts90/IezmVqp7ulL1Z8RkGvvAMIs
p74tZiDnDd6hUYzTC4aKmD3TfXSGKrlvOBpuPKsY9WAYKR+Erp1tyI0J+pZoARJiyyVzkOKS+TSK
7xiteSNNWYrHK8p2r3+W3VHQCoFUuCJ+tiIrXaHLVKN6xZfM9l3bhdZzH6bKwaZb9/Lm28OII/hC
eOcC2CIcqo7C8CQPip9IC6E2ET+dulDRFhO3Mz6w/2XhyHYtuqvUObaI7zLR4iHsasXvsT1x5V6z
brMFO6rXF+6FTrudFIkGLyUC4GqldLnJSpyA2nyqZV8uDby04Zq337ARo7xKVcn+KWVF/KWK1TTx
Jg3RNuqy2Hn7uaDg60bpIMN3tJXuT6NNGMC3iHz+q1nd8mMMW5G5k50l+hmeQ5t4UqsbudeCn04C
1O24sXJ9WGrktR3zh1HUjnPStRkRM/4CjbnSFJHwvAi10sX7vfxejKH926FD+q/C6/6T0O3x84Rn
pw78SdO/YdSQTS58eeOrHnXwAuC29IorQ8UDtaraQAFzPZInr0DY9oOdCdn2MDChzQRps/qYJ2P2
LWqbKfI0vVAFmlnV0npKbU/lyoTJe5cfPhvn/7Ery4rtrlR8Eeap6ZoR4F9Xruzy58GnudpuYGKJ
rXx6ULH0oS+/jGPn9QKITPYV3g9ndcprd5KSGjuo6Uil6ZrmwC5DPgJCDEfUvgo1sjHgeb80ix/z
zGs8XrTLLQWJkgu3KJL2dmpTIXmZFqfDKR8i8wtWI/VPtRqL+yEpw8Gb85FqM87v1a83rwKPMW5O
6iwog25XYZqaOq3gI0GdblTPgel4ohGruGrdHDUyrmM7skar7QdYJeL79jGh1F3ktEa8+G2ojGe0
cXVfku0R7KU4WvDra5Oh1tIEl9ia021O3SD3Um9XxozGZsiLWsHk/L2y6HiR4x4vPSPOhelONGuI
Vb2+nNeBkiwEwTaariTfdF4vN5XRG3kc6tPsz6Oz3GVV+McxRvkgKfi/EvllVGEYhBeQM4aJREPt
cph6Kft2UpzOx+Q7c24ap5+lc6ErS3bWwnn6rhsNfH65irTKNXvH/CISO5VZhxGbYtRmwvAUV1Ou
nIRRpKqLtq6kY2KsNYmrKKMSnyenNtQz9/6kn3FAbz5NzlLF3hgmU4pmAAoXNxgFUo1rCmdq/Cjv
IJkbqA6fcSCftZtljOvMmzoKyS4BP2+xu9bSyEtCSnpPdVFgezIvuZV6haFG/zSzsCWvtkVsn5yy
th+A80X6jRk1oHKttnLcOhvVT/IwNJGL+p5EAhKmkTgLsy2ycxgVyXsTQj/20lZk996LjPspHORI
djWVtNBFSqX9t26VMD9pymzWbhaqxT+N2eafgODn74Udmb+bcJA+Au6jut5ItfLRahTl66ANNjyr
utQKD9eupnSbrjJM8NXq+Kjnigrw2picd+XQVqHrZFZqeNgsW5PfxfhXn2VLWqqHAjUg2tNLBUdF
JNIQ0by0eYg1te0kT7y7ChlZMUt8ZNeqiovIvfy5EXaeeFmtiQz9kKUo3CUxitBNNDRLgsasY0zR
NTVMT7RVlQ/62CbaeczVrr4p4nb4ohmx9oNHcI/Syaq/kLSmeDIlKc5dO0IR/HOY1N19Ei/qcm50
Z4xXslelBT2TLT1bzsxTak+F7epGpP9x2tA0eB8bMxA9PY40LMFm5Z0YibBulozyFx0FhdYnBYmc
MzulfZ9XkqgQ0FfwSsIEu6fgY8ZO71pzKt10DY1cF/1GKSTIL/O3rMsaFs2WOKbxIM1YZ9UdbzDh
1BzhJKErh+l3XHsY5lbUaqPlp4iaOebpapOkjUvWPVDwWTS/7oT2SQgnH0i85LjnqEej45nqpJp4
aQ3xn1Kr9AfVGJNnGq9oMki5nTznpJ8f7KjJcy93rFKc+samCSGnSv2rXUasigYrH5mQ1IWVR4gb
UQ8fNHFXxZnxMwNTQWeQWibzKZxFP0dpNP+p28z4qI7CtFBPV6kzzL05j6fRIrP38EWliIrLTUxk
quxhuQGk1BVe2EfyszAlGOcmeAdPLWLqL9MYh5Nb2PjY+5jB1H/Uygi/Qx1svpU2ZEG3G23tfUcB
X/NUh1cjihpK+9iZ7ywRPTRJHX4a60b6Y+dTl3mNGDBFR1jV+nfUp/YbVrOqErROrs++KrSiuM9N
ve/dMUnbX3CNjBIzutiOfXWIMbRvbZE+leCTsVTXZ/tH3TTi34SK0XtWJ0Svg60zeTLypv9WTjxY
HsxxqXRHbDJ/oC8/fJrnUa6DCj1k/tRyRH/SCkWrvAGhZqzm6yz9RDk0yT2Z7qDilnDkf3YOpY3z
jBelcRrmkH2R5Ub4D/9ZAipuGE03i8Y09hKjsc7AJk0ScUOyPvTIFg+3RprZrqZ0/XOu1WhvYQdq
sRm7eBVoTxy+QVdace1qgHnvnVENm9sQ4W/hc5Ccd2ak2ziBTTPIAl2pWnzSTZWWbIKuneVS6hs/
kQChycwnHFOyJkW7tytz/qAVqeyNqQbHdpRn/a5ZHIVNq8T2eNepYw1JlTdP7yGdivs8ExwxhLPM
7l4yzOR9aPZTecrK3MA0Rcj6xzAOi/dm3HQmn7BS8Osye+XGoInxXDkmPB6Lxg9JFdI/zbnT8ROQ
nL4EPjgkDwuKo58ajC8W37Rqo7krsZRrvC4RKOnOnbM4XiKy+GG1aGFv6KM5+VVdWMJfpr4qAzGk
dUlxrrTLmwwhSEA3SQFidqq6f3K6Ep0HllQN7DDSibN1iXJ60Y3Ggz20sKtztVGeZDBipjcWKRph
TYdmV4G5YYBdJcGzxDUvucOROOoxE4lHJTBMQahskGr51GZp/itWpTEKjMSeIr8XaZkE+bjIvH7I
ZrUgMUaHzLSOiUhplNTfGWCiDBuTlMAkdZSPuFxkwuUDid+N0bTf9VFrhTvp0px5cW7l/2hmb0pB
OwhLvsHNVY1dgy+Z8XGSWvUmp5gMVxtCG9N2Tev/KexERnkglVGoKa3/pezMluNGrnX9Ko6+PvDG
PERs+wJAFQeJk2bpBkFRFGYggczE9PT7A9vn7GZRIZ6+sB0yJaJQSGSu9a9/cLcvRFGTZra1yr4L
7bq5cDSUibich36JHQdB/aEK8lKeZ+zDZmrnOjBiJErB+xyTb9hKi298xcygFRdBIAwTG3C3aWK7
6prHptSjS81f5l/hDIxvemxZM9hq1gg0KwIq8HUT620WbcZE7EvXsn2PmbfEQVWhhK4Mt+NR49t9
0SyZF/f0AWd6CMxky9VbFOHydpoNzzxuVHFVbBPsJY+eEBNfAQYO5HvlexYlY3V965ZLXsXw5fKv
0jNanXjjhISAMVt1aWpP/OhB1GjdPO1VceWa1NZUwIZIm6qj/s3WdbDiXPh9ma5rYLzVLe6dICle
8dVxlX+1rcNcnrFbOksqDJujrLAqvqjJbf1EjYNVX2RDtdx6upJf2z5r+sTpg3JlQ/UwOKYpEVm6
wXSp436evSnlpWmiQ95O6n5jpHKGc/QaAu6W9fkwcn6kVUB5el97tb8dynrOrYuiM4pvgTm5InUK
z65SZeV+LJbWOlNL2R9lKXBBcp16sJJuFe1bvsuKDqzsZZ+Um5GLxMaP7nprEJB+d9elF4mulf9B
jJ7zWEQ+mlVfNrN5aFSI7XvHzeq4sjipYzMc2SJU78ubehyHRzVw2p3hFQjnzZHZSlvH1isf81mH
HE0mMGyXmetny1nax2mzbAqDYVzdD/VkzA9q/FE0R6tqtx8ELodfl2brqOUEgO+SKfgtNkSMMDam
wB9SnpvHSJcAyLtBh+pB6Wb63OMj1cQDKtxP5RJMP+hMKOyEb4k5Xm1JYediAti83yuTu0KvRnE2
NQUOjxEpV1OMJgJFy+gpPSd4WixFsi0bKiUzKqcP42gHn0XoqS91WEp9jWK/e0DLW/tJKK1gjNvM
GK+DRZY/PdXZX2zHFWOSu1n2k82N81naLoALaaltHvN7unfa7ayPtdkG76dhNaEStUahE9gMzZAu
bHVGytvYRBcUUP5yqHtrufA3lhM85H311AgtMA8p0ICGuQruSMmqm3gpRIEeEqOxO7NvnDydDdV9
FVntPdY4Y1E+V1P00fDswkGU77WPMouMm25cu6tqtpZDOVn1euissd3zCUp937b98LAOClFbm2Vi
+zCj6bMug2UWnyvK6vPekdXXJXLct0FeWwEJhXh3xVPGzIGbqVe0vl1ff+Sbq6fLCceTT0VvlA3a
kN4Q19swWkY6mcCTacDmL2JQK06nqi694ExYFqglfgm5lza5skt6FdlWN+bsr/1HWbJ7JHJ03C2t
FxPWKFuCuiuWYRRJFwWrilvW7HU3jubd2hg+URLmzD5HHdatsQAHbWOrIBQ1DnUVrXEd4WUYM2H0
8nM7IseNfLdlLGOm1UIfahXmn0iIjX70DNAgIAZLscUKGuH7evCJvVG+aXxriRzZqKab4t1sc6TG
ZQkYtYxutsV2AYgZL33e97GR8Vx5L7u8u/SUtRRkQkzOdQsUaJ9JX5c/F9Vpmmu7ztKoWtoAtdyy
tx+VY6mERAihkxHvTONyJnCqxGwhLD5UQTO5bISrsXwisnedzqNwU+uhpREk/9D0B6bthIpy5kS2
4YFf+loc/Wwru/MBacRbe1RqTWunAizemqg+ZqXdS1z5HO/nHqtMYTp3oXfR6375AWc1EJet6+Rj
LI0gA52x8zapUWx8cZyeV6pWASdKP+pF3tiE9Lbn+aibKBlnr6xTa9mWT52j9H0GmzNPaj0VMrFn
Je7LqBzzBLJn8NBVGzmnuus2H+tOnl9Sklvtxa6hxs/KZPIH66wN75te412IsxuQU9t6+Vtc1gfj
YCrfqg6OFAVJbhzTTrzAsM/Txq/MPDW2fOLr2crd7DCvt/ZsslvEHyRpVSVBJFh0nPmYqbPX+BrM
Na96Z77GD6KbbycZ+B+NAEuYxF7bbUyFO9v30Glm50MgaOD5uhfjfLBX9QEQL3cTs3Sa96Exc/YC
I/mMS7IQfAsrWUwCUeSsMHRBzBIvnwbzfJCNY39tyA/R14aUIkxwKequijUf+ouoXovrltrCx4a8
c7uYjlV9xXVH3Y4W0eTxsvVelUQGBWzCToBAcPNsnSWdr/A2aWyG6XE4rBWlftXU7zFcapxYT11E
WKbUco59fJe7pA0jOZ8pVkV4VkZEXyRhXkzFG7tzovUN1RThCoGwwotmECb8vw6L1aSpgvF9Y9X6
Z1ezg6ZzvQ7vZtP17lpd0yhUOZ3kmyqTDXsNOg6iu0SvireGMMaFMeYoJnIj2xqT7HLhxVyKuR9j
zHfce8Tgskhr3xO3y0LsyLlB2XBW1wyjD/1kZt/WmgeSjpSDdRKqwbwTeqDQdGazrw6Tnoxx/2oC
fQdS3UepqrWScbhFgxNXncMXpxw7F9SgZq+peRbWG2gQVADohp71pi7Zny6LaVQ9FUsuPgeGqcqL
GqnU19DEZyDdtnzc0jbqCOpu5hVvSSoudaY0OCk+whmhm2oNlscWt4JLOXn0udNGllaMGg/vHVMM
bcauFrYTaH+fX0lUsrdhIfw72wjZ4q0hb83DGg6ZHU8+FTeAa1UHQCplEXEtXYskKsJIxPY2mw/h
NOKuZotF/Rgq9G7naPKyY79sUZb6newetHRGM/0/TjH1glix+VjvvXNf2xSbg7GYr2VJvJzaMPzC
2AhXKqAh61RFCqblttKuZpxaGuDYiZPHrx6WbKLzN74iuIHe+hqn9iWoF8BQ2cVCiCYYpZxw4RtN
KJsyPQVLtaoTq62MNICgk+Bn+7eVScF+GdBHvLCg1Z3enr1Jb8s8tR5dAiXiksrpbGPy/rcRvP0q
MN3hpzOCehoV/2Xi1lRtN2t3ADoUxnbgON/izer/tsfOfi/8Z09AZvJ8SgbL22AOLNWtIKCLH3s0
1sdSEcS2SeM189tfPCE8muG2EbdANMcpF8AnP3wK7QZIMmd2z8FBKeD3oYQA6b1mWfYS/mSkjGrf
x2UEU7ZT+FPDopqtSqzHsp+o0bQb3RRz0fz4uyArY+SArDh0CugXT4eiVjmtvbN2y3Gc3Cu8aX3q
TMnM4O+vBDiVGCjuYi6Q8ZOlXa3amIRlzkcTdTZcekSEnbm+lqjwcuqF1AJPANSojMnt08dDESGL
HM//Y5Tr6qqtivZ2bKPm0so85zj0ofOK/cbTAn6OHe/aGajluzUGSPwJNr6Vg7N5Xj4fZ5dkR48T
px0nyjVn+WRgbROH3eAmA6bdsbfRlrbVXeXTH45/N/XSC3iZdyWss88vX3yOUU2UqLmt2K2q+XwW
RHR1eM/+7YfIVTBDgvXPHcOFeY6U1zYStdyZ2Z8CH4eCMZDUuwQG/X5FvnjHmOswtoROBFcDjuK+
M/9l0wDsbco+n7CUz+bpqmpIDWI39vZGsUl+f6kXrxhJmbClmQ7urqv+KVlKLUrk29S0x0EFMhmL
rryVSzn/+Yr917N4V/nv/+bPD71YR3J31ckf/31VPpBo1/9U/73/s//3157/o3/fiMfuvRofH9XV
vTj9m8/+Ib//P9dP79X9sz8cyN1V651+HNd3j+in1NNF8sd+/5v/vz/8x+PTb/mwisd//fGAUlTt
vy0v++6P//zo4se//thtQ//rr7/+Pz+7vm/5Z+lj196P9ek/eLyX6l9/WN4/2dPw7PExEWegtxs1
z4/7T8J/7uS1J7dViNhMnFgAXU8//q8/vOCfaMX4GRxWsHb+549/yF4//cj9J79u9wmHe4m0C1Or
//vBbv98Y/98JHwP//nzPzrd3vZlpyS/mDX2v+81fEpMuJk5PUXeI+A/jUrvSV9fSAifEyo6J46G
iM5FCdDScuhfoU7sL83JpfZIG65iwupBZvp8uaMYyTZXyyWxHaOgCYFuXK6yfgs00L0tzFyAH7TN
x0qMISYk02tq8qfT8fT6bJdIBpjyQbfc35G/vG56LtYMoB/I1K3z4tai/WOAG5bIMJypIxndpfCh
uZz1FcS98TG3/CFIiiJnpONMwUNeIfNBljxi69GsZktT7A0R5/wYDMesNmDoIjdru7PAquafA6Bh
lXZArkUyMK1JR5IVClQKPSZ8xTh0P5es3xqEolVgAdgp632uojZPRnfIvufBOn2eJs/+aEqju4qm
1VCHuWuKj39Zp794/EhnfvFUOH539fH+VE75LKswSapaK5XMJYmBsTZd+76bvADfX+ExPDIq3/2M
6s66b0CuKZ6JHAPE6YUJkrA5w4+NLhOLsCLzjsyIcj+VZS4epLXgzhBNjJASr6vCIGY251VnTaud
B2vBteUM2ER9yJQ9F2mBdcp38MKhIVovHJfzUIn+C4xVkP3Sz9Z33tASsTeGBWAXYGfVpBGt1UMF
yeiDrPENOZD1vs7X1qqL62mRg30pXVF4N0Wmq/oIqtPKC3PwOhoZmncImZHwdbr4thoPu2xljcfR
Lca0aIGqkoiu8d5ssE+IO3+1+gtUXgEAIzQDg1G/E35DyB/W531QEERF9wE0Xo5LEKRWFpVB2m1a
vUfEkue3TlctdpINYXEfjFQl50AI5MfOwdJOic/JwiBVdniK1+jXRSwkup3U3Ep3SCBomHVagVu7
8bajVvGwTZiux04XaTdZp8UciNnFiPTtZGRR8IYRCinImes370o/Ks1DsBidldqaNZ26YTMG5xBQ
I/uBG/a9NyskD5M5DNDyXZ2FwXyV5UaUHbcyFOURZMpqjg2rAgjB7OzmInOcpkmzqZb2QQk76m4q
OACApUyDVeoVc+MA1Voj0EK39anTBIzPZhiu1KrZJLPvenOL8ujCmskTHtK6AS8PoIfbzGgwDeoI
oonZteGM6xZG4QdXN/PRqLOlPJpraL7GT/rVhhSy7eJ0jbELUNHzDUFWNFaTqVWSk7V+5heWy6RR
Dje1tXtUwVZdDttk9MfJrARQh85+/v7le17EPe29uAO6po8slCi1Uwd/ZRl5SdDKBIaUdwc19u4b
W+rykobMOuutqHpFS/JEJj/ZAQmOhvSFAwWnx6k1BKIsqxeWqxPgkh7/LV8l49KNNHp9eK+HZTzP
7M1NlbdAuRwmcwcRnO+gtjiaL6vlx22VEWbnGc4bhxjo11IGTorM/Quh59jZdSit9xLvpHa2WxNa
wNAo+tyMwy1avTPtVO5hJqYMCetSWkAVS3HeTW0QYeJoW4mj3O2IG5zCss0wXzmxnldN++fZ5Sro
xanSsC87LdA6Q8LEcpi4QmWD5zJVc87Yba1eo6H+YhP2dlk6ZxK0PDib+yn9l6PJEjV8jxA/maKf
JxKflSEPQzYZj60rg0dj6TF0Wir66Ngci9FiTFdyWmO7TKaypecKiHBc5y+Dt5E6r/1xMNPAcHFc
Y6raklrSevKVgvLl2vWwbsQGx6YFwcfz5DBFkusFU7Z/4mkT34Fu5Fm2ZO0RWWjxnjnGayZyT8y6
/127yF/IA6P9gFW6O13xvj7/ioyg7nVu2GYyGY37acgwD46hJswaAGxzEBzOeFW0VpPfVFFdf5rn
0fHjeZB/T7BB6ULxApUJ+j8GUoSXnDRCxeYJS1iMo0gfn++IEbFhN9Trh99vDScWon9eBiI3TOvd
Lo2V+Px2cejgYKyLAf79Er1bh7axknZo/XelbtYH7SKgUnLcPq7SNd6szFKcZDE78G2KGNyQCn+o
W9xyzOJdwMTp3e8/3fONc/9wKLioHF1716+GpyGnIqxs6WKFBG7cZheDFxoHaEHFWVdPH3NdIzR3
J8jGQ128MddJvv/7VwemIsIFBpqPTvL5V1OONtit9kUSbAzXiOXAYrWvoX/Ga5HLFGWecVVP9tym
ljD1YQy2+dvvP8HzmunP+4dsuduu7RGYpwYZ5GEW1Hisgamrui1RAmparIjque2F38RZ1ZTn9ipf
szM92R/368I5BFUAxmKv4A17fufO0Pv2KGaRuBXchUOGOuZjkw9URpOT11eUavAXZG/deK0Pn6gD
p12OJdB+k/ZeA7UYoVXxqgzsiRf311dzPzphqbImAAZoY08+lu61LaEAMiYW8y3kq/CuNBYp4s6E
SkNBNqZBI8DwNzVxpF97moz0uk29yjgLC8ZkiV9V9Zt+DDyIFzQOsK+ckR3P2TKfHJlG+Q+t3SOX
l4VrkA+WY6WXFrVVfPELL6oOjaSgEplozvgutls3jz5XmOa8RbNnkUljhAzXtFkGt0XD1hpTCOmf
cDOKL64BhTLuGJAyIvIY5cI7MMfu2C1ifTCKbCgOag7tCzCvdkkZz6Ohy2o7S8cOxcsBMZr46g6z
eQPtC1SkLXw4iarj4m/qKdzaBE+BicwElZU3UBCqIoY6bF+YvYjkBVUUdNsdcwH4r4X3fu6jOUv0
PFRWzHzKzhkQrxMhwoE/dZRyrTOedaWl5OW6LurYlr3VpBRU4c9wMIw1Dhd/+ORbOprjgVIezZqs
Fxl7ahgfbSY3beJ4rbelojHKy66S1Fe50W1pM2n1YfGc/kuTlfIxzJ1hzz1vOy/1JMzewqIovGBP
duHByHXy4nVc5u8c5OUYb5yRH0w3b5cj9nXNeO4w2wjjCkstggdCm/Ge1VsrPLfGetSQe76HVlFc
0y5NzgeUW+XnMoAOdESp7l5h1ENa7djbRcmcru/JL1hsCHQw96IyzlRb14m9mKo++EHfkbtOQF4T
z2Ljk7FZDOF1I5zyS+Fs1nUw02smplyhKiuzqEWsMj0yyrWL6Gzzgw73BSGidLG6dUsyfH0vCCgK
NkB+DXdiprz/sep6+8TI2DahD3rZxTJIIrGMeVUWBLsVsHLwjIiHSOLBp7Bf9X01qYgAnco0v9qU
Kz+oLnEgJ61j++mTFvSlwAUEXo65MD1em9Vz8O7tnA+jUQ9fez2bdz3ynjsDlLpJzdWpLkk8yqEd
kgi2ws6ao4WWcluugcF6mRjCWYML7it4wF+nieKIKQsvWu86l14d+tkZpSxN3dg7eiS0iDnWm9yd
6BoMX4bMNRcjz49FNVdBrIa5F2kFDeZmwsR8ilev7GlK6mW5qBh3eKQOGA73okOzvAQ9HesU1o9m
lWaDq5ItK2hZLIaK935bK5l4QSZmjGZLe/d77U0rmcQy/HSbpbgPe4dpvLdsOkwIfw6nQ2vqXsT5
BETB1wnt41DLXIeX6+jDYduDYi6m1S6gOxfNWsWKQ+A7wd4bPBVyKMQlty+Wa716uUW+y8qprB0C
ghg8MTdOVWZlFmMdh74utuqmkmeukDD4qMqEmdTKd2Wq4UJ0Z6VkscS1IXPn2Nh9xBJXvf2FZg56
VggT9brmHVzikUFme277k6nSUVW+OGSbmdmp24UsbN2STckAPrrueVBhSo9lCgKjhAe/IyrV28Ho
a5nmfjc58VC5Ib+wze0veQk5Px68SAzU2ZX/aZYNeUW+0sAITZdVX1yn6VcCCkJtXNReFHxjUmdk
6YRE+EezBsOdMcE0xcB1DfwzozQiHvyadW/GDdOwA6158K73RwBGI2S2GDfKib7ahhP+VFGUfWm9
bvvQtw2DLxI+9xcQehaku83mc28i7A7WYkRe7JU5Aa0SY/ivlpdzFiunjjj5Cs+5za1yA2isCk+d
2+jIrlTuivDgb3w1B080ASSSaaDBRK32LiKcB6nMGMot7Sn+i9iu9fxerBw0cT9Zcj0gVtFmbNve
yALZpvZtWVoehqoooEVcRb35xjGH7XYCNX2Pr+dOJWjgTDGzGFHLL01BFnZUASUmSKJwewqZ0Zw7
xCIUiVx861r0lbMcQQjyc6jQrPyOcuoHNm055EmIDJclKyJK0Rpb7pW1utTckWojnQRU6MYxhGfw
sZGNS4cCXf/OIDPn0US19pnf4P4kQ0vPKTZ83dewHeeIOX5d4iqSlWbHaVciqMQgoU9NVKyMRQsT
zsvcjOU7q4z87Q0jLTvVOGF0N6Et0GP2gwOMZML6eLdkw/qp6paJwZkdLp+xCljE5SpZLOeu1Gt9
8KbRmxi70hSmUqxNc75Ym0+v7rpMU6153n6yh1rXUZXR3Q0ynNFtYTVcphvcQugxwvQvNBounVjj
AIcESUWz6eMs+1rkMcLG2r7R7LTz26Lw5S00dumnTL78KZEA2m0yjgscB9GJ9lu3bcHMNm4CUCRj
X0fsCNbormclE1QHXl8XWbFVYa6Q5qUbYNdmb9OSrIUXLkk4iX1MaupJJa6ABZmsViEveXN8wgIj
f7qre08frRrfJib8xjs405u62Jq2vrIXyZlY2IUJ/uZorc8MKO9wco23s84wDHKzeqiY8b4riXqE
qT3BmtgGecXQWD62TSM+w4G/HZnuxlQ3lyJv+/KVfuplSe0BTJKiQ/dnBy9aX00matlkvUpqSzaH
3GJDUNWWU1sGBoJSCgC8o8y0rirz2u+Uffx9Rfu8nXuqLFHxewQC4HRE5+08rywtjDZN3KX30UC0
Xm9FJs6MdXRTX2uU935ZvdJZv6ygmcURHYoWAf2Z+cKZf9nCuZa8kt0y5F9CsbrY5u0aal7yjzgp
E5CwZc3d72/yxM7+z7vcdTS7AxszVGv/Fv7SZoOzjVM1+TKBESzeNtFifK6kOV2ukUd/PXKqz5ms
UnhfGTB0BwxlhH5SRGJ8xdTgF7ePhhxjQrAYtC2nSgyjK+HoZ5BrZF8ZoAvKP0TzPJ1jVLEmQWGJ
hJGhefH723/SzJ7U6WAMu1Ub4UiM8U5a6NqdggaCukycRk4/OlaDm1h4wkfpXIpOHZG/IAQ0QIOy
s85flBdnUbHeF8rOnGRgB4VMIeyxOywKI/fB8qD/Zo3WV5Hd+bBJg5FD3Z1D5ma1sIyvpiM5VmzR
fIDhVKd5gQhSY34MeS5yriIMgq20U4Hq4ha1hp94ciKUwunCBYu31m0OW2d3eRoyEVgSOayZn+aA
svIsQpQOwmkaSzzDSMkOvQoguf3+63oO/jwtlt1VG/EdUiBeyZMOHAwmaHFKnZO2be2fpoV2IYFb
5+avXGf/PSdPBf0xkyBaahMV0En3ZHBlVQnUWqXCciLmMOAYRut40H1/l7lUZQmnILQ3e5xfu8df
vPa8hfvoiSXhvkhhob83qdcNTfUGoTNwc3WhzUV/cht3ezMVY/j599/pL+51N2QPgqcRDN6fz19A
Z0E0YtQAkBZ0JYJ5DO9QU47Fxhiq91gHhAerL1akDUTn/f7Kv3iaf7kyPirPr7xZDTkdtUNOeEU/
mnsZ+h/mr6/s4icI69OiQYbMQHd3EOMNO0EwZ7RdDQxxWOvIbM5zXvIrBz/zBK+I7gMOkOMOU37X
MFSPsG6MuCiD/GOEbuPKXa3oEv/z+qLCEOTem7zwFdzkaWr9fKWhkGXL3a0dkNWfpms1hKYjG2xg
09q11dD39iJHlkUuUuJ5Y/1QehUZq3ZVbTeVvSA5WoK9C800YtqYqmVmSORTlMe1hgSQbEGhv+FL
i55CDdDEU/yfsBaX5op1LEBxo9PfP8Nf4B8AgPtHZ8iEXO5U6zsslsBIw1+SaDBl7IQk7Ii1Zf/S
wlI/zGB475aeRgdEdOoFmLb5IDx3+VA6C8Oqyeyc5bXn/US0OPlOSeUEnIT+g7/j6QNXaEqsrq51
EkUU/peTOe5F1tw79zhGMPiJkIhAYLeN8hPxS3mZoOwZcBpAH/MJFqcukzm0prsIJ1yEHjmOhnut
6IdI15j73EjHKh4J2yraNGoUyUUwybC0yohCW/dLrmArSLN+QGGspkNWzC6yH21TcuWOaL4POJ1a
l1sXDTPqlsA41ybPK54sw1DxNK3Ze91aE5aP/Zp/yKio7qWZLU6qco21ONOhr82Wk/xWR4OGHN5l
XZ+Ys9tDn4bZUu+N7trF2cyKQ7wXWOUbP2/9j0256CIpMmf8WjDAfk8EU+slbTcNI6Oxkmi7MLcB
E5Qi+B3VYWu8cfoK2rCXa2+LfR8+dbOs9c9SVgPs+XIn68z0rR5qZLdFspSZ/luTWfs36HTb/UQo
TkNk/M6SDsj/MNIu9zoRk6wCezNsMIlOvbVUU0KP3R89mLMuHNo+OzS5Hj7raLTyVEOedRIUd5OZ
dDJqvuXo7ShXvb45EC44WWdhIOufPniAe97oyT0qEAqq3c0hU8Lh2mjMqlpkSeOv6ibaAF5jYOnm
LV1SKJPBFAKHpLpAA8FWLK4AQzwryXqjNuIZHVH0ysHycnP3eQVCPwA7R6x76oqw5QSkwINmymgX
1lnkLfOBlIEwEVG4XhpV9Jqr4S+uRxgaSXrEX9i7Nvr5FksuT7+5Y6uSLI+2a9bfUDKyXrIbRWVX
kt28ln9POLu/bgzOIo5PKEH892mcZ6B7/n+h9n3JwWxTwUKKKVaC15TBL6tz9nTcjPAi2TkSp3wg
S/dSQttUCfKJ8paCrjrqnGY4t0bjyy5DQe8TLhccCoibWqO6/f3G95yk8XSbGLvsfhMeuwY988k3
a2bFZk4wF6ZFhUetnejW0gLVvGn2X35/qV88ROwtyT5iU/HtF+ekGWKuRfnNnQbb+r7QObrEPg/6
QxjRD3pFLT/9/QviGrI/PMY7MFue3xtllmmMPRT6sPaqY8hE4TwDWfkwBP76dsDV95Xr2fsRfLJj
7ypr5jjMVSiuTuqtvlt96ZusmbGl4UzqAcY7BPW2Swcyss8saUUoy/B5/CB8D3lSM0TuJ+Jw4PB5
wWBWiV9XBS4dja+vC2BvqKtV7o5J6C36XaUMrJBMsVLUrH1EtN2cS+u1QcAvliMO4Cx9ykD8G0+X
PTJoaa1InpIcnPwSNn99gyEAGMngmWMceHl+ueymh7KrnAviGjbvla3lZf9CxYrlG+kpVHPg/88f
Wg7WqDs3Y5XIrEjgRjtni7mKnyqrfaCVfIl9ExrD71fKyxJuL5MxNMUOkSngaUEuUJBoOWL0v+xi
2Y2RzyXWB9srTMdfXQWWEtNN3vW9kDu5tR4mjt1wFYKOt7uRTjiBWiFeEeP/4jWDhIdSlPgvmu7T
VT/S4GtTZlOykBB0tNYWbVblAAV1SN9EN/qvPLBf7CBQX3mpWS82kVUni771hOnNiG8TaXfemwiH
js/9rNqj5fZAPr9/Tie+FU/b1R68jtERzTY8r5Ptij0Dx/G8nRNgq28ME8Y3Qg6MQSgALkqhMO61
jOCWCQAjEzWshwpp9vXUtesRRQwi4Hx63fHmxfyYo4IcX3Y2yiy4Tqe5yNM2RuQNLii6ciO7Cd1O
nOPP1n9Sllh14puzfwhF1mKeWJXVVxZ4F3u21q8VjPbL3Wf3Kdq7cBOOzalfeqdyBzcPtI+RHtwA
KxXX/og9uf2eVFgZxAghFIL6wDWsxOyX5ZHY5mi9bcrCegAAQlja12GYv9Ic/eJ1hunAQJuxIqbx
p+kdcpJhGzgSXoiR3Xduvl440ndw/162Q1RSr80QIV75Jl62gjsBhWkhwC3toOs8f8/CxkBQnqOw
c7utusizvEktt45ihgJYnXDQHbZqMt8W0yQffr8+f3G3kGCpGRzwJz7ByYmTLxw4cLMnqt7avC2Y
ud4YCIbinObmfPVG9Z2Csb///UWfLHueHzvoHQKLO0XvgHHsyb7Sl22+g6PsK34/hsR8altdU7Tt
3jEUD1ks4dhveNBHzOwyUA19qEy5WW8Hu1Ofg8WuqF6xNewSvAlsXF1yfKogdekGiXDdzRU4trCu
4aLBmMW47LFQHnuzY2W0SrmH+B8PP5xLVrAan6j10kYIlsv1qt0y+UoR8XK3gfZAxbJ7lvKunzZF
RkM0Ux8CGpMH4J2Nbt0cqBpR+mZlf/H77/XFpZ4wUwiMuzmz+8KUkdweyO99uCWtrT5s6GPOMsRs
iSjw8//9lV4sWEoU9rYdE2Fo9iLipiSwpLVmmk9GOWU64w5z0dGBJaZhEfsprSwdHCHfOXYnj7+/
8ksyCIs1xAsKRAFDTT7D83eFk8HxcEcgWBRZ2PsOjSR+TAxCxtDvz7d182+bDlqgsTHNZYLmXBPm
0t9ZxeDGWuVYVFWDvJb9vn38/pO9OCx3Rx6GJrzDOyP51PTbjFqn59Y3fAL87KoItf/Gy2vnFU97
+wmYffby0L7Ak96JysGuVDo5vrxa45nQ20uy9BABj6UVGUWiAtHYh4AJ/ReFN9IXc/F2qpa3jJAU
u2pmWu70OVJjGvE1nplUNwixOJRjKNjjt2ipw+8IFhbrUHSIKK9sIOfuMNem+d4gW+KmDaUajl5p
Vqh7iQLa0syu+oxm3nT7xBoMv7hw58FGmtnnakxQXG6MGukHccKR7TAerUmHVxFumh1gCeON2KwL
2vyVzCm0bPMIrFpvkhYex+Wv0rLggtrkVpiJG7R6jJkob48amZ2f9EVTmG/GQrv9ZT7UDGLmUUsy
BoAU5cVc+xOeVxFGwRciMpDpN+z1RipmR8tzzWQ8eIeb4oi6PWdB/HSG2fsYDcv0wwv7rTsv2raK
YvYvAflw/B/2zmw3ciTLtv/S7yxwHl7dSR8lD81DvBBSDJxJM45Gfv1dHtnATUkBCfXeKKBR1YkU
3emk2bFz9l67BY7C+iMwkswxk9IWoXIdVuPYv8ZlbH5nhNgFq1GD/7uqBsVAhngVedVXfczEyKxi
FNDYsX85XjKf20EyY1LkSvtHBkOigWQih2cYR/ZvNAfmcVEmElKtLUQQuU0AQqaay/qSyZ+RH5a8
wIwII01H1wP4/ZaJr5NSX8MMwORZtlDmUb1g3AQ+aKEd7Tj6eZlLUa4mC7tkZ4v2tnaSVt+KBjVy
6Iw92tapr5eHWtT6fdPbfg579aw3WXgY/BXjPHoaSE9lHOK7FN8SW00/fLNWegSHbf7eL5hwV1KK
6l4bpOtEKVZkorXcwpIEULgB/hhyfGOkcVNNUwfZb7rzlnMM9WAm9U5HltTuaHv75aaQguw0O9cl
SBFNBehaZIomBaO2aiise/O3nfVtt47bM9CLDVlqK4WkpWUbMHDa1sQ5r6CONJdI9Qg9d6luDI4z
wAjWaVWfm3gkH4m97IVIImRt04x6aBhs4Aa1boPuTDxrm5aTehWM+a2L1IyDjT64nR0Ncyvzi4aY
em+VZ3b71LLKXTVu6mNYJSzlEhlS/Ugum3k3INBoog5ExBAO2rl/M5ltcBNUJiboQAWwO+iMvOrM
kV9xlk0m3aHAfaoo1twVWIcFNT2KUzrB2TQHK+lLxwl9Zs1Al7uYfBbjDD/CJ2je44oSUdsuEiey
NeyrwrIIJqnmsQjTdAh+UEtrGdAH2W9qe6EL1Ds2N2bserTj7eT5cpMiA+AnnrWmxJzFEB0GBRrp
VV3wSq7SSgY/ncaVT+VCE2rVp5aNmMk0xNGY++DXPIFVCmM3HXmhQRNhRR18TOtjVqfoCmxXaKFF
r70Oe98Z9Q2ZP052JHWmOHG2gdPQag0kP04FifnFHvW3neIcLYOng1wOdKTvapuO6cjICFtf9ylu
4U1i1t597fq0zHIavUemm/BkPIDWN7xk8Y1khr6vZZFdT3VSDMezzMtdNYPRPtKIw3T++Xbxl82a
06pOhgJwMgLPzlvsv+Zv1FtljStigkyUW689+oM13v3uuWnSL8qtjxvT+RhiIt8lY8wm/ubtlTK4
WcADOe+QzziGBS/5Vmhi+Wpj/lgTeOx+qF8p6OiZvN+XcO5CKXITZBJED+MP5r35Xp7hx2ms+Qde
qu7KBAZ8FLaYtyRLy2ckN7w8TemvS/08d1lMuVMEqaxMpGhbtBTPotG0e6hOmPg/v/sfj0C0Ail4
ETMT5HoeBby9KchnmlKLuwnczpSEZoySn6rTz3/R8nG/DSqQW8DW/poebnKZZqo5jpM9/LcnXz4E
/XLGj5QyhCi8+2Uc+NJsmgwhmKpp22nGNe1L9QzG0j6NgzC+ONp8OGifL8fBl4k6/HyOG2+/sxqZ
n/keU7wxBeeQ6FX1quyl2ONQwPMUZPFXj8SH9hIX5JjtomWHA4sm8u0Fs7FEL61ozrlq8nfodMVd
Y9g0hWMXvIEK+l0cxN5uihf/BnQSDCl091/1Z/72rTniUi6ZBJ7RL3n7IRo/madFna1WED+frXbx
Xpw8By5SOU/mEhuPnz9ZH99rvjNlGc0FXIYcmN5ezjfKwiuoBNc0F7p9WXsaEsrK3XlzevvFlf5y
KcMw2d4dzm6e6Z3/+b+WkDiAEmMzCVnTzciyNQgE4GYQjtznaQq84eilY/dM36FMtjB46UBDjYZg
Fcfs7Cx29o1Ik+Ex03LztgcZ069woSzDdnSEce9qRixXKnNOWKLia53xV7WSuirLSBZTA3R9Efrr
Ult2tnZRmW5L2oj3tQjSl1g3E6R5HJOPE8yGyyUbz8wze3QQ0vV5deXHOXFMroIVFgpDLlsF3zAL
c5gwfiTbvH6ZPSPNIuiI4tXpqG+ZgEw25zUbZVQPVUHAba50cz3pWupsPSsZf9NXn+aV2S2wOfop
aJPLEeWWvCargPkc7DNYjTQGK3H1+a/wl8fL4MnCfWxglLben0eYlvewBCRHIVU+V5VrXqiK76WN
sLcKND31FyvXX67HYkG7lhMeuon3MHCCObMFNRqVS2D0GNNsIBB+5olqrbGkkTph61/sHx8HuRw4
MMnQveKv45d5t0zh4nI0g3eIQe6ynBQLOOQpqzmhjepeYGMgsW86I/RcY97QDGsZXKM99wr3SQT6
vEOp6EdjrlthrlX5VyEVf3kJcMtjw+bYy33x3+3ympz8oLY5DklDZY9WGhSrvB89eleuu3xxwP7Q
LeFG4E+mMmEbZT17t4D2QzWlmuVxrSAfV5mU8kIMi35EYQzFTjbEojGyjz5/wP6Y8d8e+LjqWR9z
9j7AMX+3ogxNnmZQkRTLNpmoa2Kd3PhYF25qb4jkGF0q8zjJNh7cysdUapgpg1iAKu3Rv4Zphtf/
gneR/W3O6WSt2qQqfgg/tkq0K7l8RJTX3zo03xaCMGz4kUsl/W/8TRtuh20O0Qj1T24FlNvfyMKR
teDq7/2vqjWTxerdt/RMHPWYwIjJ4Kd8u5iNvLIKSoix9t2hfchoRW1oSwMaEUYNdyxuK9x5lrZO
RrSK8MDoDRdab+O0cbuLVgbt7vPb/peqic8Dq5t8axsO7rtjdgv/LEA4jy6vFkVG+crUacVALPni
QI9F+f0XP/u7KASZZYFKeD+abHGjguecprWezNkOwhNk9Bl99PXs1ZMBoQrZLjO9PH1ZaP30ocFm
eo6xq5KXXNGzXpUxadMZnDoAVbBrbnSKCu9AqLqJwJIXU64Hb1bXtIzUY0a+LgkW2QSU3u5SLUP/
kMboGhidHgsgQ/Zaq93mJ0de41dhKo9TuA4QDENvfuHNQXpVlCjIV67Wd/HG1yF7Uk3H8tFYBDKK
wkO5uGaq7/4uY1kumzmVCa+GmTtfjTv/dM7fPDDoOBmwsq/Tyrfxjr99YOCK+Tn4VWeNiN1oQlfD
JastsTUxoV5GtKae8UhXzrzxNSfoQyTRqjqIyrcfMie2rovRrpPrGOSpvYFT3wwXWqyql3rGGx3C
kaVDEfDph8jrZNDcel4OEJO9NGv/cSL+HyjgfxD1/eudO4MI3pACrl7ql4q96B/owJks8Odf+IcU
oHnef/CistvY5wMcWw/vzT+oAM23/qNjDsSMyEpMR/VsuPtfVkDwH044tAV1lmcXj9x5uPO/rAD+
Hsf+MybgHCnHBMT+b1gB7x4/wCznvDhSwhhFszYz/Hv7+NWOF3R2ANxZ9mm6OSssb01vnnbLgokX
BbJ50mAl7sdlNq11XJs0ANiRLh29zC8sDS+zOXT2Ou/1MWLEAeiiTyQwM4DxYTBkOhZc/k5C6cf0
WdVfbGR/Tpf//+X58+nBiLLUktRMA+a9BMwoeSeCOLAi0HP+VZXG2TGgQQFMmkUo7GvnuUENuiIC
jf6BR6jzYQZ1trIEJoFVg7JoS4Ok3ox6tllyboIC7bSSmFIOXQ3RcHKH713a3FCWy6fzGWiFYDL4
HpeeHhpwXKfQVHmwhmQL/xe60zGlUAjjpe/RL3du1Ndpc9LHKts1jdZtck8bN8XgmxupmvzYVpX6
YrU/79xv7werLwdk2qkBJc77++G0OqHtZWFFflupu1KAUVwtoLKPqD5bMnat4knSsDmX1+Prvx76
q38u8m/qxDsl7vm3YHaNtpL/Rmv3w7GsLmviL5HBRcPE/1kYx9z35TKHjZ+pjcDciFQOJu1QtSsm
QA8kVBSHGaDy5x/jbW1z/hQ8zug6GAhyB6AfvH2eG6irxah8yAoj8HqtdZqVPpW/Nc9/IGd+2XMf
stXnl3xbuv25pM8glgk29Ru+uXdb7CgAEvTS6yN/0mlhuv4TjeKbzq+/utDHXxcpORMLTkoOFfP7
GrEWY1I7aP0jOy/ncrU4S0OlBnKrlqYdKg/TYNf65iEf86+Srt81Gv75kiRY8o45fE/swW/va8wv
mwgx9BF062ZbCSki361Jb+sSLyr19k7U5EupsguZHTzgaim/uMt/+/JUjcwXLW7Ch7vcaSTSxWPb
R6Cun/S4eUFS95Rbpb6SZxEjkSR17d59/su+LZ7+fGn6C6zZFC8Mat53GjJtmvR6yPpITJ2zzzIo
xm7hi/vPr/Lx+UF9xGLOwYs+zgdcx6BsVOweph6vyJALBJAGZ5jNtC45lH5+qb/8jFwLmYKOygq3
7/sxnudOUyE7B0BGbB8H6d0j+f6lpXW+znTcTAvnGqnP5Q5xbWj23eMXl//4djIbpnXDdggmB5/x
26cICDXqeYvLQwD82RbNha5a0Lr9dysZdgZec+SrEN0UwOLUu9W14PsENXTt0GPm/+tsZUJ/ccBP
tS68588/219+hTcf7d0D3ndVOsYJH41W58Gsg6vA7ukrdbvPL/OXZZJbQIvxPGKjjfM+pdXVKl/l
5tJGua1uvb7bYpx7KK2W2dAwRJ2Wb/C0XPqTdbZNJQy5lO9/8Sp9fKz5CCzQqN4oS0iWfvsrZDlZ
3s2geAh82USejWVyEpb84pu+PeGfX57zVc6zPbo7qODP//xfbR1YkGU1oSCMity7T2bvri/7h5rd
tlVd9PlN/dtjxQvk0x5n/8F+8vZSuV0GCEnxQ1qLaHdL4j1lDSRk+PQ2bSBMD5lvzl/cxL99Pczi
LA4o6mwa02+vib6UE0zetZEthrsk4Lzupu1rb3uHMbV+fv79/vbaAmVAOnDWn5tM4d9ejLnkYsZn
jj9GyTKsNPo0jPmqdTLToUtFPm1Fn42rqfefGI+udSnML37Nvz63dA34togQ0Nu8ez8GqLBMtGQb
ta59GbDFHzM55ps+XkI1D79mfpYLw8gzwMrNlrr1Jhvbrw5Lf/0QNHBY/+G4sQm9+6GhBzfSTOs2
clTzZFn6zYwXcTb6OwAOD5R2V+xdy0o6v20455b6SvHxIU7x/EzbdGcAeLnIXN7HX41VXg1Jl5Cn
0MG0zUftIij0ZotkAVu5U286u4vGIis2rgwY6sEBxQ9AaEComVrU9xZRjzP6RNvLV2TSFTsylnXM
0fV/Gw565pzgO6EudfiQKDbePi+6T3zB4ugGG5d9nw0Y3PLA33r+PK3A30xf7Cofl062EpQMoENo
kBv2u6ezm0Ac93lpRIGDCakosluc59bvUfuqvP2Ti/u2vuUl52IwIs4yxffAxxxPI3ABW48Mae61
Ujxh/4WaVHdXKqGuzOIJxyak7Y2s6oNKzOBsYJh2WAzCQQc8XXvk4OSp8sO68L73LqGO/YT9R9SV
uSOyh3ZTml63I7+PXVY40BnhhAJc82gN9trT1Y+kr7/onLxfSM6Hdw5g/FR/Kvf3q/E01KkrUrlE
AweoyHEq/1phggeYa8dhNtVfrcvvV/9/rkfLlZMnB8n3g4S06hFhiXaJWqrzY5PrznWX4MP6fMl6
vySfr2KfkSq48mhuvBfFEVNvIF+tlggJRonHLH1dVPa9t8VFB1o36JfqiwueS4d/PxpcEPMRUjeK
Gjqp7xtdSkwpIzKcaGaCKV/IwozSQb6YrfGDWQbw+DHDwsJs8ovrvhOyOM75wtTE1rlItANWx7fv
mpPj9eqJYolKWbcrwS5kNhYQNA/L+dRZB3MUUe7k9/7yO3X921rPvrl+fRFTAS1N9WQaZr4az5kj
n/8A719KPtZZrcloFm7pmV/79mOpOum7mnchCvAAh7FK7L1AxY97ZRb7zy/1bkT95xYgNvxzAKKf
zwzn7bWKWRt6CBSKNRCDdbvUCTJmgUMeTgB++CJa0ACH7mK8OFO8mbu5w+orSE9paFotpQ/EOXv9
/DP95XHwcd2ePw5qVdIK334klJgp1ypURLO432BcBpUh4WM43vJiWvNTjhFkDasr3Xx+3Q9b9XlI
zUid/7AEnw8Nby9Mz4b1XOF2hYP4u3QXdBOBV8FGCVSdRaafLxdTPTRHt7RoPORF6xGnIPufn38M
1+Yyb18HCgXa0AY2ChbM9z8JUhdrTOhwR3Y5WT8dET/Dz/426eawjb3+F2J4926ktiG8xgiSmzYX
864sgWqbASHkfrsvSs+/GMai2anWo8vqJXjZQY+3R0lI0MYmy+ra09r0m1g0Z1/Yi7EPGMBGjV7W
z04lnV1jLfr3XizmNrabYDuk6NmGtpYbCbkPn76+qkjLCDGuVqdmIscK2T4KIFmt3ak298rOX2v6
aweDVhhYTkPd9FXDh0ToEuRms6lN80FO1ln3sNQrzMcj7IbOOUmo7CuGts23quuXbQpBI0qlgYZ/
bMs4TKZJXZaFtE+9j3EQWXvrH9VkFPeFh1F9K7wez+bnP8dfngp+Cconzjy0/D4sEhqZobkzBNh1
QIMQonXPTX1tPPF96IqCVBgy05aOfAArSmbtx+cX/7jBsCsjtEPsxfqI5O7tE0mghY9ck4yeqRqc
nz4iqHvTiOtdtegPThuoL4px8+PKw/WQQgPZ1Zk9vD/hVNlS+6lbjpHwkvhhMIRJ4JXnhCiD4h/Z
SLxjWCqprc1SUzfuFE+PpWbldykswyO2FPf3mI88iLnSjn3VETOklRkuz1Y22ULZxGpW6LO60ecA
L14tM1SD/CHd6RCEWZAP4CRk289v4cfVBI0X7XnsZzQE8Cy8vYWlM89BO028TW1Srz3RZldtgJfP
F4pnx01h6YwKbpXpleZXjw4/0Yd3mX0FKpfBJwiAnr9bXlODFLCY7AHMgAQdbYq8LqCcEN9jNsy/
V0K44rnJis4lz0h5+1YQDkfymFZ9i0H+/ISHmj0mhBJwlsyyfY2c8gp+OjiNBdfnMRfN/OS7qbU3
xfibYbNxylO/O54NpSd/Mjg5oXYkEZ1MvmDH8FCNGy2bmyslnefaME4kcRg7E0LNUfgNuM2pul+C
6sWq64T3rm9QnnfmY+tV3vezf2Ytmqa8rJWl9mUMvlI4JkrD0vTWVCzBzTjb4jTZZudD2ByqKhKk
X+y1M4coBVJ21+he04QjVpiF/XZXO4N4Tnvd2OaxW69LNXjYzYVkrsk285RWzXRP3yaICrsw2yie
wTwImSfkNjT0FyJh6dyIqmqbi6wru29Km/nfcTM2xzifFhzU3bi8aMWgvVBnG3fdZDkv5CAOYNyC
gl0bhWcV5VgOSNMJ8nCRk7ou8qHc+FZMtie2jG8l8cjXBnkt4HLIuNM606NPnudGmCK1fknNAdYY
QfR6kKx8Z3EinPuNFXaylqc2oZuMprBGezjn6hLQSQOXU0/kJhcpqYCxppnulsxi7oU7dXdV3yM2
xHYqnqFDi00nIVusDEsLTkZmiMuOvIVV0Wb1d9+S6dFJ036D2NULCZ5AtzPG2Wp0vT7He1kUGFdo
6z5TyzhEkbVQYlPPyXflkpLv6CdDNFuNPMwgLHZmJoufejIOVzPq3PVcoJlcjCk9lZXKD7NtZlsv
zyZmCAvQHT23kJFWPGoQkaJUGJdpjHhqBUInDfsxIKsB0oB2MMrU+aX6GUNy4uqkBy6ceJPI72lz
kfKFsx4rZCu3/RhLaz/jvKGH5I7MKkysB9TuqEbyVer7cgeIMojyAt5Qko9E47qxtfcrmW1tPxtO
+uxmhzRP/F3ZdsuNrplpSwRaQHZIMpXzYfHm5NpDB0jGhwguCsKX6HFnt0ZeoOd3RL3tRas/tIFV
HzNXOFGDDmrTtbpRRVioh4NinBjK2g0eijwYN5iEvO/Z4MrdUtsK9OBSpKBp5uoxI8CI7bWeL2MN
VoppkmC60qvAPMCrkgRKkb49+wNQPFfjJTOyG5zd4mADPH2YxzGIzlFfN6CJwZ4sjS8v27kEszKW
azHOKFWs3jj1dSLXC/2wy9idIxhY06EhWejUnH0MKvGN0A36bNtl1YC2EeE/gWSWox36eZInx83b
W16T58FroTT6ogw1zhTbvjW9fdAXwUH3M223OD3MGUfz7rKC9F+VxMGTMnJ1o1Jz+SFIyD7Hr/kb
waJ5U9Bfvhx00Yd1WfinuSrdSw8Yz2U7LN6ryS7wI6g1frq4yp+EU5jbP7/p1BVuRIihfSKPtOEc
18/N0UC9oxDjFkXYVeCnwzkb+0uwC0yrMuygdwYTgpu59vudgYVxnWW6PPoimb8RwhwFVqeuhspU
N42ysmOscmixNPY3phfPzGQBI5bYqNdKd/yj5DR8KKr8BRNBMIAjA/2ha721K13n2q06NiPRBpGZ
ufkVSWnVFZLMuEPamjKFh5uwfOubxbqcevyGq9poKBYhUOM9daHeoDkerEs3c8Zu5ZbTfa1J5NTL
ckuSDjC0nOeXS7T0TUdcyXmBMqVtW8ta/9kF+75m3EUaS8yBhIQh8Cvstc8krRqnuvPFszm0+bGz
UvfnpJBon2FhR8sT2RZYbxBVdWVAbGuJIlxP3IinRrf5jIYa65PTDLu2j8eDLLu9SP3k2wi6eVOf
cwTRRYgTdEL/mtTFIWQOLW8G31++L22XPbqzPV/XQXoLrFb75aIEYO0BOUIPzThZALjJtRkJr5mX
4cqLu9TYa4kxzJeiznLIRR1jelXnwvsm8rw1dgv5gzc0U8RhqQrS2meff5k5nXc/erCjIqUjow7r
IRnVrq7b5DorbRVsvD4YQu7whM4biIMR0qXNVehbAtc2upRxO7iJh6SYuKIVUaAwBgo5LnuxGGIT
E4l6LVDnS/JzXQTdeXtfKh0FZovispni5lduaOqxTAM86wj6p81oqPjR0mzUNanWpKCWxuYppzvu
rd1RI000VSQUd0GL7ntK++DYe/rPhSzAaBhBuBT4561RktBUxM5ll6v8ESVyuc1iL3dXJd7tNbvM
dEVzfPzuFVrxQuRZdtcIohGr2nKKdaAm4hVMZXYZq7i2PGskN8rQRuQu1vz5auckC+uNXu6nwCqv
mY82vxHFkePieED5uF/Tvaus+UrA8oYRNal1bTtYFsxcWAcjzUn+berhOLrMZAqxXYg1iRTHk5cp
wBM1Opa6J38cta4i4eREzqn1S9ezV8IKvW9J77Q/NSAGAN7K0blXE2sK09lZXQlDUdUUyD3vkdUy
PcQcfkLCU+yDfDBpPPbqjnMQwV2iKI9sqeUzQqZgPY7YCPoaWBUvHWCq5Bbc8JHzDqAchQ8v6JIj
nuhr1xlriOYyuIBuaZzGRLf2dB19K3JjDjhbA5XehSUmalBH1Tcz0PStbkzokZhAflf5UsGA6Jbn
ObNTfcMmXQPbas/FhT3yA3UNb2eaBodZmYeEsn9XKUIGeZu7cdsuzlU5aXWMu7fnAJOakl3O6iyW
YNtq2dq9mjkC98RXV9MUQ0b7UwUFQ0KoHvS+fTN2BSC+rJI7RGMHBCLqknKlu2IhLVde7z1UAHmO
5M4HyMShmOr5eD0ZiKzYuvMjyJ+jjv4m7MEsIulHv15B4vEGSmqtHMldT8sdyOyKBVQjO0lzOrwg
3mMdV9GUMpsa0KawIZu/Y56pnQNnbiX0ysF06SF6JNETYEq28uPaXwXN9OTmg7YrO8VHngQXxObw
wB0qXiuZ1pAodG9T+F5ykoGkuvYDWHgjaLfK7L4h9gZadm4atTJVj65bZYeuTFiB2nh+0PWyP2Ly
hd5QNeQeA2kwyKJCUEamfKIaWGrKL/YIqbdywHNndVMTCYKrhZpDO8nveJnLdZEsp0LURIDpooiA
TF717gRIUBr2tR/DWA8dpTd7NWfDps/S+lsxEbIJQa+rNm0r0tNssII6DAyvW/xrACkNMh/n/Bt7
G+w97gwV7Ey9UbWUo5MbdFHmudU6YKG7xmjOLLWsnIu8y+TNZCXBhW9UP+KxJgKspIEFt8v1L9T5
H+jACQla1DNI0U2C10mzbbAznR91qgDX2RgEho1SHWDFOvTDkuGev3McebsOSAr7c9fe6F+SCoFq
5myAb04hMbb5YShmKjIrTrcSXBB1cpxfmIPjsmIJfsMkllEWVyfl1MZJg/u9wiyy0gaz3sWEOW7S
DodtTPYF//r0w3I1sFJOOp+ghsABoRjc61Nh3QMClxdlncw3Y2Zke6vHspkMsdyOps4hpxkKjVBt
fVJVyMBUsXwa84W3mNVWtvZ8706AZ2EE5jdwkZF1SIDauEvNJl/pTe1cWkldnB0f5KWuMLpwyuHg
toIbII/MSOCbBvNseauWyAiI8IuRz6CLdKKsyVyLEqtLCLGDpYDK01p+uVAgp7ByA8z/SxKP1Omy
d6/mOLV4dPy2+U4eYHI7aoXY97lSzSaJJz8JaVmM153gnLsmEnY6yT6eTuREqI00NVGQQx2zTDXt
UoEQyrWLEn8z2z1Z1vQogchzs58E+ppwsBcBsISfXq9sddOJ3HlRY/Vby6Vjb+hkgQRQehuaGfHi
xHlPaPBCcwacO0HfvqAVpR2Aaedg9Or8JoNwsDKkETynlVs/ViPMGGbC2bY57/kGSadrvcy4qUs7
s/ASLeiHo0kliE6cQ1gnkm86qDpK7CXbdY1Z08l1BKRoTZ5UFaxJmQgQR+vAAjrH3+aan61HZkFz
v8xRNUuxwebnk73WF3E0ZZa3g0zYRzi9xI+ZxyvUE8/ZxL7mYdIremb7PaRIzp+zduVUSbfljCAu
/ohpers1ItIEkWAbcaO/NKpxQ7f1jUOc94LJGDxBQZ97xQHH33Rn1xCGp3UuSy/sJoeijjRpIr3j
6YWkxxYwKD8O8JeDhJbHaM94WIT204P8+zBOVvY69jqJuENS/Ri0CnmHXjTF2u7rm6kckkPnNOnF
rEHzcW1HD1MxWyvwoiamKYgUt4GdZGotgDbM2vkjIWCNsMRf+D0CzZVjtfV6CMZ43UL6vBjBuE4W
NV3fQ7WUopBRbXrDQad7fdaYxwdjsQAja70IDdJew8QXvKwtEye8aNNxYLECz9pyftG64JIG/YI3
a2nRidB03Tl9oMYVFYPHPKQBzLEqZNLfmXhOEUQ2ECTJSU0Jr5jKbUtL5DLQ6dC2lnMw3KnfLlZL
eZtYA3fRauz9pIYz4nnGY5RZ46NtFtNeCA22PtmDPL9160R02OqjVgXsdy0h0end4tjpQdONRid4
kIIxLgFpYtPHM0ZWCNVdbXEQyO+SKYv3sUGKZE1Lgg7EfJt0mXuYyZcMMz9I0I839kCMhTFuaqsC
SaPVaKx0lqSgbKDB6voiIB8HzZbOQLMOqN2jPJ+KWF+RuS4Aiw7sUTn0rou26E/DOc6YbWc9Btb4
I2FSv6aCfg7MTp3m0qUZhWDviszZek1nxF41bumuxzi+gGSRwXTtyNyL8yCytGa/LNBNNVt7wga0
x1T2C+teuZ7s8yFuaswQGKQbqcXFRG2Pwbbtxd4egCyhQ13uRvSyoENzUOTK0PeJkeEdZ3jFWWWN
H2wMgTxI2iCAjnX6DpFIcWgAnNrQ30+YOZ53BJLht1IV04VPysHatBvYfpgWwjKe7+bWqkPdK4pI
11zv0rAKZ+1AULTqIosgbpL1nBpzRIABo5NMXdZ5n7ACljdx4fewYrHfKdFT76qt6eK5tIeXPskf
uFEPs1PsJrvdzso9TkMlLyU7sh2NbUICbRb7XYxizgooURYojStUvfXah9t9ZQHxPRgmRdCy5CuP
lRLste2QSEyo53zlL626tjMJSlCMtXZjO4VcySQ3Tz4n+l+wVZ21btSPCzPKZmUXuKK6hOZJ0Gkq
mu0eeXAWD9tcBfYP3ieCsM/LPlBG84j1wexXgmbROuFsWddBj27PvYpLaOWtMVqPo2HdkYhsr6eq
EicHUd8KldcjoedZ6AVzgd7LWI51K8tI8GvuMqjPWFmIf3GDsaMSsqZ1aSSc5zMr+I6/A75swlGS
Uzu7aE6jZc5/0pyAKxdk96bSBsSYgJ68sv85xPmG1Y5HDprCgfameeWYoxlleaBfpp7tX1v+4J9Q
nTehIYZ8hzauOiWasS84JZ/OXe90RZghDGwYlQ+Ebjds34Vz6uFAXpYiKU+6bNFLymSjT9aTnxjJ
2qqpHWKSxy5d1Va8XJO7g5BuP3mGUjsDEPfIoPw0Uhqg7uvVazBp4qbJFVMDOCvAPo2F7Lqa+YFr
0S1zlAesfpDdDjt+ddJkHl/2aRm8ek1rmAgrG+jA3AC6aXDCBkIDZa2xU6S6m933NHlc2jgqNn84
i8cGVRrumVY7WNZp1G0K4iRJQqEPRPLQEzlK3olrj9/gmEyyPta6Nfuhv3jdL3KBUi6X5owl5r7f
1fmcfPM8MZ0c9uSfKs+1WwHf73csqvlClYl47iqruOl7fSTUSaej5ZEmG84TeUd97GEsAPseFjRr
IitJeXgaopStVvq8imb7lJjdfAcDvd2qoBjvu8Vurvl1e/ycQ5bu4pjCJ8l1ZOltUkaM6sWxbkDt
RZx31IrSxz3GXoYZSPagNh01tWsrbRa8ft5w2dfk6MRLO+xzqUr6jjnSrc72NzC2c2SBY38KCswS
yTinV0OsVbdE/LU7Qs+panyE8nMkczNhBMH5SN1kBmyvjQygPa9Ik3dekiWjUYGiMojGSvEzDZQM
+dHsWV5M3ytfg5Z9CgawINvXcYI7Cb5/Dc5YrMH02g/1bCWPGqWN18xB5BcY/lc057TQlxI2+KzY
JqpFC9ai96yHrLNoo3kquWWNv6Gjt9ZtjsSM/ClNboEVrijUnI105VZZbY7g2N8nGRuY74NIMtL/
x9x5LUeOZGn6idAGLW4BhI5gUIu8gTGZJBxwaMChnn6/qJ01266emd65W7O66apOwQjA/Zxf6pFh
8Jgogt6GEvChr2e8eJ72Y0lUZbpoQLhLK8QcZm+AtfcCsiGas6qKNT8F9PV551o5vGZ+e+DVVV8d
ncJUv049zbSuinSkwE3dgggmNJq3InOOkh+d+hjHOWNnrnfCC+rNOhfo9Ec5HAQoduxwyX7rCVf0
4JTm1qZz8XuZjSByFLF8ikHPHQWDyRRQz1rVzfkmAD2A12uRlppO3K0j9dD2WJbE1lZFJPh1R6tF
YsFHB9IHBNs/KZ0iGeCr8dKkHBRY1Y1niYN7oyvL3RDwT8+7URE7b/R+kTCd6Ro5Eq3LwzT7Dy2w
1vmvhXshN+ElFZVxtnCjxXaf00G/1GLv54XDtTv5p6x3qTPyCwLyzO3iD2BWLdr2nVmb6smwDfqd
7WXcAlYXWogAOt9ZYxHs7UnNGA+G5iPvau+zyjP53hlD/wqudosCzJY0j3P8rKeSHqk/CSzBqYJU
O8yYNu4WJp5zu7rNPQXi+a5a0vvFr/LYqhbx+t9zPX9LE7ux2TcJGT+C67lw+38XGZGyBUqsm+3G
sEm31Xp8/FSSv1QSTLporlViNE8Of6sXOJdvrieGFmqOPKR6VuF8urdxekp9d+e1rPp0Pr8YU14f
+3olcwI/OfiaE/ybv/N/wsA7nPMISSwXwhfC+58JKhuEKZksiXqT0MWXhUrnSMyWYAloZFTYCLX6
24ljqvqPsHiRekiDU15S0EAAfB9SxbyQpFF0/0YZ8K+8mUMgD98S3Xz8rf4esmfpVZuuXtpuTCDv
HqUJfNRDwoIZVq0g6iaRCRHl2r/LbP3LtfDP7Ldz8xTyh8JCEs3zN/bfc1ae6CFrN0SGF8egxgO6
uPOYk5DgPVPv/ok8/WVBTxz5HRY4IRjUSYcnGKD1q3tqVQpUi84n0IOkiXX276bMrg9eu1jxqsG2
latZI5/VbyRVZ0AmzMYcQ3b8kOFuhyDaHpNawzGgp+ZX0rV3CX2OoYEVuhJTsCtXZHsEYyIfW6vy
S1twDXiFNI8ETUjuhbVm7XbdZ+AYcSAlcPzopLHGXVKSc573VoyeqGCaKT98rAfkoOaG+7Xy7oS8
evXJXtPl+79/Kf5Feec5qO5uZsFbXMC/KneDpUYxOiEXbTRniadu2ZHCFNyBxMtdUbugQa3riWfl
axnHjfyTGfTQWbkz/bua3H8RNiCsMAkWROQDhePdCjb/b1npyH9pMqXXm2Gx3AeyxXy4Cmu6/+vn
/R+5mZ7rkn/+3mT6Tw2o/2/NqLvv+lYq2v/9t/r/sBT1Zr7+r0tRo/X7S2T/5HW6/YL/KEX1/8HB
dXtCjFtrtmnxzf1vp5Nh/gMdI4Lzv3wpmHA5nf5PKarxD/xPIN3gpbSlubev8z+MTrZPKaqBhsZG
X4Vk3bH+R0YnpLn/RKPfUh3+kgjzG/HncFz+jcRfUulrrku8060b76mu8itYZLDn6XnJ6YU7tEvA
McEoBjYEV9sp77PFAh+Smv/WVexdFCbLQ6HB8nb+b0aThwwzejqX0dR5GbMK9C2gXBWOBCKEmDov
a+3AltjByStz/IQBVTcafSROz3KIk98eWQ/SfgaK7veNMBz66W9SMcoo6kuX1hetylErkgPjlL/c
Uv+CXdjbQ4cpMADoJc2t8R6FOW6ZZ0TxKoLvej6Nweuw6nsnOaYTlUDZ2fBfZHvLj9Ih8ile0WnT
SHh92WVby/kKmt9yJkshveiuBL4z1g328ntAglg35cYn+DlrX2krOCzMYYxIVpKeegfIzV6ifH1a
i4sJqAagM4WO9gUN9bLiWJ7Ii/WDJpzbcq8Fz1MJtmA617z7WCuyvFBaNksbrhhjU3EEo71QF9C5
cMTub3ojF/Wals2Oj3FSZOFkl9m6M4cj3qWIQNg67DEtpNrzwAkcL1SlGFr/3KWfiG8Ag6K0eMLA
HBVmvjcwAqMRpmEnuZ8ENe7CjP2Orclu9queEhkc2M6l7vPdKuevvJt35dgBQlBgsszTmXH/KpYb
vuFvfYm2tdvO8rNuABjhWCLaN5BEZbFp7mhheVgqYx+MWmRpV5v89yidyuEAgpI/sBfEt7B5crSs
8b4zX3N6WhTFAM10XwzHWxJANTIzKQpEII7EQaj6PNL0E0kNaVDSPZI7HnnGPUKMjfDo5Oy6+9Qd
nzpfAo85y47R2QFA4X9pS/kBF0pssrs8pLV/QlgAG5D5YeWvgL1rAHeJ53rSH3v6WRGByHcLJiUy
nRoa2vgx9G8b13Vs1iOtua96X+7AqqKetqlufGvosTsMTBXg98BnkhV9MV+Af0MroJ2vZKBfvHDB
aTWMoTPAhtsUcYx9fXWXi+Wqn9yb78hijgGGYh8vUaKy0JEfZdPFI7Uq5BaeMsXAW52ImujaiQzX
gSTnTzqcXro02Kd5EhaKrjF9vO/zBqbIP/cDnYGWsXH7LKrEH0F3q20Ub8w7T0lWHUyS8MfVjzWr
uyO5YYPx76H3COFvikNha/vJmi5LrX8FhfMhFoPn4D1Y971Gguew0sDUHWxSJZG+jVVc19UxBWtG
enkaaa5C5S0Inrbv4Q33vkweEtBZkTp8LcOS0Z1gGDzf0PWmc6fWcfj0zO4r6Oqj+OvbAJQTQCzZ
WIezZiPbEe2REMsPoSVvgc/roTnWD/nX33gs0LT4bGIFDmVi9zZiZRPT2Bm7NM7hloNVbHSm+Vlp
7ZZWMHYwSl63xoTPJE8/AkeuMUFj3lVbLJPgC/8gatzyS7os8eJr6XYWxXVmg4mNsXtZeJG6mVNB
L/Y61aJV9bE2m8xx3qW8l1O2b2mm5QR5yoYvI6H3dSjXmAgWYCHx2/DbO8FEbE6jioRaiRsvQN8y
jVGPrpj1WrDJPnKSTrHhLWej4p3uBCoDny6a0DNPZuG1T7XQzhnBMwcOdjiF5UVVMlrJCoDq9N4T
o2zDsbafJO5ub82yjT0Qn0YlbhvqSf+0EKlXuov5UPa02s5uevCLSW3dtFn36I7KDTi7u10F76RH
3yYpcdkvafan2g/oaSBPdKw1Vqqzz2L0DDP2RkP0PRv2KfecO6MivwsHlUZsVDNm34OgnmZK7BAU
6rsjVA4tR05Bz5KLfbCY9J0Wfn7sbDrnSuRXo3K0D2sISMciektGC7mkYb8gthg7uFS3dWNv4TWy
teScTGt3R0jDjIQ57cPGJn0cIQiRygutbM1SDXdDa2eXrExMUt3Vxs8sN9QtbTyYfo39sbFePPpt
DjkJ6wd/CNwnbJGKgqYZkE/TL8mSJO+DIuPQdefsFRxy2jqLaB54MPJNP6TZ2QMCpGYMViTt7XoP
f1lHlU+neJFqbUicxBrDmydchjkAlrFevC7YkhLLl6bx2imxS8k84Dz7cvQJBiIn8L507OIEBwMZ
4kMsdarzN6lo6gMe/ILCsz/NkD6Rar+3KNbaLuZjn9XWOQHHi82uoQSS8+qei5d3Br1QddeRnry1
xDD+FlowhGtB/cJhIVQlxCwLzOiYFQ1y/hqj6mpJ4V9RL7nPcKbNYc49Tscb6DSTpHe79VLzl13p
APm+GQeTVR4lEBcZ9zGfNCH09HkDXkh5GLzK3rgKYlIs8mOYYYFFDlKtBeKtAFNYdOuczo062Iv3
lMmluiBXkF+DXmlhQ33gMZGrT9sy/ug2n5t4McoltNvAD1VWGDsGbnfLh8804Jq/S/opQzs1eGrd
W6123d87NrCTUxUJEgrqxJ2mpEWwvf1uFgVb+CXLa1WZn5ZRzDunYcvphdgTjPE8WebV0X0CfWun
PSud+cBjFQ8o0ksXC1XDvNJTuvyG4FccEXN28tFTR2w8y166q03Cw00C116wPpN/2GXrTzpkBvU6
nU5afve2VtWf0U0fKFTXN2TXcA6YBV1b+YuV9Yc+XS6iNB5WmB7LqvBeqGezo97T5j5J1q/Zk79q
Mhgyrdl1fOxZVuzoa9i5vsIIuE3s84xJ0Lj1dtXOMeudXSBJi89ITTEgM2kon3qBKsTPaKVXOxR4
XFPtpXbkMZjLa0rVVzFdcUKiC9HuaA3cJeAkVAvQDsCo1tvGRpO8H7bRIMFzmR/IKcyDI3I476NO
+vG0jmuaEj7JS4CYx7gWGtlffTkRxobQtY9k2QV6tOp2ckAy7u9kCr/UVdRNDqLWrBDfCXrwoV31
8laWTZzq2jdY0/vR2aceOYdaVmd55HR0iFDZ7J2YlN3flNhh+ML+eho7V0aQZ/qublbx4BoIgtAQ
1MUWPbUWEyGB+T4tgq0Jb0gxxOBsrB5MuqdoOKI94lYGY2uPhgjynZpWZ6+o3zwT+J//WrK1fazr
HmGKRldE2Gdr8mQj2QGAcxMvvKn3KHcibPLqmJ48tI2j73O4zrfOht23p1u3gz5mY7RoVbWHhVue
83UxLl3gqGNvD85PaYg6qodpeKDaAVcAkCep7Plw59MfEeJ/YZopW127y0tyeRRe6medLsUDak2W
XKF7D7ViRMnH1DkUhtfsSTprNzUEHL03QPm6JZCmQX9D00zlsctMrg6vtRaqylPL2luNtZ8LNz2O
QfZu9v1sb41Bd96MwsyidTRE3Hsqvw/c+abfL3tLcVB7IsxJnHlxRxUcUOiRKZ9STZJ2CUPKUk2R
Qf8LkTbTgpE2sN6svEzeS6svjpY1TaRgAhvssmbxPqm8EzDJRno7nHpFdXypLnOl5e9dUPiH2XDY
6qm7pX+vKprxz1o09n4eNeAoMfxy3EHnQARG9TRlX1ABP2aBs8MTN4QpRW+d629biDala8c2RRLl
ZHO545PUQivVLmDyd343v9pyjqdlujPn2uZRGuf5xNTex+1IAW6+UL6rZPKLFJYtYDsFrrI6Z7px
pj/qXi5+cdBV/ewj9rUISIFy5WaaOZ7qZy7XI+LNjV6NQzx3c7Fx0vxDUwYpMJqxnUl5wmRcr5sp
7+9NVaRU6SDbcijsCjgvQ1xeF2oaL1TCHYL+k2eQeD3EFpvATV9riZSiTK49mCXjH0mpJA2KY+6T
My1NWBkUO3S+pvbbOukmAiqTD9/rImn6v4PZHbkHEJu4S5Ydc5TGz6bZYvqaV/t5LTIVOSQbhOjk
mIRzw9zWuYGGFIXXWqzBo5Q0cVbpit6qcI/0lceKrp9tkmA1aDsFlyh58H0kfqEOt7iZG7h3JG5m
E2BU/HUTulnNLVq12yV6BeY9b25OCAJsYXa0TZMOYL98SDlTZYDjWRF9TFolhZvOT7VkmxYQbSCE
kLKCWO/yS2u8kTvW/gmM8Y/qMT34zNuxwI2/pa7FQbyl4/WjZZf0LpcP4Eb1y5O+qjGexzq90X9E
ezKUcm9o5Ykg8yNpGxBHvTpWurpvxGSEKPf9XRFYA4JqsWu0jgZZjGl97grU+FWP7wlomrWlI5yS
28KjqNmRu9VMs72TWdab3nFE9MJFiWHI3t3ape7cFUPlbsq+aK/AkSMhpgSnlWA5J8gtXgojMcut
mRY5lGZh70kFgC7Oiupl1tBskycm7guzyInEtLw3q1DLDhdHBx3T0Ecyr3Pw1lIhfk+E7viSoy54
8sjm3usOcjrVJUNGgUzgvJnOUFzE2OaXotKCp6oggbitC9sMIfNclpupPRh6Vr4h9OmeU5TQnzN8
3G9Etu5xWJV21F1h9FvVGsNLMHrqqhBZHDXhF7/cVFJFBVE77mwq6hbyY8vgLpjc4X1wzORJdnn6
aCjoUGJME4ZeEzjvWaHn+LW6NgGkoNNGFc4mkbVwpfNe5TJBDFx5z07Xmlu/kvOddBr9tCLrZg7h
QXVpN3tKzFaL66zTLn+lvpedB/ooM8eMbLfh6CeebrhFGrfumUtgPa22zQ7nO131RsJmwkOzLNGo
d/YTIhjxTn5t18WWWPo3FTiUFNLPar6CI8wHFEM28ixZbyjIOKwoCg5zmnUDVZqd+YjQj9GuYtKN
zWqRfDQjF7XfB5HpZ+K1yG0yZ9wqvQ/MUfwoOFMjpAQcKiqpV8Wj5YlktzrtSOChaaC88NgTPa1Z
TriAuSMC6R/7eSRzoq42Vdtbm3yqzoKnNgvmgzHnyLzQTepGH8sZbMIewFO17p57tw+nkWkBC0SY
K/tJLwXLjCQFOmGtIaD2ZhUjrM+qVuNPUBLDbBGzDBSElmXOy++FRIi7scgPaKFGAN1AbJRj3Egh
fyMD+V4nZrEzPXSegb3JLc5wgh0ecoeEZVI6GcPkR1XPDou6+d6V5R2y2Yp3XU+ffbtDpEfGewj9
r5gjzClqqnU8FRM7pvhZgUzIDQpHpb8pTCeBKjaTjdrL7EeiSs316OtJEg+FdZyJgMVXtPLriulc
m8V2lB7aJ1YxC9MVq+ltmXzwibfjX9JT6CYqiJfxwV1fcgSnSwH2AKyEdYgsXPGMMguowMJ6wcR6
wIOxd7rOCBVyQlY/fAVm8z2Y17Vm8oKkDIu8ZNVuvMiQ0PIC5VykTeAaXgsj7sdBgH18a5ltwTuU
Edmop8hmq21eet8Nra8vValdesjOjdfS4R2UFDShDGDqNlmyZN5cWa8OfJR/6Lk1Qwtuc5P2GCXS
+dM13XsOOc58BIP8tH8Wqjb15h1F5xK5gCc5Oq6oqtkMhva2qeWjz4EgnZ1L3S8Dg+K41LTXIe03
ZH6znQbNSXWrOunSNbatELs+cdHZ++RDrnBusSxBDm+GGr1Lt7Z/toptmucfrWtcU9l8aYJiJrT+
ephqcokIbPXjskLMwy2EsqbAINnVpdoScC8ZJBprU9ZoOlteoYiW9P4hRaUGT+JztJQEyfXPsp7P
iaKBSsr6tUMIEjT+J+7UMUL1ne0MXV5GuQ+U96QGGhVNuV6MTkcUB4eYB5c00a2IPmO5b/M2jZqk
dzY9Mte4DxYCwfWzChL3jjP75lfrT3Y2rqHR1QFh2ZhVgX+jwhFnzB7FxqV/Cpo45yF02/oNYuMH
fSzNBLdtlOa0fJP65h1pvccgDWKQjc8Cvf3ZTt2z6jVkn6RHXBW2iMs8WfNV9p23I981NgXe5CbZ
qEyZ3ErOD7ozLhkvuLg8B6HnPQX4El6tCTsE8Q9oI7SBcs+mmEJ4nu7G9pL7TRHxWQN/eiJDd0RR
MBEx3w93nVx3bpY+lBUjvjWarwsL+KZdgzvLTPm8Kqxx4DO9ZBGotiWFY5D6L7JGdRVUBOK7FFIh
LxaHfq23fsJT2on53kC++VwCNma+pW3Tcl0juxDerq5bb2vWS77LK+8Wh10jjhfyq51S5KP2kb/J
K3fihX5qXnn/MygqUK7F5CjMuRsJRTw4KNdgQ7Jobip942j1fZsEgI3OzTEks52ZFBSeVEOLzsU/
BUxAbTUvv7isDGb9bDOCC52VNMBSTT2PJ33p7hFfNldGgwsk7AlDtRWPk23F/pQ/yEDzjqQxfhuj
kJvRXb9ch3x010j9p7lYee1l/QCYxiHZzWpL1nD94MqWtO6C+KmwNkYUd3I1j43TOOelCNJrrZko
Bo2AjuhJAdAs1M61toV3z7gvXBp5ssZ9tZTcTVDKsek1zT0Xz66CWqbC2Xeug5PBGnIGY0C6Gm75
5Dst55X1Z8RheruV+EYSitl5RGE8GW3iKm9fHG+We+RaAlXilnht8sYRXqn21XJ/ZVQSXakOsa5C
HdKkjj3zAckzaUafGqDck187t4XHb49Gt1KU1Rn202IucucP6/hcJT2aaH9WV8RqGlmh8tBRFnBx
hFpQ5vgfBIgzKGbdaws4BtrOwauqagqtqaAK7+aDaxfBTzo351yfZRwk/EdlCnkSTRJX+nU0nfmY
azUKJMnS5Y0bc8RS0LUb3a3tjRS8ELlrBYy8S8GgAkSr2oMMkoNuaJeJorsR9qKhadnMXm7Ju9HY
mfu203JSBoZNvrIgA8K+kdfeX0QvnNAuPSfqW2WE8iZQ58yVOfrExPbbyGT7t0p8H4AkjQtt8S5b
Etcd3LYIVnoVJ5my95UdCBAExq566PsL1yVBBlj60Nw1P0Jr47lGzpj51DbLZs23rql6Nj+hOUcd
VydKV4909aH8wsV/wvV2BrezDlKhFVhSHQmz2x0lCsOyTJt9rpdeqJKVTNASExLUBdH8JJB9+wjC
d5OpzsXtY0d4mLJXt8cxK4aNsSwbJCh8lt3vwEhy+J1kTqLKmc6Tz0OOq+I4T3m3JWJxRMdjpsfS
6L8o+uyfsRh+i8qJx9Q+KvDkCcHsdiRlJpRpMEUqvzX9VJgR6QQs+9+t73zKpg0iGYzWc+NPzzwG
eIswwDZW+s30Y56bYDgirXJOs6Od0jEvyc8EDw6WKdtUFmWeI124eiFvgXNI+pQ2HdLGQuGxslDW
pXWR+XzP1nB10/RNUwsQhF3unDXNdyh7jmUKH9XhHQmLUpwLWz/ib5oizUSp7TPahsCfINWaH1nr
vKEzgpmK1kLLugh19Mq9J58reRkaNJl4x3zT2yaL53L3u8XWa+l6JoSGbGgvbDsUjSXbMEDi1m+6
i62L62gbD0oD5BSd3AzdqjHcBFeCbmZE2fNM4do34j40AVNY67UW1TP0d531e0sf7kl1fXKGMj04
aroaXXvsqLSMbHO5UxL2qNX/JJRYA52T4tdmqPty/g9X7xb6L92BLlOHYI8CmXbh/dI7/YdRe+9p
fgVhpLba4j8FNCGwVl2HRP2p7Mw6+yQhhlldNmjmnem6aOmpW9joGm99G1IHxWhTc3HflVrxEKSo
QmaOrTU4atayrwYb82fQ7zCCHaegD2I+/iwysI707fIw+vq14c6b9JfW48VEjpOX066UN4FQkW7w
BDzxtYYMSmWUjAxJfRLcLzf6sQk4mQ3euLKTV7teT2oxY49vM0UhF1Urt4aXiD+mSC/UlgYhyVOg
wkV9SJ3gzePaDEmmufM6PfbTe/eG1Bvam3IytKemIIoiWHA+8fKrvF6vpHZ46FioRJHKc7BceO9B
Wz/UIz/LPAeHSkFNpbt21Rr+rtqudIIPi99S8UyjP4H1VH9Gwf3ckmvjbAv3jjzGbeqKLaGWlxZJ
l9uKLSaQDTpFRHwfhWlQeuj+Fmt5Ut7OZ3NEaLoUxOXUfApLd3Er7WLPyJ89G98ofadYhrIsOdWJ
33Id5zljILpfXTc2Hfjbk1vz8tu16dO70QLJuehuCn19CmB8n9t+dp4ab6ET20qNZ6uechEmSaVB
EBlZfWJhPtqVTy9gkJS3DN9fU49sVhUQc4vtTDFil4ecZQQM2+5jsx200Fi1Q1pr6b41/O+g4pw0
IHRplyD4pKgFt/i4TGHedoTHlQY63AWGmNLO6rYRNaoqDm2Zx8GorjLDumtgbGcoLKiMqrUHqbqj
VqQ3SwmIu30VWiGPnSh3mtSH0A6GE+m/4hjY2rSd/fRNNuK6dPJgpIQt4j/wNmB7XpiCMkV5T+5y
qc+nEoDxJa/bHzI9KNPxWELzlT9Am4Inj+MwzojDjvuqsHcaRRknzRz2hGzF9bg+liYuYdaWh7G3
8weBhHMMA42fibDJ4c4MtHMj+m0ph+va4hlecgaedTcsX0PSXnXnETXcHhUhXqOCpa6DJS7qrdmb
O3upHn1Ez+ZAZK380w8Cp7u/H3zJMcM5dshyJI1q3JF3sc3A4ojkhfl2t0FuMXJQnHKrZsRAY6Ca
rU9D1cTCfnZlf7U421PR3mUmHTID65g1IYRbNfsDt26/UT0ZQoOS5qs2uAhf3ZTFBsNV4kUrlpmQ
kNZt5j4LxOayo0ebMmtH3gk73abdIR8JMzg7ntjZ6VfATq4WBJCMBhoBZNy3oVP8mM3t6p35qYKN
I7N3d5i31vBF8LVuNe9F3n3e/A36dFMfWHFKMPRKJ1iDGbUbzsiCIj37rAT+XXbPnDOZGpTc7TdD
zr0HQlO4BLYXnB1jFjPd07qZHT2Hb9/Ti7h1suS5aWsFsw+sJzFyRC6P82H12bvDpHH1x7zw0qcu
7dv7qgQtbNZ2PPSdFuwQe5iRaXXZbz1I7F2leKI1xaEUdf1Exmc51uggwRlgJjPdP0k/sW/6An7U
ReDabFR/TKxqwp6NS6QuKxShmckmN/ec+6Tg9XHQ2XIzi+Zq55Xx4eA/jZxmGUB1i/SnJ3XkoEvO
69zW6zdlDCPaI13Mmy73m8eZAobIGuWLBQk/hrntL8fZy+mdMft7yVjwPDPcR2lVxJbRw/I5722Q
7L2yfso77cUbKCYEYv1IlgY7mA4lhiY7RMb40NN2waX1Co1e7+qFdOpkwqhXsi5UmRahOLsZO+rk
SK1Bi/a3+DJz9x4m79Uc7YMpxM+E7XLoaREeugK4kI1euY/EBB2DBLy3mZ1rgNAVotK66hkvSh8E
6aaBFmuSd077LJa1Aiu24pI9ZnTgCL1kmsNW50WZxL6B3aB56RYbMDws03xjTsv7bhr2a0AnRmFf
W8f7RcfxozVpx9wazmvR7ZBjdWAFk+RbXLU9Ssp7tFse82H6NOv5sbSGd9rpF47dlZucCJ19U2hb
cNMJj4J4QrZ/X+oi9jXQ6hqn8TRDRiroG0NeKE7RQQvVb0f+dIbCScSQH7GtIiwB+rXkjNFBeT+D
ANdKJg731CrQNDSxj+c0WmaGVOyfWGTFnW2pB3+gF4D+rp01y18quGURpM23SsRvS68Zs/Hrd7NZ
7fjy9wQ3km6B67vSjJ1lt1tvTY+BCx1E1zM0d3rKk+CVAfHOMrScSSG7xxvM3LnckXUXLjjmw6ws
z/R1ntPa8nnx6F9wvdtxbJSxm4g4mZYlrHqQkrrlB5WJfG9WLiwxHg17vhGNCTFiQazXeK8ah9Ul
GX4tTXnNk54ZwBdPukDS27Y+fGXyqKybccP8VdnLwR7UdajybQpmgc3zx7Q1nZ6f4DmrUVT0LaCv
t+l0IpRs1e58Ssn3eCaW7VDOpGDkWNiFTfHkVNi0GqAUL637sewPbl7SYNann4YoSRBwtV9YqYnx
6I2f3Fgwa+X+EUoc+a6v7sVsXJNgvjP19KpNSez2w7up9ddq7Laatzx6we9AbbNCv4NGbCLc9RvH
tdDhU9Ve0M43sANJfdwXefbtQJPiwGgNrj59xHmCRUszLgXstY1iEkfngQqFaDaKx0U9+d5hycy9
X5UPc/lkSi0eBvcmDnBS6DOni1hWWd8SeUiD+dQuntyIyXQwDjnwMVV28taeNg8jueYZhR65AXq1
rjX0EhsuyDJDrj7087ZpvV1OzGrUSvcktIa4hb5BpFO6f5DwntGEPDkq22grBVu1GqkeA7UbMMiH
Wr5sxQx+jv8oj4x0eC+a5Vh49p+0G46VsB/h2eOpdS9gHUfW1iW0FvhO9kwMQl1N2H/p7awWkWdV
75bG2amg929hqzTDDwrLgGECtGtjwyMHM8k4VoRtPZ6Vr/+h2Sv0beulbcrfiVeelmD8Jt3pj6Yl
O10laeyiMYhM1X0RZ/SgOTaYlOoefYepe3QPGTHWrpmeg7yHniqiGXuIEj+EFBBm433TFfTSzRJL
P7kYgyTu26jN06w3VzGteoRbAHlDgEm15hxFl3qqBVBkPRfgUHnxzrB7wDryWSjxPvWJtWODvGUp
EUTR/lQQvKEJkAcMrj3rvNoGQBSv88+IBD+UNadkavqR8t1PYORby5utNploMd6mR9PH8eOLiNli
d5NsEDKzheyfYrsUCz8i5k2fb9RZzHNelVegOy8St0CWYGrOWomeSUh6mTAx/WSUcHLgY6ibyM0o
dBjbom/iVEvPXd94cQVyFvbmsHDI1SvnvXbw21EPXRQzPMXzMUtLsltswFuEKsa2cYOrQbDgOZFC
4BQry5feLaLa1H4T1oJCCh2sRu00pbAYU4mGtKQvTpmghK9uIMpS06p5FI1TBfcQdW1aR0PXAHnz
mnIzaLsGrc+uc0c7Sszsx8mDp8VW4NO5CXRX7oJ0JLtQxb59rhpYmKXjM8btFXtj96vq5rPNqiC2
jb0kod0g1XCdV+I8MN7pDkBHP6LQxUKzVOKT2tQXZ7bFqZoDTCzm/2LvTHYjR7Yt+0VMkDS2QKEG
3rvL1bcRE0JShNiTRmPPr6/FuPnqSh5xpcqq0QNqkkCmlDInnbTmnL3XzuwXXKdvpDUwnRrP0IKh
dElgEXFyjMchoyERzo2pl6Y2v5VoIm2aqUljLzX4xqiLKia3p8lHOdFnbJ2EmR8DPLBVEu/JPrji
mzrTgHjOXaWrJLNWUudBMmlLZMggsoANf0Rmx7mPyYabEqTJunGcfWJKTKxqV1XdjZdlco+vs1za
RnBnNw56iRZxzGggb/T7gyOGJzupnAt9MN0VTd3bSY6L0M/PYFdcNLF7V+Ek9vEuuJHawHtnr5c7
2rbR2NuE4ltQXisN8Zv0p40mAp3mJC2tPLqpKE9TlVuAFr02UDgSif0YOtn3aorEtumT21pLXzsU
iIH7U7BjqOn79ragBWIfzGarwWhN96MtETDQiE2z8/mNAC6SRRNEmvvWxH3S3sSUBHpgRatRcbTV
6XNgrZkoiogR7eFI2ajJY/MA9kg/gDw7Ri4SMU9f30f+0ri056Z7XlB1vq4iJ7qLqyi4UToXKq1a
P5hjE/8Egz/t8lZoP1M05+ss6orbCT3km4g8FhdAEUbKIpT3cXQR53Y/rkyk8XRfx+YxRbF1gbo2
3xYemnVtAiMwwqfZj1MlNqD06yORZNExx9v/EhTQ1SKNo6sgfIkD06Bv8kBXOw3MN4SiNHginveZ
XJ5zZSfPbkU7yWzwugiFNWqhuSacH/wwXTSp8yyJ0gtX5PreqLuHuuA26gGFUJyWxYMrU0B2ptnC
oshwX7dt+kOFCoACEoZQ20wGePTWWeFruSzr6BFOCKI256EG27AyYpB0HJ2uXIByK61gahP02+8q
3OXXrU/tUzyX7CmWMnYXaaufJzK9qlJ7gWd9p1GD2FFK0rY0mfN1ZU1iB23mqordGwRt8U3vyBXg
PnRUpE0eFALq1ZDV0cLN2ovSMZ7iGHSB+ZoQcwowl20SCh4a0A0t+iTdpng5B9pUhAc/efp5H/iL
rj8aTrhxabuEzlXpdjv65DDQ05Vr/NR62ouRtktabTWK6rtIXiYfg2H8wHu7pCTsox+avrNbHjet
RsEvrAHU4lJijRmnZ+EGZ9icqeo5OKMCeu5sFF1MTiEUyeQiTOQe2CeqphABoRk/Kp/oQ84sFbNK
uJqSem0N7JiSAoWWdlWSKamY+HBIWua+zPOryrW6DbSltcj04ClF77gRJXtq6BJDn0WrYSofo2Lb
yfisjMfrZK4nQS7hSxSZOoy1z7l2ILZFdbdZ6x+DzvMXYeMXq4mMgb05JeGakIFvKnefmTsQAAOX
ACvlPVAejDZi8tn0ywgeSq9vumJuBqBoSyUxfx1UyxX4+TVsIDYsinzWCjogPDHHXWRE2yk7OidX
ZtMNxuPUqLO6Qa5b2FtsSwiXE/+HbzJJUmPRvmGQNJZjZIfniVNRn9emM63st102biEbTJyHUxyt
ydCxyTJJqJwAcrl+8CMyaQM2SF81vzuv2ugIpzGuddQ6Fvsjy8bq2w7ZM+stL0+PJK4cnoqpXJcF
qleP9Zx+OUYqH2MdRJNVlhuvbvKqZI0Y3fTPe5fNf8u/2IhI8Zy315lUDR75mrJrRpxHhDpuHQtI
FsjrFszOPu0Il/JoW65DP7wbm7Bce7Amf+ZKYh6m6LYKDXlAA3CuYv2BNne0bOFNIsK283GdZjV0
x5xe7T/3ZlzKn8Vto37+bM6f5X8DX8UMQfzPvopVEr+gV4rfh8jM/8e/jBWW+ItTOTBFyxKGYb8z
VljGX0RxC93zwKEAPveAvP5trMBz4Rr6HA1pOSZemdkR9rexwtD/wsXjGjCibTI7fMxk//N/YGsJ
f5ZX/zJR1Sf//j7346MfB6McuYiGa7pEl4GWtH656d5h3n0KX23SIMGtjD7ccTJuVomb+18AGP84
ysx9hinsYHSbccPvRmH/MPn9yCheao1UPmsUBAbVlXd3/e9re38thnk6jsX14C6yuD9zipc/sy3f
jZN1USzMnj1F2jboQAiVHo2VlIF35bX0W7ckWllIATyiNgYLZGEoIZ9B+2DKl75Tg0rq2uKuoHqP
vIWskPKcUAFTHKpUt9gOhWpwN6CnSXfC6hl3HHUCH/Vk0Q71akAEvEd2FMSk7wzt1nAnK8pWYWOM
LU0YODZ8lA4U2op9v30TI/SpzkJfChozWkJjX1oWUVBI5wgkpkraEEJdOIjig0G8Wii7yK4cGmPr
BgJxQeYVnFOo5iSX4JgUJTTkcme9K+wbG7NAfKmXg/4wmmaApAm62H3X5b6Owhf1mGX2TbZpQnRb
Gy3Jh3oL3wRUY9/qE+liA6mwC7R+HpX4gNrFKpl0IDz8B32O+Y0MiywtPAjObgii4KHoGxrwiGIQ
GsnUK1GZZ36AKjF3VLZG6V50Zxo4ELRdCFQpeeP+3Cuzn5pjb+eW9QzYwOeQXjdlwSREvVIlk1Xt
VOmOVwEQakXzuhcdZ1X2P6jLx5i88LConhPC0Z5r6Q/3BZXHty4XTs5Pmux72JnZdyK97Vd2VOKN
A4JdfJvTwNkGZEPHubKA9brzI6TUCzvRWoQjAG76dQOBJdlJk431je80ZJ7ZuA+SRVh5dXWmJ3D/
FrkxyHRlGU5rfm+UBpIaMIxJqQhfdbjGuDBAmfIr9oEjRiu2f2E7w5n0IUF04wRdvLFs0KtLEZK7
BGU6NPonAAANGbV2WkiQIU5ySQuo+/8RX3Ez/krsmtMI//P8fPHcqvb95Iwt7b9mZ8Nx/uLJNbA7
Gu4M2WXK+Nv2Nv+E4jAAMvJTmZyZ0f+enTX9L1sXzC8womc682yR/d/z8/xDm4RKfmjhucQfZjv/
ZIY2Z9T3v92wnsdfogNo2hQjCSX0T124jolZm1jH4Mol2gFlBY7Xun4ZKzXupGfuRGpq9IjSaVkn
fT6XjY+x139DKIsBwZ5WPimFQDBV9GiPixji/hIMJnxT13oEhYPopeHk/M+X+P8zb+V/u40AK9d/
ftCgO8vm/YPm8Ov/2gUI5y/WeM/QwZlzqGZN/6/nzLT+mp8SlyqQz/Kl2zyBfz9nwvjLccky8wTJ
HSa/9e+nzDT+wh9tkJVluEQPCEY6WfU/2wV8NHq7psXfYF2mzGh4pF66J+uzp410YCy6J71nLbxB
7PIyO8iKAh11XiurN1V89+7G/GGtPlmp/zWiz4aIUQUf/4RvL8nDjRTe8mXqYnEjhCMP/mFa0q+r
4il2uW82mSfcpI+7gTHDIKaKOVdSvUY1HF+4Yo48g7eMzlpbWfoF8iz8bm+fX9oJLZxxiVfhm7bZ
7rigu0+DvuK2HaNUZ9yiEXQXyq2mjIsSdSzYKFuE6yGR15Rqtp7z/fOR56/p3zPFPPCcFDDPR+h9
EFKdoMIbTysx/SCgKa0SZWWHcFig1s667o5yf88RM7CXnw/525PDkHMwIreYDReZER/vccz+IA9b
hqzl+FIPQ3dwSVSYlQ5Xne7eKzadN3XOweYfD8uOmXTA2XZMQNHJsPrQVS7+imgJlgGqKDCnlzRo
63UwpPseHp4AtNO7X6HYf3toSS8xbeBvpPy6/m9fLA1ireJMn6ABtGokeEaTPY6wr4bN51fn/P49
8gCBXncEfn1XnLyO+D4cBT46mRlcVJIR3ZspEovirKeg8PlQ84744yNDjgwGbRY4Cv6EsX78/pyw
E649yygLF4k4ucoI162v+Pm/37d5ECL2BGcADhwn1yOnLMOtR+cmVgjIGhcuUD906/+LK7Edc/aJ
g1k/vWn5QKozdX8qslEZbLQOztQwyWeR0PH65yNZ1Ds9AAY2avWTywkT8gt4x3kMYNYwdy6bkiYh
ZOHPh/nTXbNssPFijidhT/HxqyHNwLNMWSbL0IzuXFvdVpn8YogT8Mg8Y9gY24lFYmESnDdPLkVD
LSv1gW+GthKK20CYV0TmljuMRLeztQkgnZ+uRgPPAQjydKf8UZEp3+o3purwNw8NUrQBLPsXH8z+
/bE0HYsHBloOUBT95P3ONUMQ1OQlyIBisHgRxJNsYVFT/fwW/9o7nTz+rD4eax9H8DkC8+M9bnSJ
fDJuUjg6/Yuip7sJm+RO9zN7pae2tjb18qcPZ4hIjBD8b+nglTcr+uKxradHJAzxzkoGe19ZconE
Xbw1raC+k4loNemt/uPzjzt/G6ef1kQQDUFD6D6v68dP67ghWlkciMtpvM2GH25wkS3N61Hcfz7M
r4Xxt3E4hHBcdz3QsieTguFPHVoIdop25xxaCQO5r/LhwitnQHahauDJCuQePnET2u9CDGqH/gJP
pxaG21FLSwfNW/XFpPj7SsO+iUSYeUeEUu10ys9lbeojYo8lJQu4L2N4Nfjdc9rsWnvf5L22KyoE
15/fiT88htRgKBwK9Efc9pMbQdofh9XEwBRLDHnZezTl4uIQlM0XIVJ/eNVZU5hNoEabzm8zyhDL
etL1GRE9FaS1NHnQb/LSC24+v5zTYeZ4U/6+Oa+cBgeek+cHsLVptDnPD5BB7dKPRLBqe7P+4mJO
V6/TUeZP8a4IM6VlIPKCOm1aVnATROgus3JyzsxO4DjOVfvFg3H6JZ2ON//83XiR7sdhR+YXZstz
yzibqgfjqxv3xyEIpPNdXKouKJSPQzioS1TjM4SfHWeT/C9jKnb/z78eY55t3r93XIkF84jXjkqc
zfrycRgk49RzoBoubRjdx1poDtZXOXzr3Ki70HVVP9d1rW/wdy6GfLiqDSbHqWyn+osPcjrP/Poc
xhw3z+tGPOLJ5Q7ZiEHew7pGoW7bFTbhlgHNcPqP64be5hp87xfPzK8187dLZyPCZAx8Rj9dU3En
C9jLSPUttx22Fh7B67yF/xw4AtBk3CW3QU21H+gTBTxB7V1oJjAPkuCNUC715GIiaU2419QfK8Ai
wcXnX80fHgDO3h7LBEckesMnz5g9WZxPrJ6PF/T1K9ng6ab0a5bCIEC88/821vx+vXueKw9Pt5kw
+0KbXuKo/OGMPrbL8otLmr/E3+74u0s6Wfp1B99/P7Fz70PfO4aFPKQx9hnHuhz9+IY+IPXTsn12
VZmtPr/AP0xDVNzm0yt7NfbuJyNPoIFt7Ac85g6ZIQNO6DMF7+urR+q3t4nVi5xUg8PQfJnuyX1k
DdaBH5hsa/Lolz5oN3LsW9iljkbN2eDgu4fCukO4f0AEjknyH4aJuXOanemA7jN9+NSwrk5mwhDS
8DDhCoNLEP5wG+siE9mtXurAY/IIUXRzp4PBr2OxMFWw//wm//bEnox98sQ2Zefr2ADUUonXHg23
iWRg+DKLdi6CfXyKToY5ucmG7Muq5yi/rPpx7botGu34uaHMgWxFHpw8XKfduK+ydi9cDfUSqRYr
WsDbzy/2twlr/hSU6MiM4/Btnx4wUrei0VbzVTdo4io0XaBK1pqBcSgL1sEMEv7n483zAOU/5krH
Orm5oIfRdg+ImyL05UwZ22EoVg7PlGNv8OZ+MdofbzINDa7Op37EQerjjBBpXVfXId9l1fu7SJJ0
Y3fXtR8fCqu6NnCESQflrTG5Rxnj25KjZ6Iq+WqOPt2AzU8z2C2df7quRX/l46dIY7cnTsAgeSYq
rPYOCQlz1KTVEGnSylIPhWh7eZtZZApthqyT9s3nN/23aYODMNmtTBiUc7ipJ7sX+pQa+hz2nunU
H2cH9KJzou+fj/GHB8llAYIiSUGDktzJNZZJnFPM19VSDtk3227pEEVXQFduHL18wqD0xf7yj5f0
brj57Xo31fdpJKYoTNQy0eIWlFN1GLr29vNLmt/AD/P8fNvejXFy2wYPxYtnTGpeWW20CWrVF+66
C3gbmRO+uCCYkL+Nx8FYsHmh9CWoup2+G6g6vAi3irZQTqUj0htNY2W3hqbe4OOTe29kmqetakeD
IU/CbnlbcvS0FyiiUNvICaj3tMjqxHaWnodR1AuDNnqMQhRxFzEeU/cgxy7B99OM9nRrTuCost7Q
nkYCKM7EpE/p97quUHw6jVVe5tImr8qnZv6mekO9GWgldqmq1JXnjjldajxDlwHJgum9b0yEMWhG
S8Lj4N+4SUIgA96Ye8Ly8uvejHrvGKO+9XZj72vf8MLV5bbGX3Ct9FIsDaN2ILNO3fCg92bHhmTy
xktLz/M9BGUg6pUZvMUsq08hUGKoD+Q1gSICMZ42codx+s2268na1+ng9xCyDWNchtGEORQyPlIH
ZenpeszCkLQwk3PosmA3X22DgjCEUfnpM8FLahOTVHsoqL72687WI0qfddQ96ZIYFywpxbHy/QRb
CzmSwb5rYnGVEieRmU10RjpVcEDz2W2yFIu1WSnnUddSZFv2aOhHyNzWNewVsSKn+dZJy+aiiotm
j0V5xicrHINttAmqpAiQ+Pgu0rcyWoPNiJqdVgZl/1Lb2Zgj1C9J1GmtZpWL2L1UXWNeIfYACJTb
udi0fJ8rA3hFexsGhXlvN0ON+XuKpb0a6Ifn+84rpjMjlWh4UYJx43KsJjTwFppCRiZqPbrq8/HQ
W0mznArMUZ5ebXOZuk84S+o3pTcC/Zw6N+rQXLpyWkX6WF3lg8wRYlFkGLLhzSOgZIH1I4eDgkcM
yGmOJng8mHqvzWQi54fMxyjBshliZp5V9XHvrN3JlTX+kFBcVLmZXhmupl/zfTWX5Pbpxjl+/Rdb
x+Sm86WFixiZ98xJIystZT8t/OJNdMPIXtZDe0NVqdQalGVYhvvSMuG16NZjWk8vroidb2AAiqNR
Q9UIIOAEi5gAi6505D4u3clYOqG2x7bwJoWl7GXaE12UA4aX4bBoIWRgQrlPBvhGDrwmDwo99Vrr
Joh++mPtFQudEMunwS4vR2jJpJChsQOdekd0QLnsp1EeXIkDhF/Sdrk79gc1L/cQa7wzya/agWzN
y9hHl4KMd8SEEZXrYtCNDdaOS4d1DlPPaOz6WZ2S9WeAZ9ZTpt9loupq6CEexLxwLnrhia8EqcNF
zdaltkEQDUH1KkBnrKs4k+eQLKcDG6f0EpmP+NEPtK+xf0TWIVDfpyw5oyxn9EuftDT/yR0A/Ab5
ZdZM97n9hDW5b43+vuTxKK6x4AxoY8hy3hRgRHZR7SPm0dIive0JyUF9TWD1bau/WXOKkY4K1Ylw
Q2fRN0LYnkONx2wwdCDWWq0TwZo2dykn/bMaxw5oPSteGajR1lTIo/TQMLFVHWbYGfPWao75WseA
zOKq9vd5yKwwIykRL4PbgbofZii0op5YbN/+6XbxWQ3HuYjCTY/pYWpqXqBfNn9nyNddZuO90s2J
iByjxP7UlA94vOUKEqu5MMaGWJ1EreOcXCUwNfz//bS1AEpZXr0uJn8f5dbC0v3vwDbgP2crkBAI
O+NNZxXLLmkfoTpB1YBc5xFCYMxkezI9So4oOIOdNeHQa2dod7LdJQL0uY34SwdV3AUrlgFQbyX2
hk464rHqwe0WRf3EPLbynUzvDvoYHjjqIjjUpzfHa5ZwukDSZO4DPfjuInGYFkL49YsK0OMcQ+IY
L4ZO1kXnmJcaz8XBUtZ0rqfCqTZxInqkJsQTbAjRrV/rpHr1Qvt60rMMErYTIkUI8upSWk2wBohu
qLVTeLc4yjyeMyu6TLBXlISxTNMG3kh1M4Ai4PsWgM3K0dSvTCPLltZopS/T5DKRjsEPr8bjn4ed
86AXIRR3EZ1bRXBEzfdA+OZTUnZL6SUoWT3vygHOv3ZrgUt8qq7stKtuKs0VC9+HKD4WWk+0cTWg
E3NRDhh7uzIUDKRxsK6xwlbgbgIU9ZFfWXi/WB+mLHhsChTeENCTbJ0XZFgeAo41W78Lt8HA6x1M
Wvtm5bLV18kYj9Fd0RTjldDTYatpuXZECBs426lG/t0UUPwBCoLJiTGjnsNTOfDKhUfPKzUS6uAN
1FS7o2RY9I03h0Qar3U7POrd4CDz7YQFtacPXn0XPDyyF30CA0JUFlB5zut5uuqd8lzvU2PHpnal
DQC1hLHy0vFAOx0MjVzDQMDSkltLqPdLUuOGXeyauOV8FdjUGFt0iQ47j8ckA8JwIK9YWTc1VKif
yqjY4Mi+XbODJbXEORd6BMW1BfhQr8HcL/ESBhjJugvMbrsWyQ88lajErGSpGvCFHZKJ5FQ3alTt
IYtUby90gQHB6L2EWIVozA51NIwGfXWUgRHJmAs1+oBiqo5XFKqfqfbK3iehUA/+kNoH7NBiARXU
JG2uKMjxGkJ7WlbUJ1Cng6rFY4QCpBip41CMJSIhmnZRH053XteWXKCsmvtMdJ3NXqjyoCMWUbyB
nwICMWxdnBvGa6iL4hU6eVcvS0M+MVM9U+lGLJ83OBwJzYQiShLHbnLy6iLTuoT8nEAf4mUdjOJC
E1lOCGo4zJRUn8yYlRpTczEk6HjQZEOegWtZng/uqK9KWyT3WqqwLeVdMuwy7EDLkjICYiqMHghp
K7etlwqx4UUyVd73Ssme2AR78llSQGKtUKr20FvI7GtXXexXNiCK8tEvhmWSOE+1K52VyDS3X5jd
cGxMDWtodTt4RvkdwXmzzaypQr2vGS53bxbrxH1/kTv5eBUVpOHEug+zq6nOyQzYoXPqUaRGdr5F
Xmwu+a3w0hhK8mNdZmoNydWCTNccck85yY1eYAJAqQ/Ao8eHOFZ+co5Su1wkBFM8hWbJBiWIPeZQ
yB4SdkSyMO3pmzWOF8VQe8kOnzsBtzhAYkTe23yc41kKv/eoEA3XgRVsXaLcDLuBzBbB+Bo5m0OS
s1Kk3AiuC6/fNxGSEyqL4Xqa8m8qafd9kaloXaXXeeDdFbKoL/3Afcy1OFyQQ70hybSmEAgpKoBM
SVRN2uVPc+SDf0ZAXbqVLAhLJrHgAoeku7Om7tLPo1svtbFBz7BKfgmbhCyc/EYYHVGpKS/PomTP
qy38zLpJKhPehaPpB7Dk6swzo/opI7o5zIxrEQyPgEhBn2VNSKr3LEIFYCiQxfEXQ+c57ScB/UIJ
kc+UkORKxKwuTbBXk9VdxQjFwffYGpLoFCnbC1786rEJPHUj2emC9isaGICTvGsniUa9yxWROfIm
jv1uZTbNVqTw40pQvm9TpG/bQA1PUrrIWWbx26LKrIfIJhTS1s1nyEM/YbcNx8gcQoTwMXBlRfpG
nJj91hi4iLIwAT+m8YOYCTkqBU/bD2REBB2sh7bPzkK7hDWBgQNDLc2oLERoVre8lo0yARdpJIYw
D9ziJagQiw4DTmqMKUkZPzsqWjqddN+U61AYaIjgylsPaEi6lp6z4SCKnxPhdVviYUhY/Ul+L4+9
AVSxKwGGOV5U7xzDK1h1PQWfcY4aJR5YrDQ5zW/fkmyLq3FAWZ6a1bmb4WSZxrQiBmnIm62fcpbt
5Qz8NGnzdmeCSEGsUyrA6e6YZNo0b0Sk/kJ6qKrGGqTn21Q0Y4j1hZm9Dd1g0ds9+Kkq6r+rgH2P
HYcvjkkIFfYl/JZRfeP75fcCHAagkhAvVqVUv2DGmKHEQQRYA9jkeSXZUkVNM1z6qghXni1JW0t8
WAJOq3dEuxJVSs+N2iB03KhbSziZlUVnCfV0RQKgUtVymILizRSRtleDJNMkwXPAIulG4DAEc2ju
K4pQVVyuzTQH7TuRg2zE9Usx0txsghgDRIDRtGf/NMYVU3YadXKTKcgXphuCHOEZ6BYw6h4AYaTA
8LSLcEjfsJSq68RpimwjQD1iX2dR3GEgYX2KwRpOS6Oh5AKwsALLxltTPIOE9KsDJ2Ro291kSkgY
BRFdYFcrUeS71I79Gz+Y5RgcKMNh1Rp4GpZx0ORwf/pWDUtBTE3l4s0ehgYDS+PS+QoGvwGSA6WK
uZlkmBtFpUaQwQrycBWPur+305kRhLiyahdCT9oKSzVNtW1nEVuxUEmjzdmXxrrNRjE+xsoiEim0
ez5AovlYN0K6T7LxcEo0hc82lNSM6ZGt1UAMCGc5+NoeBjDRuvK5cgI1592mhJpYNjkZY925AK2G
cbynlJ+S1ihH/2dopnAEO8vFCYI/88qts+YWFGD7rTXtoFiH0xgNR5l0/YHfNLTvhG+E4A4j5T1E
+dSNy7HMBvESx9In99wrmYKJgBCX7D7c/iEivnBm7PjmIojBQjx0WlgElxFKW28RysGNj0lbO+FF
KUbdXjE1yZn9jcY+9pujLCNjN6j+BjfwtNeKyuZa1E+FlW4Z2UUDrzfnVLWgza3EIU+Lyn8sgaK1
Z1SeMyCfUvjblMhf0ly9ttkNE6J6ajnkjEk7TNes1IHDw+hfEGDVn9Nuf+6N5Ayba7MKigoSkqEV
DU4hv0tfezwv9zExFEeMxBnnqzkyqm4tML9lYw33KFntvtvK4A7aXRyrQ+yUnLoTJpVpKR0gKF6/
YZWTXXQBVBFD9c84rG5VAvP9AO/aPHIODw8snd0qtDiy6pCmrm1ALqsh1DP4IUrADAEGbNvLMO45
nWm1QeaGSSwehqVVbcbeEQKFV22Kxlh3npiKWdJ8kcFzEDHB5/p4JtSj5X4fwZRPRGtsAkFaFVg5
kV0rZTrBDkRK3y6BK4VzgJVdXkuILO50xYDlU28S0dt3yfc0YW8PN4tz1fkUPCooxI5cWsPZWOOk
ixKbYlyiKmi91gvVDW3Zd6MVLwpVHGUdH6NKb0hXYvHCkgd+uHb6Bm5xoIhGHRp0zbG+7YZJ/1nT
IMDRZU/QAoTw1F3Gxt+G1+OP9J46daa7vrgRplE99GZ1L8884Sg802XGSin56wo7Modr4gKOpmgA
4y/xc6zCXF+npnHhEFVfMJs7vraRAZa8TaanwWXsIFE34zZacTwnGRnaXaS9mHOAXzHgH2owFzPH
Ftgsk0ISxg4ExDDWfVc4TO4Z2JKOwIKe+EbukCsyYyFLK9/b/kR+WaycXKODFkOuS8MYbkXhRNeE
M0O1slQZNee5rR0i0/zuT+Pw6oYZiDjzV6plL3Bs8kByknEL57lIifPaQQfqF4rSe3EETdDgJx6y
aG3yzq1I8yjRJWVjfRGmVUD1RgS/Mr/4wOzSYJtjGbprxuEsJfUWgGUhvw2pvndBrrJfs4gkWZOA
SiaX9sv/B6iuQk8m171r/awtsc3d+rEBUK/v8ryJXOpTEWhtOpMQvAu8eazLa0JPizs2oOFN48uN
nTmIsNGl23vToN4ERlRcemNdA9XUUHEvREVA0Z0FgmlBnYtUCAMCGLjYeq2Hzd3gFNJ5aQ09OCak
2VLumKmfLMwQe2ZrxyKvme+KTeQWgbYHA36eprWxKSN16MvuokOTT5nNP7SalBetbq2LEpzQiPcg
XRET3EncbZptEExd9iKCEajZ6RGXxtSsmpC8PEm8wrmERkpnoZPPRtAnw3JkW31wi9ykeDDH91E5
GHCMdtlw2YGMucI+NXHocsu3LIuy5JqgAP0WbxdnTqOeCI3WM+2xBDt6HDRXJ/m20Ed2eM0Q7KFc
KTOAPdhWGhwa4toPnV3rR4GaylvDBKgLNgsRT1kGKj3t0iHZpJQq8OlOaXEXpX6/n7AqPpaRSIpj
DcFYg2CRVeY6dMiSvByDDpbRZI7ueDBkeGd1zqitfQ35P06DwXrT0zHv13XKYbDTzGQFUFbufXyM
r4Hl9HdkfAQ/QKKmGjk1eBlsnwAveCXGilmvucySpNgXumwuEq0xNimf8hjAQ9LXvpGEO+BSboMT
rilhqhMRKvae5xnr0cOo422S2h2qYkOBWub2jWxAVg7sliY/guVRtth4m2+knFocsDQLtzkHpdpl
dl/obYiiyNhEwcSfoDmbQo/eTjAYh20kCeTb2UVMYlvoWvcUvq9AWRa7NBfibNRr+3LIOf8YLQBg
Vk8g4jgWsruk45mi/GCUNZCXzrM4huUJ+b/VSKkd2rEue64/BRNZaTh7UeJo0KmxO3ZDb2fpgnd/
3P2z1gEP3i91lINIDA2We9J3wn8zRVHZq2XdkNdJlQt+ydLx74Lhi9bOaWtpHojOnWNgdvJQVp50
Ec2hajDh0KOgddAsXQzDy9xIHtPIeeRs2q/oOM3gXav8ol1x2n/5Na6NMJtetC50e/5c7/ovEcrr
UMuQtMHAzbbgH9OLfCzlF53o06bSPIqNqgeIt4vP6vQ2ho3WRBHZqcvIAnhSGEALzGozud6myJ1u
33RYNj//4k6bv79GnBuUrkunDIXsx+tqoo5YuZ6GIdZ6bTzza2tJst8Xg5w2euZB6H76ZPHQKjON
k5vHlrJAnTfrAeM91WXOWmsf7oLLavb51fxpIJ/eJ81P0n+Ef9JGl5lp5eastoBQvQ4BJyRFqi7S
tqhu4iD5om/+h8FsVAk0Og0C7hHdf7x1CTEeGC7A5FkdZ0I2HWyw61IteXu/uH+/yX24gTbNYxx+
3EIUAic3UHfJrkRHztP35JNLt3HUPdnskmWhUJTFyXm3947x1TP/hwtkkuMS0TMhvz+9wFj5YUi+
oFriYwY3XVf6I7mcEFXTDDpsmWhf3NA/vGOIK3EVODanCfQ9H28oyakm0Rs8Jn5KOC9LEzH08Pk/
f0T+PIhDxBmqRdPWT741G5Rg3ce8YmTHxosGfzfQY6hWn4/yh1vn6y56DgSBziyP+ngpLW1UUpO5
dYV3mXc3Rf/Dim5U9vD5KL9enPcdW54LhmEWxPYxe35O1AW6E+SpTOAumBkdsSTF6N4/ZyxkvQOL
PkmuUO5shJ6VBOngPVYenEcH9niLM9q7Nwtus1YT7+SX/pXb1//8beRFRHxKj9xFT3gyt0RNDmKS
/QJVJyPfyYLKfDfKYk9egrEUiIl2n9+O+av7eDcs3UT1iYXWQqhsny5CeBpLU/KWeMQ8zZHRGbm1
iYJy2I67Hi7oGKmXJs2ePh/2d2nw7InxHZsYjVmy/pv205yaLvDpRskVeGwCJzjgvwWHeBcvLofF
T3wyYPNe1eIgl/4Xr8zvzxnYIlTJs5+C2cY+eZpjdh4E/ZAAnst8y6q1GppoadfOTdB4X7w4fxzK
snFRMCP4eBs+PtIzZ9rs5vJITuUZjyYpYtgtOdx/sQbOb/nHb5HFCOkpi6xvGzw5H8cp6Kj5tWQO
F1UCMnGE4ippYZMioMgL+1/cnUlz3Eiapv9K2dyRBsCxHqYPEYiFEcFdIiVdYFJKwr7v+PXzuJRV
xQDZjMnumcOMWWZWZkmUAw5fvuVd4D4Sl1/Yra9gzDZBC9Q8CQqC4cchdD6mM1ho3NpEFZ1mCAxf
MPwNETUi8aIbr35stORzUzT7gNZJpZIlJ9QJRfsQx7RL319Mr97esDjiJesLhgWarotZ7hWtwX6N
NYwKLsoO98Wg4hOOUkVNcpjusVR7f7xXe0aOZ3JCwVOxCeEWe8aklaai6EljYpPetUdkcDzghM/t
7v1hXgU2DCNPdgmgd4VrL44CZJ97SsZkmFTc8xU8EhuZs+mhNJUPBMCoGui9998bUT//pG4ukJ+i
T7i20u+oU697TGpVQZ9DQVQvu3hDy3l6sWrBJyIcwWUJjcyRd8tiBYGFqtrA4fYvi+6AecqNQBOh
JDOmKFMEe312t0GpbMPS+L1g/k8bWP4/ZE0p44x3mJMVBvNFHX1N/7HrovzH1zMWJT/6l0mlhpYC
KGFiJVhnNofJP1mU5h8UwYnWEMAWBiAXGWz9k0X5x6/fLVm0uqs52PX8m6vLn2c5Kj+GPgPtFU13
/g6NUsib+eV6UQEpw9rSKam6POHy4E6SjEZRPgF+CSt/o9A7FrugtscfsxqSM6eKluIHoU3ah5KC
jL0aO4S+d1mutUjklIE9eJkFH4veEvJdq9E2Q5zYeyv55EYVemqjOpSIjLhK92dUSOOdirrrEane
BhdvSJSNtKlTJA/DcD4g5Ii+ooGqT7uNJsf61Aqc3VdQAycyfWpLGwWCJJgdIxyvjFLo+amzFVGt
yopuytWLr3n3ewpeSjMsDkBB/shng+AqIwewg4sDKUDg2yxNRCODCGyOHilPGkyEK9TIkTWOUf2D
U4UenJ8VwfP7Iy8iw18juyhoOGigcxRq8gJ8meJpnUG5WkH0JrDWnUWlgIugvH5/EGf54VH3YNGZ
rExQ+w7Uz/NRpqGiZYyjE+VYDQ1Su6J8Gc2Jea8qGlDRKzNukEGwW5NuntKr/X2MRnkE419B7GjT
DLNVR2gclUmRgeYCVLtq5qA+GUoT0SCLJxCsyMjSSutSnZZFRjkZDdvc7hCVHrBkogJf2R81t0cp
tK3bCsw8jQODjMnsU69rpaY/zkloZFInfUwoF36fyrQqPDU0sd99SGY7fejAZXyuKzu8QRhN/1kX
o5S6DtRpPsCLVL8KfCNwGtKBT60ormGqUdDVXk1TVX5DnyL9UeaouSMc6YoKMUqsBTxlgly2qdNZ
ja8B6bizZxTZUKybus8D9JbU6jOlXgMEUOPUPxyrp2c04qmmb5LZj6pVQY2Gnl6Q+u26mPBg2BtV
2kyYUKvFnRugAElcVvTxxih1DSeonvqjj1dRCLyqL35knT6P+36oxscZYW8DIJhLN6mBOap4ZqxF
rheopZ8cE4SgRko/aY+OvFMjRlYaBWgATEZXo29W3wwzSKe17oZNcyECW4QpiKFIYj8LExEW11ah
f5yvHfyRIrR2vhdOWBxM9N3ve9oN6DM7oGQGVNjmqqxWHS/8eQixT0odcZPlKRJtVVKiwRwG+1+L
+W/dPf9/svfh1LzY197X9us/fuQtIhLS3/l//o+Pj/94imok1f9x1aRf8+/Ny0vo18/+voUUy/hD
gr6FjY4suRop2j+vIcUy/1DxqSWbF5bgLNA5Kf66hzSHywtrbxfuKDEpp+G/7iHNhuiP+I4MwImS
YbH+nWvo/MgDuGw6FnuMmN6CuOYsY22FVs8Q5LrvuaA59WjaTY5/YdGen3evh1gERqTgGscGQ4wh
DmbliNatsrF69/HF/L9xbZxnJ/8chutZlbnYK8h5i6MfFnmq7/npsKXFcQJQ6NFue1KK7sIN9esi
+Pfd/XssEj0qIoivUDXj67y8KFyzqDEo5lRz+v4Yaui6AYVMNNWrsFuu8J+LRH8spgDIXHKIsumm
nQwYJWIvZxd1o52qWBde//zW/OuRqDfIG4W6hivOH0mLEZMp0BfzkPd8KEUqsUGbROuOgfywtfMx
SMcLrKBLQ8q19eK6NPRgovKBgmymBs/5xLDYbY15t847RNfBHpij+1uX5kyS6mVs8NZyRcTiX28p
19qLIVsHiyGwuz565zTT1PAgYTHvr6NFqe33TBIx6mwMWbtZchdie+oLJ2j5uH5xN6v5F8TY9wpj
0dS5toC59VaHKBxQ8ba4Q8nr0vgyL1kuLhv2JRpJMIIonZy/Y22AqUwSfKis/ktp1Ldzm3lTk+6T
3D05fnSYAgztTPcBeMG+ypyPYdPevj8Fulwsrx5B1pTI03RqV8vUyZ+cQPSZ701ZsLXm+DOGnaeS
fj/U8I85TeACXJHaDRsRiIOh0Zt29OhAQR5wgo9FF1wIk+/DxmMpnAB/4eSFWbqaAOrEO7wr7t5/
YLnfXj+vrPhYVEC0ZQ0b8FiOkxpWBs5kXbeNFF1AXUnvqDG5j0rTHCl8X+dq8+39Yd862RzUCiwK
zuhoWItILvNtNhxq4UAFhm9und2VRb+prfDh/WHEW6vekWweSPikNEvKkqDy69dtjFOD+qFIyrsc
FO4qm8WmbIutGpuHuDewfwy2CKif5BETg6d3J+WkT+4JZBh9c5CVMz5kEf17O7i3kmGTtRAp8OtF
wJjzCG9XJw4wmk33bgnclQ6eNaPAztpTR+zntR7N5w+TGV4oC+i/qDjLb0eiRb3etmFzLrfbDFYp
UVocFnPN/RDa2R1wIUBUuD810qeNHq6sM+mi3wKYgB9RwnlOvnYNQpV4mMT0WZUi+jxKIzLD35Qm
pc8RSXTMvvDQhP+xNUDOgFsnY4iHDdKd+9yGuFCDwRss5NfiB0wUpIgB4HVlg0/iutEmTN3S/aj3
m1HgpN0Euxx3G9MBasRMqpi1+jonKxLy4Oq/UU7ejJWJYQ7iSfz/eIDdmFV162dfKignoWiu4jFD
LlXZdmP4MElbOvrvFNAztJH7eJ0E2cnF9AdzrjXqm5+RKN3IAY2suGOXnzoJsWoMAEYAra30czW1
R+yjvg+06Ztm3FVoWMIxOODXd1B8wAjz7EHN2uNzvDXV+qtuRIcozvGBCjJsRetbU9OvnWDaQYra
mUN2LJp0Zwf+4+xWX8GpiHVZow8+sG0NFDW16MHG5CGqUDoo5+QDJVw8vPP0LnaNvUsLXQnwxQva
W8ehz51E3508XXEZ7Yog2uBpugGT+xxBPbMs5ymW94JpAJpwN60EtGFRtDMxt0EtrefwkAdJYf0M
mVt57sq5LqdyK/KNUX0hcQPQgNhJKczvY4AJUUVljGtvb1vlgxZnp9pPvWy2H5UBtkCkYMOrnOSf
hZ/FLphBRSbhgd4tXtcpvDAMf9BfpRo17TrF+BDxHn0QHppKytnhNKLMH31hXlsmC0+Zr/CvvG6D
bq1gzI2U3C7XXRSprX2luPfy1FGAigSauAbtv9MtcpYYg19cZY0uBDUEpE+UiNrVw/htypRt7PTy
b0AnOddm013FqftIE+hjA2ZibHGR6FUWyKAhVl+puxJGVgZXJ9PwVK4saa6+Rir3gBkaOoMxWJ0A
LASovV+t/Mkr/fZKiuzXw+w1gNfpDF9FQffgG/GaTv6tw4fD7xw0IsKDVeblyP+WAYvQHmiruiC1
czgtBbB8eLFXXWPgPBIgp81/WwRWjvKk9HB6jGGjVckeh7h1WgW7pgA5EoxbOtQA5DE6AAF11Q7B
A8HxIZmQGJv9X2ugRdR/MoKfEzrh0J0QJ549Ww8erTDcGEAp5cVq6R8crQOrHB9MDYM6prWWnyZI
1lodfW5oghsZCGPWCU3ZPSrRHzN9vHBCvXXIuwinmbBzqdUsr+O5rqzUaXXXA/Jza0M3CCjDdKZ+
4dr/VdZYnoP0vuCME8HSRliENrFvAOFGRs5DReVnyC6ucZ4I0uIuNSev0YxDNGV77PNQ8y66TaXk
d0kefJJ3KjaSz2HPSmrG7AFCxLONV4Ovmut4nLz3r6JFAvo7OJLlKkIjamF0WM+Dk1bEYQ7E2PWo
VZirEiuy1YRw8mAa+xjxy5H/VVyN+mf3bRb6tWGOO5sW7CpAm+bCo7wVJ6G3ISmesuljLIIU3UzR
TkktrCyH8CFqnQ9GPn/rkmnXZkhE2u0GkNUxH6qvEe0wwEX7HOfd95/hzbXx4hEWszH2mZI1iIp5
phhv7IpmWliUX6lDfHh/nLcWB7VIVN+QeNJYI4uYsE+rCGce4XrzkH4uVePaskHGCHMP2eTXHsl7
H0r15OGxtq5E+Gmqbw2AZDjcIKtZXylqv61d90RZ9ZB1bNuwO77/iG+FzdzfKFGBCXX5l8VcWMFU
o8is4ZQM21aZ+g2abV4DtzpO8CVI+61W4/GouB+RXseqlOvt/Qd4I/+DIYGaK7eHaoqlUoAS2yKs
RtX1Mu3L2IQbx9epfIabFCOr90d6I++x6bmB+0GRjn9ZfAylNKhtpegu6/EV6uobC6PBGKPPUp92
ojQ4kS8wjXWZ7i8DXIakUGyT99MRW0wuGl8gtCOGLA0CMS6ODtylgwWpDHRrDUVRu8JWml+UWWc0
B9tOOCjJDsleroiJpMyozMOEGu2EMDfu5FA10z1OzafZNQ/NXF81bfBpjjDPKMDI43ZbDYh3WJk3
8jMZClw2UVAdBNcQHk8ZRdkyUx4R1djEVXOrIXCFQvcpSrj8QvPQ1v06CsxD0kSHJlM2Rh3fZzFA
bxzvKwvbebKqabSfUP451Ty0/Pl2RGYbB4UWv/aW28YpzJVwus1gcMeN4ScZjXWMlzfd0azCTZm2
VxQGMR7EqKNrb7FA2ABvWk34bGowiRzSbLlLOpdfb+pblRMTpsJeBksDsNIugaxhKB6M0w0wxkMQ
Jj97J9kLcmXQhg+VO991cBEpqQKtLwkRo+ZKIw6WkZbNZdv2WAKjLu+HyiZUlQcnCXbA9TAICCBB
jH8aOt20AMox5/dUwzTUv0SV/zCX6YaI94jEOXd0Oa5kKOL3WMnGwVU6XlthjnsLZCwYdSh5Pqm0
kbgwTpQh1hM0AhmN+nOLiB6rwI3uA6LPiqjXLgKiGvc02QbUqPAwiHYt57Bvq1s1Cx7caVxruruT
PxfNBIbcqOpo7vtRXCsufw/K41BFPzFIPxRxd8ycDzUeTNLK3MAPpkWdHLn7Kz3BksNP7hOkPlDJ
ephtd1O3xE9pil/TtJOBjBG7Tw44nJXli+tGGT1oSB8xvjr5bntr59MNSrtHI+HCj/mmrLXAxXsr
yU6mNd6Y2e1sxw9xTdDdfLE0PLaG7E7WjByfsMqEh1GKw5D1V3AkD4JbqDVg5kbJ/Yy5RFAMx5zk
tDCTeymPFLsSDwyxNeCHQ8jgh7kMH2UtRK4Ra5zouczYoXI8sQblFZu5DRY/yWlqYDyqGet12LhG
e2VxurY+6xPZS72ed3VoruW3qWmiWJm1tkPl0S6YIIW0MwLWhx2pBidnHD6wpT++fwQtZB64h6WW
BPVEydenTbzEiSHZFOMgbrpMrfIo8wHd6I4zUaVcBnls7KMkeLTteRcZE5Q2wkDhXkhLXx24PAJF
S4uqoQTkqTJrfVGLwRIEr0Uxul6Dq2EP6A7sFSZM6X7K2gt3PZnu8gCUxRg4EGD+wDpwDJ4PhjGz
Ank5cDzDxHZ9dqEhTxIM34QPtjp7gGJpgxg0TExYUJzDcaU9VeH4parCh3KC4UAF9uCXChYTw5ZE
ZqWMwzcLm11npNdjFKScnA0arIPV1BOpQ2UC1Rsd+jmlS4LL6EqG7DZJGphN2pLmHpLsFUo7VD6G
3WB1a1nsmi2iMEzpd/iv74bB8FcFJA3f747IuR4KW1wXiTiYgvqRHT2Qfzw0bJ2sHm5cixU1DT60
lwGvWejpNF+uizTIvSi0VrAtsQQIg+fYwefbsuabXJtuhlZmoClnlNDbcTXmnILS3wg249CGn7DQ
vUdg7a6tMyxAR39TmyQVJedll9mcsaxVQOLYbD/Umv+I4/UqHzBjHLEZ4e1bnAzTXHlUuGzXOq4o
nU6TY1LTvWG035Q6/DHRpYGRJfYAoe8cq7vq2b4KpYgmUB6SOLE8pfcfC0zBNcEXCCrllCXBcwvX
KyJzzPscSnqFOVEyH4Io2w1RfPCd/K41SeroVx4w+TnoOTlw0W+Dqh/XTRA8VK265UQWCXdd65zw
O3hMGJOS2b3m4/w7p6dKFQfkUa4d8ulUcXGvI0/GtUrkxn7UJo9ldphI9oXFFiXP6Mx+25bhoYyH
bVIHD/KYtUt6ZFh62m237mvUBI1S8X794W68j0ZAtGkHPxAWtVml+xb3mwz9A6vhF6TwXOW0j/A6
5BWM2Jhwv9tWC54blJ4WYsTRhpXYo+vlrHLaZIHzE9NZjEBLPi4OxodUSfZJM94IZwIKDvFHzb8m
ifMY1d2NSNN7i7PFbouTTLxjDuWZRKpU229hnTqY4Cr1KsEBHfWL9L5t7SdTDx8a3XmoOJw3bpdx
YDnZXdD4iKEb+zBOkzXkl7WC3JrGiQb1DZMfSGd+sLFwm+4KbDHhUDo472aFsslL+wqzLxymuy9W
RBpPvJ2icbGyODNX6oxhpyYOlPwxzrI+NA3RSTWPN4k9mjAG7RwWBEJdwok/u3kPOi3OvI4WyVHe
9PC9LsTOb5wc9M2ImVEQJnpa1upbylvZ1KhY2rowCLBslBevJbegkZ8SqhPvn8yvh9PpChDzC+BE
1JAXrQE1ssJRQIjylLQ7yvgE98gNrc+vcqWXkBjeH+6NiwCBWVR1NbIyMG9LVcoJKBMicQMERw79
lAS7jvAJSmZ1R80GxkLyRZ3Cx8FJTlGY7SO8QUc3vv/1EP8XuoAfioy/li4elP//LMqppr7S/sd/
2k6Uj/Ov34Zi9V+PJ1tzZ/9BtEab7r77UU8PP5oubf8pdi1/5//uL/7V7PswlTT7/iw6mFX8aQG2
ci8bfRKG+58DVRAPiJa/+6+uoGY7f4Bvo+n2QkTeRt0bABbaVDbCnVyt/2oHKnh8sKrQHQXfSJnU
lUo6f3l8oMP4B7tDXsMq6DVSL/F3GoLLDB8hI3oOEsvE8sUfA5TL2bVeOWnUmnpjPE2img5u4HK7
5AKkrIilK3BTm7ehyOfbxMomz7ed7gaPIYy7x3BE4lWZ/0xB/l/Yw8vkUj4UdkN028COWUi9LlOu
OAgDBFXsJwO1uyvUemAkp3FxNAg/V70L0UVRinyLQ6KzSaMUQ3QFJ1a/TbILrREZ1Lyo0sgHkQrW
wENol9IdWQQ9/qwLP3c77cnPcawIg7DxqGo1l4pBi1OEYdAE1wWXD8UgASXy/CNMqaX4rd77T4qf
BgA2ROI5GeTRObQtSpOtsxut9mjo7rzWm3n4MZZAI30s1bGCTOK1SOp0m2lVtxszIgjYYcGVg80t
d66r71CxxUIdatPRSpVxm5SVsdUABn3M2pJIAQlud2NI8/lA6MHuxQ64+z1TLxt4sqe9mEB6RFjb
0NsCsgpQ9/zNzImrskdc/ol47lhiXmVG9U2hRacqJ0i1cy7knIuESjO+jlUYrcXUe0aHHcFY7cOg
2xiqv9WBHunIO2UZvODY3o9F/9ia1KMA/Cv6tLaUC6Cd159dPjV4JIfmMn3yxVPDYCvE0LbQTHWr
2isO5ttTWTUXJufNUXQ2OYhMWBJL5chs9AvLiXLnaTI7IhBcc1cTpKHt+59Ae+MTgKqSjAwJYnul
SBeIqgj1VA+f8amK7jsttcjskU7paUSkzX3dGBUmdE4cPQEv6grP1Yf6OnTUmnJ9YuQV/u6whjc+
1TcQJ3OnZZvCMrBsfv8535gNHQkZ8lrIAAT/iz2QpHXaQDKlXFyS/IHabFf61FwqG+lvbDXWISU1
Mhh4B8sdPZS1yrWk+E9gOxEaKaLyWOkqOqE5SXVMDQgRE+zO4rhsdnM+OuupReDHrZL8swlgAhs5
E4BujdjGVOTfI/SA9sOYz3dxS9vKCvt2DRZJnNyyof0z97MXl5a2nboML5ikVe+zaR4PeqwXF1rl
vx78/KiCdCXRI6BIUOlazl+OeaDezcyfCiICTRjexKqnb9BZkp1jIZwCM5USwlgKrBuS+jq3i2pV
FIg5IHODlrMaKGCQUfV4/7Muqmc2qnwAWhAWdiAECJCUiwOAtg3aM23wHCB/dRwjDes1RRVHBy3x
41SLYs2xVl83WdN574+8SFh/jwxARHZR6dkai5FbMeNdH8bBc+ZkJ7qN1qOtxD9wfVCuWly2L+Ss
r9YV72k5iOJyjXKhL+v5Js5IQvTsMjdNILSgteV1g0BlDYlJr6wo/OgRScD7r7ioE8pXBNuKih8I
IQIIIafgRU4eFEQcUDkcDJAt8yaMSnudCySZdCMvPtmha1P+y59FN887UxY93h/91cHC6JwnqLHT
5gUCLafkxeixNidNG5WcXwEZlMAxM1SLfJ1OyXBhco03ZleCfCxksAHqItt6PlQFxNJMUUagCQUR
dRVWjbULcm341mOnt6/EcLIHx95rQ/XNgbt873fafq5HU5aiftJXq0gBrAKhEf1LN/rzXqmMzwRX
9nZWIHnji9F7E9nvNjWSn4nhRjcgiau1lid0VYADUBbz66PZiedZndRN6cZob026scEN2z6i9hdB
HK3L4ww7eKPPFga83V2VuvVVkaGxNBRR9nXCy2rdqvQWi3oItpBGFTzSpXmvMQvP1ib1ws57Y87Q
pKbRLogksQlarP/GNkfRI3OAylTtbnWaCpssgyc6Vdl8oHRRrOiiXXLfeGNF2nCAHDY6dw4ghvMP
FZuAJkVpuVIvxaLlaglPs/HxzjhLr4qJfCwAtOjBzLBv/WroLmyIN/Y8EDbaaqaUA4V/cD58a6qT
aNOEdRIKddVlenvXi34vVKjOkd1dag0s/FxMuQHBaRAlwMfin0uiYx1Br3Kn0H2yojnHSQ6reREJ
9BCspljpoUmBwa6H9eBMYp30OKBa7TBd4M+8jpalNY+QHFnJQIN4df7SY9YM6MwUylNaZIZXt3Zx
ykqt2iV1NuJZK+qDPqcCdEg07YOxdbfI7oX7Rq3CCwixt2Zf4tEIabDM0tzFx48ozKANWNpPY6Ol
O4AYiCXERXETT+ZDO6uXmH1vLHCEk9FeILwEPCmdu87OH5AViAYL56mOUNouBTxJxKnUkyIm1NHj
Sb8ZXOv7+2feqyiF10KgWuIwVU6jJQFvgKs7G9rgPKEmaW2mKP+KybZz4eZ6nZShWsZdonNxarRd
l1u3tbGeTtohei6UEtWZmVpCm4jpahgsmF523ew14Y6HIKu41Oom2oWarhzQdWhvsqozUK4byguZ
0BurjHsU7KZlyIyVdPF8tlM1z1sdaaYntcvzjaVN/QllltnTEp+CmDmpu1CICSmsKvIqbMYOzaAN
u6oNp837n+CtJ5E8Mb49Hj8aqeL5kxSFliKHWETPdo6ZxpSiI4o1an9LAut/gfdEvXG0812B/9re
DLPkkPc9OpXoje7ef5LXsQ02PBwC0mxIWqUsij/xKFQdgcHo2VRiAPNTm2gfKi0I0aRMw7FYyaiv
XdVZED63TocS7PvD/+IZnoV8EMeImGXUhzkACeT5RBhjUQW92/fPflKh+FTqYjMUBRYYUr2CEHXY
D4rfPyOJ6aB0MOe7ynerR0fLnWfwB+OpG/vmC+ja8jYB3fnYTSo6ci2GvM3MhdjnDY2Yxmk8VEIU
GI2+TZV6xKw71WeU001JzejyVZ7QhY1TDOVHjaLy++/4+kgxqIui6kwZRG6JxStqBTj+QlOzZ3pj
o1fWqQ5wTbe8onL7XTPq44U5fb2/ya6JVoWm22Tir/JV+AhNaYd80gzVszqfm51Qwougz9ehE5EZ
flHsb5leLulxVpXm6eyK4nmyJsSIKH7rGTpFA9imjYgn4VFBhYqo58otRt0BkK/m+xDp6p9xkkZX
Tpul29xpoieg5P6FK/SNR7M1STzAxYqLdBlqFVmqtJmeJ896FAgvDwo0YOpC3KulUl6Y7Nf7B6lu
gmWCBUazl/dFLbpy1As9f56nPL8b6qL8hndStULnZdiFjRPda3rboVw825dOWHlaLbYOfXVuDzaO
vDYXAeUAUL6Z9SZ9jpCdfQxMDghhj8pGbS2c4PE5/Rb7mlgTPhbfW1/CEh2lphmraX97gcuMDWNa
wP1wu5dttWowQ6M3zPxZ0RRwTugO0u+BaZK7NAjUMr8w5a8LMhyAMBQIz7Dc0onTzs8MU8/SONez
/DkS8/jcooG9azK1PbaiQRjOsfv7SkPfCVU9dSPqZkCqJrzrKeZeATOa91izk92EZMh5mCmHqBwJ
bOIB7+k0Cq4bBxAuEkZA/DJ6GTGm8CD/uvEorLK+LyvkS98/Hl6HABzizByEVoh/uG6dv01QYDeu
ZRi/N9iMf2hiu96qBm3DvqpRNtOb2pvN2LkUcMk5Ol88VA5Mi/MB9pj8auejYr/jRKGfxs/clcmd
n2r2ofB7dRebQBa/1WpebzIlno7xnCFQm9uXOMOvDylMnikUUuz/VQReLN4Gp5XBjbP0meux9Yyp
RDkTWbMLc/v6IGAUk11JRYaWyjJ/njLVnq3KTp4NFVlXuqv9MYlLe0dDpN68/xnfHIrAFWoKTExU
FM4ntA4R8R2AFDynRYF8ou1XnojFR5Te7QsjvRFaAfG3UU6Af4NJgyPOh3JRVFbMKcmehyCwtxr1
ga3SVc3eHsSABzW+Ol3TfVLs0tlO7dTedQny0Fo3hJua/vHGRbnzQhr9+mvCCqVogNQ+bSva3edP
FCWjUhtxxhPhY7NDTAQlL1e5lKy/3ikWdS+JNJSqLPAsz0fB31GbSm3InnunjE693VuoDo85Aib0
iVyjMxHcNYa/e7iBlqKBAWBBoM/yilhQs6igcTrTMxrGPzqzDredMxubMgbMntRdeuHqep2OMR48
WwJnfAagzS2mUlUDp1WlLmGXpdFmhIS+oaxKHTyo8kOAiD9a5C36WGLsTnk306EdEEd7fy2/+pxw
wjnN2ZlSc+TVM+gyNnV8Q38ebDSrAJ+PqySPrQub89XVSWcC9B3VY5XGDX2Sxec09CpXFVE+9zpH
M2J85kkdp8ErfAP2rg1Xwzcbf69H4+P7r3cekBFp0npibmGJyGKyupziRDOGunPc5mNgWieti++b
AaRXFmpPUZ79fH+sxWX1ezAYFwg0AIckJpMP86LCNBlTmyEN1n3MZrOG7CnJj4pVJzv6sTbeiu60
A6xreRVYko1ba8ZtkDX5JrEV86podX9rzHW+U2PfWtHym9Za2Dc7FDPRtHCQWTXUXDsR3flEvVPu
kUjFOyefnF1lAiWowNpfuDmM85uDF8L/FacobivqMpLtev5CSDgCMvfn7mkqleyQKaASAhbLtZ+i
ceFUkQ6PY0CkXakosgfUTdAhaICi0SQxTCl5buvRBqx0uckdwFSOxY2aZHnypNppvuuqob5hbTuH
dDSdTdsMySNqs4Ajq8r2ZsOvV7EdKUe6Gki7gmivcl8867GNBrVqxH86bmigGTlWBaUvOzmA/PCP
ToCW5xyaGubtKkLdFc1nS6PS+P63Pt82v2dGCqqwvmRIvIT3pu2gTZVjd09DAyoQSVUcPwaGen+U
RTNEDkPIx8oluf6FqFpc3YjOZm5r+OrT1Ds67z+5K3vMDa/ri/4T6rg9RJvI3MK1NfeoOqdyZUQ7
dA3xmiQZOTVZnW3hc7doddjlhad7PQdIrdCMZV1IyqezOL4cX6mnzBp4OBcMtaGN2poWmHvpCny1
hZkDOtGAFmgIEQQvroI8Dhst6kz1yRmCzps4zDyj72oI5EZ6Swebd9X80NkIVCvXzEv1RdUVB9r4
hNSNqcKcMTtr7ZeOlq46M7mh8TBcmInzMqL8TNTSZL1B8uIAnS32iRFGvRo5ivaUxKbpkaY5sC0G
nTkx+7UJTnPvV5CTOiVAXp9t8v4qOQ9Hfo9OaEWrjH647Ead79LSh1RZWIH+lDpjfOhshDeRSy29
LJzbCx/j9beQTXzKdpyqIL7txTnuI1VYl2kunsgssq0Bn84jqM3XotSD64wY/cLELgAkv96NfJqQ
DhIwhOMlYEXQBx659wVFe9/4PGWGuFJrUd66QIFWJiUFD0kByEpwJa8UZTbWcAH97dwlyR0sxfFv
BQh/PQ0SSpaEVsPsWhzwIQy2iMkRT9FQQnsoFXM1kg2t0PA2vLyD8fG3vywrnoK4TZeR1EHuwBcX
ig7uAzlSWzxxwPtHokTWUDFqN4aNo+37Qy20un6/G419apP0n4jtFtvM9Dsn6zvWcNcU9i1axq7X
D8q9NQTWZgbCcxOqpfqM1Ju9BeSl7Su3xnbGMSaqNvUHveArxN8EFBt4aAiDIt48apcupPMw4q9n
ZI9BMwQFAhrlfD4s3JjwVTK0p6HXjQfkLMfroSnSzVR2wdah+7vN4gKwUT/Hd+9Pj5zpf+dQf42M
FweAVgT86CGdj6yQPwVG7mqcdbq+HRJ92NYOuPS/PQqgA5WoEDUyqgxyp7/43qY9gzaMFOPJQd9p
FTtUU5sQVdu/P4oDGcEAyAAvdFkHtMcwdsMgNZ8ayO8bo8g/gHK/VBR+41BCOBQwLDGuKovs56+C
WGihAXI3nzQrtK4CVQn2SMPnRwtb0Pv/wvsYwG5Q3aTK/Yug+mLWsHmgQDYzFG4GcCxzmpe5yLoL
N/4ba48CLt+F1Uf7ctm2IBELLeTMjaeIQGc3B7a9y4rYvB+mITkitTmeCpXetUA97sL30n6dK4vV
B0wOVSCd6iJYj8W6jwurjXvsTZ+0bnTDjeor0AnirA2+pnhcoUbPpSLWilbGxyjq4491qzgPlLEQ
bs8i50/i4uq6hIz0jMZGna9nqIxfFdyI7gNhlreIPcPYVXJ72xoqXfa4svHPzNN4/ibNoQCSYxH9
dSbm1DbWFGVYQSQWVQL6t+XJnfVgK6o+5hIYcLNaxaVTf9VMQT1SiUznmPeOCb0PhjW7jOR06vwy
9Nq5HOuVCyn1Tz/y7W9u1dcCqRiBH0VgtpM4hWGkozFKXdNLza4sNprdWNWxxoAdfXmnVr8aore/
K0ZbmhtQzcM+ilGvXidaUcEZDJPmcTLa6FEYXWnQ1Sv8O18012EBN2AN7jJXr+rWsP90aRqvyqiE
qCCVaaNdPAfUj2OtSUovQUby6JrJ4K58N+pnjLK09oRCNOpFFZVzDDHV3P48DSzLVVfrzjbMIzRX
okkQK/tp38ybBtH3BoUZkd5URGK7sh4IYarGQDi4s836uU0cKlIVPfFwOyDmn6/N0Ud5PwMv1NIr
C67yQWf+UCAX35FUofJFWMfh2+TWTUU/L9qmiDWhDpcNGDYUbhwLylpFzQ05hyp2JmrnP/ZMPz5Z
Sd7jpaRYP90uVfaRiItbmadccapqeJIFef1d+Hh3rLC5Afw7Kr2urjCE6z7qaYw3JMlJ+7Gs5iHZ
tVrbfXJGx4RcN5r4ZYna/p6E6YzoMmKcYNHtltisiPt4NePGQ9iOY89NpVUpMjAKyOR1afjzFXq5
JQ1qAyOfGqcH7HYwJZjiBt1go8OBeZWN9fSprxTdXsMV0Q7oBxUAygsTWLkeB/+LuTNpjhvX2vR/
6T2/4DwsekPmJFmyZFtO2d4w7LLNeR5A8tf3A9XX3U4qWwzfVUfcRcV1lZEAgYODc94BSHiuh81X
nf3IY1nrPX8pNAuvBaVt8VIAG/NbVBPVNS3BIc5X1cV4dus2wyhswdKlTRPzro9UNduNc4o1lGlP
7oPe12GAlHD8RSsQ0/Mnd7TxVC9TFCTcruPFtizV77cj2WXV4+WW4aYHHEArDfrCC67gj0imLKMy
UtMEWMfd8nmqZgBvHhLZIQpaHdA6kF77oTSTw9vDrhRD/h2XnrBG6QMFXDK8y2CdO109ITQenm1X
WPdNEjZ42Sh65o9W+7tpLaSIKqjQEV29XS3wYhhhs58Q/zU/uFZS7nW3BpbQ8PbjSLq3WWUkGzfj
emVoLBLFHdqYiMzyI1fXCeZVulGVWX/OrDF5n0UdNCUcgAJz6SL0WE3tI+nIVvX52qAo4BCPVaqK
1Poul0UlL3NVGEBkuzhmp7qDJn6kL3s13uPI5Yzlz7e/wzq7lpOkRkjDUn4Eaw0+Gmt9QGWqGc/h
0hxbl5f9hLAuSCgNW3qMEt8ebUXbhKkiMw2uMpqBFEEpM15Or8GxbzZGazyLZRQH00a6PQff+hBX
yYjzmVUHndUVe8NL2l1fpOEp5o2HWKqhB2mdNruePjbEotzb88ObfUnfMVCqIt3HSdrd4/ADF2uY
t0i+Vz4KCAaZvbx02NYYBjPvOi+2EnHO9Nk+jIXpPmqxrnHYS+2kN0O4j4Wxhfa78mUMmclQg5V6
QOu2B+UXkfdNKc5e0zbo5GAYOIL588Ghil3aj1uKn1fGk6hC/K14/EIMWG33Mcv7zoi76YzW20fs
fdCozSL8D2vvNjLnduOZIZPXP9MLNoLrQdqinM0rHnzC5UYo+gWxiRazmE7SxeIYt00bwZCNNObK
nJgPxSSyd6qAL8WmP4LbiEC5yKYGS5q+EcFozcVtL+yPXAcwEXkkb2zvq8NBq6B2xSdDdvdyUqRr
qoMnxnRe0rYIAJ1Me1xa2ptZqX9SeNoSo76yhhTJANeQpVH9W+MZq2kUIlzK+SywqT0AWq4OlRNp
n98+s1cmxe2AJhcLCeF6rQ5d2oobor0xn9Xe+m7lw6Onj7+iefrlTGO58dZfQTRf4oOUbiYc0WJG
Fm/1GsHnwplqACRnvDGHnZ6lKPQ7yoJbUWceZ6eOT4KMC7PRMbnBdCv0cQOddk5cRkGXJ8h0qFa8
K8kR3l6D9cuCghuKBzxQKdazV1/C2h/7yEtypcUHaTgr0Tge8CI08HdU3ZNaceW/PdSr8oMcC962
BE6hZwe6/nIT0aCzEmmIcx5IwX3A28pTE4fpnajtem90FbgFYwITij9hoHrafDuZXQ0Bts5vejLx
43/yc6RmNwVBmhHrUliuVUAWzXikHqA0N4vO1QtaQ7wvYnOCWkztqRsrAzA+2D3s2sxdMSzNbtDK
7pQMpdjAT+mv9zyrY8GvZMfL5GG1OvVYFZGDSs95BnH9Th2hXFgTqSz6yBRd9SXxzbigoD3D+6oL
zAqnJPSOjZuSy84IB7d1i9dsXxw92rmBq2T6Q7fk7h6BTeX90JX57ZLrBa6+1NOAAuLtFMeZ3+eV
2EALyR96GQDRvqOuAGWV+UCfuPzMg1eMaPBE41nPMVmuKs94n0nGdhz3qu/GXhjk9BHemal5fvuL
rnRW5RkzgPyydlJOmvLL6oypo4FzlVuNZ0JHveNdtzwBUyU9nhz1kzGm8Fdb0zoIq4Eoq0/ZcS68
r0ka6h+wk6ufKyt19gopYWBGanKkFowdSqZZexwf0Rk3FAV2gsfOtbBQHNrYPNjNGAawHvG79OLq
s5sPrl9w2Gg/Ja2vxe3wDgYz6b8TL/sa7lYA9yh/VHS9OzbdPG/kda+3kAk6S6e7TyPMMNbIkizu
AdCKZD5b7pweFrweeHgm1sb3fR0yTAIGBVJJXSDHWoHBcJBXRZHYyxmbHQRy2tHxQSKVN00vlI2Q
cWVCCCwCj6CfJ1P4VcUehV5ezCj9nQeQncduGZtD7qJV9va+uTYhi2xYwrcJz5a8J/6IgTjSGLzE
M+0M+sX1LchQ/oKrmIsfy/7tkV7fOCCmweM6Nh+KNtrqjGeG09L/aKi+j9oJM98msLXiQz1beMK5
5sbivT6HNLo10GFgMinwvQrtVHbR4eiMc2bjXKVEsxoUs93eq0gOHMI+VU9zpVbPubps1ViuTBNs
HqhqsJK02dcLusAu5Q0fG2dPRM5TF5nftVhVfyqJN+zwJhEbkfzK9yMpAXpMy5XCvbtKTiB3uhgo
zsZZLXBVUmFFHhMXN2NdsYfPb39AdsSr6IY3BmkQxSOkPGmqX24WzZ6idk5D5xy70buuqUsXa60+
usNLqIUJWprO05T20ILNTHE/aSb2nWDo+sYNFmGXt54egjLHLrgJht4k6eUNZBnUB1w8wrypKmPe
9Wr6lXJt9Ll1oGycOlNrtZ1h8n4NUq+uqY0XBZbHrTvi51pOsYEtWyVsqhSlQPIWn86FS9Q0Zt/F
w/DWEZnzESwkd5dee35Hp/Hc9wmYxTmqqPaSqgJSV05151QfnbDoB+gKsQV5pRk/1iKv7CASLDz2
qykmZvYS65ima8YEKmjWvsRm81GggND6lt6nOeghJf+amlk6HF3IBz1+bZaV76puBlVfJ/y2aOrw
IUedGV/nvE928K95Dg9q/8FKAedTc5lHHftpJXtCucP6SU9aeRRTgduC69Th53nOPOSPdXWMgwb0
1q3aVKRTcTyGpMJSQNtq8TT0W+D+Hu46fa1x5eS96TeVV9NlSCyM4TUEz7Qgs8X0YUbn3wos7ORl
DSfK3sE01cA2VtlXbZiVH0QHCnAQw/AmyHP7pGULcV+vbYG6W5XFk+/pafENtBC1GFn3tFAlXpSv
JXjQp7Yx8T2z7QSjy5ybE3xQu3SfKd8KsPAAqT6p6hS965UoRxYg6j91qrt8wyVetEesWDQkf3Oz
pehmisU+uuA+0TwEnTLt7W6Mzc/lgtTIQ+hFI5acdRI/gLpI/o7JI29Wdj2SVaAWJWxx3c/QqD3X
cGqWc5l0Qe/Y9amEpH7oY2TpELuzEX3KtZ2jphtH+/UFgLyPFMMx4TUhBbo62k1i4fIYK965mQCf
Yo9rkyNusiVexyvJgqXwKjui4NxWZ7o2l1AZq145k571iFrb3VEX0rFMis8UlrmVCb8OWIxH/gvx
Uz7g1r5Wogpj/GhHhHVcQMxhlSAB0RnvO2iHh6149SpcMRTtLihQnrwK5NT/uNu0ELro1DrKOemc
GLlCrDU0Kpo71ZFGuQ1mY1HqRR9TeNYPvdmXv6M6KnaeJYxdaqOhsfFzLqGXch/Jn4MMPuA5+qvr
zg+dvoE0QVfO7YKyHNIIyWPXhvMtBAHHb4ywOXD0Yx+RA+u2xUMicNndQb/gtv32L7m2sUxQZyQw
wJPAHazWpVSyJNKj6FkoSrYbzIVCZYhtztujXPnQ3ME8eoACQYtYE8OoUrcYZvb2WY9RFvcM1P66
WdfRDOmn09tDXZkQUvamCicMGsYrCmBoYaBXhYN3TvPBvNGjEskhNP43JrRCWb18QFuWUVDNRcGT
Gs7luhWeQJIqg+Nj6nGILmzSvZuKojsQgue97tG4sMtY3y+R0Hzsx62dHc/KRvtwRQJ4+RFgaSxT
IsPJ2JDFvtjUadNmmRG18TOOwAD7EQcM73jlzMWhSNBnB7wgr0k9lOoY3lB/XqDW1recAmyQcM7d
wqnLIHT54JGsFzgo8PZ1yba6/DlN1qhIDmFREDntogcwrqLmoC81htqxEiZot+ZDryI1GXnRxvd4
PTRNOu5yaTzFy2dNlo90d5pK4uZZQYZvl9CzCsCte0GXFV+zzvg1VZtCeLJ8fTlb9AfQwIV4CHoZ
avHlbFNlUO1F8tUbPLJ/5QCDJc2ha86xmSsgGBC/MGghoJgc2FaiZzifAhXbyG1f73YIzSAZwcEC
ZwQ+efkj7Ao5rASQ1zlVTexS+7S7NRWoCG+fqStFm8thVqX8xQZ4kuIsc268mk6VjXCLo5XKO6fR
tUdHKfKHbHLbzwWibXt97JFiBe/g51kSv69bGyrgMDcPc5O6G0+wFZJVngAiKVcjTWed+2r9EYYu
1JYhURHm1HH75V/L702V7ksRx/Vdbi8e/qcJekJJgStZNOQUdJfpm6I3E+zkNN1pkYg2Hp/XFouy
t4xzUqSKnvjlN2kbL1yicZJ8F0McM/gp+1DmuTgppkE3j7RcSm089q74BZ7Ye6hNYe/IE4n5k2lg
SdLlfu+54q8DI++3ly4Qd65H8Lr8WVUY6TYdJtpAoyF8yqVY9cDL229slSsnkZejTFZ4GAAyWQWB
GN08e0pqSAVKkT4pzaL81hO9nvdJo+UqiHkNN19aybtowB/ZT8NyOEorboy18Uj1fN3svEePdu8H
9Is9Z9fVieVr6aQm+z6cnI1q00s7YnWKkR5gYSC7UK22VnFci0PHLjM3fTbmzH2/LLTnlDmL3hPd
0VZYAMgYjtJ97GJUyK2ZhCGex+LWVB28Rm2zO1SNWh9VG1azNWB27C3JOPgTQIWNg35tV1FzRgeE
bhrad9Kl588EZnYodcX65J7reWlxO0F+rcv15r0Jyf5HNIXjz3hqza9VlPdIp/bk7lY3gQKF+ijV
M6DvWhV1HOpFW8D111kjARcgFW0ryl3OKwbWkiIkjFAK1MtMoXeyfAVIY/gIDYYYQ3nxxj5+BYgF
L6ORyL1Ua6U95OqTJZjwxN6Apm6tusVNprd40JmdCGBW2Ptm6AtU2AtMe+N5OXaRVaDTF0YPYAcE
PGbbPRpOKYJJa7HGGqENdmUcY8fitB+bQZ/9nCzm84iW1dHyhAoqQuVvjtx07zmDEkRRkZ/fPjGv
QzjtMiy0UPg3AGKsq+/1GFcqoirZM/bu4Uk4sXurVdX3tweRa3K5zSXYi3zTAYkOvHS1ZqYZapMi
1Ow5nnTPj6PC2lH7HHat5s5bqfbrixEAEK0RtoIUDpHuH3/uVD1NMEaIwuy5xo7abwZV3ylp2d61
RdXvVc7HSSGvuqvqtt0pxqTeOuE0UlYc8PshhGF5X9gPcC+1vVvY3c6JUlQeDS88WrTIPkXqssms
v7KDqfkDUfMA3wLTX50tyre4KpdL+kzqiHRbEyb5l2KaGt33xCgyCTlpHsBX1M/WwHXsq16W34xt
NwGSMecBuo9ZH+qpiu9EOIdPlnDC2C+ttPhILJmoglpLdh7j0Psgijq7VyZikb/MFC72pV7HH2Fa
qBD6swbzZH0wMNf2wqYItKpHCSfquuQ7Nc5CmvYkbJOewrvGGts7r8CVx+GvuHWzssAx2huLT63p
4m+k9dK10O6nIadyrkOk4gBrCqiHsX8otXz4qjZRCdwm78ctStu15SQN4w4AOCqT8csN0FmWknM1
ps9WqcUHzyraXU1l6ofI0KZl7HT/9ua+Nh7oeISiqL5IaPnleEqo0xMzlRQqkG3vjKZOdi56SYFp
tt5en6cteewryT9tTdkEhGZBBFoj2Ct8wpdaS3v0PDqd4g2KZM/x4MxPoxjjZo/WnnMPzR8mcJHn
CrAfNUHRZyzzUNnIe1c2nDIBQnWNxxsgLikD7K0ONn+j5fWNMj5TXGlvSlM1nypXeIda1Lc2dKJb
chDrEf6A6uPw8U8Tg99OPDDs6tC2N4uGqKs6c9S8SRPkzVV3pDSa7lOxfOPlU2xoCr0KQ4AcuSJA
JPA+w39Zfsk/XuEu4PIpT3uUEQoyyIQSV7b4ovjvrPivxNke6l/lp7799au//16v1df+f9RVI+j8
v3XV9m3CXAj6v16U3m5+/s//IZ9X/0qrmcZ/AQ/nGQiFkycJNaL/7bdk2P9FDwSgO8V2tgqOS/9H
Xw27JaAmJBI8/OUekmZ8/y2vhvIabQ0+j+w0cG1ofyOudnm9sdVdTSMbRh8FALDc+ZefnN4R+FrF
NVEUVcC4Rpq9h+y1xUK/DAH8tTRv+R/joFcPK2jVIIm7rNJ7gceCi0r1l97LsUcoq/E2LoZ4hDMj
tnAHlzv5ZUBYLFyphBs4TtYqxk2L06BPmlFEbbra9yanpjcr+tustNPdH1/68d9b+k/9sFcrKC1R
ISPTmJGXk7saap6pJpcKssYDAkzfOlp6QaTU8dPbo6y60i8zAj8BPY7XswcZb3UJavYcxdo0SNy5
Vz+WDuU4XweF/UlXlCaIYSX+CvtiRK1z0I3DpDnDIde68ktn2M7B1JZ8QwH8ygqzd2EEkPGye9aw
tc5IROUN/J4UNcjR151QCaqu775Hg771jL46FqVB2rQue2mt4kORqCjKVFhgEj3noW7E8FQ7mGQn
Dp6UWyH7yl6V6hlgOiBBofGyCoIiaee5otcPwDY1brXWC58wsnD3baVU9xZKvI/ZYjW3sdpjuYdM
LVKiqoauZak3/qjAoivUMRz8Sk/Hd2mfzwcT34sNafsre44ajsSdcMvReFk9FqGcjYuWFaRvhVLu
QyPC91KvttSpro1CRZCMmiaZFD67jA1qmQyku+glOA3tJB+g+lPm2PRO3t7a8sf+3+T3ZWezgyQW
yaAASSfucpjEQ20YFV7bBz3Q4+00RDcphJt/qjltb4xihtcTY669lxj9T28Pfe1UUQ+jRohdNntr
3YrXzVog/BWTM7b4JPgopDknL6I3cxidUHuw0khbaBvryM3abjz7kYewSUlyjQ28Lapfo9VVu7d/
05VVZ9cBQKTVi6r0+r0WuWVjV1lGrCys8ENG32tXd+6WfuWVXS5bCNSWYbTpBJbLRUd7SJSmlxL3
NaU4iWLRdF9NWtPxC9taDgDVwn/+fl4uzrYUX9BY5Bq4HDFscoqvSPD7EV2vgHWMAmg01n+welJu
BBYC8CWKPJejYM6qOUvk4eaT2aCRl7zFnERxD38/Fxx5wUeBoSRWrE4GnHldm4rGQu27Hh8h3SXw
F5dmo3x2JezRU0K+xebBBRxpdcoVfdHyuuBmoWpvHrVYWAGS9dWOXoDz9xOiV0yRjruZasE66Dn0
72w0NaSfj/QQnLJwV4ZLtXHS5bKsTjodFVIXNhyYwHXYUqe2KHpQbH7RIU9eqMKRcsB7A+2KqtU/
xTOu27nhPo6xtxEwrywlAvRQqpgbz/h1KHOh5jaKLFWZIo39GoirVD60YY6VW2CQywrbSzgjJMsG
B10zyUC+3IFOkTn9xFXuj2l1yAd7pKFSBrEaDdAt9NumQzn0r3ejx12gQpqHCYjM1+WIlle5fS/7
xnAF4FqgU7jrjFTbKHFdW0IKIEjrg42mK7g6v7pdNIsusHKwytE4QeKGKd8X7XsxDMbGIb62T3i7
wVWyuIJhLV1OKMJCabSFYvqTakc3XuTqN4U6iCOMWe0uNQoFzESWP7XUcQ9qbW7hQq7N1OLeA22I
XAcFvcvhq6oHJd3rxJDC5trDW+seaGx/n2vR1lv82mbhWcjLl/aqVPu8HKoU6kLVY+TTteIBAsjH
GRW/XdYuv20Qh240ZBtfUf72yyNIl49SAsIgUOOB5F4OCCBQp6Vbmb4IC+OQZqEOe6ix9n+7I3np
8JKU+YlLicG4HGXKzG4Iw9L0afUUOwc1kEOVh85Gm/b1d2IUVE54XasSGL4axQJ2sEQR7vVt1dif
8N70/hkq0f/McZs7vj2hlwfDet2IXeTd9EchJaz2hJ7FEhLFC4bc0FF9eNf1i47eYvAsH60HKlHD
FMSuwKmhsEaj21v8Y77TGqH2O8Uck29LyN/i214FziJRs/kminiV7Zqybc815XdpzNE4HQqviAL6
hlHQGxMxwtGqTRXoUHltcj8DKsx2ej+CuExAofz04jKH+BOrgGwczu3k95VuPYVzb1ICL4es8svE
RIsJaKr1I7S1/rfBzfhgWWX6TCnCNv265qfzo3VbvLO00nyKS4u8vs+9sjtE/OqvsbIMxV4vEwtT
QCVinnYT3cK/jbMdexuPa+F1yoINGkbTwWBYU7JTc1D6W9oErzcv9TvkOqTPB6mi3BB/1CfyCWkA
VLcNYAiWfl8M9Td31sKbjU99bRDKRhxLHqyvCr5ZHVcdojNI0I4Z+jg4y5/c2gPCU+Rb6spXNjCd
SYmPx6ac87jaVGmTqG1lUWdZpiI/gn+zG0CyVrQrxhlDkLfndSXXpTBv0APmGc6rwVhdEyX6yhXi
gJZfgmT6RwyWlvhZDoKwBfFd+CRoYxc4XhFiZadif5O6+vwTQkJyjKYs/dBQydpY6pXUgbwr5Urq
AEy4Jw1rXX0YasPsK/Jcv+71/Lav6YAFoYGViZJ6peOrZe7eQ6JnWQxAr24gOtyLuhFSg1/VS6/7
UWI5sMKMksdYjovih2Zy1XkjZr4O0vxK+DL0DKk1U6+53HaVi6Zgias5S1ToP7oGZ/MMGvhvXv76
LzFr9vsoTodfb3+ua3uDFwBPEtAL6AuvvhYUm0SNMYfw68oy7op0ANitJkjG9pmy0WW7Nj94Lui6
04FAm1Rex38cqwykDY8sxM6tmNcssC7b95zpQ5tUv2Yrfe8g+baxotcmB/2TkpPJK+RVCRqyoVWk
kayZDKI5dbWFjgH/Z7AM07SFCbs2FjUnTCfIKDyYtJezK8uhIhNDpZu7aLjRhGIHwIbqO3qfw8YR
uzoUW9mjX0kEeQF+/7GQLlfeMlbkLUuviZNTqOyOnOdbb26lfFdHYi/KqjKnaC18JZZiTueRx5Q5
q8YBieyw91GgSA8VL9QtwdwrOYPmUVBn80uWy/qtGKOsbJUhAUk4tEfogi8HXs32j7c3/JVRJERC
lyKVJOnr144WFdqodYSnuNGKh6zNqtOCm9V/MBmIlhhW4J5Jr82Th+GPb+SpIu0UwXaYqG3cAAIy
7uxkUk9/PxlSEzITWnoayJbLUQhklMEAhPpW340fJk+fcTT19I2DKwPPKimByacDMAEbRgF3NRdL
QH/pcwQpeM5zKZrF71AbHrXEuasU6ilvT+nKlpNgV3nzYvBFU+NySim0vnAyGIwLxviiVY578NRY
4DqGq9zbQ13bCqRZPEYpcSOusgpIk6m4dgqW13dQy7rrlsk9uHG3JTd2ZfWg2UG5pOpEd3FdVbQ6
DQvQhQcNmGbnhHbicDMVk/mp6d0iiDAL2qiYrvpSL7cdZTS6u+w8GA7q6h6ZvM6ZWS2KTXWJl69T
ZvozAPX+VqEq/YGW1fIzyRbtkzZnle2P0TCeBL/v+PbiXps2YhMv9CZJ/F1tzcWwpzAkxfObpF5O
TarXCJApOljrGFvGsN8Ctlwbj8gBT47jAB58tW8KzkiYL8w6QnXwpoVKd/BEHH/uEZmiJWopH96e
35V9SlsE4KYk8MLIkH/+xwFvx4mK+EuxWOmGgzt42k4b0TOh3vblPxiJEhrhRKq+r9HGSYrxh4OM
ld+rsR4IuEaBl47lu3wYxcaJuDYp+BgUttiqMg5fTiryKkWLTM50o5qPnVFiVhI1y73tTlutGvn5
VzGFi8vzXvp/Kljcy5GsGHQklHPbb/Uxe+RW+OQ6yrwD202nJnaw3xzV1j6Jkfzs7eW8cuqpc1Ho
Mij1o7i6OvVtPwHadIiZYzy5n1mD0NfxYN7YHle2IyQ6rixKJjxM11Bt6hqeqxjEFoiOSGcpyxen
IfuNtPhXF26x5a4NRnSGcU2RkFR/9dpuDKQYRp2YaUcpLf7eUwMrzqJgTlWxrympbGyTa0tIu0W2
E+l78Xq8/Hj5sijySWf5WdtMH/PIyY9iiLdO9LVRHC4vmpmwUkGUXo5CspXXesm+B8L/OQttHFHT
zbfB1UHoQ8NNpocHa/1ykCIMq64JeYdKeeV7ux6s9y0g9f3be+7auaL0T4lVQkte3TRlZTSa0riW
P/OaPZqJbd5OjZnuMPjewgJcnRBBUNJxaOuu0cDwO2xyMxJ6QGwpT2XMGUFmbbHe5CFZH1+JI6JI
gYgBqvOXy9a2LjrbAzsAI8jkFLUACFwIM4fRWJYb0VTWzlHqu1YVbMIKh8e/X06yN9ID7i3wA/rl
6BEyKBBkgOaNRaae87qLvieDpz+UnhH+9RMCSK2LLrMM9ZAJV9FCQhITvHdIF0d3Djocvz7F1ZAf
J2Pccoh6HRIZih68RilOxt/VjSIaPYZkuVC2VsYmDoRh4VTTNNb3RJmcHsFxKuYu7uj0DQ9vr+eV
kXm3kBATQNikLwjzP++yZgHb63aGlNEJjxmP4E9ZZbmfeYO6Mc7eRrIn20t2y6zTynl77NdHgwch
CRi9GlrpNIouv6WHFhA2hRRb+kRPAvkwO/UZhsAzvjEbQ70+Gri304YD/wpV7ZWCehi6rVWZlLQc
ZXAwkRf9TdjD13x7QldGIRuXsnIuboiI911OiEprnU45EzLnyAus2VICfssW8uDqKLQyZVLAWX+p
wvzxydwqngnMpOM6NM2TjZGJb/SFun97Llc+DlufKELznWf7upNi2VVhaNBy/LBYEMHuRw8Ra5CW
HQpDN28PJVOLy4gClAqdQ3o2EEJflY3mWBeFoFju55pVfs+Hkipk3A/fzTCZH0RW5weAr9pfX2QM
SmeSy4xuDcH58luFkePlUTtR5IzC6Ns0QysvRyX68fbUrnwr0gxwKZLkg16sfjmKNitm4ugLO4Jn
9KFbZnNHZ2hLvOT6KIRknk+Si7Iapa7sTEl7RmnLNNzz2cAxFPmWauK1HaHxZqJoSXuVBs3lXDqW
J856gL30TpY9ZcslgMW3BPiybAEyr5TtiIY8BAEWU7wDa3c5lqB1JvFz6Fdh0EUxu1JLBH2zofMp
I2g3EzfA10SY9r4Dab0TQi9+8lSFDNlMZnvMlTjf260lPqZdqe+ENZt/XSeW0RrlPhABRM41YLS1
q9mcyJd9QwzFyawclV+SbEWt18kdo3AeKPjQM2UxL1chasMw8TAb9iMnsp/hoZS4yy+IjORqXARc
kMnur7craEbJ3ZGLT9X4csDZ7b2obvjEdWSr9yI3lkNspfNGV+XKduVN/FJQ4NWGqeTlKDqudsOS
2PgoO4XxmZ/xZQiHrZN3pRj9ou/5r1GNQ6vocpSJLTNbvexiVLV5X6SufWMvZf2paxENA3sYlc9F
ltUBRtHVfaZG+c8li4dsJxAiubeceEsS+8rxodIg4WLUnijxrjJnwL4WglKOxMWrqEwWTnKs7Kb/
ZPaLvnGpXxmKy4fanQwHUN5Xn9HMnUhtdQAeiPnFD0Xa5Xf2nHcHsYTtxkG4NhRlKPAoQAWlicXl
KhuVU/7bh2sqF9sxuwQ/mqJcP455km5cr1eOAypmtMiA3YIqt+Wf/3HxDQJ9QtAwVDe0EAOWZUrf
x4rj7ZLRxut6Tra6tFf2KY1TCq3EPPksXH0xz+QF4moFBu9NaO3TKklOtjpvETvWK8ia4YVNzxTB
E9IgYzUr0VtN77SMMg80grAKsneqGyVPaa78LZAQcV3ktiUkB8sRIMOrCdlY8ehdltP1pmsXKJma
7qeurzc+04qpwuZmGErBKNPQW4CssQreZY8+RYaWG1hMnMIL65gNqW/gv7rgkzG0zn7x9GDKaqw2
Uu3gmeHnRUVdO2p3hb4loPR6dfktXPFU5S3O1bqCoufzuKgOHVyrzKvAoB/KNd+7R8RY+r8MnhIo
x/oCXAKagd7D+kPaJda7CbAMnFvSW8+Ou3ednm/189ebUo5Cr4FG60ubfS0RjkhuUyQcfb/p7Omb
Zs3dM5JrX/7uHmAQtqSNPQ8JGRyOVUIx4ydYD51q+oXnlLs407vAtPD9/MtR5P5ge0AVk2YUa0Ka
XQtEGwQLlhlus7fJa99ZJUblG6OY67hBSRDlLC4a6RQgdVYv44bejYWgqW34Nojnfypgjd/Gwsm/
LXblIFijO/Xvvvamz1kdet8NoTXfjQQNVqTXU+QRYjBso4/BStkim+DMjwQ8qzmpIndux0ptnScx
pGha2ljEt8cEru1NtFR1dHKSun8ctNGZgqSjH3RDDlzelWUKkcOeRuOfOcexfp9Es4JHcWVoO/zr
DXQgOSodxTFV7/ZTgfTFrtVFc4ePXlP7jR33X402JM8r8mmITrUY6xZiuO6e8rZTvncD3pv+OBap
GUy6jYx7qeYZxvW5i8zFCXl11Q4qktLoYfKG7H0+O/N5NDUUbHoIYg8xB7c75Lg16IccgYba11QI
ZzeqmTcIRlZYdFT9EH9y56SeA89ekvuibYwn1e2177WAvec7eTMJ3L9QuDxOpC7h3rWm/p6EIPsm
3L6ZDlE8mdqhhXPg3TfIDpUnZFmr9CZF51MPoIqb0TF0U0g1hjt5io8z17L4KNGWxa6f7NLd1akV
j0cdzFX0OW7E1Aew5BG8iLwxf1dMNPLRCEuKitg9VCkmyUpbB7bdiO+1WmtnYxYN1r8wcpC4KUvv
ybQmu7uJYWr/Exs2uLvOmwYozLbWfrAQS340RyTK/S6cii+kLUnmi7StwmBuYcD4fVZjH4Crs1D9
yM2be10xzLNelRggTpadnVX+mX3ej/apQ5AKNvbkNsNhQYC33Y1eSPhPgTbnKCIuGYnBAhbbLyuB
rkai1o3iJ41u/wgxLTqPYdJWp2go+TdGp5pmcmSr+VlCAw/vgVctWVAYivEUqZk67XUUFp+dZh7D
k6PBNHLGwX2sw8y4SefBu0lis71V57ENDLBzvgCQ/W1WQvtMCR9pUHCoWeErRi/aIFxwo/HHpBFN
YKSjUvlg04rp2FHZ+KlOTpbsapRi2ewYAykEwVb5wd2WfcnU0KuDdGhyZEuAfEyB58XiY2sh0Lpr
ajJOv3OaprilehbNvq3J8hiv30z1Ec9yzmNXpZq/8N//M45TXhyX0J3uSniMnd/0XnpCYDdH8kM3
Uz532mqeX7rN9LOfcueH6IH37GGPhu3BqNP4eaLYUO5CgRGqDdrG3eVq1Rr+rE1o4Pl5WZuKP6f1
EO9pVyx3rZsU0wM4Cvt73CbItwivtJpDn9l9v696G4SD2ZSufYcLeyoerK41jCcr15Y4sN054jA0
eR8FJd42xg6tZAF1ExWi8gM4ie5rLFtUR/gTiQ4exxrDr6nRQbpJkE4cg1Fpsy+wudzaj6bGWoKy
SebnvJubKpeiLKn7DXbtctC8ZKruSrvIxKkGfljSrevGr228xBWbY86JD305ovFi1XHnd9PYfhnU
afwYaRaKtx5rcVMaqZuA7MNv7La2Bn3Z9Vrk2H5Ro1Hm44uBnHGf5xPJF4wPsXPbKHHxI8do01cR
gRnvrFgttFOKItxd1bRF6499ysdbcvNbUdjqJ+J/963uC7olrtFYJ0B+tcQw1fXXepw772AoduPt
jRg1SZ5VLQbCkSf6h3TG/QBB5K6MfPCj/KEFu+McJ1n0OM52gsZvry+DFF4Jc+re7owwmWit37lX
HSLTyb9riRk9Zngl6H5SqNV8DKecNYnUtMTSnOcBisEhWnf4zbkYBxbe1IT7PkqMh75odH3X54uo
Am/WS91fktkTux7Eb3QqnC6fo/3U14N+Q100j1JMi0rxNLfh+CHS/hd159IkJ89t6f/Sc74Qd+iI
PgMgk8ysq10u268nRNkuIyEhEOIi+PW90qfPaxeurAznrKcVNslF2pL2XvtZA4w0QtpF3kfljXC4
A8HL/lLYnv2lGxAKDoPtG/cpCCR2VPuxcFHqbKO4uJkxf2GXKjvnH8seR3iyoIE6TCH75D6wGT6/
Rz4NY1O5MGvZch9mMMloAweWqBhe5iyEMxlEFnyIckfjdJPAhDfmm8mu5tsuPtpx+yO2oyksBZXZ
KDh/3FqsaD+wJSQ8gRouBIaLDuMzJFyLSglzpwcOz0PWfBqkUBSAs857rNE+3nZHz2y3/jGXXTsn
BfWXA+cwxExkXKBn41hocjaYGnpIB5znZdLaFs6zcUEilo6uzQ8u9WOTKulEex/ARTuTRJEv04Io
kFXWHH21KOT7eD4jnsF1Bmi59I1jthrJ7gVRxoO8lzXj/GTFDX0UftPXyeRGwtuUmFDIhQsBnjb6
uisMYBgiBRvoj8P3C0PVPBwAl8qgyy8OrkU4TxWJcO9eWc3xBq2E7Vc2DQ3wTdDiyCzwFM4eSz2w
PUPvPgWfvNZIzoKciNRsvNg0MVYMt9nJFDxXE2fvepvBNB5LWDeg/Wn2gXdV8UNEeI2O1jkw6EBG
/ckHhQAhY+Mh5L1r4Q7epJQDLw7bEdfC3I/DZUzh4GddcdOOFrrSFVyj/IrG75ZiNF5KuFK3gzDd
7dCHHk09uhQbAjF8nKpGB/cY6ItJYV3qN99sl9Ii9ZDFH29n4EXdG214U9wthT2ZJemHIvzhCd+C
cbtpI3JnQxtbbTT6TLwvRgSgz2FYh/0dGTzQemIbo/TGCWjlQAoPlv175mnEPhYEw7ylrPCCz9qB
exgIEHAYy51OQFPFNAzpbizhzAAsx5Pv5BYvqLPHkacZ9nQJRQtTMjb526LS5ZRasZieurafhru5
Gtz3cGsoijkxAFRGO3CRRntThKAbpzgR+/KfgY3uj7c3kX8cIyAkQsbiiBhBih6CqZdbSCsgsggn
RD9HN3xThVjBh8HrIbwh53ztjqej37Oh2K1CE3g8c0IKg4z16kS9kAggkQU6UDD4SeLULgSWwIWC
YUYD9xaTgW2rpaU3QwWUy+QX0be3H/WPA8YRhHosCKBsDhLq+vdVZYUS2wBok+FOn89z0W5ANTun
FXzlheL5IL6AKgLn33Ud0eVcY32c0R0yT82GOjUwxF7J70I4g9y//UCvvNBjtep4CkQ7BUo5q2/n
2hDiuIuXhNDuYqFHi3DQuQgeXh+bbQcI/YGV2tlrgBU2Wg/niLevPipUIMiYHpWla1HGxAnltNY4
F7Il3qredx9VAaRtJDqVv/2or307yBuQIzl2g+KE8PJRKZeNM0cQezdgfmaW7c25AmHpL3M+GKEQ
8aFchMT2UYK0Ot+3Q73gJDV5Cdw42o1nLL3xQmws5gkc1r99ICTnUcxABQJSqj+OiF3vDbyTEaQd
LK42C6oCN4H2o+dLfgXNDVjZkF1aO6yhXxk7GGScgPuDuNoZI5NNYBf+dV4EDh8AJgLg5qETF0n0
l1+HsQjqgxI/Y2kx3eH8HW5cUdZbLAfxCOO1Nro12gzYaYzmNqhta9PMnAPZAbHJPtLjiERzCUqg
FcszxZDjFHgZc1DJR+c86sZQZSCR/PLO6llpr8EGOvGWgDyVo29tCRbg7QDmcBahUa1PggGAqb9/
7WBEILUGFTQkGav0dgFT1AZL6nFi2jLVdYNNPCCOmwt+BY13KMmh1g9O0stnM3yYekx0D+Z3dbTV
9fQJmMFzBYs/UwxoUEViBo3UaD3C47z8ESxoLCoDhDOI+IHX6O3hs2w0SWD3Eb5ratv890P9VYP7
DfvWNbr50a+b27+Z//2taeFGW9L+v/5/a4NHV+Jv3zd76p/+X8v77VP9/H/+182TeJrBu/i9Ef7n
f/nvTngU0P8D7hgsRFHYe9EJH8f/QQBGfzwyWlgDgKb4txM+/A/oGUgQEmhaMPsBkv+3E578B0Qg
aEZjSL1ghk2wXf2bXvgV29o6VjjBj/xTBTJCbb3wAm5iPUQTs5xD6PAtq34PBvp01cezj/Kj51if
kBiCxVpXzkiOtorvlzKy35nFag5u2HfXVuVGezEpv8IhvzYFhlrv3BStHT0hYTftcQZbqk0RgZAK
/IeHNW5iPdsDKmPOpNV+qvh+xYxfj7KaT3Gtj3xFoPVaAXUEzspR+4x2hgI5Mt/ygMOHvoGlAQus
IeOu9q9xNFBOWkQ2ejkMHdpnJNKjj2C8qAEd7abCwajqixJHBkfcQLft/DNZUXQbmzn6gm8tcspc
GcAMztRP0YKNe2bGWsEdp4+2Q0isT8MYedcL5eGZde7lxuHXE66i4TT1mmCD6u85jUWYeNHSf0Pq
riZpVTnW18ptxCd/WcIm6co4mpO6aMPpzGJxDBivvd1VEtn4RxuDqFn2rrtY9xBC2f+oWBefR6OQ
Bfpt5tz/99V+5wq8DFq/nm8VrAqrRU5KTwsGl2u+hTAt+so6izyEs0+vYkA4xRklzc/d3GtPs8q8
yip0WTXCXQ+2qORH6NLofVd05LHvcCRM5zGcdy029HUWEJjCCYPeex6bAhveriSPUazIo42E1VdQ
VcZdpNA5AytKNBWnXesMSEwRjYNFE9nfbfDprnGsx1757Xf0ckf16x2tapQgMlGvZGN/hJ/nMl4O
WNXPLLqnLu28XCuGbuqcYl76fIbFeEklKLrtmZF76tKrHQbvO+lN09DnhaPubELfE2DVLnshq2NJ
TJVbUVfhrjXPsGHI3HOIqhM3vVZlhhDLaDTg9DkXbAvrpGSGdfhFN702WogDgQ5QUKdyxyIbYKxR
OP87hMG/A4SsggR3jLOE0QRKGCdbPlebqDrXFXTqhaxiQC1rVmOfofNYue+oUz13hXfhC1lNfWwx
+0U22Mk1Ufy1EVVWBuqvED+/XsjxaX6rzqKSE3mVexzWFvxkA3nUvdeO0B+MkuWPy77nalYiI4/S
b43f6Om40ARAYhRs4rNsl1MvfjUzRTXawRRjJNZzDHmy6cZkUsjGXHbzq8mJhLVAsorDqq0q0yWa
Nv1fnv9+vfvV5NTCq/XYtiDAGpKVZckBDlYPl9w2lJ8vv6sOps5GOQUOao5+qFvg0Mm5PonX3/cf
Th+RBPp7lKzPXQMGM4G47Cw28TgN/1x5ICJ+edcL1Jqu7uH7xvk0fypqbu+KjgNROI7LISz96j0U
7+NfCVv+5/XDReflj3XVDPY5Dqf5BMroYpcZm895GJx6RasJ6w32dKQz4xWhRC6nI6Th70Q/v+56
NWFHTFBg8DudI22QoB0Guf7ssiGzmqZ1C+d31mmdQ6v2sSfj5yBwzpArXt+7gFP08lXP8CkPgZLT
OZLc/hY9N3BuaQq5ZzHw2GHIz7kgn3rvq8laOSMbo6ZADJ5nkQYFnE2G0DIXhQL0Rb58CiqnoPZi
fFVH0Q9B8TzJc2joE/e95oaAfg/GmhPDVcXpkJAvzCd0+p7rQjx18dXWv5VM1KrHSxFOkLZVmwvv
7zAh/w7GaDVfacwAhm2VzjufdPAA9Y6ynqW87H2vpRn2QN0Z+RadB0t0xVsDhWB80b7oj5O/aZAq
9cVxoPhhjwpzc+ia/txp4NQLP/79tzWVgt83AxaBiRQDkAmwNcTvF+1C0RLz8tK6pOU0joPOYaoM
/znvK4rCF77t1RxVaJ1HvcHAO8BvEh5FKfQL2UWRZa27RC2/8QqJD8ktC+0t/0Qw67vsyqsp2Qgf
GFiNmBVJdw/wN+oz789c+Tg9XlmL1nooq45cIxuM7RFNSVkTFdgYYZ+bThMV78jsxtc6oCpO2ajC
MuG08u5srapdCPdQ1MbnkQ8JHDT8zwNsUf+hKKYmoP+6GYes5h4SloKmHK65TxTsnveMx8EOaPfq
keimT2OmE+FzlUFqMe4X98hdRi5u2ymOSg6aDXYtCi0EKgO7/t45Xr3VfIb5tgObRWMtdWodE3eo
xzbB3tboQWfCRyfChIpeBVNeJ/wAOUazKWJBwDoNmh6FR6t/7/QD8qe6Cc5Z3JyYCeveXQJSQheD
uJr3MCwshMx0F1w2XNfJT13bdecWmAltHL0vGvKeFM6Fl15tDNwFveDTcbgWDJxikQXgdZwZVCfG
1GpfEIiy6FuCKy8tJDo+G77SkOSXXXsVdey2qSFRAIui4iiQI4UJ1XUxPFx2cfdl3Akh+Vo0weHG
bYqrxmOHxil2l116FXeWdihQ7oYCtR8mk2ovqjJu8/Kio9Mf2Xu6yEgOFLM4XFDSDuarRZ/rODo1
uFexR2NVipH3w8cc3DSw7NQpzWVhLVjt3qnLUd0Vjs4HAAaNCTLoTs6sfKuu43/X7LV+zxrjUUHd
qnMDt+inYhFDEnvocED1Of4gEAtQ3Vui8RbAX32oK5ymXFKcs5A58c7WVT34LqNfHFLtPKL2dEXc
JdpYsysuWx3XUuNKt/CvQn4T2+448w2cGS+cuOvmYay5dG56Gx9Ei12zyDQu3Qu/9WresmHivqwx
jNAY8IGAs5wwdq5N+NTrXk3boiZ8EBxrOjjLd4yRvP5LLOGvYbSathy8YVOhFzOXTncvmnGDPvlz
0vFTt73axtfadLZ/vG0zKlirH2z1fFGsWRuzonEFjl7+hPcRm6x3ICM9mwI+cc/+asq2o5SFHnBp
Xd2oEso8pc+EsOOy88pGxF/t323bsiYM7H7vFuG46YPIyqAfrrc0dM1di1rkZefhdS85MCmLT6E8
wdzU6PKAGCqqlnOfdNXg8e94WRPNHEu2g1Al5iZ6F2FwYJYNcisF8nswRyJQmKVOO5NDJ7vwYEbT
bQffE8kMZsIPL1bBZYvNmhTVGterZ7f+OSFuKDhCIHadfcZTQ+D499/2/cxt2wn9K1gQRHBv6v4e
JP0zB+iVf9+v17eaySUfOnj4YB3rJw4lMpKA4rYxwAtAl1hsGapnJFmCVm3a4Fg5mkYOiVhr7SOm
4wcVjN0/M/z1DhBu6gz9nfE9mvd97GXxKhRkiilxRbOBb5UDRIg/XdVhd85M6tRbWQWKOYJjdVjj
zhW2UtjOJsPFL3wVJ0QDsygUezCm+mgzx1+Q6j6zSp666dXaPjP0zAU+gnLdu3A3mwGHdPr+TM71
xMW9VaiwSwuvIeQ4DunghizywQON4rIbX1fnYdsGUOaxnwdGrRXKLjIPdPD9oujprU77olToJp4x
YhDmDjAr7NOaGnrhja823Z5PfeVDKLfvVNN86M3oQI5GziEKfjbzvhJEvdXOW80xpPVNNOxVPHib
SPA5GQfrnxn9MFvtDOwAow342VecXB3bbe6Y6zcpehNJiv6e+Qo1lGHfVyza2YbYV7DicQBCDaod
vGXOATVPDYvj338PHyhHRsqfh/3cdm5OMATTGUH5zPs9fqTXXsAqgBTdVEAauTj5vITmMHZ+va+s
vr3r/YhlVuk0C2SBvXNmzTr1a87LZ6mdlmvALJy8i/VwO8H59Do2zLuZ7UjfQBF3LANOoTnDPTr1
5lZxYKastboKOXovbKKDM4xxNhT4Qm8P++MQee3NrWJBgaJiMPq2uxexaHNFerIvR9Jl80inr2//
xIkHcFcRgZLOQqNuZOcdEOIQvPLvbJSXRZu1ksafggGdtTi6+XT+UbL2c9HwiwqXEAS9/MpWO8Yt
+OY6t8Q2Is/OfOHrWMUCP54b1P8ijFVZf8Euh99GrI0ufB+rSNAvvZGzHtxcYuZCYT9B7T2fO12d
+pDHv/8+h2t0LccBTiB1014hrZvoKsovGyOrCVwtsmtHn0KMInt4TBIkth9G5v+dGPHfDca6eSx2
TBH084JhUjq3Ew4OaPKAV83b975qMvx19dUMhX64aC1Subkr4mofBjhQRtFQbobGsQ/obVTIrfXs
W4Wd34NSActlF1lXsWytrZkma6PhzXPAUglCytt3dOpDrSY1+jVkOcXCzXsGOUww6gpF/XMcyxMR
Yy21LGsHK4dToTOpazrwOMpxgGp9IR8jj4nHtx/gRIRd47rcsm5GCNdhHuMQkStfiffHPdx7D01S
G28MSkgsnO7h7R878bbWPE7fnqUb96WbgyXxWC1TXvT8zKVPnG6c1VxHsy5aIqfAyTHD47wNwCtx
SHVrL6zcyAiR/LInWM16YA+A+kbTUy5c7wfx6x3KZ5dFwZ/qsd/m/CItNO8MY5eDaUwO/mIXmQ+k
24U3vpr23RxozjuI8AMLKdSRA1JJtm+/k1PDdLVI29PgxHMbqZxYTfTgoan4QGXgPqlytC68+9W8
R+PHMqM5ustjwKX3xKgFDS0w4Xv7AX76Rb6yNK+pRtybQJDji8obA231dYWW8se6ESKN4FzaJOhv
6D7GsDC9x5GPXVvjEpVJhQZotC177n2HlgWZ+GKZb0Yz6x92McjtXJRoyKA1ucP+RG6RO6z3EXaK
6Nug2zqC0SBK0yqFHRItt4Mn6RZWwO41dP3zjQTEeevVpvmk/ZmmFZQPnwi3yTaE68C5joMTc3EN
QWz92lJzVXa5kkDwOjG/QhPGZUqTcM3CkZ2PJjZqVA65SZVMlME2vQjPNc//pDi88r1+/v23qTJM
MY2AOmz2qAUHBw5F6KbyFL+aO0FzgZY3msTUlkvigy+NPiFApt9ZpYTAXyp9VTSltcAXN6jkNeSg
wMBR19Ywb5RyWwXyLN/31BtehaRlQotLBePmXOnj0iPcKfF1250ZtKeuvopEPavaifbUyV1Vsfcw
Bx+ubIufS+KcWBbWXdM0snVv1aWThwxtEotu3XuqsUoECjZ2kCOGj67R8tPb8+9EADkqcH/f7cCT
HBXOKV72At/k0xi705WYlbknkCie2fWcqMKtsUmkYbRlaMxEk7HlXfXwGfhYO6b6gDZ3sW8ng3P/
6HQptdHF9/ZDnXqDq5AVwjB37JlN9rpbeJUoDrg0/Pdad3OUdB7mulk+AOajzh58j1uO1ybFaitS
DZrEwxgse98fG1T/ZYemk4mwvZrGGMi5YCo2tnDKA3NRQRtGEqbtMMKkM4yivPYW7yrkfbNhcSEy
gLzhKWFXz+g6p+geZ2O9QaNC/U85STtprKW/HUMYJW2Jp/W1YdR89NBVe+eMOpwg5hfdfdzBdrNv
ICftChFtsW8D27cvpU4WkG3Scg4mGBRaBA0PpdlQxr70A8xHgNTxbypRxGcWp1Mn9rXAsLEomjug
+9mLCLMPLZq8/NFZi08SD85kXzCLyr3sbJJNbHCePZezm2Ba+gfaxvyjNQXtPcVqlgSF16eTmeBk
65WxlRac0h/9gIa/t4fLiem8FitWLRjgIxgdwNTgXI3a4Y2s7XPmxMeI88rQWMsVKUFiPYKWdj+o
cr5xTeTelECjf2k9icypA6uryx5iFfG6eSRWVZhhP5lOZKEqTDYjlXTmU556RauI5/fAbA9GDPsS
rU1dUrgLE9AKz9VlMYIcf/e3VWVyuBM3gx72jW3BCtZoj9z2bcffwUoW+PfGbTZmiWdkq5z53Cp8
PJm/9mVWoQ8QDBdGnMOwlwBcfXVtKtvEaSKeGpC2s7oW8Teu4dyaWqourmbZol/+sm/lvHzaAurM
osFit29J/MWo4AYdmucw4j8Bgq891ir4xXWtjCkp2jl1XaCnicCsrIcDwDcP/WPbsi4Hkw0kLgC7
QeEaTmP+zdK301PfF9AoXPaAq3gYY1fnRYzIHDP184gQlaEqdrat6/ia/nzCPxhlcRGNsEULe0Av
XeSMXX5VhWXnwOrURiGi057YBR3rroqx6jKUimTmuw00U1I2AHSo/lwP0om9ENpLXn5HbBgpHYQt
c3gfWRvI9+1d1KkZu1ZIMbIZbSQ72VTthqDEfG2A4E9GFyBJTRsnh7peZPVUgk9r4TZRM++zWtMp
EeFcnimmvr64wxvm5f250OzJlk0yL6OuTEq355m0Zg1ig/DOfOmfG4XXPsYq7vTAGDmzZON+KrBV
jgrt9JmQPl6CL2E+s3hjdHBnyCSqOZrNBpAv7NDpSJdNoyk+yjC6D52BwOZcA8GJCQCHyJdPLXg7
wT8GxbZRseW5C2L6EW1IdpUMnZkyr2zeUySlMi4wO6RTtSVENrUPPETByLkGjNf3PGjwe3kPUnMk
euCDve/6z/akt7yYU6+dsyj86vRhDv7OmYrf61sduGO8/CE9FtrM8OXa8cXKyTLAGrLlZA//5zJt
Fso2IYzZzgTpU8NpFbbKJaRBG2l75/C536pomQ5isbB6D/14Zji9vlqC0fnycZalRmrP68jOoOUv
LQtY9PVO9LH2IWRAgbHYXBKf/sDtLSGSOv3S1Hk1u2mIzs8W/JOLLr3WgYaiM4E14tIjs7IjMREI
28uuvIo20TDM3TJ5Iveiptsr0AMAsFncM1c/MZDWOlAIbVU9slnk8Gdsp4QHxw4s1nXeLXL9864U
MYk3ddh+f/thTsWNtTIU+JvWrSslchRvg1wDbfC9MFP3MQiwczFwr8pjokXKJgY5Bf5ltxfGrfKg
8XU20poVCY/VuZhxYmSvu0gXUBlKP+imHNTQJOwXRAmRmeJcKeWEYCdYG6xNeq4XWmiRE+JaWzod
t91u1AHtauqyYynYE21OBlncWzgE823bd+MPqvzpXGHqRB9ksFadCjhNo3u5nXIxNZl0hJ0M8wj8
D8Huet7EwZ0oxaZT8s6dZrQ8DxtUxbYxB7EECGS4fP9ApjXtKuuqJ5tQlRsh0T1Z6Bt0XWZOFRzA
GzqT3D81EFdRBjzvUgTwXcxH2ycZ9+0GrY4MXGZ/Ym2ykGW+jQIQOs/M11PLxVrZyog78nbpRB57
ItLZ4A/kmzO5zTdrKXucIKHVT4se/DIYjizf7cm2i6SlldEHe9TdmTD+Mw37yjIarXZMIvJoXRF/
zGeAm53Ej8rqIISssmL0q6849pR5wCt7D7latsRDJsMlB1vNJFQqEM9ALZHA5WiTWB6oIWoC7igY
2FwemSpqK93WBXYfiLcarADYQA9Hb9u4VR97yxQPFVjQ9x0x9jMoLkadieUnJtVafds2JWx123nI
lYc9fIidEVCOlZfZs+53b0eRE8vFWpyqLHhydD0Z8kCNLKO+M+wXX/Dr0FBya0UtOxOtPCw/r3yd
tVJVjD6RAKUMOS/9p372yn+YUdHjZQ+x2kFxsMhatwvHnNQuO5Q90D+JH4J+gwYdce/pub+oxgpf
i5eLq6kL7VJUQPM41FswuDLNq83bz3DqBR3//tv5LZYA1hVVWeeMBBkfsVz4Z9alU1debXAqjzED
0GqfWyQcr2N67ELW89/R7f+nqAXY/Mv79qYF+UHCp1zZlp0P3SgR2Zxm24zduabfE1vBNXyiQ1iP
TAHEFJRT9V1Vt+HWHRTU4XpZlusRPtsH4sEgSwTTOY+KUzNvFUwsS7ttD9PXfFqAMFNlYOtkRH/z
VSmZev/2Fz8x9db6Viwj0nCr6HOxhMUOsCf/hvlNSRJifGvHa7idn4vQx9t+Zfat5a4w8ylKPaAl
uAORzklda1g2vWTmysPBajMXXZgNstmhRnGI2k90UZflVOBf8nJ0FIDiFjEQsVByGLJns4RBtK+X
y+bMWupaeJNWSDhJTEd1uyjxVJH56e2Pc2LSrLWu0vLBgZKjzKdSu1jyDTkM4POd+SCnrr6a7KUC
97yJLZzufRsYZ8E8iJvpp7dv/cTYDVbzvalIMTGKMysDgvBm8RhJS+35D4q79pe3fyL4OUhfG1Gr
aR9aE84SAQ7ulV2jPgLA4kDB5rTnLWhlfE9ju/xYCM43ZPLkbQt3gSteDioZHDRqZPbUT59AjhgS
9ugeqhBZVde6aziYpU1Bmy8gwPXbkMew+pS85yDwwqVaTKR/rha63NbFhGNBOLAn0s7gEgXE5Ym2
4+UZzRYoebEKA2LjIo8gEw/t9SRxxWBlyrfG72DymS1MfsZPnLrmnVMCFwaMT5VpoOd2fVfMVVo2
SiUUvmF5OTj8YdAhgoAWy04j9ajVp2IuSAIAGb2LDPBohZTzDEKmz3bKU6OdIO+63MrFszEgP4zL
TERi1w7K9jCN6T6xeGBDYhczvxo6sD2Tya8IwSmttHYU+etbnH1kWgwBfxRNU9xaizAPkkiQNEfP
k8lAZm9DIdwtEzKN5MHRps7gwqkfUc6n+Qj3uyVtu2m4iSPabQIH3qWbhnrVXU3L6sYHBWNXaF24
gPnEMj0e7CMUJMG8ANpDO1dL5wNP6TeWu4uB3d4jtRBmseRwTKmomVNZ6vlZcOocWC080AWpBSca
UrEpSse5joN3vopBsjN9jcLRItW9AC3rWzHY1VVNjjviGv0ON2YCEijlaqSPvluLaouIZyR0Ak6A
/Q7cz7JAwKsKQMgaDM7IBjGk0ir+bIUiuBoqsOKkGWB27IPDmHBw4Z1E12G/iX3uZsNEmx0SZjyL
lDt9qGzF5db4LYoINZqkfIaKjUKvnlRXXifcNo8nsNhQSGxbIPvh7g3zCLuveOYPA6u3FW2a6cPQ
2wBKWpGHOKBhcZ4swK6BzEz1/OFYJXzvINsZXk16sOd3IR7kuWjH6Kkue2y7ZWj5e5xsx1sREopf
BWAkt4CstTc+BDgVgKg4rw8G1lVpSf3OTlXIbQAnkZL7AgquEEkIuNyjpSz/JrIXbyfnoP2wGE3S
0fHj1DZjk7bRSGDhDXLeFnr6I603GHovn3DsfbKdQisYb889uB/dBFvxpYdBgejCQKThIokPDGzk
JRo4JwaHNTBeUPio/V1klE6Rp7CvYNTQjXDvaAEyTFnf1dcACPdp0xqcdboW+buMGQDJf7ROLSmy
Ke0AXjA3dEeXmWeF9oZd27vFlFal7LYxfLsAIPRHU7FEgX23nQUBTqma2m0L+67bahAAl8eKZi0f
4m0dmOnQD+4c7T2UsQFAVZYdJNFYgTVoi4jdMZ+EN7GnYAMQBxoQR0sfvXzYsdEIeN2dAYDzaqBm
abcFtzVLu46zb4z0RXcrW7RV35nKGr+y0iwyD2HB0G+miH8T6Ng9CBU47KaZR9ldAWSmyEfdxz9I
XdE6k1gqAMcZC0MzTVhwZ5q52lnT7Dwr0G7uOi+o7nzHqeCEFoAJ2czlUidwv5rtBKRmheIq2sk/
Vj3v7pDUU+9w+933sYz6MbdQt3+YABL84MP4NpdBBKRnj1m+6TEMaigWZ3vfVIE41srUwR9MpxKc
v1QCcjWuvDCghzC8DL0uLSB8HDXbH1DDj+6adtSbsp7N+9HDoQ25VR4CGewDMMpKx8pEzGnWNEF8
5w8Umzut2kwr0x2EDTBlyAaFzXWobtAvLTJpzPjAOhseQN5C3iEdG24YMniJ11oS9u6jFWTWjG8Q
QLG8QwOCuostQ5+JEtY2irrgWQC49w2iGuyBS1p/hYsiYgBhXpWgaVemI3Vxarbr8U7JxtsWQdnU
GRMlFoCQR2jXLJdxI622O3R2Izf46OYqnlr+jniT3ARR1247uF5W0NN7tkk47NldJK1CXx1lnyFv
ryfobgIhNx2v9lGFAyTa1qW7kctCnATsyOIaSNvxezzSLhsagcit4Ec8lQXJVOUByN27VTltDHxu
EFv9AJxWM95p0g07p2nlQwPnEZxMEP77BBhpeJNWTW3SFn01OQGf0kUoWPinqBn6D4r1qNPEYUNS
t4mon5QLlY+07SUKn4iIR/MXet8L9EiBdexWG0yoOQNVptssQHrdGmNUmSB1GT76U9j9GEckZVCr
hpbWWgpv3wewWnF8hpUOqnrrwYPDMcsKX4RPzgATPQB1Lb6HHfeSwmYJrOs4cq+bvmUf4QBpsHKN
lkqHYGoeSVe0h2iO/DYjzqIRFofaM2nTOEoANQlpFqKlYPCzLSm99x0eNNkAf+4Jdm+WuffohELb
4sNwDv2b9TYsuZfCiV3fwsI+vCEd7pgarJ9pKTx5s/AWq3oFK5r7BnaNG17Y8b2xrXFPQYpqE4Ab
K2wDmLux4ra70ciGJB76rUzSja2UABETnlsBAMSQsEA2Evrdtzny+A1gBeYzK6vhYA28fIqLws3j
uLI/qGUewZEspwi9hBUaGkLVg/lfTc4zEOrlYXao8wwGb7PzsLl4308By0Ac97JYOA2KEaObmyBs
+62IGvmIQmCXB0Xv7gpuqa3X2FEOsHp01cWoMEShxj7FMDftsYNDlkQAxOaIZrqFl4yK3sXx4o+Z
13gYGwHlsdiBcsjBrOLRZH2HFXqRmbg0fV4dhXGJ53dRxrAhe2fKmD+6UdE+GYhhr0o69g8KmaBH
hFSAaQvblvDijeNaJYiLCL+C8XvaPHPfVbt6xOozEhBj496prqseBgSuVVYyC+MyuObGwKuEtIV5
CI5W8KmnEdxF56kDU2J6NztGbJ2KgqYuSxM9DzZ3NwMJiugwVVN9JRtszODQG6sSAPVmQMm+89w2
jYHteNez2eYQIMCWnVek+Wq12vrcaxW+74/WbTZA8XvA49El/H85O68du5EtTb9L37OHQRcMYLov
SG6b3krKG0KWPujt0/e3qxozpawaqc+gDgo4pVRuQzJixW+1YV2NMWb5YM5WSEe0od2rQ8iXD1Ko
mLNI01zfiGOCWdkUqd9hR5DzW24pgpBlWlyCqfPWC1ZpN21ImBStyNpp75NyHeJdPY3uoWvUihW6
a6/MOV6PWVcUdwu4ryat2TEOm2V0czBDyjchybzLYZRecfa66XWsfTu6cL4TSKUk8dqVJJJng3a/
mAKxIvbC2vk2JG1ih3ncu4Is43okyZDjYCZm/8ZgpH+pHHxVo2npl9YxqnHfOYnR7IuWVKkkllmQ
jSvhAG2KrzlY4iZLg75BhRI0foPnuifdFmrWyWorSsc4988LJV35t5GRe898BVRWl7VxNXsGpeOE
GeRrUOPuLoPc2Q6WbdTqQIBlXoeWnefVYTBsFVKILKodPaLMnGWepTdSdcshhzziBs1TPQXKntwz
Ckf91XAJso+9xviS2YuRRkmZMs4aRjzdkP1kREYqiylk8MyywDZEG1bknkSV65f9rkS3RqB8TPF3
iCuundnd3N6DoU+nHYZfpKtDWoqXZHPcb0lDMpsa/OGiZ23nezov1EvertYlgr9mtlmY17faMfF5
gxGfnZW1fBscNKMLqkhJCU25I/BeX1uGsD+Y6zBGkrUOuf5g3rRcWT8wh1QR/1bY1GRA1uIQ1cAe
4TgVhdwnRJlCivlVclTVLO50mRaHcfP3id8X38tubg/zusS3zJ88SV0+7txi/U7036IeUah7ztFu
iGM/NknvfV7jsRnDtVmEdRhyx6yIEDNan2DoXPD1mVlxm2dNg0UVqn3mkSS2dp9qrPU15++jWvCR
pYZO0MlkTT8FHAap7emaVBi3yzhUyW1SilC7RFntVuaneacUvfJ7vqBs2PfjcGVVsu0OGO+2r67r
be3+16dIYbuXM+k/HSPfsVU0tFotD0l6XFuDD7ZudXml4aBvsy4b95mQ624crPHsWqn/NtJObRML
PU4nCJVhb6cZB5+ex17KbTHDtu2bg0EMbh4Id4TpKFNaFNpcMCescpk4baxJzt1arLLbi80ob/hC
ZvNoURtQhXacwGQWg5iucekNBmUQZQVzYpOoYMVkWexxEOT3WVE3XwrDjm9UM5O4b9Q1g0LaO0bB
4dVCLWUP2/hMa0LxmsZLUkSl4XdRzQ7w1vQUV6Cj2+aTLtoKmaTvfKRBwXzgwRuvdc/ZIMh8hEyD
WGj77ibLvx4Xr9jIRAQrCknOpjuB6Ig1P6fzZrC4i4KN0QPQLnK7fEAGoV7KzpufDVaY59mL06M0
5DbvWt9BEyrJWMkjEbvcXNJrT5XVpTfIFi4TaFO1XjhvKd9xcfnZ+lKB0HqNrcOa8ucfXemqH8Q9
zjHR5J53bWWU4t3EmE6u6ln0bziIrDXMVO2cVtdaH8fUYvFJWgZaus/chX63rZ4+2/lmHcs6Mz91
MFMflYvkvJulle6brNAvS9eLN2uyOLPS3ri33bi9c1josmgq8IhdVoa5QCHZZgHSrHNHQWlCo8yW
d1Buw/yq/Vo9kFS8vnJOfo1nzMpRIoviq2on99T6g/1S+aNzm/crtT6ZvXIJy5raEnrRPIQHXRM/
z6vnJqHPenyzlLkJl+OSMR4wjHUMu7NzahNll6GFAqUM6q0BKq/M4cqvxfJkenYXLZj9bkrOKH2Q
uiJ3w6HlrB/Vjn2BOCZzyYKqoKhsPys6kRG6QRMxFHxy6Zn+sPoVrRFm7Mm3uLQHO1yBQ76BDNAG
YmQgdicoCfQ8lSqNV2kMbhlw0SSy3ca8HPkc38mvLGcqDjao+BqNoxm/GIPFjER633g7QQGSJt1S
bBlqgkM4LtemWFkL82pE1mYvH2PTLR/arBBXNU0q56Xgx4JFue2dgY3pavQFZ3cr62W1k9XovLWk
WBdof2RjBTIxktt0MGitSfIlvnK3Vp9iw3XubWcp3LAjZR9JIeGed0iRuidK2sWxE9ZyndCAeUdo
V/aCVNgf2VBqHrDGEOtpJtt73zsye6BixYLA5HT7iXS28lZ6BHoWzH4AF73/Rc55/WTmcxxa01q+
SW2PXUDul37Gk0Kbt/S6aPAyeww69HskRwHtZtg8+jymHbB2kkgYSfNAn0f+Fb9TfAWdnuVRF+v+
WjE9n6e1rRhNm/LYUVkewuT7X1Ws4meXvGrQgGZTuzFd7VORkVgcFk0lnpfRGe9I1N9eWVK7QJIE
+pHkAfmR3bl/pX99a6ML2XOvtBH3ME6zdWuoXHOUT82GRgRrG6KJ+s6jwWnO2o1suwr/q06/VObY
7ldxKfaoEjFHlH5ZRlAl2vphJ/30ilLStaOWTtTXxUGGFfYNrmOyXqcvbk5YftAhGdhVfb5WQU3b
yodFGgZNErQo3Ripoz6orV2++63ggD8xtIX0u4jbwRqsb1QZkpw9pNjHS8+f9H6AI7XZsDnqyyVW
L5mTuV/VOJRX5LZ4GYkurX6uaXd7qe2xZGYi9l82o3pymmnmncyZ+uL2bh3RSJGdu22Qe9yPjMC5
74B2dbqMv7s0BmyklM3DvkZWXp6mnD1117jaWehAmb1HjKqMCuThLT+W1PCOjehHzgqFs2vBwW+M
oitf8iWTXWStQ/bqALfnO5bB9dogMYsmisIGHInzEt/9YGc0F5nG2Bs0KFkLu6DZLAMHv4quVALa
5m6P6N2/yVMzyw4NR69+N4EUvNAQZB3z9DKDFJ1th76lOWq58WpnjBFZfm0lYvs+tI77WvStC9Cj
VRaoIu+fHJKeiyDdxMqPinh5SSsjuenbYbtZnBgXLuXc62myKzJFIbdWXLnMHhFfUXMHYJNdW7Pn
5gFBOrKJvMkr6ZosevuZ1iU2uLnKFnYqd6hElM91QvIFXDG/CSEbdQjTts/qND7j39Jf5Fh4oTC1
2V2xGK4pE6tH2VMMfHFYSWyvw6JP7KOvjeFJt0VdB+hM/OPsqWVDkl7b94XjbHt0Qc6d1rI60XoM
PlXXqekF9NGJj7WFkicg+gQ8q1ArTXKlEWJOoPMHp/zJTm3rcWqK4lpndU/InlmdimrVkG9pdr2t
s3dc07jZe7oooZzM4rROjnnVjWZz102mOKZD01AMUjvyc9lC3vMMlOsOFGBFNjEgBx78lsP9spUb
80Nds9z4sFfZyMxAcLs8bxQth7PhdFE3a9CQVm9Pwqual0VsbJqF68cBVS7pW+6NVsbhnht5HK2k
vstqDbyQjpWJs5y2nX1vt352Ii1F37Kp4f4UzDcAcPDL+c5NF5UGcVdanz01VOeWToczoUrjWY4Y
xRZnS+h6EY39Ufv8AlLyN44xTLKRS4mSE3LRlmpPTAJzdGXPUTJt1a2umBwkQeYvGfklAKSNJUhF
t7Q6tdybHyuy8C8l4n5/axSt4QRT3Rb7AqHw9zLuaMSgVHNHN/D20KeWPHEooxmxEOvCNXK39YSm
dbmowycUJsXsSGR7+B85trW3XSP0bpy3ZN8avfg2tXN2n1PAfl69Ery6GZLpruAZ/dQBGYdbgjxJ
IiLbb/aoT05VjvRWI0c8LOZG2lPnc37Hen0yq9IOyEQzjwSjk/OkzGE3tIPLhEtL0GC7835c2+xA
boL6MPKenrra75+UpeNA0jrwUUO+HEl+obVtYd3wi+6znxf+S9mahLinZdNGaDqcOMzN1Hzsu9a8
rSlICdPG787s2OxqvbIYPtrSGevIaaz58+YK476jVCzblVh8drVK4gh6JMvCdMnUp0miyQk3M3F8
Rlwn3lFcRweNnObWesy8fBif6bEaOX7E5iZ36yrlKaa8lB6Exk2tIDWHhKh5VJuMjLXT5gffXYQM
pB6X09hpi6ijqhb22ZmH7nMtHaN5kgstnenYVV+rPy59NevEi5aypW8KbHaZgtQRHFKmdTKexsQc
+hDusXZelGHb424Z0QOQ8e9w3DKH7Ni7w7jzRew81SnoFyVR7RaYjsquC1/p/eRDagTeXAif+cMF
S9gQtwVg8fUnuxbTnkod44ZJQDwt2nfpHoM476m62jGejZEPFnBTydS8XpuM8jeKcz6OMpGB4O0d
swrcWnb5QolA7QERZNVXXOgyTLWuHsux9e9KutkOYquKD5Qm9j3zWte8rGPR3xeZHj5IC7zHIBTi
UFle94GqvSeDOX5v9al7agS1NYFgLzk7Szt9blvmaNnS0Jkq680aWHJAq4wwF1P6Ni411E47r3uD
nt+PnYfqwGlAGSlxSuM7mfmbFQy9D8UyTtbJ6azkBYJGvYih0fsel9QBBx4OMNmszg2sAWIsqrUq
urggbh4Kt3O+JYPTfnR9r6sDgyIvdm/SkXeVlWcv24zFMV+S+jvAO3vVso5uvbNHiIKsG907T1/u
iw4QxAi8NWvraCBf5E7DfNz0ghawXT2o5mHtBp8KLNdoz5LSKhAcpDMsgolYzpthWWeO1eMt1sn0
WvXIexBZLRqIRxkdwShzcS8y03+EJoivKvxMnJoS4T/Wy6xOjksKfCmK9IOm6+jTtsX9rrdp4Uul
GPdTbtlVSHDc8oLBtQ9AHdLX2uja80hf1I4tCJ9C0zvnCojnG/+tj8BBqvvSq9SN16Z95HRpG5FI
n39LEjcGHPHySFL0E+kxSU4p9+1hsCngSmFYi8DLGvdsT2N61ZqVYsyLZRmUS7bdNBULSJiuqrmV
ANIbXYG6AFvlkuwaeLVqR6sek2612VtoUAoa9mZTfc7i1Dw33bAcdae8a7024jrvKAitO386+WRj
P2VuRqSKTCER2C+74lPTJBIisoib09hTSwd2ENOOZzNQPMC1Ec+pZUaCbDc7QUPlLQcZiIQ9UIL8
7HbGuKPDS94viBcVwrMiR9zUtN1MomKuv2W9IeGDWNYpR9KfZpjSo4F8OEpBzrZgEy1WzFWWGcl3
VN/RRpdY6g38xbtJJBUZw7TAyccLTE0+tzVqtt5cD0AjxQdKqVPet99SUy29nIjYSlJ3VNgfidPj
ptjKHEESt7DYcy9maO4qYBAH+WkZMj4vr21y4RDTZDPOKqWk7+DMa//g8+3dNY2R7VpjXQ+zM6af
OXTnL6OdFh/9Zcy+CrqBkgtQPkc6hWIE5F70jZNbLTdPuU2Rok73xrM0xSo6s0jKHeInqkfwTTeM
3fQU9/owrI2zc9aVBwzBQ8SGlB1VYXg/uAX1qdo0+q9R4R7kfrhKgEV3M2WeRjgX2gqdeF2fW2UN
130qqEKMOziDkBac7sAY+sapc7ok9mwpk6M0z5uVUSYXA2clfr0y7Bl52ANGUt488GgOIq6PqaC0
mTOq8G+7garOoK5GccORqzxsdMvtkWiKM1E169vaO+pNWsvAk+RVGZHUbdoIKgnW5ZOtNuXtDD7c
XSYJEeLgpHd2Zs+33WzhxrQpbj0V7Bf+rkqq4cFPGEJMMY67NHHVY34pq7p0JZ4dyhBuHLJjrojP
7G5m+lvOMHXVS+sunC0KrIVwvN7eEpcdg6iioEtTEZpLSoZ9kdWs4S1sv7WtB2udk4Pll+ZrwrYL
qe8KzBIk86iAKr6CPqgpm98U6Mu3gjQRwhebHApQako9aS88VaDabaANhrLRp1cXKF7cT6nOAoYn
HQm2pzPe6/S48GHuFU2HDIoTZZPrGNtXVG/RX9ZSPRXRnqnObsdaBiOfnFYAsHsDEZ8VGO3WvOmC
lrJkiMWZ0GNxKk0x3MS0oty5bt59KymtzK+pUpqQJniDcxzsznstxmr45AhhfZm7vN8PboKR1h/W
DzqHwr0aaTAU+2rtTSr+8ma6YXEHOXEcNuYcVcLC9fi0WIRPHPrYFVwP3m23d5H8f6c6kIS5MdNo
EluenFK5l+zuUs3PVaWqqNeL0keDvE1gnmp63FLpiwBorotSZyKWkSbfq6EYxalzamMXE/19hoWa
P9kyLvcNrXL7wcwXcALH2McDesuYMLivdCVAnndCdTvosDryGiv+sbix2pG/kX2vNx8Q2cmNGpRt
8vdTXQg6j/tp3K/25Hx17Ekf7aEcbxw9JczWTW2/0Tlr7TQ0672YPY3NrOusWw1QczSlZVzTyLfc
cipoSO5yQLvTTtGOuPRUZ/ir0b6OxAxxl6++cewywzuMIpmvzWTKy2AW2g63rC7uMO4l4y6jJ4fb
igaVBigdgjioqrpugsUcJprqsg5qrGrs+gPLH/ZltrBT5ZUbJaANEAaBgvUT0gsRuZvVUOaQGRyZ
W98O2ee9F4W60gsSMiRBtFboiJV3/xQrp3q81GPetlVj7optcx9slefwDmVyZgCkd3Ks0h1Xr3jB
yQA0SaPX4+oUPTdAWa2PLH79iTlUAU+K4ts20lztoLMIR7hHzFpbKR4N/FKPhVtn3xJdOVct1ouv
xXhBvd1lc58GTchtDUS59x0KGYH04m+keHxJZDfsWnNi7qXeL4oZI3ZD2seg65V9eXjHg4mxGAoO
fr/LpmLPXQ0CmFd9lInG2nNG5tyW53pllNPJKwo+5YeLP8Dlx/n8THDyck96Lf7j0kX30o2leSSG
y4osn8gTeg85wKWw94dCzkOkiqq87Qwvuc6lXzwuRJSCwntODm+4TFcTBUNPGangcZhWjhu2Avw+
o8DzOauq+bY0vYuAuAGPX1g+Hj1rAbPRybZLl6Lyj50JgEt/TMPCSaD2d0pI5WkS2uh2NBBn6dWq
ijioWf83nOdNH+kC2CuaC/AXIVZSfsgnGI4sdikVrZ5ZkeMZG9NNpT1SbPvZS0zMapZ88WALX5CW
xLecC6wpbFPjQ2wM896OtXEE7JuPdpzatMpubX7OgSPZOGq1vC5qLj6kCBNOdSO6m5Jsj2vRSffW
19jjwtIayl3iJbFBL1iC3FMXPY28jZcVbyyqXv9ojXGVRbOXqwM96L0ZkZer7S+6o2ScwlcIUk04
Lq3JPYDYRMxVWJXNbEbdUH/x85YGtQK64eDaW/zszeij7gYDi4mY5qx/tgkHUPuU8S0PsbDl+jA1
q8vfofXLS554jeWHBPePaEPQE7IGPl00+Cphx92yDxarcLJnVB6+CgQ5d8LwQF1qHk8SMeSs6dEd
ePHXgeC8G1I086BzjCnUuDcDLLcyqNlcQ6Tg7YmSXvvKgyXjStPrBcXvzDdG56bhIHvP3bWWp6rj
FhdxccWwuhRzSJyIjJPT5YKVRhDzwEawZJygOdOQSFC0Pti7I5Kb1pWxfhRUYb/EbVOmkexSpSOs
KpiI0jrvykCRafCNWWs0mTC6tTtZI0ABfGUBxExrGIdXu5I2P97NDEFr6q1GuDHTj9QB4UWz8ip+
mfWazeh0PHc+eOai53PSFkkdJETKGW81+Myxs6C02Yenb+h4HPlJ57ADQaoag7GPNvScHS8ZqYB2
DMc5QEHIr+1q+uaOkNwCeMGqy+0gLMT6W5eOTpRtnXW3QQuBohSpuQZekzi7wXG6q8UtvM+W20MK
acOn8NXeaLOIURQ9FGvsPdNShsIkRdRku2KJ5Dyu58rHJu2oi/ajBj0MfZYwpn2nd1MuHZ4BDpbE
p5WJKQ6m75WQTGmuK0DteNqbeYLRAiMhOhs9f+KC+ftu7OxzdXFMtahmv8zrgCvPBjK7pYTSiY+M
u4u5q5yp/QR6OnwH59WfssRzn1zT7qwgR1d1BaWDNq7oWbWpL92ibkwY0JH3uuVtmS3Lj9ZZ1LEG
lAEbJ/TiS2ZuDPu9laSHrrfMGxxcfdQD0rEp+4k65NzYb4rYyzaclEE7a9yMbxjvirsUSdcTt3J6
25eF+cmaaj+o7WW5sWJ3vRP24tExMK9dRDEVZ5F29Z58ozdCdg7vB/XI257q5pa9tzaft3ob9zz/
S2h7uXXtMN5+d4YLsiR9s/rQ+OvITQVrzVcLuioT7Z9p9pq+GkUGGd2n1DJPQARyKGCU47qpj4hm
2s8TMpwrgx7TK8dPf8BBxdcr8Q8igOZMPuIyclLULLlfhkNWUIhg5tL93Lj3TnE0NPkHlkvdCORp
F6SzV/EhRHMFRqDOneVjaK2mmeEl9esclZCbJFcYWLZvs5+usJACsw2Q+hO1f+11hT/gmzsa1ScH
qpF07qzpLl3PbL8Chuaq4xbZM0Rnu8kw1AMPoHqkoji+a0enD0cGvP2yCh2V3Qp8TTh3qdB8JJy+
SZaQzypv8vvGqPXn2ShBQLe4hv+Jh/qh5HzihDMuOftP38O/1Eb3XFf875dVdIfv9aXErX//Q5fX
+T+Fdf1//vHHyff60v320//Z0dg+rA/j9259/N7DHv7n/+Zv/vdP/k//8L/b5J7Xhja5r/Woh8tv
S8AR/1opJxF9/6+//vqfSuh2/VDrnzvoLn/hzwo6y/9369IlZ5oQ/yb6cuTa8/d++I9/s8S/S+lQ
rsofK1rlLpGKGodf+h//5tJO59MQiqxP+OjeLg6AHoXS5Y/kv7umorkW8aVSPh2i/0oD3R+xHf+X
JJYmoyJVtry+a3m287fqCQY2i8cup2cZDcSV3PqPTUKMuEFk6/XAWnfOEHdeKVupgy9KebCBFouL
ahIIn2Ze0pBrClO1TvKXv3yF93++hf93G9kfb4w2WGpFkbN7ynpvPZJxTs0lUBnKnaa90gQrJLTt
zrzRooOzNfzyX9KNX14QpRaUGtyNcF35PsjRMeHI+qW0ItlgwTU7oMnONobXX3+sn/0W0rRN+rJN
BFOuT/mrct5pvDcMkkvmoyDa/AUNE6LYISjbzISVsK2Xi5btQ4wkC4Cw+V3E+jtT4+W1PUuCFNKv
61w+6UXc/hc7TOzb7VTLJYEy9oo3cr7Kc68bSgHBlybOSDaW8cGb98rLSVHsfT3AgY4WUSCmh8K2
9+4GW/uffv2FiJ8l9X++KwVXZQvfFJ5jvZPWywYbGXt0HMULLkSXS3OkZAldlDb0GjRqSwHn5rus
HfurZgXpSVeRHj1vMj8U0BuRK9SDMdJ6EHW2RAb6m7d3uSB/fUAuX5rybJogeVKE9T4nxqfVa0s6
jQaMcr/9UCg7MnOn+7zU43KUayE+OBUKUFCx2jwg+6ZjgYGLTnmvvmr6ZPiNaf5n/+Ef35YrfNYM
nlXXt94n43ibt6xp33Ewyn0eRJohF1Q1AwixqL23ykcVtlScSn7zLfzsp/nzZaVgJfLp2IEIfXfr
WLK9CJHabIcm3A2h8eC316V8WEqiA4KuW2eA4ywF0d/ETef6eFZbLim7jQgRg/WHtXGLHXN7czbi
1HgxL+Xiv36P//DNcHtbHm+A1cK23r3Fpe9dgoC9jO5vTz50Q7zsOgYBTLMxwGI29SGeGfWby/Gz
2YTvRZg2DzINl3gsTBbRnx8pBlx7JAcs39VM0Qff7qcDVr/6N+HM//AqzmUtFK5PbKx8H3GtPaNT
GUP7bil6LJLekFNdN9rV47/4DQrLlfTvSlsqpbz3Od06Y+ko8hyrnLeWN7WVOiftxcT4F+MQU0aQ
eYfcqLz7X7/qH0apn54wXpY9kI9GDzL1OJd77y/L0uBozi5IkqO62owYbMY1fgAMpnpfry3RaMhg
AA3sEt/tbHCs2MW6rvoQ+b3FcO3TOh0Z7JeoHVU3PCEATdNDbc8y9FcglJD6mfkyeK/NYye1vCi4
t+Uxz93kmlvJvsvnXDy0rt27u2aQph+0a9xfJxvKxjAfkYeDH5vxTerHNeJDlohDb+ZWfcvX6LoB
+f08gDhZoeSsCUJtsVCUJITTVohJxfCaNot3axpQRfspteoz90meBItUc4/GLbVbyloKisitUZZP
vZ/BzPuiTcDe55HQ4tJCMvewTMB6DXUh/sEWqIXCYpvKt8F1t3in7LXkhGxlcehTg4MRd2DzQNCX
xVkonN5rD13rANuPLZ3mKn6as7h9LZ1chlnV6T769eX822P4x9V0bMGaKQVr1c9Xs+xRIsW4hSNp
VYhzsjI+uIywOw9ylhNwOd2mpf8vdqrzGHIL4aq1HIRj2Mjf7SFzHCejnVBGVwHE7DarUrtWN01E
OLz3ry4zrIJAeLyS4B9qsn/+fH2fFExSipfigbgSa2fu4xQNaGM3zplbfN17nvG7wI5/+FI9ZB4e
lcSe8vz3WVBlkkBebIUXiVoNN8W63MWpLCNHxF1kSsYVb+jM3a8v5N/25ctyz0pveQyGlyLrnz8o
sqrUSFaHD5plzl5xwcMm8/WeeCL554Hhz2n8fzDrcfnYXJlIEDo4DnPRzy/FMAeWOdXcMxuF5miJ
2yNyX2+H5Mi9LRGv/eb1/rhI75YcX0jfY0d3GLP/kE7+ZckpL/6EsUglOBDwk6p89QNJjaJtBfnM
3qHZZT6YdSewVXXtRgOQXEhCQLctw63x6wOk7FSTMNCZ920imjRydL+eeiCC4TeP0z9cBZ8lUTEv
enxD7zNA4x5BJCXRMtKtVtcX41QI4WaGHrLH/4+XYjT1lQDhYwd9d2dP09Qr1F8yEml1qXQyMoK8
DT+kpnL5zQX4h/vZl+7laUUbxpJ/8dT+5ftfU6v38ymXUb+58fUIn0mEgk27ld9jfJyHMr+ywcR/
86r/8F0qF/7cVKbjufzr51eFessAZjd8ubLQuyJ1sCpZ/YqHYrEOv354/jYvCQ4TtkQVqBDW+O/z
VjBDSepiJi/Stg804sTgydsIWZeXwIbFUP4mluLy1n++oW3zUiZuewKjjW2+WwBBTQtMghX+M691
972xDteKjfU3d8g/fSrb9hxeiZXdex8NjLzQaBQ4VpR5qwoNkY0Hu4LUtoknxS7R+r95PX7l3z8X
q4LH0sf1shh8f75kZaEURzJtIi+cDDvKs0UPQJ/OpPZigMkJdG2ncdSvaXPuCYFNgnEevC2Ie0GQ
iO83+SMSD1iZ3vdMwlM8D9gim3BZrKiNi3Au3TZEcMP0QAQXxOo2bM8M8Hj44hVeJ0OWdaBwfP7R
V1l9B6pYWlijRjbs0qaPb1/P7KtBj1422cmixSO0Vd3bQmiGGRnSwVDTdHD5GLTLT21O41LgmAkt
zDkGpu84IAGQpiYps2C2rfkLimgrDVVcS8xMW95ecV4zvxJKs1zwL1G99OPYvmCyLX6gHo1vY2tB
4EaWYVwEUMAm9svW0BUOUIlo1e8FPi/XXOoviLWG+KxkiW4xz+L13jUyqUPHK8uYirdsLYK1Srtb
x+jwDOXGKFFxFVvJOXDI5JU9FmCBakmW79bQSo7+iVd99pqhhdIfG+uZI8P0ge6DFT14OYvkeizt
JQnQ/i1f4qnz8CE1voNw3EMzGEwz+pF0krrZ437kSLfUVlXuiwzJcSjSdSsO2SJdJqYFqS52444F
iQDB6uuGg+qxKSCKUI3FvJGZOacLxg59/z4uE/4Lk6D7teri9IdnTSBea5El2DqyOXkkCDZuQqud
EbJ5RvPKxDYMl4Qtdwuol9Q+btfW2oK2wuIYzAjSkwBnR76EiSMmvpeNDNRgGhasXBAIprwutyUm
RNHzB3zFlccBaMThjgxh1ecBZB9l1+arR2XrVh3axaOaSpD4FlTCSdcQbxBsFp18PT6TXKOLNdsF
w6q7zsTLoLwBJE8MpKBcW35QwrZDwcT2eDv69UCKngHCl+NibiLIPN+/mf2qPhlUF36zagJ8cSzZ
8WnDPbXusOFQi2prDVxLeewDuaDWMy9EuBjlWfXrvOjtkfs6g5dPm+l7W3eKZBE0AjrAFi0we/qo
xomwk+Xu14vlz1GHl0MUw4MyhY+11/Od94tltkBtC9jgqE1Nl/RhvGxswdbN6Bkz3CTQuG3OmDBi
4mO60jn9+tX/Dovw8opIUwFIpzjgvvNLaEu0rVVh4Gm0AS0hKoTDSAa3CB69CavBbYhjbpKo9wwd
YSFRd8qp5R0OMpwSaBOvAXR/l9P1962Kx5ngj8uEwhTmvtuqBkoiZ6MSXoQmYgGgEcW94bcXH5Iq
H37z+f9h72Dkunx4JaSU70cMVSAcduRgR1Ns66vRSbeQVI5hb03d8rSi6PuculJHU36htCB3d5w7
UCr4ElkvVohQIg68mnxH73/9xv4+JDguuOjl1GsyAlnvztYZ3EQvcv1f7J3JkqXKma3f5c45Bk4/
uQNgN9E3GZERmRMs8kQmPbgDjgNPX98uqa5JeVWSaVaDMplpIDtHEXsHuP/NWt8KM5sI1VsbTRSW
LpxOxyGSuOuaoP9qzYv5Fw/jfw50/v4q9bhv+KGcWSJi8vj3Vw7IXPC8C2rltgnYRFcc+IVdTOeo
AmO3u1wrgdWEj2E1h1ftrvFm5nY1fbfk3r1PIC3/Rb/xu4+H14PZMcuMkGWNwzj497bcGdfVcmFL
UkEs+tpDp+Ufm4BuMFEuhjTUIxtynTHU+r6AJtCkgkVYlORUVNcFz/DnsjE+vdCsw6sVaDjPNNYp
Xqrd9+wDoidrTnO/GeUVnTJnXR/n63UhUR9mo6OwYsnCRVCtbUw9QWME96+CEdahfTtfHIjYZnMk
AImuSR9Kcuyq6M3I13or/aIPEKZtF8VZI9ycl0lX960QJVpygd0h6aLGnlImaMGfAwodLhZnmhGv
oBkNMKON5hVppovI1kLblEoPNK+j5+rdlW47p64phikbVRddLMfV1P2pisFrD92m7ei6ZUDFvYZ4
y5kgPa1Oi8PZrUKkKTjBXoMdqC+OJVc9aM5dF5xW4BSsnjaMI9UajC9TyAThoAX79rNBfrRndNZ3
3TAG/ePCmTKzTw/J+kB53X5VGpshBuQoOOFuYM5VygnGpwJt4GIZnhE+4JDr/NTVan5ch9n/rAdE
3ifuxbb7SSyzPb9UO4/D6x6zEzpD2ijBcG4obw5uL0N9zcU9Xe0mV/frJIPlVoV17KWIivYm29oV
i1BtZkxlWzk31TH0l9F5Euxe8Vh5rsoQ/NqoG5k+V6mvpZIpDp3yoVoUChk5I0uwUWwxScSEhzW7
LgKVbThsZn596ahM2LmNx821pz/LPDdPXNTFnyEPUZXsTeX/oOgNXExJPdIgPCby3XdCLsq+tKdv
9JKamVU95jXL4krlyPpMNSfBRAIiKnvAen4MwTypmsnyDkaV88s0BZejf4X+N28IPQ6m78KXQRkU
+NPYrlibqqFOh9DVOrGnHDAK3DBtH/eexzSpoF26CHKX8KHeqkikjV93WzLmuICTXszTV6qGyU6s
mpDsZBirbmMo74fOcZDF8F01Dsxsj6T765EhU53kxiComqxF/jRbPJRnycLRpF3vCE2iVIOdt9Vj
Cz6/LUkM2Me4TewKFeVt3F9+ZLhZiAJXRKDJ4noM3CuMESeZz1hK590sOuN5XOUtCh77FVY9zyLb
EetHYOowTPqYJWc27pPfnAevKd+hRZiz1cVRcajyeLWz0Gnd9x2AxTc941lNZp0HHlYaVgzZNo1U
iPNKUuOlgcVlvm02dudi69fvxmKUmLlru77v1i5AZcQ8dElge8NJjeulyCmid2uwMFjpqWHpb0OD
4FPIyX7V01xMacXzdb3uXv3Tx2z9VEz2wugeSPgPJyhHOzVha3/DU2u9LJhEqkuBaT2RgGbw6zKt
+TJ3Kp/RZyztt6aOgvdFxPoFj1fzyyzBcjdiPkVuhoxsTfDr7q8wRYof7RyiyNW21l1KRhP2eMgI
At8a44TusPVmaA8tHh1KabmqLaXHxicUBes6pHm+hX5CEAPb0sv66SC8ommIAIDCwBvaOg8t9XWb
KuS+6EnoAL4vXdmEaduo7TpaDJ4s7Re1uLIsBZ5Lz33Dfiqqoj+nFVv7wYDYWW9wvXoLy+Jpe8zx
176vaGKIIQn66LXRhX894SFyM9EC6+Bq34s7Z8nxMDtN6GwpNm9gvNJMwksdQC6Kbc3m+mcumhEg
xGBEf1W0Kzx3qUNlHZqlq+67flQmHWeawdSN2sg5jAFYjKx3gvxJymH46pQXo0gVe9V+EGKZPl38
DRQ7RW09LByYxYEpgF5SAHZap2qs4YhYa2N/NbOFO9flBSV1Y2fEmVbCK7/igcC2F+9jH2NplNsJ
F+KgMpbZLLVQbmLnDr25D7IontfttMdx8cvdMJ+fzaCtN/7SIPgG9KMwwUpDxe1jvVzScnHQ8AAp
R7VOu5BIVdTNoY5qpgRtVwflIW508LogHZrTAnLEZ+XsgE5csNlvs12oJ2Wzasgc3fe3aqtAksoc
I3MyaW/NU9QdZZWtyoc5vHf7iBIzGlB+BWJYEkEJ/Z47av8xEvexnMuh50JlUd70GX9MfYvjZWDz
FPpMa+fB2sIDWnwEvSNGpAj3S5zoQTvv3Qgt/Fz2blCAceiWHJFEZbzUai1UemvH+uAvi5p/a/V+
V/05DtPwa/59sf63e/X/+yB/9l/m8efP+e5D/v5P/k9cwTPS+Ccr+LmsBvnbDp5/4y87eC/8gyvr
stW4LBgu1dR/7eBd8QdLdCeOqS8j4ikvW6O/7uAd748oJtIw9gB4CEps6ua/7uDdP9gG4gaMqZoZ
HlIu/js7eDa/fz/lcD22i0HIQg8RwGWu/Nv0pqZSseeAxMOCSye8XrrRfxTSv5iHONDYQ9czlrII
MW3QJY3tlnaIcXe3vk3jCFZqrD0xvqty9EaKt6BghBAuWow3tGr1Nxc7bHldrji7cRAiscnsdoya
g1PKILqaVd1iC4RXgFwFsbR3qiHnfQsxNzxOGPxIT20ahPCWvynU6YJYeEwX6Oq6xglTLHBjcaqJ
0fhSKaE2DBNoDVL2snLJgkiGc9qupnpylTs/5rAJrASQqr+ebH8sMLp1DZooLF+yyWpelRsRk+d+
XZMkyGVa2OOlG/Sl8zpV4IuwV1nVlrRb3Co+fo81gcYAZPzijUVxWXsWzbVrq9h+6L2NQ6rzYcIC
ucaZc1HoR1MahJxSONkZKCwCmpbrxg/1wAwCtFYEYiidcrUZCWUhqIFOzPM4kXu626UEbRqWOMqG
UcIsCBlBrSgTal9CrAVtsn8J66GYXpbGdvz9qhr8Et+sgNC36pt+tThMn5ZwKts8VYtV1vG9Nsgy
zbOwOvSAKYx1LBn42FaM7AwjtNcxd96RPDX60q+juEsaCCAogxa3MsgqNdqyxMYwER4b1mH6wAK4
CbHeKlfeSEqd+aYiovm7Y6mh1iycShU9mq3EVbav5UbFFI/98qVoeV8OLIM0aPRVOP0znDa3uXMn
Jg6nsF2MSV3qNivj0to5TpUGbRKNcR4kTrEzs3crhvsMGZhIBIRgGBmmg1Ex5KYL+HTCToX6dM7j
Pal7Rm/ZiKwZV1ZBZXEMtsLjqSL10L0WW2kPoKBMFRwoVPoX8J2Tg5CxmR+LZeHfdFyeOWrN0Msm
Cz3CCalYRArNtDoI0zzahID/q1v+QjXQqqaX51hHs5M0brW+h2HNlZQMETFR6RTkS4UPdq3XK+iN
+SUSFJQaA8NJcXfXyyZOq48unW+mcksEx5HfZ8Znu/ddWLMCgVb100XVtmh1gyt1gYAUdcg9YdAV
cnxiFRk+x4401XldbILg1J5TcyTLaI/OK5mSdncSZWX8IyV/C2+ktQZiLNqLkyCP24Wla81sHLLc
Fk44u6sq94J30CX4H5kEkj91qGeUa++YaML5YWshHZ2QBbbe93kvbFhjPj5k64jZ0AqrdMbskT/s
4PXcO5+XnyUcOr48HfrZH/6kyQaFq4oyeLQpZmLoa+wVscogaRcBSCenUereUg5Xl7M40ZPalW7P
OF8XcDjDZN2UQIgXShIXZlgF9ddL4e04Q8o+2QYH6ANks61y86kyGhA6IckxjEv3PPqio80HpxGD
/NNOZfYDOK7yqVjd5sRPJUxlwihYJkwlgJp5qkMXEmhvKY82yuyrkHsYbW6DYhffLXfuiWGy/EFh
tsWUxReRwY4il7CMGmlepB23yHqekadgy8PnEklDcOA0ZeewOFM5pt7QLFChQh9jc+cPcweeIEKG
OyzbB54tG29j1xU7MJzJWY/KI4YswbfRIiiLkZ401hb9WLEHscu2lf39kmbjZJiFYKuVPtYo4zrN
dZ7bUYVI24pQOm8+LdK8rQoN7ITTE58jpUTSMoHYKRQxRqE+wZrBG9L9Cq2+vRnn0Xtd+laVV/aO
7GV4AzluvgT+5RzZaMF/BkiQfEJ9kMVDC8jlS1VuHrxIhosHZDOBS+Ps6D1bnXq7D9aIy0BoG6xH
FAVTdIL5VKNsXILxaR+7Lk+icg6YvLnjVB25ycr9tuHMe+ybsPHREvW8UIVYlh5CU+x8C6wZYJvj
6Q0jliwsrJdF7kHTkUJHD5vFm6wSxs5IXBl80HrtwRRj8pcxpnEktA1sm2TsJsACdtt53HRRYOI3
WReQqPKZwyvBQLAyqJujEpE9yYErWnITwxXxyrGck80Kgid4ldXsHplwNyg5bX+PEnbT9ttI8TXj
xK4ZdAY47jEix1EXpnHvOZ/CHq3+4Ifl1F/LdsUWbjOgwzFEVd0evDkEN16yxPzsJ3sfT4IRaZg0
q5zhITBnzuGnrIBC0s5imCsbOI1YwyMsBLhk3Dsl+pJ44El6l1R7ZmduoqrR1a8m9vSXfPfDACJm
C9vRv1C34gBIThKPICYAy/Ox2cEOb7vg2UiKtWR64kydpiYWBVFfgd4bAfevUn7zi4YljK54NlB3
dSjBEcOv7XL5JTGJ+vTouDxTB0bhV9KiN4YxutTFy0V5Ie/tCqvkjxqRA9+uGIZuyBqMszZdOZo8
MWZqm6r9uMslh8EewJ1IVd/YwZEnwfo6OdMEj8kW0/NSGLc8ijCM7gccChtm3XZ7bPjmmqQDSFQw
ecfElfpLXDaHxmraD/657Wu4zPHzVlsAp7GRgYG0l/DeTG1kJ7FRuDgdw4weNF7oXqMBgVK3jyb+
hZh3L7Km0f19bJvqS7x586OIcxklfRHvb/Gce9/l2i3famvc7ypE5QsO2Eo+tfSoqPjBOpFGsjb6
2HncjYmu0JNcni9WH73A5UGU6MCoZI0q+tYynli9TMjHqGPcAYGyHzONwgjZeeXBdOt+m0/wOlOn
h1jEdUrAyx5gFQkqhUWhDLz5uuejIEsihvHZop3X9DGqvnUBdQyHMvKHr1NkxvulyMVEuDm7rKiW
06dB6fTcNCBuMoZ5TnEgCZ2xI9GnFH4zDcsJ6F88pwugvdPeGRNeIb/zddIa6dD5gWPqjzaRnq++
XaHHQscNtmEy8nPeS1wDQbmO75RnmklfXLp/crqu3MOeX8IMWxtIl3aUjw9lKHt2Vfui4NKhJcR6
H+eWTHmUzBlnDZtqlDvN7eZKQbUZSftPLHcN+5PKjDEsrNi6OJW2Cy9EBf0LVm7GzyQPgK6tu4iC
h2Qctj86GBGkXvL9LDxOS/DNdhrMg5s7wJIip0/KZIvHmpPe0pARu9nx5GEHY0GkmSd7YCoObvmk
9ablmxZe/V67DixLzEUo1yKUkE1qU71MiHZw+2TYOYsZztlufY6atKCk9joaUd/jbUnGamNO0fUT
1nFCbaPXy883hwmtOyu81lWznbZhn89hInPsVFwXSruJKTBfc8C5yjkPhYEpANsfnmXuliIDW4Az
x9laFy350Fl3OkR5cLIoBatTEO8U5tLzsPCQnkQCCRzVKRumLjoM7ZhHx66zzLPJvQl6hE+laHFc
e3xjySx2+vIeCdPPgY9kf8GgozPZqrX/OnjOzuQj97wqPi3EWEwJkpfdfnaE7YQvI17JKsPrO90y
2V0s5razfLJmJwYIHprxLVZtT8RtxfRpOm47S0MIr+Fg+RjODMjSO2WEZCRsMMFO2dbwys8JF/Zl
ck13/DTucfSAqpJnpCr1+pwHkxyopiQMSSYVDrxuakgns8TQuRzrtodZI5/hpsbK6y4DwynWx2KR
29eI5am86Rv8iocOvl+bsAZnqV8zxfvAp77xeGwtavoqytuTWA0qmqZ3dJ3Jbiz+mv70v/33/wlp
Wv/7/vuI/fqj//w7zTz/wl/ab9f5g21KyH4J+Xt8abT/q/0W9h84EpBLCfrpiFOIHc9f2+/Q/sOO
Uc5f5E5O6OPC/H/tN+p49AcXiSK7kRDdvPfvtN+/RWygeBGR77EAFKga4iD4ff2ovcaUJXVyxq7J
/1oBs1jSYPKoNGvjAKjc13F/3baqRRW+a4pRkNwLnOjdHt4Kw+f+Fxuff/QLBV540VnwVbnC/W3x
hVM3EnMQWjRbC1KyvQys56JwZxaBlTIfm9AUPPUcYWvhduupY0gSe8vtvPnAREf1+Dd/yX+gzvpH
vw/7p+A/xyf81+8iDJRGm4n8zcpsy59/ONZcrBmwZ3A4Mgb3dAQqs38PpYhUYrtWgFHYWp2nTnmB
zArW595fhlz/rVzs932xzeiZcQ6LYuR38KJ+39BRo+UwnrDj952zZdg96XdEYNyd3iCAFd5SHAxH
+J3RSCU9MAON82I+/fOv5fJT/nZPeBkWsTP2nNC7CKbC31a0E9IhN5IgKOd5UW8eSowpxZsAYmsL
NxEzPTDFF7KVy+oIQilszv/uj0fD77M2RxVIpXZ5Pf5WQjXrnh7HY7bfT8gy0k35dGceux2R2ToQ
d+WyN2tq+cMElaTtlib75z///9uTXtSBlyWpe5E38Z/f/gqks7rDaof7gZWiB+8F91OiIj2MlKyz
eY+qJWKRjE9cppj5NuDfOpSQ21lRJXQR07elsj397z6r/FZM0QC0Ii3jt/s9MMpfC2QCrEMOpmzE
e4OIT6RGQljKQuhSfVaoTf1YZcmgVpnL86FF297Bub+w2EI9+v/iFwJ38/uD4vK0Xh5YVusX7Xb4
23RvH4lwmJG/ZCORjhj5mQCQcerbxr7VtomWJ86BwslM5BZPq711X4BHo+RZkRuAuJJt8YMkOGrT
lteCeEu59F6imJw56Qrz7DuxcXRn1QC2+wunkzcfmP0V+3VBCV2koMqdr9FEC5bVNTClk5mAjWRB
G4KH1VqUS9aJKiB3Ooitb6vpml/2Auo5NQpz3lXJ4UsSgY/oEZGV50FMs5q4Qa4SSHo6tCntW9AV
FyNozHiORc8wL3ebnomJDyLlg8ZYPYylcBVtL+lzKAVn0xg8j3NRKXXBtFCxFMo1Ap2pDr90Mdu2
1Gs3YOjzDmgl6d3NdQiL3tsqRa6Td4fIzz9r8HBPO4sFxiFt2a8UDFpab+R0hmsqIlP/slsWYJk3
VQ6Zc0XErz57wcw8cIF30Mp8+KJXl0XFEJCFwq8vJiq7AZ0tD+2wMBFiybexnlrAXnS67soj1Mw5
p0Nj0YArcIf4hXlybNKpMOOcIe8LgWFUq/2xWnpB7jMOfQ13C4ofc7FFA0bePCpXUwZsrRd43Bsg
zCl6XJVo/FNpuZs4Cj3mHTuKReiMTpOZZS48KJsmj0E4t7vjvVRLVVXZ5pYzkWSdRf+DpTp2sqVr
tDoUo6ge856uI1XB6sF2s+PksupOx9ENEitYUVGtwrumWA3rT9sar3uoStbjvuTywNY/oLwKiaPE
fsjaLEV/11dXRdfHgj8Is4hHzPd2xSaDDO3Ek6ickq0WJUOygRWcJyZaCFykPDDDMpsrraWz3RYY
71k8xt+Qu7DuYSQA/C13KvQCg1Zp5W7PaNkIjgqCgn3iKlYxf8H91R7ZHKF2mg7DbtXfWL4ghwmb
AtVc7PMAjzqwn0trYl8MaU/7H0WV89rPEfxG3y6wwm59NhZuZWfkRz/gwN8uSRlNNMHTibBoFq67
hFldCATyQ9ykcdGdlx0FYaynFxkbPMF1G+Zk/PZ5ajNLEc06DV2ilFqPSPTWII1a92jQhLlXdBRM
qRj1Y6Qd88s9VLsngDDcPZ7swgcPIDpRSq11x3EJb8Auu5PlL68wVTFtRq28kn7F0GmKmbKlruiL
e+PMAu9z84zu0nnr7Hr3r30L5uNpdfrepLIVZ16Dk23YfDIVYkpA5EGrwYY45d0WdvsHp1z3ZOiB
PuwqhDcnwDw+M1SUe9a2nvW8rJ67nfwCn6k9W++ytTGp+rk+bZ3ZaQ/LiubPvQNbns0oErrwUhPh
hemAFzUt5wKMigPkeGtgWAtuBP/L5XCdaO/gAmiCPaviCgriex7P1nBs6DPy82TKOxTt3+D+9gcl
zHGqVy+J2+6sxHbaJjOf2fSekaLdLJWTLPmVyjXNVV+aswcMcLwi09PigF+nR5GX0Q0APvy6/NG3
PmVgkMy2MCQ40x7dNTilJppvWE9SEziXTOG4HnYCdL8MDWP8XCECRPyV8vdY7pGL2s4haKYnrwmn
c1GJ/BbUHVDruHM/wkKwdCTl+Qog4WMMJhOv8FUV74+cDreQ1DjYvJcGy/Bhm7rtTbUoKorLWQFJ
+YOb6VTWnHg2zXRq7OoIcL6mswvOfkcMiBzRUnTh/WR1f8aWONlLKd9FWe/3EF3hzdqj5/FxPazl
6+viguWQax7NaWSDYwyZdvOIRsUJSjs0x7JOPL+6NjLPz1vuRNdDjgzTANWpgX+yjU1LgyDErQBW
HzYH6entNMR+/tYFiw8RpoBSHWixkV4SdVv7ZC/D25AP3pdAtuP+QuMd3q+m7/90jfVBo1c8oKNj
AlULIh3mqDH6kz2nA4rVYWh4H9ooed9b1zVhVoiBOzACQggv0RJIOmUp29TShRccq3KicXWDVUA9
35q6wnATND/5nvWtw0Mg2XQ3671yFrEcR3YZYTYAunqD6686VhawrQlxAby8L054JA9q5wIkEaUg
cxVBraTJlxVhVCz+zXxCPmzqo99IIrxqkrfO7lzacIUq270zEOV+EVeMwbu24f9ZMsDt7k2b/LB7
Ux/4zAb+dFX4h8vE4iitFZVtUEg7zqBPRM+o9/pn33JXF6pYWUVZWHY+fG09/Ap0iDfF2svt1Zr1
0vLwLSaCYh/Fj2CmVuZpLThpUkUWee+MqL7ILJipa4DyHMdlYuzhoU8srpfa3q9ktOt3vTsAdXcF
RjtdMJizAMpj5hrT7IsUJAKRJFAOJqT1lV98rFsxozzxS/M89j48HGW70Z3GFw9VpYyajKlsFR+j
2RLAPXDSKWYaoAxTayJRhSK/I74goeGQw/3gOvk74/wSqI1aCsbpMxVexgbFgRoGvuJ+qpsAZhb1
YTIob/ysRw/nazPqt6EykL3mxn3Co9Wl5V7hSK0dNd7MjrBsxUvROicuwSq7SDTyjYbHbYMdz91c
WWvW5k2HS3gpjfU4NUh6jt7EXPkkLdOgbgvqn3Ut9hQouc5sl7T3hKQuuL4zEDNlzrthT8lbewHS
HLs28JngCTR0Vpj4rnfF4b3x5KNMsidnuEKD/FiEl0sZveIpXnBAHx32oQBRy/m2RX6E39Gq5BIe
h3yR65MfQpMvw8v9ZKFbRkVZWce1qIP7wZe3Qn1vtSDwaYIRNfeduCmFdfAgqzCvsADkB8tN7U3H
CZcbqoHwBTrQR6zRBa8I8E3nHEUQnBkLP5DhIQ+tWSBb+wdDstBx3ffnYC+LrCoX+4pptpsVhRbP
DXzcjB3QSez1ByEXy5gxL7faG14wcQ+G3n4LCrXXWUAZeqGLeoVzZU+NfVh8QKPXaq7DFr8aQp0Z
rssOJhyfXDxRocI3QGx9VxHDRpyx7/nmEc5pF3/GPk7d4pA7ADl/ORRs9kPbOvby5uRWUR5AxeXq
uJZEf7hgRzug7uMUmPagdysYDy4MIySAc8Fm/8iH3tS7XVDSXMpKpPBH2BGLXu/JFVCGJVjd8GoA
zap/7kwQPeZO+TY/Y1GFfKRaonCTsKoEkre2LNPGKtvn3Avfud4mYqdi72uMpvFtWNcGWHXQ3gZ1
YR+1EtODb5r6RU4hVXUOa8cNqjWJqryBEQ1PTbWBemDiKz9zw0y8i9UPNYvuc5Uow9DrXWS8UX8V
LGH8hAcqvotnCYByATLf5uRSuGSLZO2w8dyDOCeUcoquZxYDPzc9lHystTqAM9Err+w6v3kldgBq
huFLfDEH7Lu4r2pQaRYTimTrcSYydp7ORgjDnsCExRcst+KrZOB31qVZDqsfrid6xvZm6WaD3Cnv
D51hgAposoIm5Dkn6JaIl2z7Fpay/cAJ7T/5VBWZXfrNe6wthJOo3VHadTlOPynWp8AHhlfH49e5
JweIUnM5oOKDDcqvnDmTPVzBjp5v6n5kJ4yP92EkXedg9+5ZNkV14oiyvo2huec4IE/JJl85ZYVu
QM3XDV1PDv3ljdP1Zp2hqrc2tqHIkwDr+Qg/9OrE2cSQpA77/uBsMjqWgkCqHmFVKrfmQ/byVda1
d8Odda9yQH4MmExiF370XENpOlqXP0ggh/BEOIOn2RJXb7nKHx2Ls34F7JM4Q/nsBgacqPBfuI/K
YyhE8SSRPWVtSPpF73rTB3lL6yE3pSIsWDWfUeP112VJSg26NJrxnWibpd65Eoy89lTU37SQ8TP+
j5haTtH4c0BpBaRad69jteA5jfUjDlHnPprK4AMiTpHqZXDINHLbH9RdvzTbYPhCHG/RfuOucQSS
dJluyklf+W0VnirPG76B0nyFlYYeVtd3LShr9meT9wVYDcBH2MOHjVZsSG1tiF3TUXTDCqq89XbW
Higbtju71si/hb7Zd7hYgiglin8nrcLggCRhv23r5odDjuqABstUdvcy9vpljNTwGKMMeEF/wv/u
59V177gfcIkyvVbtHaKUh0XK9UhmlLrlLGxJtYKFv4V6P027dbW59lf6RYwVI38gzavUSTCAxMH4
lQfquxBM/93XEmOEL4a7II+rt771zqjMBOAuf7hVjvdNrfOYRhBr7khza7NwW6m85PTG+zMfAs92
ky6n/LLHTWUuYulkASzH1xJ+9p6Xs/qUb4qI2xaHe6xYGUbGE8gW+Dbrik7JZ3PGQK5F+OhWB3J1
NvA83g1YqJcBGDw2GK89xtLOHwOHMjgwKJz7XH0Rbf4Vc3x39vH3MqDGhpZrCKWbyttDpDdo+Isl
jstMsRK73XBYxmZ+6JFJ+B2bBrF7xRGurrrZx18un34w4ffAcj4J+XvBKsit5iGDHsAXg31zIG5K
skowCx0ECNjvZWiqg+94n3KXF9H3/Urc0VUcwZgdUfOnJIJki7ApWPvrfQMoq/anfBnObt9kuvWv
qkjdsFYSDOJHl8bT1fKmQQuUQes6e73Ge6OmxU40aKmks8b+MTZRnOZVD8mbHIS0b8V4WnJ1AwtL
kWqHQOrIJommTBVje4fF+TSShoAgcArZFVosfoGt/9qitTuzLWkhSI1Xg1okyW8Tq9dKxTdRtT8x
t+uvWjw1szOTEqCr4hGOUqrnDelPs/FSxKnvApYG7eOnq93e2dvwsOv1ISzmJ8XwgE14BaG/gxNV
4ba6Rq/YIWTmeRQKgDEk7qdg2L/vQ/DV5OEZFOnLVi4PgT1zSPUXIoIzn90RHSDRHtEDhsqDPzm/
xM7+U26HyZrBPKtUmF2fVkTTDig7mopbEeIYsu2qfAL9kE4kjzXB6qeeL57a8esImR9IKrjh121Y
70o1HsxcH6X3k8CFD3Yl9HysiYR1p+hDRtk9+FVzNRKqV1qswYzF8eIcYi06hB/LAa/PKe8RaS7r
/LmX0beusVM7imghaXAX2J27e2PV+90imSFxUFnPCnqaSC5iDwJOqrgoP9n/ufnDqBrfemF4cqG9
Wm4Lv6SNtimFiIcPrdJNVB/bYfW3Wxn5k3c1YXwnr4KbZj3zxczyVLALhuRpmHWCacrrugW2Dq8h
eFFyCxTgok5POa2by4Qg8fdNxnfKG9r5ThKMcwmAkCYWiQj3zYuSzQstFsWbr+RbSDBo/lAYOYr3
PCdE4hWdWM6taPkoVW4Wlsl4FwCDzmeHyJJ7MB+iyELVEKExdwGp3oABRS9pIgjM+IkQ5yqeQ/3d
A52dWWr6SszbJ09Beqmh1928LhWS+dzNuyzvC/djjS2+A78z3RVDGYfakYoCJ2K9fsgtvLZtI08M
SRD85ItGdTLnv5i4Tlne5ShekCzAGSw1BUU3Ps3BFhy3XKBAI10PVtScsT2M7/BqmwfebHFu1qB9
kMw9kyWwDuC2+4/WKRBTrVXRp6puRgiFBei5wnr18CZ8F5Q+tf1jry5hD3v5ZTSudyjUWh6QOvPa
RdX8PSjq51pqELTced8dOV2PU+weIyd48vrAf41MFacirK9YVeN67M9z5XXoruoP1MuYrBHBH7cL
Kz1unEf06Kq9yP1+xZKEMErDZ9e3a+Tp3iRexiC+0n28H9GKgbSOiH6Zza7OqPxnpl0VXEOb7AlP
F9dFSzIPLtfmXEUgK4NgZipjMW4WUeezt0WYm65zeN3O2rp2LlR4twALRqSG69Ey18Fjhd69SHNU
9Ulg0wqr/2DvTJbjRtJs/S69vkiDA3DAfXE3MQdnSiRFcgPjIGGeHDOevj9kZd2WdK0rrfZlllaW
aSUxghGA4x/O+Y7V68vUV892D/Re9hDKvPGUCvGCFzLT0AXNhG2GbJbENwWwgfKulXV95geyBUpn
1vRd2192VhlsAIHfScdNvvqllW8mq/gW9dQ67gyhOVlF9ED5D8QfA+fKwxsPHdkVsRZbrKknjnV9
h0qS78FldrERyOUv8GosO02TyDDSas6Rb4bNSDIrqUQxaqLQSZ6bxWDRUd2DZwhTM/HUnxegttdi
dE+0utNRAPLdiMBeoYczFqYxYgBnOpdUEK3NzWzF1hsapHgP+IjVzUxpivTJ3efI/SmVUymOWcsg
NdQ85HUm5w3C6m/pwEZ2IH0LgUPQu3tENa/w0gl5l3TLqEXOSyC/5G6KY8mV1o4E2uCBgM8eyCAO
zAM+5cdcQaLl1uJMXoYvRHhy+iWkW8Sx8k52pyA5VMx4Idhf1pRcO50AD8dJSUppXI3XFfFeoIPQ
+FTxixsV6moKx+rEwBNzEV0HZqiB+j2cSA5Lh+rYYrbZqAbOopFLcxMykyREPbeuuA4F5TICim3j
RNOjmYOvHbm7jOR8j4pnyd+S1rnvtDkUrAh3xGp6w9ZG5HPqg5hIwsl7lbSco+1WuGu1uiTZPP2G
+oNedEhuwrIeLxCjMfwMvFOe1dkV8QvWiwjd/CBs8ZIH8a0bufuh7G9jxnHbvgaECMPgEgIaY/4I
U0aNY0KOjntTozNCqsCnJjxYSV1JXT+nVYzrCGBhOFtQi+b8Zc0AuBj6GVmVrnK8XoxwsKargtkh
8sNom/rc6ekQRiep2xtU9N8bp5sOZHBA2/YbUt64OpKsgIXpxecw4fyhFb/yPenxXzlxC4pmhNkQ
WEkG9ORq+W8S3PmGJuOyTJIbQCynRg/13mkj9LdAlDIGJNq+WjJzWFiEMJ5ccXnldaEWcxi8cTiU
OGvoh2hp50V/a2Zzi2zkya1Hf9qCAEsuQ+Jzq+2wgEWMkTZNLGCOZeq98chpHkM9fJuJp9oo2wKl
Gox3mtqMCeWcRyfPcglfDaNhX1iBuy1s/2MokUHZfZi/2ya2tz1a8Z3vqGFviLhZm4J1FROKfW83
B9zW6dEDwnTyGaheFz3pNK3PQxkZ5qVbF94xLwfCIBGy+AmQxQHZ7WkYO70P6/HRc5qXWAWEWXku
C5SYTj9d7skq2A9e6R65YSmAWgGAwh+bi8IPTqg/5HOdWeldR2IWjpD82PTLK9IsvS/q7NMvJTJM
sN+TJ4qDVWoeCDjEGJFX4V7W8ZFZmn3TAH+D6NuKnfGr4FkYMISsxYMt+Dmxr0FbzG0dHP3F0k+a
3mrnYEfCeebZdxlqNmYKt5NFaIPTDQjcBpuoWYXlrYAOTerZSxqJHNlTv/qpw6e+aNFImdCOHqtB
Etfpqj042/FICknzqIxJL4jUY1eIb94cMu64A1aM8ZgNHM3k4SlCR2e+htC4xCy73X1XONjVETea
ISBYLSUGondx4DU19VGKGvIhLfuOYsL5kTWweJ0OnVLgwbE3LkmTXWlfFmQgVaq5GKzhrg/Dq7oa
cUa5yrpBFPC9icB91l7w6MQLiRjkUvBJybDuzgTHBLAaux8usHPoeBbNCtTQtpbs1DAVUSwkI5Ck
aXnFd0kqMUhl0lEcLGNSTpuqm+NrJxraw6TC4mJEqHlWQx/cjET2Qgz4Mk9xu+96jeQvGJJT6DcU
l2yOcELuImZn7KCmY122+gIbb3bS0dyDs+RTGN2eq6fp2nkXALnk0ZRiU8ZS/GhFnXtHGew9eX3L
bcjg4oIaedy5VDWXJiUcYOdJS+/lQNfOiqe5dCbDQcCfpgSJrzKbY0EQHPOYJmt2ZEQBqzgpazV+
EcjEaXmQKy0E9+6mToBXqBKn2/dRqU+Mii7oTLIDcmOGmHyhex/l7DFxSHXpp2XdUyj/xqlplUY3
RDxlk4fRz/GuQxd9cHKqJW3s7DLvcdhKw4PRpijZaZleTGmVn4THNI6hzNcwENH3wQw41qyBKnnK
qTidqPxUSgWXwdw+KuKYtyTxMC/Pa2K5V7GE3TLuE1Z1kzFL3lGRMUDL7fyW2yb64pK5PFh2cJp5
yYvRyo4wOaM7H8Uma2Q6Go9rBXcFouGdbU3XAp3vxcQolVpM3vdLn+9yy7sva5tShsITXbm56Ige
h9v7hgbyVgQTmwtsHJM0VPC00tOQfLL/lNskJ8LanpnOjaVLD8Z+AuKw/gg6WMk92U5knXT0rrjQ
nFQvpyjS3TkwKt2nGOW5BDAXYhJYzFtOisNxcP1rnNLXkV/5Jxqc6rGAQk/rnH/k8Jv3i8LeNSZj
dj3r8osKeaSXY35fRkV8mdBPH+LJcs7GRPBKRLRjtv9MSnNKzGw0nwnia+4ZUBuCXGbobvAhNrmF
RMRruuCag4x7x0riHZniLBWxYRD1a9GBAmlCDTD1kJtnEFppdAp412dcb/65hvK+81z1I3TwEAxl
Ayzf0THVNmZJK+/GY4y69byEMt65mHo/UnQVJF4CrT4US3hao4puK69Aj5q77YPTU7HFQ/pIZeJu
x0HVtyJNGWh17CrTypD847HntqBaEAzP6dbLsd5x8KPzzHR9ZXnBcjacQhux3on9EpTHUsbuKRmw
VGzK1hVXbVqIvUIqeQVTPHMOgV+0bKUxuO7MQPgTYwWACjtNiCzWg1aO38k8F5wOTjJdEVGFNqPK
3f4rspmeAjIUCCMdpB3ioiBoj6T3udN3S+pH5YHQA7ZajNCGr11QJF/B59Q5deM64ZSGRAM+8Nx/
IIuA7it1CdfaQlIHvQ1FlnlXWDhRQkfJ7mx9mlfPS2OSDxuk7CtSnuYbCvoaW2wFd3RLRLwEKz3A
w6iYOKATLG33iap9em5nlDco9XsVo6nPGsxH2oZL3Q0oZDeB7AO1Y0Bn8s+WecVIvGyQfzb0FTVl
fFPGh1FhBb1sTUb0iZW6lN/JzDCLIVHIPtG1w/KetNNuoGFy5Eki07YPeIA0Q6k2SdQ2RuX0wjQH
+86MZhbbxWyNlwUp7DFKmBEWSFDO5gkrMvcKLpw4usyJ9FyzDOq42jvxKG4HN5he0evjDiArBaeS
aMg3w81IMOnBGpmxX0JZzAjZCdvqVDSNei/JjAACvETVtx7cSo8KII4/CVC3P5ARIz0sO98jC4VH
j0ZKHuDZmg2N/twunx6LL66XrGi+E8Pp3rM4y18JL+CqhKNaiUPWIsE8u2Yhn6nJGsfdUe/VH1EH
FZ7UOXLb9jIxTrEx5KbjXY2yVQpmV/hxbU72H4OFv/bCb7rBPkRIWU82DYLXiptaFl8VEYxHUFeY
i6J2PVpr/DQ6pXDdEXCYvwkHYQWr+B6dJV+LLDbgaOKQDBBmqZd5kE1yE/jz8pzERM9u+rq11Dlm
jRfAnfGmxzEeNam9PPQpGOMQRY/oQkUOtQyA9KgaWzzZbGXzVTZeRzaiV7LObWfV9Gdd5oPYLzny
oTpGGbJl7jkqZrUBjG2CdRVkPb/MJTswtBU7L5ucRxgJTO2FKXFpVQixy3Nfr6VbQFwD4BZRQC1P
iikLt3kbbE2gxSsSBZXuwlgPCttrgaYhSsf2PcrTHqdVWbDMEK3HaCJqlGZEMrftdnaE/FIC4zMk
lgFd3zq5b7rtQgB4+gVJWcabtX202Xrx1NlyGPO6TtpMm6mvp2hHWhg5crCR5nwPHM7/oh2P28vO
x/YGw4uxtsko0pdsNMO3OGApbg8S52scJfAXyE+aqNQIk0C278Vxz6IUsbhnRyLbY/5DYhDiUI52
SxDH+XZESf1UYyR+KdG0Q2FHChQdFpLjftR1gvQf6szyIl1Ejtz/hXtfrJjKDX84IJi0Mg+mYBOI
/SfIyd4ldayldSYXkzoGTfCmAP/2bcLkQda2wfl0SLkiHsRkhssgtgxqr1G67d6LAcbs/KDx6b8j
vI5X7LyTlcaj/OU6rQ1Z41okCCtka8TXko7pJgOPG6L11mreDnalrT0OMfUpOrdh2Rn1YBvBEuAM
kmP/5+7SSlqEMMTCbpdsts9DDaRgVzM3Z7ue6BZsDBT2d9On47gHDAUyh2GtMxynLAUR4EYjMSug
uKiDS6sFny9shNRbdMExXISwHz8SNbTOHmKTkbsF7EOw4ixYJ1sABZgMC7R2O90KFBZUlCTIMa5S
rG9yhmVktaVac/KWzgNDEyugKvXd22rl6DCPyrAwj4GwMDRNA8unYcoa4sua1vss6SIuUtzmu6Ff
CMjmDbr+tqtzcZHRXQWA4Uc2Tfw0ApmLEOvMZnRbXDwCT+ZTMgzIpbtFo+eemmBm0wlO+iUxIbaT
qbVJ5PGCuv/ieWn63jbB9K1hZEEARqKKhdSETlMXLRSp7BdzEm0WUblvFVQOezOGXbr37SpHxdUB
jecUwobO55gzIc086cPKFKn/EkeUZIc2Sm1uAqP5O6pnXxmXmXhmgGuzaKEb94k1Ej6WcPJ58TRS
RyebEnYMz9yekxz5UINn3SL6FnMpW+BNlTp896hLuBZdDuvbuJ19vkahzAMWlDzDyFrwCr7oWdW1
NZNM/IXi3gKZVFyEZahI0oi7KsXQXmEzhH3ji/PSMJUjTzWh+mUAZvdcS3hs2BI6TPelE5O4l6tQ
LqzQM5JciGItXkWjI58Cs7FW40dEt+kKwevJocvNdkGNvrqkcBxucr71dlerjoMwzHX2rnoVsuTF
UrhBIjTPmxA5jrzAVswEHLQZm3/dSRebOKmT2d6vg1SeSFSK7v1U4su3NH3Tnj1pUJwmvs+vqVFj
uCPSh5kgTCei+/4PuNC5bmc9s/bKwicP3kt06AJvig/USHiAIAYOLzZwqPjgC/QjfHLC/RjVxC8b
CNfiy3e8VTo/tJBM/0YousL8fhbK8lEITD4Bbi6HnZ5e3c8/wf5GkoXCihX4fi6dGUGDpUsiXXPP
pyB1McVpphXUEV1W8W0HZm037AAAGh9F/Piv38vvymHeCu8CtTcwXdz5asUu/fRWZEb1wUYZhCwa
Cb213Y6E+rBoAmdrl80qMDSL0NDaTCdZpa6G2sGJ3L8U1f9xCfwXI6qfvpEV2f8LKf/Yz2/l288u
gT//wj9sApb0//BIVeN4+tMLICS0v3+g8i1f/OGioGUSAdgZwKvkm/3LKKCwEHBVaRS/toORwOf/
+sunL/7gLzgo/BHSAw53tPp3jALAln+5kqUv8BuIQLmorfEruO5vmmvpgWfNyoFl5DQw3040AdF4
4Cuv3pqJ1SNGs3R5HRBpPi5od3AwKZ0C21lW+QdesOErB/nUbMgdd19xeyZ3tmNYYjdxaT3M2eJ+
jkutnV0blRcNYsMvIzmmDMataaRRsJqJ6ZIobUSLQ/SlCj0n2Frlkt33fSevhBcGzU5PRj7x5MUv
Uy+Eb0ENqOktA48VJFp40fKGMQh/HSMb9ZgTptFza/fdDR1f4uKiDnnOr8mYtGlh1j4L6LLjjrlU
0ewd1N5vhsn7PQRSWrK4d7PvURsv0JWrCPH9OKHn2afjeu+Ytn0zdjzlRJoVEeW83yrvaBFYe9kQ
AxKhOsZHgB0JAuuGhwRwa+FUSux86IEvXRv110PHhJ/jku3pZoiK+R4oTuId/XhsaY+U1e+KYrBu
zZKwXW2DLgXA0mjoe1nQC3yPPQpR+Jv5FK7fS0Eo5WI7dM1+UN+MUewtG2bswYtg4xJtvSCqrV0I
3iY+U65SBvfBkEo+e1QQDP4HthFtY1qUGFpqWMx4X8907V8ztl5frNSLeqTVbq+QlXRr8FQc5buG
U/Ha4/1Fu7GjOdpGbrA8RobZLwuHWJ1tH+kEgoU1ZQfjHk8Hy4sdzvURyMIm56h89w3khm3tr84L
/LHdBhN8PZwcu5BfJXlcAEesfHgYszyAgI027VDjIqSeiVO1dXp8wGW27Eegz/Om6nV9PRSjlDva
aa7jyQrED2W5BOcAxMHE1Tf4N/m0EVXRW2iwRwshQs2WMsxnysSmH2rUbNm3qAHmT7etqu+oZe0f
JHjat76Zl4aVouPS7dEVFltGlXGzz7JcTxvHQ+e2K9gYvMdsIxhwsA4lgQZt3uswhfUrGUwxoG+w
Oog2Zm855dA6PcTn4/ViT0Qb2gAQkJgzHew2zmLMa4qCn+EsHkpwhxj6hQcGaN+owL+QXZdrhiVh
gDEwih383A20ayy/ADnfmYznNyE1E/VOHLRnZhpQidSA33gPtkDKY+AMTG5tv4cDiKT5UqRuEe6j
uq4fPLtw1RbaPfK51PGbcjslQ2lv5ygrlmNl0uHe6JmOLvBsPW/pYGCEKWtR73W5QFEmA0iwCkNl
798wYqEyZQA8EqXVVB1qlD7/7IRqzaXRQXxV+zmqaFrIiXQBf03D7Vyk9Nt64bsgsK+qf9hEz37P
0BI8JxA73liUUOY6aLpeSnTAfHe2V7+A3qgtQrzSARvPOK8S1FSil20WjQlvDuPpgUpZpiQ1OsPN
UMeofqNF9K/02O4bWV/MdmgAU2x8Y5ndlstivaG3Bic6CaU/O8awAZFkU/ugY5BLhEyLPGYZYYav
KXqwe64xl2Dz1mHHbBZ6mD1iOWwHatZ4RskbSp4YQSUEWRVcuBvDpjk6sFKBE1BWTs1Szau1uED9
OU43g5dMKHzHAB99OA09fu5K83F4DTbtbSHXFrF3rJxykpQ6H2ZYnEFx6OrGt+WOQphDLuyLatqB
fekvR9uushtZt0mwN3GLuH3oMgb76RhH3q0oIvvdSilvKOjiUB3zfPEd4vNskdKod9N020iCfk6A
N+zsqpLI/nezX8s7Nnxzd18tOJ63HnUsERczxq8vnrBi54Jw9Mq+sJpkCuGvFNInjiqhlkVUPxCJ
hMy9KBOLUahIWgYJvf0YLKNvdvMys/sqvWC0tzGlLslXsVv2N46CFfcERbDLv2c5qZMowX01HghM
GOqtapSa2XH17PTwmnrfVFyou5ZrEXmKw98n59ER75GsrPeC+56UsbCu5crOIAdNqKJ7QBzGCpJd
YKkPadMG08HyEn/CFxLHN0TIj/CpQuYEKYrZrb/o9HrB3ieORCwPq09/xY6NY7UONqLlQ6LVpDvK
0te6mYLLGD3bt5Ab+kMQF7vQX2lEsxw6RMqP2RJ8BuPYP7oyIk2V260A/leGfbrpBwTUm9pOFWHi
bYiN18k89c0dJl1d+sZCq9ktBYuMpoPl4qBhKXhKcOQQox3jSfIrThu6c3fZgZ0hrWIAQ0C4lOen
V5DK+q/Aurz5NDLtf6rGMSdic+rnR9ytXHtDxoRt07I6APk6jkyZQA44ziErTLGghFJ8gI1ZouZC
EFyLw4DNUXxAt5yA8YknFqbEkPdPNj6NdRW0So2k6Jlu54sSkGVGN31MAhw7WMp002wQ1bK3TBmb
AhDWYXa16ILfh/OY9FIZLVxm4GpfHXzP9EIcKCCQ8ywfDvTYki2+BCER6ZBpdO7XBjmVm74QOD89
SSeV/dol+O8dcM2H1ZTIE5SJekGIXAv1YJ669gOHrz7jzm8/FcTgOzoT+HssQB08FrLVxb6OZX4/
l0lKVAJPW83WpSxq1kEY1Gd8Mh3YuAWM2A+QNfOPwY5Qg3q1zelUeDeJu7AhLjLDpra0ilMdztV1
W0wd6eww9Wi/u+ohaeUqBplTHFI9xqlzkog6OClrcOWWls9c5Z0bJTi1ERruA7vER4PXuTuFIZzA
vVicAkwjXnKoG7Frf6LFWuYdUjevAlgTwNN30yg/29PA9MVFyv6g3N57KKs00geH5WqKRiUFwG5F
NTXXlKqHrg3BXCY6My6I3tKiuRkL+9ku/eGZRXnn0mUDCVknxrjOhCuXG9ytot+1fd+e2XIrb5PU
eXrTexHxCEWB7XQHwCd65IliZ+cU1cRTEGCS2LrAAQ9x67erogCx0W5mXU+eD200uZRTmVv7sjT+
Izk9dgtqbfaeTRDn084lBvhhgZ12l/rYMRi3WDaGtyjLrzjUyQrW3vAJTGINk/Xmd/rV6lUt2cIp
BNJ03rpg+niXAV81K40pMBummC23OUrYuyQI40eik1QIwIByjEHHzE4nRGvxMKZ9mO0Ac/kvc58u
l2WUyObANErrizroBNmsjBnEuU1CHOCk34mnphiqu0jPVXEi6Gz6JJQnbneu79SXyP+Z+BvWC8PW
RD2AijhsgnNHe01CuCDrd1yWNN8xKfEvFlYZy7ZPXPq3Nl5lu1zDGQ9NZ0Dw10d1SGDLwNm4kO0C
MUDKCFHgRPJmVE3imRqBcSmYJaAkqtHtNygo5C625BUyl4sMvWHbMU7EQJFY6UmHQKq2FkgYWP34
27/M5cJayFPB+OClTfytwq5Rb8E9IdypSocsb2sev6sgzWHSoFsHaSFkDzwLNMZl5hXxfd+0FoxG
AA4PiB5JdOMZH90kRqHShfzAyFpjdAWMCCVj2ag61jdLwIR5n3KblW5vPbs4Dt1TarnsbSswehdo
4hvMASijzqxJvcd1i8ABa2Z+QCXbkNm4w3vAt6+xWM0CeeXoji6+qD7GLfVn7/efNpg2GJPn/+6W
P70lXfJrF8yf/6sLDsQfeAd45GAaxb/KiOKvHjjw/gAysYbzBCSQeI74nx4YHz3CPO1pB1Ky5oag
M/1nD6z+gFETSK08Ad1ae/Lf6YF5iZ9mOfTQJL0xsQvAECvehPgtuGFRKINQ+Qf7chhGlN9VUqGQ
VPpczQlPr8jR1fUUOnAV/JHI84Eb5++Mx+uM5n/GSf98C56g64cB4PD7/DLDYcqeVaYxwT4qq+xg
GheXUFyKPaTTfyt26R+vxNbGxWdOyY8j99dXko3hCLBHf1/wKN0RTL46zvPib4zU//9HyoeKk5zR
NIYSCotfXyUm4rviie3tLeBxt6aaASI3FTC5TWpTuh8g43enpimRKUy9/DZMlZP8zYhuncD9+pFK
5hmMTjyHB7vS61v8aSymgxKUcMohOJtmBd61/nU+hxoZeVugT5VQNe3Q+hsDu6NX4/OvL4uqzmFA
86eNXtq/DQa1UyBetI3EAADdCelWEttny8tdFi2xU+u9noSJzp0R47KNoZIyjrclHS87LLIYOst7
pMhAr04dJq9KWiW5sQfCPTOwZ2zkq4hCIDXavWzEgrOuTlkbbNhlEN6p3dWTl8Th4sPCBRAE6UmI
7migpzzYqiqmYwIPL9iYIE28zzTmKEYBZJXjIRRjCPglSZ/5ssiXyF3vXWVNNqBxBAp9WimK+daH
qvwlmnXyugST9O8xWuXFIzssBraawX16Ykjuv0RyDr0bN9dx/0iTlR+9Kl2Gg2J27myFv9A02V0x
fAvGOMHVMHm6vmH743xljFGyp0qC9BG7ai+O2ss9xgojhHhoxp6/7Esn7N/8JhUfbkQcBcOG0b2s
BkZQJNji890ung2zr8HwXW89MQTXql/aeS8DPvZNkLLNAwMNBW9DDioc8IKLwj2UqVVXO4J9LeTh
3USqE1obh4BwiC1oOMCunHn+qWaPec5Nt4xhi0OiAiN2Xj+jLc/DnuDmOJkeojoawe8Wy8LqgpL3
CqFaYrY0POqjyInehWcgDQTKRABp1SI92qSgYW/xl3na+twozFzy+jvYGfEV+hWgWkC6wBGdFt8e
CEIUaNFM3uKGj3O4g574XqUJ2OM8rRjPGyXj9QE9NR/YeYrtYrXiZKxxgObqdck9fOH4Sre+fjbR
EH8fTVK0G9eyUR2RCeg+5+7QHGuEQceARcJlkc0Bbi1LYzdA03nnNO5KnYHee1H2SKY3weQ61xP2
DBo9psz3A1wAVmZY/Sr20BGY+azCy1I5QbsPuxmHy1jaHnsI5Y03k4h7rIcFaPGdrvqE3YNjxU91
NsT3NTW+hUO51v0pChWyyZzV/545yZQ+odRK8ItFSZD5F30fG2x8S4MjZfKwcF/pbEoLdmiF/pLQ
Y/Tb2NIoKKo2w38xwR7bOrOSwMNDJml43C1EzrAq/erkMZx89wY6WuDUeboOE2vF3mpAA9/oKv2o
gwp8KNHMNo0Bm5Jq6xS+ReCaO+KemkuyWPermfoG31I3sbUNly9zP1cviiBumkQEwGy0rPAe9aC6
jZESgJyEKPfY9HDYVjhL+x08H7YCQBL2NgLvdj8noov21Oc5SKuELOqDkpZ88hBZvhoK5B+67Cy1
gV80vLaLCt9FZLMQjrXAailHEss3LboN+1SjuaMaIlXX3jjaTtwtiigEMykydoGMVeR4be0JGTl4
MO4TAYv9zh9k3O2coaSVLUKqJlH2EdcgKMECPWvp3NhdykbWVx3lf9bPqEL8xrKnXYzvv2GpJIVz
AJ9ceztndAJvO+Asfmks34pRMHXlG/0vUzpn3WohkOyJk9Gu5bgHgAWgF3u6YGeXKDeOdxhJWLaw
xdcWUqIlj26B3uOnIihoUDtf1WNx7BnnxWzn2X1s67ix9DZPkjE+cL1XeHBEg3elc6KQfw+Nhzl/
UNPbBBI+2GVVUNt7e6r5zbrAtRZUJR4ZOE1qMMpOw4hT0AtXf0U9shOlh1flm4oIxFm4ehHkNrGD
3sNUyy0p4CWWdTWEH7qvU299+f4ljyz7obFkHnJHKOTVDJjYfxLpiLmuTeGe7RyPlNatAxQ72GkM
RHo3tqV8KKq0C07sf1OzK301VBdj33FlMp32H3uBjox5QakKhPhtJv7mqfZnBfTzQ41Hmu/DhiGu
jYoLutGvz1LB7pOYpEjt836Ev+G1SBDeoVe2nHFsGn0Ytzibz01a2C2zM7sFyrc4ljwwCPL7v6kt
1trh1zfDwgs9NKAIMMV/FpM/P9iXigW/36Zyzw7VuhsdphLjaKnDwPrtmmHe95+q2Lt//OD/PbNX
Skg0gk1MQDaUh5lx3QX9/HKq4vjtEWwAN+zlfd7eVyKUF+mS11+8gAvlX7/anwEgv/524JECye/G
xn2tiX99OWPKhW2h8fZogPt71ikMYGIkSBNGLo1GR6ala7Ys/dNxnyLkKh+dTqGJRifDYrvTTcuI
HkjRvOvYw1+DAWklI1IXMCoPiBKpKWGLRxesn78ba4lBjKOwI8EJfmmG4Ye4+/90RER0nz//73/B
6PoXDdHBvJUfXGzf/4z0/uef/0dDpNnvweemOKXc94m+5o76qyOSfwgXbpeGTiUDBYabCvOvraAU
dESserVNWS1conT+X0fksUuEwU3SkO8KKm7f/3c6ot9uMQp2WnggTKTi2kAAf8cgZY0MmZSylPNj
4IgnCBjLk5dJfVHCML0CR8kk5KeP5u/vMi+QHmtIVzoO1/wKIf/1sscuUHftinWCSkplHssAAuY4
AlSoJmPqA+LC5f5fv6Tg2/r5IFlfkxaFjsvT6z+/M4yqRiZVaGdwpH3SB5AJzXBhwR6mLkzwJdhO
UR3s/cAP032e5NFz71XAy6E7/5gw6r2PtTNUbL/cCQynCzPhX7+93/oX3h0UHU0vIT3PDdzfWVhu
1TOGihAkZ9WMl2coW5ZVcBL9WymYprDDGtWulBUmxn/9wuK3FoaLx/G4hoTncKXRl6+f20+dU9L7
lMkG8sk8SAZ/jHzdI0jtxWzqClwjIHAbAEriO+aWgZMRl03Sa3QfXosa1kSNTz4Z+o78iwRzbf0N
e0r81iqv705q3pwPfWpF33MP/PzuvMmritGvKia71ToncoV/Z7wWTboBq8GSpUiCk2UsVbLIIELt
6ARx9aPiuWbDZrfa154N433RQ1e8jtsksthrwBb527fJHv7ny4vVie8CzrKZbjBYAJn6W6ddqMTX
NEnYaWWIsTQKMf2jp7tkc2if8Ct9Vnm67AVY1qc4Gr33pkxBAHk56GujyvxqTiP54nckOm5EObT3
1oS4Mp3zjJQOZRr/DJRCPrsJ2cC7OomBxrWDFG89e7qOZeuqwcnmLD42kWbQPCmrW+5GOPPTPSBM
8U6Mte+datopCCp1b8oMUS50no2lK9e9BwyzOHsXI1VCslulyCpBS1ThPe+gnA8Hws2W9I6lZzId
sYqWGAOiDPNQx+EWESEM66/7GgBLFnxRk3oPEAPnO5OA7DmzQ+oOwwyy9dgNNSTrsLMC2lcR1Ggs
U645a+kqczYIM53beSjD+bz4AdlcdtWt2FPDAm/rB4Nl0KiO01sUxKjPl1JzMxBQ7CVXM/F3JGst
5Odw4PATl3pmzTDYA3lMYV049wZ+GBtjxKHbNGgTVtqBZ65L1o0Ux/bE/1qwXaKtRWLWuI2I/GB7
bDw+yq6C7HBs9IQhrVocDB8FLI3pyMrCfoeZ0l9jO3rvUicCEC0LjGhoylfBHzuTOkRXRkBgGecP
Azj6S4WnxCKWL07n2952qeNE1eRPIvBahaFRq898XgLs2IaNeSF6uAiFXoJ3ezYMzIOaLnYDF2JC
zg8Q/YQPX15atLDsOFjIMTtQLadaXSn7gxFrhtRR6/BawQ47+HPNMBchA+ZIwkHUDlLOsl36sYOk
MEf92VusiMsQjvZ2JP+JBMq0j+8X5arPhL2RtZmBjJulhfnSMk66J864Mxdhmo0d/j6ppweo5lif
jVvF+lDEShDDUzZ3MppKg4yxK79ZHC7DCWas/7WWdTWdpTXgDmRRMN7DGEiYgzDQx75GWLjc0+1W
51Xqd7SyTly4ucIYZTGu9q0qe1s6z3I+aj80h9bO0s85lYQbIXPktDLuPIm97MtmnxRlfzkv/iUI
veVTsE7eNH3XHt3EGT5Wi8u1Dcr+IehsJu1QPjGhDcvUnbrRuDddKAt8in37DROHu3ORWeCSEHS4
hCBt47arDpL8NnjdkzPzxZNkhJoEo3VmVcMBDg3r6VKSwLT16k4cpqIj+7ylq92VBMN9EErETKeD
9/UNfTd2ffHf1J1Zj9xMmp3/iuFrs8F9AcZzkZlkrrVvUt0QVaUS1yCDazD46/3kN227NcA03Je+
abTwqVRSJRnxLuc8p2qUs23nsj/0njehv+OqSFCwfIN9K5/RaES/O6Pz9Hbk64lQGGrCQCWK4g1R
1sWJoDVjq5GIXfUuMvbWQT6VrqGhhoxN+Va1ZkW+RThnseps5AIWH7e9gSyR0QhlETLlYeAIW5Ve
TwEyhid3Lb3PYtHNXQ/QjIkQsoxsIoWNINX20rZQV+hEvPYsPYKH4OL4zoxRpCrHxC/RoCU1i7xE
Q4r/bskwvUG8ucYTixcQdW2an5SrWWGGJBn/boe12K60nOVW5wbpbBXelXssPWG0XwJSGoaiJ8cY
yhGe7NA9V9lQbpdyMGCEjVfXa90ZtKtzbQFVG4GaDaDQYwnnPto2JpeXaa53FVkCXGwjdEfsYjys
wCecG3vIg2SYuuw+RN6+Lyt2Vley9wAvZrQfyMaAqzcMziFAAbQFfeS9dpFsC4T/BQTtvDXWJOpt
sJ2FbbcJBOzwAIEFmMak3OKkp07vTTBa46XNCH9ks6X3oMmZODXGPGyxO0xPXP71J4MP56a0+hkm
8pKmD6O1sixyohCnbEeu1SMAyKg/QEiZHjQZCpjdi9Q/e3MUVud5bPJ41st6bzS4CjxTFaxUEGxv
s3zowCgO67uTDYyN8Ej4yRoF1wuItLnwoZqgNj8InnR5JJpjjQ7cyUZ6xCewCFpSVJgdTyzvduXe
DgFwIbByKgatoHbkGBkkrJTTzhi84bTU3v0cqiMumOc2JTqsmrVOlDHu7cred4HFXGx9BC/1PVjy
0WojOGX2p84yVFAqQWl0j/fcxTQ1dHeu02N8rYcQyex0daTl1hOpejcjwtVkwPgb2ot3LqOclC+o
LBs3VVZs8SK/XAGaSYcOL2lkVB5mjRPumq9z5J4LdgYi9e8U3hHy2azb8/gFcYWg53N2EajN/OkB
dw9yX3wLkJxCp3ttyX0jwtc0DmS7LkNC2w5M23PGhugZj5nPtq8jeSZAkNVabzJq7BmJw32upo+y
WxNcGmZx48M3VDu0E2aC4a5Hp87PMs0+EA8zmAnT0HiSBUEwHM15dixK36HQckTtsfvNzJBw1MoL
Y0Bqw3Nrcp7aDBH44VYixmA+pY9NhwjAzZxUbXj+5BbtQpqdgH3DHloQ2M1duiYBaK5hT6GhtlG/
eDmbUQQpV+03UrtoUv3F0XKJi9kEqoHvrZx3UTczVTcJLT4gXfZuOx/9AfxyF5cTHk5CY/XCwpQ5
L8SmEocwb6/hoRlyc+H9ZNiVR7EtkLSsnbmC16kzTNMBVdQLr2t3Ia9Qqy3R4wFu5pmcrVILec8a
1EtKlL1NPA9Z/SvEEXj9GYGu6VFLwifRHnO6tiifAyr7CDUNhuatdoRv70OFhy0wCkwULJ9/M2sx
GLrJYoqrumiOQ54x6cHi12+rAIFFlFX2CxiL8Ac6KzGdujbCbFeOhdsex8JJuTRmjXuLWDC4IORE
4MuNdk3RIQARiJcOXCT1XYgTC0C7YFZQev1JI/F7mPnPNwzb3uawHE5B5do3rVNnr7ZWCPRye7Te
PZrAM1jniNFnbf0uByd4YQs9xH2bTl/8ZL2fhAyYZz44nhj+eaz4RY/4EL+d17/5XUtKhr+sTqzB
y+x0038udgsekE4OsP8kD2iWeuxHUiwMoQMKAKCJjjpMWY23pBqZLjN6OqHeCsgvn/l7VoqY3aRy
52s4CBaztc0XPu9lOWEPm/dTpyrmCWRApLDS30pifTcrWUwnU2SdtQ3kwic5RY5OXMObKK2sSl1m
3zkXqLdOIu197Ow+/2Oq4FObyMBDyes2pdMxRbywd8NVezHHlrptLeesoJ8/wmthh4K3cD6qZWFM
Z0jSgLzReq5yrzmL0epudSD1vca+PNIwofGpVNuA7GI6jfzuaOi5eqcxxUQSKTyjXBj7EBVmGgfC
RZsPNmdjylJtYHjRD9Exdr8a200vgsiYc98bw8t1vHkotYurORrxxKo2u+8wemblcEcYTHORqJyY
X2bpKQuMY1P21Q8/bdUHMMr2ZaLOQXvlP5hVsad+I4Ygb4c9o13ASsFcX/rJG0ieYEiPz8BOrM6a
blZDBDtvtUvuslolpBR42FiiMS5Ng3axE/LZQf61bUOn3utGX+ER2AOLogJ/peWFbB6IKTixbqMK
ra/yMUfaIMS2I3oqtBzLcOcQxXBUPrJ1Z1L6jIl6PMlZGc9UW3itkbLAGLmKZDFBSD53EvUIOs6D
ne5d+1VDWUSGINcrlUrtmokcTZkLShBYrmSaYFGvinlfpc535/ZtlEzVKoi2cdNzZ6yoRnMGi02u
7TtD6PYZpQQe+sa80sYY+cdLTjCj1NhO1qlSSRhg/9UyYBhqaH2oAsPbSQOognCb4Tlfq98geoZf
QrG1za4Sqmv+WAgvDcd/MSniKrOy3tdwCSj28yba+U17Ebn4hcI/JRo0b84snloOZibb2Hicd9JJ
NdEvEr4UkuBbVmGoEOt24Jm64h2Y0W581Bw80fTpM6lb+7qo9szg1weym+znwM3Lw0IqUVKzXqL6
IEj7ZiIbadMgNWEQ3PEcOPiGTc7dL2IJw++gR7k5EeiTmGlqH8WQGjdA6Cuoom74ErmY8LeoQ9XZ
qOUU53P9GpJmuKk8RL8psFskYHb/ZuG0N8a0PI1thMdHOT6NlTVz69edKdhBquxi9DMCL9Jj46K7
5n1I30rUmD3xmSwbNoQOrrN0SKZIIW5ki0oaen1ctHk/kL8QO0QW0ME0OqlFsM81+z2nGIXcdpJH
ZPZbvWMnyfEiNDQEhbqEoCOsy9wtzxCAnQN7uOIYUlrQzjXOF3xoCIaTenRGCZqjn6P8zQTsWwPf
TQw7/Eb8aJ/4tLGscrUco6LYR3LScd+Nt+THqjNnwVX2a4gnSrX1ULkjcTc2GqtyKS5oidEnN8K9
Ts6jYMJVU7PhN1pomxHXe8brfWDwlSbUxT8FC8s9Wn3nTZQBqB5NQpbX5j54uXVKAgVPBK315xCF
T8gTLbIZy34rpTVtLXJ6E9/WhJsiS26U61wW+EG/mrpWb9jG+BEAPF+ORKNsHL0293VZC7JGAlz6
qZYymfHHThtfgJWj6EkPcHl+FOBTk8F1JvowvOYbLjARQ46CiEkE4HQMFzR4SMansd1U48xH2K2o
i9yAhgny0VUcjB8N20zzmY7tW70s4a9Oj+WZLxR3wTDl/hEpn3fjZhJOXN737o9sat2TP7fzrVF7
+gP/c3+vLLkMRMnq7oDe6APtmz9u/bCXN2wD3Q+Ix/LeL03oCK7h3vR249y7g3C3ZktnoYCSPtBL
eqc0rBqQAJM8OejnSAk2coutaz2djCZUNyOcmoc2r/vbroj4pSBOHpOVQ87qwhpAu+q9d2frU6hR
YGMnvWjvNQpBUzVU+hAR3+dsBuZdR89HHI10n2YJVmaMLMF/kcFq/koNd40jwrt+wU8d9soLQbgF
eJtRWlk1flx2054xyT2pspQgaBWxTDNKtUbW0EHE0om1bLfpB+G8BLajpjhtPYrOdYze2vUawgqu
3fueYY0SxpJ23QOu/fLVWflOu1LO00MaGPq09Ijea/JzvtJuiQ4VS5kfOKzbU9Z4vwzIJCdXg+U3
fCd4pmJ/wqhXXLqSZnbjO+uDCh3zDeFpHpMQOx1M08w/UY9W38i8Od9snzKrH/fwA4bTLNboMvYN
NdJYyedw7sIHkzjBuOShOUSlae5USQbsIst5C4rC3gPVMx5t1TwsWubgFqaHqbWtrxpe//Zqjr6p
ZvUThSyCgNxC6rFpF0N+RqY7m3tOpH7bVm027miQCEkEg5geIP/IHxg8SFdtK+Oc+SWxKvzA2fyZ
2Q1sqQCwu0HoVFGif3OaRQEZFIIxDlWsm2CI43lnZZ9tI8cNDyMW5fRRkvlaHWZgGkaykjUOXkb7
34FCQNBZqrwhDPlJOOnSfgEcv9rHZ9trrIdMBFjaEDc3d1f5RRqTjqxA0vemdbJYZlKdT6sdxj0H
CyAjC0Hya8fsCbOtL81PK5K+TtJaTe8RhVeVzH0X7VNQTTyFwWqf8eC4D3PVM1wKtWBypl3XwI+a
SdsFyRVAhCxArAUZnvL5SvIEUeyHZ6+bwWrYfaXDQ4SKbTw2K7OWCy5RBmktaa6ADzv0rrvesoj8
GEkgSsCPZHtuPqQlrYK2yHHaVB8w0AuG3JWPIPf60Ho/VE4rdJtXc+3/Zv5WSdzmeh7ZsxblyOGJ
Es+d0sQRlNybyu+ldUf+WApdcJqHMimpWn7NliOeUSDTiGA/eIQzs6TngGX66yj6+pXuCexyagr3
fe0rf9oXTYhgFPYy7P4CmEvsecq9nXjL6MxLGxYCrK6CvGMa1pus1ZDkBJNE0ExjOtz3dpo2cEMm
QhcQHRY7w23EpamloTdRmF/LzbZeABsgyKDUnLOH3EsJ3+RIgLw1oNIADdjI+neE1bbfWXi2vBfM
UaQNtkXPmZ5b5CfEmS2ZG9qhNcLxUwqAI+Icp721TDSpfJ49vs+VsWR1cDB5kiVnw3PaYiLgcx0E
MuHNOnTL/bzOvN5+5rvzYw5QxL5bhoHfHlB2wiNkiveMKN3mA5tNBIvAxVQfV+toIRjC0DPjWeqZ
4OVzTzEB0Rc8NmnpbsJOj8FIaQPs8MshWLeZFUxvrDvUYa7y2nv0ETYjTPHQ+EA+B21Jk0i77DUQ
kanK8xtYG1SJzrSIfNcWLJ627HU9c1tQfeL0zSpVbYPJJYXKCqvcJGqrZIY+R6g9N6tVrdOuXsZC
bkcqMPQbhQoeVqdwg2YTpoV/dOYCz0wjHQX3K0PdT3IcTgt/hafnl+NVqkvRxrCpbJZneHcBVTKE
g4yNvOYCufoh/OPaoKTdpbbgzFha+YsYKEtsJxrun6pP83vkx82vMainV99WoFJnOdy5g4n30m4D
GADeilOqbMSi9pMDJOqAJcEa8Pr7S3hs+55xLstWLGWz8obL0GELzimr7tGUaQ8kaVO/1oMBpIqg
R9HtZEfgFZdp65Ezps1620cEbGwolIMPIl+jBD5Iyw29NHh4iIqdxVtxNVVT7wxB8XuOZob1Vh5M
1WFQLuU+k+dGJExfhuiScdfuI6+HK0Guk14S/tbOx0woAAYpIw152rVXxNMS8OQ5la1OGIiLH6D+
+meoRSNE7SrbM2PgcTHJLgp3I7VjdhhHb63OK4lVaouSCWJ3C06s3sGz4zUuV+HYe7GYFFWGYdn3
XhcI56wJw+o3o+/ZNSiAopm2xtwh3jDTbEnhsoz4a3NLROelGRjSIz7nUBurAZyehkKNXsARJ9On
Qozp03iwVUmtv/O9yXwvvGvJWZhCPbkjSdLbvJ14I0yadt63SUBIHWaOeVUHlBOaVNawLfKIJ2Uk
RxVgLBjMKF16cSDLsbodwjGy7xxWpzbDCIuyCrqigLweuPwTWKivZB9JgxbQ/utZN8Ms/8Y+b/s4
/J3m1uYf6ezkzH4zHKwWSTW80nfAJujUOuWjUU6HsX5ijBt+FN1YvWsbztO+lE4N6bTgDVizynnF
wYRPb2rgHIgsEOipx2W+I9fDJ3e+waOOjxla0RAxWDmaUB5oqv96tAJhV36cw330QAClJWYOJzNv
3b7xPtOZebMYO17OKRv56HJrMfN9oDyAP8VMyc13jISxc1zyMWIiachdDVsq17IzxIXtJV70CGHD
rYthHMhubZp7NaJ2if3U8GMzAMy2KxB34S6arXQ8mrY9qH2DY/6aaLxizAcKxl5lbma3hq9Zg8AU
s1QtLEWOxQ2HVh3Ek7C7O2hDnHdcwFcXY7OkCc2NaC5XdMFlcFeAFR2Mp/WH74r2SweBN4A3cW19
9uiNlochR9y+4MWyyfwcVq0gerfdCy5DmEMdzqbqoI0ynB//2l9pYQlBWmjhOnAfcuuzHVR0O6MW
0smw2CFkE+5H9rWRzJ4qtPT2gRg8P/Z52UBA5lP0ijYxKOhFw/ExKpiZHMNeNW0MA/R7iOwCNj15
Lvjv3eiYz4yKsHmE46vnpeuyg96BOxQxmMd4u+Oag8nsqgt5hRHM/KGJ9p4RMtsfGe43h3kAjrPP
/TprN5BrLqllgx9DYyz8X1Mw5Pq+jMYuu+39kZeX2IR1vGDX6HgDGZLY56EKyhUYEIDMa+/s1EfC
EFPw9r0hBz4g0f/uWwBZLM6M6lU6nanPOFft9KeNkBJkq72k9dEZrH78MAuT9AA7vVYGoYXfLPaq
OQpA/gRG9+SmoIe4AatYWmOEGQJuvrtj+kPepz8w84Fty33B7qSAYsRPidZSyakatyLglvh0VzBL
K3SuXkz3DOPL4UF0hf2yTmsbxEMXOUsCoSLzcG95k3c3GZAkBQ6KXTibZ0Ls7EeIW2igGQu+BXW1
fmWFmd542JhofT3v3BfZ+gYDuaC6HobHgLzmg0TDAnXNZ4kz+uGholS66+wCuZzEU7DDwRVcKOT4
TrY0JwhoXvDkOv74Bfoh4/GJAEqbed7ds8Guvy3Zz78xFC8Fb5VOd2s9d49FKcvorCYRnn0sd/Dl
K/ynIAbgY6gs1W9EQRQHNFzxSOB3savyNXhH2Zr+HMwgejEoe3fYeZtDUOUd+RCZ9y0KqBFo3QL7
BlQP2CsMl3c5uI/gkKNasE8q1fityfmDb4r+68Bh4B1oqXqJj79sP6GXw9ktJ2UsyHTJ3PWnLv9w
Vrc8YJ+g+w9VdPYddzmhOCUo3CIvWOeCheFSBbd5JO3Y1+MYbhdQU9XOXTwXhiMX5F7U+fqUF+Se
sb5CsLnJeoZb4epC6mU6+GGPA8CaIKrueIPwGOPHoaAM4F9+KSci+jFkA8W6ey4vowted1sxQiF3
pyoaiKN0uckcoaKP20DkdyuzVkjRcmCp6mUgTV3MwFffcyqeVq/Of7PF5rCzZrq1XJhmuWWcLJ1t
L4hmyOcc2y0sEjempm1OapTOsOsq5HhdPbV8rFa1LeciPcICR2AZhtNPf7Xq3dRN/cVe1+wIS42d
mJW+wVZouHu81Ci3AdkhXryWqn/TCj9x4Za3cppf0IkBlpjbCvIDFDfWpvoOp9U1lszti8d2VB54
vmskBBPPcosT3juNC/IIHxzWM5nF4YcmSuBiIa6AgH598FcgUonp9eZu8TqejYh4FpyKKF6umLcI
rm1rp8caKLazTeEiQeSSPgAuYXb5p3AG48S+DZ5OL8lTKIt+D22coD/cqdPODVXpbxSdMehr78lc
QnFBQ9KS02OGAS670j3Y/MxYUtPk36Nm1mojPdXerKmMjjTH9SvbBrEbK6JTF4Oomq2XhkhHXdxO
QO+n9h3rIvcsPMj2RckwuC3WUv+MZGfH+DdAADOcf2vgzTPNHblSi7ZnWOFUEKGTSTHE2vSiPnsG
NzkwDR+/EgCBnTLkbxDF88Fr5FjvruKg7f8AdKX5qFMc3Ch6h83kjnbMjz3QW2BS1GtZ2p7KgoHU
YJcZ8kvVxP9cHPOnKgdRR+jYPr0AWgQb9aFzVU79gzYG1T72O4mEdCjBdpP55njnFffUl/Js1mwm
gUilsqkq//m3/VOQ9de3xUrgI/oCvuMTuPbnt20mAm5XPbLHxvxEQEmt3RQoHz/teBAhjUHQIID9
59/zL3/PPwik+K5RaOKkBSEDhiLAiPPndyWuIhoF/BwuIfc6ySxbkx2UyeG1QTs09tD01PS8pAid
G4t6GhlEWB7Y9dPtzZW/jnGuffNT12Q/0TwVJo1rMCzyzbNHzzj6BtNy+kJ/qscPn5ii5kt6bvlb
VDU2sBagIuU6Zkfmz5ibvwL0114yER9ocTNHDYT5um0eSkYaBnS81bmdLTm9hHS4inBXytqHtvct
BEDmJMdDTk7BFI+l0jquQFt3O2v0WM2VNEXdJ67Cq3aEOBNOUV46xmSRaT1HxcTitCtH42immpzf
UanuSvub16PnNP7j4pQ1rxZ9wqdaFHddvoTMXymtEseguARB5TouWVzGSllowHRj/obUdofCxRRv
emj00a9NOrXF85h5IOyRJ6vyoW5RjjlvaAu7ZidxMH+LBn775hoRHezZUxU//RrTx74o53CMAQLr
rzpcCkyc/TJ1m2qGqxOX84ISgLAIf0cORHVtL9uFl5+ZGMlQEPW6Yy1GCPp9VDEujoK+P0fwa/mL
rESLoBq6UpezoNWwbSUMu11uFM0+EwMiudZ3HAGncZwAeai8ZhhgVXhUbKQy3kbXU39yrdqMkg4r
31FG2lz2fz2i/5LZ7rlF0CD+7fo1X63UXP/5+O//9sevboqvvh3a3+M//V377/b2Q3wP//k3/fEn
D//+13/OvtsrB+aPXyA1Qhf6MH33+vEbcPF//C3+/jv/X//j39Wiz1p+/8///tVOzXj907Kibf4Q
kvL+/9dOvOf8+7/tP8Rn8fGfv+bvbjzL+RuRpy7idQcbHUMn/ri/q08t/2+hZfG+2zzftsNO/v+o
T/mqEAMfu0fW4lir/H/w4zl/43SCVANuyrP90PuX/HiWfVUY/oMIGjug6dqmC6kXwbnHEfTnwSOH
xWKrUD/YSwESz9Bl+N6I3ntwxLWn77zrQvnOtXBEPQPkG9LtQmH5jOtK/VoZ/REPZYblaZWhUEAN
w/rN0Wa4EHVVRmQotM7bDO/Z3FMmu7uIevWxZSohtqZ0FVlANEfGhSbYLA9KT8ULu5DunZM/nPer
vagx8bjVu5uCpT3YGkGm2LaHuzNuGnN+8CGw2rsFvuJ7VIRtQzJ4pggDDCTRUJQFSEJK6CICVzvL
6a0vHC5ce75KKSq8SbEfFQ0g997oHbAh14wmHUZ1GgO+6ceEP5JIItk5ZoPSkeqRVi/9GujAlo2y
qyDarNCs0RzRvwHydSbeaR2C+o4WAFobn8iHORl8UHgQFxUJAx6cxo4qVgXMcWZA7bFRLfOzxId9
OxIYzjq9W6FgtNPsRniropz9L1o0eKIWrzVnaGeAeXRzHSPl0gwqsA+/ofYJlp0SbvemZFVDdYOH
VcT+sjQz0VdlASFR2nWDhXsGoxqEPVWDQbT3X34bybomNZeDDsrK3mqVQ/BAF1UtVLVtrqmBiG2c
3dX+BRSDtJDIlUsN0rDXywZ/UoWtJAD/v9VSGUPsIZhExiCu8N+uQpa6C0E+P5ObgbPtdbDzAt/0
1XKEysuryEtgg7ny1OjA2cxgfU6MvZYxCVJRZdtKRkLFto2z3wyr4SQ8k1KyNrNl3og8WkOgwSPr
ZLIMqcAASOLT+tePvP+38+xOfjdPY//9Pd58yP8PDjXLRYj8X59qT3U7Y3L840z760v+41Cz7b8x
psW8y9SaUoWz63+fadcjDWGtabpI2ZFUX3XgfxfUu9HfENgDvrKY51kufLr/K6gP/hZAVkOJDxqL
rzH/JUE9X/inqjq4HrSUu0jOHZcDkr/jn2faMOiqRwg6E80g7PxnmrcBt3lkziYmWWutttLuGVtm
kU9L3Tse8pYScSEuyF0wT+1BFZXutzpifAkBxg73KOPKdz2jXUmZmPwkYAnojrCiHxm5P6/YxOiQ
zPXZo3jYCARJOyov8bwavbdXM4g6HEbVdz3K8gzVN/+hghmlDkvaBjXgBWS9cSDoaYkD9DdftqsL
CM7L/Cpn/CS07sZDKkfjIlmEwqMPBvgHOB1BOGmkP/THJ3dsPnvzFQD/psrea/R0Rel+qRJrW3Wf
u68kOAo4MsRHeOwWjoT4IUhTBPdkjngi4Xa5U+ZUTDtUU+MtchLvM9Mzw4GgXR/Qp/skoRBusA1K
Nvg2ZAUsqsp/QEjkH6PZH08lwN6N54UIFyAbobaHBAwaijAotHgkPsLRlLWPLwvOSDSh4lEkOf2I
Ztu9TV12CLPcDdex8YwnKBGwOTamHa63zVq+TIGkHDY6yBYxyKvl4nQSXi/JN3jWKrDKbpZfEG6k
+xTEpz94X1blTbtRWcs9cezLzewwFksr29qmLkMJcq7ukUtYiKdNpiOsjR9UFb3aRQrNqjfDM+R5
/gn1NRCErEMyL/tlJ60B6Y2QO0TJvwxSxo50QAjg/ObZwB54E+VscqaWhAzaieay2Kz/PKQ0b2pl
faF8r992mKJhoaPHIi/sHmFAujW6wEGTmMt9WhTcKaCMqAWZ0iEkwVJaQvBSWjjsxFfjZOfgoxzU
vR+TePUH1MSot/sH35jsG+WMil3B+Bv2mzY2qBKsO6GZMjR+O94s/L2uhqoBscVqntfFmxmmsZp/
DDNGzcs8CwYlWbOfV7iUWmd8HuMyvtJ+qVdYo/wSWOqbM6zM4ev5bAYiO2ORQBfSTHNie7DDs7pl
+Y4lQHQ2uZyqc2lse5ig9sLoHHinnfhO7r6zoOj2jOAiNgHSvFmxvMQOUcj7uaWFdbWf3pVt2N3I
KCzHzYjJrdkZ5fKzsRd9wDM53bUNk2bIEgt5xaN+M/kSqLrI9o7CuSbfEqZ9IK4vOKAUBlPSecEd
ewO/3Y7AOF8bd9XsgbB849/Tsb3a8L9xaZ+myPC3hlxl3BdF+iLgczDAGPTZnu0uqYyo/xpd4O8K
S/XOQe70gtCPDNm0MC2w1WFz6lH6HC2zdxKQez8VkuZNg+x3K5B7xGD4HpfIQ6diShX94un5iEqj
AlK8TKectEOII4hESs3a21SEAQ7UIKgEF/6f2WZkMfrva5iXU2xquKNaEZNn2iXc8rnrzgzWoqPy
KnPjEXCF+mr1q92K9uB5RQhIXvQ63ME77p9A8c4nRv+kZLZVGdvFPJ89yxVnMqLLjn9c9IyCpjs7
GUBTpkoBPyZD2xs/tY3jpGyDTY+0D42a3I+8WfNt66BUB4Deb2trwDmUEwQQ2tJ+MtDixshtmfoQ
Noay9iel7OPQVj9h8E6xbCv7FtezvADYzo9GlT3BctOx9P27vBHFFr83/Dpe6Y2t4DjBL2QDNgBE
97pw3JGqgkTYwDxrt6SVZK2qLinzhC2E++CTXY9+WQb6MwhEwRM7E5qx3szOaZoStDoxSO+4iC69
iFzeiTETvGecvq0k55Im+j6zys/CJjaDkkYHdmJM7ntmMA1kGOu3wHedKkgW2X26ru22iO3VBTNf
dUB7ztKzMQrW9gT+3DmhlhslnWPFQMYLIhlHM+YEc2QrjyhLxnlvpQnzfewXUJI20aDejMorY9MU
24JKrLlOYa8wJ6w+5T3TRfBOAfsHu5rPGWPt4+Sz2p/Gxj5E6/DkhsWdBpG7bb3ZjgenErdQ8+d7
is/szUxHGQM1ex8QSaCA8cL7SZBW0PsNatP0B5T7Y8d46tBrO0IaHh1wBTHtsrGWrGVi5dW0hxN+
DMYuGfHWngOm6EmqSfmJzYw8vUx3bZIp47Q40W+nLO89mtO4x4CNQD/7MKNMxoalrNuSFcjJ9WHc
BwJ9Yt+H69c4d+UuZFi2LX3J8ghnZOZ71cWoAK1Sqfqo45lneZ2Wv3u7+pkztUQ/LGAlNwT7mdS9
QM3VN6jEhdbaIi/FTevDijH255WQdBkk0BHDDzRyHPc8Swy2BKwyPJk4q5iqeaeWq/xYhkEHA50s
wVBONwv7lVMgImoE64GXLLGAR5LtWlD3BlCYwqq8m2BMRn43WjEIQeeoV/B2+HNQj4VzWO+X2Z3M
xL8m8eKhzX9Hczq/MHuSh9pVinBvx7xl0fPeDjbOLzMLjj4ulaOf97/nvK6TMI+YEKCkC58qmcI/
p2kEJFlkZyMcjP0wBoPLNi8j2NZIvUcaCJcEskne414EqDc2hGGDanv0xoplFHlop2kd0xtkUH7S
ock9rsg7z7mF7ccoFPs4RTEtSPh4ITva3np4TxKNu4Oh0loQzmIW7vrC1LRsybiTw7cbaoBNkSbL
rO+U3gbcE58VQ/9NgJL8BKoXU3hjjK8lsvl7hsMFjDOtfrGrbvE6GG52Ls06uxFlFcY+qtqMwJ7A
JhLdFf6BDaaZ1LXZHc1RywQdAvS9/An3ivurUi4/WK7sY2064jI7WGmmwSU502ws1Gsh5Gvknuzd
WOjeLaX2Dh1FFlMVOzzMuEXeB2Ol1AuPEE3OWEjOPp1d5RqJ35nIAYOtI0EsV2Z6qooJw3VzgE19
nkLb3nasfjbKcPIkL+sbD0FgkWnn1M4EgBpADHdOzaavmupLGwo36YZmX03LaY1SSVKPHzxMJMXh
SFEo1TL9ZZjGMZVoLAc2aQsi2vFcMAuy2mLvSCJoyuwnTY4Te0t7A+PwNsxAzA2GPjPaY3rHg7yf
0CKjE7iZkQTg2vPgg/bwEhV0abjzqRg/cKjZOKxmY28PZIK13TYw64Mw3COup2aHSXXXRdFXzkQW
UiMPMe9IUghS241+ivY59hokoJ+d8Q5bFLqjzXr0hjGZt8OuSLZApB+19ggC6RP/qkBeBtIQ6tK9
lFP1UkVWnUDQFzHAqgeVtedQ1xJxyl1ECOO2Xb39kGka8Fb023JAFD1qU+wIkP2F3FztQD4gqDcA
ZDs1/FuHlIiA+puEnOqIweqrnaNXzz9pe7oRlN2bxrFKumTx2KfM/2DNO12JUY6fcQrfjReGQyYP
uBvh4G+kk/8v9s5kOW5j3davsuPM4UACiSYHd1KF6lnsJJEUJwhKlND3PZ7+fJDtY5GyyfCd3Rtn
N+HY4W1locvm/9f6FtII5SNwltGOuOKPiebscVWV3sxZ4soP2+dwGE9j2PZeMmX2ZnDCu1aam0Tv
Hs28+FC06XNfB9+RqW3Au+1Bl4PJ6OtdDVt2NSUT9iUruvH9AVx4mWWEdtnldoGHeV3fXUzEdHhY
J44SikfYQcQgkSpCCcPems6vubITy/0AVXFp5HGqtwktDvr70ATJWcIWuoMUtu3D6BLxB4sl7VSn
AFiA1P1TXmCImsrqLnCMYzx6ZDWGK/QV7Q0h0p4vwOPgtT2KKh6vCLMb7nES7WewHar8orXmx34G
pUePMrrQ+JJdNjpQIJjQu31dVx9LKzI2oqUBnMG3HQldvMytvD4SH2btJ+iXaE5ZTh7KChNak2nG
9xRfweOC1B1J1wun7Mhun4dKjGoVNHDa6V+lY3mZ8BpythhDz0oxZeZhYJOBWDn1N4Rm8zbo4HQi
EQfHKuXWrJx5M2GVYPMG5mioo9JrbfGFqzuiszhnOCQ9x276K71P3E+wHAC6ocK4xDPpsymilFBB
9V5DtyR3BYvFKslwnYm4GdaO6q+wAoptOKfFrqcEc9KsWl87oBPPFVT3T26ik3lh2+UOGUyxactb
pPr8bMVE53pLgHmDoTMyaFDH7RPA91VKwi5MtC0S5unCpepGTMvalsZlQbxtSXfcpXEdHRs32iF7
/TzVbXEVt5ZBC7w/EnzCzISYHn19sGkH9zLC2nxqZF9tgbOIM3sSVLIDUsqc/q+dFmfCcB8TwEZb
Oc5nUPMsePS3Dn0MGKqh9nzoKveaJQCH7+yf2qFFb1BU4z2Fbs4V1fAt72KSqu1AX0ny6fshZ6MP
6GY1BD21mKoed2RsncOouW0rStOcIm0+51LynUQPaQ9qFcQ99ke7Bomit/YDGRlLbqJibtNkswm1
9gvkEHvtmgHXlZrOVtGcasbio0yzu1xHWpoq+3sv1AejSG5ZDbF/RKQVac6BfAjyUg1b/5Tynq86
3ATrKZ2oXQ0LY5u28Goe+J2U1JG5tPNNNpDD5OTpkxEkUGdCyLQJZp812gQYwYAKv1oc+XNO8W0U
k4+RWzs99495UqSeJpjCAhc5emCV2b2w1QZHhzg2IJGXOFBWYZeJNXbuDEFeTqqsY1K4tEzURWiQ
R4EtYzyUAlShMzOpzqF2iwIr3MyWdU4Xc43R+V6joXOeUvRHre98JlpFsNbY6bku7GnTR8bX1uju
2BhddRmRwM48k1gbnaxcfjYQ/ngpjpg+swzPdX0i4I1Y7NCH3suEblYqc/blruFvKvQXHIWKO4yo
2PLDUD8D0Q1ITjZQ6M9u+c2Nsum46Ha5iXQRSwsermMRVorPChE1n+kIvFSl7mHKtfihoCx7hrHS
7VAgAhjt55g3vpycJwLZjV2NKC/nNJSkRwPC64NG8Ov9PDUTaO9IO6E4XaxyFpY2dM8rVFPzjv65
OtT1XH7CFou2PmvQX7v2SAdbhzd2PfUCSVk8RetRZdZ9pqWDRCwfPUAmoSgwM0uvKBZhV3b0abq0
KywxfZnnn+xKPnZjg7s0LjLsRoZFtdE1vH5ia4wrkKznADuyETrFhRZJeUCP6yApKJwbQ/fBTOLl
PDDrRR9zwhq3nPC0SzVPrLpobqqV5cvmsjUNjNqurj0NftLedEtORitb6zse2u6YzJM4qxjbbgWs
fa8HoMcMAiiJtOQjXQFSru6jftT3rT4nBz7G/ooPykATZvts62ZU+6sGTdkHQQfdxHPcFEQ/5NXt
UBfxY9fYOievmgAkaOC8ZY12i518PrkcBaBbcaavy9zamNkC5Ul8lz6wj2g4bjQc11G6dcAR4WQu
5/BGGSkbx9rGdTiK4pRqDQkzxId8qfFwnkRHrBx3EXNB6GBwkfji94vztVr1ppluumpmGR9zSfJq
6YL/IhC2HHnGxrgdlFlvq25wsemPro7SCRB3ozm4/kKUfuvWSsSVG5bVpndcEi9zv+lPxKTZn23M
Xec6aNs1nX3iuAk9OtJT07waDfPByEeH9YhoU1ca8Sdkjk/YB6IbTHJPJGIk60I6Gp5ywp8t0qi8
VJkBlBemq6QiJJ5HKDfQGtj5FWhJO68ys3PGDsWLdEp0/nwo8GT17QyOiuO9PYPr7fmx4UfpgvZC
mOMhBhfPFllWRzb5ikRba97DDnD3FsLwXZgDdljyCD7n8LLinAaBntNh1wKTXSW1NO06b8JWUdnO
wiOc1Whfa1J9LeA67RX0pC+YLqJti8VxZ6NgDDfQV41PSZzZH0RjQlvTFNOV05P5QoDw7axTSeop
z6wHDL3Xmk99geVe80Tm1ntMwf31KIbqRhqlc8/0kt4rZO4fg9B3LkFUhbvCaMxbHw/otEqFRuXS
UPIwRyK9yyuC+CTugQ2e9WH2MjIJPySpZEuH/JpO65ACzUIwEGeXYizNexMX6Xl0kTUtUaQcvwo/
1g8yr8TVaMrB2UjCeC5I8qhRxUot3jnOBMxVH4tbScmGmoCVdp+HQuI2jiIrQFKNyXJFDwDLBYEn
ydpyNV1QYzIDkAp20J6W4Nj/i8bA/3MlfwMq4z+X/E/f8ullvX/5//9e7wd4g4ycSv+iw5BIjVBq
/N7DNE3+jnJNRRdTkIG+FPX/BOj8hnzCRMzAaZtivGv/Ve/X5G8ORX7+PF2H9OQoqf4NQUcsLcq/
Wpisr8A1dQRDJpASohlfA218+uQTYa9fkAIj9nvAeDmi2lUWCiNWmKGubpXfDtohbAp2eTIx8vym
8Fnk10LLgvK5c82s1o/UNM3x80838fr3H/Ez0eolQeX3n+bawFPplIAlkfRxf9awkGRVlH7SPY+4
RAocW77M1lZGvOtakPTl/N6jp8FOa/tvRnvZy6WZDIsIVpfpAmKh4fyaJYRfvCZfgxpUFIA3k/Qq
78oxKW/evqa/G2VR+Fq6ayhTWItu5yddThhOwPCXxY2KD206uh+HlNnm8u1RXiJdfr8W+kSgU9HE
KNJ/Xo7ikufFkYVTWymyeCmS6ZdqDLs9eeEBRjOqoHpYfpOcGt+5vJeP7I+BTQssmE0jS3dfNY8q
cobRi8PpnoYAT6eYhkPdaMlWADddv32NL6VGfwwFGEnalhSW8RpANucjFYa5xtkmYoKYW3Yf4Vw9
Ddr8XTfZvL492i8XxpQr0EguTTGA2Yvc4OfnprIoFbGOZzCZgvtWUpZ2ZfNtssX8zmUtL8Bf3yOX
hfCbIegALqICZFkvB4qhm9WyokTgCywyYDWzTS4x8VR2jqJNH/KTqv3pX8F2fwyKhYImExYSyUzA
dPPz1fmS/v3IIQJyRe1kmxmh7HcirsLknbv4y9tPC5Mv2aL/Kfmv/go1RD9cKJv44NUsw+LB8k1U
xlEZf3n7WS2ykNf3UKEN+fFvnat7NYwVxxP+FTdcyZheY0gHH2J/L3dRkHwsa3lG3exRXNk1tb+u
qnrP67JPbHp7Ouc91VHgqYtL056v3/5df3f1gm2TZRhELoMre3mXSbEhZEVBk4xnYoiFFU+onyic
vD3K37ypykB7y3SO445X9eUo+gzZB08Kp8yByMqVLiC+kPvXoE1PzQmK2NvD/d29NpDG4uJbFpKF
Avfzq8MJMdFoAGMqRDu2RSb5KHr31LjWkTiL4J05+u8Hs3W4ayaFRfHqDloFe2tZMdggs3yfzXp7
IyJ08pxlTWPjG1X13qv06+cI7Y1mDdA6iyXZeDWiD8CpHgSfY6+G6jIO3YdGuEdFZRc+gb3S553W
PkQKsnFjeEhR2cbpyT4jsX6VLggoGfBrpzy+CzX4S2/f+l/fJ4MsCHRMFo8bwPirydZe1k1+Mwfj
oKO+MZBJYpjZdHh7lF/fJ0YBeG5CtbB0pb96wMKPQurdnAarhpLLCQ1xQCUsTv1hF/hRrN65qIWW
/urjZTzbhpYumA248S9fKBNJTZVbwKNLirDZse9tetOWPdUXgQxLRO1t+yW2ghjef93QiagIEb/X
w1i6Xk2z9Pz21f/dPTbhibLT0k3Tfg0IJw44cDNiHJZY4q7ZD/R5x/04sUF+57rfG+jVxqCAWGUN
IQPlVZzuC3YJGyEw2b99OT+mvpfLi8EWB0Koa8BJNeWrdwY/aFVUMXeXLpR/C5aj4+yk/PB7ndPT
x7dn2ncDINFo3xrRMB0k4VM0hbrkzwCCf9xv/d17ZapF8AJ6nWnq1XMuROpMUctsCAhh9iZmxi12
pNZTZf8e7RxV4OuXalkPeHxI+BiT//HypdIbU8tjk7CaPBiaag9pye9WslYU84lUCnSCtV310eDQ
CNqjaBzIyyMBDKxTllDPwhfuJxDJcF5WJhHFLea7soCDTS5c7xZf2ONX+dc6DAiWp+PU+ejVwpDo
KHZesGySmNzLzy2ADUFDLI/Faswjg4jowRiTG20Q1Ia6Op3025C+a3HOhwqnDP0nsBw7vUZrjPPW
HRIOnZMF0Mkv9PkS03Qg113Mb8JM0y+aO6Or2k0/2hTah3o0d5mrNG1ddnH0HGjklWNi0gL7hCZ5
DjxXZC0YgKFNID7gUkAxkOWFjaVrAoSlQ5ysgQaNbbargThVR75465GtEd0i9EE1TjybhJ6VWWXW
0hc0+yG1AYk7JOaGfcax4keirjH457opnSC9gYw11epER17W8WcEGiJwOOJi6FWrHlG1kvtJiRF/
FwZ+d3I9Vwvq7oDXrn2Sldlel1ka3TiYFVvoYVnRe3HNAWpdRRKIbJKK+UOikirY6XGpO+uuzJPH
vs2yZ/An5C5BChEoZdDqZRiBfHVNrpH/GUq1YB/QFZyDgV+lEVoRaDAHkdZusnHHOrK9aDTDyKMW
0YdH2zejzz12k/o052yn0BC1E5xb8Et6/YD6AOs1ETba58ZMXXhNIGkIr2bxsDRucAh9xR+CHDqn
g4mfnJUod45VRjUGnigbLq8rxxiIEKm4u6W3WGIJpXcHm9qkDpNkFPyAj2CMwYGOcV4FaVSewr6c
7qQFz2/rVzLrvW705T6olhjCwCwy1IoCPDw4lCQTOg2bUiDadhc0ZRx2421Y56SQaWJyr2IiI24y
5YzWdk4onhGcSE+48eqBzCXKriBzxnNMEpGFgJNWETjsWLlBw8DYMHnjHGwoQSdUts7btryBT9GD
dTPt+qJpcMN57IyE8zE351G/HbKYLltmdqHalRgEKfqrNujzO5JWO2RDQat/SEA81BvXyDUY+2Nq
O8FRygLOwinv7UaLDjGLVnTgbJPbtOPqpeQcYizdkQ2kXzuaHn8ZBAXNczFGCiJ1DyCVzULqXoai
IXva4biAbhxhDKltNINScpJmGmXWNJANGE1N+M2aUn9JjGpGtUlzTlurcbQa3YupDS/CLQlAfwlA
80lq12zfS6iSWmtltHq3BWQBe97Oc+SVduAuf6SQqDxJMuLWdZVofT64UaKSGsjN3sMmN6CPN+58
EWvQ2Vc0FTGZI2m1aq+cVXPFqQ7wWOlUhLfHkEQRzTuCF6KhCnpBTPqM+zsPJLX0Mi0Tr8nNYeSY
GWEG8sOcJqY9Ri6Bu1E7Pwk1W/fpJOQAqqZPQX+Sn4V/EtIlDTWt/BwOw6A+J3M1N/Qz4gUpafjJ
1yp1BV/BXEOrsgOZq1NRF5Z5RB0LiJY42qxGGdFwlK7TzHzs/TYV26qcWXVMBVTe8209/hoiF+53
2RTqe4PzR74pY4QaXE6CXoG7hC+sqeMKmQQub3sdUlyxqS9m2bTmeIL3j4orcVIlWohL3LDyIcUm
/71obd9dD003E/hYIRJbhZnIHhKlk9U1ZEYJq8DMmSXM0GzCTUdzgzhl8tOTtdYWGbyJMLFuAQWm
9jqlVWgRpgYWHYVZXJjrfgrC9JSnbTV9oEm2COMIZ6vkzsAjj25Na1GlbJukht/X9SQdrIZhjOgN
OuipAr6zObkbbBW4yZ7tP9vZDUjauuQp1gRkte03KsdW/TkLSwtmgOiByFHin2q+MAx9fXcNvMs4
aM1cPA5BjMByxLdMH4hYruQYFpakFd0D/djksG/x+9a2crQRBQYkWsvjSDIEcofOTU+q33eJ/8rh
8P+p3FewFfvn2t+hqZ++pT8bGKgk/Vn8M63fbA58eBiWqoGkhPA/xT/5m7FUBeG028vufeGr/1H8
oy5oqMVXQE0Oerxl87eaomvD//NfhvqNSBzpUqOiXOXA3f5XtT/18jzlUHSEuK8wVzuApTEwvDoo
AyIidtFp0RCMYxx7mBjnh9rP6ht3NOYHv+iIHDH9nkKHY5Z3uQGPE5USIvwbJ6Rfir1p4bdMSTaa
3pzZEUZqrUnWtp9Zl7hyI09PVPaxjyPa1EFjoRAcyei+05N6B+MkyL225+DlWZLMCHoeLfnvPlG7
yMLoBC6s9wnuT2sWo34RxCY1ctADMvaI2NUEuSZuepKioILmxMYZ30GX7y3cEJrH8TAmacufKn8D
ILqi1GUizcGvXOanFm0a+3mjlorDG50ArxKZLD4YJtlJh6EIy3QzNaqFSR/6xcFvVC72woDKsTX5
SCFqRaojvzYXbrtuc4edDt1dlFpFYotuD4CtSw4j6l2Xkn5cfRnxjY2raMyRm1nkuY9rxCG57tF9
sY+UHdrooKYmwXshaSRBYwDti+gEvsBGZBY0ILNM+5uq5ty7xus77GL60pM3A1hBgdp1TbSOkQGh
ZBpyca78Jr9rytzJduWkpked1N+BptNI7Hs0EwdvuJl1YaL3yrdKH8zi7JuAHkOnHfa6T+wM0Bqr
dlca5HUUe3GkSmSUuQLhgZuCAD7HZBuGai59hkg637K9gIRGEccn3Rdu5So2UYwVAmLQRi7qmnU3
trRszcl3T2xTYfC2WWBQmvSXFbkKF5yYFtkoJTGysisfE2g/JHDw3q0NcGLEe+hEpDE8lwqCrEP7
QKCQ+jYXblGScBwY8zqLg+KZpEsYky32t0dHUP30UvxgOwdHMKGOmL7PmTLJ3TXxeH6FgdfUm7Dp
9HqvVCbZBM6W+1D2sjwOBLORsEwJE9OyE+f5Nfjw+LKJdSRHGcQIf21qMaQf3Rfad4yexQXYVtIK
qNtxJiBswy93sm5jxDJRU6E8jLsi1Nk45NgDczvys7NtqOEUyRYUFr25esofEr3q2PT2ZuUfsRyD
Uif7SelEOTq+vcuToaP1Z4dBsjLEjA82C+bxSK9Jj29jcyyI41S0kvly2nA6dnqehnvDKJzFZFTK
PN4LLSERiJIQx3ds1cpax1akbrPKxKE44F6cC3glRplfmAlbumeCU7HSt5G1jyqD8BMOjoGHkoxW
L8Zy6p5JLKqPBW/CZR6BKKtwnWHIZweIXKtU27kyjbWCwvJOrfLluXGZswxLLtbWxdiI+erVnJUV
lNW13hzXhWqazUg0E310uB18geL0Yyb/30Xtv5buxj+vaTgM6+Clg2X5B/5oaNm/OfQoDcc0Qe6j
Y6WE8HtDS+q0rXSYvtQXsN3pS0HqTwOL+RsFNAqEaJAs1q+ljvbHmkaDTCffjQK+gU2G/bLzb9Y0
fsqLoz5dNlII6Pb/cATT0HGXv/9ThyWrYuX0ZldvZretkh0WXb3fYhuz7yKrkS0SMX8JeQt6096C
KBg/ETbtPvGLx4NPkrCB9sKGQpmEHZABw56N7ojpOE5hW5iKmjXOrFXbZipZu8SOWrsc/hDMornv
rxDDN2hvATKh6Qoa97FlC9nxeuoTBypV+Wcy6VmH6qEN6dNzjirWWYLjbgXyZrxoW8EpwhUY2AMH
Gu/V0PvxHuKgumAS8y8Ck+T0lUTe8L0o4VXGGPue5pliFImrbvIZrzE4Mwfbfr5y0lC/hKQ5fm6r
3vmEC3mIdiFxvQX26FBlWOwCasT+IJ2GU3iGgW7ELftkJ5V4RkUu0GLOUXaPGkmCFAZeOqx8lEj5
ahSweD03bGhDixZKqBXaRItGiW0D4BHVjt72lSFrpDzdoGoO1DJLdlmDuKwGhFqssEfHz2GcQMGi
TjUda7tUmFYgBwKXGSbIPNxWIdaW0Q7pWhKD1XtUkGDptORgRSvyvgy1iVPT9Dc+GL58a+dmeS7g
DyNUwtPxSN6ziLH9pvWNg7xX25gYAR7idm6YwRKJXKQijOaqpoKrwRNwiTyuMgK3VqPMdGOjQUi4
NwtLfUlHYgHx6kEZR/Q2iCfILGjSAuKbOeiFQ3vsQ3DKex8KsM46HWfQJoycpkNaQS5cwUKcr20k
IxYsxWko924sYyZkJ8nllnB7Y0+i4MCEqg9EWhVidj+5pNbmaxEa0PZHIiCSldsKTE25QyD1rhvZ
0HtsYJzqWGFkYSDCn7GaLlLFdcmUyDLvd/gMEJNVW7gexbjS6Ub0mxBLJIBnIOq4LOPa+OAOrXOb
I2k85Ax8O/pj6CK1y01i003eMQL8QOg4TdN/Ir0JNpHjLMgVQYOEfNcwj9Ff6A7cxGDSiQJnk3mq
3A7wy2QT4bc2XB/w/+KFyzZWVpoAR2fNPTuEIpEtB85lWhklTS5EpZrtUgVs5nkfV9OiSEAYa+0L
t7aJpM/N3OUQl4TRZpJifCSuTH0uNQNcmGxJWF65jWyo2ilkfSQuD9OWyAH1pUapHcAH7RQreVmf
Z5Z9ax3RxNsT6ZcmGw50fLemPQ7kwdtUXjdKG6fvycjZFnpeBaugb1nB47i2pkNoK0SaSmeKgJ5a
1d9F4KKbj0la4bCM2CbwegCDYpWy/0sJvvWteycr8mRtAtGPV6hMKm6mlPUdYeTp97QftMesaStk
dXXpf2tLUBmYdOEG4z+Y2buUlP3XXVNkAqVZvJD5FYzJlR+J8N5NFIHEg1nZMORGwmHXbRvC4U7w
7eApAcoZeA14FQtriTvjMBV5Ma+S5eVZ5xYUtmMu24qwc0pSbIjw4BOtIQe+U0tp87U7ArRbV1aY
Qah020wnC7zE34SSKPe9nDhfHaU9xI4dsMvYX5PHLZ1tMRcGenctYGqy49k2qecliOKKCc3zyqTs
l27qeYE4UrGDtDqXgwaaYY6dnvrRmKotClP5QIZ7JRHLjtGd1Q2mtSJpPNbWQgcsfULQOo9bDkvt
RzVOuDWgGiT2Hm6CAcB16hqxBYriDNuc6m3JrKOb8Vd+ytgdIhuQ4Va3G/k4KtlBUhtBAIa4t8JN
Vmr9sK+Lbl4SZGbR3so65O3QtMmyr2sQ6PUORyPb2FwXMtkOQwNO2Mma9FmL7YZgjopY9swmzK8M
bhT7MWbgCqkfXqGFsNUnJb13pVC36daalGaeKUVsnp2liKjDJ85mL9tFYyEv5iI/g+ZAxpz5B4vn
TrTWyS2ma7p+VPxgC0YCjmPWXSbor2y+4azsr6g/fm3K6EaHkUR0tjgmdbejtBZ56KZXpI600PaQ
grs5HRT0HTH5DoiBrxCbuZsoKE9NbT1IXT5DevgwJgs2BZirMJ5EcN231ZmARdA2056iyaFp40MZ
4KTqyTLRmayC9GqMpk1WhQ9YB5DBgYfZO/XwsUNTQgpoNO5NO+2AGd72GfRiVWHM8d1zHrJFTCsy
SCtml+6rm0WIw/rCGxSj4Vbe0XyjQO/TcTPje6Bh4bZNdbxeIB8MP9tqM8yYBG7FnKReY07HaC6T
I4c97ehm3UeCXjA9EfZSgiXdD8neKDI+06k+JMFEfTp393WQbUm/u21Ed+htdVSiZOKBySLHLzNy
23U+ONOBf/7er4P7JpYAZHP5IU2iY++EJzcxl5gArGkuZUBdh8lbwVXTdP7YMpA3xH9/xWaQb7Ie
LvF6wMXmrEgIQJYbgPPlK63bjSYRrvcIcsf5RO36SCn4NAgyitDloByVV1048NYw3ehJfgj8xsbq
6FYPnGw9rB/fCoS0FXaELjb2+uTelQ0OAntGRzZlbrLw3lA+llegvTYEVBMa5WZnJiKU8SPKwnCM
i004Y80Jc6LO2dCvWrFsY9L2K4H2t3WVucgrELB3s+45Wrqlg/SxN+IH5lIacwoLWm7c9IMOBIxY
kUmLLBbpSjomB8zpQ+UUp6pCMJyG9yBYXBAYQnwc8xBECoVLyPUKS7oAgOmO5wYvLWAhGG9WMd70
IX9myQe0KeC242TVDHnKuvqri7ptXTi9OA8C2mY7PsgyzXmr7W8MR/08uQyjOneoL1jKy0gJ4+wv
yKeQG5C55Caw14C5pT3PMLjzctjM6ewfjbIuPzQUHVY2R8p+1I7EeMh4oCdn3i5K+4YSI5RSw56Q
sfbyc1f388WcBF5SDWs3rbpVkk83hhy2lB88kRt4KVyeYZzL6ywvd3V9SbxicECDgT8XJ7XWYl7L
FXc++jJH4XleDIg+a8YYXGq2dWgn+xoYF2wBVtix1L08Mz9AgAVpOAyeYQebUAKDDvFecqCmEEGC
CrjaqjU8WSBJb5Ns33bkBGnJmYMyWlH72hDZbU5EUeMkG6vp8U2pa4NFxiJ0HIZvA/E32auKl01V
u2DyQjfBN/IYJnj56uYTO4yHiPQlFX7NS/dCpjfRdKl1ZNZi5egmkxYJj9/qn9gBautIgf1Poz2K
5IFT9F2aYq8Q9danX9WpZ61oLyY73nRYes9pbZ3IBtxqC1EaueuqM74NwsQBJcWmCjGFgHUrQUEx
sTcEn60o+OxF0GzivKeasgwFpPLRV8W1LAN0jL5Jbd+EYRMkttr2Q3JlQbVAC79NQXGEhTF/TSoE
0CUmYY/OIXzqmp2IPrfPaEi3xVDSY5opOgy53Cs7uxys5pSPdU63iemkiR6yIaw9Lg3NNUZoKObV
E/vqfq+Kp9HQSmBaOiHEK2B54aPT8oAOwaw7z2baXpFjXIUcCtrWRcKvG1BGG1fPt0VCdui+trPk
UVE9c/H0pW68hT5PsEXT6oi2Cxv1Qet3HPY5g6NlLrvoUiIAprOFsB8ZtJ3Jr7UVZ0/4U6d+Yyjb
Lzc2dYR6yZTKxjXWyJR9Vp7Dnuu7VIAb7XUblbLNktg6RC/L0m9OgEmgStKJMLFfVd037m3SHwxk
1BHZuT5hoGPpYmYPiPxN6ZTOq6zX5QdHc9NlSqwwmUY4d+8FKVkZqMe4G9fCHmz30vaj9hp/SBhu
mrSXH0AgCndVlAQpA1DN6HjG01g+84FRshppOOJt752ZRmneTckK3o8Ve7QC0f8KFoibYTCaZi3a
droCN9W3xIbXyvLoX47DngVIdz2MlPCGBhkvPzNnj3TUS1uyOLqwNTaTSg37WFBZxHheYITR6qk6
JZOdbGi7Oc+itVlsyrLDKD1q8fzlf0sNf4RPUqD551LD9tvzt/qp/fb8nw8tf2n+U3z/z48+Qv6t
eVWB4M/5vQJBxfw3nUqBaxJMqSuER39WIBCp/CYNkttQNiCahXn8PxUIQXEC2ZVJjKWF9sEUf1XV
KUAYlCXQK0rHdk0HdcAPMNNfulFoSv+oa3ilGKKeT+AJOyXdwCuEDPKVriEysUUQwZKc0Z6vKRFv
AnBcvY76OqONrz7+dLeuf9XILnqNn/Qcv4/m8LvRCUN/hf7xotoxR5MAO9QnZ5QIe5K+NlK/+Jcj
UJdZ1Hp0CZD/IDN6OQJwz6rsSB44kyUDxjAbsrWKUv8dYcovd42ajeKZkkKCpBmJystRMtfRestN
2zNOmXKVdBaKR8icu6FDol/NFHrdSsh3ZLKvtUb0mrE2LZpsalOoUIzlV/1UK2qjPCpJ92rOjdNp
F8LPv5eUT8hXVu6h5sTu1UIGByuk5zDNML1WZejCkOvt91R0P3RkL57j8kvo+ZhUyFyJwO3lL2Fv
P2ikc9ZnYpnc5SjFuZgMqQctcYK9P5Crzfwkt5JEH4Jw4LQXTu5vmr7p10uE/GEc8YtPqZmcHBji
wJw4LORTVe4h/jwUuSy8rhjA2FJj3tFV6HES4yk62aL2b30txG2EIrNdp9kobsgd8t95iX68Jb9e
H4VbjPZ8GBT5XtxpsssJqGuN5uwS7WH6NVpW23A8GPvBNsbccJPpRDtRxcbsz8uw1ikyXZFwarEw
c7RwjOmj37nFA2fD6RrEUevZI+FNFajZAwGj9u7tl/5lY4ymnINOSAmEqrTIUGu/ehxZPk2Qgg37
LICS7Aang1kgFKAac1AbsFJ/ZA//46Tx63h0JEyacS71bSJeX9+eKnOw3prRWYsfK5B1oqVcIj0y
cVb/9sIQFvOqGfT7+M9ruk+pazb+Zys6R6Ci5vACAcrKcqfTJN9TJy636OUTZyQ0uMiJdWYO+9Ut
TCpJyFQyR2dzOE0Lpje3NxqBDj70mZiYMmpo6zj8d3I9XBMGjgETLwVfkmVZr5oDctYgYQGhPLdV
/h2Wxc7yi/Df3sIfYxBfiGR6UZMtAsafJg1cWyXpJik4ewT2wq3XmJVWvbwek29vP6tf7iADYbHT
LZsFxSCJ4+VAAUat1PYZKJa0Wv1hO1TTWkxP/XwfNf0m5T2pnHe6K8s8++Kp/RiTbjBWCJf8i1er
lwRP6aMAGc+K81RsQGOAu+yEZ1d9aFIOCdU7E8N7471ev7BJq14wXkjQvY7fFs/0NhDfQb8dAlWe
jeSdAX9ZMJcLXJSArNHG8peXN1U3emes7GI8iyEcDwMvFMAid37nHfnl0WHqUbwfKKKFlKgsXo4C
0qdLOS1Ul05fLTFRXgUSXWkkZIYI+8gAcYvwMJKg+PYb88vd/DEsGxC2Hoago/JyWJLDlmpjVV1q
ilIQvovWJ5nSaTaVUTwqaqVB+55u9W+uVLJzousDiFpHU/pyyMrRhPSXK63AuoMBATcqt43lYNCu
1+Qh3HRWfmzU4e0L/WW+RLTgsEDgV8LdwuAvR80iYsSG0p4uI/iyIFE3PooCym3ICr++PdLypH7+
IAzdsAQJ54tlAa0EbqsXX/tYmHjwG8s8z6O9ttkSWLEix0jSD5CrunsvX/xvh2MdoJEGVpKv/uVw
qh8iDv+aeQ4wdcbDtWtYO2rapwheglE9vX1tr7+FH9f202Cv7iJoF8KVyh+DnVztUfi3//bPl6z0
y7/40NALvLoYA1CEGem2dq4Gv9t0BQeoaUJD+/Yoy5T08gktQDzD+SGXUb80/KSoRWRkRXBJOhlZ
XVXzWGCU3mNtNrdvj/Tr/ZKMwl6Mc8TizXu1uhRSktAZztFl28TROcRU6fWhObzzEb9+t5l56f6b
JkEiNgv1oib6eX0JBFAYi+zIq1Az7V0auubHmZSuL1E4qh11vse3L+r1nMFw/83emTS3jWVp+690
1B4ZmIeI7m8BgqQoyaRkS7KsDcK2JMzzjF//PZCzKkVQRbSztl1Rtahwpg8v7nTuOe/Ai2dqwLK6
JXmeEagl/UCwl+Uh7NHR8P1Dl6DxMUjOUMlfOuwREY0+H/GDAfJi+Se6iRTheIA5Mr9FWLS49ymA
Smup22mUReiY0kBqjYU1eLI6GN7EgONJqE9969kar+AbYwRSVgfgSLeq0g12qBp4IGq/sAL/NoM7
WRsc+MBwJxFY/sv1eTwoN8rTOFCqCk2j7CporhLR2p7/bEsRZusC56sw6l0iFIa5GsWDSXPpfIQP
vpUFHp9lTEcSwursrMMV05BbrwZlSlYjiJdyha5R7pwP8sF6Y3HTGDR5rcPqnk+IJRQVOjfVIetz
kniKdS5qGCGqUF1argXMMO2ufT4f86NPZ4oqjBLYMhYIgePJUUu4UGOrlQcxkQGt3URG+TdGZSqU
JNi6XBQn71ecMtECJAKHkIOr5zpKVEfxKIWG6rh3h/QpS4OFnftG5To6+TB8YV2bkoFEMs/nWSZK
QcBENkvoDr0kOfHY3oCdua6kygEOu2rljtKDuimjp16MsBOBUN7RTUsXruLTRaMpcGMmChiHL9fW
8bcVyrQdjDIYD5KUrozSdep+p1kLE3h6ZBBEQrh5oq784kO/PxMrCXUBkPMESb1VmW6SBOIGLjaa
dvO7KwXuqsxjjIfdBLWcRvsuuXexK/MirGLwVJUcsf+a0zP/zyLMtjFEPA8CVD8eEHS+lPsLQ89/
M8UFM0pGRCFFp6qhwlg9HoMmuJYVDJBER+T2eiyuaTX8/hjeR5jtYaSOEzkp/fEQjzEqSr2AFAWA
6b8RxDKt6UAi25tTpc3YNCVK/OMBlRu7oj9VFV/PR/ho6VrvIsyGISAAKeRxRRe0fBiD6Aot5Ysi
ES/OR5kmdLZLQfrC96ZUYHL2zA6f0SyA+w/uuPc8dY/WVBPep359O4zXlqCuz8eaTuhZLI4Bw8Sq
BYwce/J46s0xHKTQSrW9HFo4yvv3vYWF05WFYqqPZRHwS2dslxKwD84hXdJBfbE9qeFR9TyOWgxR
DUKhafZFI13k44iFiYHhofDa4FJiUIuvdagT6aYtf7TYX8NNOxiAss4P/fSIeOOg8htgtpHJzHau
7is52ttivw9wDLqSBwMZOhFQbVHdVThPLJz3U7n4+EtP1ErqGpNOw1Qnmp29OKlUQtfL3gHBVPoR
tbrG12hXx+nOjF0E3wBduOGTKPtIrH1GuXKdW97CSXKyfCmwQJPkEhAp/VL0Pv7sLj4XI2wqax8U
JrtDzSmwaIW3USMvWKiUfhjKQrgAbzJeltpshmFM9F3ALbR3tVFbx3GIn1blmhBZquh3lzB5B/k1
TF6qzSZVseNRYdUnBo0nDocOeyaRglHvvwT9/aiF1yJaMaV08OuFosfJrplCTlkP0zkVrGZHMuwy
uaTCPhwqjP94r170loTrnHJDPrmCSo7N27gdu2ZhDU0f7WizTnUICISIf+hs2PnTOQtyA/ejrjy0
coF+PDi3KxT0R8g4SOoB6d5jLCiBShiyha3yweIlMqmexJZF6nveNaAwVgBfKioiR3hJGpjX4J8p
kYN5mv+DUtPaC8VNC1pOk7eta0q23v6pA/NvE+YPRs835WCH40vKNOcVx1XZD75RlIdoFIB0xIka
rTFgyVcUWqtnRARANda5dNNKGOacPyrkaXPOvjzVA7YvxxY5y5sG+rtbXgNY0ET4fhxKDSNE4F8C
lppGZB00A/QNAMwBhVZ/vELCFFRdg8gE2meSwzjKdZGnPWp9yCcHyISN5aCsMDZVV8iKjBvsrzzQ
6U2/i0pswI08Kbbnf/uUTp389OmIeyNls2qPt4c7Ih1cxm55CDBLXcOhC5xe0K2FHTHnCYvAezlQ
LPI5mCZEme1CFbpWn1o8BcLQIoOoJfrHWvMY0XC+as0OPuQ43npYL666UDHXuNkVv1nKffsFGj0R
CCoUWudX2RikLrLdYnXQ27zZjeAkNn2HKOz5z3m69XkeTpsApY3p2TYfJ7p2hekq1aGqdHUNiidB
cgxEho6/FGJMUbOC0RpcwKrq9lmhxp/Ph/9oE7APTe5NdiMlkuPZLNWuqIFTVocuhIKgp4XihFmr
bHPKg1LehRu9nRTcVWFY2ALTXzxbRhznqFAgowDSbP7qN3F88N2o0/dRTT0LZb1iK1cIbLqse8y5
ROWijKyf5wd7EtMkIB/ZwKmWmvb8WycU2rAU9RR23Q+UJYPOBdUnOkhhdV73u3fjLNZsm8BuSXDA
duWDBbc1MlXcgqqrDHr9+SGd3ItvYabaJ8B3COaz+dMtIKJiSD4D7Osiy4wVGuG+Ny7UFk4WKW9X
etNTsdOaJGimP393XElRB2qcQJjuoTThVkjCYqJt0kQZ1WrlSjiaVoOMB7m3cEOdXhTHkef9lKD1
Gwnkh0gO3sCQzoILbnz45j/LBA850QCIU4FDEtb1+GQ1ojOEyuX5L/zBoiF3Bkam6LA9Tu5m7ikz
8nrMnC0DaT0BxJOF0R2QoeS2hp9zPthpJjuNdzpv6AaTyc7fHCVpluEHCKrFaOR3hr7NwxgjV9np
6vBB7R/dWH70sy8a6M8OvbmxKXdDFi9czyeZLD+CVAQFJcpJEoCF4+kGfI/AvC9LB7wLnKp6UhKw
yNWzWAkLh8BHgQAoQEvknEVxaBYI+X14Z5GkHDBl+4yz/GTF+akuk8cyMnbnv+wHG4WWxF+hZhul
B4ITWL2sUPWRP3u6vIExddX33cKC/Wi1TBkx0JCJnTIHX0Clhx8ojWz7UI1WXmg9ui2QvVptHpSo
uyj0YKnTc9LZ5vCeUgiRz8eC4Yl3PFt5guldJBX1QQwS8xE6dW23ZTJeYpsNVTBJyh0mVS8xMqxr
I1KzdZc269Zvr9/8TlyRc9ANEmfMguLTEI/+pzyqfiKOMRmOV+3X87Pw9gg6OvaReMPhBdk5ppuG
82zGtaiT8c4FfoYFBxhfM/1WWEjbZ+Ak4Sf3CLyR51y1siXYvljjvWDk7XooEDmFmA8q0+8mP/VE
sLGekzfnf9zp3Jm0pOkkiaiB8MyYVdfxgIk6NB64ilvTWst1eB2W9MBbrR8RIxSuTFw9Ft4ab7CD
4+9BGYMuBz1+mtXk4MeTZ/lwTIIJaoCFqfHkmY3/3EV4KA9dA5pSCtruqU8UK1uNY5J8y5oAzZ86
FCKk76l6fekLM9ib2LpXdqZRQ7cH3w3vozgUnvJClBJyagM0hgAI8EkJoO3ZHYsEZ1FXljEExFnP
Fn15hHFYa7dqLgsVZgVxZdoIh/ohCMzIvTPVCE3uAUIuWpC6Vu1TzP/4bVIQfVP6Ct3vyBSMJzWU
u9tIGqLIrvOm+zHgBxCu2iRM7kTdKIBKxHr7QJ8m+dF1AFfRmUm8A+QHCIXn53H6Zkff1OK8npBZ
OvAaMovZy1g1BamGf9Me4iTcQ5XZAc2EnFiGOmQnChHno00X+XE0iTb1JKSI/hTaAtPB8+5uRP9E
AvsL+QqZomg1iDkyqCaYofNRTm5gqlC8RSeuNBgNVNKOo7S63rcS7htAsRHKroAEtwDv66LbZIZi
D+0Y25aZroYg2p4PfHJuvgXWp4uP8urJK8ns9L6G2kMejspVhq+HATGlNReG92EUGkG8BC2Ss3kN
l9SX7qeS8h4UWkduDug7gMVc0tA7nSo+4rso0694P1WBWw+SnpHRhzGIeMv9SgWzWzhFJpes2YIg
ypRNE4lsc15ua7SxE320IQ5djfVoaBwKqC9IK1BAXkUw0EPcOnNMlrpg9G2IW7ai9EhkjN1FDp7+
/OydLhua4pStEQ6jdm3IsyNtwJQU9TXXv+mFeJXiHxFlyOJH9NZkfAU0zA3q20q2fntLcIDyfpvw
L1ONavad1aSsIKEJwU0s1cJGHBGgQdF6qXpx8kREe4x+l/yGPXxrIh9Pp6fHRhB7Muc1qh42yqCS
k4XQr1q4gyL2sytOR1TMIRVWA6lqkOH0cP7zzqeaXyBPtmfkFSKP+HmxPu2CoknhVB8QSJFX2ZB0
9lgn2ULqshRltvfhTQMayVAM7y3vAI0gWhug7f7GUNCxfPumlL0mOYj3e6PvkjjuKUMdFE/ncI4w
770XRklc2B3Tb31/Wk5fDOCsRulTJG1508l6twUNrlYTvelpcxjpBk5F6SS+gP94byLeUBXFwsFy
8u24yNG95WJFjnQqTB8PS8nhoGEnURw8veXIfC20+/NLYFrLRwN6CwAEhIWAP+h8h5EB6pnYasUh
NuAkBNyWVLn9h/8syOxGA/HPCpAIEqDBGeIVOcJqKX93BcxGMlsBaaRh8RboxUFC3IW+eDAOCxfz
0reaJuvd5GduD2XRYxiJcieh3p91V7wl/8NhzHaLiXlxDR6wOAztDwUf4GApZ1saxZRGvhuFEiC0
IvRqcTCp3AnJjaHdSebrfzbhs2Ubx0KCewExvAEshPldSeAiLtS3lsYx3R3vxhFg5Wog418cQviV
DfpAZfw1lpbwnh9vwH/tD2V2A3VjFVaQKopDawYrVUXFUQ0WZvzkTDleuPMudFwxCEzUi4MhhSii
w00EQyLnayX/cX5W5g8EUAOyDDRKNifAGe2t4y8m1q5PD58dUgvt2qQyq3VPxqCsDeuzqy0UQD+c
nXexpj9/NzvYN7gGcnjFoSkhvhnXUns/OZidH9BSkNleKQUxiDt52vJtDnH4QoQxJf12Pj7/bLMN
U8NMKqu3KBi+5rgyVQJmJRDKmvT3lzQ4AIqZFGtojSmz8eCTjqKiIHJO6vlKzXFrsyLMLP9OFFBY
wBt5zAKvPJ4at1CQH8cL8WAU30Ye9xEmv+Czf3tqyCfoJZLjUNqb49WjGoFG2W8YihVPFNoXvWkd
NU4XqlsfrAD+bnGKoU0X8+zQN0wKbDQpuL7C77Cc7FjYI3h+figf7M+jGMrx95JVKcLqihihG29E
9baU7vGI2o6QL/+zQLOJEXOvAp1HIMpoOEPixwL9zq9XUvebjyJW9NGIZpuzE8QOaxUCNabocBjA
vTxYbr8wnOnnzlKLoyiz1YweKuyClCiaCE6+8Nf4hDjnv9hJvXE+ktneVKqwa+uKsxM24UqmEwA5
t/+E3OJjBoVfyUwaAHjC6PJnDePr2AphHSvbFn+V8z9kaY3MLjwjiyiaddMXDWunQOJHQcuHhunW
zNOFUAuf1ZrdSJEkxJgvGRx6kLjr2LXbJRH6hcFYs03lSVI2WLQWD0qvYTn2CctB8GXpphaWlsjC
9p3rpgfoPhhGQKRALtZqcFlE7UaKHs7PzVKQ2bZKksZD6Hj6YGmPqd+V4lc7MdycD/LB3fp+sc9x
/65Q4capsADEpNtKbWmPkItlVBKEaF9KSzre83fxbNnPy25SXgaCNn23VipWfQQZOUPnKnMs9d6A
+SLDBWjw/T0/xKVlMdtr6FX+GRRoF3vt4Hf3Zv91rJZQefNPyZQfcXlme6kTB96HOlwe9RLAv7j2
V7jJrfyNteagstFkRRfzMnPy1fP58SnTun5/YE2BuXmpffxi3MwCy7UflTjGBZ/qjb4NPod31iG9
1i/hekmP4TWlxi32ygd5a2zyTXXvvVifrNt9vs928qFGwrdZaa9da7uHRazMvN3+i5XzF2NmtiHD
0A+hHkNkQXvAyS61i9D5iaDBqjrkC3P8VsB+/w1+wfV5DtK2nkD7s0k2s7hUfWVUPqmfhIN62e2j
S11byXduSlq6krb5Ol0jaARuX1lCFZwc5hSc3sNn57k29kmja0X0zNX7HICTPX6NshUa8NZt8DOM
7Pilc6mQLIx4vtrmQWdvU6OPsX3MCMpbC+dHQVq7iuOjd7A0vPmenQIZQDWolkMvoVl9nEb4nhQj
hTiWBxNn6sI29kp4UeGeRVsQHelm4Tw6basQjj7YvyC7szWjj+4Q4UJT8jG1i/xmkrXZKFfjVfTJ
247baKdcWpfjk/CMxUH+kn09v5U+mMpjvOkselEiPwN2ZjhIMvpEtiWtVMWWf5qP/R4D5B/tQ3mf
CvZC0OkvPVq74DbfY09nX7gYEecwc2k8JExla+uFnZiO/Gw8tTFaIU51rdyPxvp80Lem+7mg06n5
7qGj0OPwY1XEcHlTrZSr4lNvCxxUkLGuhJ3goK1s46SIjR0ViV25TV79rXVnps7Czzhdxox9ouwZ
ZPXY/cyW8SgbUUM3YzwMl0iB6tvswX9uy52PU25pd9v4i/llL62FW/EnEpHCrXAb7suH6K5wrDXa
T1fNQsf9hBk8YWiBnqpTWm5Qvp2lmKOL5UGBmOgheoBwJ62UfI3ac/MFVS7j2xKb6cPl9j7abBKi
PJFrQ5yivbbPmoLsz3ZSs8iwjyBzsTXBHi6yYON+P//VT9uBs1HOTkvFN9VG6YibvAaftY2/UZ1o
h+TIlf8luPavxsIWv/Y354NOt9DJgrMsnImALWon1FoxMfzBE4gpvqoG4jkXyS5WvkABUBYCvRFl
5pFAMIG9ZVVp4FyOl3ZTaBm4f3049I/1Jvhu3I0/kar+TPMsuBLvh9JBMIM3l96szMfm4vwoPzi/
jkHYs09rqHFuiCMniHipOa3Tb4bX/Dq9lrfVZboLd+o2uihQo9mn4S7I7WbhVpjnOixfWHn4P1Ed
h/A478EFAUbVw7SrG2tvDZum+1qm68Xi0smmnaFfZss2Gz3ECiNVPqiYyb54XAqDLX1qvp7/lCcL
hiiIhOgkNZSvuYOOpxE4e+TSG5YPHebI4wUSM/Sp5XotZTd1/7vfbcJ/0NWAU0F9CVTmcSyhHmIx
NnrwPI+JvtLidf/gKQv9hJOLdIJ3IPEzwRMkxDBnd8uIqEtYlqV0UL6E7aYpn4rgKnuO3c8FSk/G
wqVyMkWIKZiTeAMoZZbDvOCvDpY6sBGCG51jxNoE/aU2rjx1lyxM0nxQb0Um7V91xhNsV+Hree9T
zcQau99hyKjSBArZW6hGrrslrPd8VPNos9NZyhUsdaaqf/6TUOOuQL3SAJGzsBo+GBQ4Eg4P6jNY
9835fkVThW5eVjwk0fbiTs7tPEF91+4U0Lorc+k1eXINvD2L3lW2ZsMyey2OgWgUhwLpZzqw+/wm
ug0HW0R6qrWLn+Mn/1ZeaqCfNExnj7G5YKpkRpkE9644VP4Km4EUB4G76rNxEd0jrqMkDpsaOcds
gwvC+Y192kE8ruNYs0u/b1Ia7lPBCLkN6xFNbekHKk9RDdXVsbwNlrDnA85Pkl8jBVQ1GddOW/x4
d1swNjGjZdnUabaJNNHmjrd1rlnDyjf02ffNuLAtPo5oUK6eStYcyMcRM4BcRRKP1Cpzy3HD8DpH
uytNRwdLxs+RhXtJvYSrPkldfo3yr5iza69GnrzTfXpuqSqgEfnYl/iQ4OkydsEmy1B8kHeShSTq
pfLb7GU8GFT4lroMYA8hnbcX6rtkMgyzDCsZQdt3hmp3FfYw4K4G1THFZ9GXFnLGk905CzYbZ+t5
kpnGnr4X6x+G7F4gKGGDKkcHLdt7LvlyaWI7XO7Or6HTRTsLO8vSk0AVkOklbPNq4umqrnQTn3Yc
d5zee7Re/O35eB+OksIwtLfJzm0udy0KJrr3MuEsbxt1a9TtEJ+TESFtHBdB0XRhiyyFm23JUdYS
wAOEixEGu0MwHFum/nuK0xHKvy/nh3a6UqdPOVGHwAVTsp+zSiIlUczK8vV9T7AWSTlnqJ1SWAf1
2kWt35E/6evzIU8ujlnEafjvFqiItbkSZUQsButWTu+kMVj3Xotz2MO46HY4Hdfv88+33fDX8OaA
NtFK/cKv+JYl7EyzXOsTmq1MFzLNpSizGYsFjADKiCFl1cYL0Swlv82kn+e/28k5dvzd5lSVDmKV
kugMJfCTrVyjFJ9aF0rZr8sEJZ6itE0KA+dDzlPYX18PYSYgPHBq59m7ibcnBXhX28emaydxv9Ii
R4gv/SXG58ff7684s/0cxLHcjqOp7QOPp66yz8WtXCy0eZbGMv2Gd8uuy9CUrTJL29fZXZw0jmII
tsmjOtU25z/a6WX+NlF/jWZ2xY2uqGBfRqSotMVb62f9JRXt4FrexT+an90jaiRmYuNweT7s0jec
tt378Wl9L5YgLfdptfaRbI1Qi5aF+/8syLRG3wVRCskLc43LBW/stRkECO6+VKG8Ph/l3xxKf33B
2REhiGCvLZl1V6XrVj0I+cr6bj7TfdG/CpNP3EbPF47486tDFmcdkaya7M1iIhbZVrGuYuOugi8Z
LSGVl8LMDopxyFUfsXNtr3n5SjawbR8e096RrXLhE354h0B1/bVzT94cIo/7UBmYqDxwAs/mPJqK
oVtEYEQB2c2FJH1pWLM0oBYFMYtMvl6t/nR19TIvftCzXXWl8vv5Bq4CkIXwyEVKYl4ATYxW6LKq
50BC+LxdJZ975Mfs4NlqnfG3kW1A8pGBwwCTW3/yuzhe6+oA/60Eqbm3lPWQC2BQ/saWJcKEDuTu
RURxtswtSG6KIBBB9AsX8EFcbYYMmT0j0pYu3Q9Oh/eh5imMkOit6sOO3id6uEqLdSiXKyV4Pb9v
l4LMVjdeQGJQgI/eiyRHUVU6epWvEmNpbS+FmSX0MjajqdIyFgNXHZV3pxh8z9olZu/pS/Bt/mHA
UougcDWHH+gWTgt1IeKi9CXZuw9Fj+AHryPV0QYQVXZZ2HKNPdLvH+NM1F9RZydsNg5ipvREzSbY
+12tPer17vw0TbfpLCc6CjFbdviG5JN1JgT15CEJvudLt/nC3z8nLHVpnSZ5PrAMwsSxQADD+Vs4
cD5eAv/6StpspY1Fn6FwyBB0+Vts3en6hTgECzMxH4bGxqQcDmySI2BS3jze/1EhunWA2dVNFY6x
Q6XvRejFJWGCN1Dp+8mYtv7EWEHJDgLLCezbhGoixZXU3kRCKvaO2bvCk2mW7WM0jM03H51TGGa6
VCPPEidUShO1qTS8wrzuAbeBYjXCTEvsoJMo/Q2x3D1Jeq71K1DPHn4CyFB8VfKgQCQYLM9gJwiS
4YsiVLVAe6OoF1LUeWo/DWaqrGF8Tb6I5s/xJ7MaJa89Na5vfDke79q0QCa+LBLAEoa/SqVkN6lv
LkzTPC1+i4mGDfeBhfDg/OZW4ibJCkupbziw2xepCzFlwJwMsw+0IrVcGb9FIu4Zirawi+ZLkLjG
BLPC9x5VZVbb8VgJqUmFKHY3mSVFVz4mpk6HVwKi0MHS+/ODzzp9URahyEJBN/c41BBDxulGrbtx
TURCfbd9ERrLURXxrlbGT24Ttwvba36fT2N7H3B2woYaurmFYnQ3VN/8dRcLd1aidzamha1dVe5v
vjKIxqCQJNVh/ImIUh0PTzJzPfTEvrvBA1nmHV+Gn3W3e8hiw32uynZJJuiDwVGRN6j7Eg9g9GyR
cnvIeoxBxo1mTNYgQ1M7HoJ5qySLXAejOnMhtTzJZmkDwFqB4gSBhFrmnNnhaVqV+9QQbmLjNVC8
zxo6n1GuXkQiKZkrO71mXsld8iks8ms1XML6nOwPCCuUTVHtoYOGVPPsGLNKE/MD+P83yhA+9Wrl
7QbRq1ec0g/UiQobcV/DDvMlpawT2iqjPoo7S586V+/ioVcYdSh97Qd142vKVSfIKGXk9pjVdgWP
q6zcXYg7LL4LChThpUrKyRE+6RSBQKAFM+mszqHvZWyKQjAa+o0WIT6eKVpKRWxYqt5+GIVFQ3VR
JS19+xLvHkUSs1tO7YabWMDXAHuAmAwOPu75W/ukUTjp4FKYRqMCM0tNnPdgDDNTmqwRgluQLc29
nJhmyCwa1sHK+jHC+KJyAbnAaOvtOK5NCZypEj+OrjrsLLSCrsKh3nlVFm1GTywux1AIf53+/2fV
9g/oWO8my/lef/+vF2z36mH/PXn5n398+l5OMtWI7x95kE7/0i+1dMyo/0DGAYLqWz9wOnr+KZcu
6NIfTCj2ZfRirTe9wb/00tU/uGMQIwZ0PXWPWHh/GrZJ6h/UIfkjblvwCuhQ/I5c+vECxhJO4lyY
ftmU7EymfscHcBqNkpp6VupoemU5gYa1kIhGpPPum9z8ymn+K22SmyxI6+p//jHZ1b3LO/8MQ4aD
/ttkdarPrrG4asQszPzU8ZGyQfHDMFwUItO+sVF6GO+wZ1F3ShMh89wpo4OTe/dVHyv1JdF993su
GBeNOrSpI+ch3mlqLxdfJUXYpmWe3bRRL3xR68q8HsPSugtCpVgZXRhvG7mzsFrM0yc6SeJd1gXN
S5Vrtx7NFpQwFZG2cNoWV2Er+4cKl5JLX9BAi2UlnEJ5qNS9WWYuJmIWnix9a0rPetJoj9wv5c3Q
AgO0x7764uUyPlsYHWAvCoKk/hJix9LbWh6/DnllFbY65ibvFLkVHiS5UJ7HkKes3VlaeFv2Ccxe
EqfYlnuMtVcyrmotXFaemzGc4GyjtJW5izMJhVU8PB51fBt4jKLTmyE7/uQmhQGzs+s1WwRxuWkG
wxto4GASlFmR/BzzNNoWEd5IjXiTu510r6dV/qwEY/2AT1aUYAtFWmvIKG70Y17KDl3zFGemsNjp
pY5zuWENySMo6TheDT1wRN+Pgr9xdBzyl/RLXb681J++5/89nTo/M/TcA8+v/9/x/8UK4M9DadqK
R/9n/bYtb5uXcvj8UjUx/+ovNZzpn/zf/uGfm/tuyNncP7Mmrae/zQuy9P3+npp0/95UYet/T7/P
//E/vRP+mAQF6Eax4UhcIVP86zDAdpg8AR8BCRo26d4EGvjTvlGS/gBGMSW4KPwCh9f4t/5p3/gH
pmXo0YC3429DD1v7rdPgLXX9603CPQMUnv9N7xF+KbCN4/NAi/I29q3vPBLN0PZzUcWNJ9PlVSgp
gXBfFrJwnVkTObrVvU5apZXYjvaAoxTmN0OW7xJf0ToHYbxWxA2lkr/XUp3I21RQ0/gyrmWz3BVF
GfhrDVmF9sAK1trLShgtXLF6MeaZ7bfx2F27Y2EKl0rPPoMqHUXtldvKceDkOjlb4NPoWjXYPGBs
myLVtBsQLWovOw3TWk3LtPquhmd/m7mDjty92L+EpupaV4HZC7ljcZmGGwOOyTfwMZVog4Iz6ivZ
z/LoYgzzSvseD7zF9xivy3gGWi0gQt3DM83pJe7hVShL7atZikaxtkL8IXdZGFTKRePij+MYGXQ8
HGcx4rrQXQwqM8uPW8ewSnWbG23brM3RqLGWj9OyuggrP/XW9J1z2c6lJqCw4LX6NTbDSoWLj6u9
pFIqXGlaqkMaiZVBXylWWHSU9Ebt3kQEWbbHSsov4cogJGPmrZVdaBEmWOu28YunUQ+S72KIxyaW
boW+9VzBamwNbfPP1tiN8MNiywfe5KvRPbZl4YvqJV5GKpwHn3KqXreGkTc5njyiiv+YqPnldT96
QrHx0sF9aQq3wMGx0oV7wa19gD1kXdXKwouKFSPHhrb1swLjPtFCIJrrMJI22Ca7xVqv1fqHGmI8
vcqz0PgiSmHvUcyRXezpvT7FCyeT22Q9Ggk3RYugnWwriVnjVV2lKrgstfxRJwpVmJF5qVcoJkTf
sNBNnnJD8GnWKxQmsWpDHaoV0LnAOM73azRuSyBtaToJFQsI37o9jFlHSTW1cYIoFQ6yVo7Cqg8C
n3oPK+uqQ8xNjpEJCPwdiXuAa1fb8FNDXOBLMK14YtlFkwER1Osqwho5SpNgNSkZ3IyjFf5QsASq
dh7whhdecuq4GjS5/qGjSPpYKnpTrQVL8BMHzrQboTxWdFc59vI/EiMLlTVmFNmtGJihscIJL3hp
9FzfKyYaBetIwkx7JSdqPzpDS9HAUfFSexZq4F0rtBHkislI4MkqSmfcG64aTalhC8bAjcw6u9Ky
Wvoaa0a8z1RlnGSA1T5F/SBtIjtzm+gLwAuttQNfz3KM7NwrvdWqH0qXRbhgR6r7KIZepztmreP9
24eYf666ulReSUXD1DZF38CNa1QR6u7RPibJ18PG3+KjVT4HVhvx66yy7dHNQUtr1UZ1bWCcWXm5
LemN91qKEYxtD5czBOHGhAkNxKq4dpG/E7cexnn+rgsinLoqWlRMiWe1g8ONZ7HdeDV+GTM8Cm1M
UmVzgziYiENnrdfRWo3AtdqRFTzjgw4vu1QjPKXROTNjXB7Vbl0WWY/hVOsKl5Lapa+uF3CkUDiR
n11DCaMvAQ7Lr5AOule/ECtsFCIh47yzVJTem9SUHs1INR5xTmyzVRlJ5gOOn6227kQjfsI6Nrsh
vSABGnn4vAZ+KIMqHGXrO+dU6pNqpH5DcqRan3TP9V4URAX7zy7mTLmtsyTjlaBoyWVSiOO4brxe
sF1sW6qdHGF5XiZlPtR2h4XkE75qwm2OFtTw4CWq+ViCq6JM3pZoQKQqpzdQaX1leIY3VS1qpFC3
sdX3yQXVO738XCuyPnyLWzcqLimTGTtODRIPDcs3UFlZpmAVNWbGV8OVzXivGI1oYBvmmq9RVTO4
CeQx2HkNDFzC0KndmlFg/ZDkzsRbQPcxMSVnKQ8SkoyBXVphunH9nGSE36fYLEfk98aUYHBwMyiT
aJbXN+boesrK0MYKFX2tHupV1PRDCpAjMvsLSgV551S9od9pWe9mq7YuvEPQup2JmZtbfk4FxEXt
sSy0cR0WAoCaMY7V2zxMewu3Fk3GWqfmyrFDrcK3LkDhE75PGkPZczsZQ7QwLeu70ESkbmXqVaTa
QyV5+1hzcepk3rEg180qYCklxTOXgZE6gaR5cCSzMBo4cMuoWskcNOMGkZ4BOUqdQw1Ik+HVOHSW
vo49Qeayo9EpqexYqkLjUTaFglPSUIX605BEnb/zWJ/drqKCy3bLkpCHc2HoeC+mhfpQuAK0Tyxc
5OiqI13+asi90qz8VozNDdZy/uTpmIc/9S7wJn8bme123bp9JT30URLKqz7JAs2uYwD8t3nphqKT
ccEUThy09VekTftum1jZiKsYIs+QeQyhc3Mc3rz22kMgWEXKwfOfMOFtMkaQy7de3Q2vvRklCNv4
SaFDNhqL5MkLY/kCI9+g2eMFL0WPPT9LuYslYYxYFaKmOKnWN8M680zlpchJb40OH5hA78Pbibar
2manNZXDXrtOvqa1oua2kUrNXWUMHCoYqGOIXnLmctnHhZ8CgjNdi7b82L+6OMQilxB2o8/HdnFe
bUiwrJ0J2AwzM1TvvmaiF/+ocK0XYx8ve3NIb8q6NPKLIozLL65f5MK1kEvTkeea6WPhdT3m7UPr
GZbiSG7VdK+hPA7fUHXTnhMPG9ptV6j6tafx2kM32QpSgpau9Kt093+P8H/wyj2XcN9lXvY+3377
x/+ZcCN+wMsWBAN2ZOIb3vmXXbog/gGqEN2h6T9TY1GfWgnvMu4J9YoQGe9ydPn5oz8zbv0PWoLK
X7k4MLZ/PjT+fAmfsysD+Hb0NEb61ECDFL3rKb9HfmnudZSL46AZ4asRRKq+TSm4XhsYVg6fmibD
2rYkcRy/50Y27JU0saRrv+pD2quB5e+x+05eDV/uJ4dI3b3xkt59CJGfevK7KL/nre6La1luMCgX
tUJJbd8T8emdVPO+ZwJvUVvoBB18o+zTQbAoaeO7rrXNIa8Fd1wBDeJW9k0jxbaQ1+mNEqtYPspF
KebrQSiUb1JXqcPP1B1KPAab0PW3ZdVa/v9n7zyW40a6tH0vs8cEvNkCqKKXIylK2iBEUYJN2Ewg
gav/H1R/EdMsKcSYfz3Ry1YQBZOZ55zXXeQVYQl3Ptv+VcSCN9OlQmT72Fp9F+WJkVv+o2PYJGb1
lhEe3RXOZTo3Xa0PcyApZJMW9xuE5UvPHhl0haGu/BWR9kU1RJ111D7+Rp84G0c3kTkHTqYMlpeZ
5+Iu76t6PFbkqMKln9cQB+5iGp+NSm/DMfRlRcNdd/X7Dqfoi2UKyhKHU7cqSLrOLBKSI6kdsR1x
5pjX96OaOKyQqvhjIodtjtKNSN8wXofay27XssfTxh0Cxdbl1WVCxFYYHbdhNacWjpiYp5cu2wN3
LcPvH70duy5bXSrvOBU4TcSbY+fq404dfuEkpM4w95LDlW1+M4uAOqTaS5LhVJ0Mp0qlxwaDRGKR
v7gZidsQKD0MgKNThWMKwqZ3EJnKZ2mr8T481UPeqTbi3KBOmk81k2Hv9VN0qqXWqhpuyZWnwsrn
vpbxcKq8PGLAf6lTPaZOtRkFBHWa7xlsr34VEaLeDdvwgp/JRFV3qvCIJabaC06V33aqAqdhih7Z
MkVM6G8J5aYSFIvbqXDM+yH7MjX9jNywqdzvdKI3ONSR0sqKdLHH2mvQAd+XMua0rQeYlA1lar1X
rBw+5pMdoge+qU8lLTVQo2NE6cGj7yisypdTAZydimFnr4v9wZ+wVtrsdUsntMoctKcyWu4V9VYO
5c/tVGYTDt59tEtB3ku31+FNmC83eVFE9SE7FeqO8OSEJVvTftF7JV9RDG97rFDw0z6V+ute9edR
VXxYT61AySzKSIbaUQx5Tu3C3PtE2QX/tBGnlgL6WH41/6fTOHUd/zQgp2akOPUlpxYlOrUrlSOX
q2qz52NzamfEqbVRpzan3zue/tT8SDXtjZD0m2/O3h0ZpANLWpuapmlPA39uVocMHXfvqiqzo8Fa
T81WeGq8olMTFpY0Vul2as6kYfv3zqll87dekvAeRsMhcOfKIkeV/i7Sc0HE+6ntC08t4ArwiUHm
qTXUUhqP8tQwLnOZ4cgXRMNxdap8vN1O7WVrOVC8o1aLj+TVFXdu0xstCbBN9VPv/WlxalV7vvud
Cy7Ep3ydaGanfvUvtlOLO49m813tfS9fDC2wWddhR/L33ho7edZfB6eGmYQf/9E+tdFbF5Ir5J7a
a7F32u7ecy+n9tvaO/Hu1JS7pwa9PDXrJB3TuAenJp6CmIbe33v79tTme3vHX5Qiovk/DQJOx9r/
nfD/tePFf5moMRr88WrCvv/7f054O/pvnxMUYSQztd3ElxH3Pye8Ff03ESf40u3+/3jh+Uze/3O+
uxZzM8wYEUIB8zPV5lT+z/nuMHnn2Od/wQEAkwbT+V+c72d8ZXhK+Dzt/vSkCXlc8twgL8wmU1XB
LiGzMnGdaZ/kCXMoLg0dyYONV/U7N1jmj6Xys3TJHOsqlL1z+a+H9Yfx+47z/c9Q75/fwGNg3mhR
8rg7mPBv6p72+Z7FOHDGKde67DaTYDTLGG/61X1r0v8aT/jnUkhUAS320FLTPyPTafgF3mziX5kr
wt79ul0I4R6muor/fksngtSre8LmEGESSAim8ZgZn11ok8vS5z731Bv2elzqcL0K3XCgkZWzDwFe
VG7sZXuY40Ckp0zMVfjGFYf1+sPz1upuJubrMSfhz0kdf+yHJNz86KFeLW1dLnPrWcngq84gwm2e
fA7amXJl91cDOcgU2OnWZ9Z7V8gFIzl+yUE3ljMd8kEuL0HrB4dJLzmj9KqeEJ+T80UK+Kq99aDn
xjZjUhiXCfFunXMq297GNHMpguKAC2fvXlPfdm9hwb+9mN3Xc49rs6h4UVmdPS/MzZosMMw8KXL9
wx90zmDEqN8g2p7xX1lj4EgnQ1YKZJgt5/yfYVCLXUKBZrYwWZdG7hI+mendxd8KH6PZGQ+W4TGl
8KeBpNHSKT+6Bm4a5Ug4rzZbhRF3+GKInEf09+/lfAnY5PHtlr7MyoM9yOYMkh5tbEUbjDuTjZlQ
mlmLXmNO4OmywC304e/XOiP27E+Bj98iywCAjtC6cxmbFppby1aDInAuHy1RA9cW5iYu864ZflAx
9KSnu7OgQ2fQHldmsf1g7qurgx489eCGMkTvaq3z15ZJtIOLi8n4Za4FWnoE9kaVVE2/fg8ZHRUX
vV2vQMDTVKCS6ntmGH+/m/3J/Huh7TdDWoG5g5A4tdt7//IviFttbSXrjdyfwhSP+MDLi9LNy1RJ
9663o5e/X+wPrwkgdBclwL/ygvMcXqMcWyIwoWe7tZPdZe7mXpAVvr5vjcx5K6Zn/+LPbgwoBu6Q
5bCTwAZ5fWNFm9WGr4wsbufS7A6i6aPyOA+Rf8BXxFhxqexbxUyOrJF49dz85+aN0Qedr+Tjira3
AN0a4HT6FzIJDyiIDRX3QeE/j3m2lQnLvwUr8Ds3TysGVkWqq7p/NxuBnhOm3cgeTHu0v7v8r++Y
YK4qEWZGgZwrfI6KoBuzREzS7q6l62cRWRG2/3GhWXyGNIJBnSsNxv7taKBTz7HPj6XfbVWSMyd8
R2G9Fpcz+oe3vH/OshtO3zYrHFKkQyoBZAQa439/DjVFn735I2+o6LIhseweuXxoE5oRh3r2Hlss
IL7kAuAZYEJSmREvSoQ0vLH3Y7RWL7qZoGJI15Ef2WADEa/juH2po6G5CyCqtrFXLbV9bOZlfQFq
0FU8EK/y/e+f2Zk2+Z+7YDMkKw7EK6ADf30XshnrufGaPOnarhJHb23nG8fIujSPcAIy2yJoYg+d
1QVyNZlOrqVjK1ujNGiEk2xzWzXxQHl4jVmaenT83kH9yGGTCllbxRsL8HznZgGCxP3Pbz3burJw
ZIHue2pVO0tq7WMqbwqqwxuPZH9xr5cDKOJu9I7IycG59OzFTuM6g/P2DLWaWTwTZV0Tv23X7wVo
8EM+OmGyrmH2EQikeWdbztozjDZ0mSIzVx/+/ltek972t8NPCV3IhOhOqMPOQMie4JU8Gzoa5z4L
kqmf1CdnXPwotrGCTHsnd4KkDf3xjcv+vtNR7u0B9ED4DIPOIy+CIfMM5VK7GMWmjsVEa+x1MJbc
tYU5abbWWxFbf7ogETRwfnduH8EMr79CvbXz7JhTnthrIUmb7vxLxh9jDAZhQSkIxBsH0+9fEsEl
nIBw4DC2/23UJPlqCrXK/RUPc9pbc5vslmH/6++Vq4DwQm3dSSXnFS+ZOtHYLNxVMUbu5bSYY7oT
YN+oaf94L5BJfNTiFtK8s3oGLIHBbMS9RBGxzJ5RD6lhcqm/f4l/ugqqasp2/Fqx/zg7I0RWzvPs
MumtB2NL3WHLDp4Efvv/uAoy8RMNkrH02W4ETkAGw8JuBNjakKonneZykUp/+vtl9mXzeoU7rHC2
LeAbPoHzfEnT1qXnC17MUi84ZzvaOfb80wuCLf0rltP6Gdt+lVh167xxg2eMwH1FY+THaoYibJK2
dC5y7qH1DGPGHrYO/HFTbt2DHAx1bIq1PXT4NCQdmRrJJlV7VO6PCWJ3VXoZs4PyLcHK/jDPngJE
JzhIe69Ifu/ZovO0PZWFq8r9Yfff8wGcaXXc/hKlvn7DxuRkU/L6WiRcByxxwiwcosrOPlK/xNTf
dEUWd+UWfWa1YyvSwg0Ikq6H14GRzzROF6pd7DtvrHFpDpsquxXOPqyzclV8rjK7tK6mUgAfaVcJ
zSSXKdxRqKJuUkU8nxWTVytFEmFm18buvGIeBqaS4V9CeYtR/WjOMiFDxMsv3HAGvPn7R/X743Sp
1NDIQHBD0n2uOdZjXyxrZmOqP5Mp1+aYexm5VJeb44s3FuPv2yVVAwXbP3ldhIW93i4tqRrtWjLD
drY3fy7dKm8NmdeptKNf3dDKN8i7v98ZsC3BL6R4AtxAIn19ucgTwtlwMQeA3AAGjV5Tt8jKio0J
vt8bj/GMKbyvEOwuAuQmkEhDi6nB66uJecfowaDixh63uDeD9lqGU3+99U0GRtyax6Vxgs+iCe1P
aorGK9OpzbRm8PwGuf33XcIH4ABjZlDgEE9kv/4hDk61szvwzQbz2j/Z+TJdlHoMYayMg6Ni5WTb
VdOYHhYJwnujJv/9ke/bue0HbOk0qee+KfVKPoJQPHLZ125SbfTwUzkOSWHotx74+c6+r0eyZkij
3SNp+e/1bapM7BGCFUV3pX5YrQvvJLDfMto7vx+Xe0FKxHuFVoVv7tlFiAjtrUHNQ1IFW/0u3zAc
WXVh3M6O173xtZ76sH/vNbwtqGFcZc992C0AXt9QVXsdMdxmn/QbdMrYCKLsYs0cJk/zujNgfKf2
nMvN1N52FdRFhMef0xprqmdteWlehVGZNGKACWHWE45b/dgOt4Osoz4uFj0HH9ltPAUy23hmIvG3
f5qbqM0B1bel+1CGddBcVL5tPP19f/n9PXFbUKtxg7UwEvrttly3z8WGDNSYhLzUhhGl3YwX1N+v
8qenR967AwaHbwKj57OntxYMbVQzysSDEvpVw3Cr4ixcjOoYmbn9tZ8BCSBZzup+nA1I/JbTNRbI
GYyPOm/AbmbX3WB1lhQIXlYdmtIq0nocNKYIdZGze1eRBW7HwEC/RyY8ejGDdiljUzuZFUfNaL6V
9Pzb6JEvAocnUg4xmwdfPG9yoqWE0lBVYFdN9WBFYvw+LcqnnC2Da3dyOXiBMD7pXpQPWDsPt77d
O2/oO35/e6wz1hfXByVjVb/+KJVogrnJnB6kfG6OZZYx1yi3t3Ky/nAVisC9okGuiUfe2ZaVz7Kq
lq7F6nYosMTDEv9qzmbz8Pdv5EwVCAyMEBC9GrUg4vggMs++kXqbKdgt3I8oIZanIRDRL1UGzWU5
ZOED2TR1uiqzUIe69M20nFx9tywEkQazF95Vwbp+s+Q63L/xo/YS4vWyZ3fhyACFRM+C/+TrJ9yv
wSxyAxlQEHWeut1cbxOx33pM+qaxCMDCijmH2RW47XrobeVXqa9EYH8wVW4//P3HEGP0+6/hHXhk
UfOUdk7q61+jhLIkMGyTbHY1Md/ONg8rO7Ofq4PdKvMKIAcLt0ZV0wBzM6vG2GWVfa1kS4prXQfG
V1Gu5qNUnf3ktn51L9AEHXTUNo+NstHiCdNFtrj2eH8whQqtgzOu1h1xPU4HoyXyYZFyhQc3m4z8
Q6nn7cXUVHYJR67Obzyo0neE5jjf6tIyfglnbIaE+asC+A2z7LNcO8B0u2+Dq8mS0Q8KjrCPxexq
51CEmxvGsDkcJwlhW7sxRqbgy34kqmfqo/A6Y3a8xqvdWRyejWf8LO1hud8q6WYH18w3O17wRIMx
U2r5ZYnI0z62QQE93Zsw/jR7q1hwxmwYDtr+GGBlO6zejyGIGpmuYVgqsDBY2cfWW007rqHhuqkE
vzKTyWMOfash+pRXoVi9b16xLPsAo2g/u0x5i3jMfXO+jvKmHpg3L0sZL3butBdyklZ9CaxuYtDp
wYdJZKFmTa5muD1NbbsaF2VV9Z+U042PYzBsHzIf+mdC3c4evBMF39W6lJ8d1lufggbXP3t7kd/C
Yq1uu2wqliQ3VVikvtjaHybI/cEWq1iv3Bz2dxztHId0jLxsS4euM34O0kBsO5bt9tmojAbS55wb
9tUE1KrS2fZhyuduCLxuNF5eJ35hbNA83SV47rxNf1yXLProBWpZMKi37BlQX6nvWEkzVuODdPLE
kWPzXXhtvxLxum13bS0Il52VKd/RerdfdvPSb37bOW2SQ2sYGZc7RfPB8o0O+Z0s3eKo3ZUqGsrP
4lJdd1EJ51BEOtXa9lUK1RU98qqEeBeJYQoPW+uw1ZpNp8Z3SjliTZsa4BZGZ1YhuwikHuIqHAaZ
jNnEHZv+FlkHuxsK+FdOVLepmFTwE9EuTttuh1qMoVU96jjzle8nGcRm633TLlXAsp8s93IOWx/a
w2qghPSGsZbJygg1HcgO3YO8VwMoIsx8IIfNbcke4WbfCR2N+9NrN8LILGmm6AC3IEZZu9Qp+VrT
jdERY3A0RB3ooxaZfOhh9jHhFlXxpRt7mCIEBs/fRNaMYeIHeiiOyg+yOzAtx4bOXRWPMxa542c1
IzBJPId4zUNUu2pKBlHnu1V5SDQbiWfVbsxRRX5S1BaN4azBV2+YCvaPZcmwnVxt22FRws3+2AQF
jQ4H2voTgUZwU/eT3VwE7TI/1AKYNjF6ahZ+jmi/ytmCoSx1MN0SatjX/B1hXFmlF3xt8kJ90X3o
aJxOgtlk3FthDOVbErZFsEX1gzJX372poWnC05ZhezsvPUQXAkoZuZaVi5BldeH1JXIy7Sm1tNJf
O69YVzJo55WNyDVhUQfE4133PQDQNcG4S4VhdcaKxQGlveh06ECTnev2U8nr6a6W3tB+yhKOnJuo
jYIuCc1wpioZcYdNh0lGF9KoYd8L3fTLcfI1xgjF4CCaZOLakWanJVTmpYInYkxKEKlcZeZFZOVW
cCyqfmFTDNfiRefDlh9agMojLvXBtd9Gxq3tMFvBZS3rnykSA67KFOtDA0ckSkOffRvFnrB/5AW5
honTGyiGinbuPPbOfYeFLXk0yDJ2kkHPVXjAK0qvwEFtlR1VGBT9lVlIyh4ZzqK/NE1RPkppu0Xq
tWKERJI5tZOwhS8wmyI5NPEc6Q3kTcBphqxOFZy6sm6ZvUejv2/8g4ORUK8myMVmjo7GXpwxnoQv
zUs91OZwGBAAkrE4rD+bltykYyCl88WVazEkKnc4PHCAj+DFajsSh9qvp7Tpxm1OhViJ96T8BQqQ
WznXqYKPsn1ow7F4VkETLrdexLF3KWG+Iz6QC+PwMqIGjys6iyxFetOlyJBDGZNku/3aOn+517ZB
RW7nkHNi7TPMt+Cl5EZ4MVdquN/MCjPQwbrrSp7oms03wYhLGkQq1ml5MIL82eiDZ+GhgMoZrleZ
TgXLPTZ8fehdIxa1emjL4IOW7UM4880A4kCpfY/88mvj1leU2oelrn+aZXUEMrvyEGtwQEKK8t9l
1C5KkroQWiIVfMuh16HS0tEF0MZ9NYiniePd7acbAO3qHunDu2Wdbzy/ea4CK/bG7m6ziOp7qHNx
CJ0fFjWusIIrl79AENWxkcWhFM6RozU4BrQNJH1j0KQmOFabQ1lcSG4jztvM+ZYXHF0tuvKkz8z3
ymgI7CusQn3K2sCHRexF+pKx7A1DJ/4toOyuaslxITPFhzwLdGoOw0UZTA9qFkczZ2EgGL/LloZt
t+AtBcFHVzdX0qB097VAoTQ+UWs8TEbNKEYWyzezDUb8BYKLbt2++YV3gNJ0l9veDe//k2OLR89A
b1HOu+rK/hT2+cfKD668+jHM76Bqj6miOo4FZ90NX5k89MuvesivAwrGTEQzyI18tPr8DoOOPq70
sl04cLMmzbQ9L5d7zMAultmw4t4NrkbTecym6rs1tvjW2V7awIhjdHTMGMOTCNkemWx/0Yb9wSqY
VxQMss3OvLdLmUZR1iZ96DHqM3ZTttGPjc2+kF1x78A4L6rQSY0ZZ3RRbIfBaHJ+xgdfeF9ma3ky
hi8OUp8c0Wglm5cpW0Ssp5ZVrm/zCvrZUlAQifdZo1XSGNZVlVvOt7DkxcPQThxj0dcW0r88W2+W
TSfFVqWLbb50fECHodleSufbApC5eITO595Tw3qKlV+mm29e5sobPi1WGM4MAfwuZ60vBzPsXojV
uFz1/C5o8wtvGDwIPtWS9nL8ahsERXRl/aEpx8vO46tAYp6Ym3pm4b/vwrW56ta2O6iALQ6+/yc1
LkOcOfIHNPpZxaVRQYSzxEiVpMmZmskkX2Rv3o5mFhw5mMOngk/HvTIX7w4CymW4Tpdmpp3LsB9x
1AWPC8LbwXNRVXR4gkM4fudX+AllPgVIV+pLAlTkRTHVL22FnGIT48/KFg9LaH0NxkIn0/R9nn0D
18m+R4+55LtFvyddM4MY2WW3tfD0Z791jG92lFsvwm5yPMGtYCXxhRokjwXscapsK48+RmGP+sKj
O6GIdNooSuW0Dp90VAzR1SQLu0tMc13heU42XC1/7KYyLqamhFpuy+1LtQkrS9ZiLdt0zvoIRmox
1+8CxEQWNDimAI2zny2TnXdZYlK3W/Fg68BInKpb5iQaO/NCVjkkua03rNSdrPJ9FnklonuWRQFq
6Rg+r8HnnPbWqH3v4VfPWWkS9x1LZ9rcA6FWUL5gG5DNY3UlpY+Z2U7OR+TgMmGFVnc1ZPQ6h1nL
kcsPsA0PAWAHf0CG6js9Q/txsAv9yfWXuTrWecGQVMKRXBLPrfsstg2YqekwhuFLoarim4QGxtfr
dMPHAC2IToemJsBpDOuFDUwaXrLggRrGM230tWz1MPH9bG2T9mtFZnldSDLry2DLOmrkGk/WqYE/
GbvjMAgCF/z6U1jhIchJWCSmEU2HrcbGI25rB32aGvwZ8cqivDKxXE0h4mlr/NHTUPJPROh/iryh
FWCovi/jkQNFx/3aEYoazL21HoulpzIVfmj9WjMXB9HFRoIS50Mzu9iCRAEGaIvjVRwkCwUucgGx
sus21XwzBBuEGai2zienARR/N7DF1vBS1RQcmOHnN1E1lhaSumWC1Wko71fVDgbj7EHlT+5MlxrD
0CyercjYI+trOX42pDXfduuE0AF6yApWkynyUM1tMjECsKfqLggFh7tfSYJW6zyAmN9VOYx620LL
e7HnFj9vYD3DodTW9thU8F9TcKHsczBM7bNnlDbaOK+1vtsZ1mGxocweZo6Sd/XqYDwi5k1QkkGR
hp1IlifAVKui6kihOefX3SCiNQ1VHik+zgH0Frcm8zaIAhmiBqTSTnI/Kj/ViyVujKHpngI0ku8I
deW2UabwfIFrjH0kRrePaTjyXPBwYycQwRb+7HVtQI1RZ/Y3Nm7CJjNr41QP1Uzplm+hCIE+TOwd
h6zPryoxl1+gXjpzalRlQGKF8Eu2IdtRz6abdx/MsXJY1HAjY9+uxOelbroKf5gdBIOM4KHyyliJ
MS4X4ZcqgskQb2soWsQsPcoRx2r26sgUN6X0S1IYFKYGqVdl5Ucjn3AWIYgXeKv0VfUeF4dop+uu
vnPpbeP8bkSBl8fL2C7P9BgEHoTOJuWxn+vuziLjlpZeGMUzfEzni187geD8De0hHeDfq6QXXUj9
MBn4vfK05Qcra9rvW9SAiczKsL93ftbdAQcrK0FyGXSEZK3+D4Oi+WNpiY2uIBBWeCEmFwL8mIUM
YkZV9hhxVnbBE11ow45yU1aArstsnKPRdaOMIxgI06HfZs+7zHuoXR9Ae0aEmsumfmCWZMo0JGP4
Hj0rOo8snL82FoJrMiCj9b6IKHFTSRdZx+E0yF8WOaafhq6avsrRt/LDOlU481RMDGiAcHjzY5se
dL6rFllcjmNbNMfcXPP+MHYu1SyKUGazUVQy7ljXaSXHHENTHaMXkdUhjKzyycqL5imLoAbiMKX5
f2tfj8z9ffF+NJpmYd03FJNGD4U6bpkTBNgibyNBqlIst+VoFPUB4rvtIYLKBwSAuWa9zJQAV2FO
Q0MbsetmwTLNlyUwy4CIZ3N86noXerAtLRuNohkU11udtW6ijUXi41rxAcQ5FGMrrW3hX4jAu6km
wfBknKsCOQLUWRSpBoNuhl2NqUqV0MaqH4xg2jZugSVRH7VUjZNpeBUTIINA+4E9tE/g5pz+dY1M
a2kp/8N2yahqa60+U80a08FyMyqsfPNgzkSFB7V6bfOH3PSnxw4HDg6vXCzugXEF38RQSQ7tiLRQ
8o2MNZDHwscOPFksHV3xzSGE9NFOevG41OseHO0V1oXXhea1JSFipHoKLGIm/SKc0mWL8g9FsHaI
t6rVYJQuayQJ0+zRh0xRN4fxhjrrBnTYcQ+NoBFJ+2IO7ky3MnIoXEPwdWh9PJ33NNDv60DXepz7
0fyq/HH7aa9z/5zlmTtdbXoI7iTGwUHsLHn2cS3KyL5o1lHeG1QRTFymkk8sG/2+SSs3yIcLGuiV
ZAqmCN8yf51gqGgo/OkyMXqKUTcvzxk6EPgzDedh6uohKtMpVwiePankhdNAl06WaUOEGvpqWw/M
BXukHoafFRxbbfWRUYBrXstoCsZUBugjLoag3tJ6cvP30mIUdgjNjMKmyGfHOCCmbzy+K06utFN5
/sEbez4Gf4LuumsunTKpMLayY2VsUPmL0Wq+CKm8F8vkeOFkUjb1MpZVB8MIBva8rdwu3M3vvlV1
JJCD6FkkK4arw6USa/3DRflz5+haYr3q802hBeh9GOXN8BkRd3Dfzlt9V3sDm5jpuYZ4i4CwY/+v
J68AunAKiWOBgopbx+tZZyE7fP7bRmJzh8QwzkP8ZWIZ1OO9y8Dwa7BM83uCTKZPfVBqggZq/dgT
TLRcjDDLmDICvpVxiL1+zjzGXC6nOez7i7npzV/DvI132ZY1/hG2TmYeiYcSH7JxXiifG7tc48jw
POZfdp19cdGgV2lecMTGCjLVnJSFJZ9sFeCLpmpFBFw+aX2nJuGFScF8zmcx5NltNTGIvPK0qUWS
Ydj1LLDM+tF0mrARi4OBseEctY9NzgyKt82O/Pdx8T4vf/UAMUJgWh8FgC4QDM85mVQHiLBXsOuy
67wbCMrZwZ83yIzGOLzF//xtMA0y7UN7ARJB6QUY8vplmc4oelT6DWrXrLxl0idTiL1vGeNb5+Ap
ZYcDqhgQr4FTA1/F68v0ZoG2QbZtoptSH3sUuEeoeOOL0YfZowF/MO49lD+5tZp3g97nsJCWjW/m
aBv33op2AHO7WaRbZmw3TH6K66YJpotJh96966/LG4jGH14AKYvw34G34cf6Zwh32dlT2JpDy/7N
+cFbIl2lh0gzedNbLNLfwROfB0NUtM90HVDqHN/WU5FlqHLahPORGN/Mm8s22Yww302ZS3XIG4ms
grGuahmiWcXjEsnSPGjoAGGiHbP8TH4jKUCSfeIN1PkP38ae2LX/PpR+cEFfvzS72qwuq8o6iaa2
utFi0XdMuN7ggvzhWUcwYCwItFwDUOz1ReaqJEi+Y8SEVyoTpl3u3S/yq1t7zRsAPmpE/tbrhQW/
G2I8vs0eaT7n5qIu5ZuEcEKrEWmv5UxW1gNKY6RBAl09OkCb4RkHJcPwZGpr8yXIJsaimWXuOTAM
MkkiyHO9HgTf7ZNvoZJmJjdOtMsiYJgWml1mUHWsFvOYymW4lI1N8SPAndoDsG/d/tCF7uRfkQBo
hrGHXu4rU3QjiN2yXvVdXWYMOOgVXZrzsh91EqDQ5RpRZQapqnujhHCl5R0CRFJa5noJ7i0iVYoE
MB3ZPvETtnmD6nMvbxxqi1jaJs1l5Jv5Z6Ui+9e2ZIxiqsJ9ws2uJFUNxOnX1G4TzgpRpS5BybRO
2xrFQCJG4f9EE4EVWeSEekhdSqjoaR5lBwfBll6QRGbnYdbWqmyIPfTTX6XdDl/ZIuUH4kTUmgae
2zwVStLOr13VQ8ehVbSP3QQGe7s5+Nox7XORR1kNY+g0az0ZJSjQmy9jWUP66EY0oPREFGyXC3MJ
I4ZHqoyk3GaJ3juMXtxg7FA8ATijmmy3r+DJJlQUubXW0VwXOmk7mNhBJz2XjFqoReI1BDuBX9sP
TyZuBo9EDM4GEELFtHqYfWtIA1AwvIgADvN41AYmbI2BlA5f+9J6R9wqaPbabjpP4WU1eL6oor2v
6aboF2lub7k7XAz6mf5RrmI2DpNyy181Ftv3q67Xu12c+VDlDiSlegnzm3JuJuzvRubwY+YyqZPR
AJau2qB5tqZgS0rpzQ9/P2R+I9ZAHYC4h77XCVjaTnAGDkdjNI5TRBRcpKpNH62Vm9JVqH55fd01
V8EAPsicJ1yGi1FJCviQWa06uFZm3Nj1AsPhjR/0+04AkIx6BYoN4Dj7zeudwDacYgRS6ZOxyvu7
FQIZXdfkPrUaxMcuGusGlyvnvdOy8QHUtgejEQ+20szjmUJdD27kpes0MVJFBPrGj/vzb+NnIRbx
YeKf4be67cJWMHbCpqS0Yrsdi6PXZZ/asNKHNx7D70clrDgw4tAOoXfAf3r9GGBvVfaY4YUd6QVY
b53G4FfUAdV6gpS+yJm71NvHKF3lE6jIJpdIVedfNys043wCEI8RC5u3U+6sB6Xr9jrE8iXxKob7
3Whnj2/83P3Oz/ZUB5kYqL+DxgV1y+ufq/8fZ+e54zaWrutb2TdAgDn8FUmpVDm5yvYfwqmZw2Im
r34/rAMcWJRQhPfMYNDonvESV/zCGwDPZBxeHAWRMriKE9HuLMtp9mPdqMcujuo9F1zsJQT31yY/
3idx765jOXh38tDxUkoFz7SCQgqImnxnN6GKG2OuY2tb2WBERpw4P//Fa7Tcsu8Xajm/GmievgbO
VEOmDO0A+whnT2tfxmHohg4K05Nq/io7Od5azwXKsZoggOOgEBYoMyYoq/XskJftUmUsYQkH/X1C
SuSXui78ITfqIwAyYy+6WX4eLLVyaU6UqPD3NRTsKX/85w8HgkBMbgGHMIB6nq6UrEz5aNEddA2l
a/9ISRP4sz0Ue5OuxjFHW2gDebWs/OrDATqDV6O8ztfrq/BhDBZZJLSHuGDq4sFEoOgrktvW7aCn
yT8HETosQmAuIFEQil7rUttSRCV3oBUI173Ud7Eqo4MS8GDvithx9p/P43lYRAHRYCJNG5IMi3o6
jyklXTkUHFCErhB/Gh3IR0Y6X30+ysqpDVQNiHRgeJgPEq8QgK0gQmUK5SvRYgBeYxsYbgEY4N0G
DBn4tEVnw+9STelc/pixeVQwHCfPNcAt7TIhAYG1UP8j8656ca/OdCd3NSypBxXi/2vfJI1ExSWf
O4Sx0vBt7mVzSyn+wuJzlSt0yVj7xYDrdJKkKo4pFkeVq1gzjinjKMHxVwpiqc58+3ymzg80AAzq
jsTqsFPhg5wOVRrOUGX2jHRNPcxXHVouRyp0+VGgGe52cfqvcFu2GrNKMZDECVbferwkQI+mo/Lm
dsFkHIYu7AA9mLUvO7n9EM/Q2jYen/Mr1gBeRT7Nq0hWsgbb960yWEpDPphBHKD2ogYviWqLO6tW
rEPapDQyurB9mRR7plNVpNlGHnBhgjX2InkEnXT0QlbpUBUUlU6Ymbt5XBj32pCEXqGK+jrUZLpX
GrHT5wt6fsCgSDIU7DobqZG1KCbNuVyu+6Jyx+Z9LGm7OFuxxvnuXLB/i/WcKcN/XOsdUxWpYZ5W
satTA9yNQY/RlxpXyBTN9sbVdP4xDIVdmMbXkASbq9uighRL2o579CTU8L3hgeDmd/4Vk82NJHNh
GBhcQQuC0Xx6BlSR0xpFOJLLIs5eRVgYz5Oe0EZMUTf6fHXO4ZMLUQE3VEZRdYCUyxf/RXyczQGk
jyFid5zM7noEpOLWPZ0EAfIjo98jh9+zXBq8BND6PinUCA05tTLvPv8Zl5YQFViLzNlciGrrXwG9
eaHbJNS6ldanxzccEYp+c+pI3njHLq0gxRicF7mFmebVVQatJSnNmDQkkeLhCJRyPlbjrG1s+o9E
9/S5RMKSyhlvpm2D6l0NA77GVnurSV0Sib47WHOoI/1VUezbaaOa+2o31W9lm4aKi3KU/C2uZPsl
h4X5MoaA0vRQOL+DXMHLgurSoO6UeUDhKSxF22781AtTT32TKBgeM4S09YQ0Cd0qgD+JW2WG4SfW
IOOR1U5HkYhuY7MtV8t6Uui0wHoj8gaNvlrlTnYaZaKhQ3O8z28Ds7CeIq1vfAqPyZcaOSINgMHY
/PveUkyVpJZ9bi28g9Mdrsy6kwAxY8WtGLBHEqqebY+UYu3Z2Xjmz+92+DawHAj1GQ/p4tOhEPAs
Uwu+uxtBrcw9WtrJiBGmSHibc6SHCUurSPWtEBo9aJgyeRwGVHY2pvnCFleRdTKJNLAK57I//RVS
jOPCByhWKE1+M5WD7WfIB2zsm0ujQJ9gKbl2+fdqh4tRjZ08jqBpGiNaMYqq+uagqRvfcsbE5S5E
0BBUvAqshft9FQ+g65MDPQV/lk8CM13JTH9MZOT1LgcEdaR9EPvtnNF5su15r+Iq56N+Wrp0NK2b
xG7Gu9ZQkd8E74VDfRPKt9CZwXDWTuW1ed1eZ51SeWjlCS/v6ez887VGHsVbQcGCB3DNRdMAvo5K
pKD+01jWvqgBQQLWuqEJOW3M06V7XFMpxZIGkRRwuE4XHYJlb1BI4h7XZqLZuQcrBq+0epBIip6S
Xg+P6hzVT2k9m0fLUGl/SoVz//n3roR1lzB3qT1bKDJxj+vWh3LCX69JZY6AgGwKW2Obmg1+HdV8
Z5STDkw7aCpPsqP/EIbUgMql8kFSh/iJy0f/PdpjugBhFP5LOF6DqpTHzaIf6xnmngIaRhyCXuN1
B6Yy9tA+6HgnWRb7PbDrnZyL5G2clC11/Qv3lbaAzSFGQplAV+F0TtsCdBeU9dSVai3+QvvFfolT
AEc5iRC91lR6NWgWb8RnF+5j2IsyFDB7efwXOZe/H+SsbIFBDzzIaCeAJOmU5LbpBNg+O5I3hkLi
jT9sdSMjwkyVxv6ojK/LRnTE0yiPEmk3CiA/OwSNqY1GEYWyHjcWSDJ9SaO/gT8GFT5P09c4nR1f
DjXxVESNA9xF8yank27rrog5ozHkfq9Q5uR1NmEN0IPLAJoij1b3mIFaqjhA2lR0Vw5KzbgOkfL4
oeIM+6MyZ+1nScUm97FHVu97oPcSpUjDhCga0AiFqNPk6DEopUz3TR3CHyKeC/QHMhvTYUxCpcc2
whvFVTonu4eNaH5Fz9S6KdPKSDGhkMf7VMzUx3pbKPdA1sPW03tVilyrFRWas11Z7sZcLesdGppN
DeJYqvCX6RLztWsN5b0Px+qrBoRdLKzGanqe9UxXj0KKKKZZuZCu26GiU8olllw7ToQQp04f+jmT
QxP9KUcCdV5HQ41YVYdw6UOJ3hcc0WG2/kCkyOorEU7iLiLTEh54oCrwIKI3HCF7GBwwM3mAJG2p
wLRRiEGtfR7kYAydHASXC/UaCKHpFJS0DDVMZCg7OS4QOSDQBxt7jhAJ2kbKd04zTPedOaXavlVi
+Vte8adDywmTtzrIw8mjP17/MMscnYNaC9PEtzIpindmVvCHIlo1qx4xXH0LbsuWvGyuEdPLg6Kt
3E5qkXmVMp0yKTuqAoStV/2IgXE7t4e5DsE3ArKfS0+hSXVNShdMXlXZ/RfsycB8SZQDhDeMSXVE
b9TKb/OxL6+DnBY1sro6InNJNc+uaOQ489LWjO76LjZLH1ZBd5cJZ8L0HIQYSDxcAm0XZKz9J6Js
z3ryabdWJSMbqmedw/4c08YAP9kjvUwlXEbYfkAsdd+iQ6v7k5zav6mBjOl1rU5IPBuwnDyjqybJ
A9I+Gr4tDfO3agy70W3lfsB/jqoZOIaCEHoXYaOwCN0DGwXvYFPaGwwnfJDbSQP1qQeLQOFQT8Kt
VPowfimb2a+8F6SdokQDbTejaifvSlPp24MUhy0mzak6VvsZeprwu6oR4iqABmQDCG8abI+EI+Y9
5jU6Bu9F2ZtXM61Tav+NUiELbUcAydh8ObXHqNRu5l7SWw/9u+l7XStBf22oVdu5Umpmlt9FldLS
pzQyB7awMmY7CcFTOhZ1RllERGE6H5Aerc2rHvRIdW93QPEP9OnN9E5tJusLGGlLhRAWW8VxrnpA
xiEndvKT2h5eQqsM9SseJizF4joebkuQ/e89b9SPSErL2k95FwGD5dB4PWCpleJLodlpD06XongU
j2oIhyMOf8etXLyi0UxWYjWKUd7qzcDdWMsdeyVBuE/27V5Hwtyug+CnPk3tW2Olqg14ZrD+CGIw
GpJ9g9FtOuO259VN14cPvU1lekdzaBHj7QLnG3jKAHBRnzwaYH2+SMTtz1E+ZPtcHojZALXSAZXs
bAbzYbTKddLlteanshn+xji8+wJEo3z7/H29EHPB0KXfReeLHGbdjDf0NjLymUwXsoDtZsSS9zle
kr8/H+X8BaKti6UMrSWSQ0g9py9QPIVA6UZGkax2p4rbEFkckew/H+T8U2BS60t0R60PNufqbVVa
raWkx5tR0Zv1LdGzxTVnq+l54VNAs8B1YtIc0ttVVJQ0YMgiZEVcOoL10WgNeW8mY/6IuHDpff5B
57E/umBg0shSqA0o1qqukhr4jCtoQoAoLcHdGENLxlHH8tdW7+o77DDYJx08+Vch1eFwZSShtBUD
LiH36Wu+rBpMXLB7MjpGq8AfPb6ER7nL3IRtDJGniZqWFD6t0oOBWCjwFqMNfgw5lAFKqS1AZPq4
36RIM68nrdK7AwuPv08Wc3Y+n5wzySxqqzriQ4gRLO0Fioine6qM7K4eEacCctToXyZaQ/L11Bsd
fCQ1+YVgof5r6LJKAzPVEzGYocIdZCB+qXvk8otiduQU7xlg0g6Flmhxpvj/QnuP/2+O/ucv65YL
gasFwsXRaSvJ9FLXyAnALZOl4JuMLoSRFLfpBPYTzYEQu+hZEiBKUPwyADfbgVXvDK3JFGTmDCKc
opKM1m0Trf8Bs61+7PtmFrsICxMVzLGpPhh6X4DoiUb+QHRWssK1JUNH8VUISRwkJ0qPbQWeZYdi
AwppohNVs7E1LwA2FnkGG0wCNThWYlVQShwEXwcT6fupVSucc9tUuyuCpv9tDnJ3PwVYSrh9rjqd
qyN586toWlxVk0TBzCKkoeshPBm914QwvjY4tnQ0lLR7jkwqiORUC/w9rakRb9wQF1IaNLIo6tHi
pX+Ib8DpnqHaJbrRoTSbLY0vtXXmF1vLO1dga/bS9N0EAlVWfs3pHH+PdC3ZT2mv5lu/4jxEpisg
U5RG7ociyVq2pKsQ9QgRpSCnT/vgBrlZB+sdFApoGRgN7S6VINlFD78ApoYDN9D6ah4H3q7IeqpD
Tf/z+Va90EogWkeNQidJoMO61l3rM2TC0gTpPLTL+8Okp85V3mA3Vg9W74WqPl4nWmUdFVvIflrE
02ObROMXBDwgtCip9GAVASKMEJl9avDTFdF+uneUwDzQmdDvWtotG9vPPL+WqM5y18MXoGCwZmgr
EniUIWsLHBBwoQMO1R6BlMFSnObsVVezrax72Rera5DWJZV1hZeSRubqruk7WII5mueuSYXiHqwr
mubtNP5zrQfkHRph1PaQVrPWqVM2CFPtCjsF7mdEjqcS0AuacW36BhVcJeyYRxvd5MYsdnAdA92d
oUt++XwvnM+szRWylNcV2nIYKJ6ekNnKxomeRkLT2Om+xkpp+03WTm/GbGjX4BrjjfEulDXJzkiJ
P3rDdLVXj5zVax928ynxgGL/dFAB/s2jpzyJhLxPRJl+Z5g4UyF60XttYiTHwLYGT09tQ985dq8C
UZnSRx3psSMWKY6bd4W5oc74kZWfLj8KLWSkSz2bHsu6feh0BRgPjYoRxlZK+ZjYiOD7ee2Yv0yt
KtRdT8P9UVbS5rtGO9HZgSMCs2NppX4HrHGogelgbw5vQQ7A+ZQLiYpSvfgRZnX4VGTo7tYd5C1X
UxvjOoLoFm2clwtgDoDLXF2sKqUA7uvTZZ2S2lGRY87cJi1BdBYQI3hMIhA23tCaCztyQIh8ZwNG
f266IXwD8qcMQLf1/g7d4HLcCCyWA7OaUZVfhG47MiIWs3v6exoVoetxUoEV0h69aqEowVxq9Rvq
5lvQjDPNOh3RpqXiYtMAXh5i9XQsnCEm+BqovzVzYu7l0W6vi9nMXgwrjV8U5CuwDgGSfuBdwHvF
VpqHTDPCm0Yxqys03Psjnd7iPnVaZ5fGojxKUjJfKaQJ6UZIswRTq0lZsHSLgy5oCUropz+0jQBm
tajruZM2yN+0sWkh38ntTYkN4a3VSBFM1L464rqkb+zwS6eQGJNw0l4MNwlsT4fu5ECrZw17D0nr
KmUfGU5M9gR4IwSfW1oPEaB+UNTJ3AI7soTzs0/64Ysj9w2GSSALbdhfRXMrNRj4ePRiBTSqfgJy
Zoa1suVofn4bIzZH8KfRwSHSX9/GVtPPcxTHmauldnZLuh16plJvVaMvrQY1Oi5Bw8DWa/0oOoJk
Ekp/6tph2b+kuQVXlRbQ7zEazce2EeOylfSWgo6kbqh/XAB98qbRrqO3iSgwT8/pcljGoI36wEsw
N9hjEme3Nwk0PbeJJBjfIENQPHXKYNzD350eMgcswy4JNPFFL23+96Tuz0YT1VvVy0u/C5sV9hfo
EArQa+xRqDo1fbUyc8nqE93L4cy8lDOVAPxdNDBYavJTrw2YMrlK9bUulNculbEnMHIbMxyRV7DX
wmYLUX7hMjEUjg2lfF4RTtDpbKFxpFZpBLllTrr5JadU4FPQMo6pTYfs8+fxwlAkl+jmLUA0B6GO
06FwU9BA4QaNWzroNtRVl3tqHKd35WBuxRwfKoan1wHoWvsjtfnoQ6/urSjoWPxIR3u+yvTpAVZd
jmUBb/MxUsLqHvp0h75eVMF2ksqW7kNtBjAuG0d7T5OaSkKZz9GrAP+hYAPVRY+ajTEMPDP+oadb
Ug9ZLpnFtWUl0/usaijqOkQ5hms5uWzd232rmfuW/sh34EjKOzoQzXsGn/EN75lfqlPJbzDU5O+1
2VzTnMv2cy/S3geamLx1Irbf51ZwPII2E+EBr7JG3gdxqz01TiMbgFhlEJStYP9T7kuc2UuUHE0C
KZMIhqWqx4OmlxZ/hbFygj/KYi11SDFb4nKiT4QXG81Acji8PdDTwEoH60gFV04XmeiWsiTopbc4
qFV8JK1w/BkE4Ft2BI3TSJ7az+8GPrsJZFV4TfzfY4l3uTVpT0LWG//LVO6Tgw6QYYKIaWavWmia
W9n9eSuAI8SbvEgkghRZi4tDD4fTpFO2YzqDY9MpuqfXzrCvUkO9QuojhAE4NhtPzIWLHjtccG1c
LZwU9IVON3A6jN3c1ARUzgQFzQD1emtAK3+cE9mkgogTlNfAewR7LPVXGB7Z+DFl3SHTcvWplp15
D1ZWP4YQm8jsZOHcFlQPNno+F66ZD0CThVCuhen0WhtPM3D/6Cj4uhbcdR+D2NSjaJb4BQKk3+PQ
6u8BMtmgrCmJawSmD6U0SbdZb46HOcd6KlVKatifn3zt/OgjbK+jRY8sEwWC9Xp1EDn0GLoevOO2
vlOiMQmXehnuqmMuZ39gP48jBRI7ifdJM1QFdfYyVn1bKZTQtbsUwyxUdHBdgd8eg5bNYnRGHFz8
XqN4kS+W5IHN0IKLvNOUHlWSoKolyVMMBClgDJOJ0ojTBsPTRRc7V7DbLazIBNoArh072u94HmBG
zmmaPNSTGfxq2qLr9qFjTg8oxoprOmXVN8GpaZ8+n5kLG5mODxAuMhYIIus+IejtEFkU0bj6LHXI
0WjtbzJVxavzMMAXTOnptETJVkSrsVFPbkcN3T/iMmSlAJEBNjndyBFFXVimxhI0P0Pzdtt517Mg
KGVuXPkXsuMTuNFa8a5Mir4jL6tc7/vx+c/z8XjY+e7VsPOeht0GGOjC8TwZa/3wTyEQf3kZ62b/
umegw+Hw38vN08YwH+/0yeSZyzA6cSYSYwC2VpNXDnLYAE2vXOE3X8Zb4U6P/ZVxk+1HF5Uct/HG
AyI6R/RLQm9+lPbOt8+3zIV85LQgvBy2v7q6JVDEIVYoCOe7n8+74zfXf9rYlSvv76VxfDrEKiqo
K6urw2UImnm7zPsDa9j/g0HO7iXdxx6KURv75OMCOJ3U0wHXsYEdInhJmcud3MGfvdbDCe9OOyJQ
7GHMthd3zr1ykJ7Tq/Eq2kvutHcO5T7zFb/cGz5qTrvibrqy/dqTN+7Ts5vLooALYmjpOvOXa6xl
0MTArpG2cetMyo+BlTTX0D9zF5WErbzuPNliADq/S7uZagkh0unCEoPSIuMldu0CWTI/GCXxmyaU
8hoHUfJd0juyLSNElh1RtuElHSQMHmg9GHeROiu/a1X5z6w7zN4mbX41hDX9icymfaLbM79vbMGz
LIJuB0kExcAlIwa7ePpL26AxjFiICpKfYYNsmArEyrphGoy9rogpvlMSp7Q8KhLCwcYwBu4SqONA
m5ochyYDkoqzG+aIt2NXEA7Dw2L/vLFyH9DJkz1lURGhFiQrC0SQmPP0RxZtW7F6Glx6qnI/Rmq7
/01GDnHHydXgHVtHJHGt0Zx+4d+VvPWzjIZWozakAwhb2bobQktGntLKBFwZZcjDo9xXQLyHDuHC
I3qQ5LnOUs3QnbZ/AImPAhZdB6sBY1TBKUK5KO099LUwVlBpT1cQL4F2HhytnPWtK33ZG6uPxVBO
Q+zAZjlAO51+rG61hTWkI6oPfa4f8UeKbmWh6/tcIDhWg+H15pSuf6egJBd1FP0xW8r9GuOD/9Mv
AczHY7ac6fWV3xJsalnBcxx1+Teb5vZONZpDpErXYRwqB7Uf9yCxjtZUDJ6Yc/qkmbORkn8EOWez
QQqICw5oYhAVp7MR8KiXjbX8BrUZ7sGiEJVFfSJ/M1FyC3ZNmCsuGCCk9SyZDmKI9NAgK9iTAF15
XDBCHrZL83EoAuuqCSP5ztFpLAcoLd7WuEDu4yLAorIcx0MmKKJOAXVwWqQyEhFp5mO/UO+BaoV+
LmoEG5oWG7gClY1SblEML231xq7r9u3zQ3l+U/GhdEsgRCwAwg857L+ehSSBFtw4BgkAZmOvaK6S
T5Sdtc8mWTz/+1DUgthoqqZR0V3d1igkpXUbwx7pdBq2SmZCO23RGIDgVl59PtSFpaRQQZlyKfjz
ZdrqKWotaQoF6Ee3aI3AS7vFfzVrygP606qvGiFGuAiR4Mc7BABkyZo87FF1rHE4mIOyCNFJ2K7Q
ZbZg5GmJQX4thdcjOYPbD6V4VzWogOhL6JzxKHvJxjF8Dkg8/DYFotCkVYhoqp7cqEZf7vEsxVJN
6gr5qJmTOBYYetyKqay2oEBLkeJ0AwOOW+RTP5TLz8pZyoTGJiX13E2tyfwjR0WGK1meSI9WldVv
Do7IuQuitpcOGZ8CsZ3Cc3xFTYkgbsgq+sPIyHfE0bWktvt0NpynCFABbuKDLl9Vig0TUQxWlO9K
gKZvaltpvz5fuGVd1l+AHw0F/+UQUhk7PYKaQ1Eswpma2nQf3ytdMD6IpJm+WZNDIXGOt+6dC9tf
MRZ5ZTiogN7WkTTkutERfZC7stoHWOWOFj6Jg4kGkJFjHfj5x51pyyPKSiVn6e6SDcKvVU+/Do9p
kAmpVLgQyoO93TbdTdjF0luHKNUNtFJoxinMx90o4ew7LfpIuG0jmtIpNZRGPJsPn/+g8wd56Xbz
ILNrKFSvyzi53Q0qXtQFNHywRwLQxkGKVG1jlEufzak36eGbQAXoH51+NpYSaZr3UPexD7ZvkYgP
v0yqwMIW5ZEjmg2GF6S5fl+iefc46Tn946Qfb41R6tFvHOuNSHjZQqstxu8ASABLHFTBWum+m+Nh
QGMPcgqyuLuhG+gsjZW6b2rRXYlGc/6TQ4cg5Z+n+mTUVZQGYSQNEMvh/DkghoBQYzUajWJrqs9y
tAW4TOCCPjSC6BiSnE51m6WghsnS3K7R3up8DL8mhoh8YG26GzhxwrUbW+8xdMyXpp1Sf9LLYp8R
sLHHJuWLHQXKBnL7wh7jSoKTQBq/7LJVYVWqe6EUWkR7WQGdFJqScWWgB79x4Z+ncXw4wgxY1FLf
Wejkpx9u6XOkRr0DNoGCytcmt5vnSFWGN2Slw99jMKnf1EptM7/M8+Kg5jOCEwgM8T4QokW7Rkuz
50SALd9lw6S813prWYTEcbxFJr0wHR+PH1SNpe+4xuVEHfdQgW2uG9J3RnXNyW7MVBjHz3fbhWuN
Ng9Cy8h6q/zFcgb+etVhAE2UToApTDaiXHMfTz7mlGD2TUfZiNwufRDhI3mODrEQut/pUHbpzCAs
uEMmK4xviykDd4rs7fzy+RedJ5eUOz5QOTSXiBLXsHwjxMPW0ZGHGjHmeAEUqOAqoSIi/QqUZOj3
Sd+Uthv30QBosxMjAoSlVfmZ2cSSJ3WViJG5zBeJMAyxqp2AmpN7QYUHzL+fdA2wJkRBQOOUTJa1
+WvusX5A/A+jWrecwTbTz3NuEDnacre6sMK0BGiUwPiACLbmB5RRqdptTOE/UcICIUG58TVJzwWw
6nnrCF+ae9QwqA1ieUAFaN2NrQ20o6IsJ7uuBrKBJWXJa6V4KHJ6I1mpIDA5a7NnF6V1p2pYFqZl
IblBqDsPswglr5N7ot/aaZ9GkHsbYfulXwfTkLscKI5Gh2D1qipYL0fQ9AokZeug280Ahf+oc2j+
JFRX7LuJuMzEhbaL7/Fu10u/zYr+2dTsAPUAjkaAFpicNzvbGtF51pCvKXaouihbyK4LBwURFVDo
tNzh+6yzizJEHm5BF7nU9Opjp0IwnrVNpMuFB4AID8z5ct0C4l/tPr2kHV6MXe0Wco1Mac5pGJ2g
8VTc+GicxbFnoQp3n5RNdF8iuYxOOR7L31Bcfp8VSfPAFFZbd/N5lgmeBsNTiLnsHZLr0xOB2m4N
GhlkRV9aw1Olt4gByCL9Dy3wea8PU3cF5M6XkvxPSzrt66NTHQYKyv7GFbLEGacvP+U3nTDEosfD
j1m9EejLFgIZZDwu4kI8l11SHkSQJAenV8Wxpfb5U68yedfbSfSW9NMEh2H4ndrqkzog9QSVHC1z
Bf89DdHcfWnDThxJyPxWH1W/m9Nw42Y9D1SAaCCZAlcXSKBurPY1ksmOURWsoiSBY2653u7Q5XVu
Mm3Eegiy5EHKBnujEXq+SwFIcTA+5ohq0iqAGIZwEdLuBOUPub2bSkO/B+qob0XC53E+zW8VGvLC
L1EJvk+3RBvGvZ32DWJhgZP9rFpKyiUg0q92Nej3yISi4IR8oPPDNCOUiampqIpbGKimIU4SZG9m
1EY/GyQL7gWaZECtmxHFTRyIrPfP98yF30kaQjoFJpO293oNyqxrpFauBNGLElxlkPv2UpRrX4ai
0b5DN9iytLkQx+CEAaWYwByrItABpxNjK3kWEyqTJFd5lu70HpA8LwqGfZmiz19tFY9wnnE1/1np
yfSIxYk17y2j10qffkXqN0Ljb5SEOYlfR1F1XQdJ+sdWDIKBz6fm/AVaHjfQlnBPZd7+VVS/9CXx
KaU7o8A7oRMRRvdhS+GiS+lj/ftQuMDR6YCkRra2mpTeiLsk1ijM9Oja+ChuIk5lJ/1uMsetdvOF
O4J7E6IXQAAWwFyFM2pjTqNe0q1rOz0DPD2rz9QN7J+zpobXkiNPCEcjnE4olWTS14ol3LilLkwr
EE+itiWcMvkRpxsgdOIMnUwZ5QmlFn7Y9I5X6EW6c/Q+3IgSz9WXLHQ3GAh5E0JFyvenY9lFArRN
X8YK0sJ2K9Dzf4oav+QdSv1tu0tHTcpdhNJnZ09mbAy+xTU0X1WZiQuDJKGcuiPOxM7VFI6EJDL9
ZNfM7Sh0EVOs1WOIcSAK7WEnfCdUReBJzhB8r0xU13c9NAgHUw0yhI2deeHiBCwBhAScPfTuNeUr
lnKcJzFRd+dsGr/pk1we7XxAZBV17yewVTATlDF9+XyPXrg48eIBA0+USnd5Lc1lhxTtspm5BLAU
+BUg852WDPJGNnUh2PkQVliwo5AEkW87XbJR6Ya0URyGQVZ+V+eYXOzkCLFTCZ2DeReDUziSZxpH
R6/EdSUbtCGdJPaxENAB8iF6AtZV3rV9bR3MPg3F1s1+vn91ecEyKuwtKirrA2RFSw01g3wl5Nzu
Efc2HVDIlQFGT1XARifRADkjygtTxhdFs/ZTaA0KWq0CbrSpBla4K5rM+o4RBAIVfQRcLpLTt88X
6/xa18F70q6lE4El3Lonb2c6vdxKhiGGgcd3M4sguSAB400mesW7NjOjw+cDnjfYSUz5D3IvXGS0
QZZf9FdWkMLM6lsJo9C8FJqPYpKJnn3Su82kpd+4QLHtrILa9pVEF9dGNg77usHhsB+18LmTG/MG
eMa/I0Hp96O4YFCTMWlWrc+/NttREnaqtKtphqB319jWr7SKkm8BJ/7PcrxsH25cXOxjvcwNEFCy
eKE4lZf7ILBx3eApA+8RN0rwrgHoRhkFu5Lkuu0l3uvPZ/D8YqaNxo1ICE0hheU7ncBBNM0g17IE
+rTHmKZvssFV+kF6ha6qIuAg4zsgh4gXukEErW6nKLW1//wnnG9tQzPBPVFUBpFKhfL0J1QINxNe
I1nahNUPS3KUG6fTfg2jaDe6xed3CQMBs+ZRBT0Jivt0ICmiEMFmYqB6CFxFSRNQBXQgPv+cS6Ms
6YgO/BAkwVo0QGoltHIt8hwtDQgZRIvUboy/wL+Owp3IDoMGulzFayqsMQ2yjEpi6lpNqewXKO4e
vdRwIwk8/xZqAyZtKKZl6S+sZkyQDi/GBHispkVxQ/FPeDY+Gf7n33Lh9qUnSMi6RAdE5vbyM/46
xa3TzZoiAqjRQ+rcxdU4/AkpKsM+Q2Jm6CbjHXHIZAc9GtvfDn3TTOl6D31e4umintHPToKbLKTM
hNqptfGcn29PkgQFTgFJAwngGp/BhawEQZbBA9bF7yDNVGTbGu05sdP2+8Y8nGd0S4WD15V2ncGp
XB1GDYU/LotU2iFU2u6VelbSXaKozXVnzLXfJnQUabQYmmvKo+oFZtS8dk0dvqHyrf6zGAiiF+R1
lKD4dh791ZokBVWBgXYPDxsgH12ex6OphulGCHpOZOF7icm5Jtk9oDhWnxxK3RSkAlnWQq3TLw7v
/S626a8gzg1iS5cTCg8YKqRt3/3WSBw9pHT6n5/P+/kKU60nZ+JfCAQgy3e6/WCUQ0ON4Yb1SLbt
o4kUkJpFh4OD2JrVCw/WIvWD1S/hNkatayocZnjcs3mbuTbw+M4zyowK2hxnrXKDew48mSEyjP+y
crbiHXUq/U4RC37MsEQx73QcXlVQfn2C6yIALWvjMThHs1BfWy4u4L8YjmtrUYZoaMMo0DJSIUOP
Wxe3rfIAmzl6nRVD+oUMJ/paWYcJxpi0/aNeJJhZGZjp7pZexD9rdSzFPs6CupAVgPmslgU3kiyS
2jR3m7HLwG/q+dFEp/1fX58FbQv/i7Ii+SGYwtPFV/gSmXy0gLEkSz+rLC5v6IPPezsy5H+9TRkK
UoqN2LTOeOu1R9tSr+g2Fa4zaJHXJ1p4ICP/58oxsq/odiF3CbYZZRf19IOKQIrHaUDlP4yz6mok
Qnet2ra8z8/MWdxAQZ3SEwUoDi5A6tW5jTNrHtGxLd3MLsYvIo21L2i5h2+W1shHcP7mLjTl+mpE
tx/mz1z++6pRBF6cJTm6Mj/i9CPjoHfKwiSLIsJaSqdOwT7tcA0qkbH9/EvP0h7Wy17A80sffzm5
p0MBpMwjqUEcWFVLDKjyXaEq+JZdQy1AcX9TJnnZ1SfVtEWLhwWUPxCaqFydDtcg/+NUPZlwDql/
x+NfeCa+rkdhDjYdzNn01DTpD4gAaq5m498EW5acyAbMoDg4DC5aEIuQe//8+TQoHyHF+S+jSwAE
gIbT+nWyBx4dW+BgQ3kAj5OhQ+jXlUUt6wAq1MFxjXTE72TMtfCBH2CW7gS34kdWU4ejba/pv+MQ
RO4hAifwY2616YaedHcQaNyoLnpOKqSVvODJCytjQheCVvoM+seZWx6HLAeHHyrdM4AKs4XAJWTj
BfuTDqgA8hO5S/kVr7hImerXKECz19XDQQdl0A6o61r1MOXXBJ+ApAsuYBfSPmVHOZSwWm4HTI78
otXT2IuY6/tGcoIEmZi+uemQGUt3ZYtYzS6akeY4RCKZsW4A0Q2hvjfre/pSdrJrcC4YwFh3WuQG
QpV+JFY83DgR6Fa0EmKNTRqGGGJ3gyV9L822eA+t/2XvTLbbRrZ0/Sq1co4s9E2tOmcAgKQoSrI6
27InWG5k9EAg0OPp7wdnnjwmpRJv1rgyR7KaIIBAxI5//02kE98o56feaY3vcVYrn4WaWvAEDCup
/V7PHaSwWq/cEICrYIhhjgKHYqqj5mpYHaJCMXQ4I1JbYQGcqwv+V7BnMmW/qEm6m0ycq3ZlbCcL
gTwC7zy3FvhBEHeohkqre59L5BgkUhSG/iTaCjtJu+rmK6SrZeYbvRV176oYqWSga7GJUGDWBATA
IRr1D6bISi4uJaEgVm28MHSzIWgko/eJ8QMb9jvRSL31J2qWR3jzOlLlSZXvZTWWVdh7HeE6cN+l
w62VSxNGcu1sWNqM51frOfjWjLPoPyykcT6Wqpu4QSaajpYqsyQOXdhj2Kbqy7RcLoIKG4fTqqTt
0LOxkaoBhh8O+NcOPrPMtkhiLWjXkXlFJttUCbz8OCfrU8gHr6swR33+PVvaibcb1FP344kcJkOr
PUzFPItMLIhZ/YfeKxcO+PFAlQnAnMP2n8b6Oye1fnrw1L75kOPdBl0QcpVCvJ5JdrLMVS3otBZJ
Q0oBlcCzMobbiqhf9A7lhJkFrtnx2hFNyCAiWhGvEd6nxI+j0XmP+UtWB0biuTdikcOVwd3Ugt4B
PCORxhynzcKzIu62WUYeT7HGajAZndnvs9zdzHjqT37fNqzFby8Fry1RFkdFBDRIYznuHy9RsIAW
2sYmHr2qcN/VVTE9tK3qnRnlZanESuiyylMhrkaUp6UhGIJeqkmGlGssNtm4bCPTI9ZXfbRia+tU
1gcoOFeZu2B/hVRxJgPUb2L1nSyHM+jQi/oQIy9CAxD50RDk8HiyJGu6cLtRRyUXGXP0Fb1qG1b1
0h4aO5rPHIVe3lqs8cB5XAyx2HS8EwB/NJuxoOxbneiFsxNGEf0QrXPOiv6VUbT1REPJi/aYZvbx
AzS92XJakmkCze7y7WjG5mOatvGZ4/Yrt40ahIKSpgeUsdPWMn6thCUIDIdlNOSEqMhlS+bcaiju
nDk4vXI9MJvoUkK3w6/01BRSGnTGHaKlA8tlf8xTZ95GAlLr29P+JeGGJ0I/FD7EukEDOB3fth4l
WpulJJFjJi4JsKrQMgSLmi/upo+qSOBhMPUNNjWYWPtKNo8fG8Me62CyxoxYFdH0+97oi+HMi/LK
1VMg0wiECw+M8rOo/+X03CZNYcphxHBFVvYG0au7yTVskN6++ldGwScBmhXsF1oTpxcfLVMms5yW
jRcT7wL4QIHpEU709igvoYBVoAxxik0TG1hAh+N7LB3ixgrbEdSs0Xir52Qy+YPB8s37ZwT00JLN
THv1jsRXA6WTaLZ0ZK0bgEDvriVQuQZdX56Re2YVe2eRvX/7870se7nLnFIBRDyLToZ+/PHMzLWX
vgB30BpEuEG6+qPzqrLWp6l5t0zW/B7GH/ZdDvLfkvba/u3xX3mngBTd1YKGghRCzvH4ud60hLUC
A0MuNC7qipRi0tamQC1w3fjbQ9FYB3IHMeOAdEodtvrcHsZMEwFaRJI7MffYgCOj1JTOOcjsJQqw
ulEA5NJbWAlkp4Jhgo2LiFx1ThPZ3O4TIoU+ZIs3v+9TK7nQicG57Xstv4ujOKU5rNsf4WFl2Zm5
99PP+LjA5VMY8JShO3jIuU8ebkLbSY1SuDA2zm7p5Rwt6lOS993Xwp25ZgRMTuePzVi5BzzZjA+l
zGV5UGkF4uEHvf7DrFj6g9vaxS0mdboMSNptMENhsTX8YbHApY0ucW7kWJrWZllG9XvejZNBAG0M
Pk9qRPnDjUaph3VcJ4oPamifmb8v5w9mdrQ6KOCxrGZbPZ4/XWZPQotmTFdwMAs5XZhB1WT6E7ph
98xQL89NK55rophElQUX8oQWYKnCQNKGmfNsGKl+KVV9cX2R1eaNa9ASuwB/EBC6R6s5Z3z/ysgr
8I6SC5CQZu/JyLZsZgQspE1N+th9qDLyLExtareG0xif9SSftmbU/O3eB+wTGps2ciSg7BeEPCIu
WmYPNr3u0tI8wjfG+oivmnXdRulCCZOfE9n/BJKPpuuqg2G95zHS+fBO27c5xwoVnz0R5LnWPJRY
ttqBhobZ2Dax2xv7OTZiSXCfocDZ85DDurkoHhyv6llNuyK5TceIA0UtFLzVCs42j05XmiF6CL0J
Jom/8V7rm+Zb3VbyPmFXU8PSStJPRHh5uNESZ3XbIusnk7Ry1YF8NKXn2KBkxUbEdZ5fTVFuKz7Z
oA0SwF5I6TeuUmohNGBNCTnpmD8UZ26ri4xwcJLUmxZn40ZiIpku+fwkFekkoViyqL+YYsoTv2KV
6v/uKoedOq86rUU4NJws1hfml81TWlj04GdEWN3StldAYz0aA9K0TeQF4dsL6rp1HT8vyKNrTYde
h7fvtH8aIyh01XTogbCd4jrXEYauTmmSFNu4u1g5U+geHP0mqnN8Gd8e+8XuDUyCjzFesQi+6U2c
7BuoGhW4IQsGQfRFLrFWbgJ+wfhjd/rPb9N/xc/17R8X0/7zv/n6W01qVRon3cmX/7xOvxERW//o
/nv9tb9+7PiX/vlOPFcPnXx+7q6/iNOfPPpF/v6f44dfui9HX3Amx4nrrn+W8/1z2xfdz0H4pOtP
/v9+8z+ef/6Vx1k8/+M3ci+qbv1rcVpXv/35rf33f/xGcfXLDV///p/fvPlS8nsPdfmlSL+8+I3n
L233j98s7XdOS3AKPYviieqBmTE+r98x1d9hrPL24vwFsvSTul5x6k7+8Zum8S0Mt2AjAkuyJzEz
25r8mX/8pmi/w5wBeGNjZo1bI55++9elHz2kfz+0Xw2+TuYG+UiQhei8sOtx9IDfdvwK2LU3tjD6
dN9JZvk1HY3Wz3oV+u4vd+TPYX8dZj0V/jL9/xgG/xKI1Ow/nDqOh9FTlOwRawuAQ4bBBgEoezl2
WjjQXtwkzuw8vD0eIXxHI0IIBECm/2bxrhkcIE8JclHekQJFHKbfeFA/0KK0GA9hAFqVBl77BKaT
skSaVU/PYSQcDoCELMnmMrVJ584Ds/NqYmorMuTv8GQr3Us2EdPb4t8z1+4ud4ma1YPOQ6tPRHSn
RAq5eymxnwAOrhd3aYhdooH3z+TMUUWaMiY52JWOmIwQe4JiJzMxnlx6E12xNDjWA/gLbNPGgxzy
efymaWIYIn9iigDhlqt0eAgG1ZgGPSy8eiYtaUTgYBufZAWlGv1WSkCsE0yqqvTERbeFR9AcTDHS
EwLdS93Su5gqXDozP8krI3qih9gtH5xGK6RBAgGV0UUnU34ukB0L+041GxtrgW5Y8FFYo4nrKPU5
Z8yTGlqOMq0uX1Fmo42ua1I4FtrWE/mPJBk6+b5YWHBDVRp2pW+SqXCo4/WU3GrL57N4Ok5vpoEP
qJnI3gzzvFmzEE23UOSdizNgcln2g0KzAQN4k0o6Jdr1UFpa8dEsi8bex5mXpxsQUrw22ZUcLf6M
gXXZ7imeZ6AuR+JX+2POOvmolV2l75VsjdFtcGmV4dwYCUHKlgZmaWdWrDwSWBWTL1rFVY/Nu51m
3+s4I4/eVhVH3XHPSWCfcH+SW0EEdvJtzGGSPAMCQAylN7VoE9sfMoRD1xjsbbCa6Hf6BjbF7tcc
dVi+FencJVtTJ7eSjOOqbkYlsBGteVcpwAVZpE4eRYfJJOLyXiyKUl/aTqXI3C/ROVZkWseksgMB
IYV/ELFU7etC9NAt52xmQCwcc/WmGNXRONT0v/OgtVKgy6DIVwrEsijC2EDeN+wF9dU4YDhRWmpa
b1PkafbBJifWfjfFiUCI1ZaVqA9KVns6oS+W1XV7bc45ZOFIUdaIucbeFnJjsp9gM1Rk2LYT59rQ
ydjGcmqXT96A5bAgh4U99L7MWzsPOuma+XVT8thujRrE9wbTW6H4yO/y8kEhGbS/QepiaI+mbO0S
rB2J3l6JlvJi5jDqW7bwwHbJBNhUg5nG9U+FWQWRxS3Ta3j4sc1Nny2xbyanjJvrITbHPg9A2rwG
avBIpbTDBV3g3V9CErgkUmqZb+bFTFxsgAQRyNQAQy+Q9GLJU4RL03D22aWS0FUUWsKWn7yVKnEX
D2pUGOHiyWp4kPmEh6avKuQB937SF/nn2srK7qAMee6+z2IOcqw+ixZ1UdgbKhaHkOsyHfQ86WGV
L/fjMFntsvhtP63mPGZpKlI8zF6H/9YNa1YtsUYe9bjo7yKaHFN/aISD3OcrniSdtewJnYjkYy9q
U5kfiLJH1zqkhgG2WUthjyDUTpxtGhtEGMWjJ5t242ADO/qtAzYPzJrYiR0MmhgN1GcspeiZXS3F
jWxm8nkZoOSqoW1zNZ58QGgRbxdiOuXOaTtHfec5mZJdLhSQysZoOzcKiXmKlIuJLIkmlORIzNwd
tSeohoVDe6/kGEauLpoOhp9rxs9ljsHjoYrVOg9zk8fhO4qWRUHBmWJ2Q45gHT7Uy7KKFC5qI4sH
mi4SWqrjL1jmyuxTrJANv2oBvCEu7rzKhdtxHQ94QivovAonOVcxHu9jf+4qIGfI2theXhDOnSx1
G6JwEwyAFc/eL+V0aNRm30q8n83EHPQzwMtx2bjS2lWqRW2NTYCyjL7leN+MamxfFlvHbmMhtm9J
sfL0FwuP1oqsnDAuY3i6kPG+5JH4e9lGP4dmE+W1W3WlNIRO0MhanQfyqnkoqD1XCDanDdvU6lZV
5XimOD4uQv4YijwG3A5APwHZTrA1djeLkAGG0joZvZsTPb+Kejc+U+2/vJfrhYBKrmQTCA4n1T5x
HkXrGAuudePSNmwHgouJSuvJNPFgdGvJtjBnycVAD/zMY3x5gUS4UPth8sKt5LB4/Bht2h0d9T+P
sbdiuSnLvp79wl7Sj2+XPa+OAzhE0IYKTHnqKMnlq11hMj2xd29iX5CM9ZDV5M7+HOb/Sv3ffh7d
/zLIfVHq7/q0ej6q9H/+wh+VvuL8Dk0VxTdkXqQ9aNGYx3+U+opm/Y4ihrlN34TAjrX+/Vepr/+O
NH+VxjsIsFZW11+lvvM7/Qb+lf9Ww06dPvvfqPRPEGwOGOtfYsPE+3GVs5yedrMOZ3ajTK4VOcov
UzHgNJq67vCcdYuwOZKX5q2ltXqNT7ka9Zu2dIb6kFZZ9tVyidze5107Vmfe/ON38o/PpBk2Zx+a
RrjaruvtLydwhIONqk/F9TLP4qGki/VJjHPhARNE+WcPtPm9Nxbek2X12jmI83gp/3Nowpm4F1Dt
rVP/2mLUlWhwsutKZApUwMq6GlFq+wrAym03a8nXt1/N14YDYcSIgRfTdowTXMpYo6ucIrvGeBtX
pCSR5TdM2wlvd4lYGZzS+f72eOtq9u8T1x+X9+t4JycuI1OwIGE8rDOSjZuvcXFkBOzwSks2b490
vOj8ORIUKqzrflpZnyxuSSpFPRO2TrZwd50pOQkkyTyc0dC8NlGAaTgwryRRjsXHE0VpM69Hdnhd
u32N136m/ZBNKq/mrC32etQ1X3s4EqEsbP3M1a3gyIv76PLuIqzhsO2e3Mc2X9SqipPrGOqigSm7
aWyNfIzv3cVy76nJhsNUcDYrgbvuo6wG7vpf3F2gmzXUEqeH0xw+z5EEg6uMn9fqRhAPsItHqtq3
B3llctILZImBCoVn62lweW65Hab8yXXqptY3Qq+UnaYu2d2U58m1LmR3+/ZwJ1Szn1NmZZpBvmI4
cLGTskafXOzhrPg6A/Y/yEkoT5iMpbe1akR3rq5Mn7y5bHekC2S+ivdiu4VRVziByvlz+/ZHeeU1
4XVc/+e1xKzl5PEO1cCqGcXXSEzp1mNRiLdIW/m9V59TULwyEm0tx4XZSRXwoiPaS3JXysi5GvQu
fjKmNNtLb7G3Y5NlF29f00lH5eftpfdKbBnO3MB9py3esmElczLjKlVT7ZFs5vYzwe7uV+HlS385
OrH9wcHHiGySpMy/RErvTbB1xHimMfvKKwuyxNWa5Bmw853c2smCzsLh6oq3B+kZWVTmZ7KBxKZU
McKZtbiE4lGU+7Iw2zPN51ems4kadLVgWFsBp2UQhpEZjszGVR3n7oXOgWqbF4kTZvkst5FWndP8
vHa/VxYcQm/gVZUd9nhx6j0TsaynX0GZaKCGyBwnhN4hztjPG6d/GgdjupI4/X9MFVe7UACEPsqs
O2fd9dr9/vVTrOv0L3spa3zk9EK/sgqB5Vk0J80PbPWaHa1ry6+yGU/0GhVoZ3jJmQn3yg5gclLB
G4a5Bpx+sjjbVZ6k46JddVO5cKjTrQttiPX0zEr4yguEEcEK7DkriP4zs+mX6+tGGalCaFdKpHab
yBr0XZeUatBqVXeGq3nSiP75AnHEg/JOH1Dl3HuCmDsxcTDWoF1lBevvRthz++AkSbc1u9QgZLaw
4+tZpWOBnZaOlKzNr6xMaVS/Kq3m0Rnr+sYyG+NmKsaMZHZLuvOZe/HaCopKkKxUcs2hV7zg41WY
6JrWdKUJOV+N6Fo2WuUVt3o62rs5TqZ7uDPeluSEaC/wQN/WZKztOU6KP1B/0PvX8eNXqkp6UCsd
k84GO+SphoRIRGVoFPugzGn+Liqww4hTs9/Yg93uVAtBCeguWcV2XYR0eYs7dELJBW2Z6gLyljOH
f3vpg0OzijwwKOLMdbr0GVM/1nhEHAZZF9tozvvrmEC8h7QUOjrsJL6XDhbInjYP4aKN2jbtreHD
mc+wlnLHJQPndkTtKIDQtSDZOn4Rs6RZIKg6B8VI2+taW5wrBLbRjdVKJZSWU9176ZReVDD8Lg1I
BMRRGdWtXY/nWqGvTOOfd4JWITcD2djJe5n1kzFovXmIyjb7HtmWCGNrQrcnQqMc5BA2RJjvaUI1
F0ajpj88TQ6ohZsq1BJj2ScIT3wQN3njjvNZr+71JpzcJJ0Naj0prW4ap6+YBr+L+2ccLD2NFcKz
EyvkhG7uYdT1gIVfInUpNhRZmPxOQ7QpewiTVPL9Iaq7pAGuGmYOan8d5W7/GPvXHsVrU1nHtotI
ED4WWX0ntys2u0kh4ORg9CkYuuGU4nZJWxmKjtojFqK4nz3YF33ffkl0GIMuRh37aKjnu0TGiXGm
MnlZeNKkZxECAILHjEX48SwqikxVM8s4uMWY76BdwG6UwNBk5aCPX+pOPM5RCkgHrfxmIfL8TEn4
6vC0rTTUGayCpw3mHr66g4fuIQZN3c6JJ31X69U8HL2pDXGM6+9kH6u7UWs/5QBmZ3aUE/7fugKv
FAV6s2vbcj2vHl99WoEfQ4Y7ZFXbXJhKl+4G6N2osgv1joBo7bM2ufLZK2GW+bmaRvuJeHcHs0Ai
xmQXloQP/+0TCIY7q1TFWhVrL0KESBeZIrlkh7Suly+q1Jiqy7yC0flKkIWlNINfUuJd2JHszyxr
LzfYlbOxLiYrM5At8PhuKOg7c5JaD1o7y0u4bu1lVej51zPz/9VR6JRpKw1xJeMcj2KlndCbJTks
zlzfzHY77GVJRBQrRcr1Oea2YE7ssiLCgA/wmy4CSWqzk4A4F72xfKo708z8ym3izduf7GVlw+XT
O4V8R4YTwobjD1ZgKWPjYXbg7ugXU62VN6XppduI5DMcOrH/nOsIw60+OrOSr7f1eI1CXkf9ykxc
G67GyW3PweySqlQuiVJ0i3CqXQnbGK/tapP0NUlAxYgfi0/oIqm5b1/xCR1pnf+cdddShxqerfX0
kjugYBPS8EE65LgZjYKZ6Igox8q0D22NiXJna82mXCZ6Eo19GEdpbS1lbrcKxwlfAN/fyqakBQSR
+8Exm3eeVi13CHnkddkMQ9AM8Tep9o9EwhiXcxbhSi0wCJWyVTY2X56pEl4W5CCfiAnttU6gcltn
3i+lmyPTgjXVudSb9f0opMQEE63RTlp0ZzcG2sW7t+/fy6m8DogfCSsnp65TFS7TpcTHyL6cHC8m
a89ttnQZz7k1vHJVvJUQf7CeW084J9NDTWlBove8LLE+vx0cs4z8poqzYNa0YvbxI1Ue3r6qlxUw
hk1QT6H9QJDEU+H4Nlb5KNeO7mU3N2no4Xq+KRLN3ipWpZ9Z/SF7ncx9MKqVZrCSPdf4c+PknWuq
op+ywt7o2Od1kIosHUflWK0+qpVNsJWbDpbw7ahcPuqClYsMbwXNsDMaQ7W328i+1keN4tdSWuOC
XMBFv2hnHeLsMjVJvyFrM3unoSYtw6xybaRQ3hTty3auvyP8KJ+VSW2bh9nU8cI3e/quQdsUxodR
FvkVjFDvW9u0MxkdWiK+0JiHmtfpdjduTJRb42aM3OKbFL1TIgBP+tGHdJrhVCTgwPSwWryt3us0
GuWEANvD8DsO6rYovnWxvlxBWRrheLu4Jvpp3aoRO66no6YXRX7rqIuLakIY/TdefvmjKZbpkNfO
MPCzI93dvuiLH62opi5MDAwjayfL7jmmqj/aatLvjHQsYj8R0hmDWNe0r1WHe22o5HS56FsX9hdS
2PXBHxQ1+myWGuYsUOzpOUajmh0qslHv+qJoXR/tsfIICKAnO/SpQqAardrpAJeqHgNp6lqKgy76
L9QEHnkASpRx8+oi9TvR1/us95CmZ43yLDkFve9qM4l8EkE8ZrCYtWFDaFen7aABkTVTJPKj3vfV
EHpaNzbbLMEGdNOYEdoS3SAI0p87BC+Bbss08SnUrB9GospLWKr2k6xgOYYGG6Xrd2XFr9TtAvFQ
TefZot8TC+mTSjQeasVcyLEF7W2DTi2GJSgGrF0dxRY9R6gqIX+3wpUKsQ1bYdhivHzRtiWdyw6z
ZiWsjRRBmtVY0btSDgaxr65NZGyupPqtiRN/spM0PS+7TOIvr81zg5QJcavr50LyeRqVlNQNzg/Y
f3leqkWHwcuLetNjP7sjhtP9ZmV6CmGy6phVrZFimOxhevWB10BB96RaM/IcS7bdxpDmvDdao/xE
VaULn5Un+tpbyfpIKjSvEBrmHLMqR35gUZwIQifF4RHxU/KUEMhCYk07Gd/tin3Wt5LGvJeIdJww
6uq0D3HZw0SVaYlxcdRXcMX6abYeRoKIP7kJbdhNTzwcxs52MR4Ktyms3ZBycPZlR7DFRUzAd3qJ
uwjUhSTPwAmUtqcFHaHrcHzVyedvwk7X7lhZoDbVSNZFbZYjgBbOQsw0UU+pF8b1IlQSH5JqDZyo
zf5gZmmd7uLMoTT3SEyudmNN1Aeup9ZY4AhRUiiVo4eeQ6AXKAJcf3pc9ucuqngAOPb5VZwPX21a
1nB0TCf57JCIgOPAbBTq1pNDfGWO6rIbVBxyfMXEJpqJDJcR2kbxTlAMJuSzoiMj6Ccxr4zCGwnN
ray42Wu1ZVxMcrZrP4L24G4W9Fulr06VPNQix7qq5iEPm5Rcq6+mHWdig5eim4exRFkfjk2pdBd6
LbpPketm3Tuni8d7a9KJfUK1TvyIwY2MtwrmZx8qkadj0OR1Y6IsQyATFmbKQhONfZOHsjEonchq
JKw4Fa5ahh2MwJwqS8U2d2htp9ywVXrfxAyTb1MshIRtPOEQpZ3PQjH8ualHInIKrbpRlow1x4yE
+zVuTARqM6D4t4U418tSbdxHIyP/zkd8LekQ57lSkhYO/WUjG3toIY3GuhNovWiR0aWODAsJNOB3
mpsZYGUVK3TR9BUFrVgL7DTV+/dpDzMx0IjYRZ6YZ1QkvVbNN0upLO/RYLDsxINeXiBlW1zOc6Py
w0lNCxd5004138Z69C6LJg5W9kyJTTocC6+f6+1w3c+KXrHw1PWdbbQSKtTkjR9VnCg+WbrUr7lT
FsyxxM3e8wCG+zhy1Ac9LRQjcMtqmBG+VViI1RBUso1Lzm2Dv/DUeri0aUm11ePUefA4za60AboI
AfRx/co2LNgqPaWX33kFHnfGQHSWn6NXVX1XCuKY6nRsbH8Y3KUMZ5M9JRjHyPhuuWN6bWQVDsYz
VyguLGVJHqCgiY/gLfrXQa2nbzBRentjJ0r53uHoemtm0vugINy6iY3INfy4rBR7U7Wq3fuZGS/o
wIsJJzkVv4F826WjeqcmFpSRDghKEGkzWXYghck5LI1bXGkoyJVbDKyxFOq6YrwgPCP7qBON/gwU
G91iuUkNglWAfV9HFopG3Mcd+mrU2FdFxpMLTbmkzo6yXrj+MC7skjb0DZISVLX5MWIL0l+w6g61
P+qEqm2EWyBZT7uWBJqBSVmHopd5fdla1vgEidC2NkM6OMVeBQN6aqBoDSHvVd/tZ1ri8jC7ifI4
K9g5Kw06yV2BjXvnFyTleb5eVcX7XEPW6ydNZL+DU0Mial8iffSzSe00DJActw9Kt8Shyuxn7Yqi
BcA+UyYhgxHqPUu/lUjLh4oHb8pEnfc80bKpAqtmxw0g+8geWYnlDXuxpmYuGYWExoL3Lh1pqjxb
9tBfaOw1vV+patVfTvin5UGSwliCQF677yR0r8JXjZglnehY47OJZq8JKYaWOmgqY4bEktnDp1za
6X7U24pEc8MgwGgaNOW+Kkoa8rOu599xOOjmgAAuYDnQMMf1pUmyWwCFrL/nyL1kIYOT/ih6q/zW
2gPGNaYjh/Z6nK3Z2Mdw+y6qpmg1n86qabCgFda3ZInim26xxbcxlXnjY+uV35mlo3ytDS8egFIq
swxbZaVid2TBi0DDCR9T7gSWN3aP2YNhd9NNySpPN4t6nU2h7yR551HcEr/dFOqlymlk4fzpjMrH
EoFhvlOjxOv3EUExjV9VkugjIlMVjAtYf6gJZw4Ut8gEBjUwlKLO8VXyomQMsVxCD4GhQUEwtOhU
nfABpqY/FVmtwaUCPN8kHsJLG9ph4g9NKsDQaEdtCtuST20DTSiMHehNW+nYycdUlfZ3G7vxKqgG
yh5/mlL9u9k7451Fm9D1E73QYuIKpX1HsLbGCljGOTS1GYEpVD3uYBARP1thnE7kue8us8C00Ik1
CiLXsJ4SJU2uIJq5Dzizzg8z2OujoSWmtcedZ2VKMeGRcqoRpoZuNw1WECeDOHQqScehYwD4m3M+
P1uQXkXYDYb1OLXJ9IjlBWxUUEzWP9RxzgAlVUTk1KXauPXKvovuG4tUZJYlq1srLCtqgtFY2tSP
W1cMAba3nrZdC+trhVpBBFNWrXtPLYc7Z5yTz6XSdCEJseY1LhjtRmhFl+yo5VlTRpi/wEcoG26w
EBuQWDZerpLYaqif9RrAOEwm1Z02GcvvtdUPw+NiqWWzz1Szxd8ZUfVdYdVYXqlTWu2yWZjLJo5s
IIBIT8zKN2szeo4SFU4jTKyNMCuSqUjZycdQHXGMDgyWT9Lg8BazA4z3msXPFEd4W6KJFOiSxahp
G13NCVePit77obWNcIMpwhcmLOuBxzd7Zadde7mpx1vhmbEdVG6H/lftF9zd5iWyHqpiKN6LhN9C
JD1VZjAobfdpSDKFYPrWacqDG8XzAus1ndHXohz+ns119qVLpzIFMeaZhMTbtV8pdD0VZeYYV9tu
7oB8BmHwTAoCkvrQ60znqSaX3vQVlMaPKkxDyrSBWn1jDeDQG9WO4o8iHbVrGsfL58md8g/wjoxL
t+gTGQh9nO+9UrpDUA9tv7On3Bl9TSwN5c88zDsbwDS6wKPpcagzb2cokuSENKfY2hlSVzYVpZdx
PXFz7npoatmFSC33iv3WTAbOaQhR8BtRBt24yIaS/Cb6GzVkUzk8ViYybsIj1aXF4Cfvvpb4pX+a
SY64L5lURVh5HYI6ZeoRTHtN1dkXLK8Rpd+sqWggs6I50ImJFOI8WtCHaBZQqTLorN9l0TEdErOd
rtHvi2Uj2nb4ZIApYnOjxfr3CSkSM3oyxFY0uMoGHvHnD8qMNQqJJnN+Qy+6+OGQ6zWGnrOYT7Vu
DclGgUCNDlqrK+syJbFqDBUxT+MFRFpX42DVtFCgGunJADg7H8hjmxpgRG/q7NAQkzQDpbfIdUwS
db7CyL5nRg2RlW9Rci7YqxRRGVq4XD8DZhFMx95rd2HRKdOTLbPe3DmjGv0otEHfW6iCwbxYjz6t
3YibpJvndM9TGDes71W8SXR9+uBJXu22aMt3LmxODMvGztyl7ZJwsLNzqw2SYj3a6Is+3httqoG4
gi9tnQb3wNDwBvt6yQn2DagI2zEYmtkM0KbFXxMJVzswRa3boZdA8PBbM+bPeaSdBe5YQUzF1lK5
7XVz6VYasYprbWqPP4ggUfqthD5cBBBExgnkwnM+VfzL9Ywv2H07FNptEXHDsLzASd5H7+w9tT1L
x1a0naP5w1QTmSjspFSCJe6VJ/hLMwnfDQ3w7Wio5Y8cEvNjk7mrYU3vpAVFlOfxl6wiXUtTDZ79
KrEn/MooliJwMiq4TTmO/bBVSqu6tNB6Jltp9dTRZZ3OLScnR66VIOHIARpmayBQxcpGcj4wVwu6
PvE+m7qs2g1YjMjZbJT6XSxjj9Cgxk1hxKpS3Cys/Bg69UhignpS5k+dNBojKLrJrbdjnbmPaDQk
uSGJHr//CeD8H3EOxQoA0V/dlhfEuX31/Vgh8/Pn/+DNeQ4KGQtlNT0zeq1kxv6LNme7MOD4J1rL
fHftzfxFmzMcCHU/HfZAZmlurVmvfypk7N+BU0x4XXj80nEHA/k7tLljJFGhQ7X66f78+79Clp6e
0sEsJmfTsQQmsOjn+WOi29OZbKT/6c+fwGuZQ6dpnCpnk2D6IO9HSNrxI1zf+scvt/mVptYxRvnv
j68fQ4X4VeSk9UX2BmuDdrkTBM2pfkLqisbxWi119v2GvIy3B/ufLobH9Ou9akHPM/ZFezMByxiI
QNAe+vVsu2cYJcd4/L8v5qQx53iNKjJvtglNEtSW2miWIB5kPV7hxV9NOyxlbYmRRiPu/1cXdOop
wNmc6M51wIHT13RZY5jcB3jSJOfc745R1r+u6FTp7hJzqHa9YW1wHnXGy//H2Zk1yYlr0foXEQES
SPCaEzW57HKVp34hbLfNIAQCJED8+ruy773nuNROZxy9OrqVKqGtYWvtbzFLC7JXYiLVQwITWPIm
AswObuLT0MEdEpWe0XCCOfg8XntnOw/df584/tsBJ3eNpMKEfccmZzLNfK4HTHNoFn8qQYdFYKdY
ZvD0LA8e+qWMxNHgQJjiDFCmRF5BLF2YNOl55v7yJtCWVs5tsmAIcDLd07H/yZOlvvL3XWrcyZT3
iNQltTo5Wjvxz2FvkfyZTXPlSfBS6+d//7XrcMdkEx2To6B1/SNEReRDF9Qo7PCbfc7a0AdLogaQ
4I6t5vPHaMGBfi027rfyuIq3EZoUhXc+2Cr1wbYdQ1jCjAeG5Ms1oNyl0XFWA7KCG2TbBqsBMoN4
DWFggeyGAaF08BsfZzkgjQ06WP8FeYdCOPZuqqdKf5RaB1fWzgt/gOutM6WhCWFymuYbnhqPtkRZ
zg4kKDz9/7n/r59z/hN7rm8lPKPi1hBb5H2A1NJpGVHsdzx7pNQo46via+YZl37GCXHYMhQpCg6R
49GG6JuO9V143LoIRqyqBnrAL9RcINDQzwOybTLNFR5rXsRoq7cdnpte/MbKCWQY6aXRguNBDlVo
fQQDmdOHMrawC4NoFbypP//KpS9+/vdfAhqsZ+gjuUrzsUXuPgDs6W1WRmN75VX3UvNuQBe1DTE4
LDd8IOsuxN3oC9t6dfTrvbPXm5n3PIVYJ59bfAHdlvIYG9ykPXvvxLOpKRxobJPm8TSj7hIX3hUU
3dDW/xvW9r/x4MSzyAI8A68YfSRgh+5WRUm3HMeGb8s7rwFysXqcWDpFwcrybKrqjzydpndgfA7X
RHkXzlquelpm85I0puS5BBymeM+lHMxHChFYeIdERsaf8PpF2ZUn9QtzyX3ZRv0fIANQC+WKQo14
ozcKS+ZKyOWa/dOlH3D25bW2A9MEKHMBFkKMqyyZU9SEx+O1vfm1quM/n9u1U7FlU4ZywXwazpmC
QwNgOX+HV4SZ3ZW6kOKIxK3tPrcyhR1EBwbQlZFz5Lr//WEnytsVDwc9qsLzvk1bdQewY4EKzU2A
ZYek3dLEetfpBoThumJKnlDVXHJUoiy0f55DzYzfgsmc1cAWLODg/BY5krPmgBdhnqMyhF6JVkch
+t+/0lkNklmv9UAGpIjCbeyPqD+d9TEptq29UZC42LflJPufKogXeRNvaZc8wpCbdG8A8kqbz6mA
3OFKVy7NJGfhgBVCovqljnPFiwncYvDPFXI112SOl5p3lg0UrjO8jzc8HwOFqgiNfPaupGn5t9ei
4SKQTDSytAFeMy/Vmn7Bo496nMLgmoHOhc4n5+D4ZccBSbNrgoBnOSSyYbM3USq3nalHO12ZZRei
zJUPTvVgE0jh0lzbpSC3aTyO4TfwfxBxcHUL+11XGyWRcmKq/K7kNl2TkFz6y5z1gy5di0k0spyl
MGPdqYFMcmdNHHhuF24d5xZvYjBs5EczJNGR2RlvVqwPDn6f/fxn/fJhkOUKYeGxbvlkSp1vSLDv
2KiuCaIuDY4T+xD2VMGKrSGHmAAuIDpqDoXtr9UsXWrdCX3cenrUb/dbTnBvhIVF9KlDmbTfGSlx
ohlvY128tuWWl9xqvNl2Ic4CQxU1nu074Vw1Ris62i0PgHO7hTmxOBQot8y9PqvLwKEKOg0t0Lou
SIwnFI5UqYxqv767YlkQcLd05visgSbVXlCDlDtUsX7rqGsV14TBGC7FtOVDVLenKUPhJqqlt9Of
R+bCNSF24rUrkmoDk2nJlyD5gWunmFHmIFSX64X/b/DQ/+xJsXOKpzOfu0YUS04RuO8z3TfHKO6F
33U8dkJWdzgKLRtb8h5q81uAeMyhwaus5+g7IRtp2cKXozF5ObXxfd1K/katrWfXnYjFRl0A4EV1
DohEEe2hxpr2vFrFNfzUhRXBrZnBe/4kgg1pHtXVK0pzSv1gYGjgGVROyCI/GqC+oNEnSMGX6Zku
Ydq+RbULu4YPutB9ek6f/bIYC8AoBqhKVhwJzbYXKvliM9tdmfiXGne2YFTsCPAIivk4QEW5o5Mh
YAVBLPfnsLrUunv7Vk1MiiadMfLBl5HgfNdB4njwa9yJWYF3uyCAMuD/dh3INrJLZihJ/Fp3ozVJ
QV+ooALMFiSNybn1yX9gzgP26zcF0qaAdmE+rk1W7U0q8EbFQO3x67sTrXiRT/uQwPFwjcmPoY7b
E7zuPTNbbkWjWGWb1iUahzRBnjWr8LIXbL1yP7k0Y5wNFpoPXrQwnDsmulhAHAKHJVKF9tuiXASF
BOCy61E/A4bO1gH9Uv8wzRb5jbpLJp22Uau+WsxRigok8Tj5EswT8WzciVNwFUdqYQZx5APo3dNa
f4Vk8ZqP+IVBd83RhymDYqI2ID8xPMCyBhIfM5Jrcv5LrTtxylGFX9ZBhq5nJnoz4XnkHcy42ivl
ipdad+J0NTHpAAYz+RaByrfbIKRODuCapZPfnCHnH/4lVMmwQoOiyjmHgzjc5UAASnK1EP3dK1Zd
7EtUF2TsV4mdtZjau6yZosMkmv+Nqv2fMwchrztvxkLR0iYm1xn9C3KBpymmT34ddyN1svA+AUEu
r6vgEcvjF0vANPJr29lTsxo2VVHHdd4sVXpAWdxLL4re74NGzn7aiSkYs9SYPKjP0pWGP3AyhH49
/1dRf0gXNa0ppCjt+jfUNJ9IIq8Udl+Y6ZGzmeLpvgTgPrA5mp00pFJTxXZ2otcquS+178TpXCam
EvGoc1Cfws+xxjqwg5Yz8jtp/FOn+UscmaElYVv0JofpwnboV/6tqsH895owbm1NkdaQqNSjyRM7
QgorFbourr28XhoY+jqIso7FtQqkzsGtzN4A2xi9aYNCffLruhOiRBM9gjqI6VgVYCPJ5TNPa7/d
9J/02C9jDjhf1hQQyaDGaKa7KF2/tEP6zq/fTozGC/SlNUXbQTO9QI76JomnK7YDFwY8dCK0X4qi
1LTUx7AIgn3QFA/1FnrmB1y7bEAloeIPIBZDrd1bafmXdITw0WtMQidEgwrn9LHHmLRV9wSE9amQ
/xto5j8ruev3EwMJBDl3FBz7bb4BEO8+Tvx2UBeJpGyiWa9wt2OyfEj7NYeE1e+Z1TVAgKnXCh0r
Oq3khw3c34Z/9BtoJyTbrBmB0cBHjCvxbVyzpxQUEb+mnXg0wyzgHsV0Dm/66GWzmuSNodPBr3Vn
16RdsXZNnel8CiAlIJ24ySAp82vbiUjR1hPgBGFwTGqcboOQfYWliN/GBo3a60UQE3uA+hlbclWz
dZdMcXAAt+saH+b3EQ9A8+vW02nmOk7mAKDG57E/AHTjtTHA1/Z1w1WJ2qGhsjo3KcQcIPsqYLbZ
i8+Ao1r1deML3rus7YrpiAq8m6XF2/5AG+01U2C28Lrx0aDQPGjReNom76hR3+vYjp6jcv4Mv+wL
qHq2qI/JpuMo6TtIC78D4eTbthOa0VJz4DcjpI1RVfwAgmFzN8Qr8xwVJzqrKZ5bnGcxUZKN7baw
+QBPXa8DForvX48KpKox3DcR+StFMd8e2F3WQym6RbXX0gIU3esfUHA9KPBWo/MyVl+DZf6Ex4cP
XlPRFWsB9AP1P9jzR2PK5DAYUcMRjVxzAj3Pi38LpZAQet3xsZo58tErOr6u70wf3q3z4BmhqROh
jQTlBuXzU54K+gYe9eyYcn4NIXqp406EmnKENtLMOg9V+xRD59ugSMBvxN34TIIO/gIgdBEC97ZF
RnC7iJuffo07AWrxojClUk9QM7Av5bTe1Tx59mvaiU+AIQqRkmDMbdQuu7bnMJCB097Rr3UnPvtk
6bIZWqEcT0jbAVVBj/BDvKYxuPQ1nQAF12kSVbSMeQ+tTbubzBgANBza9359d8JzCShWxdjgi872
b5S8Pq1T+s2raVdNpbHxVIr1Uy5Y+X5V6jaU0m8eukKqGaR21sD/KIfpXHWcl5IcACH87tdvJzjr
LS6mcRVTnlVw2Yjto0yvHTvPcfKbNcWVTC2olG9nxeGGKOfEAP/NmjcDU+tuaYixe7/+O0GaiG7t
RJ+MeVvTv9oq/hQo8eLXtBOiKxSPsGkCCJqQebqZJ5R7RHPs91QHTODrFbckVVKPFF6RUL1+knOA
SqJAffTruROj1Too0E2rCSVQqD06btQATtWlbSUOfj/gxGlclbBfSVtMSdS71pK81IPfXTx28URt
nQy4MKPpwmZPOqzfFpR5PUOBNv16yGFxVMgBKO2cFpLkAapKn6Jyqb2UvrGrjyJ8DpO5xkwE08mi
JHzIwYL2U6fFrh5KrkWgUUs35t2Mkr1w5qdhKf2yw+CXvB4XPcbGxBmGHMsjKOPkvk1WvxhyVVDZ
gkKgZigBUy9KuJVt9j474xO8ZiFzAjTDLAlXIsY86ud3cFd/GEPt2W8nOscarxNsCYZ8YumnOhqf
WjF4XeL+5UVSrLEUpWrGnGFkdhlE6LvBytRvPWROZGoK3AV8DQa821TDfiSokwuyD37j7WyfqJiu
bJeEQ17WFP6pCxIVRxMGzG9gXClS02RQpaFAMqfgou5Tw9j7Fp6ifl/UlSLNTQKMS0qHHL4GZB9N
8SN2Ur/Xc2DVXkeQCboUhcI9pksPA0eBtdYKFOel2Sy8cjh44X/9C9ACh1m5dhj7slo4qqgh2ymK
ePB7RwAL53X7QAiadEQ5WZ4GE2oVYZwgf5qML56XxsSJ1UgSePtmgcrHyk4HWPY2O4xQcvKamYkT
rpyvK/y5YGpvgEbehwwidorbr9868y9HuRYKvIl2Kp9ijmr+aCPiq7BrV3q278TsWo9sXFaMTV81
/a7W8sPaRn57XuLEbEv6RQYApuZjl6obO4EyDOP0/w2N+v9zlrGrN5rpTK1qF5U3RbJ9CvuivEGl
P2oSvT6rKziiWCcTYvFZs64YgEc2KSxnkqKH6Y/fDzhxi8c40XdqxshTcE4B7PoAp1G/3Dw4pq9D
igtJoDEeVc5j/QycxROqjp/9+u1Ea1nYhbZtOeS8y/7q+gU0ASASPAfFCdUBKfM0AJYCFddN+hfH
o8KNEXK+8eu6E6o6DFYYFyZ9jkjNdgzSl10AYMbRr3XyesxHWLoAb43Wk9maXRKpO9FdUzH9cwT9
zYXGlRkNoCElKkUp+gwaYrHDazHKs0Ner2JfyqwUN1LZ5dlIwNrpRAMGcm81JC8ocePDO+T/pvE5
45LdgNak+5tGdDHb8RbcosdyHdJw2W1xM4wfFnirm31oh0587QF9GvYMB0tyiBLk2o9cAR16QFV2
a/cMr9TrrRmCtMkJX6sY7NtmsfsoRDbhcwBlrz2BUTHxA+Ur2lzaWm+ncsiqCdV2ZDMn+Leu22Ga
Je3+WgG4LN6BLBA036YoGYY83Ug25+OKvxd40C0BJGFOUuAYSCT2zPLS3KA6vcweWNqhLiwcNvIM
e5dlN4OSdatAFd3ysIdd1WmR7Rwf5hF128eZLzFS2G01x/uyVbLHeTaDsT1MsSjoEn09RvfTUE4T
vNA1D+83jPayT6iYb+HyJB/Hbg7jQxzOQFw1xVhszy1cxLnfKcSlyco1NkwY2ucMDvXI+gQ7UoKG
7DU9XaUXjQuLg2Sr8orJH0Usngte+/XbdYKb8RKztgT9TkyRT1l7VyTXnHnPgf+bee8CIpMZypQI
GaScZNm6g0mTABQs6j3HxFkmYRRPmcCjXV4SYBVWMfxkzeh36DsbDP6aBgdnK5s7Hva5sUY9ohqs
hsOSln5LGXUWyorVoekICNAljMAeYpxfofw3+ovfXHEWSsDE5nlWcw8bvtJ8HNNhQzIf5A/PYXdW
yqGrNcpEsj7PkFTeJaR5qLbSr9Isdm1AQoQwfOYVPCx6BchEHy5NvgK+7HnLcWVeUVdHW0AxI1kJ
v70jMEQA+fAgAanIa/BdqZeGuUARVLrP8VD1c1HxXRLAEduv7fT1pFRmGcG24H1ehRl0ZHria7sH
95b89GvfOdTMybDR2RCVt0MGP2LeDxRv7CkhfloMWMu+/gOAQWqjcC1xQADADd5yS3Os69rzgODi
PxVfimYDoBDZCD0CsRaxvQqWMPcbHCdmlxCl0knd9aiqbds7RudE79gwMj99f+yqvQB7KiFk6rEM
wwL3rupAGcKd1vqlgl21F19hqCcnnFeRylpvi7gwOQ8195z0zj2EUPCH6vPu1NQSdt8LUF5GAyLo
N/LOTSQao9WsuCfnge3ojwpq8x+bNNJP+Rm7oi8APrumaoTKgXydg1uRdRG8O5clufJ2eKGuDk4Q
r2c9aluLgrVpl29tRMcXMBDnfl/wjigYK/bBCwrOHoMga5sDTnEi25cZLqOnKkiS3u/ru/owFAWz
0DQ4fy52qNJ9IBsAKGTVqfbk9YnOhsC/bpeADG+4s5xXpkKDDSproC5zC35l6Lf0uRKxLTQjymtJ
l8NKtxa7dWmWeNeIGJaHfn+BE95s2uTYEfyANQSy5c18gnr/u1/bzobcaml1BuZWrsDe2a8l/bnp
xLfjznZcwkFzmgSXYH+CQE7EHSGTXwrA1YjJIAjLBQSRXMdnKGZwhpYt23u/QXGiWldgpUaAheeF
GdOjAUwIwPTac6t0dWILh4d1hy8Kl9I1+CabhX4fA2w3Xn13hWJTE3d93EUyx1nrkc/bfTuUV1gu
5/n2myOzqxMrV7wzsrHv8mkl1R3sh9Md/LgXv03MlYotgtXpLKjMqUj7ctek6XBXcZBM/cLUFYyB
INbD1DiUOU+AQR2y9AYOv9YvRF3J2Ki6ErRmsPTgJ7Q8TKOM91w389Ofv+n5ZP+7gXeCNFuEnZcI
+3u7xQOO/OFUZsc2jPr+yHCr6/zOWK7Td2pZAS/fss9DQ7XaVYluzqEVZr3fXhw6e7EMgCeesxpz
MyHPRofvAWn0nPZOyIJkodNwRN+RXYOR94hU/gZUqtfnBZv79R7SYTIGAqrAY8TH4v1sA/UMhJlf
NRPoV69bb+sO9hxkas9rcPqkJE1gM56kXoP+L9Q9OPdgW8quxWM4shL9kD4F8ID2HBhnczVWd9bY
uoVCAAinPYoPhy8bXM5nz/aduy6ANLDM0GObbyP/htzRG8mrT38Oqt+vZrCWfT3q8RzitRoVgiha
7cEBHCYz/1jo4Pe4CXDv6+ZrXN+6qjgPu0oLJByn9FayxHhNd3h3vW69JzAI2kZ0vigrpJ0igG2B
VPHboagrKcsYbEQSEEbzaNGRPXQ19Aj7puua+dZv7J1oTeelUDjZtnlUMXtIyzAEDzkt3nu17qrK
LKuR4VqG4FBG5drfNTCCeCREJeZK7//JtPx7PYb14OvRZzElK2MGU4eB8/t2iKLO3NRiHsYTLmKG
nMCkY9MBtMS1fwgsbgUP8HUbQJWH69/JMLLdchh/J7tsKwzoCjYQ4q3sQCbfy2GwNaCMVbF96wtb
mxOM+MZ+b5Jm/U5lHN/PqtF3tq7mEy1Afs42MDDgZS7reHup4DLTPIkzp+Klq1MFMwTDweoO5Qg3
rxDKz8dGVcF2wH8NR05Kin7+7jfozgUdusaBnAuSwZGFYQMI/NkDqUnpt8HCF+T1kPeBSHpkR0VO
1vAHI8NTFpXv/HrurDG4a1oZMDg1Ac6rdi2BO1AP270/N37u3++mirPKGBPIcpuAWx4UWB2347S1
wKFaqB4OC24I5S3LWFt5ZdfA63s9SNGQwUlsTkQeKBDKY7G0p021/4+EedE37sKC6dLHKlsY3BGp
yGd4ThyCYvukG3JtnM6D/btxco4GUVgCUj8akTPYzTxDVR2/Taty/bo2UXDz509x6SecRScsMg4A
+CCO8GgQ7FDpAT60u3lEsv22XlDRduVSfeGTu6o5yBNKMzNYUpS1FuJkkhUOJE3QHmu5pWQPRbdf
Vgl2gq+/N8w5V1nAVyVnHQkgdGOfsBB5bmDcCWjg2SMkAjqRw53wL02Xk6bRlQX6wpdwRXScQsu5
oQb3IMqB69usnZJTn2Z492flDFj5n7/3hfnqukTDQIKzuuYBMB0ACaLWvfycDdyvtJVyJ7Anmw11
bccm5zzRJ2iu011RRX6XlX/5EM41UpHURFVew6H1pGYrD2lWe93jYLX4etqEDCjxlrfFIZrru7Cg
wH0zzzF3wtjSsJ16jaa3LT4W2XCSNfG6H1JXQ2dBXaunTBQHUZN7ngT3AyjQXjPF1dBBVngG1tbF
QTXLcNdMk86DhD77Ne4EaZHwarY0wGSPSlDc1RgDft7GJ7/WnSgNMzHCGiWoc15P6h6q109Daf3g
sNTV0JWMl8COmzpvLWlPJtPdTTi0flJUGPO9noaBXfGeIsc6r5tmOKgqfQj4OB39xsUJz7UJBzPR
PjtoGdfriZDlgxqF8Esqwhrtdd+rPtNDG3fZoZuHR5gN5c3Y+23izIlOW61rKUscpFpt6l1nunC/
tcmVlffCmugq6Wao8zdU+CGIJtiDQDUGtyEQhf3G3NlgN0B6plmrGlVL0u67Ei6xu2LsMj9BGsDR
rwc9kxY1FyLJUGjVb2SXtgVsgFZR+9VBUldNZ1hXdHyAQ5VcNrzZPkEFcGVk/qno/c3xxtXSxWyL
AKcqqzyyAZ3vw1omKDAqAQ59ASmpz+sk2+iODzNczRiya3Ai0iKZgeNUzJ4Gk4XDcVPA7n+VPCFz
Dh+amntl4GE2+3pY12CIwN3Q5+vSqMvbmoapOVaTmLqD17xwZXhdXWuWRnDxXseKYYGyjen2VcIi
6nf3cHV4oxZmmwtljqavYFKexssBnhJemWbqyvBwZEuogr/LMTpzv5ZkQKV2zL301bCMfT32is/x
VGg0Phuwm9spHnZ9S/w0fjRxduO4MqiGN505kiZSeyoiODx07Te/r+pEey/SNAxpoY8zqeQuDQIU
cK1x6LevuSK8ElpT+KJRfeyhrIEN1lg+tpzqj159dzV48aIUheG7PgYZXj1isZXH2iZ+A+Myv+px
gblF3+ojGJXkXSdX8Q0GHdzvGOQK8LakWgZt5unYdTBjA7kaRJi48KOewInp9XxsM003msJtpubr
eIIDKfjigfB7Y6cu7YsuhG6t0NORLrKC4kq/oLx6vbLGXtjaYmdLNgv8A8G3m46Ww2NLhGLcc+F5
VomdOE2EYQEdMOqbBK5l0fZnOFZ+tYTUleAFm5JD0VJzLFE9c8iWqtpjPfZ7vKeu9mtDGQS87nCw
4op8g+vis6yIX3k1daVflURKuVfwjIeLU7hbFSmORQEZ3Z+j9MI10VV/tZEYiOhpemJFm8zvKiNr
ebKMtOMpHhV2wT//zIWJ4yrBipkWcdTgj0hIGhxmkpT7DoY5ftOSOrurqgquNUPrZdnVB1jcQf7R
27/9uu6Eq2iwHEDPOB7Vquy+lkNzmGTht/G5SrBMxaGWSTIeZwFbF1mlZAeA8ea387kmtVbiurGN
y3jU1daeokl82KIm8fykTrhulYy3Hrmeo0orvpft2uwhSfWT/eNV//Ui2XHLNU8LdQxkMO6bTXU7
qqwfuQkV0K9bL+K4HaOGqWMNd9T9lsgWjr2TH1WQuhowE8Fay4xlemqabnvZQrV+bMLuGrf+QigR
965LlyUyECsfkzFCPcr5wKFIdC1HeKl1564bRxHS1TbLTnGA1PkcfO/b7sUrkFz1l4hIVMA/g5/A
+Sra3QxXpI+6WqfPfs07cRq1Pe23cMxOiZIdBLjNyqoHFrVd6herLu5LTanBKR4GbBmsBZuM3LWh
50nMFX8BxDVoS9C0jLH9nfUQnZ8gkbrKL5hB1EXFh7NtHNBHYonifVyli9/KS5wwbcK20pvt4wMo
XDfdqN7BRvTKznRpJjoxGiYQFVEp4wOD/KHpgoe4q5+8psq/JF/ACFUj7eIDYUZGeazgEH1bLdJ8
8GvfCdFORUPTmp6f4j6Cl9wWT/HduVTvGk/wHIy/uem6eq46ECpOl4KdpAqmG13Ms3yceFjCoVkO
vLgt5bZUb/RWXL9cs38UKL/7UWeT5ZYU3dwMLa6t69Kt+6itW6KOQiDq2lNVrKLdDb2EXc2uowP2
9rWxY8dv+/ZsgnbCxbqBN2q7idneVoUNiq+ULpDddSEkrWJHG7styw6HHDU8CHgKqjfzVCwRu12D
mA9iN25tGdRwGM1qWu5GzRUOQj07m3sn2dCXX9VYSRPtYsFreUs3AdzzweJCz8uDHeZl3AtLm/UZ
CLllhnW0gMUPMN+2XqcOdmsG7rO7zAINL24iJRjQ9xI5Sy13qCtoDTo48b77oIjERQbO0OlPqST+
eTRDDA9EyH3pzmCExH6eF1LnmzUrG3FGplP3tUfSlsNnfIzCaNklKSurL10NC+LvsjQw+kEh59aP
8Ooe68Z+Pov0btQm4W7eARo1wVe3niJx4CicLI4bnmzIMSDFOsGUEzMt288M1qfyQGY4UN5H6cyy
U52YTaIubOjtDVwCuj1nCj55TWjq9BDWdKH7irMBp7BUpodUAoC7W4eSDR30m01flWdXTHiB7pEh
WeFOrcehG/kuJYyjbmSu8yLmODZiLWHS3OFr9VW9gz0jHqsyuObJg5Ed+WvQkh0Wu638u6k3S09q
7BPxuI0kZR+rgXD+CENDSh+2okpNCfNn1KjEp2wxEYgIG+OmfYMKjRTfS9W1QufKcMtKcwpBNcZp
DM7Qm7ixjK7LtyGVdQ+n+hnJ4FuOCqTsJVr5Otl928VwEivT4IyBhAF9twSoYtkg2gJBh5vZHC2+
Zd/fwkc928gtE11a7QQT2YmJqtv3bF3kiGyKDab5fLKcp/vQTOK4jFijHllfmuZlXUnZwQmi7Hpy
Oycbjfd9CSc+UGIr2x5wr6nSL6mmXX+frRsuflUSmnXcLUojmb/L0oQTnKC0ppTC94/S5ikS6chO
AKyI9b4jS4SsdqjBVtvwzKznErVboZ2YhpKTAbIWtuYbaQPUzIwzj9UzT2SUHqpiSppvuPukLYLm
bF15mJqknx6FCUv2AnnWIE+N5SgTyvqwT+62JCDiIaoWsf0NM/HeoGJmDPr4cUDQVsdOVZbcKhk1
wye4N6chwfImSpbsuIwz9RhqLaJvcVMUqd0VZSbLfFnmOYE5bh33n5uF2WQP5n2IavRyoVEGtHPC
2u+FXkr434pBpN8Sygb1CdXlW7XH6xL2LtR59PYNVH1Tiv+5D+Lv/dmo/lYSZe2L2MIo2qsKkfS9
iTHNb0pBtkedheUpJEPavE1Hw9kxTGtVvR9EtW7vFhR4kAAv0eAGpIcziZjdTovuup8CLzfVfcMG
avO+b9oiH0gWjfdmyDjZw7c3Jl9SRuLs72gRxSNKyIM7PCNt31HaAj/mJSkPJQBBwWGtt3S5g4fE
vN0AHkQ/t1kdZwd19jR+4rZqu8eoLOrodoFzvYXvc9WsN5kdQ5Zz+JuGn+CJKor3cIws1V5ZHYCJ
2ITZhCIayab5bt6mZHwDq3sd3lLFVPsBxh1F/9YkGa9OYSV6ftBrA197uA6nY3WCfjoa3wzwy/ze
ggnQ7QukDJe3sLEdsZRU/QqnyKTXY3kI8Vo134sGgONTURqF8pqAz+VLlU5ZfCuVUmyni2Bk36oq
a9S+7Cahm13aRUUIo6OYrrdTKydY6y4kDA566ki069ptUV+oztCDQxKWEXCGK3pRB+U0whA1mLpj
d0by7AC028TjsKAw7ZiocfmLhHZhsFcrO3A5YQXB3uC4VP4oEMJ837QVkbDAXpL+kx1okgBwJCWQ
Z/Ch3jaYTWtUyb5Y+NONBfw3NV+x3m9q6ftdo7FNLztkvOfpu4i0Lt/P1Zbdw4djxK4ggKzJ3rdo
6vw1lTbjMclgCA+G50JkskMBaJfkbRZl4jjPJYWleBnpdLtf1qlE6mKFl1V2ExYWB0WUs1XV7QSr
NbhFj3UdPLNEjORQxcwEhymco+zA7bY1H8dwo83NrLcly43sg+IwLKSwDxSOOe/CaGrqZ6SPiBW7
um11dgI6vtR3mcA15tEiL5aeYlFj09NFkQwQe8fV+iDLsBH7fhsjDT/UkQcoXhhherughG6bovc6
PJuYmi7W+l29hpzcwI16aB574O5quGXbGC46gIvvhmXMotuIZpN+m0xD0H0l9Zq2D6ylEyZaV8m2
+pu26YbpIMFtm459mdbzCX/Z2hwTKeLpAxNzVdxNZd3QW1TSsvaNGQlcvo5Yk1p2gDkTLX7AddUA
bD5VTXIz9XVZQuCMMixMlBQwpbuq0VbdqEZSCIcJhMThcVKwPtzN2nbkuQuy9G6WbfYxJQIJX2DS
k+Iljqo2+Amp/fNZ9HoDlAqxJ21H/gz55/qznwb46EYBNsD93HTip0JxzUeJMozkhmF5hqlrNgh7
Ey3dJzHGzQE45Po9bjVgJG1hAEPCdtwk32crwdSXIQwbHme1zns14bD2ThA8G55KHZDD0tQHAqrn
E+PdvLxpN2LjQ103U/IssyENTv+Hsy/rjtvIkv4rc/w86MkFuZ0z3Q9ALSwuxU2kKL3gaKGxb4kE
EsCv/6Lk/massiyO3e4HyxSrsGTevDdu3IisDbo4m1sWwU2CYBnUvorJKNbhoy0YyjK4xsLx3aEW
vCkc5j7vshBqirBbD5Irj/8AQ+Eq3eTInYAtsJLPmyK0y0tpberiGqNtyzUkAfmnzNo5Cgt5k9Ul
OUzDEPA95mw7fujBwLowSoePK60hBpMZ7Pp3hGIvRoYFE9ZDJWLGcO4TU+TwPlbZ0B/XYNTbSZsm
Hkly3RVB/QTN3ulWjQjxG1HVfJP37ZeVZH201En+Ed4qxXXoYfAb+wEtkYtS2iVExuHmdtkQK7h7
39MU46NItFZ4kAcOioPQ6iuxDqLWB+E7Bq8Ytsl9R5sveuKI9wFm9666YgBlvQBpOL2CcfI8/Qp+
jcsjgy7ruiEBm8SVVm6dv6qm9rt0cqAuRxkE+m9172QW93OQdfdZhWD4kbd1ElkYxPMsrstlhKJK
koZVG5VWdenlyqizG3CO3Lj3g6xvfI1k8NfGqTvu1ppuGhg613hUGUbqKxP0yR3rumTegRjZNA/g
rLniEeIJ8hru5sm0r/tlWY4K6g3dxs5ozB9CSOVMUT0yzyIOv+bsZWxsSj7mGZ9uC876O3jXr1nk
IcE+TGhCrLP80tK8p48OhozBC0crLHgfSkRSyDY5JzBFG8IwfolVbif4RXdwoL3M8tXGfT/C2juS
45jEahXTTruxKPYoTtbuxoMTc2dw2CobTb4G1SoVR2bqJl4UHBNtAloe4vcYBcWYgH6cjTGzq9rO
0uSHpc7jxDcfatiXRWrO/cGDR1e0zXuw8ZZ44W0Ywx69lBA38bBLsK2pcHxhoEsX8L8u7Lhs0irs
kNkPHXwHJ0Ov88YFyyazGbkQHvzbJUFTNGyk21LM/cZVZfso5wLCEVY2T8h6P8JU+nakMGagDls0
XE5M7JrNyD/lS5qbm4mbuO0pdgalZJ+V1dTAyLtA9ygg4SOtfX+Ax1hpI1pUfF+GnYlHjLjeDaTS
l0GhGhuTtD2iznDTnlVKyAnvDO7wxy7rM4yvU0jBwpO9qNobXnc+wFkBhYUrI1O+KdrezTtB83C6
pQ2xEHRG4968C3Xjs91UwXrprmcZf9EDbIM2Q5gAW9J54ORxabpE7YgtPLtFQ5M3D4OT660Iq4ru
u6ptgzkaTvBFEyLiYuICHEi9n2iH2mRtUnOVIGR2c6zDML1bwKwK4lli9z4Mq+8xcF9xynwMmcyk
jJWheXdbDsAw8fDSqt/yBXPb1Q4jkHSrE940G0sS1sU0zyp6E47dySlYDqfkWoO6m6Wx0ZNgm3rs
CR3xIZgZb2qntoWuIM0VrTVGY991mKDkz+kg22vbjEjr4ywtgpgWkB7E0tXzFCkvESTYCG2Ni1T6
DkmlmglqwdShkwudAOvhscTDwB1yXAy5h1W7UzETst+USzY2+3LGefJBEOunHVNlReGBYyGuR8Oc
682iquyLmUQaDZyuu1GP80vTJBlDySOSYjiOYOsh4lmk9PklzzuP3n+y3OrlZLy72pVfDVqXZKvh
nDQjfUOqu7FryMWzr6YgPZSyEe7dWCV0emjsCI92jUr041IlforFnAebrsyezDyO0dQFr0uJKa4W
nZ7IzkV2kbkOwi4h5vqR7PF4XZ3pIoWCvAftt3x0lrALVjK/n9vRbH2t+FUJ/v37CglVPC/F5xRC
1rcUkNZdRplMYVPgHoWfLtsWJ8Ol9unylXYFfe4bobMLlmcYL1iLYTU3fcDsHfHQH4b8vbiBcugY
ablARWUk6x5pS/+cAnKyd1PQgWDuZhWPASgXSSCetW6GaGn1DdqQ0BiA5y63EQzbrxDipsNiNXtC
dE+3JStkGdX17MC9gdkJEz6IUw8HiE2JrYPnM3rEjCS/yEeVbrEwYBgm0+Vylfqr1qm7D1kYXkpS
YsHxysY5kfeVsPUTXav5VsuuuE9JN4BINVZl2UczyY0fohT127JbYL64XMiJpc+Szt2lKxZtNkXT
y7hex3XeNbYQlwsIueGTD7R6TCsPHs6GuUYFF0mtJl9FCfaKhvDDkpGvuUsW9ySElEs05fWsQU6m
k182+Unh4lAt8wohIG3p0sEruu8HrLI5522xSeVEg8uJhtAXwKC0J5c2o4k5DsE8uN0E5QryvMqK
ydgs4eSuxrAT6UfUYnUP0wwWsIsu7/LwupinCvbFaTMhtNLO6mc+Vh257fnIuy2ER5YGIhuDzA5t
MJnqQ4CdCRM2seQi33jt2zFaAJwnW+NGlce2Qtbto4QHMKqPFrGM+ZdZC95fT3M7rZ9hs+aR4GdO
C5zeFTay6KICI3DFFrpQCdtbXeXF/UyBZm3bJuT1zikEvg1q9FQd+hOhdNurmvFbjIkV4gqMcE43
1MzCHCgGAedfc5yi9e04ON2ReDHplF0O/cCJjCCRo5H/rQWrlnuAPYoB1wEJeb0ahmpAJMoahRyq
q7H1H0vAL/5DKUpzCFs0fflQe/WBDrwMPtagDAD4mVsBD1G0VbIYqwOZf5SMUwkHGDvOm6lOrX4v
oVLhnrXPiH4Zht6wYiNUHyBZSRoRTI/Sr8WcRgFjiiPLSWwdm4RX7Disel5+DZPCVF9tjvnMrS5g
xPmwVNlsIKEhWnsH13JRzttmgl7x3uQBa+8k9idiMOH2lCDAHkkB/s4aDOpfFJxk/oKXWUnqTbja
2bZRJaVMYWzQoqJG+VL08YIkFYk18h7n7wuHFNHvTZmW9rkagnbatUXgzGEYzCjwxlbj7aZn1Tx9
LI3AdJ3MSjN8dL7sp12XkjqITTnSq7xPExn3oHa466UowhSvROUYbx3QN4ptN/WosHoJgaTncYXu
M0b+++S6TVm/98msH3rOFjdETqxrd7tUVRVZuN1GGHNMRw7HPF20u8VrpC8aFYu/KMgst0yuYRBl
ZlTR4DyS6MiNzg/3inqV/TrBsUdv15KQbCM9NL3aKB1gnXKRoHq8zqE4h6XHac0vkwK2w1ddurTv
DWKo3XDnQlpFJAeT53mo1iJA3bWQYD+vWNx7xQRVlw6HTvHJe57vUdlS86FFjq+yWJiU5A/wWMuQ
CxW0lvkYYaUJHmsE6wUgRYB50FVlND/qwpM1ttj1TyUV9bZKctlEo0jGy5YAmLsBDMfFnW5mWV76
yZrPABhfYP3imIRTkMRkQwvrI/bQsDT5CJkWlBppjViZF7a8cY4YjD5AN8cfKqWzuFsX+OhgWolc
5Mry6qZ3fKhubDIOV2PXtcUn+J6716Avh2EzjwHeZTir53I81RVlqZuHag79s0Ra4zbp2qP6BF3P
zVHlVb3DDL6RUdH5FBkKOvATPBz1jDYEwuEA2NIVR4/hKRiL6hOACT0D+1z6VUVMYLDigA6RGa55
r/vgjitwU8F1U006HSaZpq7CSxkXMkCoICny7Uy4Lk65g8zv0z43cksxlNX/OqP8meIgAyD7ERIk
MHm2Qg/htkHxx7A+c/Zoc1TY+6UphogViKJdNI0W5owpG7MvWtQDe+Z+zKZ4qQeK+l2F1TRHxaSr
4EOe0+SzPmVEF3qGeMLTIrtXV1YuPBBAHTSN+zosxwsDqxsdG2nr11Zg30YaTjQx3G5IuK1MqL9h
2iVf8RAWvYVsaxKiONeE72amvHrp0sBgrD43CQDvwNQQ/Bo6KG9skAbV/lLItv1SVTOnCHZhVjTP
ECA0BTLvzPOLwoXLVyBC6XplK5a81lm1GgFb+2Vi13Xmw/4pSIgUrxROMOIrEJMMgF+RimvT2hIB
hGRLzFLa+ztrEtVhXAkt0zCVKbnLAynRpEFmQ66Eh07uzkxWss3sVsK3k5xQjFT1OD9C6puG7ztr
pvsgCIf3OlH0CZQmt+7bBLNtF0ELvGeu6nnaylBDp3otpu49nnl51dASbE1ZwFce0j1he2gzY/pY
dCjcoi5IyhcMoM9RLzCT2HWhl1d27oI7Jf18I82a6V2bQFFkW4ll3vdwS9nTriKHEFbjCHwNH54z
VDHLbZe2GIqfJshYRaJHyfroRygXf4QuDuCGYfFh9oKOB0dtNC14DswXBcKC4ZS3SERQEQESdU/Z
LJGWciBkyLByUogAqsfwlthYTHeIrdAp4EA/shb2O8qu+Z51pHuGq0BRPjDdQttghrHIQ44LiXh+
ys9jxO7F+cgC8uW3yAZVGPMOl/PUtolvd0WfFFnMQtX5zycK96Ftqrq+mpVaK3xHGQwPqJd9dctT
5a+QXuZ8p3UXtBdgBit/jw5Ls0WYaJqdFaIYNiybKgoWKPyOt60nCCKQfbnEuwDKlnSi7QAgeXDx
p2VxD0OQFVPciJFWl0Ew1eseqnrr10DADSyq4Hh6la7tjO2TaDyO0pNtacIRZabzl7ylyGOzvLla
ukw8gJTfY/AFsqWA76A/wkOVvAQrpiR2GoNfyxPg03nCaTQQ+tVpmzIFa6dyBeA1VGPXHBo03vKP
2doPdYw3BR0HXWaoBRAxq6mOsz7pIMsPTS5zA+U/DbjGy248zG3Y672CtT0cf5NJ6jwKBNQ8d97w
0yYMiilNUb73KN4QfMpNsQ7GHxxmjUzE2tlV2MZo476OOECTQ2cdSTcThOIJCMY1C+lzGyJN20ze
2CxW4SQxwubkUj7nEupLGwJQI3+pANGFUd2MWfZE5hXRIw0CSS+lorWIa8MqtmkB8k5x20xAbKNM
LnO6KTAzS27Drrf6Hj43+RQtEDfvtuOSCNTDbA2RxpiOui+BhVlIJDDBZO5h0TSpfbZ0Xn2RuCn/
fkCWKq/FQCsVh5Uq2V2VegIt8A61RpYPdf2wQJei3LFiIPUSCWhITMDls2ZNo7ByUI3Bop7THZok
KunhF2+G5CZrSb4eaEjm5sZ0aD9EsuMeNgBdZl+J4Hl2ZGvSgG6XkLK5gB9DwO4wDqwk9pTlq0db
s1m6HWxJvd2BwNnVMZqFYvzc+HoI4Pu5On0IKgCEL6SqT29Ioq7aUGu6ApU9qr36OAIWL2OMDblh
jCAxRNkVkUygphUuaC4CmCRnn5uuNPMmkTJxe4947TdWdF25rTjX/YbBaMmVUW/rJduhzKhQL4dQ
FQSnuDq53sEEsN0UWW7my8QRpWOMP6VGbCAwQrCh8qQGTQMd/ja9lNPM1xhgcRdeLE3YgoTSI8GL
0F6gZYQ56LXY9FgG1S6cR9q/qlyUVYACgoaOw8YZ2jy/dmVdYUyxROPX4TCtkSyGcVBZs5esY8t8
KKnm+nm0MCi69kAZ5g43nodFiBxk5u2tUHk1vw9wNwY5E6CQdtydRNpR/U56ncLjeCrcr5KgLWdk
YKCBQzdtSdL0dqnpgIrFjlxig4clUFgVo4UovIvIUJvmS76gqAdldVE1ebVuCnokA0qgamodRnYn
mDC19nIw7ahvBYJHinxRF+vXMkOT7WNR+LbchWnYBECJ+o43sBiXNr8PkfNjLzOjQrHrkBr1r1kX
Cq8jRw1EyL0KR/2OAnHO4WqEtpb7bKBSXD53wdgGd22KPub9ZIp+gBDHoisWq6mHXDemQTtbHbIa
7VwskrDjO6tQ/cgt7EHH/gqDranw8YrWaFtDfNCqXG2IkE5f+Q4N0muk2FpeIy0Kh8emKkp7qVLu
20MwVmn9kRMC8Eqecrbd2NbBGFWK+eC6JRBduw/GYcwR4+CuEBukx812GWttj/ngML9VC6Kmd2sF
pm6syYDeZc6rBspJNg3cFy2HLnnHgZzGrIFtRzGtl8EKV3qkrJDrrA6+S/mCfArO7TFVsxsvlrYx
/MKieeT3VSlX8kwzJ8RlXqLBHXekBq9lizF5YoF8NOhfoas1zCLY9ZaxMeayLoIIe+5GdsMJqG0E
VF92hGJioN/lAUUbUzboXC5RBedAHS393ImNzZQIL9w8mvWiC+eANFAqZH40UclTWAACmqDFtaB2
GJ7FALOAV5WGY32NxDZXu0pko3n0Hh3HTZUC/MbQLXiWd3nTVPIqSaumfPQaD+ZqYbocLskIpyjA
eBi82JfDsoq7YlR1ejkX1pRPqPaAsQJPR7bcA2/TNRoxIaQHcxKP2MxdEEPSRi7dBu1tpc2uBMv1
pMytPkCYkww0Nga6rvW2RodzGA9IwCwerFNFZ+9wTjdopYBjhg4xcjezPHI8dswMGpGV6xOagoB9
J+zknVlXdS0ARwRXLEiAr0eSQJSRnbrTmu1JIWW3LwvVi+u1aiEoQNnSug8+Hw2A7XKEIs7Opd28
ZBH16FCgdc/AJST9oKdYAuEYPtZTqNldCzWRge1OCsYUwMYsJg2EYTVTEZva+3Kz1PZklOgGeRQ2
CZsDLG1Wf9E33cg36bR0zTUbIL8UzUlJ6CFcO8Gvg4HSYIemu8s3lU4Nqs6uHzrkRrzO+adZFWN4
laxpMT+g3RI69JGyxK5feSN4+rkrW1IdCMfs7oHkfulvIINh3bsKGuvIahoRztc0DIbl16UXRXed
T2OttusoNJBBg0QkQgd7RLMwh+CjTHoX3oykHnzsFjjhHiwuodiMK2NljGEPCRJIGJ744pPeGVD1
j9UEq+sn4st0uLFupc2lgo/jenrPKsHwjnHLFOeDCovPgBQD4LJCB90A7ByVTDw0WOf1Fjl1iaMR
IfRU5Xvb+VsT2InHSxBQi22ie4v5n06cnp3pAGIhh7DC3A5qqgLoZ+Qq/zqeTsavagQKDXEEkR76
1iwUXRWkU4/cWuZG5Nroa9lorEIolHgO4zOFRgHZcCYC0MV42idHlinnd4if0PacqiafXl0xd/N1
u6pavLfzKENULX0xXi5A6uf3WtXddHvSJOUXQz0mUQ3xpj5CGprOm4ajc4XDFg35O70sRl0OGSZn
juj51RBwQFK8AtjqS2BWAkasoXCfxjHodYRBOeYB9ncl4DzbZw+g/VCkQhNMxh8KMHVxIMIzBlqk
ZtKJeVYdMZicaAj6s8B/E9u3LsoxvxpGrQYvhsfgctjxFTBSCrAYcA1xn4BVrHkQSYe8tYgEwqtb
o7RqMb0UwXQBBeduxrgzzK6aOZTZBygGoGUTjR6mTP2+npzIi9j30MNHAkrkLOjG8gzUpM1/DtZB
bjoQeo+mK3cxAcMN6KYG4BVD+Js/cfx2cDX5LO0OJvsGM6PuntGSaKCDetuywW4BE6wjhgaCJDj8
ZzLOZF6GsLqA8Pw8b4gsAKGtSyZu0Xttxo1MIGbw9xh550pZcgmbum2GakvMSxG+k9PfGxY591EU
FZ9mJN3VlucPGmhFLv7mSBg9GypooT5qklypHc5HAgjJTORmQJgeLn7OxvsTATa0KL5n+wIIYw4M
SzRGAmy/Pmtzd1X7oIWm5wC2GWDqqYDNhTI9u5sHALeorIqAxOiW4D39/CJOLLkfsefOiJLpDOw7
D6zatXDnrTY5hrRuQIbtYyRq6KSjC67fUM74M3LgGW/S9gOWGudyB4GLXj26pU3GTZfmKNI9jiSo
7ULOpEI6Oi/NG0/4T6ia52pbBfiOOEaY2EkNjxkHGaVtD6T5jRv6s08/Y1N2cKgcVGYEmFD159LS
Z6+75O+RTMkZ3Rn5eV93aSJ2aD+jUrDLIR8r/jc//Iwx6Sh1TTtKsQMCvQURGW0PCsjx5wvqz57K
Gd05mdFbFCaXu5QEAw7zKYlohmP/73366Vt/ZwPHyo6D7YbnwtYaWtPOwDV1bR9//uF/skIJ//7D
pUUDtZsLLJdMGfZ1AJjkYyIXBp8szeou6kZMF1xgaE90f8tukp/LbmU69QoaRGIHe1/xPuztcCwo
cNWf39C34PqD3X0uuqWKhQMPSsNdrU0G6Nk0i0drBf+8LtTJ5xApN/5LE9JG7vOueFes+TuKlSYu
kiEfMxQpabaF2+jXeeJZxyKnkIv9dnX/9Z2oyPCv/8afv7Qdqvw0c2d//Ne7tsb///v0O//zd77/
jX/tX9vjp/p1OP9L3/0OPvff37v55D5994ctEnK33I+vdnl4HcbKffv89LU9/c3/6w//4/Xbp7xb
utd//vIFvRZ3+jQo3TW//PtHh6///IWefBX/6/ef/+8fnm7gn7/sx7x5/YR6aBg+jX/4vddPg/vn
LwHl/5CYLZdGEcEIoSc3Rf/624/kPxRV7JTqE/yLUlioDZx8M3wz+4fUQlNCtKGU8tMUxtCO335E
/mHQumEmNIxqKGL8/+u7+22l/PZK8Dz+/ef/aMb6rgVHYfjnL9/vEPBvJAiUYF2EimkpNTvbhnOf
LBPoRbfY4xKq7YPjQWRZQ06zyQwDSYF9IphkCd5ax6cz4n/X8W/fCxk6wyQ80cFJPgsudTO1/dTl
t1m6DWl7M4kB3XnXRNZfgw7wGlYMiTS84A0vX373hn5wx/R0EJ59NYP/oETzixAjzxULlgT1l+/t
LQp4ewXt8H7aFqZZdyjli6dAMqDJOOGH/HKhfjgA8Aapj0jpfYxfYOkb2c633ODsckIiDK4IlFug
GGexytMhlWjb3uYYLGcgmmEyDjhjSMCzWVOQForOoAPBGsCAsW/toKICZNs+pqYqu7hSebNgfVL7
1rzeD1ZGyACZEQpCozHnU4GNKQM5r+aYFSNIbyHkZe0mnNDTRjoxL1ufrF1/hV5a221+/oJOAgDn
DySkUuElUcZh4vB98BaLDuusTW8JFsHnVozt57k1cpOwOb8EAZa+R5Gg7gLTt8/Ic9P4599+Wnh/
+HaFrhHumEP15Sy5qUk4SDGYIwRsMwCns/vMOMtAqmPp/uff9P25+m0LhABcNE4g+EkAUPr+PnkG
M7Q1SI5JxsmTpkN/QTFd8MaX/Oh2BJrEQoPzS/j5UP3UCpAMEn5MEzCaqjCdn2botG1d79zTX78d
jY0smNaMqPPh2moCAgRPbrCe5PiuH2R/q4CCvZGh/eh2tAEvMASUJ+W5nNGpNQ2Jxfy2oUDC0YzJ
6gMJ+/ChaN3yhvDTj16PEdiPeFOIwef7svU+oUle3oZ2xWC/y1IbY5Ri/Gs69L+tAqOA8QCcwnI7
V61xxi/KlTkeVrm+K5AqXg+AnN4Ktz+IeQKRA3OI4Pkh1pwligXaGNNa57d0DFGk5kHVojOu+qnZ
hbrO3jW8Rh+KYbhj08yOIfYWGNpAC51RtZ8mMvy1Ielvdy1QIsBMleAACs/veq1A0agrfRxcYw+M
D/YClKt++/MVebqps62MuEoN1iP8QdT5RHZXVwjdPYVq4AQ6yJiMEXD691lVfp6N/UtSSd9uSDIc
n0JJ8PLCc8FeYA61AVfh6JMyPYCJCl4pT9/ykPoW+s7uSEqDdRKGUlI0/L8PGUWTEQN3lKNBVxWd
MqSXte3ANFC6BXeVDHEPxGnL2iUrIpYU4kXINdiCSMyv56TXB6f08jz1RfKeFaCwoNdn55gHRfEg
RtO8EXpOF3N+sQoMN6NhtiyRqnx/sSFa1T1j7CiZDW7Xduo+y1R0Eai3BnAW6ADEE/Hw81f+g7MD
B8f/fif7/jtdRmZIhIXHguGa4g5M6DifMrPlPkMDAjMMCYYEHKzDqaiWazCQgvufX8APooZUgMQU
oUpzeT6COnaDyRFVjipx83YK7HAzZ1n+xmL7Uc6AbaOppJIwhe7397c5tLSnjSNHJBWcb0ewuMdN
MRPxRBda1BHpnMPQDq9Rra28AWcHHKVmGxYkSDc1r2QQQdEweMsL65sI+/kbx4bTiMzylLaendwr
AMvO9OERaxgTL7bNHqjLq8/wDmPgxNj8GSyuZgM1cd5GOMTnl7kRdJuhlYJ/M+YO5r3N3oLOD8Ek
sV5XtfNvnO5n9dNv+9QgnyE4D7GNzuUPQe8G8c4QNJ4KeqkySLDGVTlNl8M0hBcwyssfRzu0HwAU
tVfW+vw9R4skjXJgHjSqkMtD3M6yw9w15WVTB927v758jIYEA1YOKLD8bP2iTTwQlAvHwAoIdDcG
wwilHt+QCPpBXFSMESQEocTbOj9E04WmeZlOx7qjU7kBrJ091egERPmauBCko7l+49T+UcoNGizD
HWHBaqZPx/rviv1uhfB1SIcj2EvuirqSxUNZhB+t9OzO22Y2MNoK548g9EBzmGCieB8KMj0mK1gP
bxyFP9ig2JgMm0cTaBOdC9CVbdHyDK0vjHrK7ZqPvxI2V2+kDt8AxbONgKYNqhvDoddjzksM1zCI
I2bDEV0fEXtdVHFmweFKkgxJWL+qQ9gk5ca2uoqYX7oWNOmkzaNxMS4Ad8phCs5a8sZbOO2+P14U
Kj7BcUr8QaDEOqssAMKjz1A31Ix+6Nbx1WvyOWlNLNd1Pyj+VnHzo6eNcAe9Em0IyomzM6Ds0D0E
k+PIPciJQQeafFKEIoZHhovaEG2epvO4bXY9V+v74BQ3+Qh+gds62n5MTznIX95fCiXfafdj3BE1
7/cLEao4kC53zdGsqT1goWOmZBHqjbv+400bigMadf0pIwhRoH+32oMmhSJG2x9rdIWecpIP72jW
yr98JxjRhKCBQZzQOjwXtGrpAh6C8McaPLkv3IOqt4qye+NO/phu40s0WOIM/lnwFTnLNzDj1AZC
emjVe/YImzV3SFaw+MECF2+ar/zg9ECVwpUB4hEKRKWztbJIAqZtZo/wnUNJC8XM9D6bRf7Mh3le
t37Wc8y6gj9BB308BKAvXcms6z6IEaVvL+FqEAdqMgkmXOehP6n7lBCJBYnVb36+hs5QfmR3Giec
IhjG1DjI/hhChEDbJmFHUPmbCkKWwSrAMg+LW1Cu8ybWcPGp4Zpkah5Jj3EnNJGW5SId2r/Y0Pjt
SlA5KCMMYBxz7oaAoatKZ/1ylKVa49O8yGZFy+4vRsxTjUopETREOAOIdcq5fhe8FxDcA5eOR9/g
QVeCFrchiIxvwKZ/OCK+fcupCkY6I1EUnH0LMChqMPx2lLUNK3hbEXWZgxi1y4e8iMgi1d767B4G
e9ldA3r+62nI85I5ST688Xb5WZg8uxBzBgBgrjGVrHXHPByGGxwjDUZh/HhHiMcsQii3GLFD8xi8
qXZpzGUFgfjtomd6oWTKqrhlQfmWgfzp1n8fuM+v6GxjYFgOzNrEHlcfkB4IEf2aVEN1770coqRU
BZgpoYBMQubRJkUT6ucP5Dyanb4d3GKY0jJGQSY4S0lGKJCPuRiOqqY+xtQaMupB1G98yY9u8RRi
DHKD0Jhz25BkDSEGufZH8MzXTSbDBvQ+VDdrQXe6brOX/uTphU5zvR+y/C1NlD8c16dbhFIcIrY6
AQv67JVXQVOsxvXHYdDEwfqHgbIKSscjZIfqg4Zh5XVgA9uAFERnB0JvjUYL6I3pq5jAlY5l5iH7
yGkLrv7Pn/0Pr0xQgf2NQlkhXfl+7/GicYJWaCUwjE6tU420Pp9C2cVJEbwg2FHwOag6mCY8kX+s
2WAWu8ZoVPHQlmy8buuu//TGJZ2XdaeHhZyGG4EMSuB/31+SAw2sxTDU0U1gIGxYmw0fKEgMOuY6
ByUKi9VdtP0y9NsZaFEe5a1r6CbsJ/9IIXhfxkGXg8gBLtIkoiAZR3h6nRiDAaxQpsuw7svXN674
HGs+XTHitcCLRQST54qjOE1IO7f1cQKze91yKGxn4DmtmmKgUxkVQcwORGkLoj5sybUKbv8fe+ex
HDcS5vlXmZg7OuDNFQVUFYuiK6olSheEXMN7n/d9sn2x/YHqjWGBXCK0pznMobsj1BQTSKT5zN/0
4wiDWyW0+zN1sucD214yN/rXBsjP9YXaZP0Ex6a6Vejex7sKLOgBAaF+y2jjzdPUsRxb4aIiEllr
/mY2iECELnll5CDg+OTN97SsJsUPYZxeFXWpCXcwe1HvRJQquZc1AC/MzCpxjdXSPy6q8gUwFyc1
VHWiwFePY8P4V4Xt3LT27HwIIZI9DEoUfY1FNT6+/7HfOK0cndzeoKRKErU+va0I69Igk25Ah05X
ep6bPiQ1aUPtzHx9IFODpMOtcyRSUFuukBc3okWEHvSqfVM1vX4MAoAmBcXkhzRFIAZJqyI7vv9S
r09HxwbbqSgEYyqB62q8QgQD1g/DTYsfyRPyNZ2+E8VYAOaxe2Bamhw2+jXFyXrkFBrnn8UACXn3
/jNw3qzfmsiMPpTDXtJJbuTVKUk2FUEPrG60aJHNSMcBdRMN4s7TBM7rCRL1+LfpGPQnYLN20w9d
H0Z5J4HAbu8nClqASkM9Mm6SPAhaN3esAh5BAJHmCoNigSWEUgrpM61mS5xm4K4nqddaCSp1x6T2
DWozSPvgPLpTzW66RV4hfawTo/5Bm0DvdoYMuWsHvwl9OEsUOmQkqNUDegCW9B3x1PRhiBuYdxE3
5I8ODiDCA9P8wzDbUPfLOoOxOsaZdQRrNGvIG6VTe9OBoR33dW/kP+ZOy6RdR4k08UpkZM+trjTB
DgVwy3aVXg0QjMFzeN4taDDI3hDx3REu3bkWA5DHATIqiS2hzFWalOOXqtDm1ItVCZ5SiZ517VmD
pn1VNJho7gAqPHNDIew7DtQS9lSnATErZbnogRc6UDSdSQMMWNDFQqIloccNBNJEesWdFKeVMasB
7+SP9lyWsYfijx3/6FIZRSUUEfA6jhqde4TEcy722HRJ8650GjsHtISYBKSTIUoNl79lIehScA9L
O0vSevvY6MCZb3CXigTi5xOC3EEvwUl2isE+aEHLjzv6AlNEfU35p0hitA46bQQRM4i0EOh5hGPt
ysth7NrVmIduAETwNtdgBuwI5VB36EpFtb3GzCY+IIrcBoAGYqW/u2TMKHHpevpRHYxmQXa1selC
uSACD0bST7cWpgFDGBxO4g70w1Cvd8LmQco1rksV0uIDkG1VudXbyeLwA4Cf7/IFiO6Ltu8bNBdU
8SVN2tDedWrUkq5GeRHsErWjLSllPcbUlhMrv1qJCm8gpOlr2auZOBVySb0i1IPmR2mmrbit47nI
d4qwugygb1c+dllYtoADbTBAnZagJGPGigH7WU3PEJpYQfKc1a3b15VdwOScLLjhjVOGHi1SVjWE
nFbeaS28SIjqKEztCT0VuNWNNqhuVFFg3Q3TnFFAGJXZ8UMnyBs/yiVd+6BCOQOcUybhN72LOnkf
aoX1WILp/6jNqpnv9Ria854+2BShpzWlH+UJJvGukdMYAdO4He6HYBxQ0aZft0Dvo9yH2KD+NFOs
JRACclQ/F/GAlr+G6yrsAnhZQ3ssQy3SrgKDX4NLW2C641glf5sWbs3wGZvoY1wXygcLxjQOAGFU
uFarIC2Q21VvQgotuo8djp93UxfA4YMOzNFWUzz61Ml2oe3UKXIyvxfQilwR1m3oVfow/Yuk+iM4
w038A82m8p9uDVa4wDfcVb+Kx6759au7+Vatf/K/I6xhEer8f8MaruMm/v6tiy8QDctf+b+IBkP+
SyFTI/vhOqCeR0byG9FA3/Qvgx41BQP+TamFq+xfQIP+Fz1VBaAkEf4zcIHay7+ABklR/qJgsvwx
8RbRJerlf4BpWJfHZZmgl7QcOp6yRFvrVqQRpzrdl264n/VR9UO2pQvw8ueQxePPuk6tK6UGI1ri
I4h6mt5CboHJMwJevVbrXvFfTN397zztJcJCXRKkF+kbT2NSQzE1gz6XAo1jCVleRAvKFGc50hPp
/ZhVwm0k7aSAgP80GbT7JalojrmCkEEfK0jYOaLzK0iaXqw4R0kUXzX0rPBhtnPIGnb7cYJdfsCr
vr4SZdqh3zLr17WWjdB1nacF/rdV61hF+88P72gGUBQLLAqV88uHn5IABvYgJfcybMkMXEhRoGmc
KS3kaUdPH8pmCK9sYXenTh2c+8JWwn2gptlhrIzxum/D5kefD+2nKgtujemUK8pGdK8uT7CaXoM8
xCY0IS1R1yH1UGa6PqU8Ya5k8lkHcAxZu9CpuJqGv2ByrmVbVK6Q63Sn9OgsUX9N9wQzrmE7mRdB
oL7TkZ95KDilb61CYGvukMiM0oiemZwX+ykesmOJv9ld3fXhB2eSsbgZbdMzJifYKB0b69WiKQCB
qP/LJNuI569NCuM+sZqUSuldqploSgxyo2E10hs6ZLo88MI4msadEYlza0iBcj108vcaYY47ICBV
R7NrRoOzC7ODlVXw+UFq3xpdCqcoKHtUV0Ql/YBcYQe73HRY85l0kCajuIcZ3P8q5lYFMA7h7MGW
E+HGVSN5WIO2x7qOIVMJPZfdukPSZEdlfknksvJ6mjWKEnalZZ9NC4KNG+ClITmz9BRgefzIvWai
b0eP0VnYpMVXePTCU9TuF5+spqXSAVpwe9RHbpE/UqnHdnH1pHcohQXhACU5i5VmY8mscwQSfVpz
4H9kjgEC81VFQ04Nbow2LpEdoqlTCMXcd3alb1W0Vl+SLOdymFXUjspAZ9hlxP0v4uogJSLC+bNx
Ihd6FkoNCvmDEn1lEUY7ruf8E9y04iOW9x9zJu/9M+i5TvBik4AvWLA8Oh1Dy1zAGasSkm6NU6LB
Gz6LXCiA+c3pthSG5Zl2aX/oFQV1M8tpDuihoXZBs+afmcrvh5yj6zpthAC6bOsnvXbMncEV7hbJ
CN0b4MId/DC096Va+zmpjnlQ9fGYhyPbpTHbayVPlaOpk66E2GMYbtGIY4bByOdIHqabcJqru8a2
JxQFkvJoEOTcO9monPknd9U6QdkjLu2NXOpVasyFQJkZxBVIT4se+pLmvDiOUTrC7iCagnOlqW45
i5uEeWhp0QjZ2cWjeTKrYRd2yT4ey8c636rbr8xDwAfQBaMBBRSDwj1liVVJp1Lx0eigBZ8petUn
I5AsZnc8mRlGSKDxsuMoB/FjLBWDP8amDfdt0l2yq8Tjz5vdqKTZhzSdxz/SHP73sehaq6ZBewTI
y+W0APVVybcm7Uxn4bPZESgbcaRfvb8OV2f173fnQtaYggWDRwjwcu7nKA2CGNHdM8xHDRLh6E5m
2VwhNr2x+da5KveVydamSkzXEfjkaiBVTiDga2l5Fgl+8VJJlQpWZRp5bTFPn/ISJab332z5hRcb
zOasllWVSgc9Afo/l2/WRPXQY77enUP0leVhvpvgcKFN+nOIafTFuUdanW+M+cZSNo0FP0bIpFLe
Whc7kkpObccYqvO0SFiJ5jGa7Z1o+kM+td+tRCEDsvy+1jw5if5R1fzwp+9M80O1DENHxZFG1+qA
i8k420gfp/MooeY6FOb8kGJUAuGxG+/aTv3OI6kn3e63nPLWe4g6nkx8R7mV5hqL9fkSfbGHdah5
VQ/7504fC3ErV/Eul5TyNAINSVwFnzVEYGLhV0FZ7kWaB5/1KBz2xpzWxxptpW9cR+V9EtRbrmbP
us4vlgFHCy0/1h6BCNVRdS0qnw5I7nISm3cmotUP8IyNE2JVGILmbfCIjodrTllAIpxq+6xyrq12
qt10Gn/a6QBvxEJQpSduQZzPoEIqWyMaf6yj2jC5HqpK7N//gOtOls32oENt87SaTAtxbYEqqRnG
jKmQ7gr43vANXWnoPyjGjaPNnlqUC+pxP0qSG2Ri4xhe7RdKoJTpngFvS4Ea6NvlfglCfGgbenR3
c9EhVDGbR7Xl1M9G9MOqTMFJsBbJ0am34HarE+h5XM1UFB03PoKAtUuzkiWgFKJI3GljHHttW7a+
ZLWL1pjdbczuKnQGBEnLW+YwUKkVKiyGy1fsUcrsrNhM7+dMlm4tyLiFkCSfhU16DxgtAvLwZeOD
Xr4etRjToVNHq44bjprrmiaQk3rFMwzIs2xh2KXlpe1p1CRytLMaWlQU0PxwCBGvrnvrCmnfHwF2
2/vSKpSTjHQnvQ9p2Ad5Yh8kvGgT9/3Hez7f/2t7PD8eQfoCgscvgJrf6pQ0JmRDuL/mc1509NBS
4Yc91nH2UhbuBw2xx3BGwbCXoyeaAuOHIIzbWyi+DV3WbLymM1z6YkIXEyVG00cGLAOyrthIPxVt
9EUf2vRKFXRgk9jaQd2ubnM1ETdNSpmgm/Sn3hbKPtX66aS1Q7J1Gi8Pv345QHkopuhMPjCXy+9N
D0SmEjuIc5ZkCGRpcX+twXz1KzHB1KsjXdpnsNpPif29zzNXj5DBg9CfP7CI/lbnoEUwG8GvH+/P
+eVGY8qXPJiG2tK+01gWq42mGfWQAkdUzkmXaj8NG1VSlJusXZ0jhhvF0vSFBluzR1Z3K9J5NR+M
DLqfMAvwrI6Iz+V8yNakl0ZRKuc4sLJ9E0mLFJyjbNz0r1Y8oFkNoQbWOmBP8OKXowQdcnxKbTdn
jrjh0GjG5xoVKI923xZn4XI/LzNpAeuDqgFsFfzImiqhmY3OsVI2Z6NLwiejVPCaKZxrVYmp9SJP
F1PL3gTuvp5EmxUFCp+Qkdh93Xy3MRxGhcPoz3CDy70pReq9WaNqh0R195hw+PjRPI+fejohvtwO
3c6OKKO1JgVwTZ/CY1yMiQfBu906aSjkXK52gg6uXvYwnQBA+suDv7iCBR0ysBVBfwZoRgASq8rX
WNX76yDQxFU5V8F1QP12udPAOMlVceJqSagepBBsgwkN0tTYZ7oRHgyU02ijd9/B/f1CjiHd4Ua/
ySm97AEuH48YiTlE54g+1CuwPcoFhiJpVXNu1NHYC5Sfkd035fAACHpvw9E8sUnzg241kOZRXzwP
gw3vl5pw9NWMaA/yO9srhRrlh0BrQ0CtcvfdQH3+AEUuoPlSlb9UaGancOFmp3UYXzsVdYJBp2EO
W9z5EKkLBLOPq9umlL/KyAB+4mBAi4XqmHWrZRHXnRib22gMnDMGjPY+QgDG7RWjPVW1XnuRVpi7
uM+jjaB8hSp+nhuOB+6r5Wxmia02qm1OfW4OUX3WApMSPnTOYzDX+mks7QbJpKq7C7NIOg6gIAy6
9J8DOGhf4A09oR6f7zl5Oz81ka5EGQB9VSedb2dJj05gD4vv7x9ml2H97ycFI8JTquCDiHkvFx2O
gznEPak6Z7PeoWSe4YcX0zKB4Wt4nTCE//54r7c80bwG+8VeInsafqvxuswAsxxU5wVP+YQUmFtC
SNo1aGR54dyZV47RbPluvj7QbAqrWBEbskNk76zChtyyqdc0YX0uJ8WEi4VufoS4FjJFk+y9/3pv
TKcFwYwABRQZ+v+r6ZykYTD1lqEA2pWI6SZ0xZIUnlOUFqesB6L4p+M5pg7wCaUOEk6qvZfTaeVm
FBGDlGe7daSPYzWi1RdEs4se2uArUlJtAF1f3X3E49aCKgFPRpl6DcNs247m14DMFfvKPAqlqVw7
ptthxq3pggVH7R5XhqtGHvrd+2/6bHx1EQwsVYYF7vqcEpKtXL7qZPaIfmJ2fI4dafwyIQb1vVIq
8akrjFu1NrTDyLG6T2NZvZXq2NinBooSWdSMfqUg3iIVWItk1Kc+Z8kRWTrHhSOCDo40Iu4aH1CH
LL1p+iop3DuBDX0CUUtpV+t987nPhvBzb6GNUqDOxm6O91rdgVihNjges7Hrr0tRbnTEXy3a5XVh
TVHeBxgCsePydasmmPNxYCUhSg9XuA7ifc4Juih4zxuZw6s9uRpq+egvLp6gn+mHK5wBKHFOqBG1
T1UhYjIH53MX1U9IOioby1Z9Y8iFmUNJlsQBFMnqGNAHJaFjZmdnVqt8mnQbMdksc8ons6wVb+xj
baehUOU3wJnrRmDWgtrITSMXd2ObgMzJ6bgi5MFqcKDl7ivkW89lGzeU7sGZzAZC2EgU/lpSCd8c
pBITvkaAChalSK5rW2DJaZenLgdH8/4yXSWAvMmCEOHE54SjdP66bGEg9iY7Q0qMhtaGgD60p+He
7nIE5ffg2yfPmfTHaNC6RYa8OAXTlsnYqzNoeQIIQA7PwfWzLiLQLKQmnzbpeZICWCsRJjm/tERL
99OgKx/nMU8PG++8XGeXW1Nha5LmkQYCN33eui8WkFzQ/UmiKDtrcY328BDsNdJbpE9RaMAC5Rgu
XiTFgElFpQtQ8bUukCGbtmphqyLG77mHh0ALDRoHifjq9O0b9Prgk2bnJplxW3acCJ1vq8TkIgiE
27e/VPDiRzWcbD/AqIhKvEEJfRh8ygfGwxA09jf8PD69PzuvN/JCfXzuVFFWARZ3ubv6Vi1aWzLQ
i48N+zPI08wToxn7RiopD+8P9UwAWn0ISvBkgyTJFE3W1QcgrRSwSBLOVaumSLGgHrngCrBtMdoQ
YccYOaVe04t9Gxn4Dalzfq/YET8zRvapQC96ZyBZRfkAf4qDgi+7S/85YOZU5K1VtdtHkalBlC0m
SPCBU0Yb6az+eiHZsAOXSxpqHaW4y7nSFSmodExQznDoTGRginhPcdPe2qPLlK+mCRU1knnQiRxC
5qoyy3Fg2Oo4lGd0vH/Fg3UcY/tziXnMDvXA8NgbCBnijRQ8aBLypSDqlAOU6/nvlMrOLpPVLcPE
VdnxeeHanPLQZ2grGCQ9l+8dCFphsVOUZ6kgz87TzPHTWU1OMe4NBH3ippjv2qSVrq1afFTzsT8O
W9nHKpyncsMyNanfLAVXsr5VJBFKYG6krhwfFIoFft+JHriI/A/E4MTPrbY5hKjj7bUC56Wc+lWO
PcT7i3eV/vAANrgvk+ULw4Mu0moOtCRM6eLJzbnqBhON2zHzyzb5hA7ft7BF3atNIt3D4od6rKb8
mWYGL7wM7uhLxY5VQQHt8gPIGcrWCHe153CKf6pQZz5QAc8/vv+Gz0znF+uONUfAu8zxAtlbAOaX
o5gGlNFqNPsz9VTwPTqKR4KWtMvnKBvE7lU8CiuzvFbUsNx3cRS5ejyOvhRFwUezEuk5LW3xDSWi
9LZAOfCA7mDwNDtV+CVs5figK1q0V4GU7QFD9fg/dMY+6lWxj/M2R7Ktn47dSAKSF+FdEIwUS/FL
vp4iKz1YSvQ0mFl+0IDK+PIMacDEtZ7EcpT8OZmByoqpvIFfnblWaCUfhwkhbLlVcZFTWwS16wFH
gaj8WtdAaa6HOW4Pg6XXH7bI/evIgTnU5YVjxaeiFMJtczmH+aCkrYYQ47l24h/abCMj70jyKcud
2HDLXKhLIg/oJ0HR6hCAfv4agqdN0el3myyNv1cotd4MVVM92FEX+GEUtXupiqDPoUJ8XRW97Rl5
OSJwODs7/AMKz1ADrLb7clZvNPTHvLYJs6OoxRZoelngl6tD5+ImnCdrpLK0Xh1aLqFJZ0cy4ltI
MraYKz0UcRTcv78I35pA+ipgdoFnU1BdO52aYMicKWiUc59NXjnFfjhbvkR13Iyava10j5FtHiGD
HGKOPdyUXPRl75X8UIQYOtwVBYYo2nxjj4oLwdUPu2OGAFyKK5E9xriJ4CWgkQpo4yeDG3/jfnjj
4SnFQp3QgG6yjdZEu3FGzct0OvvcWyXa0xgegS8uYXfrcM6uhIZTTJPNbUjLojQiF01N/iBMyhu9
bnXX1CnnDPMioZ3gyAaA+oTM8I/BsaqD0RvOqaaH/TDIdBVsSc5+psi+7rmFBjdWh9AzQoPepqqO
xxK59427e10zYGEv8RqJI7phNizwVfCCF8GYRREAxynV5n2glR394PA+E8N0L8RQ3TRS5KAQPXee
NqKVPlqzcTvWg4A2QTs41uN9LcsLh1+ooeZypCS0jCbTS+04895fRKuYhmdFXYWLemnNUMNbm3Fa
2JS1o9Or5xLJPKrLpXPVVMCvU0mVNpKTN4eiSGjT/AHss1YBCucRD0mwHWc1TwIyrjo7OCAg/JTl
dX7/rdbx4+/X4r1UMmrC57XI0WR0yii6SjtrieiPqR4qHrTqgTqRfE3Si9ZUGV9ldhoeZsX51Dkz
ZkvIlXtdHApPVdgdqL1vhI+raP75mbCmA94O756iyCp81EvI64ZotHMcjf8QS1eFehjM4CHTRmvj
q745FPcgH5RqEH2sy6M1NWT0PgEenLF1+Fty8IxKi9j0TEkO0WsPhy3O9RLNXR54nEA6VealNgP4
e3UdhnrJiheFc3Z6rfxuSo6zU0I7Rahcx+XCBurwBHPEalFeK44isKWfNiKYoGiKCclHhOij+2pG
7QYc12dJxkNV4Dd5pVDxpNdWJvPGDl3lrHwJCh60kih7Lp3ptbrIOExoEFYieRRaVHiSUMcfmlJp
R7BBGh02tb9qUNPdiIrWoeEyKqI+oLHofS0EueWpXuRWQzUIRxny+rHtVfMqKek35YVZ7edcmu+a
DuhH0U/aN47lyktBHd+JPIp8Hdjb78/1P9jN/2TxoapMwg4ly6CrCBb/xcGxSGBdSFT97/+VfSt+
/gduiPynfYnofPMX/UZ4qspfXFugJ9nLC2ZzEf/5F+Dp/AXneqkZch3b1A2JPf8FeJryX3x47gWK
fNx6LxWrDOcvG/gWZQbQXOA8YTD8Ab7zcudzugL2o3mMKjGNHzKAJTR5sch0cPwKZT0OsRLmOMK3
4xETqlOdNJiS6ea0fzFf97+3+EsA51vDMQUGRw3TQWv1cjhw6TrnXSS8xFEivyqxHx66rFuwgQFC
Kaq1ETZcpha/Xw/YBvQiBHvIMFZ7iIARt2Ejkz0LSpQ30kW+MeYMBmI2zfi/tTjrBOXcoQyaIYOu
CmXjDruM7H6PTw3PpGVHTY9K7eX7pjlQVARoZQ96rXlVy7W0KxIjO7w/q5c35fMogDgcsCPUACgG
L7P+4iOmTVgp6qDwESs0IRK1Lfc9JwWGu/Hsvz/UGxNKq4ASCwLFICu11QdsEIS3tWoWXqrb3RHt
VeHneC4hHV5mR9y6lB0dAMPvRkl4GlYHG2+6AoX8ftVnnpDB6JbyDFd+8aq6XYoCqjZlPOLwYZeY
mXI2eSQNgeVF4CAy8uZQN/jfuXJdJTf4aYpg+cZ97RaYtj5O5qj1uzTV07/FiJrGLkSTJ8bVTArv
hYrxRhz01g+5yuOttbjSy/j32bnPCfIX2vzz/3/x7AnOFj0u1Sz+vHJ8bLYBkfZd6DuJLd3nE7yL
SZZugiJQvChKGkwrEuMKWHiBpaaU3bFv4qNq99mz4cLV+9/18kb+/Wzk2DKaEtQDOI0ul9AU23g0
UyvzJAV411gTF4c4NO3gdiyyyngIxVbgNbU6bcQCb5wIBF2aDuoK6Tq0bS4HLvW4CGYLJ5Wgsvq9
1c3iquuRYBn75h95aB/ff81lv/1X4MFrEmjzgsStxNowqFa1DnkE81HggePNKPnth9H4XCkGDm2Y
AySjhYlnLXe794d8tTmfh2TRw1hf6qSrIVVsq7DKE7qHPNWJQn6Gqpc4NIgSbgQMr2ZySSKWg44I
HXjEOl4UFNDMBs4eXi5d4FZtm984cEBcq2rEDu3yfuMoeHs87gwOBO4webVkKBu1ydAkhjfgaXI/
Fll9g4NG5DmcRx7mwu3H9ydyFRD9/nhLlgSpGcQAL3u5VPK0n/TaZMAYS09cLgq6h3kYe1wzULPm
9Es7hNN1b9bdY87motrRauS3RbpxqL/9IEBTLIBPJunJKlxGxQG3d1vSPYMizrFP2vomzCzNH7F/
cnOlyuHbSd0+bGnaC2Oqrxqyab8fuFzfn5LXy1lBvIoIYan5gpJbbR6zqnCozFPDqxDGxehADg4l
sunY2+u0tuTKTbel9lbp6vIZGJRomHIZcQlf/vIzmIVWz6nl6Hji9t0uBf8+ZeXsyoWK6GWWRAhE
wTkPpeUZ7NCX84nDmY+61yLR7swgKWh/17IXWdotmsrNbx9NdBm6jQXzxuwgzwaAC/gqrec1iKiv
cRWVdF32+j47m2YmHkItyM9ZZX4pO2g7bo3iw8aYr+5HEgQNHs/z5AAEXF3FuhmHAcp+slemdX09
tDLm9ShZeCWn60c5mn6UEgvFoau3JwvKN86a19cjw8P+QXARBVLixtX1jNhCNNN0YHLl1jp2Va1+
tHuQ5ok1yFdZQ9eDE0T140xS/NhOHZQgqaZ0CTr1M2blWJKhfmAgq73vq9z0mpFbHbJz71M97pDE
H7dwt2/NF3JyC5qeqIKA4nIxzXNZxdkgZC8BFOKi8400Q9mpnjIMS1YTYyho7/I2+0XcmG7wQ17d
ectk0XZRLBMMO+SAy7HhA8bxKPhWRo4ndhrg9JOqeXht5+qXUAnTfcil+BG+67Rxcr6+Ehh4qcIp
S0JJcnk5cFvNvdohs+L1Y5P6VM2qXV8MiS8V87c/PiCoZiBsw6pYQtDVeqhRBlTQtpe9SS47v24q
QovJsv1QUaIDtcj4FGA3tLEK3/qmLwddzSsOTcgC4c3kAUzPD4peWcciKDCR1u/NytJdO51rbwoH
61pE1Z+GE3xT4m0WC7gIiNWrS6nvrTZJA/Z8WWmaV3O8fKDPXlylhT7sCzk2NtbQW5+SUNQipECG
gDvh8lPO7WhmNewYT8eme2elQXrAHe07OLtN/QqywVXswqsRnsEdo04Mxv1yKFzYRNmA4faKPKdC
iOqYV+DeRxqj5wdnFjh0maV1mOyh8CYJAzbozZZfyJG6MccrJY3nG2BpWfEwZKILHPLySQxdxrQg
UmWvAS7hakNl7IYY1QoQaZlvlZV9J/VDtbNzfcYLprA8PEGCExQCea+r3XQqSZiv3l/oK57i72ci
qpYJR3QOv0Vr+mUOFM097FsqaR7Gv+gfR+pVY1cP6kxboEFoyY0BVVzhAWx4lhEEO+xhGt9pOPwK
RRs39vfryIgdR3AAIoDQFmOqy2eBV9jkZtkrHio2AR41SbzHWIWA3hg6V6nM5O/3X/6ti+7leKtD
NGEL13U7oMHR1JgIAkR3w6LSvcqs4iMKcNZDg8zCRrj51i6nEL+AAIFYvTrEzH6ILGtQKJQmJomM
PthHM59vMB8tXUPOYh9pocztm17yAQlsIg/emmOq0BReWIJEIauTzY4FmRDoLy8sC/MKuGL1QUF3
e6+POCBJQRb5BraPu2JJDTHRa06dFky3/Bh93NwZvUqrqv1QZeaV2eoYmpAsbhyDbz0hYFodKakl
+F+r4y3SHW2WauxX7BB/Yc0rozCdoXkzlPi+4ImysepeX2cL6hAQKXA+mGnrXTkSCs0pObOHSuai
3CVXOxk9wCssa0soYMqNA3sQcYbw0/urbzniLnMqxqXCQX6zNGfW4tZ6oJq1KElajVmNz6EjlxiS
afbh/VFeLzdGAXcN3wmeNCfq5Z5Sa6ky9ADnl54qy71dmVgBan26i1CsuArS2XRr+PTHygh+2pNt
bxzzr7/lMvoSoUBzXKTWL0fvhyQfS6C7nkMrhsgVaxssxMK/s6LCcanGYuv9t33rWwKrZkiVAB/c
3eV4QYtxG8JU+Fw56OrVdeS4higqIu0cwL6Rh36HLdhOjBi8vz/yW1+Tfjg6ixQsFTAJlyOjxdbk
ScTIcqGPNyHhi9em2Ramb/kt6zWzQJ6paxP5QV65HKXHUspui171HHIFXzFKy5/rub9KMhBa77/Q
m0MhpW0jKLrg9lcLB9J3HKg1LxRVyeyhbDLgAix3Xl/+eXWTOu6S5SNjQ2RHXHH5Vm049BHG7qo3
yELsR8SRoyEIvdjsqIjNw5/Jqy9XHsNRxgBzphJCrxviwgxER5ta9eqkTXZYPYmj6qA3pG6LDr1x
vXLRIxUuA93lblvDJFSpwjSmK+mBj3LvDXZl70Juz73ULe3UFMdr3jTyYkn7apKOPy3piVflU7lT
msbYWKNvJODL06BwABSdntU6zVFFncJOGLCtJTrfjzhs+hF9W29SbBCwYz55KCRZ92mBoH6Iwbhr
VrgHdxFEnI2N+vrqhQIMklFjZS1CmKuNWkqmBrYqBbmIQPCxLJxdJ3dulsho81jpMc+CbuOYf2s9
Ay5UqPYS1FP1vVxkRQLeocai3gscbI1x6BTePMSFhzDVFg3nrVMILD8ZBMgLrtrVULGppAUFpeVk
p9smYdB9UnGaPZSa3jzQORhcqvjyAWSOvTGtb523HEG8ITBJMM7L/39RKq0jrdeNKlG9pFJhePXN
7OcYFXl9VEb+ECKb+eeHBBE11LKF2U3mcDne2E004dEAoGbdJj6iRMY+Ngp8Q1Hx2jiP3loxL4Za
Q9DsOZ2UOGCofo7jK02eAp9VQvCOfIabUtynChxvweue1cxXBy7YCY5bILdEbPrqaErjXK7wxCA8
bjXI6M7c7wScMUppZn2FVk3jOaLt9pUm6XtoJ9g3tWG2T5I0u6K8VWNEp/WHrKtQx2mG4rqeo96H
p2vu//g7XDzmkgO9+O7DUKgppDSyVMCqnlmp7QPFiJKhUJt7f6g3lhhDAStfKEgWbZPLoYJMbdKq
ImEYqdec7Ex8bIDOfuoo93GYCGDQ/x/jwSum30Yk9kq6BEmrIZCXAKbMFfshl8cOzyR8spoqVNGD
wAL0/fHeOCeo4xN6Qkrlhl3D+qSwsJ3OlBRQS0p4kyz8Dvrslj+08xZh+40lzRmM7CNvx6m81ogR
YLWsvkbGhEJSc0wL86nO+tjXehDdtpkCJKIRtzGdzzrX6xWtL6YmtMfB/L4qorRQM0U8UkTJ53zY
RUIDQIPeAhbusC8ep0TRb9Sx/zim0+AZaRofcfh2buOsrp4qBS/mWv2V9K1y00wOngwV2l8fEBjD
yKnWGuOkicS2PNQNWu1UVUC1MaSKqEhVne+kcuNJk4Oi+mgpSCUJOOLoeATVaOwmM0BICpNiuJN1
XVmf5G5SuSKjwDgFUj1ZOwVbVOGqoh3vJyduTk5W5IJmj9Y/wvDSB5dypXUbgtJAQFxk0V2WqZns
ZqFqfsPYb0pAuYOD9EajzOqDgtc2YD9L7aEbOQoOrsaM5JqLgG33xQmy9J8kU5oZGIcBgq/WY+ez
rlLY8iw45k+5SkfC1WW12Ve4w6g7W+rUzzlqKtneGQ3EwTQEs7RdLCXd1zGp60d5NpT9WKv8NfS+
9NuqsKovzhwr564nroI6H/gUYITsFwqedbsOfcsJt4+o/RkaPWJsMzF2ARd7hm5hDSXO8pZEZGs3
7fD3n+8AfGAXngENA0SDLne4kRRSa+uLuk7RiysNjLirtdHsdxTNNzbbWzsACCsahtD3ZJKw1VB1
Hdjq0FF26jlMikpuD3psoiFnYJisd9IHIZi2919vJfL8HP+huUHfbOFK4l+gXQ6qRrxXXw2yh4M8
LE2nQ54nj9RjFTof2tLq77o8XyyC7XrvzKHiNxrARp0a2Gm2pQLgGFpHdQbFMGESseeKusP7T/jW
rBAHW0vznU7JGsEi7HZS+c6yF4R56c1pk/0f6s5jSW5jW9dPhB3wZgpTvg2bbLLJCYIiKXiXMAng
6c8HHRPqUl1W7D27mihCQRGFRObKZX4TUA1sptIDYvxxIS9T7ty5ya8kov5alS3LBzMBonorSN+v
SoXGXNdCwQ0LFOmToJ9mFHtaiLV12HMwHrnXMhvNdoNZvDKX+WNqGJwMxgfZW5224k/LrqsLDoxt
6mPvrD6usyh8OHT919TEh71dUwBhsPskYkG98zq3mflzNBZxj/N744Ki3IXrS1EP+u2aB2S5nLy6
mmmwKNhtOtnyrW9HM5hdNdt5vXVXb2HbLlcBVaeOh0q2hVUafO8XTo4gKZ2pR+liRbQXFezxB97F
TutjXM5Wbo28eLXcZASbjDHuK6jZ+fOyVPFH2eHK7id50p9dBsf3vuiNXYTwyKZ0xr88hF7e/y5e
QYMRtWph3atmVDpzFziJmjBJSu3nonAyDL041b/fujduTxQn6LZyvCD0XXuPiNWdutqB/tR2WULX
sukD4Kces2ncIX//qFu1FZM0WMVbZWUgdPT+BR2na6Y14wXBh5RwIZM2isHA+Y4cNN9Q9Bi4ax9H
nlypayr3PEu13indkn9z+uaeqMONPgtbjYyIOeu26FernYPuFLFVkoHVXkdkUVLsRdL11G5C8rkq
6/Pk5t2m05yFrZXfm5b/EySxsfxUWvjw3Ol1X1/r0sktfUhpKxrCdn5W2ph9XM3VOvexLPZeZSEN
O7g0eItKvLpuMX5s11ac2qFlqVJb+u1Qz76V2VQNvbrcCbm3jiSzva0EpiZCtPn9l1rRhonzhuYP
rsravlXzB1PMe11x01OZ5MudFOdWmYvyLtrDJI3M868puh6ilCpuzpS5fdyGDIx0v2jXbp/hnB0U
qckXoIfiO4OxkRzDutPMkHZccudy2y6vq8CwxR94XszJNgTb+7fWrbZKTBrpYbKFngzlTz+Tk374
/TG4sfEMKhQHfXXcZAAwvH+K7ZST1pdSD63S1j6AuV/wwV1Gv5yGeQdrpw4LdRLH2syS49jJe8Dm
W4sNQGgjsYGDYxB5VQIyK0nLaemNcJ1oScXwyUPkSJ0wj6tiBywVkUN1THYlvMgZo3BQFuPPQcMU
6ffLcOsAGEQDBw1QBin/EI/CUstRM3hXYRbDmCu70j6P6uSFi4uo4TC5y2HrWtOUg8vmlnO5g6dT
BmOc6H4u7TRq2rIIjcyC0ynv2Qn+1Vi53gqg9xivgDkw9Wv1ZCNWofzj0IzaizI/tEN3HHAQ9w1Y
3GHVpQICfrsrl/rolZr3sLSqdxG6+6q6rbKjBZ1fEBg1D5072D4XKMQRmqroCCOLu1rtzljn/CCZ
mezVsrHDycgwqMDuXLVS7RWB3/SctUOxswbetVZdWB6Ivfl96YFE64Eg1Ki1IUrkZMdKX8XZku4K
L2Fw/cTQxjuh4MattKn9bPBR+m/c0O+3a7ZBehBm1cPFacGJr7r2LNjbR6Nn4lQY5YR6+3qvTXHr
oaSZjBqZKtCl3eLT38rjedQBS9kpJ3GJRiGKR2PEbDNzjOxQjqtzXv4H+ovg6m1L0xujPlCxpB/G
VrWiM3PVN8hNL53mlid60vDA9tX5TlfnhnaX6C6pkxrb0HEEVZBW+3VRJsg03vwJ+sT30sulr1jt
vbr2RgxGLJ7YC/JmG/9cLXwJBnpsulYPjTkTHxXHHvfK1L72rUAyryrvEU9uJAIsOAkAqDgK6Wve
SZHQrDHK2kBF1KqivLUo4EbSatsb7xnq3Pq6NvwPFLlAJYCSff9123ywyqFDYmyWZhGoyyp9MQrI
wo3yVKhlC14FOb074Wb7gNcnmroFqUwgXB653/uHWsS9MvFKI2SQPZwzq2V6kyJLKmctp7GIPHUj
eyvIhULLvMK1pk3t+j84S8zJwC/xUcEGX714Bke1r1V+w+rVHfG3KX11dV5rFc8uoeUKpJ3mj9+/
9821prGj/YUVYBr//rVzLWvm2Zy5bdZ0eKw1ifpRLIC4JG4TooGwpP4gvf7OTXozuAPe5hVpljCU
vDrA8KJRTtegkhmFER87XGfpkizihEJ1e3K7TENct3EjKs0y9eMhd3crkD4/wdoxtPFIidQc2xRp
OB0GPXyg3y/KraNFvYGp1ZaCQbN6vyhDuVIuV6kRmotWRLYwfmQuytmelSlnM5+9eziCW4kFqBT0
yzZBzX/IR0Iz6s210P/6CO5RK+iT2LlW7GK3afex0f5C8Ws+FUmVPLVF0x/jihjUTm79AA1Z+l6M
GnpXy+PvV+HWiWc2i67WxkZmwvJ+FaxWjjXtKzNcTfFzjXWwbH25hAP2D3fW+9YmJN9gUOSARWVo
+/5JiddnGUL54FSUxLk4ZlnQ216d/WAi2d4NlnpOjMy489Bbr7dRffjGzKr+YdlsNkaSxt1ghnbp
zX6mZcIfML4KK83uo9+v5K33+/ujrt4vB6KdJUiWhopZy2iZk/06iGJHza4DHWk+6Zb76fdPvPly
sBkoHTAAJ46+X9FZm8q8FjnQh8QpA9mZWjD2+AcUSBjey863ZP86chKl2beIIKFOctVoyIw0sTQh
DZqLKlOvZMoO4GTPY56MgdeOhFAmNVFKnbwXTqkHUFfnS42Bys61sO4z83IFo660x5ZaJkI6twxx
ZIIN3KR3gvy2Y//5S7kvuVVIHlAEf5c2UJgnRdEPRog/gQMUIPlej5o4pUJ0QTwVxQmHyMnXmlSL
wAPey2hvrhMthY2ZsH2aLQr8LWmpGyQmMU42KR/QoioHovvYq9PLjPDkHqaB+qBW+SfbnZf/4CBv
aEjCLGnaP8ZXqaTfaMUlD06xxhSqm5ydWcFHodWGO4/665r8xxIjMEQ/blMqvh5YpW4JBWPmGDVG
3j9q7TiCmO/XyFO0P1K37rAu9fKTWjvfjX60SJosJAdWb0bGGEXLfozURtmM4q0kHFyj3LW0hLVS
qIhcuipoJRT7Em6LfWKjG92ksQwUpTP/g/NKCkDxD0WBS+oq8i1CKdckx9WC2f+8S0UFlrdGWLdz
OhGMST+RFSBs+Psje6Wb8lfDDk02Lp2tUYtJ9NX+MJRlLOpesnTdmJ2ZgBl+FQNemR0cN8SgLqFR
mp+R1Ur2TTOU56lptDsH5EbYIGJASOQLMp+59tRMmfJh/kWgahXZA1eq2qfWdb5mc5XdEfe5VWa+
e9TVWbTMcRrVmDWG3VEcQeMYgRM3rj9ZEupV763PtlkoF7oko+9ohRuWVpyHVZbc85O8ERSY5mMR
RxpCPnFdys2DxhQfOF04dJ77tXTH18TMlJ1dNMPeGecxUKuFLoytKCDYDOXe3a//MyZtQ2XaXeTU
Gqj+91GhqZZUyQoaFrUxqgeQKG0gdZwEau5935qmdWeQoEWSDvexNAwRtNj6BFQiCe3Hxdz9fhNu
q351fM1N5JPMbsOPXt8bXuoss0j4NVobwzjVCBXr0igP4NkV38F04M7zbm04ZEwh3dG7J+29KquQ
sFLFBEI+LJnF+C5Gd8c89bixBGo9v3+124+iYAe4RCf5WtO/T5yllrowQ6HGhA4rJQqic+zPnaLf
iYLbSb1eRYwN/u9RV+2xWpYLUzKOUd4gzQ7DRo30Xt6btdyqSZnaIhC94V94p6vHOG7s4N9CgrbU
y/Ddpg0XWJpa+D1Wxcd+QnQNGcD6qGLPsneNBZCEQqs6G0F89kOZ7t0RNcLfL/LNY02JjAcC6FyP
uvT9dk5n0Xfzdtfwe20AW6AJU6OlTaOLboc3jPiRxQuWNWu9PsimbY6p6NN9Lgc9+v0vubWT6dHR
nGHObwGEff9DckOOqdLAcMLUmjGFUzmhMOI1omWeHRWDrOj3z7v9NbYhG41KwsV1w7Y1rNjqZvhN
rfpsYp/hW/X8LVGktR+X3KVwXOuHtoq9fT6t9s4pY+UoRYoG0dwXnxFpS+/gUm8uAPGM0fc2/rn+
PdYCc1E0HOU0byWj2S5/MMbWDlJSDW7OwroTyW4+D4An2ArG7Vxj7xe8RUoKGb6eTb+OGf5CNua/
ZdeFXe80Oyt1xvLOXrt1oOm8UTPRjyV4Xm1/ZZmatm8mlMiNJDlVZS1DOK4icLLu3t38Fzju+kSj
7oXmCqcV0sLVyznmmkhFE2Ac6cFHKsSnIG37OUpLSyAPkvSh3TAh8IrBC5uF1LEcKy0Aga/sBAab
IeOEJNILzTlZQ9se67qrLq4JF9MtwYYXXa2EkmmDP5l6fZCptfh6Io1gMctm31lVGtSzgXin4nRP
JazOXZrVOsgc515j80aOiooZLKoNWw+adfvIf8tRMVCs89FcjbBqqizUafSHOopX+45OVthiwbbX
i3Q5inEdwt+fn1vbh8kWVw/+xiA9r1YY5pTnChOBo9F1+v3YNv1zYiuNP+p5TKGgqv/B8aDVgrbg
dkQw6Hz/psVkO5ludhyP3lkCPZttZHMS4KUtBphNZtiH37/frZX9+/Ou4pHRqquVArGGATXO/jAJ
I0LO5ELndjj2piweR2GkPkYJ4o6Y8a38Bq0bZJcorGlhXpVnqZUzPVXBvwBPLv50rdo95Qt5rLsu
8pURefFQsZuCrHOSnUT9984pvTWdN0lsgIIidYwc4NXzcy1nRy2dThtBzw/2VP805m6JwDP2e5rg
bdA6rvTjJa/At836zh2Yq8CiVi+9bgtfLk7+ILvWeFQTCvPJcrSPv/8yN+8soOLbPxt055owqvVK
p2Gstg2OlKz257XEvq/Sf2YrMjQSWZcQgIn7pUwKe4fKv/QRVS6f1DgVd+6sW59qc6TZjKY2WvlV
NmQVgzbMFqwvU6M+HYAd4kFQmHghxckJ9U97P07m13VA5TNbZiajv1+IWwH174+/+lJVaokl8Rhq
zHNvvsaU49Fa0xf0AdK9/v5Rfw3trwMqKfcm2wDvDCX898cvm3KModIG1FmR6KFEhy8aMSkJhWk1
xxF+ykvi6v1Fb9cN9p0viK/V6bF11yKY69hCB2z4iRD7R48S7YSQoAX/YTbPpkzFhcHW8l0pbaDw
uY0rkWmgbS2L4ZKOq/Z1XEw3XFV0kPIGVSvLKpr97E3tvtOT+hIz9N0hiODuuroyLhbpwska9W43
Im8S4cIgg9+vxC2cBusHdpa5JupX17hslsGstREcJLfA+CFNIfJiCYh9jEziANFJ4zK1o3PSq6V7
IHVod27ayjOOuAg3G+b61Dj5FDEra3yjc5xwbMf1cydt/SkZ23pv2Kjj+1m+/FoLW4+sybk7GrkV
2f7+AlfbRhFCqQreLVzz0YNum7ohc9wpygbH9gFdKc8NHbZjWqNUNvT6cKhmM95Jc9APHbyt77Fp
dX6PYedOtaaRkWrvBFKK8hGbk/pOFL61xV3Q/LT4mSgSK95vOwbMUtMrXHrxjczCBRHVPQjrArcA
R9y5YG40/fDiQcYRaRGedC3wapnZhEsJ88ulKoqdBt4INeSxemxp4vvOPNbhAnH4jjrxzfeDarUB
V8hTrksCtBMqzRwZCllOOe6Myao+S+l814DO3Sngbz8Jhi+R3WICepXoa5VDGaXwJIHlxlG1zRM4
bP0ZBcN7mcGtJ3nMJ5Da2mD315B7qLgdhGEuEDmU7VGvavwaJi2OdOwv7hzGm4/inkQNByIBVcP7
7bF29M8AFfLNsA6HBNyVO6cnEWJPd3fS5RvbYyMKbQKcQIxga75/VLVYtB1jJiCiT4bjkBio1muN
CIAkG6FTMMpelLuTtRvvBwELoSnaWtAWr1U2PYS53br19NCWqPy3iVmCg7Nm3ywxDLsT124UwVCJ
va2ThWwjaMD3L4hfq/TihSHK5Il6v9hATTPwO2gWq/aDkhkimiGm7xRFyG859hF+6m6iCSi2hgxg
SQHtSoZAkyW6Bgjl8D6bxr6CtVhWuh9QxM8YqRvNr1YfaFKUcb1nZJTss7799vs3uYUZB1KiMiTj
wZsu2vs30ZDQ+2+0C9Sn5pDBsvBbpU8uohTJaYpbcuQx39xGy3zXFcuyt2e1uBQkFcEi4d6pMh9C
UUnjwYCDFjmuK6KkxKD397/zxse1aWsDcaZIofa+ulLdKcul2rB5xyZVTogR54FJ3+ZQpMo9tseN
b/vuUVcrQudO29jFwB8W8OimM4tTnqrxnRBzqyNKx9rcxAt4HF/g/cKXssqsgSYt2BOsABKnwIyj
GZ91RjR7OOKjjze2eiG/zV+82miPoJSrO8f01qJSCPHpodshyKu//wnquGAJviTMooXIWNksP63m
8EORot//+58PBucmZ8UUDKHU90/SBgNEz4apSpuk+dgYjtyLMaV9bhjyvxO9f0vI7P87e9nNpuT/
bS97GOvku1j+rkVGB+5/3WV1/V/wnOhLbIrk2Mhude3/msuiSga8blMGIO+mCft/2mOm+y8qQ9pq
UL3gADpbiP4fc1nT+hcARQajbAzuPrh7/472GEDKbSf/PR3eQG2UZyimb08i23j/8Zsm78fa87oA
oexv8bzXuvIj/q5QI5rSOhh6WePYXTEx6+dQ1ePHyUrVg1OtdBbAnuycRrMCWF5umBfVa6wvNJjk
akZQriEBS6n6cd0YuzlfZTTSan9oDfKw1rK/G26WPzu5057stcVFrKEFD/Ds6yKtn5Ozr8b4u0Dj
FjSVO54TfDafaaN3m8I5jsmiTs96hv9Ui1No5icuo3FAlcnzTDIeGAPY3DWPj0OLDzTmTc+W4n3L
lzr1sR27ZHK+4DVQ+Io+KPvUVkB7jpqymxTFeJhtxYhUpRNcC7inhjG9zl1ZxtUeQQ903e0Enf4R
wahPSdp0kTr0RdRVqvt5ntz4YFg51BmjzyaQI3ZGSLSzUf3UKno18orKp9Y1siqYRVcHkACmL0U/
t36ZxYP0M9riB3cUgKVcJylpD4/qemwdzCVG/sS2nO0gI5x2jWhUBwt8/7zGtY/ba3zOlBT0qh1r
aaCpKLE6iZ2Ey5IhF5L0ljnj/103b0CJ9rXTKFGKp823tZiTnaItsPWz3FTQHpmc4qOZoCHkK806
9tGIEMdpUfPEixReFDvVOFMujK3waZjKagkcZB+jeODTAbYvVN8RkGYD5JWw726BywXL6OhfpmWG
WJou1bEW2XJQkaIwFuNXU64PQ7baUdmYy59YEFg+N8bYYSCadw9yXc9a+0FLDrk2VOFcWHmAtT08
kwIL83hkyovV5ri8LehlnWfa7t+VUT2DEfLXdh4A1/fGfu1Mv3IX8+MCSZ3OtPWDxvBeUZSv2KYf
dSf+AxnbJ0xB9/WsYl1cvcBR4AXKga+aLPYzVkTarz61TV80KygRi6+Hw/cm8aTO9NBobiRASOxu
Ouu5W+5HrfKeTdQhXGbesyWiJT54mTNekhYlDldTurC2xB90FQ9rbajfZ08xsyBPRbL6gCIBd05o
ZTDL9R7ttZ5nvxz15fOij/x1hlooSOTV5aW0ZxGpRfehB5AUuLJ1Py1dX32Yl9EO6sly0eCVygFj
zunRE07lI/5lRInp0M6z0+Vc1IXjAwbwHKEfZ9kkUa5naoTV1/wquqTwc2vILmNbOpHo1BiCfpkc
9bh03/BzMB6Qb6flmMN8CNShfWXe/9UZvcGf295OAvykkK2nywV6E1hhh7NzbuZvKNdQKApQu15u
uGFlOvgcWs3rtIruUa0TMKU6eq5FmZTQE3Thz4aVXZxu+oFc4Dz4i+B3xfmSBuOCUJvFANsNGuSu
fI1zjZoQYkelmgZZg56MDnrxIc765KWyFHmxekUFn2fVlyL17K+k+x/xnnKCvsk/InB6UloDnX5m
k4Hh1bgjDVP6IkuEPhytrY9k009N7e1JblL0nBY/LvSgHR7QIs3AwDn22R1l9wAknzP8sRGVF4ER
6gMBOoZR4p+bJ5SvKwgDFpOugqRNmqe4Uy8jYmh7Gvrz0Vgd5yVjPOtvYfrUEvvZg2aCUUHlPHQD
7KjMJs4mSrDURSRlG+Sb2kOjP3hatu/ceo+ZHBHCno44yj9gcw1pUP5Ay8sImPztFphDfjUmaxys
MaolTnqx2g+pYo6+14toHb0iSrLKgdtQ2LQirNBYtF+dKxWf1zlNi6gCr5b4YqZl+yrqpPPV3n6p
EPD54NUr5lcY4Z3a2F13s200P605cfyyLeSzhfHeQZ3q9pOligj5WHRT7Aw/ayNQxurzYta4iE+g
rizrVE8lfR/t64Kl+LFznfNQKmagNgBkdLP3jjNDJh9JzuxTWm3Ok3WtDkea1KcZ0XGrzt1Il5vm
QlHHQ4DrGVK0E/SQmj4EQsxKRNXMNyjymX5fn7L+9QPTMaSTizI+mNZqB8bys9dyuVcRX9pz6OYD
HghfpmnUuR1ABsilG79YXgUytpksf5K9ZBN703Muqu9WAjp5aYY2yqchi3BwCsQk51MaU2M4CF0i
F18xgNIfl0U7DEaiPGtLvzzHXVYErVY/Vav7kVLkXGgNP0wtQqfPnrFl+CpBWkbtAMfC1rvszUpA
cJhZxUsSfQKnagPdqbCsGtk8Rj9MTzZW2djVdCGKNVHBYmPxZRv7RRrrg5dr82fcbVAPL9ejK7Gb
sNK8ZHvAK0/1djwZqRphP46g42Vxe1opNWqkVEmtto8XT4e418NG4QpG3fuwSTH46Cm+QWvEAn5o
P1a9wNFicVZwxdybiZhjBk6o0jdjFRPDhQzBCH2osewD1zuctilh1fQlsOpePaE/aH4atMdJz2U4
rhPG5LgsR6mZq1HD1O3S519Xl7HFosaO4+fN8GIMCp4YC3tLDMqXtMcZl02IQ2Snes9jgQnjkA3t
kTvCPEAfWIIGbt9OrdssDXgFe29LGYPnE6rwLSXJ+b8nn9SsCldrBBvDpxmF82rkGV0tRJzM3kVk
rsNzLX3ykuqn0B2GTSX3Rhr/KFkLf3SHr2UCU7HLMTinFI939prFb50ySfqLXHxxrloBci3afvXS
+YJWyOCrk919SzGhj/1qFXHkkIhlETQtWthudqhWoAqpZKbmNeymORl3hPUvsht22ATtFzCCa5tf
5uItqbgw8zdvKB9tq3zqlj4y52Zv5TmHLTVebK3GIPXL3CwfEUP9kBR/eJXpG165SzzvW4VRulY8
eHEWOsaxaMY3feRynfpwGponczQOXTWFbUHzPO3AwKtLTlzELVjGs3rqajtMtFlQc4ujnSdfTFXB
Xlu1XzpgrYdUok7jCuO5mROuqiZSJkONhmnqI3zFDentGrs8mdkbikW7EfzpXlb192Km7U1Hq2z1
j4on31o1PQHkeOwH80k03fPAhlllJv0BHGfYG2sf9U4mIvRPpY/H6BE1JjWotSUL4ylm1oLBymOZ
Joe11duwV/hGLnpJQJu/uQiT+mnmflMKqUd9z3ZxB64HUKEuBoBVO/uF6lQ7bjKMCwpoQbGRWMe8
s/WDLOgF1OrXtWvrALzhGsRz/Nw5SnYwbfyORgUvnG42P44ln7JQlzECOd69tIK/y+7a5EemiG8p
iLVI10tubFFYZ1ih9R4fI9d3avT9UhHvMpE+4Kv+K/WcB2FJNpdSh0Ynfi4pmH+9872ZhsaQ7oqB
FKwzzMjIRB8Y288CSfRGwsbfoQZJ2yERRsakzOnyVmoD3zGfqjc2Gu61SvulLOTj6No/6lH9WFHG
PCLN/4vsrD01lqW/GcL4UKnDpjqo+xLPDFv5aFbaB3fq2Ur6FD9pvXzpUu1lpEsiCAYbSYBFNHaj
NdOb4UEHVU2a72hz0FIvk/mY5b/Gxgzole7iZagf1pKsR+BBOpr98k010+rBnQo0pdrWe6rKouCs
VN0LZ+rZrcqfUsujBjMbv1Eq9TjB9Y8YRysMOIHZg3k07AsKA3hK0IWLOjU5N31frH5pOh8HWESq
b9FHeXWz1vkDuLYbpI0sLnGXp2GScMF3i4P8OfSJMJ1qgjmIqVCT6CvS/Cp98qmaUWyWBY1tP4Ef
X6K4SEgxkvQ4NXp7aZpCf6RSGqOhKb6OcfyC0Ub2FeG7CziBh6GdsMBsycLttOzO+Ku2O25kEZgF
v1FrjDRoYAl+N5pWP1QSU1An1pVjA6pQ9zUQ5n6eTPzHXHbnhLpB0U3ufbpx1Vn3yumcNUUeoahQ
UUFZ46mRrfg4own5NOEv64NVqj4pAI9D2+kq+IQVy1E7iXfktuzOqqBRngEl8rVF8SKjTLIRJrb3
zW0h6MEIaYKemL5fpQmCvcr7gDg5+YlsmrDwmvHUlpCPO1P/ruGV93PhfEx+keQv6JaqUd7lOYCz
Af6ymn5NXTylFTvRjiAs6lPVMD+hDTOKI7m19ooBNqxzs27YpJ74ocdTtyv65Vy3iSj9utC8VzFy
D0+eYtNnHBzI5HoaNm7F+I/xo+9U0xKM/KrPChjdBpyq5TzNKSFJl5pzKIBFH0Zm7f4EkVU54BkR
B3JYvsgFNmjitGbJqpbjU+61yyEp5q/pCgwgBMeVD37dMTABBRE/iaLQI1E6y34hUkJ7VtaHYuy9
UFvbbr/0q/HNk42+G+1BnrScZCBwTSIxgnZq4ImExn3RBPpkA5lc6wlN6b479Z6nnDxa/Ge9X19B
qKlf4IIh+9yP8jO6LMPnGa5xINdR+ER39P/cujo4ST0GGCuVLyoc/dVfkk49x93YA1Op50g4cf9Q
LpgkzmOuPXWevmz7SPw5GZDsO6/QH4Qx7DOtfpm9L2WdKlDsq8+O0zTftRTp8MLpFG7yWD/oSln7
aET/8Ore3EsGe6BglhhiYJK2e0edjUuOS9zmdWw+Z5n1tfMU67WZNBHMK/6qA+fsy6K3FDYQgXFN
ruZ9DC3YZypvPRRp9ykX1uQLaVpHy3Mqdmv1FQA16aeYw0Xk/ckuwXzoPan8Auj0rG8nci68z4XW
Fh9GFD92aodiTGtmz0bS/1nPA6mdUdWXxrHmB6rz+bmbNC8axvptsvp4P5lJemmnYghrXa6Eo0Se
HWYDl1zGDMEQgEV3Fn+7V7VZ1sdyyVXuWXL9XmnlnhtkTb05cCfdfJSaiN9c+DOHyRrsKJuY+nkN
V44qHecAhxsNQyfVfGl7qNW5w0nReJd4sofTRP/1CFrY/mAk3nKotSbee0pRoGjerdab3nnLh0bL
dXhnmvWH4YrhcVbHDDOp1ZBPHTGdSJSaP5VaBLZRTcfEaLuoi+PqQ2X/SLtDkrXP3aD9SOTGJTvq
3Uva4MFrH4yh/mPhTj/h6JwGMCWqg+f0kNqdziPtlLlyAQCjfCh19E1BOk+fDZOrVukSRCfRJqKR
IJQD+jzJRRmz0FTy9SWvjOSNhc/Ps+EUv8zYnBk8CGuPKGr5qbQWAmuu47mrYrs11JQLZTx/TivN
e6vlQN0i9e7rjO7OcYmN/JswR5dUKtYIO5OYBeyMqjksI9PNxoGlMHblz8bL2QgDpL+esKQx0RXj
guOWkjaOwHnSWNOvlZHbvmknw3lIjQQHQ1SNtP0geghB5myicEFSS103ieTNNBMMfiurHL8mc1fV
fgox66W26+a54B33JbI5TmAlS3FZDFM6OCx32lNL6nfMjArK+4JkEENuyHUP+twaX+wsrx7nUp/J
HjRT8fyyNFMR1DKWH8e5RnTd4JEwDDv7Uc208rPSQnirNGV9qfqeylRzGFQJw208NOi6+FMqDVIX
2TXOMzwP61c8pnNYkhJzibkNAPm+sHuQr7lzdkwr2zf6uLSoZjBJpRDV/7BKIFsI5CgghRJK6E5v
I6tTjHDRVodioaFkyuEISacZTmmiQAVXnaUvznYhGyWghPf+SEDUVnGnvzYFtUVVd/1ZFzEtG0or
n2vOc2iSWZ0dAJVpwwxhGwSly7Xf67H7nUn9cRq9JsDoBgUOpa4Ck0bAKYWRGWCQ1z4kbT4frXE6
zTkFU66c69T4JIQWmJ2++PjB7gbKEbDT8YcxdtqDSe4VdDV08rEXVO7r7M+eELA70QQ3AcqpRQDc
NNBj/QNvcdSt4c20HeQrzSgf3TRE3vroipoh/rYN3jqJCL6j7ZE0hANqB27mQlx6TEhdXxYQRaFl
Kb6Vr56fWUVQcK3jdgdeMiu5YiRoqlBN6yoSUx6o8+eitD9s4v56JUFauJ8Q+owQm9pw3wdZ/ip6
LrTJBAiS2S/W2jefqAynfWoldCPqhrsOmMDkWoPpjwYaRtrUrWc7te2TNxaM7fN856rJD5mkvwxt
WS5mVhysxZIBnKQmgPGL3ZJZfqZ7gWIDjUU0IkzAZe6yt+as3jN2O0P7pFZMrbNrWD/cfsvppiwN
a0C2ZPAoLG6lp8md8KFAESbIa/XXopN8gyWvXriBI6dd5kDLu+XgSHfjJ9LvwCrKSU19RxL19F/c
ncdu5EyXpm+lMXv+oDeL3pDJtEp5V9oQKkcTtBG0cfX95PcDg5kBetHb2RWgkpTKJIPnvLa5HXhe
XYkki8iLC1uL9iifOQ+6+9vpxa6s7D3oXtpQERWjy6BftK7jzh6Stc92k2DRzr1nOop2FRBKsxQJ
SNBvohUedEgGI2t82S4idoVzscrqwS796UWyBu65SL8xiDnx7ZokIlXxK7f7Dqsnrl9Uz+bGldFW
qB/+qOnJsLe9u/RYW3KTyTdc09rpUhD4F5QkaUj9p628yxrlX0F4HErinoY5roPoVRs3fCy8WEsW
RyTwiYZpNugvJB5UO68IEcB4z4Nh5THMD2OH8YA1/TB167dZiGte8VeP9so64Kfutn75ZRMzO+zX
OuAB39xX2Z0sijVWZXZeavnMtHovXIDirvartM3CH1T0Lju93c71/Hlub2LAMqJHJ7NPxEGjBQvp
51y8MbFdvasH49BWCFmEtBBZsMbEnRzcE0/+9yrrkwz0cTev6q4yaU7Xu7y2Txa7P3sifm2vi1ny
oqSE5Yi9FUNl6TpckU1K+vAZuMaNXRlwBMnusTMIih/z8exHXQt4mJHZhxkS4RNn9pxsYXdcgvbO
N5vj5jyCPjL6L+u+x6TgZktB7BxlZC1vDTjYeK4FO66v+nhUgZ/US7se5dbHOKJBsdbASwAAH5ew
3isxcr/hKh3naI7BIWLAstOcuzmI+zMtssSrGbvc/16WkGVPZjzQo99BVx/I4yBpTvyhMBjQ3tXj
lQh280mqbd4FhB0yVs6ohqowf48adP6da5dHWuZbrme3j9mFvtH2cOsUXOE3rXvDoVcTLxTO807m
WOCB2ab2XCBm3SL3h5Tv6OKTOYoeCIVPhjLaBwM6tpkIPl3vpDXEjvuSlXdRGe66mXz1xc3I8DpH
C3Kn4aO3/oSl9c2AvhAdhBibdB4i+vBB5t56QWrGTT9M+rJijggy87EZEf54wK4c9D9bc31gCzk1
y/KhVnlnbh+RrZ7bIeJ5qYmPXBRjgXLER1VWh4JVxe/5UPpCJXUmzyVFvHG+Gm+GfS1vlqtgTaQ5
XczGo25KI+GpE5tQSK+520R7Msrw2EqdXyT/b/XnY5Nv+24+GPLOBaViBHLPYdQesvoN1CEW2duw
3M8+50mgXyx7Aucf92V0mEFF+zFgAKV9HIhlNYOExvcrhEpcTJdq+OAgipk4YhCIGGEdFMZzyTy6
ustu89FnaufR997CSSWW/cPbfgr1BtnCqscyyNNAOdxYer3IMSGHaa/CTxLnEwxOiQXagXmesqz2
fjRA3CZBqRcnGtvkx2ooKwm7+qJN+uT6Esu2ctFf4NMSqQ1Xk9R2+DoXEQlUq/3sBtN2HZRkC7Gz
LtHjH3cNzo3oUteeHmoWvD1BVuLs9jANTC87owitC60Qr32v7ofKOElSVLieWz6sImpYGelFxnWj
79xM7rQDz1xNwbEwWULtjINvC58qjdPVN7aFYoOR7W7z84ttTV+t55Q5aNkUXJ1mfDUXNz+Go7fd
AWa59ZNTj394AIF9BMwxbjHdEWZgxhVWE37OFj5kFWreRUV9ogWwBwcvfMZnlud4IhqtnhbzjUCq
e2EJerAd7uLC8R9KHfmnfpMAuNOLK8CGfZaaYeDBsRLcgk7xcxzd7S5YSM7zRti6+bPvt/gWKbtX
XXdn248aDYS0D6IU21Eta7QnUG1JrTV4LTQPmsi5mJX50PfvC91LpmpehRHEah539liHZBtY56Vy
90sDv9bqfyBTe8vP5ZIvR68OM7LCvOrY6pysnkL59665+icx9tfSJPNa9VQCFM89MC4gC4mYURs9
Nbqu2GS8le9lEDPA202nPwZZA6IUkaTWsSDFpoDlwJmEMzGq6mueXSrbm46EZeAkoQTvGE2dfLKi
4LMq8/Kk1FDtLAIhHtogy85lQEYv70KCaDu4RkNzasruoSj2g9PAlVrhz45viz0izg6mRhzi2ctz
KwMawA2jfl5pCT/0QXFxQ5E6Bc0GuYcalnjrOOvbatd17ml269M8TCkFwlnSu+odJPt1HLcK63qh
3w1GQoorrTpB7rjuh5BpaRlTk0kjnMb7nCn6dfNJKccWwmAaNM9rFX03i3uw7Plu8cPyoN32Y6uN
e7CFN+GJo+GtR6sPn3SFrXE0JyCsaAbu926tkk8Oc96kIG/riUKi0SnTZhjfmqF57Ai0Thw9uqDB
5Ujd77BcLYUHxHOXObXn9W/BTB0TPSdpqic+dssYGZHzAfUxaE1m+V2F34EengKvFGAQ3GHmdsVk
+xayOhrg8YfSYYzKyT0kwK3DYj54p2YlRLPi7UlkP7xQ7NqVEBS6PqtREB2vil91CLdXAB6g1Ldz
80WHxanV8PJdk/tEEXABVl0bhysXfNbtzFzc0WOxceoskAqN0RZn/GxnMDcUjt28HeYh83dRreok
d51DpzX+C8n/2Wgb9aflVHbEb+lam285ssR4Xfz72TQZdfw+Sm4ry1ygR1ftCsoJ+ZrQTwQHNzzx
2C3jAmVSEk0D+vx2+dNPYBYT3bhJJhxrr1VeJZjsB+pNPXkvaucBgdB44qUVsRzD5jRKGlryweEI
6tdpl01yih3lBLjQxq+sQGoKgoHsTqLLMlSzXw3rhfvxUZZgNwBbBaOWbaWDHiF7NdBYRvX2p18z
T0p6Slnd5HBZarP67Uu3O4Xkopx1lzPpz+R3QX5jYbBK4+Yb9tIS18heEqd0GlZPnQw/rLg3G5F0
Qt5mPbLcbZTkiaEj6j9RKCdth/zBJI4pmcp2SGVu/hZr+UEkEbBEVR0oQF0T21lINJAGxThh/0nH
FfIh9o9dCDr1HK4k3IAjkRU/1Dgwwsm4OtqFwOhIk2von41VVL1sk3zdguxHPZnG3pWaLJeg72P0
DbwwSd9ApKjgAVu/dmzEZSjlxcgNeULTWL11eg7v1NR7mCYAuElwBHLezEdk4NG97uuHzsdZX0Zj
93sM3Om42tK8w5oc/dwWZXx0ol0/S7PVB7ebNoBQZKtBM3xZRkubSafve7942Ar72ZjtG0rLC6Aa
rHtZB1RDXgCFUTkMf+tAsKkV/RbEdBfR3KYBfqwEXJpJqKT+ZODhEDcM58RcVBwjbh0iI7AX/5la
VXvXBP2bHzHcVHaI3MDN5lStoT7mbbS9jqssj6FoFNE06tpYZvkFqyKPa97K2JLrtfF5D/EDH+Zb
O2VQZrcYjepKugB8UVDOsdM3e1CpFGLOSZuxbU7FiOdSOkt5opps3xE9dIPBrl1Wy4dlmb4zT9Up
WghONKVtlSx0lcdTr9QuIgUrMu+23PwegRMKw9obqtiN9HZzVXL3FK5ebbIlHSeGk31RppoOXV13
R7svnX/Hpf9/LbSyb/EL/73Q6qWbxuI/Xqbf3+3/Kbb657v+XfToeP+iDAHlp4v4EwVVhHrw32Ir
2/kXWmGEVMQEcVoTpvO/xVaW/S+bCBIiTBFhIYbyeRHq9qv+83/xTeizsAhYWJ6xVvD6/gdFjxYK
5f9bbGUjVg5cQurCW0A5meH/j9KuJVKn48B7n0nBSumMCOWdkYXqQuqcfpjmZY4pqIsqLo8lxfut
TiWhlmDHnXdQQWM/GRihzpFDYfm8mW3cKws6aa6PQwF2U7riu5ma9ZLftrOlfaTujstwMcAt6M4+
ltQ0HKfAa5LMM/7kJHbGgpRQIJL1llP5FAzjSZTGs+yEgLbQDRlr419b5h912T/kVgAlS6PUIIHO
LQNK14Shyw1PPDpVY7+OtMUbjATOejHAsaxD6IqtJm1A+azuXTlUKIJqxM15VX3lVlhd5hG73Fxu
5TmYRu+VCMsyXhvvh+fWzF2RpbpfrZuVQeqjW7rLR9s6NgZ6rwRvv90fVNiKOPS5XYc8G2KE+zOH
gZQYO+32SUjf+3bKrDhqT6L8j+bqzZ5UqXjSZeE9la020LfjFqltqoyYcO9v1Ww+CKdp/+hczjDC
mQGPlqV98HTAo34MPlHKrYlbt+VdOZT3nS6QZGaP2Vrdh9zLpFGcAjk9G5X9YnVd6nnzY1ZZd1XX
P4XB/NJGlB+2Bkd+uSUO2wI0xPJqzlWJ9UAYMZcpqdeLEW2/2y5CvrKsMTUeHKySFXK/aseOw6wx
Xqpp+tMXDIbVguytMylqTogG7wGa/Nkz6r9jyd/0g/LsoIVjdes9zy7NzmFV5QPl7GaoEhR8oyb7
JgtA1tK2LcnsUuuaQXwYsyDmcAm89Udn2TBenOJ1Y3V0CHl2mCxZKYZPJaX5UdP0Xd7VW9Msz+4S
Lvk79Nvq8zGGkTbwCmae2KvKooNFNq3bJAucR88+OTs9044rmXmHaQ64cAw1CJUGUQHz2Oog/LP4
FfWSmdP8MzQY/isH+vSqlMNa1LPozzpcj1vj0ihOHFQQB+w+ySzt6SVcpyjNNeJsPGfdg6HRcid6
roODPddzGeMrr+95pBnnNmTYN3XnfoIW5E9NQOPDThoRV42rLY+Kch1sjJHLVq43zojS+iZAXBIw
LYvJTLwWmXlNy2dTx1bfzVdC+gsD6UAv5M7rS5QAXutwzblc9AcFuHIMjYDnPVk+K8h2BVkHMoxu
yCqtJHPB3e0hawhSDAh87NxwupbNQMYmMakiWYKlfiGXckqZsgZqxvtGfBrCIg3YGqNTaJGGCnSQ
MUMLosVtVqtOfZk6y0iRzO2vya3Bo7bFPK9WVKRZWYtTWIp4ohOSrc+zKC+YvFPnNPIJmtX6k4/r
8MT77O7zdZb7YgRDhKfgpolHPrbH3OuqFE/YtsR20SAQdTomijnY+vsNYo/mTOTgq292n/NSikNX
5tHfwAMXnsF1IBzaYL+KpU+3hQ9oyadqxyvcLgsRp6CmbrdHWlIcWjj6ZMQccSgCvR4rkkx4zTUC
ZZ+J4RF3kp8YcwHQSlDhHdlBwy4jSPCe3TmL16LXL+TPMJCrMnjKS4IsaYoMwXfbek7Xzdr2FFtD
FGEDIi9mc4/mJEw2YkpLO8pV6Xpy0CwF9HZFhVnt6nYjAGEOzSlp8NvGI9b+nam2CtuUh9urDZqf
gw6Nh57jaSc2rl4x54D4xFRHiXJDLh69NMauKfLAp+Z3cR6jilMLD1p7mLKVgOCBeA0xkoI/2TwR
sk4/jPb4npGUlEA+nCpvivEE5ylw5q+qD2Fbba86LO1w4MArf9tC/NkGozi2BqK4PvfG3VpzgPb1
xdLuXoF1ccp0qC42wEzCc0GDPHMAk4zaq++Gh2XE4xsJ5VLb6uXpjbQ+zzjakrwlJmQXrdaSuLS0
Yhnhu9BdQNysIK1VzWKqj0TW/l2cLAH8qMzE6PEjg1D0xwEIbClc53maLCt1veovRrsDyw4jKQWw
HZ1Fl8Id+52Z8fWGdD0gsgh8jBqCg2Yk1osn0jr0XqN2QkhhULiZmLN6GqPZx+KEfG6ry/aNuyvm
U9KJNahrJwzIfiguWGBa5J2RwJ1BfxuQPXEmN5JdI+fnWi0frVi/Nu2/Emp7CsTiwSQCF5LOBrbr
WOu5DDP3Us9osMj3nNIqH37zTH4U2rMvHUGPUOr2Y6n76ejZNshkED5YZN/sQ7bu2CMKMvWVg4qk
Ra68uW5CW9lTK4yrtN1fHYI7r6T3IG9XY08AjIyFTUKBW91Df7YJNq+3rBULoi/5a1nGP/mmuksX
8g6J2WDLM/fGUjzVurmaE2buApw0aW5411bMCHQJqs1D71rIcGfNHkKYwf2lIh5sa/EIev01TevZ
LDq8BjNXXF9Pz9oIz36P7HAEeMdR39FJQM662TJd978yR/12hywpPfXVr1R4bUgDkEqOieW5BFmZ
xuOcjy9Qx0SX9HK5iLIDe8ssElWy9jNYC2i4GqC+IyV2QI8AnNa+gvOMJ1JJWhiRGshXvEEyuXGl
c9LVETgMZaNQ1SGC9Pt8TRH99Tu/Mjo4Bvb/pQU54XmJKMJTVXuefendBTXHy2BDKHTtmvCaWkb+
8HXtI54StaY+mcO04TmTw/8Hgfit6+BkRMbBmf0tXeQQpdFUNvtA2u+lCB/5MH72EmLFcP1jZAwZ
cI2dzn55ReDmx9A5v0Xp/0C2GIsyfLHp0OhiVZGbEq2DB+WwfebV+OCP7OzdIn94yik+7FoGcbd6
w3GoLDqjo1Ed2rpePnS4qevCYX/v0GvzXnX/pNQb5yYo179lR/1c0Q92IkjBTNTW76uCFxNEVbbr
9BLutioXr5YLLsONTZgay6TAKtMSXLobF2JC/XIM+W7ArtKT04m/f+LJ7YXJONVn3xT7aWTeyWZo
HJyt3VVGI0oZ85adb3U4CydOlj6s6p1tZ5xtdtZ+WXrLUgMyvrLs73Guy4Oiqe6kRLiXi/LhazZB
Gakji32VWX/qApQm7BCoOtmWbFHwlyroD216OgeAG/hD2OwTH3nDK0173L9z8FWGFmRtHYV3Iezl
ThIWHM8KrV0/wFsgwjTuzWZor4jHrqEob2vp8DiTDXXNCPu5VFvgnNfAerR0pVLYs+qHWZrO3lqG
6mTXon6oxARia5lLErTrB/1rxJmQWALUSyQAGMgS/d2sxpzQxphIRBqZq09jK73EjIrhObKMlyjq
UZtqW/9QvGcvZtZwUm3TCsJVCLA5us9fg2AAQqNbbXzEbFNAI7mOgep5yfwhbXleJuNIGmHYlNEv
ksOmOKMo8zRNIqcytPyF79F8qXoiyZ16uM8sI3jUw8AxCNaeN/gAYlEbSe1Ddq6bCyyA9ibYjB1R
om90c3N/zGt9qVvrtIjiVLYch1PdVy/FGnYv2ul/QHTNlxXtY+Is3rYrBmu7BJkv9iLwl1OwyZ8m
DvuDawztscQUCYmZzMrv7rpxGJlTrYO1oj1ysnY/glyd/QxRcuTP7ySTmtP84hXia3N5N3oIN7e0
Y+0Pe5RaVyVgn3QUnsyiOGxG/9zms5h3mTXe11YBj2brpTjMilNjscx1Nxt24chdnXkV6eSDaZf9
X34eFc/NqIP1cw4FUm9RmjOEkduZq0L87bblXuOPsHpkTqs/7SPy6sxrLnvP+92wCnpnqONBlYxx
y+2na52tW2rm68KBaEv+O3IV27xhoc2s3L1HzMkls+X6nSHmZvfqqWE7NKsuh1jLOXQT4TuFn67U
n1/bpsQZx/laMk5XniVQfnTUxo57ow+MVXCaq9D/6U8k7h58nyZ0IhmBS2AtJXMFy56dezjPg80Z
Gu9q5hJUtwu42oNdIGUOV0nSAQ9xhO3OaEP/8SWuAw616NA34H2wM84NY0v7W/rs8YYD1nCNtlLT
fVNMgZUoQQhxwJFETReTRhMVUVIg0jLlXYBrY7luKnLgXc1KKf81x/0bEhti9P4fCzz7ZxM04lq1
ZZunPewtz6OtpurilTipdd07nlc1uyCsw/dxKmHNp0wMB54k6+fWluG3NQ4y+0DTMafgX3mqKv2X
vkGYO+SAeLmtt8kVD52jP1cXVZ6i+RP18nTER9HHOpAkpi3BjqipEbEeT0Xmnz5uQ3Rgi4AjaqSL
BGD8nGyriaXgubHKcEx6hVCV5Jq4GQNkq8xvEerK+3XW3aFuhZlInqCpaVPyTP9ys5vm9iYniT5o
YTwWwnJStzX+aH9UJ+ApOyeLZWyOnUU59ZxB1WvdJR77ehJIbkDXmR4EwTVHw9L5oYqCdz5i9EgZ
D6wCapZQpaDy3+hbcvdNtnzLdb1kwqxiDq+HrXU/G3/rD0VBvFPoQCvZFWULtQo/hGWmJnYcsiyg
TWs2Ce411BJS+KnhsLXM7lPXZufaGT610VysRn06QXWTUN4Njv/oTtoDPuvgShBKhrp8R2fRk8UA
mdDNo5u0fU12XtD81Y71VBmMDHQA1vSjIEDET5lURu/FSs5va1lP55kAzWUdOHi7KiaYgVwmksWn
baFtOKxkQqZPdTTMqEH/zVA/b2gABWWZtggA6Boe8qtd3eEgXr9ZNM10k8ZfkzywLsoNlHwZ4g4z
ZCqdRsSXhMicWmTdeNHrJMq3dg8cdJJ58zUP7Z0e8b20ZfYSVgDw82SAEjsCySkd2HouHj2K2g81
Hc7YZ9UjbU1bPFUoVvsiei5rid7p1rA2dV9y9L4LE3tA7rBnBdrT7EFVnTq+YuER12KDAhaESSRz
sH6ZAU+sDVtC4gicCjVezqc+Uzz0RU/thywIqWycn0TvPpMYscfnU8S8rjZ1ec/SwfOapxAB86mW
zZBMq0MyXLv+NPvtO3CAVWlJqMBqAhtA3E4dpIXo8bP7SsujP/sX7ThoJ5tAHoKlgF3tIDPCYvMY
OZRBusP8gZjPTvLb3lisFIpHW8legy41MYr8L+5U/Pxr9+HY2/0y8cOlDnTSko97qRzi4ItKxVO5
HhpvRlsUyP4GTjEhGGXimMPfeR5eQxIDgXLpl3Yt9XvM/Tj3EAk6G9cJ2Z4eU8f8XRnl59RHTdKg
RoqqScfA0FcGUS8ui+rKZ/SJag8al9Lw3SR9OON5yphlm/ywSNw1TlMnmpecQmXRMToYLEBVhd4a
yoc6WjLzDWdMVz9CXbeY4rgNAaqCsiAkm/KxOJJNfwQbUie4hQd0IJDX+Nh2mZs/O/PwocacdcMk
En4acbFZtMgiZhivZGDdwoKwRFQiutV7zz9svF52INMOv0XSa9EkLVLLJ9+hFLUmz3E3WeUZV9P9
2lLQQ9Tet8uZtENpMqZynHSaZTVrcYA/g/Q0ph3hm2ebNLGxKapkRvh7CDq3urYh2o98LR645Q81
K1jh6Q/DsS9bSKiMGRrUqgY+vjkDjbfjkdTBuwjz6G7XuXf2YUS/GmDQbRbAfSZ31aogibfsIaNC
KlnC4s40lh8VnpdbbGlGQGiyedZ9VBITlSGfY6A7AAfGEFrXqmqKB7MrfgW2Oo9zduxuyx9mz2wz
85jrdy9tgYoPyR0emFwnIR3ni6F+VgzOpE3phOzph0Z1J26nVIAdkEYijjAcDxO6mjbKd7QPJL3d
JBPEEVbsm83IRhlRe3un+iuY1adpTmTIeF4ZBrIKYhQbxvmQYOe5jXFafoZdc11644g67dJKdN5e
DhEwvngR5kaRLz8Qcr4QeMIlYQPkbGudxxsVUFhiKsZHxCYmQw3GkRTQhCq32s+utdM80AEok1yj
Jcvc7D3HNKZJGbmpZQakTr6doMB8sgeh2Z6y4qEgagdAYnoYViZ0p212YR6Bh7YvEjspv/DFRCUz
1i7agmi9RutyhWXEMeg/daNB50S5L0D0YgRgE4pq0KqeaTVDyE0zh0iJqLFI9+e4qYuPWXrnyMbz
tXIMKBVe8b6APiDUiCvCxU52af1uMC/HA34cjQqszUfeRMasoLlGBJBGOfowV1fvnKK7cL01SC+/
iznizliN7LDO+QMagl+z9NPQmu7Gqv5tjuvrNvrkGpGC9VTac76z2IkNd7mTQs9Q0uYHPzbnCAqT
nmaNwuxSdqsupWpu+OXk/SGMsnPR9HhFQnnAbLVhIlzSPvR2FWKlmMAm8uAX+Y2sBAZdN5e5ll+O
0MulDbcHQhZZloPaPUReUx0wYsaQpQxU3r6R7XfUytcQDUFvFzDD7JIOQaNxBty7zfNbXnvNHjkn
nHI7mglaXUwS7cMWummkbIt1mJDMYPzTK9tgq7J5nvs5S9m8G93yTlvo4KGpmnEBupjDe3ucxaMd
VNOzr5tZohIsNl8eKE6wm6MGOooOo6+Ce6dfrfnVVlOh4hZ9ozpys3t9auitNn8tBRATyUt6O9Y+
qxSgY8V0VmA37htfocc3zWJ+nAYMlq3XjHu3d8cg1URK8U4MFJTuCIcoliejNkt5GmYzGArec0Ik
0rXz5O/JDrvibnGJTCwYV5dHsTCD7ZxCC4VuzSnxljU6iua7iDRF66szxE8QiNy/ICIs5Ns6mrJC
o41pIW5MZxm56alMnQ6yDPvij1yJi7Tdhes8mwbZvDiENbI9j5APYtoQXMEZekdiCgBuCIOzX+pK
yfM6L+2BOdRDgTiG5j0djZDOqOz1RPdGKM0dS9mC3jSErf3OhUZX1XV9K/cVHZXrYSrwRsQ+h9s9
VBvWUrHNrx0dFuuulflYgD64eFfA7rR5NbELPOVdV2xHUG83im8F2oCnrXQaMAmLExlZ5jjSpRbX
m4PttHU72PDOpHLJaX2reJiXABK/avBa4gtS6jLDqNr3NaXR8l62JoZ2QQBRvuNjJ/GrYvFb8Pg2
1npAINQG8bYNeYPh1nHaEyRpuFyCEcAxaCeF72LYG+3cIlDUTnXq8AyeQmr2SkRoXTSTK23w7wDt
CZS53q75hm1vsD1DpPBSONzCwDaa45KXZGd4rTUwukxBG49egBsk5GtMpPTZAGORxhdXJZdignsx
zN5gxsMvhY2TdJjWqiho7NEYYmji1uPFjWh4tbsldHIIvKASPj9gXbEf5smCfqDcM4jDqijI07C3
g9nwvGlmo7l124mjyInaypqxeSytsD/Sg3MtcOyiZuZuPFuIUp/qQInDhIiWGzTvzoPrILnIxDnb
ILB8XX9LNOBxpvR4NFioLlbdmSQSBB/DcrsdDa3Ps1hUXFM+vIfbkgkJXJyyxXqIROccfAKQ90aF
AA6ZZRYDQLPmZhDTYUDbC/kYSZZ30P3N8GQaClKFQNnUcgjVc0uWqDYIUVaSosUBmo+QKnLP5zUj
/du839LQ07uldB7FROIZ5z7ClG8SSP6Ey9xOMlyHR2dRb0DD6rSaBM0kN4bzxKaA23VYl11WGd6L
7Vvq0pT0/C4BEe7T2M5nWv7KI5XLOHmXI22aoE4Zqj/Tmp67PLyzJ0wDcjJ3i4FN3MI2GhMow1jp
IKSf3T+OXSz3Y5FvW+yUy7U2rPeo7LbUndEgAh1kB4hRXCO3bL7OIbKgECZAoIDB6eVw8EGDuhzW
JVqguLt1GdKpc008xC1ozTjHxrSER5ttIFnmmrxR0bTPgaXHJ4INLv6E8G0dGWD+sSVnehtSvzfq
Q+ss+RHaSb0r06+wkeXFa5SN10ajN8br5lKLfa7BGPf1OrsHRejWrwy2IK3KAmzdy8MkmPH0qAq0
eFaZMye4fU4O7r9TM0fBnU+D0eOGQn9HUeN4Kuf6Y6rN7FhywUMMKt7/IUOINfU8PiqnT3y7BxUN
op6Ms3FMDDNz4qk1eIYXAQ0VjuhVDJyJAoMP/R5CzXxqBofAcxFOO+AmtBtVvRzIKTSwsE4PDWcM
/pAsIoKhLS89wZbMlHApwoBlNWZIqHmrgyuWiO3WCivZnRsiCxXhPYptRK9+4glkZ6BDgzwPihNm
znxWqcl+mJTGiEYD/dEFxQldvD0+mRJNDiEHktPEKpQlo59JyotdF8kY6C7Oac953jZfEEYxm6zD
5HkdPJicncV+S7aQQADsb4UPjxY1vwOnfS/owWQ6NQpos+DZHCYXq5qLMX/NvwbfMC8hko+SlIv+
hz3guwoUo0NXFO844rZ4veXDVgoCpcgC2sRY/cj8IwWJJMgwfySrBoeV67WvjOfOa1svfsqymL/N
vvO0ivJXSYUr5ZXtW2OJNx9Z4LGr2y9hOzn6w6C+C7x6ue3Qeo9ldLqwsuABHzN9LXDEcJcQVtx0
dDZi1lti6oU4nnTdP89+VO0WDMw7mUUCGfqyZR86Z2dtcOKjrprkU7sqHWNXFN8thDK6c0H0AWKu
GZ4aJfe4euKQYaW3FuS7vtmv+xCzUeKOCycUNgqIPy//zovtua5HQCTTQOvXe9m+q7rfTW1Od33t
/hX/Rd15LUeOJFj2V8bmHWMODZjNPmxoQRHUTL7AMplMaK3x9XvA6ZlmohkRNvG21l1lXV1VDoTD
td97bssVhAPM+VA2TgjNwlt1HAvEmlw8u0WJNdklLCU0yQMO2rJkBEnsbZB4LJggTc59VFCAOTuO
bNhIQWkxwHSwbG1ju4T6KS91s7nFblneyYUN5y9HVs+RGRvU8IWDJHevF204j9pKfYh9gxuFNPfn
Stfcu7GxS5hIEapr8kbXem+RK+gqjXqQZpkQfyKXW32pTp+KfrjOLH9bJ5gNDAVjV5a72PSC9NWP
NWOGQa6dpXkdr43AMm7yqj+UOHGzuRuq3TxqjEc8QdVW04R+SLHvYEbm/BJLH2JFW6+RDiStunVU
NNmBEizJFb2OcaBso9HQh6TGeOUikceIQNkDoroqJMY/322rKzxUwDZTj+tlfJazLkl/IlWwmTqN
Tt1UxLhfcfppHyRJFvMms42VIUvydZlr7golbLDFIwcfJrQM685yOTv2G6V9puNV87BU2rEboz1t
DyJNnmkNT17ZoOnuzV8Bx+gLt+Vw1ilUlrVFps5rN/6p9LJ0z/l8fMOKacHd4lgJjP5Fn1trBPbO
pmJaXspOIraShgwtqez4V9V7z76QPwbTAIlj9i9CDVu05STZrZXU6DaeVcqzCDMQF1rOU6Gr46qo
2fjU9xo4KnpazWpYAhG5w1aiRtDpNb97lyMAY+CIpuNNrxWfACKNU0t22mxtGD/Rw6Gmqu9MtJdr
lnXdqjOlH74xuEu/0f1tRq/e6F6C3zAuHWfNUsLc0n3Uuewr+mZQjPwqUcOfTQxURCRW/iThXIJ7
QNxcOAybwGBXP5RJtu4UAnYGDJErvHHhDh6LyvCG2Tyw+WGhrvbL1MzCpWn66Y3hSIRLBAsPbkRX
p48lPH1E9+HS0kPrWjTAXGFB7+ks/k72W5V1mOWzKKnfwRZyhxSEnCN2XISRkMIxcsl1p12EKJ4t
C9cVMCJbbh+S1r5qfe5tbGgpqnvtqkk1Qy9BQDuae4gLrb53HI5aFYltLD1GrjtCpnX9Ok9Ylc0r
jvxzPwiXn0Ko/5Xa69p/L9Iy/VP95/ivvadooX3Xqz4FS//8q///4FtoqI5rwjZp4v7bfvzTw/+9
/6oKkwX/3n+pwmRZ+w8ySPiPDs4NAicktX8guGT1PyxNjPx/7rwtWYHBlqTFKP2C26XzETWU6Qbu
GmVM1P6HKoy/JZOUZILjU7gH+F8iuP7GvEnELpmaKXj839wt4XoYk4qGgCGdJMlhZyf4H6TFl8oA
XjpSi/6Ny81D6idV+X/+/VjhE5okIYrY7DDX7Fuk6EZdPuPQ3jb2OdL933K2f777+NgvrO7GrHqT
OBuxt01vliP6gjB6+sX/Jrv+s+TxiV9KtgRX/dyGif2YNo8PEulxyQVwuu67a/Yxc7/5OP2gYz9h
qsRDQKM4Aw8qrGuZGw0tP/MLjlU97ebrL0hrZVDAe4t9rUizTgFkIBGEag1n6IDH3nuCkfVVq5Ha
fKygDmPPk5n9PF0fY2f4woP7Z81PiIdSQDqCyDJ5L2vDSlPdnc1s2cQSQy+jedjc1iGprh2Ggc7d
SEp+4JIFMAaOMD276mwdgSAXv5FFAHF1DVVzpoidYaSY89rsDEp37Br/RNb9zytOw3HSTLcaMxVi
3+nBa0+URgaVYQj/2Fq8k/VmfbomjtTwNH5Xjhq5clJqWE7eVE40umB5uuAjLUOb9HgXNU4ZlfR4
Uzz3XCIa3Qoj0umyj/SbaSyl26VdZbDv2Me1uszUJWv6eSC/m5zIFsrGSc/8BPNIK5nmBLpVqmB8
G8ReVz+MrtznXBpKpb/sI7yMOl7QCN2ISmarnEa7VKAPlZmFucnoQ0wFVrlse/wjJEABoF3XSbbC
rnWbc9RbYKbAxbpiBbf0teQ6cNqFZTElOy2KE2EjcYqWzZhhivt00KR14QLraqKFV4A7eMnqauV1
zL3ZddJzhK2E3HJ5N4hkb2tQ/lY+rFLO6UKO3NuO1TR3Cqq+S0EvYHpbyuzZzbBYM/CwCja2pWD3
CPlEqt+wBC6M4neqAIDx2RkXBokev7shwCAXzAcz5pDrPhjUWaUWd6e/5bF2MhkDE84vPGsIxL5P
HvLiTQuu5FQ6Mzp9Ko2/60OTcS9AWhSz2RV7g7MOwCkzrQLVF7cmK65g0/XbvmKXCZcBq0qteKss
0Zdqby1a39tnIBNZc82sSHpUi9HzVe9CO9n1zGULsEkoHJozDQ3Q5bddfTKKJty9oxuiPTdNtmyV
1xDHXdG/yQhn0+J1GCzUEuaZOtHHsfO7OpmMqXRLHGRSJfaq5bz0gYyJ72Cw6XaEOhtsadtHHzJX
UnGt31YGjpNKwAAxzL3qVwtca7OmGm96xQtkXZeNkgcBAe+UrO8zA2etipYr+rR0zRVbmzf+MMeE
xHoTITdYMO2HTtvyaulKLpW5nv2RKQRsGH4NHD8hu4ywnidxula6YV4Z1hxvUCs/p+m1Q2qD4XCO
/ZGOR65gOk63v2MD4GQmcNC6tHVM3UN9Im+8m/vOmZInWW3/M4JPMz9TbP1dzKZq37hIGRF51cmI
F1hi15mF8rIj6UoumPeTuZDfyFk2uWPqOShQ6p67d4AYiJjBBvYy12wCYbV/lwAcrNncJgq2uot+
/2cC85c1CKJSNTcNu9/7FWwXjdlMej9d8pEJ7DOa4EvJth/UWOYUphbwe7a6BG7nq7/jfCPH8pn1
wZHBYxpvmrVu4Nstkwyu8Tp8btqfqvRx+u2PtAt1fOSXtw+zuAlLcBnoZzEdbHr9zIR7rFYm410W
4SLMZMrFFY4VrJ7JJUckxdaqOMIqHk6//LF6Uf9+eSNKykYueUjrHFLjJsjfjeAMdv9YvUzGqtRo
kUe6vdh7BVFqGxLUTr+ydmRcGj0rXys8t0EgiqYT+wy5ThwUa5TnS6MnpFJAMAssDE0/CgzuSvHk
B9sSRFGQao9tVS3MzJ37Ev4GMOsS/qS2CDdN46/sUt/5WozDs1i5jrpqiLKXYvg+oTzzCmPr14fS
7+4a80bRcZzGP0tsalK/rfR5BkDPd5e2WGXuC3L2M2u6Y5U3GWwk5BFxjwdhbxYcT+arwpYuK1kZ
p5YvzdXI+rLw/XjcpNwH/ZUKMvH0dznSXpVxDfal4MxzIk7hjGEfA7po23AlGm+JI70DAmBG4tzX
p7RvJiVlfPqXp2DOGCQiERkqvTUxcYV2piMce/vJ1rAGx0mPYwEQjpI792oIXob+D4c+sxDfweka
OvJRx23113fXtLTS/cAZ9pH7XstQppL5ZQWPD/xSKVlQZK0SM1MXHg7kWZ6deeEjo8PnaulLuS1M
HxOSGpcSANcMGed/4t1K7pkx+Vh1TAYItG5FiTCfBlNhBm1WKjyM0/Vx7L0nI4SLnDcVoT3g9H/g
7HSmOazC2/RMrRxrKpO+KYTmagUArb0OHsEMHztx8EZYMXM2CoCLfoE86aV+r8Y1EH+eUYArfjJD
WNSVceYHHKl4edJT/TRCbFLTU8GJcNntndvjHyt30je9oYlxMVNu/XOMOji3PDpW7KRrZpUl+bmt
D/tWbEabwbA4XcfHyp10R+hGLoQcXrdC0tTKD6VxZuY70vzk8YFfuo2kYDmrx4Jd97YRdzJ7MPVM
htixd57M11ENurzhUh6k3xZ8qJfeX1YXk76o2GUgBeOns9nXDBtdP9MTj73vtCeijHCrbHxfb23e
p/XysteddEHFZh+S5xQb+te+Om+G9UXljnkFX79cCDqGHAnKjd27Tn3L24/Lyp30uCrMEPPaDEiR
+bNDBom887KCJ11OcLmMRowx1OoWmrvwwgsrYtLnItcbnKjRhr1mPCjDQ3VuAzu+1zfTt5j0Oc9v
eyRCVESQQRHjxrsE2As/WxTWtkOtfFmtTDog+hXHD1KeAllk1ks7mLqXDZ1i0v+ypsyboczEfvCW
Vb/tusvmQjHpfwT+hfxXpUFHmxQ3vn1ZR5lGNdVSFtSoQoZ9z6ahnlfuZavIaRCMOmCqVEPGizbe
JdrKuWzTIE+TfdoKytmQ292eqCE92fTn8qS+PziRp+l2FuQgK0cXvx/sn23xBxX0ugddBPIWLfuj
hsLNrw6XND7oMpMxRC5kpynMgX0yR0n1o5z8Ol3w2Ef+te+QWfJ3wXHeZmaV0SdF5rPPF2tlJLvq
q9Olfz9Sy/akZ4YE4UbCZa3XKSAHI3Agb5cVPOmMgYr/LDGp+qZYEu/g1Be+8KQrVomRJw7Miz3x
LbNBufUvfeFJX+xVJEUsZBj7soMaYy36LwYFt4vuBzS2f7l9OlbDk7mwUGsU3MAumAv3EfZJlItn
xrtjLWMyHRaaW6r2OHrYGoLOEbyhHBL33Gj6uS78puFZk1lRgB1xrXEBJgdvZe8dxjxwr0Zylsxk
2VzaUGrlfIZPfe5KyawHdunK9xHkdY10TgRWvdj4kLFON6dJFtV/H5ZBk/i7G/i1n0pqwduUzcgs
w7uUYc+TdzVwR5ueUQU+ufD3XXMuOPXId5tGATWpzxPiqN87kXfIs/S2ODPoH/ls03A7vOO6l0X8
EtSgAVSv1Ln14CSfrqdjhU/6c1VydVWPra1S5XkehQAuH3xJOfMVlLHRftcmJr06QltRlIXSwSzl
LAXdIkksq8SooQi9OdjDJDuZuQo+ir7eG7Iyi3UcbaqPxd9F8DKCApRVKgOLILEgAi0bmmPEQXPm
9Y59MvXvNjKgCSSsji7siZwjoW2HoOp0tR4reTI4dIOZRyxWGHWgfaRbrPqnyz32uSaDA6RAp6xD
yvXlXZfmM83oZ8Lrz9TH5/HId59rMkKQU9EnxjimtWNmShCtwh6sKtEpWQBVaFh3gfrHDl4EnPWg
+ZWYj5qy1ls+E6kFSf47arV9o6367EUbYuD/oNDjcJ0pBtni+tyOVNQtz7p0f7ouxgntm5c1J+NN
gXXOLmEO7DMcEqF/V0Lai+VqrsnqZV9xmjXNdU+dl6ro96mG9yP601eXjfHmZPJHYwWARCT9XnC3
x8bksq01wWSTBo2v2O1h8O5b7kmkGLstUvnTtX2kRZuTgcKP0Nd3MF72fbqHxJs0Z77isXLH///L
LliV9QG9s8wABGfUJWqWVKgLP9+ke+cRTk1oEP0eBR4sn/rlsppQ/n5juyHsyxhJG0O5UA7uuTDp
YxUx6doSd769bGkAPJKFfnNxsZMubQNZbcLc6fbN4+A3v7KofD9dDUeGImPS/TI9c6ui4qK1KTYB
iWAWpAQ1umjjwGXd33VcB5mPB6Xr9xIoA0ymly0yx9DAr42t6VkagzLooWfPOMDNL3zbSbfrnMrl
81EswdP3QXdZ8zUmPa4Vkp8VGg0iwVppmm/gu89d0unj1/9m7DQmva4w1H/0OqdM53LzA7DkDGJx
no5JO1s8M/ir3DuBAQKm/ExPtVlfka1hfZROMq/SbBk6D5KUrdJ0b1t3NNx5zwWH8hgWL0bOZhr5
OtEvWGiTmT/k2y7olknw3hbSVpf7DVF/en1PaINhbTJ76wQjHLEmyQ4/uY25uAfPI5Asw7wdcCjE
BAvZnoyf8qkQr6db75HeZkzGBjwbcWE1bb/XyDEzsBEsTpcrjwV8V7OT0cG0fRjspBzuXXQ1hvng
eu4cf+Eqbl8d6U74v6PoQ4of8vZFb95clj+nn3vs90xGD68TFTlZ7LQtCRzVBpTrZeVOhg/03QS1
A/LZozglEODC2USfDB6m3YUuHDWK/aOnu7o5szw6siSYxmgz48l9NH5VJ3gxWMxFw71hvDvtZZf7
8lR2qJIhZVgqr506z6qBf/XMUfA4/nzTaPTJAALOOjGUAg6yjPSrEQ5/QHUIoLD/aOJzi/EjTUSf
jCd2VKmswDkElJs1RCd8g6ebyJGJQB+f92UGz01RNoU2fku06AJUcQKECZDA6dKPvfWko4a9VcdG
yFtjca3SbZttT5erHumo+qSjYhFGU1bVLO6cK6JV75R+57bawukfhffkIcYaYFiLhnC+NMBahSpf
vpFtaUUIyCwoczTaxSjg34GEn6kugZdZvRCpeSdDlpAkdilY6ZKPOtsU/qOQQfyTrdFyAYTzYBGF
3fz0zyB160jbmfR8rZEbS1HZ1celga2BoNhMWwCUnrf5byAxpEGGM9dVuR6O556wlrEOUoOAq7Db
NmBx9drcdqz2y+KmyVokacnC0mrSg6JNyMSOLVURwKiFi0pNW6hItzIFinxy1enaHK8ggU0RQXQQ
v3+r8F2C8NXMiLGSG9LV4lsYwKJ6NlHfl5BwQfyRcWWs1KRYJqDkeu098688T0LRYqyq9OB5L2Rx
W1p+LTfDosNVaunbBFZjM9w10DLKKsXSi2NVx4RvPcEfXYAMiSLQdQLkijIvBaDQgjRKhQiTXgP2
UM4tS8LA/zToBzPFMBaaax27Mra8RUtgonhywLPGrrYMhX5jWM+WeoUdECehvbB7e0mcM5DJuReI
g4WovTMkwA7yLI3/CENfesGbWoWHEqiAmpeXjbnqpEMBRXTTXB9vWdQ5N2RNeq6tjE3im2Hmsyt8
6alcKluR2bLWzrLHFADQ7/SqwGfqz/1hlckkMW2d9Ez3OtIq1Unv8nUXg6POTtKJdnAGZiUkFvg6
pxv9p+jzux8yafONjEMG7ihnnBJW7eInLkyfDFwV789jlG7tGmPLXQW8xzbfS/cBwNguglsTrmK9
neWeOQdvBUuEpDftGsfxxoryh08AiszRAzGvVoabw7ov3PTZK8gvBkVcGqtYkTHxwBm3l3EWrtGg
gcdq66WCTV2x24Wm7LzgGU5e4q4rcy1l53SHR8ZAdTIJVwS1O72E68/GeOVI3ILfnanI7xvEVOUB
ldcvWgAq+5iMif5QNI+nyz3y9T+XnV8a2uAZsp+PBysWwRbYkCGUdGe0uuMK4ZtPP5UxIw/P9T5m
qmzwa7rh7xy/fYJhH5DGimgXUgfyHdaUxekfcmRBMZUzO2qY9q3Td/vQOejlYxFeE+4yq5ozP+ZY
8ZP9iCX72dDAh947EDKBXS8ziFS2Pzcwu53+AUdWFlNpc1k3IqzHFYtI9hqefMBQTrmj6YJZOf2E
I41zKmpWkkoi8JkJmq2aWq+idnlZuePzvrQhmbg7rKGUG+qrzlsR13pZueN64Eu5rarUumpw4mmE
+IVB153ZBB77lpMRL8myQsYU3+85UAUjlSCfjiFWHmrO0c58zGNtfzLsFVLdYDnj1dv8OcrfNOmm
gGqokscFSovQiVFwfG5hceyzTsac1AhrKQk4ouqqZK6QDobQ7LJRZ6pjBVeQEtpC4CBMctffB+du
G4+09an0lAxltffGW0G/Kq/ltt+mYIpyrI6KiHZC0s6MCZ9z2DdD0FSIaqQ+aD6F0c1UrxIJn4p6
ZZv5fBCHgcC3PkrXmY298CChpSd4ViU/XpS3etMSJTbMAhhGVb9yCnkmAOG3kg/jwSZ8aXjM8qcR
uzL4+B2TjzC+liywH36xygty5KzV6Q5w7JR3qnLtjC4h3o6eBcMr6mEId2RwEXdox80y8X4FwPs7
QwEoX6ERA7V0S6qWaf0qMMvmTHXgqnnzcKGE+X7gXE2y7UUTrCq4sqV3J4fPcQ+t6NwIfGQqmepm
u06ygABy4aiFi7ZaNMQGXXYIO1UiWp4cjBZ79DfFr5ochQDswukaPtJ3pupDp8IX5+VjA7HeSbMD
AnS6XPmIBFxWxsHny+A1VMKrB5sNbsFliVJgPS/uw/Ytlm+LhHOy3n1zuRGIsrc7fVbUIO60XZQ9
y+6bmsNfUIJ5zmGHOYg1WUrEVPwhkRME3WvU5nNcA8jUfshtuoiiZZmvQYDMyOEjna6ZK5W+bKCJ
kilKcjLGkq7/cKSrqNh7wZWI7+XsWo/3WXIthmswyVX/URWbTFvJ0g8jfPCHg1SWPjTzx1KgPhdS
f23J7r1ZEBZhFfJLqIXs73aF8aNvb12ohrr1VhVXBVnIzQsBpwAkPHs5ZNAChz9mda9VxazyrgeD
DGWNDQox57I+z1UTrymcCLW89sCg+dWj2T+Syqi0jzlZVHVNQNBBJA9DcpU7WyHdhMnGja+y/LbP
HwJtb6i7wbcW3uASQEW6EUkW7W0IP2QonkJtn6m/y8/o0p3fO2s/aBZW+TuqWqJYzFsrL196TE+e
8eKRaVdKd7y6Vv8+/eWPtaixd3z57o2rkkIoWKhhLAmqG7KqLyt3fN6XcrUY033aUW6rYEa5Hs4N
xZ+d6JsxcqoJzTGDENvbUbBwVlyL4mm3F55z58YSHI+nSIb78Bq8/HBW+kAUyw9JfwcsMhusrW0R
5Pihd/F9VkR3urTRm5CY9Ac5KFZgz8B8YbC7TBglf/r5vvx+R1Rt5pO3hvUpJnZjL9wzXXU8qP7u
90+m6nwg+STAGbMfIp27dgCg66Z7UrsdASUd4/tln28ySfu5GtZFWbF+B5QFw1C+bI001ZVaRpJo
ZjYqBcKrwFxEzeL0+x47d55qSslnxLE+Cmwa3KlgHJe2+dNrVgpTSiKREiDfd+67ar7n/S4DuYqt
ftGmpF72q6LYAD4Gs1XPx6xokl9n8vCr6G840oisDqQ63EOAMsmNVN6oBg6iZaV4M+FES1/5o9hE
S8UfwMwAKiQ3RM7NInkXdtLcsQbiEAGFZ09lcRs5pNZem+6trt7oRMvq+mVfSp6s9G2CwOQYEvQ+
z+9DGcDGhZdc8mRGCJpODjWXFgxIx3gni+f0lzoy4MiTAUfVDVWKxzMIAVXXM14dTq4uK3ky5MDW
yySS3LkseZdc+aYzizOi1yMrhc8T+S99Oak7V7Rlj+LDIjmHnbJnPDZdc+YDfn6pb3q0rPw9VHoE
owpP19gKSkAcYSEQSevPIwH+qqpWrvphcYHpgDeZ64U6i8OI5YqIZyR33FSZwtQsvZmJ/2HDdrms
IidDzIB0Pcbk0O9jo/qtvniq9vuygiejits6IezXdkC5DiB0oZxbyh1pU1PZrGvBFlYLyq1ZznoL
7+Oi1xXjEPzlu/sS11VBiD5GMV4KsbtQlCyLSZclyIHkypTXjQ0Im6v67N3HWI/ftCQx6bKNCGpQ
rbxw5SCrILrJNp6smATR5CoE2uo2f5KejUW1CMgY07w7DjLB9+Ec7e4T6x2qHbZekNK6cpsGuFCi
16xvHiDGAYV3FswyToyjT1535JKJKt2UiN6a10G5GdKDm6+jaFPLawI95mp125avqiu2l32IyZgR
EIGn5hkVpr2pGQjhy4aiEU3x9fuWfRcMBE9wwBDeus1alGf6z5Ht4lSkS4pKIFeyyj2+dgujmzCA
kaTvjVhSi4gO77LeNNXsuq3a15jxGJaUZNGY1ao0Hy+r78kAkJaDDjpv7E8deX0L88JbrqlqV0od
d0gtypXFVf3anvM7fF/fYira7VQVVJnZoG4vHg28vUnKHekTpL+0fLikQsRUvkt+SmYIt+ZssIqv
65Ij2PrMcu77uUVM1bp63iOFVXh3Q/2RJxD81avCss9MLd+Pi2Kq2FV10p/LsXDIrXW/KsWZco+9
9KQ/KpnmVrnPGlQPfhj2n4jrlML0lpfV9aRX+mSbdK1CI8lxYztEZ5956WOVMTmeMwXrZui8/R4G
Z7cBY3TZ605m786GAmrUvK7p/HTlK8296K4G1Nnfg9MgFYVNQgZjXsRB3LLOL3zfyRxsDR0nQSJk
0JMXSkmg9xkx6ZHqnYp0e+LDS2jlnDivnUPzdFHl/qvWVi8AO1Noc1UszwE/jr3pOIx8mdZbWyO4
EIT3+KYc+5x+00mW3H/LgsVUTOuUCXsAGRZ8q2fzIISdN8TGr1aG06iVcBGJp3QIx5VXQUTeIxAa
P+b2M3G5RTxkwJBmZDSsU3YYwZ2EWC1JQFM9x9lrRIpvm5CNrg8LKGnviOWWOZAIMwK9QNaPXpVA
tVWFXAR3pvtPln8AZpkWW725URWOUG5ThYDUTIduTzBYvo0hq3fBDxQi80QM6jYkhHYWGpEMvdys
4N6ZM8nNtk4Yb5u03HkedImuz67L6qZVkp1VrSvnvus4UNl77qaMgJqVIwQV5vNMJ8Sdg8tF5viH
AZazLy17AwQmM8qshN6sxcPWTtutTUS05pJFh28Zdtej7Rs6NHfX2KTkdp3+Ikc+85gf+PUzp+7g
m06bclUULpx0lmlnxpEjg99UPZULWnlnshvwq6tSeTXMEPLEZaIEwkL+fmnbrf0MCBsXqTrk34c+
fjxdGcdeejL4lRkBBRVhGeSMrRqLlKf6taBRnS78WE1PhsAyJtxVV1ymGXyMwcLXzlx8HHvpyRBY
xH2RNTI17TVrVuKzmDRtVlGnX/pzH/uvi2VhTAbCguAAsoyYHPOOCCtVXlSJzUj7XMBqHBKA5XVH
Gru7iGNlUVt/JOM1Q/cals5aa5o7gIBnXuRI7U0VS2A15Qq2Hhti61VKn+ML1yxTyZIvfNl2UTvs
ley5tG7V+rKvbY1f68vwKddlFwctw6e6cp/6X6e/xpFK+BxVvxSaCluonu0jud46q/5M+xl7+jdf
2Jo0eq3MbOLwPPJxBnuhcaYNQnARSQbavzOj/jhlfPeEScvXK0fN2xxrhuoYqwQMktDJWmC175eP
Uf96Wd1MuoGPrFTrAio82ubXl91RCGvS+kPZMbRw1IACenjK+cN9uOhtp+J5qSTKVeMcfh9o1TJW
7zPMFadLPjIcTEXzed0WncCBvK+Kbd2ReIqWIg7OWRSOtMCpch59n9LJNe+dABr2HgQutMteezIP
KebQe27H6BiYbyBM76yoBk4bxWdq5dh7T7pj7ORlm/i0jny4LfsbkJmnX9v+vmmb4/O+9EipT7tQ
crhLdSyy41GpcSk0D3HRxGBvJSEWheIvi3P+7yPqVmFO+qpbp4PRlNwKq956yOxFlb51nLTpolu3
UbnW4mYOSnIJ35pDWW5l6gNxVKd/6bEanHRi1Uhb4KOMPeE9VzZnRobPO89vhgZz0msLkkRjO2Pw
SaD2evWyCkkjsfTbhBN1h/iSvC82iaYvM9ZOfZwuBWGriQT6FdVJkqx7Cza0/IMS5pD2Q+s5FrdD
ugtd/MrNc2DVWxdXioOC0JGbX23zMywfwnIjhm2dN5BfrXlh/5bInjldR5/sgO9+zmS8CGK1T1S9
GPaqzFnPTkMxnmbxsgWBJupkjwpHC7d9eIt7ISYKuJSJl7g//ewjg+zUDxB4OpbngN1m7F3Xrk/C
ybZUXiKbQNLL7lXF1BXQ65ZR0Q6QhDwP9+FFx0ti6gkoiqCMItXq9hHZVrG5bPpzfV5RjvjfxFQw
rLVobqI0YXWrN7OKVJD0l9FeueLVKt9b1IWxunGb2zCzSZr52XhEegQ7NCQwQYt5HZqzptl47pWV
dbDKXlrzxTJ2rfxKi52JWFpbcrooJbyM4NZscZDLK1Pdqvwr9SFxUNTrZL0U6yGt1xICv9TYwHfd
lMDQKm9n80dk3HeaA1I/28vFu0kGgp+RF6gS0tHBWtE+Ur3cKuajVFg3JKfMXO2GI3aQwNa6E9la
8aFApP6iSft7stkXYbarnEMrJxw9GgsncRZCIrpYIiOGrZWR4f+2ZrWaXKd2Dse5XHLlTOhdviiC
+5iDiXjIQP+S6OO2914mVrr0nGQfGexxkDsr3V63tjmPrGipOA+Ju3MiZe+0/qpTD8NwhbCZMKMF
uNYZKXhpums0eQ79fF41f3rpSiEzM5U3WuCuCo3wuBGeTch07nyI9mfbWcSdoPmUgz8ZVWQ09dyt
26UkbsjVEm2wLPJ0E8rumF/YzTKSgAhp2nZDue4FSEPpo427Q8+omyd/crELK4ji1ls7Km/9lCPc
lc6VV6C8xNnebj98sS39ZyUN5oKI44pch166IcNpDXP/uXTuQzT8RRHfQ5v3ejqwzVW2S3KGPSxa
Ihv1+k+bZkCsyVcl2lXoJOACz1dviEGfSQxLs7Zfya69ilyx0M1irjIaEWw4ryCtN/17GFxrBGcp
BM5luB/kLltY/rDQzAdOzTgxguMMNruv5rVPCBj3dIqyH9Nkm/DDJLdbG8Bn4eZs1ZsBAqJV6nO0
mDPV/hl1a/THi7Yw1oMnE44Rk75yhxqkFAvihQhS1x505VDaj2732ARXTXRo+lXHX1bj/9aJJMjD
eZ5DlnzKwhv+nPDn5tFekwyRr7g5LezlPBxjMNhltGDjzXWpFDOFfXbT3DToUDzu74ybuNjnymvV
56hqGIgTknJ/lOG7Wr5Z1rpxfvTOD7n+E/H3THkdgr7zzXgeRdJ1FCyD6NoZ3gh8D3R0wvHcbQ5d
dJtFN0q0ZTk9l6hQ2XbwLqPGJNv6Oo6vC8jw4t72CdPAyZJLNw5aisDLlqK/5Rxn5UqEkxK/V8av
TZAwv+CUYnVRvMXBNqmLayfqARV2K6GQ9pgjrsD04kn2xko6kPW3CILnlXSjN9etUZFrCYYeS3X8
kyjfhHxts4xI260fO9BlCmcSUPKuWSctK5moBF643BWDBIH/ZUi3etWtGndfp8rCcHOCS3cF4RMa
jVQK7VnHqDMMNpEKrzi6TGx+BI+UWogam9puSTirS5tTEbQlQzcnfngBYF11wplPd/Ki+tr2D7p2
a4pDTAJSs0CLznWYXHtgE36axR0poleuptx3EQIUVZtJ4XPAkeqAyAncOZByZE8PYUUoRyEtIEcs
YaMmElfDCHBJ1Y2z30UXHgxL3wVROiOzZK2q90R6E+BSzFIJPgh3Ix05wQapxUqssxWtF3b7aNvE
PpTa0sx/GIR/hD3S88xdVG73FHGOUqdkd8kPIHlnOnE/hf1Ul8if6HaWq5Fb3c1N6yakBuz4p08i
rZub8yCLN1zvk88Mqxgfs6pfEWCzSIsnTUaSV/qbLtrqWM7JNcJqgMYqXBTqs208OMpz7Rc3CtRJ
F6ujjaJDIc8dVf0yK9/chiOXpHwtRPdLRsxn2tJ1VzL+E6M1YjPnqUHUUlFvAhHNXRJ/CzZLTYj9
QGQ/UtTvEQlbAn1EHemky47YpnCllY99nszs2ll1fb0oBn9hJvoq6LdlVO2zaOW5q4pITTpu0j0M
DY5UAlnqfVS+ttptnT8bCt79Oyl54fRUynY6ax3+ic4mFk16S7y7lsaTOzY7t5EWGxONtSTz4lam
xZAo7xKBWSjA/5u1Vyyt9DZoOaN6DvwHjX7iwYAXzs5R7D33YmTDBAsjfOvSbMc4bWM3k1SPwzmB
9FpeZuK+kZU1YXezRn1SzfuhRGcZLaIW01n+kjrYPO2QJ21b9zolEUvLNU7UvKWpdI+++pYUO1ni
pNbLFrHEQRzOMgRawGel9q3MfuvKVi1Z72XbVL/L3Hd5KGf2/+PsTJrbRroo+4caEZiHLQEQnEVq
tLVByJKFeR4SwK/vw1pVsz+VIrSqcNhFQSCQ+fK9e+9B4DSJTdps+vyP0u9SLqmKduiktubYUwzu
R0NdhemjmANphFgSPiMeUiqI57q6quu1bCG7St4n/HWOuBidF3UPTvOrtdfFdCeNu0FNtn0Pp9Vj
98xn8b7o0Bna1FclKYBhZ9S/zfKt4xgVA0LsZms3srqmNVkKIHdTDNXHsgTebVXUXe0G0g5wjnU+
n6oBfF/JwhV7nXJWsiooCYJtumUdWulKiSAOGGd8gNs8Oi00r/NuI6S/JvGF6HXkirdfoefZunQI
ORQZhPNFePvKcnbrwlldl5ql6tyw6x8H9vfuUmTrGZoZHOzsEOOwtJJA1gL2YWRjEGTrVZJ7svIm
y5tJ3Rv60zLcKfqzkp+1HHCldWkktFt4lwfI6bCPbBtG8i9BBEbKTijiF7hPkEqYIpHncJ+MTxLb
XmsTot7XRB8vLX1bfgauD6eM7qIIGXUq7dv+LQLyDZBwJcZ2qw6hl6Ipg98+OtRiI+jY4Wjn3art
C8hZlARLc6e20LWa8JQXjCAoWIos80gWduHdsDKfrHo/sDqB9XSTKHJjpwskYQCREFRZJKqWo6/i
ih/qB0eC2TEewSYETikRjjesHPAxmnSO6VvFHZ1ZJr5J/CnPx0zdF9VfUiIl5ZzHu354CIthZTS/
+yX0o+6cNKzB07FOnpekAOPberbm93Ss9eR3V7yk6joTJM0N6wFrDdTeK13Is4d0DcjNrYTMAv7Z
phs8Sm5SJjxEltdxfFlYAaYXx3nMrc3Snxqj8prECPJhXznFSanFCcLUQSITaJKSQ0OcWI/UHozI
7JoTxK3iL6Zl4LPdfd004Oiu+OE8iMf6vZ+azTT4Fr906MCMCptDIQShuFCgQpYCe43Qxszf1AKy
SJJ4M3C+rurWivqI8GdVRpm72IfR+KMq2yK83lft3IXqauQd6vps33MLTA4XiQQDZSRKOijlel1m
7wtbW0HhslDOazbtBx5ijeK60eK1yAxPnf9IFNkmQcBDe5qjN/ianUw4hRVvFu5y2QDuMpa7wZD9
Etg8L4ATD5uoc47wS8i+/rDaDsSV7UcShrAQ1tgMbKqFxs5zk9bVJldeJ9CrZt5TA7jKUem1VWio
ftsnayUxAStt2rbxphwfoXSNwdhlwzEzh4fU/DT1c2jeZ8WZ2rPvuqCthL9keydCWaI08KQ25MO4
JoRWFYwbwjLYkcdcMTwdtkdhGkeoal7XUBZW6qao51W3FEGVs7E1edA1OMEMhVcDygvLc69z1wYV
R5UejMaHgMG9mpk5jFb9okHVm57q+RflwmaUxSscCH68to+UzMWSwuImkG69w9GF5OyndGEXE96v
tVJUKnmw8RYVed2M5wS2aKdeStF5tlHzYoCBopYaIOzQL+IsMAWK9QLFdb0M5WEsjdUMHs0om0tL
UGXcKmdgRsEohlXXZHtVKzkGWH6U7pPGA8HnOTkA9dF2m4J8MFOnGVytnIXCprXdLrFcS942LYUi
kKmu4Ka0nWdka/DWBErX5xmSZF2u66w7JpCWCzveoCB3JYIvbD7UQpqRwqgi9475nr3R6uwwkvWt
cZsXYDdOiXRMN37nLKgtyToKRdGifgLJc83QWjlVse3E1phyt8E8NDkU92TQqAa822K6h7kYlLyc
djWSvzKsRor4KYvPtjIdl57cDc2QAZ98mFZ1pyb7tnrrYPaYtsrmJTxz7jYWRDU1PnUw5Qub2k1a
kT/tE6LHsRaLWxWQarwKP8cQ5GT/PJjORm4A+/b5XnN2/B658hIbcRDPaweUozb5IYlDoxbMhf03
HUnJcUo/syYvjjxAfZ15GES/ruZ1b91ZGheOoa8UaNSH4dTUlm+KexVKXU/7p5LtFSF86ylRL21d
HJoeLWSLetXmzFh7qhkzF3vqOR1G5nMUV26DLp7KMYXibEeVnywWTlWxHe3m0yIWfCV6ljZr6I51
/UBwCzzky1Alfwo9Ps+sNBggyyZIIMegXCgKIpGnQ6mMFHckgSus2kk3lduCTJleq06OvTewiJGt
sxJmiV2rQphsb8L6vmuPIjJZHX8lzh8y+epVTYZnBhnVAp5pJD3qfVZx4oC1QTkJmxbP0kau0kwA
YSsva7WjIF7AUqALD2pQL08lRsmIjdcQDyQoAuIkpRymtTCmR5no7gEsN/MePI0A2YJc5wfCg8qm
+eBIwoeKuAYTgUbAHUToN/GwMtNHBYqUpTruPHOU4Awp0sUVvIITiLphebY6SoJCdwvT3Dipwobu
SEGJ/rFgqcx6Yvfb6exo7K6K0nuNET4vbeYWRnxadMdT5a2cZWen+bQbHYBRteq0yVtwJi/IzKdJ
d3uFDoPdnfT5cdHuShHul1711Zr30dg74WXhPB7HfRA6HICjxlMhX4OYCcrYgjwxHupKhzM/uwT0
N9W519ZWeYqUHXHQK0f5rSbPY3wZnXjl9AfWLYTsbXJsUjoazYAIem2Sqm/K86ME0TcMVTer8jMT
LuqHesWENwDVftHSGHyus+2z6KiDnjQi9SOjQjXH+CCs53lsGFRRMQBNLlFhJa22dorELXHFlhmL
B5xgzYl3MAVZXGbO4vQWiGwjF1pdaRrhO0W0qjlLMN9dX/lJoXnSOGl0FnNk8ThYC2gaTvzWogWR
dhxNvLchG3c1QQdsfRXusWHXbsZqp+rKXSLFR8G0WMiejgtMotIpIuxJqiepMAZm83WyPx2w0U2X
rZTkT18mTwxk7miIkNug7MqYHS4frJOtt49dHwYo7TgtnO2quqvjSzrdX8+kbkExnPQa2LNjXjJb
ttSjKWbX1nvKs4Vz0T4y21Mdsg0sbyQiuhbATLWUwMu9AkhbCd4iWkZIcfOY6fi4rHKGw+VrleNY
vzZx4vu+fYPHTiNYpzLLvSb6BHxBSytyO961joz6WXub0ESqDHxN5z204gdIWh4FtDHYG3PgqNJo
hzjTvNqEZXN10bQwvo2gcPyWK7PEZ2WZK6mzNkZ9otnoKnz1pIgHkb2JwYCa+ehCOlubdN30Ueds
zzsBEaC3sWdP14Vnq0XdhqAio38B/cci+7mwcPa4PdMwOhXSuIkoWnPwA4OSIT5OXTXJP6e6c1Gl
wx24XDsiCvsYONKHVN3YzYl5GwYYUs3Kv0nz5nThPpH7QGnYd5T53EDos/JPaQmMwlir4Ta3tWCK
HTde2kDmqU016s/J2BhUD5yNFW3x43lhzZO1bWPZnGsrLy2iTZGP59J5LZXhVNGIMgxoiiO1eiSf
Fi6tx9naQWFIrF/FspOtlxF1TiT9reYzHY3ZfjC8zBfJR6vaB4eGUGad5s5ZZ9RUpcgweL+qxlsR
7gRN9nYj+jLo9HWHDVnKjhmV3Nj9SsttRf9CH3xDPoZJv+pRxIr4T0mGchqbsB6XVZvo62X5nChY
Fk6XEzncWnfIFOE39IZT8pQMnE601lBsi7tCSC8tmZZwRE8p63STw00o8m3cYGaB1KykKNHqSwki
PUu0VcW5dJm8gpM2su9DNNoHK9Y2BSVcYYK3m16LftjL4V2dgJct76B5elIzeL3zpnc6gVnJMWVq
IXO9kWxy98dtr2d3ktFQGX8W9uj2IIjHhuqv6rxsHL0xSkD6hHQqn8Il3Dh2YDPeMgH6JFa+L9rn
ugxdZ6G2qoz9YOOmkWni9tdzJPCyeN45nYslwG0tZOmQzCQQ62FXuDMSdSfTD/XEIu60KzPu/Kqa
6DIp+B6EW1AVTI1Osw4NKqyVZuQBbBQsL5iUqZza6m83lM8WbGlDTe+i2fJlg1XDdDyjCb2iFvzT
wYvTxo1VcRA2D0qRHaL5NKn5fdpM53YqMdmziKVwNpUkGKuQPgC2/lJsMpaq1nq1zGzVIH0BnYeV
jjIENj1A+KNpvvRYsoD7XRrdeTYIdKE78YRB1yXm/dgszlNWiq3eKcdeH49zOAUdKlqZpjaAtyIn
cZ/e4/Wfp7pENV76EOggaEpbtkN1bmPOmJRj0Xjs5z/Tvd1r+77vf6sCFYrKKXQIBXzTkG5uZWAF
lh7ige5aixRNoTlixOpZbm2q33ZhgyeOwRqTjZjbd9mpg0JdvEbGrVfou0KR/L4ypEAUr0uo7w2U
BrMBtSTz1SSLMD/h+5cjb65+Tx166GY+qaECnfpQkc8x/dasCSbmoxH9ilpnN9TZnli73/HCyu2A
CV1m10h5QcwXe4R0o3w240sDmkOPAUwDFwaY5MdZ7RequOvafIKjGN9zKEEY4I2AhBXnV9zbOxGX
b5NAtWtWx7kxtkrWEiYhS4DILbCqJSMoDkKChShLkcADNO9mX+iSazUHSREHreUezw/RfLCluynl
K9t0cRG7cvSUWn5lUuY7PYQCm5gK+IeebrRwXBbZbdqLQXzbIKURRZThLuHpvkmWT/iudVtDUZHo
vnWcM5y2XwvO/bHzJLf3VlpdpKbxnUzdld1M67pZdyT6RBpCqOnBoVztGmfX1ipnM54we3TICqpX
ZvIquoeCxkXoqDsZNrKKZWTVtwDP26XyJP2UZtvI1skl0nkA2moDwldfTjEyfFsIr4LP4Gt5k6Ok
vjciHCxj+WZfTY3ZsI4dlfnXsL7+GU7MWmNM1fDfnvnA9c9Xm2hYLT5UV1kASa1xqPVJeT33EJTE
BxeDQomYEyepX6XYWxDtK6059BQM3RJfLHVYSUbsSorxOYUVwUKk0HSF7Zo9dhbzjJPRy5joZHtR
0IRpKaUnrX3oKiuYRLsSDJxDSK/RQP/JuYsSzZPRuwxy4/bz8ADF5a12sB60JTTl15Bp6/RptI9W
+L4MbJOSte6NOmh0OsHEfIz1h1U/NtaucEb23M5vxXGKy3U3JL423Jm2tLb45/Xyl9OxPxr1buiG
oHN0j5xX7BOA4qdo3w8gpI5NmwbR/FrO29jYF2qxKsqDYz43cufXQgGBK3sSXYNU9m0Zm6aiuolp
4cp/63j2a1q8CuM11aEOr2gYz9goFARfShwkUvsLAuhzLQzo2IUIaH3dF/ZOqjeZFfmi387G8iZT
drYTuGHSbNtoG4pN2DSbQSLTs5TXcUKXahjWIQRcmRdh5mYP8ceUlW9JV/CG5Z5kCrbaD3ue3Gqy
nxONhEnHyh7sVHGVDB29hPRsSdUjWTDrCCSlpe5GsWfb2PKAB30rb1uFdSAbP01WqaqrN4vyGEEt
Mbn+hrs/JwMtxtDyQN2/9f2ISC65OJG50kb2aKMkSKuigbQs5QawfeFZsu5NywVGkAIrk3bqNPul
lhwIbLmAizmILjvY5rKJE3UbSvIG2CenOv0QJ+VFQcPV910QciYYIXw22bjRR6AjTCyUHLDmUza/
VOm7k76n4i1iC1CINckOvfZWCVrt/V1knIR5GTmzlcQER3QiaZhIEoD15T3tXpz5JRs+J5xW5XzS
xw09fBSCsr2mg6rFhm9mOBSO18l1q0S4L8/MEpW25BPOkXqx6co4wFb73SQuWXuM6pOeH5X4mChH
eX6f1GuU9wOPoTfWwLgl6UIeaMnStMipm4d4kjMx/4rxdHbWaTTu8usO+NjE2f1sciBtCj9vRpeb
8VFV762xruErK7Cdw8mfQsefEpeVyCa8JX4wqXeh9XplTLxn5DUAqRdUKWQD7iydAxg2WW2n5afr
8XJ2zpl01w50j8qjFGr3i9YeDLa0SGcKuCGRnKlb0Bk4hqn+l7MhtmHxST4pSovDIL8rUrTRNF4o
cUxB6krPU/LUTmBMd7QKSgKjYLoTUdPtVSOoNccrqnnH8T+3r9/3frC0k5Scuv7O0EktYdDLHA3U
8bgX2a4cbO13uqgBxqJ9Xr2qk3PQhnu9A2atlDJBNM7bUA13BpBBzxnfDPm5j5U1J6115CTADiFd
9X7Z/2HNvwBT3+iSdrwm4+TDxY5fCjDH6vAkJc8Fo6L+wa69tLZ3eryzKc03uvUhiQfjd5lupbbz
uxlwuHxSijtc/Iw13C6wR5SmkR+FZPV02uNcKG7OeizChuf2pOXjJclOVhf7ZKMHuRr+NuNLzIog
G2T7UCMyMODgZyer0graLceZwtTdwX4YpHwraZx/ZH5QDZTpEZGkLw90JaWHOvooouLdaSp/GZ2D
rEV7U10Oas3Uues0t7GQ9ZK9mlOHA5j1DZbvpFmbzB2BoCR0AR4yjqR6ma5FDz2ntwe/jZEsxZqn
jk8gAYkI7hg37+X+XW3FGsnUSqX1kdPIMArZ6xXpYao/cF41Hb2Mmr8p06dBVA/28KDI0jeyji+k
L7fxYHocde0g0AiCNpdKRvffxI599bk3oqR0Kir2Pz7X7taNc6ytn4nibxPB5CSRK2Pmc1NmmMNG
/qlW8kZ9VEIvU2sb8dfckiPNV/SNiOoLb59s3GiLInjzU19IbEqauU2T11EafcVU2GMZxqp6MGWN
G+XqunD+2uH0kMfdqqb/GjmtF+F2L/+YWfbNtXz1ndwIkjD4G3l6/R0bg9GUl/3wq74RBo2ZMO2s
4iuRi9PMKIvZ93/Lfr643ts8HnsxnTEpCsxCijekfvKd1ucLVeht8k6itXYWqlib2WxKowg0+8Sx
fRXmyze6n6+0Of+ES72/3SdlBAtY+T+JHPXSmEiCAFPadY07LH0Q1dTYzMVHZWul8mqSwA9q2pYT
4z4xDF9XX8I5pwy9Kx1mKyPrMJ0RJaxOcjve9cU3Jo0vL+1GjJiP2SLHEWLjgq43pFhs6htT2UV1
fciGD2bQ22bYlP0TQh/dPNakp5sEWEiNRYJDtso5Q3ASAgh4CItH1fiZc1e+Tfrh66hoJjgk1BYe
PWcgqT97hK6P1r++iMYuhq6TEbn2jGZn9e/ws0h2Wb9ZL0TVVla78MF6IPUr8D0/u96b1cISmaJL
jklao+rKIOh/qHD8h2T3r/tgtXrWgEfncmfVixAeGrRBfnbJN68/MDy1XAZMiGW/l/N1Mv1spb+N
8okhCZTROM975X15qT7++2K1L6SE/1+QT6JKljFbLMc6wixkHqNxDaKlfTItCYPr/C4pNErA8OJI
15k1mSAt80WRH2r9NyMISTro6S6hmqhTiFiqDpPWxlcHx2r5KEcSZcV0uk7nE9kJRuWXHL6Nzb2j
yoEpPcbRiBZqpywmycO8TIVy/9+/1tWP/D+0mf/8tv/+etU0VlQ6/vtcPMzElIh2BMPQid9a3bwl
Nb9iHE4/e0T/kbv+62fNmVGYecOjZKV3S7u27Of//h2+WO1v03i0Uh9KRU9Y7aNDlV7PCv/9uV+s
9reRh6Y+1MRscm9GqWIhBsAohTSWbODf32XD/iMR/1/3/2Y1GFNZkxuDdyBVY3cpL2V1kPXHanzt
c4cuY8gAeTtqh646WPlr2d2xrVflSyNJaNyyFV1MWte5WzXvxfjqSA+h9ZKovyGrmzMNW2AaQNC7
69RSImEnorVT5euq+asxJwWCbao12/lTkj0biYeMeWUzskmdQCF3yWpit7eO6hBY4izTR5T/JOnF
UN6d5TfdZ3eM75TpvJhXDNu5aJ2T1O6n9JRUyA6qhiHja01/x2zac1RqSCJR8ET3JBna7QJet3qY
dNmri+cx3DVIs51dNHxj+P5KDv5PQta/HjMTP1ifDsQRXWM5OAwifGJUQ6zmPNHoN9E9Oq4RKcA2
Kq/mJKzTfHei+EfJc/It4bObnEoSeLz2U3OMwo34TkX91UN+s1iqVaTHEvqB/fBpP9bf7OlfLWq3
WYtzIlX22KDUL8cXA7IoKlDaYy6BW3qE6bejHTe06ylSPGU2V7K8AJdmIhFZXt1t42zLaV/0gZHP
NA252Uw1LEM9RtXyS066O0cvURuYF7uMPUIFA4Xm8pSY22jZFJHmxkVymOknZ9qhAMuSaN+Zur+4
V7chWr2ei3LJFGqCHeED4mcBNPJtgtbYMc1uYz42OTGNS74LS7kebP7HEnAbn3XlDGRFwRMTGozl
PvBMbMz2h3vhLbcz6cTQNsTO7ZOF+AW/SL8pVL+66Out/9dLpkgFZuuaz42jwnVGOh2IScTPsImy
erMqypA6Cnkgr1x5Zzr6s9PGbaxSJ6lll0/YRKxf4aP557/3iK8etZuTUWZGnTQi07nGknSp1/3w
xKXevO6m6KpQXO/A8ms5fRfy8cWGdpugVAy24+hhQS3nNEHrIEVHg2TJyCTs3vvR/bjNUtJTFhSR
a9O+eh288u/PPvRakv3rYUsJYpYTm4et/dVYPl2cn33s9Tb962OLNrEcuaJORMXImMv5Jpbhq7t8
08BQjaiVhKpyhNOGjYUAuIhq1+q0QMu/y9796kfcvH2ZSqymjRKXSHmGEn9H85LCqHeyb0KLvih1
b0OLBjmNNUnpWT9ncZiiceXkYm/TzpzVMz6en5Xpt9lFaa4Lc8oIzVULFOYbp4/WP/teb95JtdHH
Ye4U7PTP0aP0wwf79oXUKwa2MiMCQwm3NPWxs//31X6xkt4GEJlhROrm9bSSZJsMkRP1VRWX/n9/
+BfL020MkepAEy4wOl67tWLcztrP7sZtDFE9pwadcW5x163nq178myPCF0/ebQoR6QWNSnTYDA0O
UXBPZn2GZu7SzKkf6ss3P+SLt+cW5KmamR31KT+EtuhV18F8QUf1pXU/22hus4E0A1RI1BHnYDZd
sjJ1xauQG/7sC73ZGSPDVrLB5gs1QoLgCH34pmr+6kFR/9+10CZKvJhnrlk1PPEupcF/X+4/kKf/
UdzIN++i3gvDyRwx7WXsYDNxgCmatCk6pASzStPHEo0oHrEUdXg15saTJhn31tZEcymrK5NxVl6h
5rozVRsBMDaPJg7SWmPoWQRiedLL+Trp38e26iKWvAaDanX85BS6b89mUC10ZbVAMUePhpmrk54R
ln+u7ggpk5EqvC4csgA5HEyy+qYl3+tyj1TzoUPanZjMzwmSLaw3RvS+wikrotVnMnKJ8zJY8mmr
9q3fE+1nl560mIc8mrdOyl8Pfw2Gqf3TokTrGFPSWJw7ovxD/d5WUSYUKlbUJ7LrUBd8U4UY1vV+
/q/7fLM84RJWFGpTQWh3j832OZyeDPRGEgLKyn6oZu5P+CpSKVAdbTs7/brP2t3cmcwwdlY/M5cX
m8I6liGh5ehTdULLJ4dReb0a7Y9rVyKrdq2Fj0itgmv6yKT5GTKASN4hFQwiHa8Ofzsvd032kapv
WB9wODyWDA5LfbMwe56G9aSjY1kikg090RRegs47Ee8Vli/Si1y961Y5YmFrmrAAbXQlXWdMNxZE
STmDeuMDYLQp9trwe8ydoLBFYMQ0SVBoz38q9U8KpGQS2xRdhnLX52vJQXfDzLZR3LbeTuonbXpX
mMNT1pV3tdTv54yh0sikEn9yp1Vui6QsRGOSacS/iue5Qyk9nmck81HBnUhPFjM5vGlopAhAS0jc
l4b7Lm7QgOmbPNbdaZbuqx7N55uizKuBw2YdV+tsyZ4n0N958lwtk1+1e81cVzKzeqIcB6X1LP5S
FM8LFGRhiIuEebzR+Z/VZEQhK8mehmB8mNUVr0FtnojAWk31xqz7VdtdYGe4ZTL4mv6eNwdjNrzU
LF1NKC9l1+BQRJPOVY2J9sckwR3K1CZxCFwX47CWF6DWeFKKuLufmvqq/tKM7n4ee8/GSTGokodu
I5iSM7ppqyj9nGxyS1JckYzbERV+ZOUuRMmlhjgRL1sJg5V+gq3n5cjRHSODkWG7Cpdg8KMblCxj
hBTrOmD0VT309LDdKmG3HoVJyKmzU3B5OuGEp6rwY6vfDMza+iT2c8QKWTsFjfnZj+E6SZxN2TDx
irX3MkI6jUErYkBrF7JvJqpX5g9zq13TYVxTItW3zU+5+pFY5xkrA01Sl3YI0lQHdF7h2taw7WPD
na+WwyVETPQrd+qLvRDHxATFWEn4ESTp6KT9sWbw20x+of+aIe8uycEi+W7YcBA60y+7sxdxUJx7
Jf47RRg1FSQJNcp2o3In/VEWYudkAR0l5qJhYKC34EevpmjNlM5yTNdBg44syOmgNxyFIiMXKxFh
Nr7Il8fBxhDUIBuV9VXJN6aXL+30IvMkIo2aGBKEY+gWYYVUqlh1keS2M/EjEF8Wx1pp4oXI4y6J
3WzCYlKgTF2KtdB2MjIHs4+RszG1rFH75pgA3qpMw1G4bVJtFVsaiEQS/gpMje0hmac1AVCkDvpp
9pAVNsKBv6Nmr4DTKN1OKvGl0yeaRr7w0XQ1ooI0+d7AcI1xh+RwleSsznjtqmIdM82w08divu9k
BOaR4/JloLHaq5iFnRK9vcNzTDOyz16koiWUSMOLoW5yYV8iw3kYrT3yrQLZc53sBGHm9bQ2W/M4
sEBb3S8pxxOYYRNNOk+uyWlOKa0I22Jsgno2jzM/739NBu/ngEwH2Mio/SWs0VVlDFiz7tXGW4O6
tZ+e+6kM5MRi9nrJbBIz7Q3iIKXP3CEGG3n1PY7ZrlruFLYwJXnpBlTx6Ztj6pu6NpEbthvHkunO
jasKF2eO8FOSeekw/NyZxaXKeIwnY2Wj65edzewcQwtSW2cRFl25Y/9kK6g30dh7VRb/ldN8F8UP
BfN13qXrhigMBFDWiy5KlsjSX/roJWTa1SMLLpziaEavdoQUngeuRz8nQMOsZkRDNa+obD+nKD1K
6DlVtpzNRn4q0MTPBc7iqWRdTp3XQmJFjKesDfLJ9Mx+cluD3rPRVr/b0dyO8gFRakxQDPEOuIYJ
HzXLtZbs+/GP0h6T/KjKv20xrdOKXXliKNld03LFXtXZ9j/mvtl2tRZk6T1aQ38OyyMnAFfnewME
02YPRk0cMzbA3kFf2zM8CouNYjnHVj2O7Z+GiXwk3J7cerMnwjCq/dneGu20aqyn3n6lt+Slyeg1
5rNRfGrmw5j+Bhnm6VhJIoqOofxj4WNYgO6onXVp03PdQUqJHtL2uUjWvFGBCPk0I0+OUTafBTiw
RNplwkJLxwqMBpdYVZeJC0Y8VE1Z2mEHtnddKbuiQDxQdKk/pPdh1e/HEp8GWhwTmXeDdtOkMuEw
ZTrO73C+l7MSHS4Clih+jJYHLsOTER3J9vhHG8NDK18k/UkkQU9PGCvVlIhtLu2skJ6wc8wYIdWI
2K9JKcVsvQ8VO874t8Kbl8z5uhimQ29hdXN4f5tfoaNsp5gpa4eyU+JhzWUZv0y4MhjSXWm2UjJR
CgsKtXtj+C4875/+/m1twi91G+8Ww00MMcSIvTOf+k7xEtbmrsUU3nzqIg1KSqseoUvSlvCfcLLj
HwD860em5IoY71vyuajFfRayuYUPbVF4hRFR56lexeuZVvQd7W0/jIiu8LonvdvG0qYdKlThDl7N
BydHGVpWa7NHVIUw+L8rW+wA/6Pk4te6jY6s+njI6nik0zuiV8wxvJNb01xiddh0UuMlLMY4jTdC
C5p6OdjK79b+QAO7UnPTs6pxFS94LzFi1ag8ptTAjH0HXGS1YIsQCwZSyW/0YY+sMJkuaZ37NWnz
ZnYeSkyrqbrvrlrCmgKVUV+vY4i3ajcvHzPl0pN5sPTCsyvNl8PZ46z6UWBCdbJlnUQEUjE0mC+w
0tcVRs5kK/CJJf3ZQMWkzeCH5KeRVEYLM0kaHvP4HSmtUY87Yd6n7FOpKP2Is6Q9WMc0Q5FGNz+k
ssLAxpyhyiAkCqzT3Y6QIGVVNAlu8nWL214wnW4RBbEcLO3r0uyJ+6ESwq5sVS+yROo1rcRrAu0g
HYwmuu9ZuGacAFO3dpqjY5za1uuTi1otGzndznzvHW6uMEJVLFUbTY1cxGnUBbuwDsJ8q4rONc3Y
W1jODAs9J2YLW0ecrdS+bt+VLMpyM6zUvmIVR/KJkUh704d7UdzH+M/owlbXVnVyqRHKEZbhtM46
yShA7UAy8alp8iHJT4v0ypaBIlN4GpVTPd7PKXPSaC2Hx4XNs20e7MX2IjWQppW4t7pjMy2r8Dpr
kffR8n+pO7PlupEsy/5KWb4jCg44HPC2qnzgnTmPosgXGCmRmOcZX98LUnaWdFMhZvRTt1mYyRQU
L3Ax+HDO3mvfWPm9K66dpN6Qc3wiaZJH3UXnfm7wZaaHkWFNsVx2BE/yoosHJZBw3+fo2YMzkeD4
b+784ZNp3oTBa1+fRfGjj7c64lnIeP5s57IMXnWNl4oPju+LOlrCrllrMOB6uPZpaRGt4AfedYgL
Z3TRLZOBtukwItaZeT+mNwV9dZfQAYS2Gy+zDtoSW0/5t+RxbxJ9RgaGl9TbskR+b1nnbREecnY/
PhLxIlUop7g9eqJdUH0qmufMv2uiB5HpU0xCsADte3/sPhtmeZbyShful1mNNz2xn4QukPC2zsk8
a6g/dcW9bBkhTIwMYXHqo/60Iy4AbunICO4QeK0abKK9ySQw3RSZT0rZeNL7lxPBnSVKt+rFF7e9
VZzUGDG0C7pAPjiwabMIt6yZnMvyoU933fg5TqZ10Z1CKlsyQlm2osKSDIzCvsh5Fe3yhsDhE14y
PPD4mElt4GV/EfFtx/LC5O7rB/xdRI60w0vtn9l0ha1ryiUs9zcWQuJ2vnDkedSPO8/Ta+AfrXk2
MX9k8jnG6TDqT9J7E6T5qajYBH1x68rgIcesHUEYAX/SQoBfdz7S+JAZKGH/GYD13vE/RQrPYQp3
mfjit9PGG1kGoApf1XIvw900VDjZzwRNzFSx920ek7jAEJ2gm+swtUNg6JsHz2jOzIK8mCps2TMr
fz+zvC665nMIG1vpDg9WuJMakAFdIoUHsW/ReWbtJsB10MjqXnX6AE7/csDV706oWtN1piCnCYx3
Qq8G0nXiZSs+sBTC/d+pawfzf+hfLi4auCm+t21HTW+OYTzArQxYIJvDLYamij3AsCzmSNTTxrgN
kfvmwbj2ME24zWlknlvFp5ECmp1OGEXmVeKzIsfLIZR3W85EhCz3U0+7vN83/WGZhKy0eo9kuo99
e4XlfOXVGCLk3UQJIaPaZGDJmtNgjeEDWsUh6pBBq/04njaxd+XKDGNtdGHb8HFTRIVVuwmDXQxv
xWuyW1/IXYsTJqi7S1/apyDTdtJfbFPe7Sy9g9uZZ03Ks8ho5MFfHpwnQy1rCgan5jZA3F/Xz33t
b90MbfM9UT3l5J9PuXuXJsNeeKgO4d98MJX9yUS2aAN+qIPjWuJC4Jc+mzAV4okO6w/q9t8aC7+Y
+Y8JxYPo1SCtajzzuvaBgezSh84zKtagNlAIoqEm1v5ehuDTewPVwPpDrTCWnc2GuEpG72A286fQ
e491cKn9999/21/VW5dpe6kK/vBt61lXaOcVtLBUniQsgBZ58lAWH1RGv4UR/Oo7L8f94fNl4vV9
ldLOK0173c7mwxCc5hYJRcN7ZNwFnaApfxADKuP2dGA+7Kb4MnUvqw9Td7/1Wn51BkuN74czgEte
KJ4/viE1lBl3vTVleEGqDSqyU3/QOC4IlyyuRuITIlzODfNUZjHD5OdteYbMdYSo4Fnm/0Wdf7ng
RyXLEBNYlNAUPwuNnRge5uiD2iIzK1/oV1/0qGjpqhzvBnPVGcb7k4poXSpxeBL3yCLu2DhjDMnP
WPyQ4JGucjr+efSlSuHTi7U5N3cFs8kcynWFQY15YCOxSY94FtKcre9NXz7Zgdw6qtvKWZ6GZb8J
jSeJOrywvStdfB7KfjUF0SbLPlWzuxoSnHDloWnO/elT3lZroEYaN6xor+o4XmUARWqKzJV/bXun
HiMp49mqVOe4/qrqMTE7SmtwbcgQGjGTMbI3BWagZF655ROYkNTHyXba9giGzDUKkC5zWThikTfa
x5BBcsRtNBbZUkVY+UZzshAGqq5kRfGShCwUE0S6wDPSFldo6F20ajwYEjX/QunYeOm5NjcYWOWM
VbG6DItDM/krh/KgRQ1itLN9DH8rYUtQtBjpxUGWyQkcN/ypxfQQt8W67sKDqz0AW0+uzZI9OiTV
aUl5jYSlKHiZx/e8CM5KTD5ViHYaByN0FsveOcO5hlJdEGdAe+x8nqPLOoqYiVmzM6MOIuZdydbB
iPt7wMoY7Pxt4AggUy63Gtvr+BRL6yIv3u2i2qfetE67xdl/Wob3UT0/JQMLH4VnUIkN281VGTHb
YNFr8vs+ubCSC0SiMJ38eKunVzsTm8mMb932TYdfpBWuywFmXOZS9IjZZyUntWWuxnxvlLetW65n
u3wfmnzfGjP7tSdXniEix+ranme2vYFlwiZeroApnfQqu54xkg94jep+3A6FT/EoPcfs9i1YPAjT
Jw9RQZgWROV+TigOd4u1En6iO8eUkNyzTFyG80XLyrGeggfHeJzi+kznb26Io9bJ1qNdbSY8Bd2g
L2Von7aB/RrZVB8QbWjzzehtfMekaTUOtNqSfPXHGM8WULGu3GrYGnkmr2PX/KAH8qtGzrLnO5pT
qiTueWT8gRVHT8XwbgzCteEhHwlxxs0fqRv+ZCz3lqP/MNIBac0tAELDWZs8ZKQLO825xtL6+4ni
Vy2R5SscTRR6ztmgsIo6K8x9HJCTN04f7R1/PW55R1OEG4hIUtUdzsbmouvvmAE++OBfdbaWUz4a
+ZW2iyF3qZJ3oCF6fwYIBjuOjOPc/Gh6+1WjYTnE0WjuuHnaJLPDjcXFUSYt0YGKUtlpDK4kih9C
czflHuNMtNLSW/3+TvzZbT4a5/OZHJRp+Vp1+GK7y6oQPx/2/99/+p9dtKMWlZeEYTZ33OfAMQkg
PxutFvMp7Lnh6+8P8E3J84t56hiYG/stKlrHZgZU0zJSH6I6ukxK+SoCCvQk8kaMrK344vYjW9v0
MvM/ezXbkSUAD7MdhKV1VwINC6Z9UrKbNYtXrbJDi9eSxt227sUmjtOznJX0B2f8J3dZH10TU02B
6ZcjbUbchSqkpaCK8yG9S8KnofwcjC2EteBpBsclAX7oBJ6Pa4Aza0+MAUVXia2zwYjkFSbtpJfc
+BLDfv/9uS3P8i8upj7qdDV+LIDKedQR0RwyiUzUBn//yX9W0TnmD1fsgUUneRLaPL7OnGlXZcFG
t8PBUtOuwJJmiPKkKdI1vHoIP5A48uKTxhwkKGgH+d6Lh1WsnkWMirKwT+k0nfghetR4VbivQczI
ndxVC6SEkqYQLDOIAjVxBw9woIIGlJYJzs1P9o3XbuzwKfFfEqfc4I3bl1PyqZjGfYLUOI2ubRr5
OemqnX72fblq9C6PwD7M46sc5S1h0VQI7A+uyp+8Hsfo5CnRYVBB4j8TaUEBJF2NcILJeKOL+w/t
+n9+Gf9X8FZcf797zd//i79/KcqpjoKwPfrr3y+iL3XRFO/tfy2/9s9/9vMv/f3ypcf0Xhz/m59+
hU/+x5HXL+3LT3/BUxa10033Vk+3eNHT9tvHc47Lv/x3f/gfb98+5X4q3/77b1+KLm+XT4Odmf/t
Hz86fMWzsWgY/vPHz//HDy9fMn5vX+Rfu/ql+ZdfeXtp2v/+m+HZfwjiIYXpePyhTM1rMLx9/5H+
A8yOaSphAkdy1KLty4u6DTmo+4cUrpSmFFJanit4f5ui+/Yj6w8GbU2gi8l0YDt84P85uZ9u0P/c
sP/Iu+y6iPJ2caD8/FQ4jmMJ11UKyBLnpzidn2dg6dkdDRUFTmcapo2NoV06Oe4jM76xDbAGqRop
VygTqgjFoOrRHyp1OgcUknp8LLhUwDPlIJYyEd3+cB3/cao/ntpRyiOnZju2dF3Hk1Ip1z7efEZ0
5eC79MFuHoT/lIJ+NVdGlgQ5u087wQ/ZBOPGdZrs4BaziUx/1HlyopwoPJi+Md3N0VRuKrtr4Ln0
jcOL3xDlZ5DMjrJ5vrbaVpwPZRASmlEARTppal/2GFAy6zVSMX7jrvD9N0toTf5IWGNepmAnzg32
GR+INo4sYt++qlKW1DZ3QFjyeEHRhLWdIQHwt6FpqPsx79ph6/tjuPIr4e5V1EV3kTDmg2ckxo7E
5ugpc0oDczgysu4ky93owgAidhX5DsEavva+etz4VUf58fc35WhX/O1MiREUPJ3f/jiWR4deZfWm
jlBxAMu4jjM3e/AcSj8hjwXxfsNVX0/ewxiONTvXHsyoLr1DPNMDS4qWxqrfWeOh9YsIQuf0UZiX
+HkjydlJW0iT3rBrOjgrjpVBqhgVsY0x3l2msruirca18uhiDyLN9lmU9J9MONUSk8dpIzxx7jSD
+GCX7B2tEr6dhK0tadqa83Dt49VCTl9HqhrDt9soI73IxyCwT4PMK0HVJp+DWJbriRrXCv5JvQ6d
Rq48uIgnbgC7sI4APeXiLKlma9O4g3luON3OrIZhZffgAyimFrdsWUps38a0V0UKlzKHf2tHzrAb
YW3QSnqemhrVRGHGn3BMopkv8+RTw3C+ytx+lw6WXKFwvA9VWF5UAy1BrEFzj5qli+5De4DAowIL
ZGhfuC8xSvtwnSZWuvUNi2646ntE4X5Hic0E/WbWlNGtZPZOBjLEtzqXzIv2FPSHotbAb4KpNVdx
43iPFD0hYLCWsjkNhw1S2pd6q6n5ahHfw2kdwU7bFttUQ34ZVJY+I5Wq9hFFOjwSrVrbKjAJSZxH
l3e5IhJ+SJ2GcJdwIIPTIMOmEolDnZXrO7RkcdIfXIieuoo+EYCCjzvAbD6PWfWsVS0vjYzshqD0
oIrBb9yUfh1RqRuLvSGr5sWHWBFnUX7ueXO7raY+O+0S6s+x3eDTd9L6kDXF5ZgnuNbGyjnP2z7e
FYjlb4UTZ/QRaMlPMKEgoIn83GUv+qbbFPaHV/UHYZR3tgM/IKv7z7ll11uPuJqd2U3zZzctoHYU
CgZThRM0GnoIYXOjNd1D/8nzhut5Mvtq1XeOfV8MkEQ8r7+nDAQUKfQmfR8PhvcepGUcno20Ny9t
gHDoE1DJuFYOkMGYAf1O0MG3UxONl4EVNunKqK3sDpxJv55yHOL0iFEmjC0hNCUNSbciF7UJINkq
mbYnge7uQ7zha1CzU7eaPAr+aVYYGx1xE0erCLeVGAU8hSZ6w0Hv0CbLU9ZB3tM00z1Ki+EpDbXx
ZiAbW2VjE147Nsz/UOQrVXCR5wQguIoVcStSfzGmFqT2qA9jOtRXMKRfRWVZq1GTa+S5toGbx4Kk
EfQbx8DXmaq22sxx3qwjHqSsGa2zfoYFUMU3qe8010njEQiiOngwM8QqWfpb2fnt1yR1rtGGzhSp
w8ushI0dppH3ZszuF6NnO9QPRFcL3wNxG8H56HTEHbNgRFhFS5EhBDtBK9qim+iH73Y9NZeMNaam
TxtaTwPN/ZNCJGqLr7PfA7Okz1nMtViHGDUO9VA7G6PUb0zVDSvvoF3xTA7UjGn5JTGZ01Na65Og
qOR1RcE6n2ax0TERuiU9fUCXYrLpudUJecN5ZG6YNcAV5aOmJFJJRFWErRrKls8EDEmIBDLCxNks
NsM0yQZA4DrcO818W1h6vhyFl+1SBzeHV+VwGKfHoAGDwHjnnDelCPaWi3gRsp38VNvU4cLQP52x
0J6iVPVvktGdz9sMRnqh1V7MsP5if1L4W4UV7xMdowh1Ym/RfhRh957wjj5bpjLQoaRWdpUGY7DX
0sRf3w4B/cylUzhQhgvmGF6GjaOKPIDysctj+xBnA69bKk+7dOreTWceLgtZ1xtnrvN5U/gpG/NA
JfG1bhqQNcr6HJfTee0P7iFsGMY8G+4XfP3qlBJcv8kSOzmbGiO59OZAPUaOB7ixGsb8rPA9SfMR
JKqOV0lthLdGCRNHBkG6J/QS3l025KfCreTa9ci0wr7iEFxfituG/uTatJDZ0stkCWWCktAEZsEK
doLoKgg7e1u40WMhFeYqgRcBDUvfQfCQTYZRp4dULXNR7+K5QnbgtvWpCQh6jZ4eXmUNZc7VeIuI
7UrVCTFPNxVsknXlZuEhE1X8eYhF9IBEwXwvg3m40Fb2msw6OnMdXR6kbzj3Y5yma9p8FoW6+F2r
6q5LaRAJ3X2ev62owgBpZphl+KEmKF1JDoKlsEv3ologrHnd+1cxaphsbj+B4ALaLtQd01R4CvZR
bIa6Gw+p1nDIoS+rejiPVXPlTo69GSb7soy0gLlWOLB8gQa7JXDtUVZin8BpPJPBfOr35g2ltmW/
NpQnhRrYL9Z1a9z0TuKhCKLQaY/RCPsjCgkDoM46gUsJG5/prlLpPpio43V9+VhXQfEiqqp8iKyY
AGeJxEDbfb1OOunsItcir5lsuLNcyXFlU4Lbq0TTPWKFDpW6Dw8yrNwb2dJJC+cKcUaa06HL6Cql
Xi2vuiyugOZJnm9mvn5v5D3586z4HkCf3sVh5n4dLeMCWOtDxxaYaG3/uur7cgOjLH6fZNZd5FJl
F7HvRntvdHKAKv6AuGmMnLe8ARTnEh9wWfX0f+uyjU/yDJlYD6fjeow1KfaJYWQFICkzmE9co4zd
Q9P7IySnoGX4ErZndbDHR7hmfQCidmt0xN1ArOhxmxNUovKTigACmBl+bwjkKmNhooBoxtS+myJw
1/Rq/ZSe/lxVYPWMKIcW2rXIr1La21Q7Sjv7kjM5pRdVHw+oiTK7slbCy+fma0ZwGlQupzJNouaQ
RO3xutewnsasTe7K3M3OhZ92jE+AT6m2OjRKW9cmXSKoGoP2hrDMACzSWKmtNdj1cNPlE+JWBC98
txJ3xtmsBUhcOQTvXT2hWNRhONxZBeurSx5zmMdeXe4aSEXnjm7GSzcbuR4WmmnAQZ1vDyzAIEi6
nrKy9WxNzaMUqXjo6jLZEfqVXpa5x6A7OcbajTL9Yiatva9dJBp57LnNSdjPCL/aoESeljsdcqEe
FgDW+UWV0YUSfOaUorVogqlc1dC9dr7IxhLISz/aBOoUcwGarwnqk7lwh4zefhs/uIlMDWSZwKvn
TgXXXRgl234asg2jjHk2d6Z9YStbnKcUpJ/cqGar0lpuUkK+7osJXWfE2AQHqLkIxpI6PfQ4/9TI
QKMnlluZayWb/FDmarize1mdWl1Xg0EzeyRskbD2teymV64A67Qu90vWoLG6LarCPw2jnrXZDFmp
BaG+9UlNe0X6FJ129P7qVY1C4tqyfPuxoI32zFrb3vBP5lfDdueN7wbwpwqjcN/svA1B6UaNvHOz
4a72Uah0BemHVY2uQUePEdeNPPURLGuM0NF5BIjl0eW1WbD2PaQxxxo3VtLc9hU+2yKf2vN5cOdV
F1VoRUjsRiCmqhwhlxsBObZmr2QTK4p8Xy6yS1HR44mNtK9XuUN3c9UWTnyahaQob6Tb9QAL07k9
cXw/bPdI94VxEfptY91E85JHN0d18pVUyQ7afKC+1oQykOUGsD1H4X4AQ5Z+DgEfFwoq4DgT7R05
UHOMQlEzTIOlw6IZ311Tw2yPUfK0NSkAE3HHJyg3u/FE1GO/U3ZFZTMuZdgSXzblcH6t/GUYhubV
0w1II5mqg3Sr5rxJ6ulrGsdPEKWa00LM5DKGBfWeqKnDZyQJbIAhsgJKgqv6EvtpdpisKqCdxM2O
/P4hqGrnwW7qeTt0wUWTj+VnATB1TwI53VCF4PLFaEOF+tdIzYfcY1gD3hsO7SqqVTwjbw2RV9hW
Gn/NyuzaTNFd8/5mF+Vo0UXrOH3qXNQ1UGRkCLXnwGFto7z3LNFqTfzGaV/24IgSdOmjGcYbXY82
EHMbVKdTtVeVyLINV8JJ15JiRUDDPYVaNTZe+TVSyGXLDEUkcvCTzC4gvydePjzrFKqO6bU31Dz5
lZwOL6EOuf+YSEleipFT23QkL407dtnVVJT73ELjk7pMqaELarOIU4zcfW+sAriu515Vs/r0SJOw
AyRpNUoSWRpvad+NV0lDw6uKGeX8vH2PRmqdoCt7Ty96aLBz9PsgNY45EdotQQWIStMBI587JdUu
EO3ckAJVNhdc8/fcjKZ8pSdnbxeNucptGM8GjEsP7vXQ2LThHN3eaDO7GVog+EniPQZVtQjxKxaT
dv0SNHQ9jJj3y+lLH6lOepPEibgYMzd/8Ky5yij2JNPnIOKtxKwu8ZtXOkO4lI6vjCjzrm+SdTcB
kma/yPFSQbxpCd5KK/aoTeeF6KvGdu2HrL/WduBROJJJzMNvw05UBvOrhnyUstpZRbEbf8JWEK+c
iiUni29Ih0UW7lnSJbDnULpW7TjcK0ce0hE+r6hQgivBw55m08YvFZu5uC7yh3Iu4EaPbt8DBm0c
dZKCnbprxyR6HLJuUZVIE3LrWFv1WSgBGaOiWdhjwrkc6TXC3MH80Fh28MSME6513Fu7uhzBT0ek
wchCuS9mB3wzJbRAJX78miVZc5YNetg4VRKyZG0OQRrfScNLnvywr5ydmcbBQdd2/KVlrfwYjt6w
jdQQfGJha4C878R5mfXDSzc39dU8Veia7YgJlzNLwkPZAo7bNDnxp9VcWF/MIYC6JqaSMIdauagT
mQwOMnXFubJNa+1qQbxqbMVv34o7f6l8e19k/Hdcl/2pkvvvVXh3b8VSIW2OP+r/xRLvQhj58xLv
+dvrS35UFF5+43uF11Z/fKvcfi/q2s4fSzXXoWqpqKrqxaT8j5quLf+gzGpa1HT5Bc1O7p81Xdv+
g12GVB7lXttUOMr+Uk3X4SA/tFZcS3meq12PcqK97MqOla1123tFkOGVGFWExynuk+BrylIXULPr
JRemMdJHjtvkKXML8kXcqY55zRPj2fVqgNI8zMXXLo7EsOrLNH2IqDy8Jtpy5bp2PXHt+6xLiIQy
/Hmd5Vn+HCQ0Pqy0pqVnJkZyrm2d5EA0M0jDJMKBgWvMRRaLW1T3fCYTD2YsMZRrU/vDO4UO5yFP
dXwPVDO59/M+7FFsGu4dKyGJfq2XJeT1bsBx0EaX5KFMLXkbUXDe1RSGtmmd+iHlIYS0AgMa3Xpn
qj8jQfbRCSL7pF7ldEjdmxlZpasa9dD1lukxFuc56VJlVxJV1o/+RstxoqvTpZTjPKdbLADTkDwF
UfmV0gMDGxqVDfeQnlplDHiA+sz00LxXmlQJKxjMZzlP9oWrxuLRDsVlSik93BgyprCR+Mm0pdru
bvKqwyprhQX2SK+tgFinVjKemJaDLkKCOFOrZjTN0zLtc9i/VhYuMSkM5XnaT/rE6wQIB+xBtkHk
jIcnTgR5jC+tNaqXXBpVsQoYIdQqFDBh+thjBm4c88o2jdjgy02LT6vQ+CVkS49nTYHK9HcU253b
iBBG0qz8DISIid+DqsYc4xkD27shcc4Okd53wTUbIkVWg3BJzIqSErZ45dLuGqmXT6tcNQlErXHQ
YNg9VVCecTOgmqKzvqRFn+zMWfvVdtIiec8gEH+NwjSuTue6oYKX5IZ6s+qSkC7bt9tNGiy7Hdsa
jZxVQ5e9UlYhaZWiDiCjpk1h9scBMxZg6DBeLCdJuAripL6JmpkopNaPbAdNc5u8W0kFLd9x1MJs
6t3WIM8yae5lOWd3TPQxLM/YylDaw81BLOh4n2mIOHIX4Amp9399nP33BtGr8i2/a+u3t/bipfz/
YCS1fj+S3r/k80sevfzYLPv2K9+HUmn+IZHnOyZpnppRbEESfh9WLVpllsc20rOE+Dau/nNYNUz6
YUow1mrbc10pKP//c2A1hPjDZe0qtSMti+GQJtNf6Jb93LL2hGDQtlxb0c6jASedo2ZZHyUWeLcU
W585JtlGw4jcRhUF/g9a4z835ZbjuMJSDNzQWrX6bhL9QRazJJdTACBoqXNRxMdVXn8yx6j+JOe5
eEwq76+lVH4/ns0FpwKmJJWfI01IYtWaTR3yLF0PyBGWQKbZR930w6z5i4ber76VyyhmadexTX3M
CwgbW2emxlsYTYZFZFWVw3O1ovAq8WYSE7zGzD6QP/ysN+F7IWbXPDTLRCyFYy7z5A/XMbFkw1od
qRvFNPZOaUSZKLRjeg9RHIzf3+qfet8/9is/OtjRRazMaaagxf2qBDxgcKQFvNzANrHVjUG1/f21
/JcnkZUF5n/tOKamlXecixq2ppl3Tp9go6kM3CVuTt6NU39wlF98JYuOi+d6HisJ57gtKdBithYu
mRMPBfwZkPx2VyfsrRuHFtJf/0L2cizlAtlW7nIqP9wqEaV2N41DchK2pTg4fJkVL/XwwYv1q8sm
BR0/JVhnsa/++Shp1oE6miYqdKUkpLEj5UL47Pd//12+Ear+R9ry7bmzHBZ7ytOYP9WxDgXQXOaa
ZkK6S4AkZV03S1uSi1iG7S5z+o6y0Nz2TF69U71AG4knCIx5JXZjVVJUyOasru+tkbd9lTeaXB1c
Fj6mvj5PL+jPeD20Hr8jz63wqG22Y6ucnYwo5xGKapLKWw8iQNgIN3rd2iDD2P9B8lWpS/LBDA2a
UFMna251bFbVIYpmDC55V7hPgXSo6P7+YjD4/rAW/X4teERNbq1g5DxOwmUcCJrQYBWnpwTDuDOh
JdBugTGlbpNb1SM7QtQqtix5liKdEekPFIy/uOe2C8eLhqx0lkfr53veNmSkiIFy/GjSZLAGTIGm
PRgfPL+/eFVsV5h07zHgC+t4cAvm2ehdE7MFUTLTyuot58xuTeoMVaK+/P6K/ss4ujSX0Qm4fC2C
jo4BlDHFUbChiIIlreKv7tgj4svJgoVyX9vRHWUsy/lLzoJvN5G2OnOzLaVAdHJ0DY1yjIrI45Bi
SV/s5IiZMvKmDyaI4ztlmUheJNsIz6F3To/n5zsV2XkdsWhf3k4DjnvnkKxEVMTQe+vfX8F/PZDH
LXIoDbLMWB6Lnw9UJ6opQiMmUlKoECgj624X6PXdXz/K9+WCZ1s8est9/GFIw9xYhaFBkcXTI3Eq
XRmvbY922F8+iuWZmhvDUWyewJ+Pkg0CZ5VFE2KiZ44UmqgSOlLG9e+Pslz6H0c0i13tMtGgU/JY
hzlHVyzWEbYzcsxwuM/lDdbIbG101vRVZF8trFZjHn7EyaN1fHxMVmyeyVLr22ExRP/8zfJRBc6g
wCAMWQ3+ENJmDs0yy41ug84vynEwavVIbZ50QMuvMio7zPK0kB2r2s1ZSdGcyA4rhXVvt92mNwWd
30oF8MnjuoJSgIh38DbNELf9qu6y6bXRYgAkkFl1RvZTnbzP1YDDuldtbeHGlHW8VfYcj7SN2gZG
v5kH6amTSJp5NlB0mmb2TODWGFvGlZXOqLTz2ZXkgdg2oHM9yueg4QZtuymkMJsCDkL4r+1hX1u5
IoGmrbNhlRu1X2/SoWreJoISsVcOyBdX/gB5liQllyqRJjo3IjBrgIIy+oJCd+mn4efUq0iTE7qk
0iq9CktMWomaBDMvzEZqZaKYIEANyP4oVYnklHSHQeM5ZQZ7TkfBnq7oPUKxsx5H9ErNYbjtIr82
L7xZuq+ynIzqQZud59JoHGSAywEOegF5Q+SxJEg2Vx3hQHoqsEmjcXUfrRCNCWc4Mua6c7549ajC
lbswrwasVSnlvpmJiIiiTA0ka9LZIOqwGXKvWVsdIHlyv2ozXhe6H12SEm2ErJoW9hebh4Adm9er
15a4keGTgWfwBVMupfrW4NXGOelNtzpVxtcxoRlOel1W3fcdmTCvpTLne8liBKB/Ayd4X1CKuKN4
2QeHMh4KqqKUtWeKrboyHiovXyz+RiQ+t6oJn42JpO5Vqa3yqQpyauZ4PtwmwFY7uITiWliKwaG4
qEENKxskopQx8DD8hmlIJm/VVehK+6mPER0Y/XOb92b57CZZKzfQF/1wG6dsDHbQSu1pa6h0wSg1
vW1sjSawlmrK7E/UdIfY2tGO7C2sAYb7bBRiybakAo+LGrC7h6TXtm9TENNqlceqar9KDJ8YbTLf
Ng6eU0X9SWWm6AwMbUJbSXCqXHPdRfyIrEqYXyippO3DhNSz2XeVIKrJKo1cEEQ7ueiHc1+tAwo5
d5kxRfYhn0oubK4JUDhkk5/IkzjrA+LVzSGBDjMlGXmrTVS67yozsyXVxJbxl8ZNR+OyR6fkQksh
2AJfTdUS3Ub3TJBko/rytTGajIiYvO7mStMYDOe9wxtffq3MMspPWCjWaj118wiVlA56eTNpMm02
fp5RLiagxyIKwAmdbp2IFJtN3slanIRVJ4mZnrLqQViBrNYOsd35maY3Sv6knkkIcewITDBBkax+
C1lG4BjYQTUXYRQlsFS0dIeAvAI7Izdo3bCdNYgAibAkldAUU0I3osKBnsmVTpJTLXUWA3V3RUPa
61w8T31gkZlHv+GaISdstlZfi3Ai2aR0yErHt+3UT41rd237VkdLD1KQ7Rg7hYv7Tgdesg/rPIJM
E3sJSRnjMEZX9CjjgvSwWM6otl0RB4HezHOCduykt2ALtWezyv43e2e2IzeSLulXOZczQLNAp9NJ
523skZH7plTeEKmN++Lcyac/X+hUo6Wsbgk1dzOYBkoooFoZkYyg0/03s88iQEn5kr/RE5VqLFKo
89u6doLHIGIkRrN8T/3qCNzhme54WsPpoI8UkqTMyx0+jEGsRpe663VTuFazdjkgBABYJaYvVzXs
UYO4oairFZY9rnXGQeFgdYHC/57nXv9lXJqZsqHB9C2Rj4SeKoRtSeRgGqLwyo3Yp27rLMExVBs7
BjG0FOcoG5Rd9zB5lp1s7aFNry08+ESIJLydbdpFqj4muj17NSpd04U3yuA2xzpQb0wnePcpuxaw
BG1aoBIoPd7b+Nu4M+mOnfaeCk276h23Y52uM/I8Xl3bd8hbC410VBCSw7Lr6Db18uImSbkJ2E2H
yQM/A8LU2E/EnLMmadH6KV/jPDFDflxp6Y3YDlMdi+MCXrLciRqOE1cKfUJaY/FSzRExZoFl7Gtn
jI+5dnQUZ9QF0XPNokOZrqx0+MnSPtpKzRmCSqDUh6lw9pZ9spyepp8ujbNHUoKkwiYEWfvYCUGt
Uais4coaw9LZd21C/jqLNB0aChBSvvNZVZ47vwOWYqeN8zhNJafHWpyHrlgkJmL51GSI7TIv3lvN
o5OqW3xO9jq2nOq1qDqBQUsKc8RYV5mV03IGwm/Qs1rjY16eLZ/d+M7pkN9p6+nGEzcHAenULusr
N/XP+afe7u3t4oStWse2ibxVVeuzIb0pWn7JTkU4JFrgKAUVoHDqp8qNvyYV98gTbxNOfVMMfs4X
yErVyxLPXn3qCtvvaeLsinNw3jf5tm/6kj6j0onDV5e/RllNa/z6KFqBr6hp4P1sAg/nx3qIzwih
1NhO9NBPLhNbWUS4a/zGGau1CvPMvmozy8dQNnhSryuNS4cvKHbAC52XNB8DqemzbeUYq98zb67s
3RIndEDNaRAMl2VWyfREgaJItvQ+gMKr4N2rV0UPGNUfGT6W8QiBmaZIPzBz8tzbrqGRs3P4E9CW
Cq/rYurKbC2zErtl0PqGpsQATVbfqcjUzacwrrzm25iGfbcvZaaKA7RhAyeJhTk5LK2Y8WdmtUMh
EWuLODC5ip/QgUMa3OgwmtdLq8MKxlVquWjdgQXNN5qJJHhjPCM6zx1+BoM7Jcdx0aj2Is2pll/5
nRNQgNQnEQiS0it5oLJ3ko+JLXu5dihR4gbPOfXTfu4GEHmsActd4ajeOaajrbm6VjYCeYnHcQ/t
gjU0MZwGt6V3dulxPCaUlCdVNFyoAIf7KpnYlM2xpagBLQOESMP0j8ChQq0f2Lag+uFE6/Z9VqX4
zia/+jazzOq1TuLoyRdWw3eSlSKEhuk33o57H38A/IKKLH9LE3M0eHAoDCMig2m4CN0zN/mcihKj
JC7YKobKWOaSbT335+ubG+uZngruEZ3nGABTlVvLjmfD0qzzhO4qt+nMpYyskHFhPA/0e4+T7NeU
N83PfTtYN60xGvZG0HjfNB8aRnsDM48+Py+0t0PohAm+c8YF07ezrPQRoJg3POKvnqw9EnOEdRPX
57waIoXxbWTr90FCWvmcKLsuL7O6Z5VfKHliWcOONV/IkfLYtVtaGW7VscI8rpKyXQdK0OKn8liN
5Anb4CltcoBseRBj2m2nxH5Je98K1j6PUvafaKvFzip736zCsJIPblHI5hi5EihW24jC3+SNz6He
L3IJrGRYlFp1LflSTB89d7qqyMTn1EV/cjG+pnsThfRkNKyo5B2zhSZjDfHc3zqBnvSdXzLR2XnR
QG+TKumVm0Q2UXTcJ4z7y9xBPUimmK5DWYlHID1o/PFCS9fQEXZbW/AIvj+IIdZkjmkcfh+XMV1D
2SYGi1aTC2IOI7/0pgGGUmIgxucZF0Ku2r6qX5oxg/jh5UvB2LDMkDUS3RA0EN5Cw6GgWuVcVLZk
CDu+bu96yZecFpl+htJQxiLd5K2goWzgO4lhymvd57q3ic2zW8tPA2cbvVNtjZhE1mE6G2CT+e7X
hzf5fmLAQUo4ksMhmqSNNPnujGgrNqfi3LFrdWx6LjA9gBOzuzCcL6uoCb1dEndWsJ9rGJ24m6A0
EO9d5ttFdEh6Jmuo1ZvJzcybGLuF2uupoOjMhWFX3ea2EuW9O7SUWsec2JadjpBSjtGQOh+7Chfc
dplYDe84atOpWswlCB+MXd5Hz9ax/ygWXx5Vhydso/s6enaddHpOFxkGN3OeCHuPnBN5eysMsXMw
SKLUr2igOX389TX66yVSiE1IpX7AWEXZ8ufDZmziOoxKRW1lKcST5dHHGQapg1e1SO2nHBvB469f
8P3AyGEQrrVk1K9tz5FnrePH6cAwk9XNZjwAU27nnxerKTYcOtgnk0X5HSD537yWew4kaN9FlcNs
/vNrhVFTG7bX1YpR0bkNnfuwj824J78Q/N3RCtK21vxyHikR/RfGelCGCfTNqF6Fun7BDz5fzTpp
fnPt/joZ8JAfv6tEZ83HP//3HyYrKSYV4w0TG5O4T78VVC/cNrSSHn/9Cf27V/EdHzmKe8ZDnv/5
VQrdcLThkEP1ZD4cRJKdG8DLYv/rV3mXqGEQ5Zx/PiMVBHtH2f67l1GenQWqbWoa/ToW/pbR8cQW
UcAo8tpGWXBO7dbcEuJY/Cdv8hybtm9nXrYc2QGS4WB0nUueTMY7zr2YsTaLKPPXIQbHv//hck+K
s00BVwF/vLvuMqgtgkHn6+5397IW1rHFw/cbHeXfXXbt+II0FKoeM8GfL7sYgsFBmGaa2XIMYV9b
N3oz1wQ1fjOZ/stdIZlHn7NMDKWFE7yfL2WlP5imi8zK8iiVw+AEHyAxwEEXd0RE//XH/NcXQ9oU
HBHP4gMmkHe3YLz0DK7wpSMwL812ya12nff6Gd/n75LdfxnVsX65PpM624W0wcD75+vnuI2fIEbh
l5YRfcq45488zciGxVV0FXoY77seWsSvf72/fGjnRRObPlP2s3ij3s3qIt30TqsRD5KixhyYFNXO
cfk2f3+Vv2VQ+n9TOBfnKNt/tiAdP3/N38ovP+rm3//GnyFTIb8L52fRnA9cf+cG/Bkyddw/QErD
7Ds/bKRtn+O/fxqSPJxL9M1pDEnoo6h8fGf/DJl68g/WV8f3NJE67/xf/o5qfv5u/2t4rJAMUNsC
XstxJbfa90HvD8v1wNSm6XFowFmCZpcTq1oTK2rW3cLpIWwCwJQt7SOgNEt2JVO7j8OQpljNeKAr
oh721TyyDw+q9UiQaz1UY71tqzl8SXmI3mcB4MMxwzccFBbUqZk5W+92ai8t2MEMTHPgePmwbSl+
Xdk15dVDA+gEBayDq4Ac3RpMlYEX2OzUnBSkB6pghaIK6EoxSFumYeOXY/yhXBwCbkvm0CBdN79Z
H74XQvx8kRA/ztHPgKOQz8Pg59tWeVM7+Xiq4A5m5jqRVtgDFU3zIyGW8Gns/fEp0645d4pH14Pu
qy8tZmzAY0NXcFYVNMkzW3Ks26VI3acoCusnu5X6NhW+9Va1Q/Fq8TR5m7Jy/s29/z69yucb8IzE
9oR2I/mw361tYqnGhGmSBatY6lPV1STlHdp5TowT1WPQy+WeznnIdgQV96HtJTdkR1W/GpOsefby
JtsnOJyvFuH1h2yqm30UT9aNHRV4nn64a27/53L+qNFzId9/Fx3hKe0Sd+bNOuizP19mL/UqnfTQ
Dj03Kvl6dEJarwLXfvHF95qwvvWboTLUJrVOee20onaYzVk2H0N9hj11SRr320ljYLntwjyne9tK
znDUpQfR+0r9+Bnz4ltO9lRaAUmcQUXq0rFkr0EHcWA4Sg6l1QGxwDWPUxg6Nh2HA+TMYk48jZLi
YXDamCgeSpSFetEMEaBE8j0esLeRQUgVD3tB4ifGHaw+5KGPSCb7ptsyTuyWp7nXbbOSU1w9YDGz
74vSrp/SMbbDLQyn5Tjiz3cfmPFqcRAuZ8ft5EbpcqiJ7Dy5Sxo8nD1sTAlT6DtJaVVfo7YeHigx
Bm0kdIdUvcT9LoJWR4Ii3IQtUwc4TIb7JxsdClhlN36qhOmd1Wya4EPjlvYRqyLJBjVK95YEQv9W
0M13zENtf61ixiNs5CJMwZ5nmvbUt3lz5Q6leaG5G22kU0u4HcbYe8o6HV3iq3WdA0e7+S4nBXU/
db51r7qqeAFn0bx4RnWnPAH0Vk4y/sygtRrXvszoYcEbfj1LQHyQ7NxXO2DytY/jJrqwJt++ZG3B
SsiYnkDbUN8ti6c49lWZcwA+2t2QuAkvWEWXExuS+EaNrQPzI8qw46Yc2NcKUud1bokcdUekV75s
iysbOfO6WNyS2duUh0iaftE8uWNNUVDkTNdpCFqPwRW69+CVAMes4DINE1dtmLW1F75O6ZIoa+fe
C+YefgiWj1PS+9NVXcxOt7YramD0mCbzimMdo6e0c/eEIjzgSXGPy9wq6+ewYRayD8KCtIy2TU2Z
sVRWc4VPsPLuEhV7H/wEtlDtQPjqebhzSLT129hUZLkroW994lTtblrSOT6FnWvP93nTJg+xQDur
abe9Ssegfxj91n7pUpKWG6KX5/BZSYK4sSLnMPkA3P32XKsdQl94ZrBYPlde0uDWn7TzdcGcEGzi
pCLozN2Fgy/rCNmOo7aJ7527de1Yh29TZZyLKrVgllZ0pp2G2g/3TCPNrp7liGHcDbv70g0nd9U1
Y7QjGZEdMFkzBQlaE67rkYDJlqojvPit4wfusURmhrtUgs8yvmoI/NBv0DVNdbSJK93boS1OzUAQ
W4cZnEiuM0+fTurC25AX8jCQ6gJUh8rLILg3NZZ9yqB7ua27NrQ3/aIa64ZJH0DtLhrNVTXJ6L7C
tXOal8kRG2eZoq0VivQbrN6AKAOe3auZ6dimawmYDI0/v5LfqT9VfA77lI7lz8ZqHcYMJXj4ZWLq
I7Ms3A/1dG6Ks6bmc0f5+Ccjp+hOJMiNu5lLeFFMtry2a59JTmjn9aHokvCmS3V11ZoaJj3xi50x
bnlJ73j6KnAXGCKiNajRyY+6C097w773RP3J1QG3hIrHOd2pcVrgEQfy4Jo8f5TM+iA55znd3g1+
i3kVO1l+pw0hZeUruhSSvN65DbnX7UC546kZ0xrm6xg+VqhLaAVDaF2UsdfdOEnb3gG81tezCru3
NrH1ZT6o9ksQivrAmhceIvKzrwmz8FMXD7SpsrgUr2aoe7PqSa77+zEtg+GQY2Ug8CK62BwIg9db
S7cx2fG+JGrl1T6YILkkt6h6ITKo31O8TeYTWJRU4xO5RFDQmRgKLnDFBoT0DIJALtSbJ4z9NI5d
d44W2OrSDAmI7k6ZCyhByWmMARANJK3mtVElEThPNLLfEW4XA97TvD3a3mQe+IQ0KD8URLoClq7N
d/MyhPcIAO1p5Jy5MXlp3XZ9XD2CfpguByey7krKC0Z0gEIDTw39dVUN/aekPBfHToAvLgjfoqUN
KD8s+aJjRxD1R1Kq1g2rUIsCtBR5umF8GH2MGgeufGpBUc2qxL2wxqjelYxvuS2jTB1TfAXWtg1s
cV3jUNr1YzQ+Bx09SA75oHqtCSde2ZgFvU056uEGuEF5YTVJ2uwd7LnRpnXL7GFShUt4zavRNCX6
w7rqPKQvpEd+dyPqZxIt0l9LAl3TjeDxCSA9hke8KLd9qrKkuKNcvbtY4sHxH5u58nksVsTqhZzt
68opwsfZGB5HHBL1arZVdtn2cXa94Pb9oGJAXUwcx/KJCTX4AyXIXvvdSHZ0ztpjz2fMfsnv2g9k
cya+EyI6Et6q1mGOjO+IJrpLZq/Qmz6z9GFKEP6MUTC4S6e872Ym4LPd59edHNuHfAjkV8fxMSeo
PDvn+qz5a2CFlGyk05C0XHqld41rjYc+LOPbeMnFjtglPHqffomTTWUTQ1IW302OAHkViRqcniUR
yoKwvefAyC5DONx9yI1Zf9mJPhyo/TCi3Laxne5CP2gwrzMY9rZZrZLrVHb5Ps9Mf4XDDHlZAa0i
VUea2dHyUmaOuFIkNGnVsKbuEb+6t5wyL4d7bHJxQbDWfuyjkhF4lTTRoy+xN65yq4vuW39ot6OE
T4uXb/zSRdZSXdZ4NbA6hmWAYm2Xinjs0tzWI7DBsmfXBAsxJHbDebxAZZcuWKoRV9tFOxVluZuG
saWKwQoyTNt1xRQ41CxDSxlkjw0E/53vJe5p1pPz3FRRCvvTqQ6h2zUfLN8a7GMyWMlm0UXWrRnp
nMsITVY82m5rHafUHqLdIJb0mX/tr2oeiDvdRcJe06zUf5B6GU6Jjqqj6G3qU1LZ80CegGLztLCq
/GqqfPfBYU5+Ecq0PmVLgQ9lDm1gE3FXADIZ2nnrs0s6zgWO8djLlmMBCINxkTMun0c2BY9Zjcwf
2hHUHqLv+mj52biN2VLb61q71QVPjOlQ54E1bhsTLxexwwK8LexJ3qMmhyfL0NIxGqF2dLpGt5Wz
yAOXFQRM0PE0MI3n3ta8u20XOlmMII58sMrayAdVnAa3LWmKPRYG6yjdINjLWAG4bovhmreeP+CU
maZdoam8xYwCSRF174EBfEVEuHIvG5MlV9kQ9q8ZFgyy/Xl54/KEvq4G9scrq24HXqAo1d4ZneFL
0gggpECnDpWcKXBUpiu2kHNIO+P1OZkwneAVCiU2hD0SdP7ERa9feuqvuyT6JMqOBgEB7x1GpXUl
spLNxIyNl4VcV+2OY1yi4Enq5MXXVnWLiGbtQgYv44rQqf2GH4YznQp9zk+0QmXXpcj8Q5215rTI
Dl5kaFzkqArNOJDNaZ6d7LPlzf6WNGh1YXkudAyG1s5jG7Yd/ScT4cEH8hTltV3xyOyaxXtVxbh8
LMd68CDGQ+o8gLxgH20N0bcm7tsbh0kuML0+v4o7mTx7KYVJUsf1kzt19oXb2vNhWDyKYW3W4D29
rgTfCY6d3K4A6E4dYcmhIyzusqTShtsdNddUVrglYENLw5LmScNNPM1kru3pXuvS/5S25Ot2qT3m
n1ScQBeeLbGt2Bq8tqwvn3Hg+HupKkDdlQXWeKmqcNtlQ9KwWUrit0iOCRya1B8+oqo2l31m5G5g
WD6vI92bj3aIwG3bmHrWpgiyI5Kse8JPabFj7tybvCmMAQSV99e5m2dYsKKwWmejW8TXi8yDWzse
MtgiBe5r9tQR967jd1d9xEF6N8vAPMczpga1uP21Tgm/kIazU3nZq6Y4GhlMDx45lg+OInQL8KW1
P1m+yI4qNl8LyW/fLaF9n0R9cD0SwIy2wieJTKa4uyhF0d6FlIhsktIsD/lSW59aUyzDNgjrSG+8
njTgRRiM9kejq6A8VJUxyYOY0/lMV0pePbs3l06f2dnWtabizgeLOT5qNJwbdwgB0zZF0cRrq9Up
pBLT1lcQpILP1WhBK9CZBGKQE2S/rmxtLlO2cjYFOkqf7BGIUu/GxFTKUTRvGJNJIDHOG469bbpv
Yev3b2k+ticoLcPHkptXYBHyPfuAjjjtOrLNgJTyiZAUX12GmLr4FLfcceAgmlsRC4J+wHi+MfHr
SC82xf1QkzhnCTfiLhZxd9IjHwXxJCBmK4coEkUCc0Emv1fwvOAePUz+jH2defD0amzioELNkE98
Ku+OI0fT6prJOzzW6Ow6RvEr4vKEBQxVrNUOVbJTGXCgb4Gar6M+rC/GyizYcRonv5ybpphIY2OB
Kr2w/FxwZiB8I3L9mump3os6qL769VK+JNZcXfeOHMYdjIrqJtHOuAv428+hx4OHiY7Xoil3dn7R
BfosOI9lsRWZNneOh/a7X/CwHUg95dQEIf1+knFT3boNUFcZz8VdTSjgixRT/Uhzi/PUIfZRyBMR
gV/zzvt2r9NAfEsiGd+WHAah3yz58Nkq8fXt89mSb44fuXxrGIxuic/RIO63zj2yZ1Uh0CIVrh2i
VecwHE+ZqreuFy909m2v6gNqZFdtYWTrt54ZFLLoYlK8fEMLKz8tq/YqpObu3uQm2XmWW9/Cyyla
IuCcETilsXleOa5bl+toLiBE4zhadhzrrRvX4G9Ygy9UD7ok94fA7vXeuog6zkHFnGvO2IPDUEa6
yTYtvbx+aHAPyZ1nTMpT159CaqabPo/AoTW92XqdtPKdjKf4itIbFzwxI6F444xM2zbIff0FD632
mUd5cOVq8ugrBkXWzkSZOfWOEW/GNdbb5CB6O/3sP3pJHV37ImJrmOlk/sp4St2yEHW7yJPJpd3E
cI2WoR/BFuT1fSlG9z4c4/xUeYN1VcOKusWumCVbM/YVwTi7U+26mpV3sudBv5Ao42DnWE5wNS1q
eTYc6w8EwJrbns7QzwNk4ifTkg8nwhMt9JA4eEJALtP3PATpB92oDCjzvJzGCJBH27XioiWv+9I4
tRPR6B2GD9KpshfSe/Wh7sqePG9TVHcAyaxjPbjdURW5dreFaZkZlUSEzSb12/C6r415znJXnB8P
bmlWzNR8OjSCNLmbcPhSrKYC5hOdKV48axzJ6MllOmh02TvP75srNoS08xQBUkVa9t5dxHOTh8xU
HuUM8gc4W/SiyqX4kJ9dKHMXWDs/SppdmU3lQ4/ejzIPvOTCjaPG7GJGAGozW9l0qt22Iqk+j+zA
7MmTN5knox0fTn05dj5fE8yfNhbVmBHORZiyswC1Ovt6JaKgK3ZVJNJmm7lmtDYdy9cnv+PDS5wh
uRFWy5Et8QmGrgTZbwmXqTPWddx3wLMioEgnwBskLo2fZ7dOo6djP45sqcSQO/KG1l++qbodA/jj
nKnusbpaxFWtLq2/RiZYkvtuQHem7Y9dDR4WjxHF0SF76pyA5AUUruBBnG/mlAoVQPGkc+lntvi/
fibniibuJkFIWp2e+IOfLNaVioWAwtVyZln9o3KwhvieW28XrLThPpjq+oMJYSRu/pF7kW/HvdNv
58abrkg5+rcwWKgiG/Hn3/+jaBSdRwuPo1Yoa0vrXXTbtClPS04rD57btw+tFM66DAEp/n+hpJvP
OE4E818DOR/eIF3+19UbHJ3yv/7XDjjt56//+0fh5M+f8Kd04oHT9MU5rI3yyh9nQOaf0gkiiFBS
ykAylNffs4P/lE6E/oNQoY88SdxQqHME4594Tv2HDUdTa0bLZx8Bc/y/IZ38rOUhoxH+Q01HSz8L
6sgNP0+rsylrO3ZD51uG3vu6hoZg0Rpc1s0GD4azl2XyO3jueyHi+2sSOkQXxXJ/Fkh/fk3JHksA
FKI7rl3Gg99uiwYKBKcKdy2raR2NPj7VIUrXjYevhhrDeJ7ynW54Jxj/aM34ltiROnRkvTeg1IuV
ncQbtwGCl9EX9Ot5PsH4n6Sl85slVmQjYWEEUFhwf36zjsZ7PfAZbtrKf47oauTgxjhPax5UQKym
egArUesnLz9ze8zBtmcqp6YQYFer8VqxnK7rHnetkfpTlphHnwfEuiYeXPiUFKJSyI2jU5ZvBpsZ
5Xpnn2WHQOFfIKBNWF8pdlIYpze4gySLBUcX9wuNKcOdKdWR8dsJLspGJgkNTviSeFNMTsBPqrBS
/wc3/f91gWGHT+w/656P8VvyXvhkhvJP9gJU3T88yTjRBnvBjkJyf/zPzRv4fxDrIc6Kw8Y+S5j/
kj0dUsYgkYKzFuqDmFXIVX/evPw0AjRIleeYKl8n+Ot/4+b9rnv9S9KDFEUCUNKten5/Z+X/nV3C
BiyAemh1Bwh+861yhv7KglkGhQHXsNzUtbSiPW5X/IAE6EgZuO6gir2L+EdPUjdruRkZsDebHy7h
vxPBfrpnzm8LIRgu6RniypfUf3fPoCohLnFsO2RUj4UnEriL4BwUWxMVYEV8yYamvrJijDzMImR2
Wzr2aH6jGf4sw3HhCQSS9lLCxzUgtfvu0pDU6H0GbdM+sgrp7SP6ln3McXlGQgUZJPmN7vcODHt+
PUX229b4rCAXCPf9QhoETOtM7O/dKWzJAvnyJYNbBdkUi9kr8uV4k2O8XmH4HirckBnJiq6fmvzw
62svzj6yH78TvBES1oAPtNRYdb6vvj9o4Rj5tZodW+3JXlQ9u8LJuWXDEn0Ju1BcB+wai7WkXNlQ
lrVMr7ZVlw+5XCJr23eOKIhr4JTfeCmO8d98Lc6X/Kd3hguNR51jC8VM13/f9BwZVzmVzoY9Y37a
n1yyO+6hSZsy/M2H8XMilM8Cn6qDfcgPyMgCO3n32YuglGyoTL8XDPH0NjKs7ju6OZ0PxK0UpAbM
zT2W9mhTWe6ZukyR3J8bpP8Y1j6bYH7+ZTEX2ZSUKQGM5C+mK8cESciueaBiWuONxlCVbjFMzc5m
NI2MLjmdO7+5vufb6v1LYoIgPsOIjdT2u+fqqOLG6WO73ydtXn9Mx5yGy8KfsmpNskyd+CePNzqW
zfT66+/cX39XVjKPTxS5myXy/f0+U/dcAxNr9hKXPLVdANn6dWZ5RCVkjn2X0EdIbujXL/rX3/Yc
gJbk03EhQUp4ZznFFY+LStrN3ugxPrQBpuAVHJrxSxk09RfHq+jyyrIh/42N4nwf/3yRlU/kGmQ6
/8PMydr+ozMwAt0gesrH9tHsAhoOi7755hd8o/bI6Em/99vaD9Yzg6dyF2Bf9/a//rXZ//18h6P8
2xigPI0Zgu83lpx3S008mpAVrxro0UioLAo7CGpRcyGZ/HBSU4/1aHb+UhEZZAB5mFITXeg4TJNN
NKvp1CCorIQnyw0+WHnnNgbYVCcCimun/DGLM3HTzA4gwzH7XPicLSR57kO8QGhxvK5Yh2e/uGpy
2DJZXN1E80xxJHMOdWFVIQlU3S2GAZKFuXuwa3zJBQ7vtyXIl/VgRm7GxXxzDE5lDMMnFHQgkiKa
L3x0U0qIogTRPwtPrbb0purK4iWup/joTPIb5CpxiUiQruKMO6pLU/2Q2d7CTEHFN/nEL25H8W0k
1U3P/UhiB+kj4eAPM4gmuVeRBS8dvuJNG3kOxvUSIN/olWbjtHaPa244VXBzDkHY0wfpFxbc49Gm
jc4HTY0QGqQPw5T65FESUtcOU4GXCTjf1mYZ3eSqT6iz4wmws5ahJCPd1ZGhRE8wpF/8QVGpGrEB
pzttpPrJj3cVLNRsXgclucLV4I4iOA2dXmAma9MPGON1BrdtJbL6/KhGaSHfFaYkHCn6K8EcgXts
Wje41VYzY2U8B4E6zfvotFp7vll4O8oBtTiFpv6Y8RPrS9sd2WSvNMqsdZX7VmjMClm4XG6rYmIB
rCt4Dx/mdmRZzgMSdZvKnadbpvgAm2Hp8ueIypncuarj3zk2R9NTfqZjXCQx0yWAZBMPenKVQ8oQ
VlaDjxsRECB8aWwdXG9SR6lknHN+Ik8Cw+JeNaPtfkMr4cdiSHWH+9AS/JCFc/DHaJaewHriu729
EoXS4QlOEYtYHlELvUrD1Ba0OQW86yiteb9YaviTQGfElwRRoV1bfIeyTVho3h6QIZs3BmzITIRA
o6YsrkFGRuyXh9mls9FLUrqxPFxSF5Mwg/tRegWx/tCR7Uw0B1dNpXlsXLpzw7yFChOlr92q50eP
VmZXO9PYTXNqI4DTFyWaUHIAE0eIHTsDWc4+0+Jou9JAWud+40KxXYBaDy+0LG1at0o6hNY+yma7
EWJu5qMSaX7PRFXmmyCwlH9ZWCCoaALMO+dGRGaiLS4I8+Qugd/Z7WbozOXnxBJflySdwTYEi/tF
DMnEkIqaELrhldMzn/D5xmE/7yha73LKctq24EoNso42BozJt67lOq28mnjORhFNVGu7B1h0n6dL
Cbw8mjURqEwPPgcvGb4UTiW6lZeWp8YtnGHtTTnFtDO8pVVt1Hktij27feujpMaKVGE6ONAqPD36
XgyakrQhne0NaOW1ZTqNZuNUKWOOHA1GkSaMbqZqSCDgBmJJDn4KNWzDuKdO1v5AI2wf5b3ZqTyg
mLHWy0QVPDwEKuvSMOCL0gXMkxALEgS1rlYIKWExuLfSLumzz2Rv6g0QlPl1qSL8F2gSVgTmcOTx
VcueR1aaKGddu+MZn6/imdVcdTbHPtAXNKoUBduYPlN+eIr8RUIhb0LqKrgvnW1DMsXsK8CtFG9O
CdnZZeEJVbTZVYm16DDYSVdegqsB2G3pEJOhbe0CVZU3QljexQCKPF13ShTfqFMi8BsE2Y3TuuPl
EtgtMcpyib8MGP/FU1WTI9hw0UIq7BDs1vYguDxJ17UEj+voJozymPNryhhqDVGRjuAxATxJ+IG8
t+WHgbeu2lHuTOyqT/NYnu8jQ99nsIBFRAR2b2BtRae8bNxzmAeEstNcI54E+6leJE48K7IOtYvW
SoN86G8LN5ZPvXQ8VDJnueMZ2h6QcelxHrBbD7Ohe9dmlnYsak3w1l7SA7jH/+buTHYjR9It/UQs
cDQjt6TP7nLXLEVuCIUigqNxMs5P35+jbndXFm6jcLcN1KYiE6GUO2n2D+d8xziVGLAiZmH1biyn
6aiLdvmZpYuzcyt40rlfJQ8ARz9M5IsqDLDfRQAdkFzCFV/udnxYZArtJCxwJ8C9FZv93h+RUPTZ
Ou0MHJppqCmKZo7l1hojvGLVkXOvqLbFJJqZM8p0fw80K+CiQTQWjv1hajFeQXi1gPthmHhrAiS+
HfztauDk3OjO7Y2v0og5njRGRK2sOt3CyCcXsEzgTl4zdh8vldF6j0WycpwDAd2iRGE53WdSDGf4
ntyeZVE+LgF750jlefDJpFenJ7AqCam1uMOqqAqS/II/3+kfZl8H34v2ht84xDqUQ0lGeHgv0UoZ
Gk5uW7G26nPEQzpvWu6tcjkq3NsiwjeEqT/zPehptdE8TUPeHrgfrMviNGyoTNaaKQOFK+ug/oYy
FJg4BPloGnPvkc8Qg7ESyRb1HJd0nlUvMCPUdjUHccIhaf5E1BKgc0357dmrM6cNZGk9wt+tf0+N
vWyXsU2JX3Y6t9wWWQVOAQx4foQYql6ydCp3U9akD1nS9kfbhR5n2wWGbMzjd6C/vgSF6WNYcxr/
tyhc56hbbXFcA2kLu7nUt6IbSD+HhImBVWAstuETuxF44uatKB3jkPSgAZHgFY8dEPpsG2s3fTcn
Uxy8agbp3ubJ3tPUCO5Kolaq8RI302bl7byZfT7fRh+mFOYplAMVSRhq9tjwlWSxKyiFVDprRaJA
UV0hEBhH6VblRkzK/KYQ1JeZgmczmJx45JOg6OqW0blZfndKpQbrDsaAW6Zdwx6HEght6Xth1fN1
R20zFu/u4hEUhe6hvkq7KG4TGW52WHfJyLLI09OuWtKg2C5uCevPp+oPyApAQ+IYGCvVyMmX0ZFW
BNT32tgaJR6gcSSlJC4sJGkeW792frXL5g1U7GvvYxlSI5tKCME5YqY01teV/A54uaAFUCG+07r/
yUcyWazkF07EOpSp/TAMsjhA98q2cFse5jH98hKI01JBQXGJKM4m1CfjyojK89c30Q43jKIKfI3J
C9k117xy7QcNT5J02fkwsqV4sMXw6jZA1xOymtD1jJt68bHOzcm4s6eh/DMUpG5QlW3btU+3iu0V
rpQ8DSW4C5apcreg9zoGaWPy55WIXCSn10yLaZcHLX7jEcmGq/w//eBnx64sfxieZ5xYt2wqNnsR
THIewDH9KM3qK2hdOyQTmCDgdNIbEajpfa7LnxzBD5zqj8qBdp37uPmHYDCiLEA9R8aJt2M9/ZuF
6kdWwmTwqmnZcMM/rHnabgu7gIMt0Lko6opd6rnsUbBwIKra4x4kMUiAasd7+N3EpJADGyAQmfOP
wOw+3/oyj0O+kyhe4n7jAJ/c4IkO9oICiIB4nVxn2pNDbSI6lMTcq6EhPDcLDlNtXZEcA1NuKE+Z
MKpDPBDA4Ld58TvIDNR5oGFDZhg1x7O7fhbahFCBO/JhZmZxYALxNBMFfObwhNFR4lld1Wi+cia+
5Ysbb0l0DXZ+sZTgN0efxPokmN+QadRYbsqe+FERE/4H8kGJ2NgsloIy0ssv4ki8zZqjqEHNEtaT
DZyHyG+7sB+9ynjxlnsEuD/kfPkI74M8fk9HExlVUWDLrT3xKKf54MAXQYs4HVhGd/gpkZPhfWt2
INOSkLh0FCrCOS0UJQdLNMXR8Jh561686cU8jAmXvg1+/rCkAKzJWjPx7Q744wurDo5r3FzlZMZh
TdgNKF1TMS7P7Jkmp1kgilbpcnBWeUuUfhkXJ77a67iempaMz4FC9AI9I9/Og9PsOuG9Q1JYfo3O
1B2NznSeWU6VzxOe81MBSQWNDBQ+w5+T17StqpcqX9dtwr7qEyhG950Rwo2QFgQZpvtx/fBw6uxx
dlFhuNVPkPPY2slFSb5UJd4VN8sNjAC4GluJyFT+eFblnDzkWviRudr2bqiTYpMMdat2U9xC5OyS
z8WT6j5AICC9mxhhLEa9EYJY2RSx9wHhorFN7O7TnkrnWimredbsyDdIJvYsHjUiBJV/yNEkgl0r
G1aG7aor45/qVlnDjgWdcy3aKonsoff9jZma4jhPOVZxbEt1lOPhD00rM3m0rKd4qDduGQy3wCfS
qDeLPx0NrKgwJKd314UjZXmjZQ7yEAcLuIWstej/Ewel2pyi9QWknUaIqdP4nh1UaWY+mVVHgx7s
1zTTD+6k2p1Ghnnqh7vLvPPpWaygQ/+ZiOsMq/FcZ7l+SSZClcjRg7KPIAKrK+Ly5CdmbneD6clX
uPxhbkD8rjSSo04ec4QJccTifLFCf6lF1OuVA3oagRJQUTbwGLIMwmsBhJGHOHD35Uj/Nc6z+qtE
RoKLi/sk3gQkrsQAZfkQmNkauj8RHuK1uwqqwINZ9kD3i27iQcyc7Gn0JkSXws3sbZEO9etoqrza
xwtcDIirPmXcnEraX5aeaKqa2Xs0GifZSCctDlSPqE1Y3E4uC2u/usXD3DwW5uxW0ZJ6xKMInuot
TZQ7b6bYaDeDS+2ygyr7PpUFNWbeJPpkdqL9XED+rxHojRZBFnOEfcmQwotip5FI21VtH0tL+9M+
Rq6MobNrJn6av+w6r0WzKoNCXpbUTL58DAxfwTAPp1n5wbZNMUU0Nqw5zq/1HMNfu8Skqhwp6/gI
CsiZGWX6n37J3U28BAhgEKAeaQLp15bFQmpbeqtx7FCS5RGvWJ7zm5jTrjFG/zeg9uxkz5n64Sfd
r0ZL/cWvRcaY8Ocx8u8SU6sTh/ujykPua/NgpLYX8SCat96yvEdMQqjiGNh/+oBnudm5em4UL+Q4
r5n7MBWezX+pYewlM/SnzuP3DIuZyWhYVKs/7NBPYPcXg+bC7JShD6lh9c4GfX/5niWI21Bm5T9W
M55BaNgzIojV9UKGPfZjbvvrg9Am52QzJm8Q8CEWDEvpfda5ti5siOrNmDfDswFA/FexDM0XHeTN
Zab11Gpy7yt4jBtALx2fsNWMPILua1HX+QvbyvXkD473VmRyeTVnv9pOAwTCqcd0zaCVrGpq7K02
yXkK6tk85SnN9lApkgZMgvYilqB4/8nS7outZ2s2ZEg/1n0z2vco6MA7jSnI5LQzsSwYK3WnADrR
hfT7nnOHOzX2hjPrnrgMhd9GzxGunfc9jf5zZjc+YxrLRnq0kFW8Bo9NiV5ldWqmnm6A870T7Agp
vNH7Z/JlnuaYI85sfxLKRZPbZrk4W8E4PQEF8E+KMySckvwLtvUaOgrjuU/jCnggXhQIRY9mPWiw
6ZCSJG7pSpUgQUoDpO+JTshs23xtPa/fqLUdowCsQb8PHB3/kqnWt7iR7onN7s++w0m9scWc7hzo
BqQtmcsOAWR2wHal5nMglnRnOR3y7ngZt5bvvze6OfTo+6PSqvZW4JWHqge54aR98OFZxTbJp8eJ
A/c6z87edIfLaKDgnsvHjuJnSgb30Pf9X0u9DhF6evvM1JYEWSzv2II8vq28KVG5TD6Ri6ZbLcj1
vOEt9a1D3prxT+0vHMfk/byOpI1gsiNixgIgBq/ETMp9m83ZRBmySH0Ftu9PIYqloDvg0yjp34Xu
e1pRjRQCAZ9hRlMnBEDmlSdhU69Myx8zTckd2nUfBKclaRW07dLsgx0LrCLd1+ZkjUcX/1J5w3fE
ylg7hVRn0K5DccycnFAy1PrTqR5m5N2AkQjTakUYkGy+dh19YCXxn8z6bgv7mJDPsvT2DioADDa7
aCMb52dhrWBcZ+ytY7QZHHVJmVcts31C9LxpsnmXefIdg8ixWKdPvSLPJPrdjYqBXOlNlU06mvFY
hP3oCiKz1E1zjbLsKMMmW+Ql72MCp8w+JXeElhjd11amy29ENA+OHZ959N+rtNzjRLoARCBM1qji
XawBoKWeooCen+PWwYpXmrvY7l4chQ+LrcZXQTAQjYp4VBAUInd2X/Qa4MnNq63TkB2RVSVTnj4W
0RoLjw5wPFOnl9dUiZ+AcVhXQ6dOAzffm23+3LbGa+8NnFjFw+Sri62bgqlYsH606XKUMF0ibWUn
patfi+hqJi3pcKn9YEeDxIotR3BS96WKUK5XMDm40VpVnzUHztbsHBW2Q5fQI1DIm0lsU1Ysn4af
+KHbimaX+MzmdhWM7+kUNNN3ZuEqypn1mtsMCR2Xsh9fZNmJU46+t3QJRgsyBj2xyQdqI1qSkjq6
sT40PjOyOOy9HSf2e0IGostQ+AFQSP881EZ+Hh2TCl9xtlSeKL4a1UCjIfnFEBsPp8EQEVAWIKpJ
q3k9MzzJPxhs18sfqzDb4G0hB+ob4kGfbChWdXpFT5SKsBgsF+sJE1ryWuqAT5wIEb3sLKmSX7nR
ZKBb3LoeHt0qk/0XSNq82iCnKo0zgDOmFYgX67nfGwTqTKfEs1Ij6nO6orAlUgcpHxV3cyzG+a3T
03OVGo+WP7wzwo/qLrcOLlbHDbgv9NkUDdvR819TNMR4RaTcmUPefFL8+LvEnN4pEYud7pgyEsL4
LA2DmZ1rdg/YAC7pmHiPQHtKZ5+AkQWn6rVYexTXHIa0QT11CUX4PLtWsB3syfxgfMsbB6rHhXab
ivyQIIW65J5boq2VZsegJsmfE1ndf7/U/gtEGV9rXQSsQoHG9s9IkrFkADwLTraJj4WaHlsJ8Sxl
yoFDtalLZhIhtrD2AMrvo7cXsZyHIk7tE+ow983M4t8MnMdrLGd5ihvHc6NyNO12Z0GUr7b41egN
F5kwxzWnT9+E2TxzGD5LZ8DcAYPq2Mydx3dUJjvGM/l1LeX4LMHCPedT6+30nUgMx/ob3M9wFKWR
/iCPp2ejaBgN33vR9aFuTMbSyPb9vamC5FbiK2nLbmG02zLSz3tdiKgsa3XNEtKXJ3hrvAijOgyD
Ln6wVl73MG16wr+mCphUieR1rH9wPs4nfGTmQXFjhQZpYzlve59c7Hi0RTQGLBcGNmS3CiBb1GWW
dQpSi5ECgllsn+OSndZgaHajcrxj7PEth2ky3XWaUrxVjL7fW8Ludo0ft8SsUviSZUrR4Wt4ZxZD
zJ5fiBViiV/ZrrPNmNlrsckD7fOAptPJ4Ybb2E7l7lI5MLfANcdYEQ1/FSbQzKttns0AbJyGqBj4
VhcvHtWPOVuHl7adv9q57rdGEntwbYKFCmhJXmeUywh68+eymsuLs1bzc16q3AqDpveiDoXFHlOH
82ua5/LkpDB1RibvD+vIPzUzJrsTaWonvJsVeMkk+aMhTZ6bqm6+kPqu5BWN88XQw/fIAPQpVsZD
IauzAZ8WhnBfUAySp5I+uxzSO5NFyKbsWdP7il6pED0axaW2ZQPBp66tzWzl74nVwvrC2u0AiyMU
vOQuvdrJKt+RkPHIt/fknwV+0Iq7NkT4PHBN9NknlrY5Wih7GF0E1tYqi98KLNA28wRZcHp6xcZn
HhrRYaM0gmVv42f/NcV1+4F5wzgbHllpdekFkQoE2UkBQ9OmkbApDcrCs+wc8dMQyfyEFcSMktjI
wC0u3i7F7UfSY91HAHctxqO2IGZq6J6D2Eebm/bun85u/a2ftss9WdUlH8GYjpRHiJAoVd69dWyu
g0f2ht+Uc5QGNaaUccw2fSPuC4a+eIOeghiT6L7PdHSI+QnmeuMoFxseRugH2abjpbC64nkp2xcb
+/5+6AXBPTIXW+GgjDco8P6qHKgSfNvTsy9a53XS+Z2lZfvj28gSx8WeCgj72vkeMt0uYwDGFips
6pEGXVWEEXGtr3QeKGm/MTTRLndNec+g87Ies13Z0f/RKG+AcdJs1I4dhGpxu3mTO6P+NlkaEQcN
vOg6NS3MwrSBijcjU/6o7CC7ckVVzOXxTC5YnDrWmYH93Iy1m4AJQAe/qXKs8CEy7Pw4jIxMWeVB
fVymfhejFGb1RqxhyXx4G9vUSp6FkygoRD1E0s+yH6NNiBWunGQyQpKyMrUBFFvsyrkVT00xL7xQ
smUKKe2HjN9bHScwd2cE68O+IN+t4k3yh321WMkb1xSm/6kq75FVeKa9tn1no7E8WxjoNliCuauU
37/lhL3iHBxQqALP3OVi8OywzQZ/BxdYRrPSktt0+bnYCx2yvAcEMvW8NM2EPxwy/d4rifVyfL1E
Fjrf0J7cFfErocJ2XNfHoqSO8lePdiNmW1o1g4U81Q6iQhnyducPb2U+9jvWntnBDSYnhJTH0pqo
7S1vsNwMnfqY/Tz7hrEgs2ipGZClU+NySsoCXfOKKyouk0e7DuqdGMWWmKzxwIKOAWMVO5SIyXBg
WiNw5JZQeAEgbMcxyHaZUfpRbuXjZ9NVwwNGMPMEjWveM1AwIpv2aRMYBV7fgB5urQp6uEQy4Bpj
/wkVFIFYcswubA7SB88NEEDH4/KhU7Pez77Q9xGqX3/KUQR89sM3dZUV6UzUn7mntcWmt7/5zWpd
aS+9Pzk4vKjKUE37VtYf0FzwEIoBAb9VLxzZw3s+SUhgfirqcOJJ2JfkmPDS+a8lKc8Y5tQPR0lr
R+6g2mMu/MUiq9pMtHmQgAXw0KUmMAs3d+Qb6Ss64/uaqfX3nV8PnwOJ57uWpfC5tCmLV5TWIdu9
/DV15oBtasnUDOKa+mPlBObVJU2szrzyqHOTosObwRmWllXBlW2cqPBrO6Lc6YYjpPkcxlXWrpvW
UgltpmgPIOaXR4xkjhUuaU/i8OTmekvQWYm9Aql1Fa0NlNhoLKrqiNC5+WvutWKMgwAo28refMBd
RGhrPqsJ8i2jtosaVhQR8zTxplnpJ7mG+ojXGfhlMCTxLVOYZZ1uWJ48Bj9Hs9H9e1PghsEfO/WQ
jaWEHcYCQISqTWzSCxOa/D95nvhkxg6+l+wnv7G4ZOt4dO8TLTfqoYWcB8dJz7ADZmJ8dMDgqS2c
o89zBFFErAq/67BwK83+H9NMljfgdPfMRs86WbF131X3rnvEh6KGsDVybO4I4nBPtWXyVReKIXqd
2LeKtAHYBwqXVh8U9XkRxOwRB7k+B2ICS4wqbAYQ3WA8Dmk07RAWp+SA1WzhnWziZXFwrh5mHtFP
QBTpdwEnYGuzGSduevxKZfq9SItZ9JKk+aP0chOIruDqtpMBz70DoBF643yaOp8spjrz2r29TPY5
KYrgrXJz/FjScLwfldX4j/gW9XRu0sY9jfXqnpHU0xGlSv50VMWQViHgnTH90s6PQ/8wccIUYZm6
w/kO0DuYCavWvkxYUjhtavD11OJDtoTUUUxA18TjHL9YrcRV6hTGowmtb9/Z2PrDpVIQup1erked
Jv1m5bNLSfyuBitK76OgWefOwaqNkeEq9gr+Bf59nBq4mEsUAYzxyuDc+VYadSW2qcil1PrIcmhj
LFOkulU60UzilxQTWoEL+TAT9ZjxZgfT2QKhtYkl7Be7ZOrJ5HLvk3Lp7l3XUTa+G6JOt2thEJHc
2rp4l/m9qkru2z76Gnno7kmQrbDHA3U6ACfTt/naxCJs6qGR9COEOysYRZNF594d8hv45WVbVsQN
xolfbt0YSDEzkuYF9TgVrgFrDlZuq/ynNSBY6coEzDhraXXkBjBWwbCRZHsbfxnlfWYO0UDYLL7E
nDGpdN10xxhyBoZAx8ZZkzQy5EYO1hv6AF70rBdLiJYPTxB3EZSEzARvR5j2/DZmElMQ4VTLwpqi
zU7SJpB+j8M3ZzNeJdWJ5KR5DBWYiUjrMngZRzZraWszpO4sjqgNSHB8vBw2WF907bBnb1mKANs4
1qTYdniFgEk/j7gjfhpg/Z/yWUjYP8TZ3YvAXnrw6p3sVmfUQ7qo163B1gDlEg63mPTQyp6ipe2J
dsTWn27zFTFXbrMsmGdiqg2l54MIsC0DXyDAPBqXCrBnZdr7Nl8E7o9umXYlDN4wr512g06It6zM
jR4Eh9Mn9OhDdtUjUgGzxbuvi57fqzDLB0v2H8U0eT9UMIs0XOREG2bgZaVUWc9poBIzcnHQiE0+
zBlRNkHV8ybcDSTOan+uFnTX1XYefIPBGo89uV8TVuyWjoZOlLuEocco2y2rFIJZkbcskRbOs1BK
QyQqk3cZC2jcrAZ2yAbQm9TW8qTMNd2tk/NLZaJn9tsTeNnWetOQnL4beDqJAXvJfSs+zMvI/AYM
5qW5p9b33becTbqBRr14YsneGordp9xhJWdazvBsQ4lX6LUEuRWWao1svybltJxoeFlVGPUg5pNK
2CJt6QOY8IVj2c8IBsXoosHoyBJ3D8Hs3XH1aYdspSTewNpkLUzP58nK+BPPb6V7BLhgTG8zbrHi
459/otKFcZelC7N6SwKzHR9dlNQ1EXGUm8wP2xLtkG0W/NXAdpGgGmV2Vy0WMwm3bLPEb8uNG86M
OB7RL8FN9N1jc9dDWVmb16fF430M5yJACWUunMrhoN12/ot322l/GumMKkgQkvzDtwvcN6mh0vnN
4GXRV4P10BxNuoLSghWPk251GhGf/6knIaVOugc9UBFs5NyixhjNUrNZsLy8GqE4cyhzWRQ0js9k
ZRAeOlWx32OduAuRcFaN1R48Yopw7S7N25LmgoJMSaPjKwjmZTgaLJbbGwH0g32LDZmySxtyu/kx
EOB+9NuejwFpknlHzipYJ92KH7IxkgqVuRZmGLMbwrLled81BTkzD2sODokDtrrGqSX5//LqTI1i
TdJA2u1WzfgPxaJ9jYfOfE4FNyTqsHQ60iRUFuGlbfJtlf30Sjf50LNVYRE0FDlG9U7YSOTSXu8d
7LqfTWYHz5os0muWc/fFlC2vINGLo+tR4Y6EPF0tULIAaymv/SYrfzezW+D7yqx+DKeaclzhysfL
3yw71ADu1zR4xc+ayvZtUITfhGBb7q1nxXqEvdjq/gSDnz/ifi1vrnQTSr57TFFuT1cxqoV1fT9/
JFO1a2IfNF3t8nqELD+rQzsYz2ldPK6GYN0vrbw90u+sTG6Tvnkng+yzVwyHM3duL1Bk3dO8uM6t
jw3Ox8ViMpR3n/gOiM0blf86OaO7MeRYvC7TJN5Zdttbmk4XRYpsDtDMh78GXA1Y06hc+sby6g0n
p77YvY+GyRZYlTOjflAzjXtWB89FKsFjL6jP/LnvfjCh/SqHQZ3boiwuJW/2DzIPnnwqu4tlup86
TtZk61LjRXq1CcYtTCRQM9I4kCVys64UaeZwn14HzVlgjdzAoXR3Hva6S26rLkrNQJsbozbmfwa6
/I94faSJ8r9/z677/zxQ1Mfv8P92tTx+kb07fC3/6kpD9v+/XS2G5/4D+wmBdq6NH038zZNm/wP/
Ika1O07v7/mihhX8ww4wdZiu+1//8P8YWwxb/gNdsuPzl7KZJjTof2RL+7t7Q7g0mKibyQFyLZTO
nndX+P+LiWEpakzYIim2TlK+kHR91+cqJ4KgK/+DaP6//0kkaHEfmRhX/s0r4I6FsAzURtuC4/KK
6d57nNbC3dazrv+DYv2/+1E4ycCx8gliC/o3xTrNAg4LdtBbM7Ue01JzUFnec9vF/yGP6u9y/H9+
eA7BNrDCLIFp6d98AAHTWs1sNWf1besy0jMqHij11rnxe48BfVJ8/MvD9fhP9fu/Qu/+LsX/rx+I
U86RKJglmvS/f1tjnoDYyBnAeFVX3oLa/yufcgBgvuPuipQFhEc/8h90+BZNHX/t/5Xi82N9F4+V
CHysJD4eqH/7PWOlWwh4TrolMFU+GuNS/q6aJd5mED0OTkrJAsF3ui4F7A2nZ3WWWX55wrEnmRIP
yEs7hLVeU6iPwMr0Lk+66TRiDn1c08SPXNy1F4qI7ogyszlYiZAv0MdW+uEZ/gBFKyNvBWckVHXT
c5GX/olY1uJHaXtqK22YvhH6hlpHjOz7jTl2MRFKIHU/8UJAkWR39YNJldqD5aE41JM2bv7o+t+x
Gbt/uXx1GVtPyn/VFShX+gEwnoxVTwhN+SstxjyCIQZeReZnrsURpRi1CAR5hEE4YyRLLM+KMEPP
Z7+7jy9JJwmLPjM+7ky+qyfR4lugHXdCDC0LMC3n90p6mpFBl92KyWeZ2ojs6HZBf/BM9WVCRzvE
7VTB6Uf98G6K2vrqcDa+NARkoLGfC7SWalm+MbRSZ5mTX+5Wbxr2hhuj8yzVOG6YZKA+DDDn+1Fp
58ONLhO1iWDp87MHkBnFvWgvaemRmq4HCktmQ90n3V7xbLmI0ySrnaO/5B7e+5WtZVfZP8XqGLSF
0ME0+lcg+nFmXGYb9IZBQ0JUnT98J2Khw0EV92o4zWCEfh3TgS+I6i+i7orDCFcROQD6QnslDxZk
qD6lbB1vedklj33ZxkcK95VYPP7wMCjTsKJcleWmgwmwK7DaC3jUrB2z0h5PFHX9C44Ilo+KhAmL
AZCSpz730h+JdZe0r2QhRIRosZBLi3nnrKZzCqRTfdkJG8Ow7nP7G/QHlCCCwYfDRH2XMSToSCLH
vg4pOrvr2HW3bO9BNhtXYQYx6+xG8gCCkXYdfvUcAXDZgoE5IwUXvb/TWc+9SRTsYJr6nLO8OAqT
DxcOlrMjzbYF2F5MKSqmljVmY7MSzMu+/aRIS45izB0W2yOE1cBI5cYZQNCTHozHQ2XrxlnGiTrd
8t573G2PNvrLbZqQJxEjTv7AEZJHMHPEJ24r8+SrtHj3zHH1w7Yt/1rIH9m2tWz2+er/7i1YTT3L
sU+rFhYK8H55zWiKnqvRExfaguAtRuQ7sWv39zoxE9Y/afVg8vYxSo8t881ZU/OGxCq+WlbGuL1n
ffCSxh7wyHqKfyG2SW9wYPOI+qc4B9lcPBnM4T59RCn9k9s3RHsY/GfobyN16QztJVD5oa8WBP4T
CmZzI9eArRgzqy6un7tCO+0+GRGNHfxZwG9h63SHUQ3gDPAilehanRG05r5asT/sY89nz4hPrq4f
UlPHh8LRQf5WkKbEUH4pzV90jQPKRXNKlm2CebDBNlEXyQNXCp/3mswFqteld/9aW7jSm9leWe5V
WC1x5BCMNJ1gX0gdisR/NHt1kJgkMAPabsL+LEDLjrdiMfIDW89Zfflkv7xibXCLjQd5Vm49gBEP
vr9qVvaLq6ZT6rFxOFVQBj8qZbrj3hLO/KVG/OQhdgFyvBhlzN+DmRvrnoRI530a4kCeCpn2f1Sj
F1A3UHle8yJmPVMpAYhXKntNj51hFC4CM9XMZ/bsLL6oCMrnLmEZbGTxWxYX3d5sSHbE4mfclb4X
z+yCzcLuglUgcqih7+IdYU3ErQSSMJ6anamf7tp44IGrlvjdYUI43EXVf9x0wYDUMOlf2qApyccQ
TDrjxpdYrGvsXJ5z6iofCTvs6rMxCM4LPo+jMRq/c0+OlxadJGhReFJmOXg5ki77QNOJM2gZXwoe
r7pH05BYKKj4eXtrljx7afCqwTWhdDjElWKEhByc+LNW75sE10zij1u4m2h7Y9e62e7yPtw/ozXd
cwNtQVKdYcmdRWoglZfnci7fp6n99Oo228/x8u3BPblLunKonIx0LpZo3gDUjG/cQ/t2EQcihMqj
6LABQXgZwmHCLB+Tz3ZP2WaMUu9X2zPCUazvxcJrAz0z2TRy/QL/dKmL4oFbck+++R8NHrJ23Jvr
NhsFy6Vuy6fKQSEcmO5+Es4+kyktCGcDbq9YbwAbHOW4ZiwhtHsdq/hP6k6vWdffpMVDElRPjT1c
G0nMeZ0CcDVs5tLxUodLH6tdAp7Rb3iOxpX5d3tO2UHGC90SmtlvpHj46Vl/BL8HBPBh60H2XMv3
mmYzLGnKw6LM+7DISoJDSC5vq4vnzT8yIQ+4CKORzptsiGgtLFLoUSb3/VcHP5Mp3wVb2U253alL
iQQ0Fot6s2GBgWdBdxO7CXnDGaNCcP7XBKAL25SBeb9vv7gS+Xjg79txfgUpfKdTdfVD68dsbBXP
ka0OHlklCxudUJbLD9KTmoi4p9M09Vs388EzWjzDiPJB5Y1BvZnwpe4HRjBgyJibMnsSkTV1+xxa
FwoHD2UxTrLaL5mMSntfEwOJjqJ7NNK8/bB89EoN/LvbkMlHOkck5fHs1JdyZSJkt265G4fs5GZj
sMnblKjYonzNPEpDs6geBETVfUEW17BmR3P1z55Ov4ir/1U5ZvucuskW6SxjP9s+5YJBbOOgqBLZ
SwAwckFweYOfWuGcM4IDP4BfHhGKBMrddM7/4u5MliRFsm37L3dclIAqoDC4EzOs88a8i3CP8AkS
XdL3jQJffxdZT15lWMR1l6w3e9PKylQHU7Q5Z++1zb3qjXaP9OyFkLcfdl1xQHHoGCI+pRIWk/uy
dHrcuL2lHoRK63NipkVAw5xAVbM91zVA7ck3hgdqE/7Jr5xPHUEgVFLmax8t9N7NTSR2hXmIajr7
Y4tXCtiW3hdGePSpYnwRxhTfNhAsr4ZZ34dJeZzNleLWiuU2M5xTA+/tmMAwbqNuCiZlvEr2+qM1
rKVKz0I94j7QXUDnjvVtg2Am/Yyuj4Sj+pzHfvcJDatE15SbFIPEYaZIVSINp6ScfOp9l+DrKf40
u4yoGWA7edNDNybPWAEfC8++9jWiUghUCMn88FBrIc6WMm41mU0En/Sac0H8NM3m2ZLjSRb1gy/n
qyHpblBsThPhfLQu/RhvQlN5t9aSLzvPXEWk0bVrt8dq0ncVuND9PIgb25k+1LP1R5boo5LNYxOH
z+SnPUpHnqOsRWET32c+hoFxGXbWvJib3Bwk4YrTNxdg1zwbOzvzTn7fHkm3PCyNfWPwuVINnvcV
Fqcqjs453dq95yVQ/KyvciqCZUgOI+ZD4rlZgvBVvFp28xgh/95iab9Ls3ynPIK9VgdqB+PNRH5s
xYtx45rlh34xv5Y4rol7GoEXT0lQAZpjyuoYdBJiv5YHjzyklPNEd9TFrURzcMi2M++FfWm5aSbr
Zkn51lG9sBaiAdokiYPuuunPFv9w49mDBVUExPvUAk6FnrBaJ+gb+7X4iLfmVJL+hoYJAGphjvMJ
uYugQSy+mx4/YlbTZDJsNHGZ8a3ObbIJI5wxqdQmi2L3Ma/spzLGGQAMOaU3WhZUmxxoc62keu20
CGUdwJJoJsQCLxXCOT5K6NLoYsqxvh1cbVzhodgtfNpMFf9Tl5evE1xv1aXL0zKR/1zLlrQvOjfb
DoHNHqEktvcxf3F6qsCcfj7PBV6FnP2GUCvebV04WzDQ6IaWrgp6OiPfxai+Cqiec4ciqa2+hOXK
7xb0bBNvZ7u83jzK+33tYs1pXGvZp0Ty7FuvJikrGp+Q67O51O6J5+dR3PKcJvWPfOquPRPB5+hO
89ZsJO60LvRpLGXx9eTbnN9SNJ0EdRqbXuQdit7O3lf9ZJyWfEC9HdJiOa7mGtz0bmoGEMdTzqxR
E1iNHDaymn8Uy1AHWY4KsyS2iSWzLncib1CvhAMsJYH4CY+WOT0vYPCuushwvkV+lH3I/Pbcdem8
7ee2eFqGQm4g+NEwjUNxA+2Ti4jZu8OzWSrEigXnY5PO1teyFR7S9SK2djTVvacEV35A/ZN4Pr5F
Zl1EbjY1luqHNcXLDcov5xlVlf+HArx+6LU0pg0WkzqYE1CuXpz1/s7r/IU2Tx4/xhB7vtAtmI6t
LW+JKor3WJGzcz6L5Ec60LIKpN+5rwYtiu1gGw7bA8dqBO4hLbCu8U/0hydBGxBSVTKsiX3pJLzD
sgrrNpFViJs4nNKrHoH91taYWclMWu5DQMx7VzvTGYJp/4SB0LmTRIfetpn/uVqQHiKrtn+EtHiB
JtD+2eAHc6FpM0crv69uiPTyD3ZfZTc1EchP7VzSB6DPeQb0S5dR5BP+tBbrrIGyJDSd8a5MbPcZ
gPUSEsc5cIma6+7W1aMCSmiROJp6XfhQ+1ERYMAwtjJM+JzGZnhB9CCuS8OyHigO1Cm2M5ndiqVI
PhiE06DvRzbSbDMnRDMR5eqbbRnVrmYDfZmYhX8gE2x3Y6rFV+Jx8xszgzc8uHN9HRcoSTatk3K2
8NO4oz8U6cLfOHz7VzRuooOIRnVsYIHfQo/OibQzfwwE/6Gq8/uAgFUPzt8k7xofxqleBP6WTnM8
K6zVQwgzdfS+j60V7iIWkiuEmvzQk2iD2MR9cI1nanhsnWKtaqh0ag5dKpoymNZf6iqxIxjKfGAx
pyZBMBbzdr4xC/gI3h/lmo1Q7TyH6XCPIWueh1vTpvStg8ZdsjRQIAwxCmygcWv6LXOWkiCnQ7fY
TbkiSaWaDOu2a53QvnexKr/0NmoYsPIp3crRrqLHwp5vLMdmcS10hzgvIrmIVNXs0IvGeylnpJT9
snoZQl0ULDHVzuWv5yAayz2ADbG3UJPdIFiNdy5xmtSeR3NXzc2wc7wcpymC38NQuM7eoqF9HAfs
VA1Og1bODc4DGZDKUe6xOCtKMCksUU/2AXVC70ZaJKnaA/xXzWmJdkRHaJE/HSo2/mWbpqs6R/Fz
ZfV44FGnq8z26gNX/ic4l3r9gb1TSDrCBn8qCi6o00guP9ve8sNNpnQzG06+GWWPoNKI5RU5Xodx
bIEOcwAulea+v2oTfUIEb6Zo7qErQ9GdpjbeAQwfroghbW/rHpvDQC7qdYxN7ypJG4sjppQQzt1v
Ex/0ITIdEdirZq0iyHSXhMO8o9P5IRScgjEAImVLsbf0SOq29eTHW4Wg97oXpbfFtDbetoWq9yFU
g1OPFQr8FMkPmI7JvyWI2tWetZ8ISwtUPWNldpavfhsz9Wzy8ApPuvvZaviyZnK+t0XsPjjQV1tn
dneeXG74e5ytM/siaJlIKEJ8UhNrzzwtlP9v+JYndkwlt0YGa3TleN21dX0m0d0/Yf0GuWhP/lXj
a6DtVLHSl64qiLXo6kifhjb/WlcdaRmrLcDF6LHrvAzhzNzYO7uLnG1kSmJadfclgeq/j72yIgYX
LGyM8fUUL15z11RoNKPIDVQbPY8ILDZq1tmubWYEI429qVFa7XCp+0c+eFKeJ3ferXyWjT+a+6qg
DkEbSn6aC+gN4Ri3iPMAX2pPnkm6m88NpdqAa2URcMcYrh34nVvZoWDnuuHMeyHsTcWRg1RQZmZE
R5GQ05DaHZGMECWSL6bArUT4QuyxNmvw6Od0mr1b3Nh3gLy5T7Ri/IzUOD35cwyYoBrlH3Cbw2bT
WEP5EWnsQPEseqh7M7nxjJJVbZGorYkywFbtmJ8tVuZTnZkYo8pG3bLGo6RrPCScHbUMdoIBIYBC
DZfiB5pb5ZxM7MO7XFjTp4X6KuoqIAUUwou7dNKQptO0/Eocnn4Ae+XgCvCd9DMBetmupgV8Cnn4
XVdPy64RvY1yzeZ/HBAuIt2dkRm3vfno106ab+fWaLZRYZgfvWZgtzSwY4E4H55IoZHXXMbrHTiA
5iUyAB9YRtOQ9FD6JyP0rXRDUgiVTbwq3I5S3BabuvDCs4EgBWxq8zyTH3giCFpuR0nH35EtVn5B
9m2k8y8iAZvLfsF8K5rnxZZnAljMO4QWJguTz7FMNcjzaKnrPAmy2VfPAuUvacAiOtAANq6k7+ab
BSUSVYjqo+9mlsnBcSrnCa15CvaWwG5jq0NbYA+QQCqd5RPTIT1Crrd3PW3DCGWAj3hm5Awa83mQ
wMFMsTkpd9ZrgQj8KHuLqjMhQqwd1b07AUCJvcJD6UDBPrUQmPhe7d6PTV6c7Vae2xoUwGYBmRv4
iemejCr52OfWR8tLOmqfyGQwV3EAnBtnE0LbqCemhNf65kaORLv27jOeO7xQds0ZZtkvXBN1Vp58
5NH2VH9WqXdMQ3kvZ++1mMavnKUczrjpeGg0ErXYnr7jhLf3qd2B27YV946u+4qSOOizej416JeC
ujH7k9Vq555vDkVulRGbwR6PX9xCTpDk8zEmAXiHPCzD1asM856Q2+xq1smtk8wvspm/GCm4/YLK
ylO5mN2jralwNH0UYQxsC3cnYF/UQ8E5055wJRbawmiSIMESA0Zop/Rfwm6eXhwJsQQDm3FbDZye
EVpuVI2cI/JwGOf29OSO3jOgn2vwoPk+L1D5Zg5bHFGQ2Mmbz6U7Q4YJNf6kCbtOfOTUgFHIvZmV
7b02WLQ2WWwGXKiOoxqedJvs+gl9bLY8unVebynB752UWghOTeLtoX2NbhlIh4AP1CrJg4byQQU8
aPmXKoe5mA7NSZfQFSbnrBL/k9+a16kmp9oWiCbSqwiquLcUHyabqNI8KRC5DMehYr30kwfSrTDl
1B+RL6JN844UVffxVOwG6iF+MV7hKgLL6uLttH70dAg6SwWz292XxuK8CiGDVuOmsNhtl7oLRGPs
QDyvEVjLS6qKI0gbejgOivp5V3NSz/ErtA1fb+lfS7SGRTiuARvefiJgl5lx7/kSmEXxXIMpj5P2
80zQUkc5Rq93myW6ipDOwk7d81ntbRRDn8fC3beZeHLxbtYtEGR4fJiAfPdjWA9bxxe73B6YRQu5
881+zmpOtKtIidK/K9jfFExU6u+kuXwvZN2cpwKHjRZVwK5xpYWuP2kprwqnRaisT3bMtp6E0ymK
sPqjhxQ2FmKquzd9hbGKFI+gDuUNFvwTFYPthHdg5C/Nouoz5tsAv+CW/SMoyvqedugnZbAMehGb
tuneFE75WHZUkIi9p7ZSsniH/R6ZDW0BFOzoLsnYvpkUIWTuSLRxfi8lYskojbd5TOOo9/aEFJQ3
vMpb3wk/9H17lYlvUoubLoHqk2T3travm3TAAJV3H9wQdoQXU14GnZlSfua244txP0TRTeQj8m6T
4ik0m9uc0PORHV3i8FuaYgwm16yBWcuHKB6a7eK/zoWxzdesCzYPCqTGcQJaJpEdbV13uslwrXde
zXrh3RoDnPeugTfEt2xUpzLk3k8C28bHwospSQO/Zpd/qHO49GP6qrvhHtst9AnRX4mUcGXL8R6p
rMNAr/OgIlZ65zouEAF7wva0VjDbZlMi1H8gRoK6NloDe+lTQi28h9ztb1vOlIuZUUEQ1NZ4ejwx
nPYBkY9l/Ngk9bBp1XiNn20XD1Ric20ektjf17Z1PRUDXA3tr4IVmNtOcYM6L9+i9XwcnfkpzkMS
lwQ5SJjAStnp3SBbLIQ+q2kILQ//AGErfWIekzjk8sm84nIL+8F+lR4B9WY2fK5sXDk2S6eRT6S3
dzDaxawCFIbfTT2wuwx/EJFyasFf2CRDTyWC71g90DL6KBzwU/k8vOKVvV4yzydyvfxgs2phEPpG
k/O29+Ov8zhfxaO/D1MXcgiGGy9kuaTbQ+gLBKTQ3yPye9QOVQWBnnprJdN1Y1snJysOoe989Bbj
TgkOypWBZLCL7KdhTWkO235rR/mtHosfCNtQgYlDTVSa78Zf/G40thReTqRiuJv1Llfx6Nqo7ric
BNLMgDMR4ORPj5nbPBI4BGCBIO+y7s7sf69V4ttbwgI/5oSvHQrRc34CWhLRFtwWS3mn2uwGfl12
CI3lhRb2RuOBLLB8ExMNGAP+/o23mMmTFXERN4Z0Oi8LbTntVURUz6MYnpak+JClGkNCSJ0kwweJ
lpWr1im2wWEowCQbi0TcG23h0sn95UwCUX9Ero4j2WwQMc+NOkST7Z1z1pBj3yjr47w2BsGKcdJf
o8k2SvT+KZ/sBtt6ScWHoOb4oDnOfkLMmi5MOp/8LlNatwIH6DYjdafZV40R7yzAaxyBPBcCuaKL
3OTZMesJAyuWMP0KbCa9z+eGsg8B0GBb8CMHQ5KIR+w7zr1UscnDJH50LMLM/IFsnVKMYemBhShM
UtwdS41wO/6axyBtjkR82bC0MZ9/NnSDFt+GGXJPZBpuzcn3BjYrqApH/ttfiUwUYOzK9qGhfXiE
QK+e8BIvLy54q7sa8+vZwHxebSkctTs/iZagG21zF7f5dE/tUJIYHpuvmlLysdK5P6GYDGugbCZO
cPpw+S6J/IY2DxDvkOjnx4ZfZjdzvNmFdbeQOMMehqg2+eI3SlKyWIbAnfppS1tdch5HIOqm/XTt
DJPc008QHOxC/9EhG48mc8fFcbUGrdHvQu4tyiQs7KMm3k0kt97suPxGaD2fcwwhUPdHdYU53vsS
Fz77s6AMGmUDYeDeMAbazqePJnC/jZbRjyhjF6jmmZCYXrMBwHutifUqh9UFvdzopPuexvGr6p3+
LqF8sLN01nwYCtskE5U4xBsf8uJpXobsqXWorNY6oSpDYRUzqmWhuySLMqOXYhaUfkIWSrqSVFAd
tXwtaQ7qTez7+jQZXX5Aps76Yy6E1HhNfd1ULRI/6mS7JjIDG5jHGlq2h23hPvrmkl0nZFOiTHig
NyQfSQrhHIztutuZyHoCjNvlbuS0/UIe5HLKJfwjQR4A0DF8PTsHxgR4cQzHPTVUfF3UmkZJtQEZ
q3cbVso4z1VcuRs1TlW9cRJCgzBU5XdowemZlXZ0jYVGs3fABmA3QXKxQTo8gF2RcovkPb0OYzt9
IOjjFaV3s6cA1O0jYoEOnJ38raGcYuUOsbEPUd+fzVEhDHbTjss2McbZFYo9/wmblj9uSE/vvi9W
iMEwwhyyb5SGKlObQN+B2MQEpInhMGo4Vvy17sQdX9mHxe7anmNBSje9jSMWGrTn9m3YTvZV50X9
lZ3VkI9IkkDd7MZ1Nu6LaUqPAx3QNoDDFHL2F639wcJdWuN5kMuWlmGhqb4t/l1RDAZ6/9mYOTH2
83nKkIniwgHS2FnFkUCUOPAdHVPS6Z3bhE4d/03DPdfEcQSOkVKmJANj2XgpVp1/YBjrnXqwECiD
BWMZ7CbEGqnZWmw6kSlClu6QW0WVh9Yn303d+BMoDIgbU0yXK1DE3cvTP/rYakgUK9JdNHrsshl+
W4s+Wd+YZ7dRXX/4R1as4k5JzaJOYZKT/ciwW3gzmGfSeo6fo1ByPf5TN/S31Hv/v6btIlb63/V5
J6DxP2nzLP7v/+LFw4SXUpio8xzhwRNepW/6R9f/93/Z9j9R9CgUTw50ZddSoEf/T9Cu9P+p4IFy
DIasu/7rIEO7aujj//4v4fwTl70rfNuGYb3+a3+HOP2z0guYNeouKK/WGim+cm1XSdZfdHnlkqo5
xe62K7KhDq8QLye07rtVGO6xSrw6Fbm2R1FGvWn8LfXcv4a2fYoJDoxE4pAu1HNk6yRJZofmzqYQ
FhhlOn/Q9thth9Fkd/7Lr/GuoE2R2u2icnSF5awKSLCIPz/mWJCnkJHPEcS60Puuk9/xz0z7JY/c
F6vp63MMaeFfUtb/FRh8+Wr/HJPoWCFdLlwsxT+P6ZCRMVUFFgbPnmkTy6n5YQCfeQGqZADKqR/d
1rPfGXP9b/5bQfev5xQKED/aQ2rE1oXM0hl6ZQIRnQO7jkCzEQYj77JZgpQgBCB/Ktqoenj7zf5u
RJSdFtA/VGiwin9+StxUC02Cag4c3WTXtJTTa05DYk9TSD+bmHIPf3s8HySxZyuT6YpS8OfxgPV0
3mI1cwBz+ZqIKG6pcXxuXWqH3DD1O6LE3/yGPrkGaDypj0ImviDztp3PFW0Sc2BiVgG8MZNNkt8m
bAkbt3SOJHQ9vf14qzr14gf0maMIHE2fUG51IYHE44ftB4FjkAgAVmPqXzkQ3955h78bxAVlvSKl
CfL2L94hTXOfPbqdUdZZJamLuqI3slSed3r7YX59e4o5QaaFY1q2b5sXD4NLuqF/Dqws0u3SgzEr
CHeRbiWi/WCQFLa2b0joWdIO9t47MuDLsVlWQaYrS7F6OhLR7M/zRECpg97eLsE4zsYWJmz/0QIu
Bn3DahA4lMsV2WNUzt9+4ss3u47qO8iwOXitc/RivizZEqo4isnqmUpYeLZLXO8W3kq07P/mQKxk
rN0K6TFzBVb3z4+HqaIl2M1Zgh6i8wZARPkgCrN5R3j8y+Os66VDXIIULvJm72IJIy1P54ZDVQyt
xPyarYiAwIngBv/Nz0xZPInDswi+6HWgn59mbKCaphXURWdws++EpYid6UBbMd1iuC7ZxLYpB7no
nR/rEvHPrLAkYQKKfZS0BNdd9d1/2fy8AXMxjpcxcLkUuxnZazvVTQdXyCOoJoBQ6zmeiGGcjG//
er9MzrXO7q5hLTbJEXwjPw9sky2GVA4GMRckrDcZqK7eq6BfeeVo7yK7SsagxzVy//awP+vVlVQ2
Jz3fkjanCsTd8mJYRcKtxqliBqHXUjeiBL1Q70iRYk3bHMNVcvv2eL9MH8ZzyACwEePz9V/uRkUF
C7oJDTOI2oZqpEuJPPTRkLw9yi9P5dgkZSjL4zTEnc2+eCrwtt40RESuzo52rqY8G54LiK33ms7n
498fCg8DITeoxmlDX8xTo7UrQoxjL5CIg3ZgotBxq1gTiZj07BTvzJJfXh8PxvHOlBTK0P67F8s0
lTNylyX2806Z2antvRCWw9Re//1ncgWvjWVS+nAlfp6LNUGrjrF4KlCArL6VYAi/4doGqJcLwwj+
k7FIT+BzU0qKi5+qn9RUO7mrcMCF+Q5ZMk0Cl9zFZZzmd+b6b1+eYN23OQZxjr54rEhlS+ouvDwR
kcDqZXYHtr3o/u4Cuf5EfE+WyxmIOr34+eWJDpPwkGa0CdQIla+syc6OAGe//douz1ikf/w0ysWz
uJBIO+kw7QpXGESf8bJmOVB3QNEeZEacf3x7vMvIEfpr64CYP8R6x4A7+PNjtQj8R5YuFbSo1D7W
IOKfoMLK6yyZs72VwqjknwqAoJ151UoDmOZI6hGXcx2kmbM3ozG7evtPWkf867noz7+II5iw2R4U
J9yf/6I4q5WaC2YO4U0F7GervYGBrPYdn/+2NQeqsK14fnvM9Wv+ZUzH4lLEtmRzBPx5TGj2C05C
GisTBQXsD85y8HOjQHEwGM+RrB6jkMS6Pp/U8e2Bf7eiuQhNOZcrus3uxTKDDH1WRuGgym9GrO01
wr8EfT4GbVO9c2FYLwS/PuO/h7q4MHiQqpBH8oxDrKebOLYexYBcJi4d1FWyoJhqLk90AgW14ap6
50f97TfqIH3iquuanroYvPI7SWGJH7VNdXKgrCORqZEQ9p+8zf87inexjDbR7Mboj7A1ynG6tocY
zAl92K1T2+0755jfPtC6ZLMiEMUuLx4oX7TRcGjih8PAcyiVql5VNbx3R/jtvHQdrgjc2NnVL74F
AwSSE6W8tslxyysfPu3VSLL6y+Qr+0tlOeUVV3nn4DX0st9+lb8f2XPYlnDdM2t+/iLQapi6EIyc
6wztR9xU1hH5qLF3hook+cZu4cmCRNPtmH17e+jfvVpOu5wP+SR85/JXXBKzNjRW/yCXiXpaShKw
Ib9E76x8v/vy/jrKxaudVafNP7nLRm2Rj25UNsSsrt0TuTCc/98e6GLr6Au/UF7Ml1eSjX5KG+TO
XU/l+u1Rfrd1KIoPFCEITiK08OdfTJWgFmoBa2duSp/SvD1uO4r/gaVGWASLBxPg7QF/+wb/MuDF
1mGiWHUAUCk0ann+rXRwF2ckWjx3Grnx20P9bkpQufIoArhcG8TFj9V4kT2gm/KCsW3lN9Wi4G31
1L+zxf/ugSikKApx7PIwV35+gw1Q+SZy+KYz25+23HTJP6t98kv59XZvP9BvhxLS8te4J2HJiynR
QsaN6yr1gqbEWZIURvUdwwY0uTDuH94e6rfvjqqNxU1VcbG7mBe5ncIyLtnhe+ymW7Om91+QNPfO
ZPj9KKsz1rbxwZkXD4R425WiXTOzwxoVoPTqm7nSw+k/eZZ/j3KxKs3kd4ezwS80tymrfATGOpFV
8R+N4inubBZpgM7lPAg9E8AJax+NBOCbMETJ8kmTd6bA796Yb3I3RKLHTBAXO0g2hou9gM8KuCTT
fBdRwdou3yvM/GaiUW9l1/UpTK/W8J/nNDL1YUh1ja2fdIoaeQyGiF04O+3eIe/Ef+c7/XU0vgoO
/UyBPwsWF3MNPyI0xRC6Z1M7pdjGiMuroCjcVaZbEYTwzpHm11fo2GR2ufSjLYcgx4vpYAniCkwz
RmSARHfPUQpgckRe+duT7jcP5VjuehyF2rDWzi9eoTesdneTJGioTrTjFFp9lH8RVoDGy7Lsb88L
lyo5JQrqaA4rxMU7HIuGI0UmrKDCAvud2hZJGDPOlfcqMX/+3T8fCAlTWcvxQng2JayLs2dtCWuu
HQ9s/zhn+mtYNm6j4GgZCM9pZPe0sr3OltmLTe9NHcxR6nY7FqIlrE2gAPe4C/BPHql3i2SPo8kD
2GdlmAeq0PPTLf/MKmkcmyiaSewYF5x72F3k4e/+PBjlPRM9J3pHTisXh76oTRG8t5L7wsA3u8di
NUbbQSKf3gPxqx7fHm19+399aQRjKpd6qmI5xcLuXGx6/GIL9x4nBMhD2Qqhg5F9Hpq4ygN6fISj
tKFEo/f2mJcTkDF94QFUkBbkJv+yeDXQYIc1ZfuBj+Tcu66RQ1lUkSRJ1xmQ7vc6KJdflUclFTsI
UQoUcigfXSzlDr7axs90SC0nVhQiCCr43LqjeGeV/fVNeqbFcYXJ51OR+zMg9S8lOfhWbYorKgyM
XDUpIuJa/QDQKohFCetXBxyvDt5+j78+mOcDz/LWPZ6ahH/xIVME1pSJRciHrNtj3ZXpqdYEMr09
ytpQu5wk1DsgElmWRyeQ13gxEJbDrqQBVO20yMvsS266RnNUHocXeOf45FBpmSsqaQ6HT3BydRAP
IrtDIundRaOc0PzGaziTmv3SIAQ97p9I9wi/LEVhJNvWwAnKalh9WrLo2o+sD2VUgUsSCgETKDcJ
nbYgvghCQPaNzAcNVlwCke6pvDwT797vQBmnTwSido+G8IkuWKy4ja5Tc6nra+1A1YSx3hOjgXWu
22aWNZ9Lha9h07uodJx+0Ae8HPbJzFn+dolKnZcx8ltghs18NkTzoxZGAoBowHoGq876DuJ63mir
S18tKG7Xdafye21YbKtG1cYf8PwUexz0QxDyl2xaL6wD25m/kkof4aSy5/5p8nMUoT4kLxFMaYmF
ZWwMBcUQ7CCWNhB/9SHKoI7szAWs/xrygDk29+DWJiABj67G4tj0Bt6GXCKnjg0CYRqnX85FVxHu
6QztFpQUECvi4aDEcvuZbyWUqP1s2xmc1Yys9g2RSSaEhg67VmKE3e0cFTLdIvgzP6twnJ5BTwMU
EAQKZE4HbZ12/LA34lj+sMVIutpkGDFErSHRZKOsNP9I9Mc05rz73MN+jVamyPqmYAGrc5xqyIiO
NhZU/RGVyD12D9ABXhI76gWztXYQ8zfms65s9UnHGn5bBQamCFB6V0CIyPHYZmAV/sgRoV13/MTD
B8PKq97HIuMhvdrCwLXROrteB9dgjBEYYcVSAE66iH8xkK1w79Rs+eEV/1kkDh1wFQoGkyuIZEHm
ZmxSjYj5Fh+XwAydt0S0RTn5WA0hCAh4K0Rcoggt9zpCwDBeEbA11ncNi45zUIWTmN9H0E31vkQ9
9JLJ2LhCPUq600BQwws5CY9WPFfBXA3dJzELhenO0ApORZXWcgeH2kYXP1b+Nyh/2f1cD8t+HPLY
2gorAn9uiJDQ8bRd6eF5Pz+0nQk8bDFrF95v2ZEy1ZQQhieSJAuiy/tknqMjpAPtYOVM3capxn2i
IAWTSmfP9QkBdVzsy8TPsRAvGWJtODN6q5uuPvcdg4GLhKy4wcGZwF9wIZpvK/bd+Tatk0wWjxXX
GGotE0av6aMcJovvSGOg2Ka557nbosBt88gGuYbkCL04O+WndfroOkvBl609x4tAqtpwpe/8JjWK
c0QkVDJseR0C36MTdUOw9Kudj/CNzCa/oe2e0X83BCx0vhG9lpiE5VEBd1B7N40M46ry+u4Oapdv
BBbrUudv7Gg2Y7qddQEQw0xol4wKWH7gV6rC2q962JkDJNkQPVOXqp3rRbMREOIMLi/JGpQ9kDjE
3uZbJezELNOKhCuvvoe+ZUOZnvLlPvIXrwxCAGK0mCbMPlsJ/5YI9LbDh6JcRJAlyxjS5LjHjuc1
OhyhcM4JSHxz0HXgmYCEd3GXLc/E18EvMcBPy51KUqQxOp/iO6I2ER4i8Ku/ALwSd84U6oQQrwad
O3lqED9aRUc+JpdQBp6GnTtknTtd1/7sf4padj+SAAWpccucQoypmNb+Ji1T7WNUCRfQYhlhUjXw
xs/jQhDUwU4t+itG1UVf3C7WoBGqCDHZEiNx2KAMTPl7rSx+waLdoOlvNCpHuvtGsp+lPR20owwY
HogP7U0/VS6W2MUErhLJZr6egZeU2zaiQbWBNJKNu9oEJLetI8CU067svSkNUCOl6qRQ1Lu37O3U
aJkDhXWVWlkHdQQnCkGUvTGgiPXVpAMbSs1LHCGFPvQywRAyuehR/4QO/oE9LI1Powehdj+SoUN8
G06KzejUpthJb7LuRUPC5BYoGh67pI/VHwMJrWdOTdI+xsngfHZdTL9XkgwOWl0T5qejXXcQ4wds
UbgJU9v6gahuXHY2UvLPQnH2RIk1l2TcIM1EjK4gdy5+7yEBTJYMRSe7xgM+XWRbNhkYYFyXXGJg
CRWpNX0TkiJDy+a7kVUKa6OlScBJm77D4Y6hpz4A4JXE8QzK/cb8gvzvsQWD7V4snqAGA9FuF/QG
2IF6sq0QmrfyIa7SFOJ2YxBx1ehq+k6WCsuP584d+rRctf3etss4Dcpo0mpbF8omw64jPWxrik7T
ZERFHG0hnQyvkv8i2QpTmJMgqibZo8HsjM8mHtFXfCwUgEdyRD6ldpER8gBsPjtYtJWPnaOIc8Hi
vE6mAjv5xqyFj5UvjbC81G34o8G3THSCo8mU8lt7ZXq4cd/tM2occGTdBFkd/CDYA5VBGYOiXVft
bIxsa/6enLxtGUcTEZPGnH0kbTE3g7aQ5AsoqZGTO7aevi4h6/QZkOnwEa5GMuz9LNavtlqyG1Sw
psDDUTM/+jIqfhgDy+IWD3/sP1SwbcnoSQy4Q9bcFTmWnh7MsOym2NtUZszWNhqIYLc+SR6EdYyZ
Mg7VTM7nTpaEKh1AvifVfuBlY6bIZh5Rr24gHLE5EWgtPe1vjjdJed2oCqV4XZKKtiklWbxXiG5j
qP86J5CKryvBOTIZg7dZMpZY3BAyBkGkIpkGmNarczyG5E9mFBdwj+OERISNzGs+tnOF0aytCmSf
vm6HT/CwE+c0ktWeru5QR3zB7Zdau8WGCnuuyoU2/aaK43reJeVIGEAc5bJ5WBpnyYad7Ko4/apE
klTf8Uj/D3tnshw3knXpd+l1owyDYzJr6wWAiOAsioNIagPTQGJ2wB0znr4/VPWQomSi/fteVJlV
ZlZCgcH9+r3nfMcjI8Twi7E+sQcGTv+It9KR21dZABE2k2ltW8b9RKvMNrAUF2SKdUgXPXec5A1L
020h4NhFrz82Wp65mQXWgOR0x/HeWs8gbSUZtmUqfhKzYVfPvgXb1oyWEZIijFj84jgNEf1Hi69b
QIgNaNxjLQudJu5QYV0rsmboPqV2XV44qGKgAFcKoXTai/qV5XrIDr7SaA1JaNiIK27oQkVTuAdE
62LOX/syS/HE2YtCKYuK6SjczT2RXGXWx5z5JsJfSPTAvFLfvm6Y6rCnovkmD4l1L4tlRx10rQUW
suMKafRF8O82QNt3xslRwzSfjGYY4CBqatKoQVwaHNJmmT8DERHeJawH43lCvdkfBbpzAhk2uc2H
uam0FR5V6S6acVI23LeAcccDcjGc5I2BmvhYb2V2YWbKgl3d4pZ71HrK+4QtowueQBdgKehav/g2
oQLcgAYMbH5bOG3hseJBYJUZaY7G87YG90uNsS/mDrodhhHisY/Zko95TGhMgAGhkOQuBfYU3mVq
VTd255XupUES7CV6GW8BH1/mL2vlOC8Y+9r8oexkRUZbvpWf8qVn1dKqGC4A2s4j5rjAEQcjhI2C
odEJX3yo7U1s067A5m9ZLQ7UMRDyaAod3Mq1rwlEIUgibvqewLbJ31wqZ8ee8bKW/nJX+538zqpo
PzTSgmzu2gQuwTstSz9Cb+Exb928OZZyyN92fYVABWyPP1ejb01OMAHdzbRbu7O1HDrA14Go38KW
bR9w7p5yqKthuoXxicjYba30FdblwNGl86jciSCuXkmdsWYgM0pfQZxaZTwaNhszATU9R7jU0heE
9lEVTr2DfbZmVzgacNTwM1ilQyR06HSCDLVNAfLd1pRKkgTsOUodbFKUBiBr0l7+sEQm4jJb33wH
M9sgTPFp6+btM560W0I78JaZmNACRmeUNr0OMiy4adtDyfbLB/D5xVtauPaIW3aUSeCTaOw1ucZH
A+JYxmyD/Wml7X9klmIcQZ/aFMaATtDuT+qpNMT9wvmHpJSBoigiihyoEUALB5sy3vHSRGVv6kIF
RE3a697e8syEMpwjzFR4IDbK9K6ZAwwGLbbkqyAFu0CceDKvi/UgzGy52irdxXrAtRrkvjpirg6/
hMwdL0MThkvvS4gbozkbD10hjZdGVPJ+BrN2LHadtLbn6fMUNKTLpmHxVeKw5+y54UuIlpJD6/64
dNJtwXaRU9afCoJmooy35ykL+vm+CYmGxgRNDq+LS0eS9MAZxSwiz20etkVCZ+kaJCrDdmVPOKpm
zRcd5duOezJJU6DiGeMpKMVTofYUBlIJnzd2jwOs5nCHH8jYTZfg2jPokPBO2qCWjZSf1Vbrfe+z
F+ZqFBfzWgznOY1rYmPMqwEjty/FaQAaGaFKHXaCU8s2SIcP5ygQotlC994X9pPJyfrMb5fq1LaL
/bIJj+A/XZdfpKzAyniZ6X/a8m064gS8JFVTPq6GJ/mzV7sz1dOXKaE4uwPjDUwCFsGpeA4bkd84
ptHEnTBhtRX1HC21azzlpqOuVu3KBzAAw91qDKt3nAQptZGabZN8oHU4mGt57WyTc/w3gZBTZrSt
5jnTpfZJj3Rztxpqgz0YAeYZ1V9y9ixWpq1m+AL4mOR6saSQuvvQi0AkBmd4E7NkncnXQ6Ln4Qpr
trcgMJyzShEuMlc2aYecnrfZ/Op1nnFHoEp6honduCyLvDgrOroQUW7gYSHX9bYd3P5W1FbxUBRe
r2Lcs9f5AgiEdsRyxsfHGjatryMCDVyHQFvc0hufaUM1B1LABiB8ffUjJWv5omXaeAVI8Bs8u5YD
heMTbyYE5pW1uJwbWXyDw9w+IPS1L6ShMVOkNBqgI3jc44AgS9Gp6Viye9ZxKozaiaBbkorBWR6e
X5meI76Cqq7DSzEhdI0FaZTRtkleYFnN9gF3n5d0zGMvTOzOF51nXUzgFs6F11aXhIZ/Ealj3G6B
BbmnF92lSwIm7+O2tE+4Dvwb37PvMun5r00p2BO8zLn1q/RtEP3TyG/4xqmj1Zgo6/brUod5DXuH
8BQXGf89GIyBAItCnznmfFvL0eG7YTEFfZaW6Is95xYVBiWXGOaXYiqKaNk4+C5jWqyx43AAYT9y
IOCDb6P65XwPeb4STfpsOWtFjp5Jeyxex76bYtseyLWQwtrO6o5k7wig3kB1XuhFn7TZY8ujdhvv
cokfgTOodQfSxiS5sHBcHYeSZkIypmMFUkoRJwG4RfV3ywybk6NXbV96Lf3aqJuF89y5Dek9RubZ
39FgN8dchH16rASelHgbvfJmyULslnSF6pQs22ze8+wJ1ow7lggyAWo1NHzwXfDDYomFKpd57mkN
R7smc3NJ0WYR/c6hEmY4C8goPZCHQqYl0Y40eeCYggHBkC5ImDRmUxxFk9MfdjXHo6ipddnFReeM
1jnJK/iyNpebB+MBHyeCywkCZgWajQTVrvZvjbTwAkCNuF2iKnDWFzhWaw6qwiMRrTYy56k1MgvK
XWNhYFKljZU0MN35uhXKJ5THasKfujX6794wDLf1BJAjSg0Bvm1i1f4hjSKoEva0xjkOOoQRvqGu
y8jz8+3+QPSIeJSdwdKGirIgOsUINBsTdWV3PdI9ARY0zBWBURyHwqRfa1UecIf09xJIP4F6yDDg
i4qKIDtR+fZXeloEPxWN9iGAzADcUcwOLn2wWVa0n6wscD8P5AJfD71FOrNk1kQYSVHON6HbEdct
VTbSZ/JU9+gPK+1iSSjgk4C00MWmXossEZRgb6Oudu5eM3WkYkyqOV9sE7WwnlPbvzac/ay8+kOw
xbJNIfp5eHqbyGaPtonAbP0xWVOlXrop4DeQO1B9CicaRhErLXfPzjpBulxrN2tsL12nCCqpgutJ
1sHdpiYCTpsyhXZeenpdALNzBE98URgQx6YNT1ztaFKll4oBxarJqzta48QSWUiE/Akaj8U/hTLw
9IVda7M5taScna2p++K4DTwUwPwgiGe6r7itJnyA8bpq8HdU2cOA9blev3jKSV+zkp0nXj0l7wgJ
6vMrm2KuJHKCAQ2tnjr42TGRnA4Z6Si8glme3pFUEvhgnuwdXYvaszkYhQMWRXDUeqynlAY2L2DJ
kS/IvPyAwAtbl0F/GAdmhqs2EoPQO/BtxbIfpOGEq19zGAunnr5RFzS+ioCvGgt7RkAOZ9+ZASfH
xh/tB9Imxoz4lKoaDmPd2P25Ra/tmoyvbrw3t1Z0JyAG5X4SUehfD1JwM44BB5eOxkg7NVilTDYQ
05lcFzpD57XxIsMiAAQ0G5c4ndqfJXMbYgxIQiUZXJfSTFZUITeqkuU3UDDA6FSRr5/sZWUBHD0T
Bl4KB0mBMHCHmzH3ZZHkTm3wRuaN9TCNfuafhpHo2gQln8A63KHJxRWbgr2bNMexCyUtHnyiCB/C
CWulAsJKN3SLeBwY/FSfNVGqsCzQ83gizu263ijfaoa/AbbOt50dkB22sGkLMvU608O0vlMu6GOP
62Mw1AbQDtY62rTEJnC+YWB92461SUGs6sWJVEiSBckvo5gPkHLq9Fqtrg+P0C0gA+ZENfYn2VU9
cnXE8zaCrK6fRyAKpMRAxirHsL31B9bRSEzuFsTN1lTd7Qqf3ro2yU8h728aMCBujR5h6VVONZ48
5NYcQ2fFfUqdrPHPlymUHVoKKoWnla7glIwz1eHRbRGfSbh/yja/LKWRuzsMhznAZbhCNMK25k7D
bd+TiHlgybene5d0g0qTJOgYPMmmIYz11BapVg9l7QogBrUxz59JLzazN92ajXGRowXrLoLFRdLH
wqL0/RxONoK0rszD721OnEIeS9ws0GwsIrbck8tASJ73VLmkwcKRw8bNl1eom4JWX9tEAEYmPK5m
w/DIipZunFszHrYWSF5MbJ73NvRi+e6lgKySkA6Huyak64AjPY6hZ1YOjWrXzr/Q6TKh50It3kA8
SgIgFcCwTBm0yOve6r1HXKHO8mnrDT+8AxZM5wea70RJNEIozZgJC4eDAJWUFV6IuTS8T/TN6/kA
jLbHWKj24KU1grXqVjfEvGWDPjgcEIw74hqt/qq1aRXFmaEMzo7uTLoVh8p18V4IUWLKBCak75ce
LIFbqlOXt/56MH1t+BdzmhoEGTor5NwwoQbMmi+NWsA3+wpOE2Gk7OVcxS5yUF5YeIzlEcExKfYJ
kMYBcoBew3Y+ke/ahrfE2a/rZdpiF770ON0XUTZOMGYdJgQFg/1JlzWbWwhK0aj10N0xlUrtoysr
d7qpPbtlAA+7uAsuqhQh7RaNvSSKuhtaX32TwLSCe1C5qnHZ7xaj6/4zDv7/xsT/totD/+ZLfK2/
yZ//tCbu/4f/OBMN9184VfBRhbsbwQtQFvwfa6Jhmf/CweIzjAVfbQY4rf6vN9F1/+UEu6cmEBav
bbArov63N9G1/kUAAeoBcgPw3ux/63/+j18Mc/27//1PCv2vA1OUG77HxNlmtg4q3qNR8avEAi4A
UPaVgyr+xBcPM/Mx7FqbZJ/GOLkSluQ/7sztf8b1/7zcv10X/2+K/5/r8Sd3GQab4T7P//V6FVHb
i8y5Xi8roGygxjiP2Zl9nEIbhrU3kfoMuJAjpYtvuGrrZx1AIaev1J4zNyZpnkDfBf78RVGPVkJB
Xh3KmoHyB7PkXyf///5zIqjZDSQOjQvX3e/bP2bkYdhyKilB0hS+/goiOb/IHRXC8lTqA4Hu708A
2RvSApMHzRDBfncla+wtc+s7BB5hrk7EnXknu4TuPZUBytYldD/4ZbtO4tcn4ONq4sWxeLsgz717
4oUNBkfbnIJo6dgx+AV220qSrJZX6/U4cx4rHCP44Ln/4UciNOBqFqIh3Jrv5vI1SaQ9SXYaNAjn
DghRXdTRak/YvNWZ0xpvf3/N7P01ev8jeUVQZCLcIO9gFyT84/ENvc6cmp4pR0OZEzxQVNMjYyCH
Sa0p+2e2K2BvvEDGPR0sK2T+rb17VQfuT99smTjNTldOkMW1JQ91S4f/sNr0FmAgFRtRl1Qyj31o
6R/5LM2vqnDlHKEAJe4Jwbw6+/uP+dO94wVxfN5HxFDm/qr+47fQg7JqN+8UI1czuJJaVyeikIjt
AyF5kKPtHf5+PUTUv98930QZwvuBD4Dn9usVN5d+oKoJsGbD7S9SbGOEliracgUK4RyoZF+c2tEE
idqPC5x7p3aeJ86ckNuycY1MwXT+RqzBBJFrKwHYiEDup16DTB2jJFYA7YLHYyGPdH11GuU+0ywy
mvNMZPl13jcZgXOVLeB957q6qPqMjFgCfuSXkcIJxoMLp/OUB0FQxxmO0mtZ6bY/EJRsX+wt188l
BTfyQQIPZSyCnD4n5GmOqsHalnfLuHWfGImZ31SwCp6bVRPktoa6WKICafzdsKGgA/hDTv3Bbgc6
GROsyYCz26C+hGTTwt/uKthMFhayo0JInUds1+EQbWWq3DMxdsYPgtrcL6xpO3LJttQz+UD9bTX2
bhsrv/DPfGWKz1tpEu02zZl51mNRcq+KpalfyJhFDkE9r76ntQ4eBZj2LWnyLEzQHy3Qwv10EMky
uguDXqYVP2ZH2S9g5436Vtk5gqx8Jep3z27CljnLZY81TLe2pWYu6HjmHvphunuCb4Cm/97qVaWl
DqQgwjyV3Zxf+9K3HzX8dEJlC07HHIJoL8WudKr1sK5zT1J57YI0sjHKRNtU5fAl6ywozsapQ1lZ
uPAbCT9KSaUNe398nO2O5TNfoD6DMyzECyJwTvdTZ659vNITcQ8rXfWvjWmBDSmAzrHAcxA55KAs
0uPmC5OBp83QkPQH1d3Q5IV729gSpqWvZiiMmdyYc/fOMHCkHHqqJ040WX2gC+/miUFLoIkV3/OX
uZgnxpBlCSbb68KR3NuZSURCwo98CqGXM4KGZvdSSwKNI15wgGloZLY5Dv3KuRqakYiJwCyXJ02H
JYQoHioGCqs5v0Bz5i3SYbl88ztSplCUDOoWoM9KvGQ4dAE1WcABk/Gl2m5WelfegWR7llty6+oT
LFdFktzY4EMRebF0yThk+Tmps4N327nKhzNU9AyB6zArDhVY6BBeOxXwYcyL+bqY6+pt2jomOI41
1U+158633mZSzy/T5pDWulbZDcKoHfDMGz0fCSuHB7NA+f40+5b1uJkGYNE1sLvznNDiKsp6+gMN
NJDpGHoMrJJ58L3vML/kTaBRW0T0iBgb5WxgyMf0SPNmdWXx059GMhRdhdDj4Ghl31pzi9bWDGqU
QkGdg4nLyXmro57o+vMx21TI10nCxIGBPb0fxuDmGze+IzN36LDgbutML7fKC5MQmMkYDiROrpTc
hL209O8cgOiYzI3LfKD5n8wiBX67SNLIAHMWLtTkSfKtkyAqrjy3Ang8jXLsE0N4JB4PTQ2baMxM
Y0iadTCZgLkwYw/SqF0QbEO3fi8dd3YY/anilibvsDDQ6eeBuURDqpcXtN6zbUzg0OBxQ5eWrQ37
HpCyiAtSl3+O1sgfNs0L40EO1fq5mTvfPE2dl+Xx3DVnRKCnd/tXLU4evTwUBv00vRiiC596ziwF
CSpFa3EQNzLoWl1D43LtmvA1DAZ80Bw450tGF24GCnGFl5jTYuPdgxvXMATP2vtiGCd6VWPbGryo
dn8FxoTDmDGa5NvQLvc+93JmTfAWWRG90+ftIx2tCrmpiRIWtdbwdaBmaE/z1LsDLKsyTayMMMx4
cKadr+rDc4yRg453nixkF5NgvozHeSolnbnAZxg/z4s5nQPXTD9VBB/1fPplaDEgzk3FVGJfpK0c
KjrCRwi1S003z5518EA2kTmcXBirX8PNBzjlDEAQDtZsiOc1b22PoEQIdYfGtojW3qFs10Cpya6l
HVa9ks8aXvM9dl9zRro/vBJ5QOL2rT2y7vtzDU2wmS6XaTbWS2rl/JMZgJg6mLSlYQ/Omftzcw1d
0o3t7K/E1efZ3sTvPpWDckYIqBnDMYtC/9oag5oUO8qc6jh5LnoafxUk1/I4Z3k3kwZvJanwxEA4
j2D80Q+Z/ZM8mZphOu8NNqPGf8SwXH/dct+E/4dKr4qXmoHmBS4IMcQ1g/0qInxnfg6YhaXsI5v7
aZNA3Viz/Qbf74QCiLbSOtUxfxUhnAr1ctVVwcyJHrvSjykIyxoROh9DVCnapigZ7J1oGSxUMM3U
ZP55QNPTZSszKoA45mrQqmtXurFq2cgusbCoxcyBGaal5SavSm/uzQPHiKLmD0TSwT7NzPf4VGkY
J1u01SdVEbuRMIEieCFc0/RxpT4F5C8Vc9HAdeontq6B9Xd2u0NHqUhLt0Pq48GtorVWe+t9g4CI
u9FoNvHVmrrsuHmts6D4MkkOH4eaYIel8Vpi45tKOXRiG08lq/QLwq2JwY78pvK/Bz7kU3YCAqCj
VMws7sgvafDxbO2r1sttHfek6YKKdmr9RQnV5klR098mgzdd2jg0Vj7KbBoCkELtxgAF6DnaxBo+
Kkpt562ZiNeKbfBHBnUmotFoNGr5AjPFKMFWtfTQwyzPr7bZ775O1qjA+2eruBMbP4FIeae8osLS
S2ynk/XDV7756hnSSXyTMgps15S+ZVOAFqPiVpGUqbf2VhOdlkcCHKKbMGFPrwpIWz+djZCMGm/l
12Zc3U9pvoSE1FeOvq0rw7422gUioyfqF98zlluEIjkDvSId6Eou5nAIJ1nRugXPidoqP1Z+1p4X
LQrh0G+JP1UOkT5R1hrja4uk9cV1c/GAj2u+tImtzfZsG5hI0h/7F2Im4OUT+D4yx6AldC0cKfqz
cnPnJzyRtP+5ceZ1u/iEVtKmGZ8mSqVvyxgSHZCrrXpIW2mzrhLhVMSzCbksFTCYrpTrl8+CgTAh
KEoy5VXVxD2UFRiqbOKswMS24MMyq3q80J3fobocqdGTYP9n9nDF9S0dGwKGmdgTWVrSGwcVVU7W
/YYQxklUA8dTIeZok35x15uyVbSmdbUw6EELB8ofwFqo7xYxSyRaQL4e1NzRxLOX3nPREOduS/Sj
lfXhsZTpsCScHdJvNOz0TwR/1YOHfaSLamu0QcuWbf/YAC8rz1Jo4s+8tP5D3s3dBftchr6ooXme
WEvQMGqptQoToNceA+u6LVTig5q1ItNWQw7bsGPmX1p1hhoxr4v8wkSIc66g+BcnozRQN9u1bT8b
mATYuRoDjKYyCO1hR7FpjTMN1YiaKvs7ZrBuBP6ni/BQEOf0XQVLT8K6JrgVqZNrcThuVHEpVnNB
fl/X4Z05Ki88E73dZhGumP5+SPk/xmGYz4/WBuh3NMkCjXpRNi8rvb87VJrhz64x1weLIQYgESLJ
GO2Zxa4DJFSHHF7DTF/SekL9yEZQAx6r6QueFeGMPKdoydWofbBt7FS580nlPU6rNEhLEy8xUOMk
mLL5sZAePLEFiHgYD+WIANWmEFCkEYXGrS4zCjVP2fJ8ajOWJAdsxE/Ei5R927B2n1eLUQnPac8o
091qRtgdgiqiIijCE4FF7YQ3Y07VoXLIdU5k2G23pZEiVQEN2P00PYvturVsBsApkWHI8rKJPLaM
eCOvrfsT0VT2AfUnyV+TRf5QO4zQeb1xRKSx5tToBDvQeUXzSi/QtPsV3egM/5E+Zmh8FpirEQZt
qGjYSTbrlYRr0Fi5ATwZarxHxHmm6C4sDbhCRnNz1YMRavMZaOG8HHoxFNBIayTEMfO98UVrf3Vi
czK5pymL6SsTDjRygjyEqCsr+tmB3xSgbhur8I7exCwgySQZSJFbyVXHIBIheq+kfH2bKIbgeqdV
OqFY7AKG1YDva4jEuX9dqr5yjv60LKwDHupd7ZvwwNFWLRXH8Rp9t7Ga5mdR4JmK/EK1TrwFI40e
xvGrSMhfGK59B1RgjASebbTqp6gC+UghafJPR6kmg4v5njO9eplAlpI1LroQx2p4hIve9FlZFdZA
PBnKQ4aQtbqYPLKIyqCZrwLd0p7G7FuRQNsxE5gYhZ8rSU+X768Td+O0zBchraMnGLeKYwJfJt3X
gTDjdAdqQ5g31XEjG1bTY+nsY++qQXOKY6c+dCgHP6e+wdBu8Cr/gfG5MUVLi3w8DtpxSw8WHac+
dhuWnNigLKDJXk7LnVixUkRbIaxblNDu62ANVPgqxW6tnaZ5C0ls/FERg7XclP3WvZDYhts1B1+T
786Bgfgj1XbN57FH8jgyJPTjQOSCaL/QItC90AQzRwSs8eEwbx6rQ86WiyjYKU3FiLfbnvpBi+XS
1gstu75cYITXBGSTqliyENc+botNrxzpFt56L+prX6SHnpIXJX/RNMc50DaE7mUrIdYuq/5CNz6c
Ep69hQvDWqvYnYhZ3/NLtgSxrXtBV5R5kF1ODJI2GeZXYZ+1FvREj0R7/nUVpQlBJw+Vm3vAG9At
/0BCEV5jVhiuhq4lGkkp7W27WLt+mX29fJ6z1HhlW0hLwm5M0ziH9I2MFCCp3UYthev1lu1LypyW
s3WgTAptwtBRUWHG7oKTrfz+JfTBip8x+CnOB3QxP0N00OspWPXoJT3Z0VmydRZ9hdBxs+9idEwe
WCuRJVEcOfGignqIpxr6JTlPGzdUWYbPeVmZZcyIGOEaf6bMObIhhmZCOxhU5YBj+ywXCsEnFrbq
28ZH7CarMTZXDL+52znKpBvcx+Kt1Kt4RUejL4PC96czajcOcwtM2y/4lN1HWHMsF17apCkSQll+
WqkVQsansJEZLMscEkoBrhI2ongTztKSVth3fBEbPScnSjn3GqdVumJJAhvDM1NzbV7QrHADDBbZ
hlzKIgmULk65nrdqQROf9Z7pHqdSdQtRBH1JWk7K4TNhZj4hZdkConIqhiqXiygGfmFGuB267ImD
sxGwc1LNdT8GRj8qcdtsvmHAtpFUMAwAnlfjq1oa42sNgYUM0oXMlDjHwuPA/1YOBQKb6BAbc6fV
RVWOK2iseu2+aTmkjORRStvoZnciLqKoLLjBPGfeywJq32EKZvwUNExNRKOBgFFpmrCtEW7oe9do
/ebkDrN47vmKl/NmUOJ1Ra92pwg4y+KwFnnJaSrzOt4+yx2i1k0DujCKE0hU05y5rFiE+csk9z7C
CGnCU4HJt02cFmcbp4mxZxppWTUvp0Cjez47U3AVSmLMWevz/Hw3ilixwD1NSYpi5bvvlY2O7Fb0
8hyylTsRXaHLi76SI5M13aaQ7FvkhbFKFxNb/IBw9OjPNN6iviwHwjZCryHY3Bsb1MimuqGLnEMk
Fc3qnhSSui+p3+tPqoCWQvJll6f0gTwpSOejT0NQoa1/Ag/f3xSKvTJqkE9/brbMyBOCiatnAXYf
1/U8hM655mtmj2ltkybI2FXqAigipWQkgECTUQ9OkIk+m82c8HeB6c9l634vyOxjJxpWg81QjuWT
nQ8yZGAhtJ94DTJvcvpWAxVIa5CyYtHue5vXMrjaKO37iO+6+c4WtxAo0HiocmhMIq4wZ5fZJ3wA
N7H4rwO5IoDnCeVBvcK6lPpx4QmiUnRNZZOVdqAu6KVAZa2cFb3KyIEyxsXuEVpUbLMDWpmeAppa
ILRx2IUF5T2jX6u6X/ht8jiPhogt/B2RHhyIicoJRhFnDPrmg7fa03f233E4hgTiXqNczdxzrDe+
PC/b2qUCIiXG3aNC6eMQiJd9qttyef7vLmJRUw6MUDFSubfdpLa7GaTXzX+XKUmF+NFoh9cIkRPG
+f6ZrumRHP/eOv7DbIGV2oFFB4+Omeu7xvFaYbBJFW33jhDFiw1jS2xkdXlp+Q0dpQ1m7+hr/wPr
8z6weNfrB8r4b1AHA7FQvBspOc1Mvi2fAN09StcRdeYRrrJ3QtH3XaVoXdAjokar/PqDRvm/jZK/
XRlDo+fYLHMg037tk5tGujdTUIE4kz0TREpsKREyuhvO7XZ9sjrTuTKQ21xbHoBa3enxsqUpjadh
C7pkM7Lugzth/elWgETBO+q4sE3td7Mdt29oV2tuhZ81e/KGXyRLtjRxOiIvgqr1Ok7zdNUQaEEm
fVmR1TFM55PQ9VkoyHiscupXTwT+pdlo9d1UW3oHKZ+TkyO9D16VP8wYWDscD1ewDbvz/b3zlO7T
bW4RilbENs60464MwxkTxo/iquhdciPgpDIg1OEJf0z/wRTsHZduH/D5AeYoF/IX2aswXn99dkI1
JK7ij4xDAV2ImnGdo5ng4pMWCLdMA4K5ZaNUq5kiJIVc7COgyvWDsdj+grx7gRD9CdPEXsQze2+j
N9ygbx2safG2jPZFoUaLsYbj3pAQID9AbOwTr98uhSs23GGRDlSCX3+vPWoPtBqboaATfCmq3V2H
8fD87wvAH68CB5Zp1T7OfE+/68kstyDAd7GTWduhJjvpXraV/mBk+vtVOLiELC8C9znNonffXeBM
qV8pimIlzOUondTmZ6Wd4/yXHw+K3/2OQfXz7OA90VYSauAgY0Q+xT90pvYf0maClvKwFv/1S3k8
FmChO60YKMWvj8elfPbNPKQLw+Hl0mhT/xzrgnlAFaU+WCX+cPfAhWI0B6nAf95TO0OrXoIeTnzM
togEZ+850FCUH1zl30PCX144dA0WlSlyr1CgWHj3wgFmNFDtcRngAcuh7GgTs7UG35fJsQ4VUlcO
jOmSSPLdUPIhPRw7hKqDnXofQIB+25SwPdpgZZh4Q1Ny3xNfMh/rH4SXDp9xij522rcnKV2SgUk/
6gssWE4WWh98CL+txFwUtBh4ChCQjADfsRH8mSql0Lyicj/JOlSQUYqgCQEhNobe9rLTZA5BUhdM
OP7+Cf7pxsP5RLng+iF4hvcUAYKjHdco+L05SOgIlk6IRDa3OQqTYEhQrRXPISmpaDLty3FqKeFL
coGC1F4+eKf/dON5x0zkE3yrMFR/faetMcUtwLELZVfRx0bRXjWo1wkrYIiX0bu42MxAn/391/9+
3wG1gvFgWWBRxXfz6zU9jt0OYugsZs/vTiRckNEymO6FLBHppz6e36CFPZ9Pmfzgif/hvhPzvUto
4GHYlvmeVjLgJ1Nzjtiy9Xx6XtQBl3RyOHhjpv+yDLpKViKCo8GoctTEWh/QIjYJI+3s9Pd78Nuu
wqplQ52hDgSfCejo13uwlEGFWwT33RzqbI94BamEKSEu56D5YBv9bS3hUhiOTK5CxfEbVLae1WQP
LpU/8u3qTNV1enAdcz38/Qf9fhXeIj4nAT5iL/He/SBiL3IoVDOiVNPUJ7toijukxN4Hr+vvtw3E
DFwokB+QheE2/3rbBmtegmzrZdwhB46nvKlOuUBib07IAf7+g37/MhBysOELvH5BiIrr10sh80TS
53ApQ+fmeJg7YZCNE3iHpsSME24jHTOwudUHrNjfPw72ZUoAYdmQ7bC2/3rZQmmjlzZm4N43quPq
kie31KkkCnler/oBF2ADHz/yho9Wwz88QC5MOQBXjrXgPWzRIkgIkfbYxr69LA/EneQJwtTqg2//
T1eBB01REAAS40f++vMwJPWd1zVtjCA6uJat/4yStvv890f3x4vAUuZXoNuy/XcLzDRSCphjTaPO
qcTZbKn6dgLr/cELYv3hZXQCpEvg5GCAsn/++ltGZ9FTI1Mil/xR3DjzxFiRmuiKVpIR9Qy8I4us
s6MHOe3zaNolIeBjpehrl3aS41g8a1xSBoJ+MR5bdwq+/f0mWH+6CyGIFRuaizDt9wxue1oKO6Xn
h/fafTOLTL2MnbrDddxeOiENh7pfW8wc+HMjH3LENRAkCeBonG/+F3tnshw3kmXtV2mrPdIcM7Do
TSDmYJAMztQGRlIS5tkd09P/H7LK2lKUTLK/112LLLMUU2AEAPfr957zHSea4lVljQwH9XR4/v3v
9asHHKS7w2MuFsbNp1239dVkMVEmdqfWi21UJcxuMKKu/cLJjhgSvkU5XCRYKF9/f91f3C0iFpZT
IKvbUin+eLdotJGoiikHOwYdlh70800TMlkcRPGnVerng8sCR7MX5aeNcQ6FyI/XYobZa3OTUPxm
ZJP0Nb7xIgfCUOSopOSUCUDsiX9ddaV7bS8pLoQ2aX84vBnLU/5jcQeM12aTWZSEnKQ+LWA5wABF
DwbHHZmbASJMouYoPFYkI7R0b6f0oE/ElxLdW7z5qSUfcUtjFXKK6OBHdf097/COeeCpcHrmqCmM
onHu44kpTWzSOl7rtY5qBWPA8wgMfqu3YVsFTkNIze9v3C8eGBv5K6wlTyyRB59uXEFNNuB1JFTI
icZXO0q8O+yWxcaWBNLNbqg9Q+fIzpqPPun3V15u06dvEHvBcoZBD7nQxn68jbElJJ6PogwK3VLv
gxeKnUAHe0cZIe6ayf/Tq/GLN9ahKGRbs5ERUpr+eL0SZZEBsK0AcNsAoA0ddTOV1p9wkb94EcCE
GPC7bch3+ud1gR0mSXWfW1fGDd7zEmelxRz2xstq/Q8H2k8AZU7wlAIuVcGyjzroqj89g6O0LVaY
tsBji+sOj05Oq21SJ70H6ANpAlnKIHTm1oJ3JTHqXTsUT3oSXtGWgi+JCfj3d/TnbxiJlKDeBu/A
WdH6tDMwQCIVC5hEYGl6urM6yswaLeMfXr2fnxtqBpS7HHtZBihXfryP0AoRbeGDD6J8TJ7Llo5l
3/rDvkS1CwSB4cDvP9XPd5TrQeFjoTHRoX/OHrG0TFBtcj3LKJNtZzFqZ9gcbmNiYYP/xaXA2LPf
GUtkzqePljD1y5uxzgNXqfZgL/URUX7jwU4YHf7+Ur+4V0uJjLp+OaRRrH/6FvFxCzfnielzMBd2
4ViQRzDV/f4qv7xXkK15TCnyLOfTB/L0WGTjwAcK0dBwm+z2VDLnCCQ2wFXoZP0fCqBf3qt/XG/5
838ohd2xEYnXNnyqVmFgcjzSvnSRAv8p/tRE+NWlQC8uG62JYcj5tJy0mEixjPLRoroFfkbISkDe
WnvCumb94WD1q0ux0UHGovxnALl8y//4VJEx1KPeMzdOa2kdeohgKxNk+HUl5J/Y+frPdwxJPC1k
8MtMTiyxFO7/uBYxpIijJLK5Ekbje+NUnNOt1LutHcNMt1XVAsspLMV2NqPkIt5lu/R2b524IbfP
rptiVULEWUv05oz/JYZIzBX6H17Jnx/e5ZfkodJRafskCvz4SwpJ3Yg/v0Cul9XrUQ9BWzBG3f7+
4f35a/cMCmnH+Dsjh0inH6/CYJrWUQ+yzUBquIvDIj80jTNjXrX/E2n2gynln66Qn49DmF8M6l32
4aXT9ulhwvvm5LgRciRIc5mtUQ24T6OHwmbS5ViuRO7qUdB705+q2F/cbRpTfETbAyYu/E/XDf1p
niyK6aCfBgcDbRRBKoJ/tO8BEPPFV3fc/O7Ioz5fG73Vn6bMrXZx3EWb2qVlRShtnzyOenYr7N59
0PEK/uFW/3wTaMU41FpEW1ErfP5mIl+OtZBo61rDU/eaiKqzEnSV4kj7U8Pu55tAaBebFxYUFmBO
2T/e76bIBNObJAtyzfeJN85IeEebNa5xbWuYZVvGyFP8pw74z88yBHe6njaURJDunyv2tEaO0NT0
S6rG6h69wZzuvHYm0Of3D/Pyy/9YbVHdmZBDBXhIqM+fPlxtY7DzspFOHGPF40yY7cpUTPfQU3vj
osxGLdMPHsnFTCNXfo4U7Pe/wC8+Jwd+ymWLLgmn4E9bQdbNum8UehpQS/sbv1IpgJQxuv/9VX7x
uFBOunSgKClhdi9//o/li4USrXUnCVoOzf5OTv2F9mzxYufsN7+/0q8+D+xf0OBEN/BwfloopybS
ElDxyBqFD0qJxNN3V/j1w++v8otjMO0ruqg0Ean2DPfTgQ4rKSadXKXBqLVqszj6q1UGdm3tTkAZ
ksyPNrCWiGIzJKoKyIjQ1IYPuEBAm4QEfov3GqEqDB2dZvf/4qHisVpOYZ61nCB+/LYRbTKcGjqE
Sknc3XSog4MyY3rPkSFHiWKgiTKcELyTk6Mup1/7h+v/dA/4XnhqWJodOLw/LQ6skG2obDNcQffI
HmMCsM9uFxZ/uMrPZ33qa4okWhFLO5mq88ePCbYBE66DNxiQtEG6p4zjXToAe1mVORNsJ8u8vZ96
CEKJpy02RTy/WcSA7TJU5xswiXLTApp9jNEarP9+PP7Pcfovsrr+8aas3+Tbf30rZUL06Vvx7b//
dX7Lk3/6Tf/+8X8bTq2/2C941TwBERlG9zKD/3cUpqYbf2EfM2iMoAlcGgichv+ThbkEXvI/jlQO
hinx94H+P35TXKqLOxQHKwNl/oH/7JO/9Hd+UzIDfliK6c2xXGB4pHTk/+kefSrnPF3DhJ+BButG
Ye8h/QE8zUeRyBdz4DfDfqi1Hj6QAlhlkPgjMGKk6E1z8n1N+Tsb4EV/Z441+AoM025K0HQo++9x
Y1TdyYVYuUEsW6tDR0nRHQzSlEuov04+HixgtWi+ZxGHWyKSSvXkZhrjNcJoB8Z7OEloPIwq9l+w
aFVgbULIl8O914C7+eoNo4Nw1Bzd2EF4UhRLknGW3BRmxxgJDPWQfMVoxdrb0tv3D+lkDdZNnKCh
nuMM4aESqeVeknge49VIJEy6Zlqqhw/CpU2/U5UaydfVHuTgf1T+cO5dsu3MNruA0blqTegTganl
6AjoyEtvVyipG7ySuGO6s1f53hOt8S/Kr/XoMALJEYHhZPFqFu6jlcTPViN9GmB+V25qe8ThpKWz
V+xgyHhTMNdmr29KrMDAw3AdP5HEHDKvMrXR2uZ1LaPT4CPPcSHgdk8WIuJ5B2uTsCdg/cMTnCsy
Pld8grY8ZGNl3lQoG68UKSPdtsq08QC4LcJYptfFoTMcJGaQxfSHjhBNYsdjtOYBMXFeeJgrza84
LFn6nVlYlb8EsFec/cDXju9Y+BPS00OES7txsszodtbY5uiT+927QZrqtYkjwb20A5FNRRAhSF4V
2WS8Go2a3mBxtpcBEc8Kf8F5CG1kehk+VxhHjXPna/3jjH3wMCW6+Y3lLp53aTyztq/q0YnjLfN/
0/qw8NxFOLO6LN3Z1oRQsE7HtFhp0u9fEscjUAI7W7HL4rzNv6TQvKdd2OihXMPbAIk2yaEJyZZO
vZtRcjAz13ofZe43uJ25/i2bSR6+zybZDIcJsUF7nY+FwEBDj89ETibY1gq5I4qG/PBV1enIrPAN
MmDD32DART3UaLyND8cNXSxgqGcxFyIjKuLnWtqz++qKSSQ03OxQfUs0LQXD4Zk4IAB09FXZ7zrP
DytUf7LxrGpt5GZ0VkC73XaLBlxrNzCgMeRlVddV7344qOhg92Pj3tcMt5JHM+o6AYo2TXK0a95c
dQPTXEigtx1a4vxaejmOqHUsRK7vYch5+oZdzYYQlSjd7/XARKbqESMZm4VrHBxct6csdbwddAOG
PoC9r73GR3nemeeY0G+SrVU63cs5cr8gHotOYaob2wjN25esdLoAs3X2XgD2WSVNhtVQojEL9Bkb
H7+Zv52zuNxrWVbsUj8sUbCiNMC8RvB0GTA1IN0dvQxdIg9xiIs2+4HeCM6LFIATkhWlniaaFGSx
WukekoTDgLFCt+wPgFus6Hqswwd0Y95dlc0ADXOX772Kmo7fmfP74ixCoOb4zk1Rj+aDly+M5aRs
rZ1gJTxCHM7KFfpUHHpaP20jfXQehd3OFxpc3THXUD22oG4wTrbOOvI9bSdzMx4DdvAeN41V95u+
MUEC82lkDzIaNUtjDGBROsQfuJNwcuQkvztKNhtsTfK9txcCGDt06VYXfQ4JMYeGEpAHb2283qq3
buxZPbxRQ1vVJkdcXU6Ed9dYX4TRaYgVEu2s+u5Wl1hJUtWJbVRCHJ2bGaspDCAHoSX0Jirj8cG1
a4Q+qVSnsR39DUFHcFP0QgROP50X9tO73WvD3rab9k52Y7KHXIeu09IFM3xj3BoW9ieNNtuJ8l0e
p3iIXyLOZoFWDe46FE67deFyHbAn3KMpDbeOg9hp8Ji6z/bYItRS6XVS2NVVqrWQ4bU6OSAbm17R
eUKlc3AAPDRx/U7rcYklGtRLBF/wgoB7xFWCAFYHR8M3MuyMzIpPsJaNjVcAImPE3h+cNH+L5h4u
ns4PL++Afo7mgh/xDDyRTocoC7nPFk7YFFgIzSFHmv4+NpzhoPDBnDHJWi8GVMaT5fX1oW8TbCBh
fuqNtlvPjpTLHmZvIN+UeC38bt3Y/XBWwM6OY2+HZ7j14c7UbGM/1lX7NoV9u9E7szk4Nb69zijU
3p/lOwfdaWMnhnHXDMS1F3l8haQRNKAzmSdrDr1X8PlYpUThu1srQ1KAyAYxDJJRcVuXefowMOV8
hag65pj8mmgnMcIfKleatws/HOkfeS4YHUylr6ZoKJ+s3L5UpLUHrSaMOw21xlrrYriNosaMaBT5
pXfFPX0ydw8Z1PnSMq8N0H+a20R0eFYz0zsOVmk+A8Wx11iCJiILxg8NnSwLj9ka/H0yTMPA8TXT
wShAElMdpua9yByxMmDAtPxTqDvJqwx3tIXf2lVe0Ja6gmQXNTxAtXaWEYDQphUzDOO2ktexvmzr
dKiIwdNS7DfbcjbdC1jW5srgUPl9mCOzu1IiTvE98xDAldR7sL8KP3m7nYZaj6XaDQQOmFByHY99
KHqBtd7q0W3SDqqvV03XhY6GqFNLGyIDfBvv0pDSnmzDfEadEbtuqADhe2lsAlFiSYzFPTIEoxPj
YVBOCK4RVJq69hytK77RmnfCN8NRzINWwIPwb3Y6LqAZBrZOStV2XNoXWSG/5PicAgC76R7xbXKL
qzoOKPZzBPVQvHbIWU2x5VTtZLjCwJmW5ZCiEMYleCcBsa3LLNTPqe9Q5bd27azqYpy2tuzmfTar
HMf64v106wklbwZur+9AsJKg0R50iEcHTZuSqzm2i6dSjUjUiaKoPkDuUmnhnoqDMamqdViW7hYg
wWPJLAcLC+AdM+Hs3sLtO2tulL7ReDMfNTD62kZKW21bVNXHfJhhVeLn9nj1/em56/xqX1RZsR0H
vBPpRLwLwZjaLprdN6ZAlHWRq1+8PvePXuHIO1dVLBv8hTw2qXLVwUe+ogEzcEvqNXy2Xebc150H
TJ0TmL+yJ837MMako6EwuI+NXbyE4STvIRX6ER7C1L10BgjJZlm0IKk3wAfAt25zOdjyBI++9ZFr
tsY99mUatinewRTqa2meVTPHX8bRv9eLmGYk5fDWiZW/0qc4vYVIPyC17zvSG4qQMcTiVifWo3WK
L2NvFWfQUMZ+ruz6bE6RQhnTJLs8dvM9qQCGsXJbTz2AdxuvEghoQazNhr3SNbs/eKkiRMhuENTO
87vmxzZZFroB09EqX6QLiJz0BR/+EeRpLKNGNQ6rMtGBN8su8WLcab55cWZPvCgT4BvN6FqxJ0W9
8wwc3/qYC9E9slUCWZfjDI12Utl1DFp2HY6mfkidVH+IcaOfFzf2U1GF6XvWTtG4jlQ1PvaGINtj
LJa9HQ3wppxwNk5R3p3h94pzoRfhMeOvgA+p1eJqLmbnodRlg2HNxLnudxlgS32msKntKX6k9Ryd
LfRg83Y2NXmPKMLYSbvFVZ3NI7huio+w+xI5PY67DIn98G0sSu+O3/S5hX26AgtIynDQ1oluvHvY
k+wz6r12usHBPEbPTcYB7SZVeu/BknDg4Kx8YQ7qQYdpVp/x+ITAJU3P7ABXQ25iReNIY6E/rzIi
HPyiYYNX7ajZZ72HGLMhA0NkQZHTHT9a0eCWuKn8pWtneFm09+w+3zCNxt6q58Q1dEm4b/UCbF3D
hsxBIUi75pnPVW+igbSRtuaNwjUmwhUFXH0ozKG50hZf9KDs90XYfZ5m2790jZWeigx4ewF1mhHb
gHlO2QCtXYuEYx37pdS1aG3X6Sm2EdW6cQ5EPk6Kg+NGzsG2C7BaOZTfvlnjKxAYpfvXkBCuoOat
Xo9Zru00e3D2yPfT77yg5n3E0o1ybjBeof/EjzohOUd/0MNd4jbOmcUUbL9m6/NWM0Xy1jlNfhrD
3nwTteXK60FU4weeTHfeW602xZydxkE/9MAMuzWA9ja9pqx3viwZ9fNx6PVCC6wUj+mNLlWaPxfJ
NH4D8M3WhznWy/fgJfvmsIhD7yOc18a+6Qf3C2POgpwEK6QfZhWJEgfCXxahC6PLw1BHfB9I4DjT
zoVetxsxTHTP8izVBJWeUzV7QfaDyVCcdjiHsZhH2C2Epw4qpco4GqM9dDeTR470G+DkEFaqUuEH
QjJTrkYIRXjKTbaelYfDzLtS5eTGb64sLO0cxlj2Lprb89V5UYQjIVMmy7ntxONxBnWkrdBDYWvB
zBu6a2uszWZlmypyL3kY6gxehq6OLrqdu+HZ6lucxliRY3SwczLYG40P9Q3Pe1lde5wFncDLAK1t
CVPtwn1GxIaF1l3jbmv4w6/gxuEx01HXsA/M+Ff3MzI+WKBqUnstVU920uXHEJXWxpxUuE1SX9zA
XEu2qNGtvRGm7YeYZfxFAZJfuXPuPGsynTf1rJe7UAvrXVoCWqRahyjQGK5fruJizN+nHo4NhHoz
31sCRCqOd3/TCOclb+2eJ1+4xTFuO+0YDUQ72Bkd4EzL3HVa8p9FeNXfe4OgkBX4e/OjwJeE2AYO
x6aYipyeJLL7vWa38uuUz9URO0n4XtNSYQ20a9NfZ2K2tpNel/WKVkszwdnDCEYKOafCVJgQHQFl
bx0aIxrku0rfIQWQFxJcwtOkR/3O1XzjdhLlvBmqWd+6kXxyK5jxbu7oG/r27amvyMaWc2lceVNm
nKMsdTHaMpx7Qc9AjrYh5DugJXXKRRtvR8Nl6cB4+lWrZXuKadrcMUPSQXQ0cEEIdEsBQ7LbrJSt
ctqvcYkr3TI50PPCLwNTvpRZeHzD4cWc8LoWoxmecClZa87b2cGNzU5uQvIcr6ScgG3Sgb+vpih7
lFGUHUoib4nqoKY52IQXrSpl6IdpIo0qx6pwiodqWCPqzfZyYZ/akYQM0CfyjJfZC/dh2IA0TmQG
plbrS+XfiC4v5VFqGsRLzbCj8ajZZu3e1E3s2zsgjZbPITmv/P8kV/5fC/Jf+uIu+Q31Tr7l0w89
yOXn/92D1L2/EK2BGKTJtyhxl+nwv3uQzl8w5JgtuQiXiHCDzvU/LUjL/YthJkklPGXIR5B0/A/y
zrT/4iyAMADBOopqBrT/Py3IHwdd+JPAz9HlXNr2wjbcz/3sClctTiTPWMWJHE6pK94cNhP4Goa5
n42U472tx39QXqJ8/3zZRSsH/4x4bSQHNOv5tv45mzEIGGktXYpVHVIdP9aDl5YHUg9qd+2H5FWt
+75LnasqnOr6OgX+BuF8CIHrUKaUzSktWV6OWB04fph965kE+7n6GFAKJPPBCgfKGL7br3oE6oqE
cPpfQdXGfrVNc3cSr15eCXNf+21TH0WXFNXaNsHgkiPRj2uyFEPzVGcFawhm5fo5guP1lfGOiXy6
w/McMeYhIcbt+pc+S+N+O2DJNAIDY397m06ivncA1oaAJWt6ITrHAWj1HTvkIZ9968XW1BztNM9h
fpgiiVApcCbLNTcdZqYxKFNKJsKeHHZE1AYaC7s/ZRx/xmxKJmq0NnFPcd87LX5RN2+zldG21nCQ
hE4Ud52fADKpot7fFbpSlxQg/g3DF4/2KLax16IQN1ozEiOhzdFwrpOu3MbE6mFvNQf3pSgL0mfs
qrOq23Bwq2Kb59Wo3XcmWM+NHExFhOYcCpBcDt2+nQ5H7nXQSwdpmhZugFPgT7bron71anR/Ao71
u+rgNBEVl3nhOkxo2G2qIaHk0t3JKN5F1RXDxmqYiRKKFmPexiqhIwtBoK/vxVInrloz9tdKK8iU
ShoBnWHmBB2B9Dfv6aa49tbEWFAHoRPJTVRbcjOrgbSTFTkMDZy2aer7+67wuGboFM2rWFgUTjOh
2DM7k2lgNLrzkSW0us66TrOOXlUkD65V6ck2jQh8h8YVph8CSyvFatLYkEC03HB2BOgAE2jm2YJd
MRWQ13YDDmSiJ5vIqMNLm2r98JXz3aib+OObJQ3KYqeojxMcqmorLRJTAtUkaXdbiKp+FT0TgFs8
YNz73mIIjBA6N5KFI8PZ74ZLsyts2zAs6ZMQOdTeZp1uZrfwd2S2C6dihFJuwJRMd1KaPF+6zani
MqJ1jupVNVWlGtaDYZjDrWjABzwWYC7yK5vHnqfQyZafBtbSYdGGV/X3v/RmPen3o09PlXalz9+M
Rdt1oRVmngPZJ68jD3GnThe5n9eJX0bsYlnoOl+sSIsmUvEKp9vWIO6057ahr7Ob456n2YTF/NpT
OpgbrRlwhEwc/VOQiB1/iCrSu5R1iUGCNlrTvU72aC1hXdTEvCkVdBfPleMG9zIuoZJzXYvvtJVi
V7koEB7pFPCqiHqcaFWoiqgEV0LPux0cqy4ecHNTBLRFwrohO4Y2m9T3k4SwtLR7AIWhJYdmSlOc
qBMyjQ9mjqT86i3U7V3YVc5XSd7Zdxqa0PGMqrZf4xKUGadD+AmUzceMHXarRbP3ZBLF529JcrMe
oiZxrysFHIlu2Z6e/Ap5Ekghg3japiX9h2CyVaq7OzAZh9wAVFBG0EtWuqO2c2Q/Qs3vSdbhXsmy
J7oDH6LslXvrRxWcO1toSHG8RKwcxhAnM9PDpx5ARLvJCEF0L45RPpRm8b3hVIbDOhntHWF0+kER
6QV6P1F8/Yl5HbMaQy7yreG+1FkJ88SovhoUXqtsFM4lr4o9ogj6iZH93KdAAUg+sdZq1p9qr/pG
wG53dhtJW9vS99o4EDnS1OHBLdV7KYsbPN3expBDvBahdq+RxkW8hQsFebkzPjGvsMSaYwsbrIEM
PCRyV0sRb7s4iUlvGtwzh3rJ89DvVBuCxU/0DVwcUjxUde2WJSsrIoB6aUom134aP3mFuUksoGc5
5eOG3DgSCNKkftEjHShS9lRa08kDmsksITqq2ds5Im6OkiSR1smsw+Q3WxpOVzN54Gi62AxMNZ9g
8eW0oOdiRyYGT4gpT6YErgxo5I7dC1BLxesaWcUR2uEtMxgCEw3Tfp7d6cHMHW+lYDl/dzu1t92J
aKNqvgrD/ks9o2NpS47XYNIkk3KHhmk2eDTu6ctFytwpkPPEri5u+HVkmF+xUhw4zCJ1NMwV0srp
lcJXxgFctVW5kByg0jNt1zUA79GD6SPYsinjWx8V+jy2ciLoomis9ZQwuSMkKFZb0ZvepRG+Zq9M
2ZytyDlGWelfq9C+iLofghg0FQks6rnv3YtIaf+oLrkCxbDvvZJGzwLUS2A/E5LOzMlKd1E9pRsz
M6YDfZAXls4hEHa2bWE6jBe7Y1PSoK0etNp/T/uOhgkAFnDrVu8AbBashSveo+HiE/YG9c3DGzfk
F/LeiJyNpGgwjHeSQEtvKt9IrvmbXuUW2roeOe4ns02WBOaSZoPmYNj1emnvh9JJHycRDniNxgj8
gN4OCUhOWpDon+BpJVgHaBKohDGmobJjG441mDpXf/ObIvria3XtBI5LNt+G2OIrVonppoVIs8aM
7r24Xkn7Yc7Ktzjs2iU6EIyPKlLg9RN0LDW20ZqhTLaPHKI8V21q1ulGNYb30BF2A4Ejxb4Nv8bS
Noxlqk3I3nCOowwnNVjAaC1obL2OsdT3rYiZ9DhGsyFdJLmQMsQhVsv6fuuMk3PDEOlN2E2+8SLN
gvdOci/2fz2qnHc786V+5eONJtRORRE+FwoDQD6013c1DJvVIJUTRLMWE5IZjd999MIEL1ZYBatJ
S55tr56DjLOng8m8ykCO6TZ4tSxsjGTDtNXp150TxjHQI6JuYbWk3rOghXBdJBGpFqURC28L7l1c
yPUiA1ATJR/aGEJCZtNOuy7mmPNkiAppBwYe4Djt3ZtC07tdaAzuuy/6bD+LQRxJvXbBUEbwUDsp
1zmUjDxwRlq4xpiO0KTo3bDMOiRP8oxegFB25WpSs7l2Oi1rzoShA7GFqdkAneg4yLVZc98Q+rQ3
+LcMkJB1HMhgN9a13mXs8FHUf+BEmHZml+ovTa2bOasfcP6gtMa4QQKi4j3UJBgYigiFjLk0Q7he
80EtNIl4Yri9a3w7haHRyH1otcVBFGKEV6OxvDBntgM7GqyznjbuMTKK6t4b3eeEjWfdYd3IV6Lv
9hmUyesE308gS2fHxEMHTY/nYN2amv6AkdwgXKzFHkaEIROncdgB5jEvCbTevcVauZeNkR6Ifsm3
IUU6Kx+8IQK/0AuAfN8BzgDkZOb9QTJSIRoscy49dfVFtYqGJuKBk7Tt7yOYqwM5JKy3jdcTOpkr
2JNp4Vb+yq8iuuAZsD6nU8SeGElerDX6xWIThUXx0XhdVxAH0pcHD7ja9Tz6W1W14c7NWsbf8aw6
Xm1TZi5d9XbGH+mk4U7XUJl6Vaq9T3kXv4i2azmc+HV+wFngh3u3B12MYNpbEbOSB3PrVKeOplEw
wnD9xvbZ6StPymHnDmPLmIwDBAIQPzAHQhohegwXlh5Aqew39i5mCEONG7dqP0MP3eEyUR4K9qRd
S0azq4zW6DEEH7dNEb8+StPU+oD21cTgQKQn9PZyWxiD+epzqKm+WQSOIUKQjq9OvTPLm6zzh6da
oNFb8u6cdpXTll0iyUJ57/WNdzZbRMQW6Vx3nB6hvZLzMuwE8Ksg9kYGaV2uWKYna4ZGnItufEDd
D9XSU1783SkEj3RKQMkXevh2wFw0ygIx+cDNrLYetoD44Nf2g/B3dbnMd5yRvj3MtwyaXT+914NR
p1s/i/s4aB1jvHHIdzGPGUjblgGvvYRFpVHlnuBxXnKaNwvcxq/ABfStSwSXWTygxgGlDQHyqEgr
OJYYclZMl9JN7qYfdSP1hpBYvb8C9a9p9ODi5gICaTimiI4JkDRB1SaSqbbIIhKUo0HfzlYXZgFu
d/hhGujFlZFMROXhDoysTU9lE5FFV6O9GGpGq1PKkXxFoEIGk7Apkp2hXGMd8mTuTdd+IwR0uksc
mWfbYWDWs6bsgicr6xw5RKkdJCv1lVoS8kBoPIXwmU+s6vrJK2b7uk9QMbeLTN4HBL3FBUcnkFX8
xh5Kd2N4icaeHyWP9pIM5jKt2FQT7JKe4/S6S5FOkEldP6P5767GNu8vWiiyXQn1JiVg6CBISbmi
MVw+tmPTbed6TDZQWLudZpVgLQ2DuRNrUL0GY9PQamIsuYJtNpwzabBFTwSqbaokoaifeZqVSzSe
1Yx3cw9L3S4FJUZSNXG7pmXbqZPN4XEDgbZfm+DKodGw2e9Go+kPouxNeYU8SNsunY2jVzpECfPK
aHtwEdXWbEtIEaji8VZPCcVgDa0Ccrqq7Cen86wgLDljpxFvrbKlwSZOm54TJFFHYc4HziQDv3B0
nG2B4u6cN6X7FIXT/D31NYRPUoj5phDtDYfFzg8aftuNn/dWICBFATdrNBiYEhEUUgfKQs2RlTh5
Xpmy4XgWdwsveZu0851sU3stia7wd/mgZbeOWzGeIumIfhm2IxawyPYjE8i+Hh9VTsJq0Lok0RpN
KoMhzJOvTTVPm0Ix95/ixGq3Q6HFcguZ1uyh5hnLA8mR8jS4g4segGPklSZL94D4JVyhtWLsWvHK
L7Lmd2dS9v00TDOmQDhJK6E6QsQTZRGiMaXMnyIOE8kqbkH1bdKK3D+0NtGzGWXNKwk/hMS1lnmn
m6rZ2FMUHgzPTY5lLUweyC4vHtTQMeJxytFCyZRV/nebpegBOce3IhrZdfuIejc2ut4MuPO+DQw+
NJ5JLicSz0hr86NFUL82JRscZUDOWXOMEQrjM6hP8Wxkh64F841RF3F/lnvRpmkABBO9lkAa6iQp
y6MVB6DkirUh4ZNaLRHAmq26ZzY3BE9Da16reZR74MEVbmKeGSPAzJzf+ylp2RCYkwfyPzOA6WOz
6ms58+17J5fbcqTZnW0bk0jBDXYRhdiSNZ6NQmTp1xxW17bPVWJ+TLTz3/JCK7ixk/uOjHA81nb9
dyu8OojWT5ZI6zbVmVhmycReHA0XIk0RnTAHLAAw97p9P7uD0e9rQ5bPsuemBxXr2NWQCQ1SuyoT
DnwUU6dsakgRnXMJmExlSbYzGnDDwSSz5EIeV1PT9TWcL7mOyiKgP1PEa2OuYbgToiPzvWtkNLBz
2bnvhIoxY8rsYQZDN82jeYi7uHzLy6l5E1oxP45CzWDLUIW1vEbUpXx7jKjOaAAmDAGId6xTlk0D
qFIvfo6dv2efkl77vqXi/E5x1vGg4jIkqDrRkjPD8kitTZtXbDQL/ZVOlGB4aA/RyUVg99wU7gP7
N1M1MXTV10GB5IAV4TMxm7Ope6ObbRyHuFxgDn/3smxCxFrWo7r8YF/o48Ogae7FM0HUgs9y2sf/
R92Z9caNZNv6v5znywbJ4Ajc88KcBymVmqUXQrZlzmRwZvDXn492N07ZjXbffrxAoYBSSUolk4zY
sfda30rQKNGtikUag8e1GHbANAWSmMjhqHlzTTa1Pj4mTNI3WtTQDOhCO/LPvfTyY5obZN9i8Io+
4NjRRbA1Et0BGw4ajQV8RSI/9MIrXwbHLIhLng1aaVrn0gbIFNpy/LZt2zGLFnm8nhKo2+uaVZ2e
RIxVCei1kbxPVs4O0/TVwmXwMb0EXhGbtPob25Csf0yaVzUw7C8Ls/vCpIRaw8hy+Qa0PDyVrUQG
FmhpJhknQdAn0RnbMVqOqNYJc5WuRWkPVG5jtYX15BntvGJr4tt4KJklDCS38hCh9SiWLYuvM/Ne
3ujSKDGTQhwAkxyjCMxy4DPEzg9JaOsLWGts2K4XgF2vyxWm9SVIrzUnEhroA8rqUkQpFwOH8UxA
Zzw7c3HKfaZ0ZiDVSI9JuFKbt0CTF1LvROAAnHSfy08munwrLZtrxdiGX4Exk38baWEW5Hay0TwJ
s2xNj/OuyJ8aPK8NRzLpdYw4e7YhLc0ZCIHaq0V20+IIqL8UJSbqTREuavmffRuaVVwkRCX0fYit
TfJznGoJWoraDSvkqwI1BsGg+rRy7D6drjC15BsDDX4BBm8u089GjpAUzCeNsKh2O7Y6n4EjI96c
Iya+h1whONkt0cTOTtlzTX9rhO9IPFrW8JZQgvH7Oz4n2qyS3LALGGs+f7pqRnGqm7po3/DC8JUI
GHP1pJt9Pl1ZL6N0h6DPwhRrNXxWzKp5p4WarNReKRQD2a3B2lOcCaHsX6j82+65dKaweTKY+cjt
SJz9sqMh2t31cDzqVeNJfluBQwJm11jZOQF3y1sFbdE7B3p+Wg1YrkMrVU+IANOmZUkZ+Bsmhnhx
5dPEEvToML2G1mrUZNmD16h4i1MOI4ApXT/CiJQk6KKzRHbXWsVZc1QXNM1kPSeTh6St91Ic88YW
dulcPFrhMDrB/9HNuKS3ZtlBxWPpQolT4cxul7byAvQXPY1XtfbbX6Yodz89KX/1Qv3qScJf6YGf
8OADYkeCo2Qtov+/WDjSMTJ9PRHctaaoL+UkEobsxUAisY84OtkKjNHdv5H4m//0ovzsYjSyoQ8x
gvmdz0A1DfeB6ilwgPK/0aob9FXI3fDZcL5bm/1sHy3V1nXgDUukeN4D994quizM/7P6mpPgDGVx
QJSWmoRJlpNebBVCg/caMjHAdQR6TEJnyW6vOlGWnFw6gi2gnj64tRFvfaM2jsCiDDJ/nJQAwj9f
02W08r/uH64pT6YHIs7Do2Eiyfztms6aKQ32j2UliOJTiRrrEMUZ3jxhT3fNaI03woUukqLQfPzz
K//zhTWE0AVJTRagMeZOv36aNY/akBAkEgx4V86wqJ0DLeL4M7YlJwifcdO/c7b+Zote3ixVq+dj
M6JGNdDY//qSTZm0uJDpIzVFHt7O1lAyzNf84wRzG51Z6HtnsL7uBYGPPJZe4wc06wHm6D3ar61G
hp0BSVQANPzzpfjVm7T8XZ5B75gBH6NBz/wduEYEsZnV7OhBDmnoziuK6S6NG+pFIqkpDv78Yssn
+usnDuxJB4EnFgoez9OvFwHMvFOhkAbR70PRgKQpBQER03/oTWVUiSUJW5JBQ1THR+wxs/zr06qG
OU15pioezpbWOrj8BBQ2uqp+RS+DveHPb+v3G5mXA+uD15RxKE1/f5kx/mVxKJWRlKxHVSB/bDzJ
lDBoUIou0M4LMxZ9uBtLF4qNgS7yTJG1/vMfACXmtytrcE8xwTUtm/kpFtnfxpgJWXaE8XWMVuau
7l/iNp+1Dfm+ncO4UYsu1BzWsNHaSDIaQCn/hqu70mjy1EuYiouqck0/mJZJxwTxto1iUnLD0kWG
BDnawWDhpaQah50gGZrQ5IEuW8f6sSKZNuGQMZvzfhLpSNyMtmhMQ5ZowjB0KKJ7NDZwRu2+Y+3/
OYMhNJGNlqHBUoRagnmS2RUkXJWUtymR81P77gHgT06gNBPzlqmDI9caiQMKPGanExI7TnyIfjsZ
1ROHCzZUxjSMAut0YtPtBp1f7IErj4O2D0GLoN5ett4x5N/VgIIJuXxon2oIc9fIV3y1BqME7HoU
bh9YrHjGbtTtZSdOSb9YmUPBH19B3911AqMVY1IRfUQSkRxKGMM7FkhU0rXVuf0ZzJP/HTw/WyXX
OKEGwNBaH/vOCcMXUhRzKpM4jp/nppuvrqY6NlMTM0hg5yEjKJPWe35OGsmGnuNjzc8dySvzHtGW
6j+xDFJGV37caw9TKsLuoCoANLsW/g3dCSlSY43uJym2lfD4PSKhlbQx57ok9dSnpFqpJqaKQrLL
haJRk+w0rBILBc3mF4dtpHWHrpjYoAsFNGL3sx6x68xPjlNladM2EYvEvC2nSUcGMurFaXLHAntC
UtO/7n0l683w4zf0icWL9Axj0jXi/hqob5Qk/p5B3o+L4PKmXWbeDTcNmN/zTJFPQHExxO0dDH/5
BgyzY1Ajp5BWM+YAEmPcF1M03DWpzmBDkbt+G3ZdWWxCif9chpr3sUjiWijTWOLKVN0ajsUJMm9T
pR1/VmnTmMJaIlLACrSaWFaL1uZ3o8rMKzoYpDaIyi17DZZ9zo+cm8p/t+39pjiAQ8FSQQnlL85q
4tdQYfx1tfBx5klhYCBJQEFPq4gB4pX3yDrlWVBGVkYd3wKY5iP48yLx++JrwDpgm3V5fTgO5u/V
hDlyQAy9keF2jmQyiOAAxuuK4+3dn1/n983VAGXlUC8BAOElPfe31ZDZUwygiU5IaXnpSRiU+Ty8
y4g3L5s3KDjD3w2H/9Koviznf91WEC7QQzN4Yc81wB799oq0ci1Cl6omsITmPse+UXyi3mrqfZz6
9gJ9dzkr5zOQkFM4G9UrZOLw+5/f9O/bqEGcJLIF+FYLfgkD7q8f6shThFCa6escJ/5lUuEo19Ek
Pn3V8FD/+bX+6QbitWyu8YKMgeDwO+sq7qPSaix3JiGqyr7YdpjUgRXnfMEfyDt2G2/69lPe8J+/
rgM2w7EWbzh27V/fI9mrplYWxLboBNPcVYrDER0894rZEV2JsNW3IlLcWX9+VR7I3z5eU1/Iby40
AEHJCB3x19dlL8I4FBojJUmXX3S9bY/K0hvkffDR5YY0G+db4mbTdzupjG828FzoCKnXfrSxSLqN
hjjzm1mljblBL2KfMiZ7ak0ybH51i0E8ydItzv5E1xER+5A++8yDP4oEZd66Cj2P0y9dN3bAQdFg
TBKJBC4aBqyg3iKbwQp5JFbTxpk1+upD2APWRbx4dXpm0WT0A63iywg+qN7Nhjkd0EeU3t1kuOwi
Kmmi5BWXYNEh8LZqfEKBo7mF2Lk/jr1JX8bRmiRqqBX6gCzv0NGr6j99E5dh0IbeLI8IDy2XMVc5
aHtELyymsYWFJ2h6ZK1Mi5fju99Ivl7+aPpognIfFTbz4DtrUPyGKJdJeat3VXhPoozBYHUeO704
4l5IvU3rdRIFD5EsHEVNAKWBVcaVyX7mz3cRNB2kHZ6FYGSWvFLO3O+mHsAcbpPZYn3BlqBdWkb0
D2gVlz8uwtgGF3/+lnbl0vlK0JG2dtHxRpDK0AtW7N34lqednS3xX6JEW2OUw/c8F3aJMmSI2I+V
p8NKJoxVP7d2SifZzshwIgekt/aVLBWdR80OX5J48Sioovf3E2aQV4Kax2fbY8Mnxtyx5VGrhH0q
G0DrKzT7XrIpfa/dNelya3co4vYMkD1nhe2UnUmlFpEU3jQOzanFFggUebRPP5dqm65dw4MRatn5
Z68mtZKyfZPxuHxUvsdWLaOEMunn9zOh8aKTnkANOBMA4Vlnl1bi62RX5Ap5zoQ2W82+A3Sj1d40
5iaPFlIXmjqWHs7vSFMyDkwaYc+D1Gq62VSfpHH59naEUdVtYfmFxUqf0SLfEPaFm6EpurbeIMQo
cB6MrYJkODmWsbYR2SCsFjY3808Jykymo4mgoovkzik8OslwzHDHuULGetDwjKDL/fHhkkS00JSc
piJjUk3T7s9P/j8/9wC4IAws5nZw+r+f0ko0cYA20jqIfJof5CMS4HQlhXEuv/x4of9ILfpYFfzz
f5ef+VpJapso7n4Yqv/3v26Sr03VVt+737/rlx/Cdv33F1784b/8x+aHV/zafzbq/rMl3OAfju3l
O/9f/+ffHeePSuI4/1r1BFvy2wiaK/8q+zQdVud/LRN9/yi+JHBZPn/8RYdv//1fP37gp05UiL+5
ugetglwcHOEca/6hEzXNxY8u2NxZh+FZLKCev1vVNe9viDYXJMTyDbCHbI4gS38i/u//0lCe4tOE
5YL1CTo+0tP/RClqwBj6ZUuwHYDBIKDFcuAxGCn8DqAg+k+D1d+DSqfw9RfN5BAfIXkgBDfbpFxC
6zwbFYXraPo305BD9VpMiO9vx8SIRm2NiGf8xoFFdbvUY5SMj0PXJwMlU+J92mVvoXFpiqiIb4ks
yy0yGrLQe0r80IMhkUX+dOCE6RjvJhHo+V3BntNsjdSgevMSpV9nAghA6mllNpAEOcflTZRoollb
Ne4rBjjjqwXrWG1nrVfelkId7SuyvQzBQGOmRjMEZTcJPKTS15uTmTPhY/I/tqSHssVq9ZVAM5rA
ePI1rdjotRN5G1IEe2fvxm6Z7UiXxCsk6ui9mqG106X2b5JuiB9nzRjwf+gtiQceY0aZTK91myMD
9EuPP6ztHxoSarZJWL0hUOvQ/5ffMAhna1MZ42nk4gbE/DBI0wgvJxGPS8zB4UCeVL5HVNPs7KlK
b3S9v2iJxUDYJHjWLaAeG37cLmwVa18OY39qyb5YJ7p4U10yrEJJaYbg070zC52YLEv/Ujq0uEK0
gftyckkhjcULeavDiWbOcATTV36PJ7s70oIVO9ol3rOcC7olyiNHIazydWpn7V52iqxbpGZ1TVhG
J8XA3tPr3aU1VWSWGHPVTOkSDaynT3ZPA3arqsakQcH4r2iuHFfs8C1xDZT8vZ+N4RGRo7FRTiGM
vacVhIYGanbJ0eAO6Q0m70aIC0tfEXc7XNKBUA2CdU9Ujua4b7Kizm9tVd2VtR6St+n0RIKVTkbG
NDMdZsQ++V4ARC17pmatTecJ6SZH2Kl7xKgLYiDVh0D3Gg3siqU4OzUzOgdwAmFTs3ENdccoyOIn
rNIatI3XkCt4n5AsTSCU5vecirRhPSFduc4W+yJpGF4tHuK4oW+On2B4G5rQs/ZCdkl4nHE0pjdt
VFfJkU89c8/knXyJ9Vi3DpoIESTZUkctM4rmnZFX/1A5pe1CvJrGaEfkrCn3YTHLfe6VV3NumI7F
svucITgeMnTgz5k1t0EqlXFXLqyUXpV7SPySfmVJo7vwNEzJeuOSikXKAZakMVHbPtJcHnkxle1X
+jrIFkUWA3rJJ0QZo5vO2A7cuQ7GXC1Y5ylz/IOHcNuEBMYsIEDOPCwPw3y2huhemPK2RjSzo176
FCSlItr2BCkttXghjdCtXltGQdVJwhVw17Ths6OmVFh+iWo6ZEGfW5SCrrJyB3dUadcnMgnAbCZu
TlJqyPgq/TrkGV5HvXdvtapiTNyMg83UqyfPe2WVA4kQRAa9q9SOk3Wl3K9JZR6Qh8gzq5SBd2tu
+UxjUAgYJtFttojXdPvFmooj5X9NYAnSli+DKslZDahKEo2HU0zfWBCkGzSzm3vk6mHNg64An3sb
FVOy3O3mWGy0WQyE+foJ5o4JP9o6HgmA/zLkQ0j6iyg1TvFDCLbWJ4XODmikUuKybYT+nlNznOIr
1Za5aM+BmRj1c1caxpUnGJOOKqob13H7HQVPuisJ03xTVqPonaDeWLnMCNa6iL5h5vJXvej7VVtb
+iFGr4y8eJxRxeUXrWraIBGyxcuNg0z1+SeeLnVi69a2Jkzvk5d24gRFwTpS42ooGRKb1RO4bNAC
I9EP8DtVvW2M2SLPrG7trev3n1mU+WuDYet7zTy11QZ7mxSuOuZ1VW3r1ndPBn0oNVe878zuEAHb
38aJGeXQMWKbx7LecGtYL6PecL5Fo3d0krhB5jTgXwfaHqFTsobs7GBrWwN0aPd5qX/6SRXfs+iG
Z6QHP0J+EI1ErCIMWXR75zoFBryi6oJOOvN72kXVVtPd+R2+U8JKFobpOc3L/GDZTnb1Gqs8cti8
GLb5fUIp0yGYC72jg0jsjDAcr9xESA39LfM+Q3n7ygFk3LHcegfwd9ERcV34JEhy3dgsiMjSYiT7
hmrHC+IoB7vCaJA0V5r2RzbY/ptQGLJ8MxnvhjpNr8qqd5YXFlvXqMV+ypNyn+m1dpYwGwIyq2hb
jw4XcVjpLX+J65ynoTsl5HXeumP7WIaFZq8FxBNrAyb0uxdP9zYr5iGV+kDdHZ5jNaxR0nAtqopS
3vyQRr8ynPZOK3oHi6si04gcKLMpN2GZXoupPkUesa5uO205oZJ1SU26TaWExia6fdr09dZWXYQk
bupWFNxbpNJgUfjYto2l7k2i6uBLOGsCRvrFb3awAEVtuP7WM/JjftXYkYY5Wv4uTtzoZsI8v2Xr
Z7VAt3JE5NchMNVIE8PkQLbObFKHZyjUCV66MWBqYF2wV4UP5SG31deI4MOrN84HprKPTYvUutSQ
68horwhFe+yTwYRQSJKgWkXQTkLRf6+G6ppJJrYtXfpOvLdNgzwxJoJNBlncT0E6eetpjl+ieqSp
ql8QBR0hj7BTO96WDmB0g8PdwDqf3sduffbT8Rh7MxCSJjKQElfP5mjvF0K+jeVgiYdOj46bndLa
VwdQhkyH8GaonVnNT6iW0a5Vqtjarn7njB7vZdr6FeZ3WzlrfLXNmyNaEoqnwVnbdAqJh1P2QtaP
M9YlS7+Ps9B/xA7B8H5I1Guu1dGzRyC1xgy6VfPWoEuOEnxIrRb5rNuIrY+SJT7MyaChMspjAXav
dfIPU8wXWRJO6+AkXAscl8RKIsXrMLWUQZk28VdzjMAjdgZMyhsjE+ADesJGg4GEMyTEKtsmKBJZ
rDMdTUlYvHijhwocWwlJiTMwurl2i8TZ8QRJ8NTL4Ft1dA3Tvri0cx/jULBkfzT9an5rSlNHt6n8
fN0g4drCydGuWsnqErQGkaoIitPC2QFimj4GpbxCC0ZTo5qc4aPgKidfOiIKNhE3kTAH92WInNrf
GB1ZzZtkaKM73ey6y9yazr6LEnHpGxsLXh3hQwxGhUkniOWQHkbf4stW7laHltbbnQ/w6JYA+Wk9
EM22mSe0s8Bt+mDq+dBB3/m4KIm6asPcQsyRYOqMOv3GjNHq5kTNrkdr6J8rSurrqLJrI03tkkX6
vFKCe3em5N8NplQne7CbG2X394k2vdUU9FePOny1BA1TB07ghsnWI34mswmR7kpECMVD1Kbc0B2x
NF7aPOvO1KxpPJ1NfY53iHeKTVtZOh0EN7pQtegEbJW3DNTHS8QDvaoqfc9Elqsfzp+Ro30wFo+P
sYtcKXaTvWq0Q+uk44ftLdl0beZvRgyqh6mq1To02TiDEbnPIx/r8FbEfXvWIv/rZM31dqhltmeE
/CI5eN9yDhKgHJjuaE75YOjcqK5yVbzJZNts6D1VpGnJDg3zbIGo5qmNz57NfrIaMFvv82kQd8Bf
54fRnrOjiInDUXDw4XLbO6dV9tYzsR3VSFGeCnokL37fRvdWasj1IBOIEKmyQTxo7Kt+h/YF/Ww1
ydeCoeUKTem76LAoObThr2GoyY1RTNFXPzX9c+XN+qsdd0gBKso+p65ek3nWV8g2vPt5Kh/0pCxe
u6T/pk36IYdgsUKLpN70dtimw5js86iwviBHro62JoFz9EazAWwcfZGd636hcdJfkKxYT37WtMhP
QjelSMFOWo48XRGpzw+9PucnbZqSFMKE33+HxACEAhgL1k8dGWHnsp2BqdmhHnfflZn0l7weiQt3
9JHIx6TWMG7nj8gkOFfh/nrQh/GQJ725w0JufM11b1gBf9ferHwq39usXvSNAIwyPESXAaPvqsXf
d8k9jHbEXJrIB/NmbS7aHDEZaIvRqSKK3ZHqCWcyidQmxXd+6C2/X0mXtELYx+GqcmdEcjqI0RmT
x64emO8hlzMZcBFwHeJpN4ad7Pri6vfogsE2rHAD0g1yCJu+yxzUZcrqkyNap4xpVTysksixdzyj
90RS08vUbQhHmLRipYt1haZ+PaVVFYxEFZOB7vnrapg3Q6KhyHSzTdqn8jWBwYJUrHoUelGfJpBQ
mJvGIHOY5nmcNfei87JLpQl7Q1MM/RFZOh92G/Ooef2bh0b8rjAi54Q923wAQhOfLXaNVWYJc+0k
UbPB7/gUVv4R/Ou4T6tY3KdUR9tIw1KWGlO+JopdBlPelPGiWkzIgQzV4zCksbXJeqOFJ1Eqa2tY
HPgUe8y3lMApAsmN5K4CmXDPMZ3TZej67a2T1V9xH5rkGwrZB7YXR6cacdm5ZBpC+laL98LvC8by
yJZGpUkWD2u+SwY1nCASJOfeqO8HoZurbjQ49kQ4SQOtsG8zvEk3Ht1bMrH7jK0RHnlokUELaMKH
mtpyNUZ8EInZtVvEUvZ9uZQ+yTjR5DTlV52G6yBqYwFa4lxAeUHG5ui4hxHtKNPcWkd62j6n8MQC
J44EQtKRltksq71C484elEz+Cr/YZx2VryQhm08zOm5YxFYfZJD4v/B52Uet+3FQTl5bDv2v3M4H
xMEwPEhG3KaF5ey0YZA1b98pDpYkKL6gUdCsUx/kBidBgJt5gzZlJZCLBHZM6LMfTuJoZSkmRRF5
ge6k5wi8xQ639w3iz3sTicgqRUB428feU5UMa0Ov/IP0UXsrZuRTDX5uzDKuVOlf/dAG+dYP4YZ8
gw/6JAUbft7tEEdaUN3jPfY9RIj1DPIvfx8Ka0wD+GLtZdD9Zw3n1mo2YnfJMs1PUBhgzhizRybf
15i8U+aaHTkUretgdTD799CFBEYkPcSJYt5pyj/JvpEPmpMmX9D+k8wrMNtpMntoI3XOHVeeQ4PU
lMhyi8fazR5pHLXPbe+Pl54tYK3gEXzjaPDhSTjsRvmV8HosOlPbnHMFHiBgaK3vqwgvjaGXdkDI
dLsW5uwdXSk3GsSilxjM2g5Ng/ORGo79Oo2WvoMSc84HyB8sMgTQmrMgXj0UzX6ExLLn/P0uKroI
vdW9Otb0jVsk5LEQ1UW2prabwlE/J2V1duHlbSpRpVu7y4l0Da3x0aGpg6xu8Fa9PzBPV1FDl4v8
CnLTp32nia9DAY8dRSDEKrPW0acZQ/E0DVnHuh03d+igugOnNWfNnosFqU+bQErTXlkYl445XRTI
VszofTvvtg7yKgiiura2cb6yhWHKkuh+nuqB/giDZyvIy3G+mpaVH2VmcvjVv2O7XMRBerStdJ6H
tUy19kEqevqh2QSe8mDwlHpzU2oF26SHQneqzHLTaDbQNhSGu0qvm7WnBhJ2Z1/fRfXMnNY7j8p9
oTKiHreK9lbCID4AL7fOuSeIbyJjGWwJ2bDvZcLZ15fx90mxjeeei2ZocMpzh9eG4F7fPVe8uZUn
0TLH9nMeh3XQY98IZDFjce59F7qdAAjIFPsD9+F029ZVvrcrxMLEzb/24NG2YC7cczKnBNcAFfqE
mqWt9EKzrnlfTzw9IlwbUVfcVHHrrAUn3yO9VvMhKfVq2zI8opuwHOmAWMKH8TgO1hJTC5AhiyM1
a7zLEWMDtOha4wpZVw3yBeAYxR4xW32oC6T/BmhWlOPmd60FlpTb6UOLSjfIR3vhQZghDJdyug6I
mdZ1F343mbKckMo7+8J0uz0qS52av442hd/cOWbq0mQx9dXoIGk0iZo7jpROt76HWD9QbcrE36HT
ARMFtKdFRxO1bQcgdxD4Nqayv2pOVm3zApsrjiif9mjeQgj1KIzC0Q/Xs1AEkrfTsCLj64kNGtKY
puZNGXZuQAwg6D+n1FdNrL2z42mM9Udk8m5UHSLsKWiFbZIvioOMGRpj9iIXoiJbOgxBnQvWB471
nZeuFQq/jZd5yT4FqhyAADZ2om7xyiMm23Qhs5DCbp+qaHpWTJrRPyd4T/LmS145FwykZH3P9vjc
dX673FuQSAFe7WiCX6YZc1PmWJ9o1LNVV8XZZsR+uZWai9czV4jxnbE+mmGXnEPhsLGWqXuX5djm
ELfu2mgaD3NEVvrQQQABQPcxDWEojhzXO3ItVBxNwVC3cbXLnCIbznhwpoc6Lm17m/VZP9+FmCnx
/6ShXq7dwcQIUPfwcRY9rdAVnp66DWmU+UP8jHAF508YxrQffWKFXieYVxyZ9UlMOKgK73WcW0I8
sUXlL8RZy8dk4C4LuKMy8yA61p2169S0OlLUV5zo0DtPLaSaFp9NyHiOg6Q3qgEprmSha/Vc3ISc
fZ652UznLtJsg+Dmji7dFau2UGeTGiDOF44Lzk7+iM68osLhnJ1iCJ/Xhh/2YK6QB5vHGk4Qp0Ws
f/FJKiSlG9toMnIYaAeJBwHP7nYkTKM5WiOPEfN0p5jOhaP3hBdroXnpUld9HxxHz2l56XW5ntqO
nmdCV/mOpr+/R1Ki9k4ZPRZzn26Z2lKhFTdh7z7lRjiv2py2WzTmzX0Z2Uegpl9CE3VMlhsdupWs
DfTJ/TZ0xvzMPTA+0bVN8eNOmLAcNAkvRqsQOqc0OArNn7btNJvWxswKnGulJ298XFdRSZT2XC4V
uVd3aB8YKqMVbrqr2fYlt0IzuXsEcKm5wkdV3ie0jdJNNJR58VA2ozzptIFWWUuzsm2i4iWDSTcG
xSj7GzgOt3kcG3tTM+pVG2eM8UyUXuya1fM0DC84ox8L9MofjZdZ932i2feI0rDix+o8mVSHTu2U
b52VUlZ09sMUSU4ErI8x65FZ7GosfXdFF8tD9sP70tMyfwYY5B6E9OxtnSbNqznH6rsIy3rnmkzS
AyEd8jGr8DVPIRdG3RQzK4/gxtgxhCUjTL/7DKMVHiy8XYwLEADeeFMjITEAfPo2mY7J6jFLW31g
uCjMPRif3NxQhdf2XvRWHO248/30OcF+A4+zq6b2kMSF0QAClHUjTpOZQkJARhsSpUzYDWcHk14+
B2OHfOZ1iSwmLNEcphs/YS1gEj601Tar3CIFccOI7TGz7Gaik5YlbKhqozBMTsxDcWDO9T6Ki7Kl
IorccTx79fjBFChEVsJns+1mP14lczhDephf0D3f0ZA+Rgp9O/YCF0Zp1eyRwPTYEVLvUBJfx0Ed
3tA8Kv1YeGFiATzB/mvZ5bhzSgeERETz2mahw4mazas+8m7Q8Ka3jDqCkZPKW9Q0lxyoyQouQgGC
1Yq2jImdPUAtDTMAcDjmXSBIUg+7Hgs7xjvHAI0VIpJrA9kW5qlkXP8+F7H7GhHaeq4NK9kYsxjf
49qLjxON0SWHll4s0Bd6u8VcbaPe9/ZePeFQBwXbb0fZNZLPJ4Fl1pts9BJ7sAYoSOJpxxtUbNx4
SUAzS90I7DC7dz3/fY5C44FxwLkwjMOoYtlvbaRd32dE3zujoSLX8TKuqL7LDbq2cJW3qCWBTZIF
z9YpLwO21DyYPc0KJP2pLYplQRfeAhoQoIqoXubWR0/LCtWtJirbN6duP9uKznLedM5ZCuip3E1Q
nkvKl1Sa1Q2MO0Cr0rt0I2ettE+6LcU5qGh9mo6wlWUeRIV5jStx6/iNtms6tfOG5LZmwNRIxz8Z
YB7RHulpffFxS91AW8pXI77KVZP5GPTySBqrCmYAI2BFdjK78yMo5ltmHOyHnKOvNfQUFB5mfi+s
9MYh33hA250wyWtwlBZMM8u3Wqvw9Sr3w8Z1srYsZksxVqV7YIPOngZAfMXQiE1hsMydM5n0bGP+
aDBiG2X62Rc5p4fWHz5KCf9ekZvrIoyG7zqxP0fXQurTV9bb4gXf5MjTWENn1dXF0nAkRm7nFWQi
opppREbvSOjGuO9lYz8IB11WoJPYfDBHQ+xFio2aoHnzkV7s5+hET4WtM/TiuTvbuBH2bjTOa+XN
GGAK/9YJ3eguknyGQbKUCTkzuAMRj96hnhbLO7zrdU6+PeaaAhpVR5YSFu9mjT8Q2aFWjxuiIHmI
y8nTHnKvqh+GIbtPCurXsLKGrcdYMwAMY6w1ac6HKLebwMBecih796VM8V4wMCSBdhyLm0IzOf+F
zS43rfZL1HQcV/vo1l0uamM0Lrxw6Bh6IdQa6vJOFtprgyR4j+WYyi2tnmM4PavMM1IOyOPHmBrz
ytMo2teLsgQxYsuIU5TFTUSXfw3S4Gvp4pyjINYfS4+9QGTDjWPHHLOMYj6IKNzyBmlCk2SzNMhu
MarTMS7VxplG7d21Six+LFoLXLZYG/1clOs6i+PHAaRRe8rGYWhuVUuFhDoGiumpoMcfvjfNENqb
xndDAyVUnQbDYFhHLSV7PBzHaEIPKk76KDl1+JJCt7ZG54ijx0yeGHfEJEvAmHb22Luqbs1hMK6/
hK7unEziebrH/1yX8S9FF78INS7ys3zoms/P7uZD/n8gzzCWpJF/Lc84fhQfyddf9Bk/fuKnPkNz
nb+hqTKZ2mMosByOmP8QaGiu97cfqgiEcj84XkuA3d8VGogwbEKfUQ8J18GrswhP/y7QMIB8CZ/o
Ntf5H+7OY0lyK13SLzRogzoQ2wAQOiK13MBSFbTGgXr6+dDsmUvWmPEal3cWNGM3qyqzIoEj/Hf/
nNY7h5X4H/kzjNUJ+F+GTEHLnIMdXWDBx+OKFf83N6TeZ/3KvE+3i6Y2w8bCnf7hJHDqNqPJyrWp
q5JVlRyWdl8xV5UbrSsJ/i4ZWG1C5HODNUEdJsOD508sVlXQkTYSif5Skow896owCr/gzViCycDH
QFGRsmdWBiYAds/8VLouUkFYN1IHxj1kL0iWUclBk0x4GBf3M6WMzOF620K5iRxIeqPIJw7fC9dc
Lw+nudwgSSZRsGBwBb0ZCeO5QGUx/NIwjTNZieq1yWt3Q9SODBAemvAGhRIgDpYPU+wUS7rprhGd
dtuhzYKRNorp2XIUyihjF8AiWC3AS17BG64wXpltIN6KcyUVniHV69qKtiT0BmWqmJ40dvI9NKF8
tXRp2YH/yQbMqVV7IY6rf9q4g/oNLQ3Jh9Stdtw0ekaftIhI/QW9hEHB5i7V5xnPzAvAgCLZrxDe
Tzuhv8EcR2EHiV0qbL5ENc1NKNmSt3ZlhZ8g9GEMJBXWNBdf6HjAUq2F6BExPxyg5elrbXcK3pWY
cwLjALXDhE/zFaYPNuMI4rOmvLtTOmibkJCguYXA7QSt0doflYIQuykUGib0woi/wpDnc1NZdXij
jwCvsGDojHTixe3fmTUaHP8tEu2bmlrW5TyMWfoKuQyJ1xqcwU+0LGV8V/WCvoZBSd5bMAbZKgN2
ppdgVf4ZuE0lHgZp1D1y8+m2A6z8OtCXCpAVMzTkcmxum9UfUW7NPiugfSlEBjyYmqAZQzmYd1ZH
xdku7uOR4JU5MlUkDzvV/yiSs749UNb4R/Cmkudwf/PZplVnqfy5yRZoAMMffojgA0x9Czrkv4sl
/dU5zZeiLEi1bdouwbLQnMtC8mcvOjHlPGo1O93WorlV7AUt0WZG74gW7kvsrkfgZDjX/OstcsL4
B37vH/nu/qet3KSK/m7lfvhpfzfWrb/hj4VbN7DPYaDGPqdRD4QX7v+s26zNJKNYzldrnUVP1P9d
tU3WeuQHVlH+g0pXM87z/6zaJsUxa3mWS/7o37a6f+aqs/4dv/qvZZvY1Lpgr6E4jLNY2bXflm3u
VwkQmxZXSgvaOIkzJRjyCoUaleZjFTRf9JbT95xaMUaT6d2AUUuGv29vuBCF52RMzE9uKYsHYcU5
EE0m/Z0uy1bIxTxjmMN8QuLGftV4xHc1FdfxSUCCvcXPnJ9HSKm/xshU79CMxQEUvnLl2tDeK0RH
rlqaMt5IuOODKukvE96p526hUbQc8aKMQqJpTbYSYO4GqObqylPaw5SC2xUdemZ8XJ0SHCWLOjV3
MCvMB7Otl52hZOlnZcMdseNkPBjGUgLnL3pmneNymnpL7Kc+1kGha0tQdQtjb+bYZ8IsF12ot5Gu
BdFk36MrJB6z0IcQWDCmMssgTzmRbCOh8+E6cLDUSgumUIY0NcwxzS76N+AnvvcoCdi1Vp3m2BZ2
g+cZEVeDuW1Y8VE38htO0ONc3SsCkG0cifFWzpgvsBNELkTacaRqdJjPZelEfPey/3HG2twleV5w
6QTHlYPV44w7zp8AW9UHUxbNQZnNx2opxzcG8eywmBd2I2XMY2xcU/Jl2NTbEoNhpV8o0K6fRvK1
gW2t3sJKGR6jhOl+S6JZrlQlnATNaHl91slnlHmReCPXfAC6jXvjyvhLNkVASrvaFA5+pjwsDE9x
0K5KdNwvCdVlVzRGf2cYbKVlHim7mnXWr2vzhlQ9zNqqv7W7/lWhd2ITN4Y3zujY6mQeyiLyJ7Px
RwFcn5X9GQWfYsIJNSOTn7aR3IvMSIIpyy5qqJOZn1MwRQCdttywwJKI5dQjPzc499gjYAe2nzGe
EgBnURaUxfA06A4mry6S8RmDtVJTv1LzTXRaS/K2tPBCZc7BaWz5LO00O+E3HU8hozd0euoGO+iO
XoJjAJRZXWDXYF6TlMFIEKFxCkS8ZdxQHjMd7GaFKvNdo70FDUyFHSojpi1MKXochsdKxsFUDtmF
SjPpJS4SKEiTnQO8ZVNHgO21UTG3tPSFuMxjG3aOpslb7CorSWxnOaXrMazeJUQg4bhDAEmpdtFY
3VWuR3lMdUGP5bBE5pdNNe1hMyBxDu5P22oHZWKUaaf9SRPphKo3a5uot6cLRKo6AMC+Vp9HAQjF
0wCgzMeKywtH8C0YzexkwFs/DmvnzKSsxgit84gYG4ekNowr1pVrNzjm3aTkiC5289Up7ZM9jNUN
VKs7rBTgsHr273lAWOs0cwlsW/mY6jY7d1aS3hNOlZt0xnYCvQECMjv7lFu5heF3djzVJAvEi9B+
LL1pnVo6UnbZrDLjFYpHCV100zMq2NRp/Ia3FgcDEumzZDPeyqqRD1IXF0J3fFax4sN+PNrd6OWl
8SstkkNrxsmFVmocjOUCjyu/6Tu3YZjBkBsbf+xDcfoqZ0x0TEqMZ0HHqy9bJzm5jYIZh96b3lRe
IZmpW0zFi6+28WO4tL4FC3JXzsXe1nibwEslTB9ImzxzKlkz0O1XHqd3ohRgRDs0I9e8KAY1yoiy
la0ji0Upz2RfP4Dd+15lAls2V8AQ9ZWYHbJfvvYuVeE+zpMU6yY2lkgy61ZIbDw3CqEA3TGUTWwr
nHyxvWzDKc++jMFtqR8oVq9Evvxq1zKd0gAyWOVWdMoSu9tJrKmQ0VQEr7Sk46PWTOXY11q+7dIJ
b1Kc8z4x4kDTKZddS3BjQ6JSbKfYZTV0w9gfE3vcJzlZ57HL4sAqqusymmBgrYGKMFPT/MjUndNs
tMsJI0R8P9u2/p5Upsh8m2n5dbCK9qYLE3D79HLpRPYCIm4Jv3e55Nnska0G3lZqVvxtKZm111AC
XyORzFe77dofF/H2Z+LHdswW907DeMSQfKTshojGx0yH0YZqphN/ERIfABz9qIkODltRMICKPbS4
tx8KO/nGyAKkHfMoZSda+Vz1y3BfU57y3M1o4phODzGAmE2E7/hOqQawV3Pq6nhgF+tVmQQ3B7cI
+np6n+3yiURb5Y/pohgot+F1aLKvMVYBVyU9VUuKjck5hjLHu93gkIsThDNJOueZTBJhXWQMkhrM
fo0t9nRGJ7iJm/tysSzF68ZccXbdrJgHcqXKmzHU5ZnjR+b4GUmoR1NVHObGZS3fbEXRqaQR5S10
o+Hgull11vGx+p2ZKpQoJoWO3TEa2rORdtGI97nVSVOxSQ2JzjKQFHL4lCqmKqLEQ7jXsqZ+1lVH
PJoaMQ4vqwn+ww8rLXdP+kj5aGQi7+m+aB8UACr3eh13DxxFHITQ0vJySzKiKCIudljbNymo8g1z
vunGEvZyYbQijzEMlJ0Il+ypMrXnqkl4xMDbntyagXiytNMHnwf9JQtumB+yT4iccyx/RfyiGcZo
ZzzZ8xQN2Kh1VkiSRglrpXGblbtKcx3aGsrhXpciaDgge5CxITCH7gMtI8is6rVpw3vY9OzEVejJ
fky30s2frDkPf1EnY4FeUPZdN+9y8Q0eCtqgvevNwc+S5VMF3hWCso3BOjHZccMZN2YVnp1MMkhM
R0yJwweUhzUAwELh6YlSf67HxZNRSfcWUkrfEAcMO49KGtzrsvpoBjCGFIvU6+N7EQ1TLpt3dEzY
v9x+2EFdFk+YFkefY4SxItzNO3qxqZKx8ZBgrgu4OXR3A0Pvp5bXCeNwPzUPKUW1gZOa7m0cld1H
0krhkVOjZCkHAQkYyGKEhdIdC5g4WDGXLXpXy91ltH4suwOZZy9PeSNhv7kFMpoqzW+xOgQ5e3Xs
oBTHS3BjFFpoJ1Et+YPIMps8AgPjFm4YcTe5s2Pt007VZ9fopd92orxWbmvuo5T896YKp7c8TPao
CDud91Io5Rm+5k4nobWBCjxxTTXV54SfMZOAWY8QEvPyZ0hnTinLyLCdnD6AO/qNsE2n0XfTZR+2
AkMat1yQ1pM4Q7gs70WNF9009fhWw3vy1rTDcCrRzZ8iKzduRtl3eyufS6J55ErqcTJ3Td5jCSd7
GgydTsouM4wnDIoVR4GycX4ZRW7wqorG2ul0OfCmRQzlyVqBW8ys4WamsYweNL8sdoL4Crsek15A
xEGqxPltBFX8iG+53TMPc8jGp9EN/ihZgB8tmIrrUmFeHUpEEEccSj25kwvjdmHE7nVciJ80oiJT
QDi3ekJC6ph6FzCXMJTMpBjTODEUzG5om6CZRKz7SvqOIXBPJUtga+GDS2YdtzwTmcnirUDh2MnU
GRheGjQIpvmg/crMrtvXRbxCnfojyUfjRKkjj+dsTfssnotD29bysEhbf2kcrfAGDsKrXF65awW1
lcEHbXCaOUuSBCALctAzJkDLIRfhmWqWDJwszAo3gPyqMXad+g6PsUm4wB7sjLcUMXsTEfxgxLc+
50k11+/tlChBLfpdhB/jFdAYQtMyJ1BZefDBnKo9WF9YqrHHp6z5eleGp4IXjR44hhwqN4/YCFoC
CWOgjyNSfQMY55ExwbzAyLEjgptz6TBmFca+xs0/EkVH1jHrRb6MLVS+xjHWBi+rncXGpp7ksYwy
XecLMdDcLKtxl+yDGvLBqc6z1ndZEMdVQ97dsB9nK1oRBW6U3QMDKHaKE2LRKpfKV/FpN5vZUgx+
8gVe5RqPdD0njJC6Kpsf89HuPMtIYSEPNXOQiINc17dqsORFckNYFaJNJNoPPSVEsZKkql+YVZeP
rCJr2UfWuMVH+cgUrWXI5rajt5QcNMye05yOn9WjKsq4KvFeLLN1LsQKkMja4gqErT2maH+POtcA
FiYudWwgplcYfANjHpnvfDry0MQYsuMhB17RKeO2rm1xhhH4VpM883OnJ0rhYurZC21YDrIIWfJK
1SpvZpnQrhZLbBd15HoA9ziqAMQ8amzOx6a3ll2uFComvUo5QZIEGDday1Z2jnoK2fnAQbUGGlfc
7FMB+jZOm1LBCiiL126uBS51B06GAwVwsTQyxHYx7/m/2FDVlkvLjhiR9mKNw5L5XFjv1cb9ZKwA
IBI9Ec7VjNu1iAKlb6DD6tyTi6jhWhRPKktPb843Ma1siFgjzS+ZogDo9OvuYYmN+7E1j06XiqC3
tFsuDO/S/Tam6KCn3W6Qo0unXsIZF9UsUcf7ihsfJufRPbrrDHIKzeTA84GroR/7V77RN8bOwkv7
6kUBgA/CMO0/rMz8GdP4NJSJ5S2ANZlCbOFcXKZmUjYpXdKbzo5/GYI3QmFC7ZkIi/vGHYDYpcXL
RO7/PJny2e0UHa9THTHhCS+UrIIjHWVxbQ246dDnnP0yTwD4uReLi92zVs0hrXHYYZ5qPeHKxaWC
uIle+gziQ3/mdDmVDEwVTr0AIQysxOUO3kp5anBoUsW6nZZSPODXBpMTVsuu0cQbmp2DKaLP9mOS
vZdqSU8y6llsenQaKM8q7J+A2Z/Y8aOnyUzvxL4Ps8dx4IbI0kagPnV77gpc6Dc6J6R7Ck5J9ZhR
2dNYqKn5rsLrmgZwumwvUiu8QKGV7viNTbC400OSLl+zE/V+jLsvxowu/ZTcxW1jC+47jf1sJKVb
MQwP04PpphLotKZ6uCpEDorDCIx62kZuWm8GfVKYQQ3uvc4QGJBk6FywJ4NX7S9JVuQ3AtXmZDSJ
tW1mSdCrNwMhWrrV7Kb2CbVXntHNF5pjqNYSHDCb/uo27lcqHYvDD4I1Np5gUvSTQa8V/pfGZTzX
PEmhPLSEcDy9EQ1bUPfWk94B2xvxvAp+HI3rUuQzWMO+MfEYlikb0hhdQ41p0iDm5QaT6PuCiu/Z
xmDv+4ELKJcXFbJax8k5uepKGx3WVja75s9A2d0RN8WiMre1h7iiB2lU7BJL8zEGcOAhJ8wBhK8O
PfeDxLRkYdXfU9E4QTkmXroQr6wHGXouulLAT8/gRJyboLGKPnCcJttU+XKnyfIBA8qhqXnIFALT
vpEKFmFTw+AfmWf22w1tRQ8Y3RR9HHaknmY8Hm3yCaNbbpC5jvlgv9vdcOo5rjealu9GJqZelWkP
7BXdjWQAfgQ+jEwB4iOSo3kKQ2aPdljuGWhHnjApQW/7W+r+aJ4FUwg2APgbRB3maptW01hworI8
xKDXGVGIYcfjJu5ay0x29D7NW3eklhFK8svoYsEm2KNiNKVPyGRVKat0l9FI6NH6cck4j+9rgDMe
QHF9g0ftCSIYntX0DAPpuwZSH1Aezk2Vv9dunkgzlV3zCpukXZNcj9DVqAvJcSeywvQ7cB7DNUcv
8Bah7KXZ4KCqM1o/qDzyQUhHRCwja1ulOJHU1QoimZq7dISwliraJ9e3T8umUkofCx1gM8MgndhZ
1mBqipBgTI7RQZHVvE+gRz1jUNeKWCG8eHIhKrA9gyck1mXxL1WsJie9iG4y4iiGGzFGbQvEP7Iu
fsrA7FLnRbimgp+m0LiqXaTunZakWtYg8dCXyJXemid/GYr4K1HB1wJA78VHhC/Yo4D2odanj94A
6UmZWrvJyoLPKIJ5mdSwQLUUFaPt20NDYgHXT8gUSFPudas5RlgSaPYwM68yon2Uo+ipmZ74ac3p
FY7oHvzVjF9afdPYeG7MwrmoHKzdAZAEIGIPyPBpLMsX2WrpXrHUZGuJNjlrjN+FKYORFeWqh5Yg
hq9p5R6fFdtFEbq7uXfuOHioAXOnmaUfxKdmTz5v+nGaDZaRigum5AXdcAT8FXMo+3Hm+ItmN2sz
ZHOxGQGvbliiFgiyznzTEO5qHF5OzlNY3gHL+Yyt7sXQetZC1S5Ldn8PM31DhfCroafNYdELxlkx
uIxWO6tKfYeXZQcI3PoFAmtjJuEuq0nJjBwnkoELxlKYhrcgWEA1S1oGZuZrL/To3XVpprSx3Rt6
fq6H+IuGW+JaBp+bzZHsVSv44MnDeFZOgkgbhrtqSpk+01xeY6JoMyE9stO7yEy8GjO0H9HI8IhL
YM2UTKcuYgzf6MBJl9n4IDZzLML+rIXv9sBzBaHxJ6f3z1PWJ5CaUgX6RaBRwjdSG1P2JyGxu7aO
kZ3wpd3huT2NLhU/YRdzdCqKXQj7n/gJJpM+SyOunMCXQERZxWNCFpUJns4yxL0vpzIc+3w/c6fX
3dl4smLjlwCCQP4NBFETC2NL6Xd7lrJSzk73zhj1VSF37UbUU4u2+babctjWHS0ZmLyAoGBUJcJZ
u4R/xvKTfRYTNq2no4EpOSunt2mxKRLop9Jvm5/W1APNmq6I0Bv6P79kN73ioQLiZLlsvkUMLrmN
UkAR8XLWGl08UtETXRXT5GkxXxSZflT6YOzd4SJx2e2bOvrKqmIJ5kadsPHixwSQmW/Rvzm20Mdg
D2ctUdfOQnrd6dedM8ybS21dqeq4xHIO3Dgj7dbXbNOjvmx1YRHZYNbgTLoIyEl3e2MucLvj5QGe
ibF1ujV1Oxg1OqizX/PyLNW3AV9Mwt64ZHnpF0b2M4ty69Q5B0hYI6BESVvJTAXXC7kRCSt+6dJc
gfwH0sZZziAPtUd1TcCVVLp/x4xS/aI0VLJ0VDwjZxp+Codvgx8cqHutlEeOo+F55M1KlPLBTsNr
T3CPPBRVCbkd1V7dTU9jyAldxKc4ilj7paL4zqRAWdfCV7Ipe7mkXVAtSnzCr59f+PinrSLFPpQm
32gVl4+tO7FS1ZZ8lcqrcIetPk9BS9Z4oxrF4FkFZqbZ1NoHs1jFNEc/UgpyyHgTdxxJviwlgfwL
aqQlYCGH7zKsrqbGQ8n16NtlDqNXTOjzXD3B4NrlLkhvrEJBodcIHFYA+DXbpBplN2pM2HURjhcm
ubFdbHUnSb6cSOHLoNJq82XmoLRpnJFJ9lhACIs7wF6LulyisHL2ZIzrLdcpMgBm3d1hVlZA/08C
D29eot5aPVu3Y/50GLdn1BVtmr4Mm2/Hrs3pLeNl5wKSesv4MEdibyU8hJQ457SRZActZczNjisi
LrD2W42Rj+1oa0tL0hsYz5eFSdG2HrTV4AmozIYTgKKCLK5z/uV5l7fSNrZYaR9amS5+W0bFe9cn
pzRU0L7G+5XC6RvhyK7cdk8lp6YE0PimbRtsoMK28eAwtgBDgNyf2F8QTqnm4Cgxw1bZpXYjTq3F
ToUI1lJzWgbRCBbBqhAQGpsXwW3MU4Mwa7Dr0a60Iftr4UVuysqkTbekRtZadDpaJJlSbZX/6gtu
5faUqQSDMJizqAyoc5sw6i4IpL8g4LSeEjYsvBonv4DcUneDH9cK8phwAWS9yGccTOaUdDhWw+XR
lopBtqBo9oqiJdGm1jj3mJoz+lgBqN6G8HLpmmFlBaYu73UpYlZWSpe9RkvtJ3tinx6l63oVx6nD
YKdkm5fGimO/sGV5CTWQdRv2oAhYRe/sCCWqgdZkIIkVzb1N0d4/FbWhyH1woNGoVUGzeTOi8S+V
+mFW8qwUlh86NLS4hJVedNHr/gCzaUfTvdwOZoP/bHJDL5z4ErM2PPTsyz/8cEmx0/yVEpEeok2R
peqLgp35O+ZsQ6I2zOMfEPQJt0kUMUdSRb/wQX5hGlDPELXUjzZZLGyZ/fhKn9P0nKE9ezmJjS0c
8vwYW4j7ULYFcmhivOmmqV2QhMSO2HH5IFkIb0I3eSqWPjzTS1DexdxuyLF0De4q7gk+1L6ajIoR
P8MvExnG4mG5loS6L3nfZ1ttAiaVaiK5zKOsX6W9uMdRKcIt6lTHqTbvfYOajUs5kQkulvIjatpb
M2F+EKtoSZ1oFODdqX3lgZBbjWopXC9kfR449tUnSdf6m06Yd+BIH43PE1byoyxMDZ0pNG/mGmM7
WiT9JgRczZMgiA90kPOIlUNDxBQL/LefdOCSOefhvIos+u6x+ALNd15Gc2q/B9FJyo+diji6NeOn
VxecjakJm2TtEMUKCGNFuzczpzroet29Ejufz65QqxMO6vB7JVOkaEBlpEEv6FuTp7oov0ewLhh9
bcOvl+6pB83AcrMypWRSUTmbUEGLVGqcquk57TLlw5567Iy9RSiiUOVdB+7Jp+iXmVyZ5Lspg/Zq
dS5Qp7Cb2MI4XGRY5Xh5mjnz8mLyOlqSK854hC5uk3AY9ypsKFIKEojGJEpOCHb+VfMBHBdM3Hsk
hp7M3bIwxyECed9yww/+l8mLDBgL9XZJCfYUg1uCo8Nf2cKmCgya8Xyc9zFLjNn+geT7/9poQRfj
3xktjh/1x1+IR//+9X/4LDRh/Iu94t9eiT8KLvmP/3KNtdgAoJSwdEwU/3HFmQJXHIZV23FAAsOm
xfTwH3+Frv4Lkx08V5UKK0O1rH/Ub/kbIRBikQWziG8CLKJLaFj9q9VG6mbfLhAub4e5JxrTRbi9
INV4BoS/658+ids/HBt/hlWvrp0/+ThgKq8MRoO/C0hfoVqr6+dPPNrUtjikR0N6B8HzjrntS2l3
93//Jf6fv81fv4T9299GTJw6e0umd1CPXtgTDm4yvy347/7ZlzFtYJUmVmRhYouy9d+sUDNta+w/
bXprpDRkKU8qqfAa0urffxVt/W7//IGZNjROHIsmdhp4wb8TFRvVjNQeFu5tYusXu3SPWMUCIYuT
aPBAG+VTH4XvpOQ2VT0Ef/+1f/9Z4bXRgTBrYNN1S7d+fywILqujzPXwhhqjS+YOfq8M27//EuAw
/2rItMFEuqZh4Rdd+ZS2bf6GUEyRetVIaewbO4MgnZel5lE1nOx7BN49eXKSXOaccQfoYq/Hb7ob
6ZVSsSCwp9ruCGRdoxTDNfxoaIYAPx8ewIERK8w/NkvDYgsn7IFB0mahpRBcVdPEk5PmGD5UWPPQ
VkN4tpW2PSTjqF/VJGVRZejmtXRN+FEnnBNUnTVoJTsYOHjGx6BkKn8dqr54jN2k3s2MoCOYHhHQ
E0x4CM5wLGyYdFgRBnO/IgO37YjANI1G5kf4CVjhuWl2RQcOYkgsOH7sY+uU18y3WuwqO3IhsNWd
+q2eqCMemNaueU7+BM4S14RnDdRXS3fBZJFEUwXjgwyS44sRUyVA/LbZGbYZX7rVM0kDS3XDyb65
tzP6Bkrc3u9rNcjs2TCczvTKN09mMzWX2Cws1Aci1pTJ00BNWn7LtNT8TFxLPzqwx3wE5GwniDV+
UzM4cl+yVUhgoxpMEdMxAu7sFjxItDDkxkGJjHHbOjPl1wxAGFC+2XFl+iaDQ1pqdMamc9zs2kQy
RY3ie1WvX5FX6CLqJov8Ay01NN5OpwjyL2a/AT6DbkwDjhK8PZwC6gtH2BLZeeDi5lD6BJyGa2IR
u5cqN5cr9sByy+k43dCYwLfZzlBX8xx+Lq6Y3QQpAWmB7qpqYLSv1Qa9QIAFMfxmfA+qORqXxsxg
dOTova6TOzSE0qlEn47ZMVPomXio9JoygNh2CJQbnVMixgqnP2gFaUctl+ZZa0nT4pqhkjcXy5FC
MpcZcIx2gvvBWybV8dHalHSrdDUXjFSKi9uS+FpI5GA2zqp74EYmj4w0f2hCJM4VIxb9dARBSycP
D5PTjkeCaljYwg5fyuAu95XhNidZlOOvSDqfA1kkT81aa9u59A0aMeqtLNFMmeWo12zkHu5EVrzX
Ssr6nGoybiA8YmuobeNmbnLrkNqdsY0rC73FBgNiRbgICAYy5SiiZxJ6w3buLCp+yFbRNGAXv9Dl
6cwQoKkLaZOCoL3oNPG6HTBv5cdMReiOirk+lBWOfXwEhNd6U2DJMIc1g5TfT3IqEpijnXHH4JLm
SeksnqaIwrPCIfRoGKyDfBH9Fj85AMisA2MC3sOjx/ijNbUyKI0+8XqucnupzlzXcNCSa02LXTGW
0Y89oMUYFY3BwiG5YWeSiFfSfJAhRK8V6l1lLSVor6g/0FRRXZWJfBKZyYH4/iz2GU7Jg4Et+kJF
ReWNY8MPnEgfv5iLEeaBxV9aC6JOucBiKHJUAM4DIx4bG3qTRuxPi1pWawrQx6qOkYaqwuNOonk2
CZxj05mEo8P5yIS8hPVqcUvne+gTmnzDpDrjIYrOmcHEI6PpahvxwwO+1nlp+eiMwncLC9sfBTKy
GZNgMLLvNgof0AuZGNhuZb5j7Gp9NOKn0WKoXJahdjBjWu7izklvliQO90CvV9P73B1FhmvRYvBy
aAc577Ho1LscA/xFzgyI8tHAB8KhWmUOyuBS6WnpYkr6NVMT449h79xyBzV9ByAw3isak5LOMi4z
OGJinmxYpiHTvcwV6Cc5ZW1qaFNhimfQzy0Sm3QIY+VyRhttou1Zt7ReUT8go3anxZm6oF45rG1M
DDgyQhs/1JzuWffjQ2Vh7MNlWG9RYastBIty49RZdauNrh4UiUEdKALgZRjEso2b5ntJaxfykKIc
jUStPDXhujpVQuwxmOreyMzSs5IajEie4HsegNqUU/mlD6rEWGku3gjPYiXCZp/TXHT7qSyqO60Z
h59FjbOYri+TMKUlh0dQCSlaimwO9I4IZBdpneTc4bCrhLnBNQ6GTCN2INdm7iWfvHBWHsSoDfsy
iuxtNpSE+PHIEIYlNikhSO/iRU6BUlbJVhpzel1aOGujwgcpG8V9S+YSXAbDCnpa55oJyRS9aVNv
B1aVjZtQl+ntaClOkNSkE9fOqM0iInmdmTV5U40fFLd+rFA0nBLvUmr7cWQ2wR0TyYvqHLa8kLXN
Ew5OdGaX/as2ZwIik6PgSVv3gtVq+mVYfGy52hICpPflwa1SJ0e6n5MtlyH1SPmieu3zW/j+WXop
cA98dYWtPmJ4wkCRNubOwiDUqBWxd53Yrxajgmnx+FNWZMRQpN1juwbhJ0tTL6YcKH4lfUcFmz2s
hPyf2k15pi1S6oKutT3qqe4XcF48Ns3kdrKNzyrpom99AL3JhbW7cQhMfaaUM9E0ikLlK/rE/DiF
PkKtUb4rjKE7zLGuedDW0tPkqHx0KIqerNIvOZn06badZgh/jazfxY5FZy+k4WiXDXOib9i1G1/t
ZbIrIF3czmTisFfRc7OFpdVfK44FgY2PzcMpQRLDbRFkO8Yc1AZ8ofODyp8a/ZgSlhjbSrtgxPhk
Fmn48DFVRJ2UoAcD0RZQgVt27IahUT2YgBeJKObs12VN9FqEVn9X2igmbS/Uq5agfDlqFAf4n2aH
SWaBgdeUqEI2o9+jEtuR3+FgvuWmTLYUjeBuoskSvb7BK1myhzvOeq83iS3iy+g8wwiJWFZD8jo6
SnooyOtu8YDwRwv9XYV4dlKtyqEmSlECcJ4afNKZ0cAQjz5CTosHJf2VmmH7EQvtZ1z/4Xrq8+D0
xwFG1+QJVVpndIGP1JJMg1dfUe7o+Z7cff7DnYnJS8dtH/fLF8ypj2o0lI/BFvpWmo6kAVbVMSiE
YCyAtvFbYa1eAfgufskF2ifrHe1JqqHM9A7EDzeGTJAACUicGZNaoyPz0q/HpL7kaNEN863M1Y+o
qnAMwJD+1Izlh8iscqilBorPpLLRUyM7OU2oiXgIGVSM1vBp5HieBnVkBeljpfD0XrI90oV+tfKI
cuGZjRbdElVcqStn5w7WDeHzq1GY+141g9Z8bqNXB09JojmwglgoCZ2b0w34TfQoWf8ip/HTKkp/
xIASbSDEMLPT4/HEKaPCpk2ihU+Rep1qlH6HXufVmKCorG8Hz3R7uvPs/83Zme3GjWRb9IsIkBEk
g3zNZM6aUpNlvRCWZHGeZ379Xay6F23JhoW+/VCoAuxmJjMYPHHO3mvH2iViXhb+VOV7auDksmDn
udJ5klbjclQk9krf1hVAu7zmN5C5TruDH63edXVAu9n1I88mTdEDHQAj0xWLFByqh5Xozzkjh/1E
+hNTAuZTMpHdTiszd9FC6LwpA+4aBCXCVeHQpqM170zYtXB9wn4bpfarBCUOWCYnoJcm3QmSqrUz
rCp80FyaoKVceJVt0h0SmGfEHYYVnUoQXqGmrmqXNNoin7XHIJ3MTWegyIuMlCDc3FFuxauV4QOS
0fDIKBpNcjJhSS+x3NIRIt2sMp3byTEZEkptvEzTMVgXZvuaY6O9GPATXEap+cM2qLSwey40lJl6
AJ56sY+clFapGgq65mbptR3QJPgV1n7S8vaeRZLghHcqJi2oUkVWGreg/+KVUXTgX0R4iMfizIIz
PR1s9zUipuQGceoSTVo8jGHNqmlqsRpirT7ktfwGWBRymiALUE/zd1ic7cZ2CSEMUajsHE6bDKWa
sPOKDIFHWtnxWpnk3+ll1G/CwZ8ORjGGDem/lXgcCiin0PSw0LsRS7jRCv8UCrC5PGZds01kD5EN
TOuNnfbDZR9YwSX73LTvKwxwvhXXW7MCFk8RWGyNMupYvvCy2PT99hIbRYrmuaDQmioQe/Bucsgc
rVvdNo20XrM8oe9fImFOUH/eZ5NuXgcMB3aZKp37grWycUigDViQYJpyR1iHotFpyXE6OhI7aO2a
hqewwp9xNHTnLReBvalyRrsFuTe7pqIbHPcy2FIiWJt8tLSVT6DOGkMgmoNZUFkEdI2LUkKmLMrL
mCm/l9RTvLYq9EhQll6SCYhLDDWWbOPgpwV/99JtWO+QGtwDabnhFe04xrQ9oR2qplRkhqdt6VQC
pUhEsKbFSPTqDGFqBdqUbmYUVdeknhsMo+Cmg4gy9X1XucGrJBpyK2Vb7khNBW9Q+qDcaCy/RLmc
L23QFkAfdCZfxCLeODKcHuklimM1M8o1tYUyE0zVpeZrnIrRYkG66N2n1K7iBzrefcSuh1GaZnyC
xCHQsa1QlkauvEVuh+xvtEkgn30ruZVGua+pwMsEE73gmeWUVeyo1cKj5cjsMUZjxBk39596BQeA
LTPfWeDhvbzxGSfkNHzFoJHTN3fE2oeTvy31+Y7Tlr3KF8kZd26K1j41HeAZ2vlzhHc5b3J708mg
uZ5zjIWxHcdsCSM1cwqs2LLAiJFdWZx8prn7FAXFZa+q+NZm8Rxsvwp2ZsP7iko0vjItc7yqZpx/
hhy/A6YBwuNG4Zbp2rRz7brczGiNNr2BKjcbHKrABNQXMhj7iFK18SKbMlSflLysW+MdK3QGNqAc
drY2OyjHjWxbs0d6HMTPMHOHA2MvjgXpUJ9sfUy2iEUKj81MXKi4BtRJsNEVaRI1FoNUHo08hyxt
d+AxCoQmRHfmOPr58dCRIpAPI9q+ud0R6oEXlLli4X5Ha/1TA5lPJ4jilUhlf5Vo7nObMQlKDfOb
PWnpHl2NgcbQbU5CEjUQdO4jRynExj2VU9+GSBQb0mfcGbYYSiwawr4EIjJTlttmj8xM4MU0BXN2
yEc8+vAhiM6NiPZRJlGQgaEjFLZf6Wbca5GgDrN4LxCsMFzGbo9ZHGPtEeOE/WBGaFisQFq7iFAz
kvqKgcmiXSIPacjWdkVMxDvTY6fTrIexzYRHnig6fLAcviaTdUkSyUUWpy/M+zHmJ6QGyNkfr9sK
o7ieDD871blXBMpX8LbdZVMsxkPA0JTcWHb3UIvzU8EUDyJRPWyCiRIJq2u5c0jKvWtD0zkSAmU+
DZNURGEKphFu5xwmEulvuXEBt3xMXpGfLcsiezah9rFBySseEvuiYDK51TW93YjWslYpHqJVV9jS
qwvOnmHJ7KzLReZ1RdNuO4eTWoXljDMnkSB9m/jroO/SlYYJiSeEA/LYEv8MVrlZY9TCs9y3P/2i
pgVUdrbX6KyHOaesRZkY7v2hC/aukcNBJxH8WARDsnUiAqCqfKUVRnOASyOAISCNHswDnHrrGnBC
dq85s70u2/IRLoS/MWExkFk02ys3jOJtJZBVdUYK49sqho1C8HYoUTwAQJHekPlAIlUDEKdMcO5k
ob0eE324LM3FKjGKp6ReXD1x1mwdXQ70tgyxFcRVwgkvxLjrw9Yl2SonhhqOXnEY9KRFxqHlO3KQ
0Ya0pLX3+E3XBoinFQ0Exr4ECHrKn1mBg25dRU3Ljk2iF60/JK2INbSDKrp32VjwC2scQEylm01j
zISDOczrcEIntwBYYBxUTb4LwZQeNGZiu6YY8n3GdGlvV73D+I4g2czt20u+Qr6pSD+9NMPBuBj9
sf0Rx8b3nqBAgjfaeGORMYtgPYPBa3aUCaEyd3GVcjb3g2lPh4rjeRRiWZ4DQl2asLwvMMZc43V8
LwwOSwwdu7UNunfVDnV8DS0VgDEfYJ0lgsqE9iiGpqK+EiW9bMyJzQ22QVQeJqYy/sf2RnckFVFy
zbllWue9E1xFAC+ogPDVHSqgedtcG9w9dNDixMgKuWCLYjL0ud1pA1pXiUw9uYEufrQgs9AOj0w5
G7ggTSXVvgSzuIvDktj0VsFV9gMkY2jOQdeyK6Mb7h8gTIh1XsW919St2Af4Sw6Ku3StD5LnAFTE
DhSJcS5bJ9yKudEpKP1oN9j43hiVMUjzO3fbt7Bg6LzzbSqTSGKiQvZ2kPZbMCvfK1Og96LndVNN
0Qg1p8JJIli7Y9uF18B2+h0ye2MXGMt7irPcVoGP3BSa43K6tWHGVfZTX9fFXqAFXGWcVdZZPoVn
7DzFQeLbvszBO3m+HFAOQQDyHJg/W6cdgx3YEoj2JWN9SDD0HMhT87pJmF4QRPY+MHFQFVmHKmeg
j5ATl7uFIjVvgS/VbwMgozvGj7lns1DxtdGm9qOlQczxEEwrMGHYsnU47ELmrqi1onVDVrTXZXI1
NB3ZMTIVFwm2tXWuDA79iDwp35DjneCYCBg4xhMB8TQTYh/dakXODkNM9GiJRpohwUy4YSGO2HqN
p0YX41Hh+9/52kyvQRXlhXBaxDCpiZ+kQZFomXZxOaf64LXKhktjJwauCqfY4+4MoV3lP+cgyQ5s
tN22yGnGwSSejrGZ0K9tcZipAAEEP6S/B+nL2dBqXCailvYk095h8r6YJqU9Hgdik48Rutx7eGML
RitItqYT6tsha15ojOu0XWZtFaiBM0FWYsohARMwLc0vRJSJsesQp6zLnklnn9MQqaL6kWIX3Qnn
p800xj6KYFMdArJ5b4cJDa8BvQhSJ5ZdyqeVYQJ9zAhbWHNsbOnfcVwHhu18y2YxwuTR7m1F669R
vo72cdB5P3T4rHQFOBD5EH2a6tWEf7fqtQbNj14Z6E3n+kawqa3dxuE1LRS4maaXz6IX3d3oNsRp
d0mwB+SUepVZad9II7AvUPIQO5GkVAyc5dF76ea2phd3Gyc3en5KYpNM5WwEHGA2vKVtqEoQrKIb
epToFwx+W1Nq0yVImWSr9Q6Zu26nDmOmunvILZK9R+9OY6QjBZdBi4kOThhSp5ovni5zBVLppBOV
nithPveNYnHYXXQaCqV5fSbhpeEEeIqSyTzVdDXvuipf7KKNA2kyTbpLQt41TyQJNlqtEI9MWJCi
YIVh6yqqgMlBDg5SZkh+suIYoDBO2jS9GbXmW90vDX6cHggci54feKgvCB+vUK0M9VtSuv21b0Aw
EgWnV5WJYYfP4jGe/fa0ABCQreVEUNBohkIE1l956DPkJhdUOmYXFA+mmQsAljo0jnZARDb6Wsdo
QREgaRX6VT66PyY4WLsqHgz6UClVoV6T7jBOzgk+9uwJ9rtdLOJ+O3COX9NW1VeNBqMbKxgntli8
hhhrFmoIKbwTkCAMZnMKVA/NVHmN3iL43iUFgCCLIgumkwQlRdYUz41/Q6r4uIVnLO4s3+gQ7ija
Y/QMAi8IyQKEh2ud2sgerpDgNVtCgOZv0ITn61bHr8Kh0HEu5FB+q/oc4QBywHuT1Fq8U69+adiM
InjXSCtKf5DQIQ6Y74Zrm3prJf2k3/vhDFyziYxnh5CZd46F363EH64YremgMeb4MbaLDggIjdUj
MBIsQFTJt4h/5E4bdLxy6HEqGSm2EAcNRyOvWHiPsilQ5xgo6+/1Di2hCadq13TznFGaztkurZSN
rL5WdbRyJ7P4OdBN2rRZVOO9kN2lS/CINxroekXJawPuaob+oVoOcFObYR/oi3TktDFHWFRon00N
Q6+uVtY159E3dtLu2peRsc7H9pbBYrhPeYXQA6begByKTpDQNKZikJ0mK8bMMdMqGhDCsFGb8Rnz
xos+ROmJM6gNJNDvr2s94uBakR8eNrQa/dAk0LEaXixmxJvQQr/ZSQOFWZka2sXEMAKXdDl6Dcvr
Jh7oNfQNWmlLLkVKgF+7y4yC9pU2vcA+IYlGM8V3BXVJ2T5eVUViA6B8G/OPDMWRsFg6IalmQPWj
s93QQK1Rs/K+gAQG8DQbjDWphumtAPh4VyNsumb8zqNAJQI9t3Hb7y0BjvjNNumzZpDXydlcO5Hs
hl9mGGErRrEf8kaLupfWSM0DfejhBoA1a9kZJEaNBjx6ourwmxsl5VHOXXsaFiRzFWPniUNHuyT5
7WZsDEQs9hx5DvMvRG98RG/SOJ9ZRT6tyUuQp7InNaMkHmONPjHlzJCoHemqZJpjfkITnA7TQ2dA
nGKQRhO3VtD+XOHOq9ZpjR2odwconmy9uaidn9rUA4kt0DjPFuc0sfwjj7Cpk2nB95XM0cqkfPbB
kO8NEb+NMpmPTAyfRnd+hL38FkteRUrvH8uY7icQHwdx8lilRccZwSoenM69K4pRb3cs9HSnabqx
HtAmjmud5gLWZMN8ixHsRl4bCOfCT0JJ7UG3q0BVS8WQBBcNgqzzlM4Zg69KHTE2oJa6jIiggRM+
a5d8OOxtOKTSnciqZA1EKdzJpDD2zewjnuO8BJ8mjgO5mPLGadfyW+3Q6vffw1jGF1NVVldw0NMt
rpNqFZEIBfAVIh89kbnc4M2DLYSNq/ISt8gY5gENbkBsbGA9jHsRFPU2Yqy87Y2c2WJI1K7pt+HG
0cLwRH85P9LWyQ8gUUsMB4jRD13nVJyHwJCS+qytaMywLpmdnKukH1HmZmRIAfm65TgXsA/j5B9d
zBmWQQ0OCMAlQMlU2wyj+7bI+pmhPVtIl84lKk6Hqd1UzHuSD33PGRafawDzqA+cZK1wJOJr822v
HwjRYJ7yHMW9tQsKJ910ZkibTpJ9Q5pF/R5p7owvMMCos4oFfNJ6qfQkaS8rfoofZlXrb7TDCVHE
91TfobknoqqDWA10ud2GoLI5c2AsH/Wwvmz9lNnUNGArdKDvqEZZJzWqcW3araBypJ8+NtEbp3Th
DXNMfO9S3kGDJG4noOMhO7XAi5hO6e30wzFCDuiAeXA+83KInFUi63zddtMLYXwkcNf6IkIP7nhl
mo/+hLCYTm3yjTtuvLrVknpVL/w7ABK0OGK03OBwV7wVXuFNJzeSodQmAzcACs1Ib6fOtZ4SMnMf
YeW1ldePOO3dIBUwiZtylZV9Aw6bZrNK7CerKeRK5Zy7XTsIvYpq5TTnWrJKI40+l0NYCAm9HD9V
q6jv4zLS1xio/R/ahE5xGxeaEl6LY4HIofF58HnMMQkWLbJIu88ochPcUtQvV1NgGKtSYB3VDbve
Cmdo95oPdk/lXb/PUHMf4cqYaztX4mlKDSTVuKOocVw1XHcV/lNpT+HJDqT+jI2GOguGXLG1cjjt
rDWJtUh0B8Wp5x5pJSaNIMOi31loEBwojG7NCo6JLMa/Zba4lnQcUjrz7Q7z/zHTS8E8EtvnPHXD
Gqa12rZoczYaULkdn2bcke/mQCD09W813tiVrvvmEdVoCeXPMO8JZuOMEOPzsxdZdTS0L/7YdCti
MDNs5XoJHKwj6Kxs8m1MOGlMgy05q8ABsxULai3FLBt7cldbrafKKb3XQIK9MUR0XkLfjCkdxv69
LCMooWU37IgzxkA6kX0EzwwvUEL2GlTwfkePbuDoicVoJoH4Pp/D4ZatlUyxXqtM8scLA/005p7r
ToAMHXSCFUBCR9OZD8QEV286sep8gpNLegosyppfrVMZxeXk7CyrrLZuJ3WknnzbjaHJ6UQ3cfb6
UDHa60ziFGR6JcHRXo9aaeF4lG+ZynUKzNy/GiSWBTkDZ5xpADOsIlySrCTrFfQYHdESDTfDqZcp
wTiioH3iZsn0nyGnhYWzH2DBKNQWXCK+WjCK/bDuIzwCfUaKea7BAF+hGBZegRHuLmTh3CbpEL/R
z+ugepZzdMPo0V9PPCo7pF0zUQtu4BHN1SHyNwQ8R1mHVymjP7r1MxEUKd10o0jdBXXWnAHCgbVw
OnET6ZIxZmlf91RLZ4vjXoUmJ+13fsdjOgukI9TO+kbosjoUSVqjxwSQa52CiDCJZJh4SMJsMU1J
vcHh2mb0UxUxy6vGMeZz6jNAIpMgOyJKLd5MRbd9nDR5sokK+w7shOTPIAWcmi5FH2UKuUH83VrR
tzU65R5bozU5ojo/TGkt3t5ugrxcs5WUuJurGExD3vk/o4DHPOYP7PXcATwPmcxF+wk5noQ3+i7M
Q5AUpBYZ6GvbGabHssRCjs6UXgVOIH+HK4PWfm1oVwk+YU48BE9pbYPw2m6q+6KwuBm+JNHQqtv0
vTdM/8lvxHyGu2Q/uolPsysONNqVJRMKwicGGSOyoWRtvhDtfconplawyICkSkVYaZv/wKx+lR/2
QGRCW5fhAzPP22nk6I8TACLFpnDPk5Z8Id77pETkpIRqbomkNCyL6GX3kxIxpA6QCHzrs+onOjub
HgGX8ZVK71OmNRfhMoaBQI+uumN9zs4eq8yPdDGUZ90aNi2txF5nSP2YMar9u1bvtwtJU19EiBIt
IthMcwm+/EW6qeV0B0Oniu8GffpRMwdKjFesXPvIcr5QBX4UHv4jDXUEwkB0sgbfTv8E+2LmOE9m
H0Z3RRR122AEshVPffBFhuvH7+NAxQBcaSuJ6c6xhas+CQ+bxGhKXa/mG/qGgQdyINklUZ1vdTre
RxLIky/u38dg0OV6Ql+isW38oKTG2stq+eX+RUNlBJFqjZsMYgVBFVMSXDl6mV+WwgkeOmXnL30y
3BsDtoQvLm18XIn/XluZjm5KVj/C20/f1S/QmZi2JNFQ7RONDqlORQgtOr1J55sshD4WPwxoJJKg
pWjmuMU+Wpv3cRJ9oSn9SPVbPgiHDyXIS7SJu3A/63+NIeChLMLsXITfDHmYhye3oSy+Ec2TH2GN
QpTw91X7SUD72xU/y4GZh8XhIECeu6L21/BhLmp38ReHb8kAEnKEqbaiI0vecnPKyu78xeWXtfof
/e7/XR51q8PjKZT+6Vcnz6Wlwx9k57iqj/5YkeDA2JpGUg9CySPH0MY7gxRrKmHZdvG9Rg30xUf4
0z1H3irQ3iqMUeYnzXWU1NJoqbfOnK6vRq297GGHrGiavjvF/GSXdJ1dIgHG+rIYLRx84KJsTdHv
iX/Emr2v42UKY6zHzFkboj4x8fp/LAoyOcCzSB56BO8fn4yuDxA9Mhs/p5k82zN0dCzcwKhoGeLu
lDYm3tpuXxEgnL64NR/V1f/+OtSSBtu0MLCWfvp1mrIxEsIes3OCHmnB59fEBJIKtcmsh9J6kv2z
Q/rWePzisuIPi+LXyy5b0y9bwUQZEtYli8I3x3Wu7av+ZRyep+Bsha5H7i2xisA4rhe6CE/EFwxP
9/eNiLnWL1/60+3Wi6hAs5VlZy2h5J/j6cZSBNSGcOEsO3vpMQlzos0h4oaoAThIv3IG+Zn29p2V
qjUvvG01q4tyiYYprYMJ23U1YlJPZAUJigjYLtRvLG1C6djlm3LgGhAQbpxKZpSSFFxg6XlbOlvy
fN6LDOWPlZNxTq+bnc8zcrQumr0BxRGSBFpfkcsLK2V+QsZxchKaanAEUSU2XlaE26nNsYuxYIIQ
QynQh84nLBX91EPqB/eEetz4SclLnr+GkoYGHZHwUNOcyiDdtvoGHt1zYfaDcXBmGiZ2wkGXETKq
562JBnaNzdxAixJ7VSF2tS1+9pX5A/ES4s2h3dQwA+upOEUMXujQMFUMgnuyULt13AjiGIKTcn4m
nEVT0320TZKnjI48rpnHfWCyQNSDQUexv5gK837Uhos8rjYF84R1r9pNSdbaF8vu9zceP7zLzmvA
VFUwNT8uO/aBmc6ZnZ5127nhtEMMIyBfOnXacQzELpwQ/WQodmCRyHg+GaP/AHtyjeFuhZXrR95p
ZzQbX+2Qvz8MzHKEAduTdyO9h0/bkyw4O0VmUZ6T6s3iTcDvZNJj0YyHKt66nPi16Ufb30sitad6
98Ut+f1ZoEeHq8Ki1rCXf/t4S3T6xb09JVRPvZafZtqdW6mJehO15swkZtTfa0eML7PbIm1QdXnd
pvMLPQCARkSK40GV9nFBEFzX1YQKKwraownTb6sPSff2988qf9+s+Kym6Zg2BaxJv/fjZ3UQHDCC
sIpzDVSlf4uKb86M88ElKcK9MWmmxN1loD8znFkV1RU13EtNzpY15xf1eO1jsEdO4knnR57Qw87f
Rw4EKX7fkcTXPMVUgi8ikBcjKI9RT27c+Avrz7KXfnwTYvUwhGMtv7WiXP348aFalXgDppKI5/bk
T8kNiRYREnyIOX+/UX945ZsOJTEmI94qllh8U79ur0NUGLWgK37OU6aQZFuHbzSX0n2rqbcxJ582
cs3xEufJdGLmyhw9Gs0vStg/rCuHPcxlRSlXGeLTR7BVlA1+15TnqHqcBus2z0Dq0KFjjuqmr6ae
fvGS//0dz1fm/UkZa1GgQ0n/8JU1PSh0K+HmBrlrvxIOm9IamtMNAQmgjopRPGQJgAmyBRnpt5zC
/37L//h1JTYhV+mGEIuJ7dc7rukdLe4qL890oJAm9+ymQUF8TJvRbpj0A3Qar3PtL57ez+cEhPMO
2HhcQ8sTQWH78aqNDoZUm5ebHKZrHwu9psb/vkL4cI1/HspfXtWR8ktt7tvyTHaFy6m/ncx1aT0y
qEMiBg/d3eRGdJi6/IsF9IenxeE7cTAxJY65z3VjKYkcMXyHO2q4971j0BDtH2b6xH//4f5wMrA4
/nD8x8wn+MenDbCKmB+KXNXnxrAgVeYPACCZBqZEyzR3CFk8Xbn3bTsdWrPeFgMhRWa9kO17GErl
LVCpL1bScr2Pu8THz7OstF/udzqU2cRApqYiu7Y4nBNAhBObhNOm3g7J/d+//e8vxOViSvGcIuRk
T/14sZFmwRw1FpqrKDroBQPcrj3MJJ21+Mr+60sZuNMse/k1aTF8sgtiyo+DiYYr86X4zrboNyRG
6W6DWLwHGOG/uIu/rx6Lq/Gyd4GnA+n9tP1MauiMuG+Xq1Fslc1WVznghC82nd+fesswDKIJON7g
EDQ/XSUkObprw7E5l1a9abLuh0IRb0mHXYAw0La5QIPxxWPx+yO/XNKxjeWh5+T+6ZHXJuzMI97z
cwJb4IDwTjvplTZ8+/uP9ceruKbg0KTrzm+HNumOWoYItjnLMj/nvXknZfjFvfuHWP5podN/EBK9
qaQT9flIztjUROc0N2cne69FAaL01RXvo8MJsEQePHpmfgZRhpsv/GJx/Onb/XrlT4+YRIoSOM7y
szXlvjJa+uJEuX6x3v+wAum2CV5+2M8gp35aG3mJTohJrHWj+r7CPCjtS+TX2WmO0vmLwuL3p5jC
Tbc4N7IU7d9+LS3u0VSQwnnuoK2y7hhBhhLH3zSE5E1V0Fv+vjo+bVH0aiHQO+Q927oQv+8a5FfY
Rlf007k3HIIo86zczR1UsCSdyo2rBx066UZe/JcXZf614Pktieidpf9p4YMwJW2o69TZgTa49Q2X
8044Jace4OaWqENJHq6WfLVIl//XXxYppnRArbaDL30JAJCf30KyonOSjrp2FowjD3ptJNu2xdrQ
FZDKkiYwrjUVDd84T+L5o1I+OkGTZOu6T5KnWSXIDkU4xzAshvQclRg/srQRN3MQUaiMRXgsyEj8
+336tBgWGz2rzaVMFmzsFAYft3SSQokPGXPtPLjOnV6WxZ0dohUaglC70PVCfrEf/bYWqLVAECt2
Co5VRMt8vJye9D2B5kF9xnqxiZeJSeesTeebJkp0L/9dC3bpH3I1x0TcJ9g20GB9vFpJBYb9sanP
Y9bs0COG4CH64qnxp/Pf7+Knp/d/L0QrBuSqSRLKp7cVc5opNpq4PusZJOuFlVpdZ+rfjA3Sj4Kf
xc2/y+hXFsBXF1n2qV9e9cyNRhvnZH0m1nmLOOwu6RVek/yLbsufLgMPhiVIWgWV8fIT/nIZP219
5PtUcDaslvRprK9a44sq8dOL8J/bBTsFxbghHfpIy0f45RKOmzoB/B4OHKN1L9zqQtOdK8taTNrB
MY1g2ZvLsfbvv9EfL2rb9vLN2GE/7wigcwtCEUaeJKjYQHd2DvE3uCJXVgJ4am/Ju79f79Nr498v
+Z/rWZ+WelPWQIMTrpcSm5nNd1NlfHFw++3ZZXmTAsVb3QLwByri420EDklvEQrUWUP2Nwqkmm+V
RVDh4e9f5I837pfLfNoi+iqwZpVxGVI+UPTsArJvxW6SMRmxMZRg8cUP9ac9greTDicCvAd92I9f
q8rswiIcqjw3+U3iv2XkLZNrKL30q07vn34hS2frgzKCMdz9dKExjtw6sDJWBP5gO9z14osl8Kcf
6D8XoMHx8ZuYGAsc0oy5AII7AbDKBBkDXxFFk/nFTSPy5beXD8uB/YfTJHMgRfTQx6spfbRJFJHF
WTfIxXOxPF2lcdZ5YzXANURmdxh4P13BZwaH1TNPxdSN4gni08qqCMQrcZjTxeZvAItwDjX2H0zp
zTLtTgly2ZuSlCSzNDVQbq2JWzXInffIyO19MajvGKAqmG3zT3C36hxbge3FU1VZXhcq8AeRBJc6
9MLd51na3RDWDv4YOR6gB8y5FB2L2CQ0WMdgdANraFc1iklEuA9p3a0nIBYeGvRyxxD+FdRViJLa
KNZBFT0XaJUG9DKbeKxaDMsNru8GmVs0wyl3Vcb3JEPLG1Gf7YjTm3BDWgLvahye53E65nO2H5pW
B7c+AcQ3daw0uADUugkCEy/XgB0ujQuSGbHngFHUYEVDAQbfriKzXUUCR5xISCxxDRJslYVLiRLP
xRGJUTMRo7+3rbi8EUX6Kklo2aBtUd8VGu0dAZbkRFRhdx1oOmNuocg89Q3ko3o7eI2TiY2N+fCY
1WW/DiM73mh2a902sm/IlUXTnHecGTCLEvGaI6cj8MPcG4ZffFdt0Oysoas2SiAkdgs0IQ784GOO
ZNKb01Tb1GizPSVxa/h1/9yA+1znVme8W2T9rMOOInDCawnTwAbcZE1jh4080NcTYTtkSi6qibr0
EYoBUNxEfRd5c0X68GhOAwHdhCCQBI7B13Xz9qFobdNLstwnuQeX+kU6kMMjguwdfhU06blwDn1H
Sil6AntbzzHoEDiwG2RZ5HZNPDlD5IzPEQEWK7jw6UZ3fHsz5REYbhORLNKKGoCu4xyzoW73lguh
GWkWoeGhDdQuqJAKdWqbikl+D2YblZfA6dt3gTpUOlLGoJ3STVxPb2I4DX6w6vPpnthd3NQhvfYy
DPsr3y/9nRX7MYlAM0FC3fSGSEJDWe7wozh55dn4l1KPIAcbqU6X75RhxBunydtDY8OdHIhCM6KL
PjlG1UrrSStAt6FAQxuCDIEo2EMdN/eMHfG14/RCQ5JKNIakr5Al2b3Xg/ZcgUCEp6/8na9qcdWY
GcOCpgQSGU3qCVPlZBPAQHKkHeVIJcZ63jVprVa6bAz05AF2pSjUbvKhcE6iLNpta8XjKiefbtd1
0XgacHpu7XJhboZVcNkogtJdwK2d01prA6z0uk9Rl5qJeh5JsVszn8rXOfKGbar5EG/JXj8YEYQt
0oeiyzoJ+0PjG/6tH8zRoSmLclUABLl2JyTmLmwtAz0vEBKArD80ge3ENLEiJgh5N1kaGejOpXMV
EV9MgEWBYzq0Xm1oMUhQUbcllfMCLwRQMvK4tbNQ1ht43+e8KOsTNgyKZT24HLB+HXKCmxmfDKTI
BOGNQxShFxZO/hhktlpJ/nMrzc7yRmgN2z6eFeLIAqA00DE0Wz4SQW0Q27JYrItk/XpVR1h15GJV
iMSi4x0RvwGtAOCQ0c8mbDZYkGpAjGMYs8Joi0041+VroCFRxwAPUsRUGj3NrgK4ZqmfIRXdKmha
4I2OE5IqGwDCbknTa+NkROBiDyvXgZqq9UEB81O3UZa1ixkNjm1kzb03BMTcBPTVt+0iSe/KuTiG
DtVNn2OHsou5wo0yMxCEzrviT/g3xoylVQ/L7+Tjku87BRirmohovYa0ZU1iKsfD1QJTMHjbh/gr
Y9f3N3VRuRs8rdKbcdpvM40wFeZV5kvmk9RUoQ5cR5V6rlFHw3NL3oa8+VkiX2MkGQOP077JsoM5
MsrX3Id61yhugEkO04rf5xUga7VSwi/XRgf3mUj0mAwi5r0ZEoo7mlEAERVWy7zV7uuE1D+tslNo
emD8q0yfSRPDwh6giEb1VCNTJiRmZ+OuWg3w91a9aQaMajH/5v0ErAJ7T/PAH+RJTCMgDmZUF9iP
9PQhUg3qOKtKH/umegX8j1vO/8GQEQJgp2WnAVXqcZqL4BRwpoJ3aeC1hr2XUvOj7UF4qb2C0HaB
jSLXRVZLVo4byOPgagj36BZ6wIrsYx6on6ZTQz5B5n7RKBcn/tBoKw7ROiO0ZsSDQYcoqHu5juwy
3gmyNjd9DN1P53nZ4iSyb+POGHaoNZpLYADtVVma8bHO2IOXAzGc4TzxEoiPCy/4nc2o9Hp7QW7z
Nfg3Ikb8xCErsHenHdbHcRtyuGGJDx29Z/SQyCORLptyIsknnsmRIlxkbhpxFyWa8WxLPwBF3Q3x
LtLQQw46md6m3/CKh8Sev2olnr8VvndIjWbNPdWH4ByPC5FKQMIntIeDf+H8cOO8XVWlgUXOnc0r
pKMJlt8FiCpQC0PFMZML2LBPqrG+W133OFmYJmuZRrewXRL8npRRVk/9YNuTu8KCWp/STgturAhL
zv9wdB7LtSJbEP0iIigoCpgejrfybkJI90h47/n6XvT0xesbkoCqbTJXusjYvRbGpGeNCSIv8K3E
2sNdQnMXCWnu/TTmGcAgrY95KdncOhYyeysIbgYPjU2lG25tgLubkSpx28KQ3JEegQQs5QxgTOOv
UnbSnm13GATDPF2lbT4fR1uOW6M2l4zmKrsC2UWoEEhgTL78zSp25Q3K26Peti3M29T58HFig5vI
in262HFtYtRIOyZtHvab8dHAFkDdhi4HbdkMvZfEZWwkMkYnFoj+KRtxlQStnl+ExFg8aOkfHptx
FRIPs2p0VYMa0qLbXGBLy6w+2bNXnW9l0fGxNGYTnKUaMJEWSjtNy9IFb3aw5uLznwESy11gNXLX
6tm4STFwILvryrccWv++yyqHzFNTbDVEQ7s2RybsFRoBgnbSuze8GrzGE3h6p7aLlVNrYg23wH0A
IeVspD6gqxtbPtqUQgpeGdltdvlm5BrpBUhsESEuKGvyfwgNG/WZM99IOhw+ctAfRVX5L34XYMXr
qnGXkJG0DtwlTTlgJe/mM4ez77jQKrSs283tFLzo2PyeZMhNOLUUU4kzEk1HXjpR73r5IhcJcoJa
bNNqnEFYlpETjGa8VXHv7CJHj9dx1SNmd1mMxZ3zTAI0ZmyfWjIcnAH4/1z9mnDndhOS/EfebN4F
oX51ye68yiltmxp5gM4tTHh5nxQ/AIqsLStwUqsJx9uSMZCty2mub3rba7goXH7XVZgW2YmQg/YF
Fvm3avSGIqi744sPLtNo1pe+NmDL6uI+kj69Bt/LaKA0kIgOjuO1mL+wuk3hfhzppdlkE1+uxQ2q
5ry9hmxyV1rOmeq00bwta9jxAzrwrZzE+ExqLlHaIR8jALDXoRLJmnXYn2PENi6RMTo6EmlxRogK
+Q3Z9l+phy/oepGPj0z4bEqw3VA1yhuwa630ceh2KfDx/RhPCXtgJbZVHYwbac7paYr8dGNjlYLb
GeDbdKiHT5Ml6CXitD1GUVo9WVUGQz0nfU8z8/kMva395g8/7Yw+Qb45TERAxPb/s7aq4U8wpqcK
QzRy/sR/wUwx7wYkubvcsZBgBw58JioRscLrD3g3zsVrn4HbQGaWrN0ydy4aSWBba6aCMkvVPuAj
pzHQqyH4amKakG1ST8NjiccL+PPUV59Evp/H0fpCV1iiy3bCfFL/B6d1Z1z7unax9Lr4Qky+vI5M
wFZZY5oYOax+U6kWyHLYWNzuVVGLU5PFjro1+IYvauB+7pUEMIqH5WC16KMNHH8eJkCKkFmhwM+l
2rhOWeyTOVIrS2ifaUOuRVpXxcEpkWwklaChcTLIuEGHd8NJhgInSUiV7adOVBPOZyZE+QH577M4
fBBlH6Mu8Wv7OYxcyFa1fO4Hp0UxwuKcw955UJG9QOFg5lR1RVA61Dy7/RSW0ZGKkuvOsaQCPJi9
Fm0rrFdEBqHa0Sit11YHpIj1C1X/qFveFDYz8UYJjncJjYc5ZQbrjOJHV4mLmLs0D3Fpv7vK5mNx
SCWgwEdKznm2ykOfaKg292QiDehJRow+bzkJkU6vShWH9E+MeWjwwkvVTPzDONbzlwwTd7x2wTFQ
3jsaP6pIKWaw9HFgWvF0wSNJboeIrfniiPIhqdLPDmDWflDIjmHXIyjWUrfeDSzJn+1Rr9chppuN
MGW2hQHK5QB6CukvLyaK8fCNOoDJM6SeuwqD8Z+t+z3U0NjaWaLIsZO24RVaCXLXYLbISYKu7nMu
iOKjzRBlG7ljYgge7b1BdMxKIwBiqTn6gxF19o1QCL71fEGQ9KrmhKTaWdfNhEPV8d0bg2/gAlbz
Gdj2r5aysTBoRY7jkGvvruEQTzlpxbc7+Tia2ILzXMzSC1tsXloWtrAzfbDevYlGmnMBLnKl7TGG
MDxHLLAiiIGMeqqAsxrw4egmGUAO06hVSY9vrOKCYg+4B2DGYYCorGAePOjN6KyYWwKs9ysiUoJ4
huMMD8RpbObkpj2TKAI+J9bNXzfAalfCUfZEHshVTgm3hrtwH0eMlligICy5s7kmHAlmh26O24wG
AxpV3wdr3eKdVOVam7PxuTUYb1RR2+9ri00swJPgXDcWRpMMADr5U92N0EAS1Uyj+wIZ6JzUGGtX
qApQjAar2WYALz9CjpsTdpxkTYoSCCXeLeOBUhejTxFCiXCL7hkuwm8/wMUM297lZ0nnsxE+d+mW
JLTYoyHiuRiJ+KSk7TlnKIHmmXCEwDS7a92W9oYM1WhtBIa1Em1JI4g+PFmT+JjwazruhyS6m2DK
ac5/rDn4N0XG8EoCYXFoYVbzzWRTER3Yj5ITaVWiBM0QtuovTKwRR/torv0xTjepjlylLH3EVwJO
6iabmuLatMa9BupP2BW9HlUebVmI2Trxew6AucRAlozqK1d2uzfTgrmJLcWqj2s8FYWJUiEnaLFE
jP/m6tO7Hc1LrzlBxWhK6jwt1XZ2J30vyRgVDjllK3pOvMNJUXg1uM6tYrS9suu2wRE0PzLQ6E96
gOSMENbxBv+mgQsAMzPK9HAfST/YO1VeP4WGYz/zq5grZfNmRg7Cw2b4wravrUeJKUGnilqxB8IY
1/ZEbiSZfO+iMiKrJTW/YtG1Z3MxWK4qCL5/c5s265Zj9NRLZHtpC6870f13A5QIJ7SWwwrApknM
H77clDiWxuVdw23zM9dJD5i/x7vgmJydsztsY9f2gWSXPyPe+VeGTfg9yTYBhV5DNJA82Gma5BMB
fa9zPIxrJkAYmU0SjIpgytbZGJnEvna/g2GnBHEm5T7sasnZwzPTIa4cislqnqw+105Y7+wTbLGQ
1K503maJk4CJj/+Ye5b8GoRuhpb2CYqouCX2SKna5uSDSMkIgwBGlVv/uFh+XQs6Y4eOypMTFpEC
m+I+UIa/UYvaMIgW0j70/6umnO4W5bji7Zy7jugjSKtChfBjCQ0MdPcb7Um11bqcb1Kzmu9yqF6Q
wIQUXc2wNWSRXSkL+/cxx11u1n64onnEd88rtQVaCus0AdK+IiYh+ZyxXGxh9FNoTCQe0c4A7dQn
DBxlm8YkTRbuMbCNv6qcEOiW8+yVlQXsQTp/ZakT2+umyXHSJuuC/DBfy3ZAUxkEZv1UZR2ZNC4h
Z2FZk3dvkt63dfqgA+fsN9sya/wVmWo/LLJCPtb6Ho64KzH0CPOocl78bhb/FhPLCg1csXV8XyWr
Bv7pb+JbBO41lrhlmFg2YOWYzMneXHet+wyf3DmTzR4emR7UR6MbB9A3Tvdgp4mDGwsbFwKafmVq
ofaWwjp87E0RPtaNmV/cxLE/oPwxpbKRCfHHLW/BjK0HZ6S1l3YzrUFUmWQISnOjDI2uy4jbtRZ0
xJYlRZMtuU/+CWIH+dOhqPa+aMIHgCbNOhczDBkei9fFA/lRPY8mUAHnuF5Zm2LAfU42xbwriDk9
GZh9YF2IckV4IuMJVxS7/1m6ddBs53z+1sLOZgRbjurQDjLcIl/Hok29thUNfqSG8OU9i3zM507I
40iHlpmVVAeCFfdOGb1UCmtSWDTdJpUtHZkexgeUNdXVBRF4NBjWEtmygJ9ULeQf+8TyUznth1+m
4Ulgmd8lDe7fMYrvQTOSGjcwApYEGuYMqTriaqPGxympxjW6CcZVFQ2BtBP9BoyR79vC2zMFrr7J
CrPd83GaW2C/cqPlZE9r9Zg/G35sf4yz82PnJIPz4WprIBfttrCxPY9a7hykVRWcJVX+0mhOszbg
vtG5u60nEi367A27PUdxs0QhapDDupFQpHkeyRZKXYB3Wvk6Ry3cUaYTABVV6/vPPAxB25eWrpc3
eJFscGmbWqEeFo2yPqfZ6o/sPzu4HqMBJK3Wh1cuOLmMeI0DmjD9FpYMJgzb7/dTby+okyW/JxMo
JiRex6ykA7CYvt9xcoQuYIAq+xcGeA3zLs3+mL4iKXVqSTJ3N6qL2ZT9Ns9ktC4qs/BCaHfsPiVs
EWn1TzHuvbXe++B6XSI/NQ5H3gBe8RsoovDI5h7kXtDWnuOTVUXR0VuXTjGamw34H0UjPsgmQGE0
Vr9GlQx7gNeYCwmSsQ4GEU6EmI94bPWhzLemMMOLURcDaBsbhpgLh7CuDPmuJvnBJl6naCu/rCRs
wHJXTACwbbYHWSEa14aRSB+/u5uZKwJGuxOtSNyW7dFxcWTnC/2k1dv6g9hFzKB1Ru9EpImRfyz8
i6F5NgrJHdHm1p/D6X+2s+ET9Xd5BGoNo5LBE/PMz4hUHW8M4FwzQGi9sWY7nFYaABeNdK4VNfBn
bGMRNzI86F1rx8/kdtYsDUC8gT8hvjnOw/1QEsVYhOjKIBVnx0ah1uDbs0KE1B3xrIbRuafSFeWn
NZe1D5awMbakg7x2bkiXYg6fYbkw8uSomx5XgXx2mBlAG+vSaA2td4YNl2USUFpGyqYe+08jbcXV
cmbszQynq+Y1wpXRbeO2bl9NQ3ae3pCbYlYNaNAqJFsH4I9zGOEmvfu13qz5fpEzqMY/BBNVheGG
bz5rWY98e6jAwnJ2vqFpe5oc/wC3S6ytOBhenQJMNsT71tOCJt3F3cA4z+2LhRFlrSun/Mn0/IeA
IuGZ+BDyzWjXWnXq6SfrTep3D6kDuqVzIMQBNI7pnEJjU+F0Ztab/HSC87Evs5SZg2S9ovWV+QOt
KvvjnOrmhf26ceMvhmgE9uY5STIXaG/E4Ii+jaJdjZ7kOmuKYLCGCDfkuZHn4DZd5UnNuCsTsDGV
pu5zAjErH8z2qMnin58Gy4jyrX7P4pOqtuJ5+QVwT6y5OJQ6SbgBgDGxlssxO8w6qJWY5X5VEZVe
+FO6FmYldkoAkmpZL+G6Bm8XKEF9QVgpNWXs7mxsMXPQEwgTJ69CsJyTdS22cepYT/DbfyZj2YTg
ti0kPgIYvQCAGdCnwBcLN7vIYRJ7Qnt1r9GjX6hmuZfZJ7t/yHB1WdBgmHgamaJ8z1L/Y+6lezEy
lj6ePZFRU8qhe4kV0VYCCsPanVpTrFw5i2sS16658au2uFEtdWfHiL4cs3kLSh2KYgoZpyWk+6jb
GmzEsah5wAQIuaCRXszCRTIqgTTculIfTrIAV8CceFgVkQb7S2M6nUdMKLq8CBgFt/U2XjpUHMjs
TEzAN2QVJpsgNMhpzQFrp4IxP1OjdGcV8oO2DMFNWHk+0R6rMlIaDS6sEn3Aey0HCC99afSgRLto
i1UdG0STATKe2IBnJrMcaL3cehJYTDOyc6mi0D7BRf3kvDd2NmsRzwTaeYNrGK999HceGHmYO03a
QjJA4bU0wBKDqclXrtXGMiHiblqlWd/8ZjZ9lEmQyqZoqOV8oWC1D8HvaI9kK4eEw2xYhXxUSxos
SxiLn9IACeHoVCow1baGJmkWCbjT70JrmlPZ6jARoFOTgYfObLl1eG8j8y7l7LD10IX5BMqK4Od6
Litvyocvk6NqTbBZ5mEL/nY00IG1oappIydSZVfB7Gc3I3DEhU1OcbE4T9gTWT8FvfGJBNoJNpMF
Zc0iRZehWwgoltjdMvPJYJnSTz0IKjiXsXtkCP3Tht3ANJhUCCfOK59niT5nnbZ9+1y5OpNbP6nx
9wOAiVJsN5YdhKChg+6WZ/U33EhjIysXLXPMxU1VR8IyHKge0pVdT6xluneZwRMdHDu7aF2dlafM
SDLC+trQxqrSjoCx+hhaNI9Di2eY5oGeXc0xNW4lU32Pj4zKUe/a10E01OixNm4it1xAq8YbnxN7
a2PoN51lxcfZdpOj0pfiu+YRsGelmTaCalsFSbiu3bbd1r1d71nhwJav8nBLBZIetMI1OP5If3QZ
tK/92PoQefqGXtQ52gTSbebIN/Yw7629OxpUc347OluWl9NTbyIZbe3BPKgF7zU0TXYuxhpiTkO+
LbK8CbAPFINRkoE7YwDYNE2vMAq5zskO+C8cy/0qmoUKmQg2A7oRbBBMAVDWbJb/Nawkk3HTYyjq
sF7rvqpB7uhJcKmBErKtsY0Va3Yodo3/wIkiYcaT2KxEmuz7Vkb7hZpFqzOz2CfIEwRjGmySEeYb
5prSGyZGWhJIKhcrAgSsP+R4G3a27y3QwZHC+DMy1N22ASPyPoasiBWUzjMpMwpoMgtNI0i8UVTN
acQud9KtyPgmGHNY1b0vdkONmx+OUbEHe5M+kpak7YK4e0wIVNnFBMc/NjIVlzZeHCDS7NdgieYT
Xgx5VMoqD1LDNlU4Pmj/Oqq/QjKXNgFQawIudZLn3czgfuEigBRLFpmv989mz3rGHsBFAgRFYeQT
XG3l86KbEXhEhEXiAiNCIqMmuOpuMs971w3Upu9luBvSgcXz/D5Xfb0H41ts7F52T9hYJpZHGKHj
qkv3JhCrc2nU5WkSJQAVs68eSysGyUNqLOXezI62CuJbUw/PkhJ0T3wSE7JWkwRtLDtrqX9bbt1c
SJqL17ndqkMzGdNzSeLqVqfC8GyqmhwagBkSKl2Hytlo7nCPEjV8BAPxu4RRE3ymEg6FcgjuWT+p
beJEPn30kLDq1vkP+gUAkg/ykdYi+G4tM98R9QCTvE1Y9QZV7CWx3V9zAyJjaMzgv3O/QhEauEeo
7+5Rn+ARB0lM8p6VPU9dmYAO5V6em2TaMWYlIRbM7kOdlMMlF1mytx2nW+pEzYOjzRilYTdlT0m6
7FCplKcC/twwhSsVW69p2bk7Nj71sVTNkrFQ6fTBPY4uRYYxhJxDYxc+QaXDeC3HoACTt3D6TLcA
5O3+aan4V9OdsLX+ZyHGOChHS98HUyaP/TQNnl4H3cbkFr7ljIs3Sc/C17CC/Bi7iXUEtBDt4ix5
jaWd0pIK/dRYxsgfgADIJk8kKbqgveoJhawaEOiyzJoOhuUH70kw3fO2+sSfF3qCs9zLiobxGXHE
GzaENIEaTOMF8InaxdZvgY//wbWTZltYs7GCFk2qIqfQJU8b7OjTxNpcja/goVBHumEKFi0U10H5
Gew6ob1Bej8g675OhYi2bAeu5Mw427m3vnqjDdfWxFXrCF5xUA/h2eWp7ujYxNWF4PGIED7x5MiQ
znaBFPpd6tyZ5whAPnbB+ihx0Yk49WFqAImbk/VVU93tEasjMnF9mGzdaBIFHibb0LUEn4L55cTs
+9DOk2LsLl1apX/McojObu53R9ob7FGsyKMV3rQBTRdzgggDjydkzutSxuYj6QnJRZSAc+YQt+Ec
htVGRCXpKYzeb8ayQnBz+kSJ1nZlKTJH0l5mjypQDjb34X1gbrrlJQuJlF9Q5YKw6dl3WcorTf75
uv3/h8B/T8/h+W6MW9TW7vQtNluX8tMdO0xyQ9ddEo7tfazx6wQms6CykW/IC8LF4TjvZ4BdZLNm
j84wt++KH23txmzIhG74J408lHXShp+oe4CnSfSTfWSTxh0OL35h27cq5Au1EsZMMXr5Q9na87ZR
M6Kp/q0gkHobEzvnibqLVj2a7TVzMN9z6j7buKFoD0aXtg+d7re7JonyF7cPiWaLOsMTgUUACbyM
3POrQX1Zht7se2cyPwIxta9aSQQ7Ry3pIqxPHMylKYM9xENeQ3O1cUImhlPVkcatemdBiydPNcuc
p77vcSsyloJTunCkRHIhrbf5JjwgPzOhkmz+bf9lYlK2UtUALybIGcxGPrtOVmMX+Ov6v6Rx6Hnw
Yf4Qz1d9pMKZyY6P7a0Z0pzWbCILTXqFi3CryqHSxL9tMbyHWvACoR+k7SLbGVMmg7XjOwjU1PBW
C2JZgKbk26phoUiDxOYCSsaNoPv6R2+r/k3o9D4x/S4svanb0KqgLRhZEySNim60iwFUTXLlumQI
9mGSDWvX7sQmcNEkZI5zd4eieRGd+QsGIcYr1Nq70TBjT4jKfyRTsF2xFhKPMZXZqlVsM6Cuwrw2
qHhQsgM1Y3exF2bJal/r4xuhlj15dFQmTVbH3aoHkPiBOMrYRr396jTKeDJlaexpvdDsqIQYzLDk
ZnEs/+zH1UxfkMUQlv3nCFrPifVh9tpaiC3yyUnPQh3RStWkCGrxOzRd2yv54yAto/2RDjozthX6
k5l8obtnsPPotzdKAY9cTU9n+BwlxiVBAzC8xdlWIDJip3ip8n+9iK/+PEH/eojSM+gP3TgxsFkV
DAyS4A67kavSpfKDRbes+B3CVF5ROW4tVe+leoEHDctfrBPruRQny2IqeQvCoxPtwadFrH10wFKu
s7cqKrwzwFmYyVTJOf2PXGXRh4STbmr8efdzulfZ3bUf6btWJElTBp2teidmeiH91DIEzbtNVO+F
dtGYaYHWth8L/dVMXub8Fka7xmbOZx2momGx9psN+5RxFAmYRsO2qjhPzJeigxgflv0zSaeoWVs2
JEzmuNrq9q+DPRqK30ZbA8qru/OY3TsM1YZ/ZdYvshpqPPhpFw1LWG+D4iWQH1p1FmV8sFheK/lo
V+5Wddq58BfNTbEp+cuDRFsTz3PSu+3Y3CcGGFaCxJHGSh/eJmZUTbAZetQGdEYmpRcz7nTYi/go
p5MTxuTBp2tL7vX0MS9fcr6cmk774rRM+wHj9G26Ls0zGz/PaZ110d+Xp6bCvxldeh6DSZjh1W4s
51bU7zrnZVAmx8TYDeIEQ/uQpSCC6KI5GDr9XxySxIJCVTQ0la7XD88+EeGyY8A63jmAVpk42h1T
OVkeiZ4m+UYg+4HdlL8V6qAYRRAus4r8AcDiMUR/xBvDPbLmp07CbSUeNJKl5GdQPKTi0Ib3/6NR
NdJoLP6AF82AwX5xs2UV9smQZbAfXYIEGsSX9j8pXqbxDT/lil1HIy++syvZaWGW0ZDmtLsYNU1m
bVpxT9mqZtyqIP6iWQP8fyn8ayTBzaPgSi4O97gC9y4bvdoW9LvgKlGEZYVWs8Tt5WsIl/XAnPfb
SIzk6jh8VzOdVXIZSE5ziK7gaG/rEYGUfHAszctMcsxSwqwQecERVGffqE5hT+BLuk/tfDWQWxCW
0b4XULDhtCDcZbm0WBTGiwmcXXLiua99xcHrsmRLGan6K9m/guZbA3vxKqpBsr8iVssDFlUErvsp
iPBEP4+s3bKLAkQ9xnJjNR+x9o4/pWbb65iXBPiMm0xe096s8VV3nyqfoFhECCX5ztZOq9/0+clw
X1GSz+nfALCVBVYBCxaGxV7vYzRqu4UEbFiwGqfPqHqNyEDp9b0fjAc16F5i2F5VYL93IVMyvqdY
YJdwmBDhSL0nawu9T/7ciLfGXBe6tqe2PRTGgp8FtRv9SsChKWuWgp+JQcOq7PNVpn5GxeOLzzNP
q4sOZcBMZ/I9tOg019oDGqO1MbyN2BRc906WBbfvg63uSAK9ANHswnUQBLnMxq6T/N04bifW8odF
GynJjAgv7iSoSDgQeQdomNZamm+iRnvrEaWRzLFy/MfEehjDZJ+YXwYy8SkHv4XCISi/in6JPX4Z
6ttyE44MEVFnkTKKLKBcuWCb45SKNBPIVV7IbdLpEoG+5tNFkrpiYrQa/XcL6G0c+kcfqJjtr9ro
bmvgh82NFhNajBTEwq/bPwhCivqatTirI0pWzv1qPRTzqYY7P5EcElrrwHzLC6IB+YuMNDzIAwoS
Y+MtS08e2IsKGgYcV+BcEg5A4Hy1xiJOHa/J1K4zzf9p+nLNlBms+0VNBy1774Z/lr6fsp2gaErc
Y+5+F9YDVAEvAqWVmAREq2NNj5hbuxyu+gDbPhGgBB65VqNkx4QxHTRvtP/NnLlD9a9OXmyL4F+y
FsrPoPtEWbaxkBCgZ0CIeZ1j9O37Qbs44x5MRevwPTx0kOyzD634rJjalAQ/C/tba56DJcYg2pIJ
b8RvTf/PzsvdhPAW5QEVwrMETV2hOsy1jgiwmCM7X9XZtwwe7Kb02M+yqQEN8tyU7wByM9JPGDhA
UEOfN0PqJI3A739K62EJGXG1vaWe0vGPNUjR3FHd7mH10TtnK924ZxOJKu5uqs5xxeXJKd6CgrMR
L5rxbs5eOge17HxT1gO325Z62gOU4v9VjEv+iMX0FLM9bZcHb3H/qE8fGUIR0Z40aqzAdltQ+DJB
rBFxIikAZDFipg18+PaYwjnf8fRbD+Y3iYimCk+VmT4MeC158OGW+sVTw2M/oCPsGBJmV+Eygowx
tr5FA3E51j97/G3QoMQkl1kjBLQ5WAjrG14Gb4p/NTYQDhj0FsX1EMo1utLJ0nZMF8H6vqMw2yh/
vkLq3mU6bRVRDey1NyIBeIHyKVXd5yTMbRMcMueDhQGtdLrNrPfQ/1XX1iWkLNs3386ham+q5H84
0Suv+mzXspvD63QYwoPq0RsW+iqcz4uup59eTU7VJOPMWA4IeSdMeUU239oPH+wMpynhDMWTA7C2
THjInxxiLuEcJDvkSbpWJJxxtsB399z5M7Cem+4cu79wRdP+GIxnUj5Wqr0sXxq7aT6iA/TexrhG
5ZNvsJC37A2BBfxrv0VKjPFeMCcZmh+XaRhbFK6e2qsXAFz0HSeXEu0BDJVZbTqMdNbVMG6TONQN
ray+l6O97bk2TOcoNBYSzVbGV8WSZJgfkaqiVr9O9dM0fNuCN+Yzjb60kPhFKKE6fO1Su3TVGgnA
pkYVpPefg32aiwel3QtWhGV4HiJyab6Z+2g56aPpIatedBMR5rdun5R88odXgN9FcJitbR2esuwp
m3dgCjyZXV0ms8VwS+MHif42ar/SqOUlOFnOK6DSkVssCnCxvFrGSxA/dP1ZD8huRDLVfsTqCF+m
mx3qlU2E2503dJWoJ9e4jsZjyVi9t/geP2Zxc7sNjRzakX/cR2y91yaXmfJ/RwWOOj875IdZxFIr
PQVPs3Pp82X7GCZiExkwwJd8a32rKvwzqKR8Lmd9wfdfMtD1QXHo7KdYH8698RV0/i41XGbVMP7r
Kw2Np+yatoe8UlYYo77DokyuSbmhTKdgZnidUxMonaQyupLwCtV3ZXMBO/nT3COjdV4JqOO0i48j
kMi0+Rehpc7I+JzyQyZ+w95eVcZ7zAFg6DFm8thj+pxRwI/sFYPht5vCtRZN8ACmW9xkIIUY4Qqu
OX59pmdJcUyDDzaju859WNIzIV9v5yVHgqJjtDd2iZZaPRuKSNOheeoCeJmz5KAJ1rX/OZK4Xgyv
fnlJfcvTKtb3TKtm669vsvUcPg/lN0mpJazXMuZIKJhg1to60tkCWA+0fue2JDtIcmkF2crXUE7z
dx9I6nIN5IqEe8PSfCVNc9MVKSjH4J802VrFv1VP1KiFlh9FDZciyYzdsccly56bYxfKJfPmnH8y
R97ik5RlMz+K6+e+/5DlTrU3mJAoMTi0/W2d30227bUbsf/8K5yN6uRO+P4rMhl68eoQ2qTRi3tV
ATx0ifNYuF9dVh9KJqA6rp2VsSh8tQ8tHg8FpF90J8tUP/irffLd9gK5mwYBfBq5y8KXyZiB5dcb
Zn/npq3izcgJPvjrVplvRlJ9z7oiwLTxpHmvsr/Qssloz4mboVNMP4Y6ojlH+MYKkI3z3BO28VBq
XLrhW+S+hobYdLDBs/lnRB3iv+TTn1sB7Md/Iz47EpM6ftRwL+dDjvNlokNM1VdA9hGx6bO+7+3+
3KmXodoq1rnUwARirQSLYbodvb4T/NJV35b5WJGVV5gsak5VsU3FrbN3vTpYtgDnusaXsUFD4bXU
hyqPdh3pNQPyPkN/bOtTJ081y3EV3jPT8kZGx612MFiTlgxxY/Fq25deEzvEnyudPgpUjRcjfqTN
XPQBXrR0YwxturcRsLPq2pWZPo7OHTr/zwxTVmbSy+S1MF8Qrq6iYmTm88v5Lv1rrZ2EfcjiXZeQ
rsPPxvLcmp9c668jD43pf1pvs/B9sH1vHjiJMCYdNV4fNgVgfs8sn03rNw9K1KIv7EkiBG8ozSA+
xemfPl706sVCr5qfRcxbGfMm61dVIvna1wss2DmVDX2Pde6zP1OpdQDUt2ZWFb2ojp0STNWyevDV
azJYXj9d28pn6U9J9i5QfU0AhmwG7DR8vACNf7EjPrv8OevftOrZqZ+GadfjpM4dpPggEOqjlfJ/
KB/q5tOge5HuqYn0Q8GoJJmofuDoZ+kbOVa3MbqW2gmrIOGFT6l9ytRHDBt1nlrPVgQlQb0Ph6MO
7nsWLOWx5ZkMVjPa6ZCaTo//elSoZbcPiPYiYiYqaHG5ufP87oKWJVpwF4kdASQmsp8qvqJ8Wlcx
MShBue+it76YMDgQs5v+i4Zvt+U3RHugmR+58VPV/S40p7WpH4CkouziPZ6d7rHTCOgCbqkKZBtp
uGlr3NzEa89gs1WFE0MS15MMPxJR36T/R9J5LUeOY0H0ixgBAiRIvpZhWXnfLwx1t5regZ5fv6dm
3zY2Jna0UhVwcTPzZA6qbbiS8zqzaog2RPzewexuV05pvNX5OQrY61v+PUHC7ZpX16JeEMtJP7Lq
AYCcLns5ducOBiC/D8/w4MmJVDnmUUGNGmzrX+S0+zICEdI62zwW/3y6pQs57y1HfAUxcSL2sFUw
bEcOWOwVZ69fjj1MZnFjjEPUxybfd90hlwKj9PrHjuQDisW2wgrrjMFBdT01hTd67rhrK+fYLnzZ
vWU6+XX8Ocz1J2rOMVip2NXiWtc0FlEwyyZso5fikV3mXo3zmf3+l8twqIPxDCD2ia6R3TQtYdrQ
7Se9GkKc3vuROPW+dS3z+JIoK6yQ/jcoGT/G0uFQzs/xIlDxEaomuV3d7tTxrUkDMvul+sL/whwB
3Zmb2GxIhmzBfr0kSu1sI+4q1f6ac1/vZQ16JCiCs81li+ebhmK1aS21XwMr2LpTTuDv31I+9d2L
dkbG47XayOD2kis+kYUepzQP7ZnUgLec1zU+4ol7LAL0IRUcKkOxKE7kzu7uqhJZr0KhH8xxjqJH
mY7Am0A3Dmt3P1CKUFkjhXjVLhKwx1ksUzB28TmZb3rmI77CuxkiWBW7H7LpNyMXZp9Lsn+4c2R8
UXEBGTh7s+HrzXJ969ZuH/DPCOyRwxJvgznbOxwcLc0n67Ji04FNHVMLDhjNcu1rV5dH1fE9xVM5
UflkfA+rVv7VWv4xr6c7Y8/b2p3eOqokUDMpO6PG7h13/1Gb+RlG8sc0Dmcnj3ZqhfpJifsG0BJP
ntublk1iSFMbBmtU1KXGy+s8iOHvELmHQFogZ71LIlwqKhUPXMajgRrKZn2yXO5ezbe3X9ZLUjC5
56Tiem0/KjHu9X/cctifTrfDY7ZNEnNsux5Oe38YxAyrmwoHlD3aoE6erHeaQKDKb98ffnZuZIzN
PwHVD5PtnamS2oF8u9c109oop5eRBVLvNWFssY8TbH1md94VLOBZS/2IJXimPRSpeqRpkPntx9T8
vf1y37hcUdhrW4n1TDE+0nlG9Z0TLXt3dnDWYPyY+uyUT8UuMMVJiIq8Z3Zo5+oLNbmgMjDBIdxY
oTHIMDfnoayWK7oES5FpBikahcjFlFzC70iyWLC7oyIg4jbQvEmlTi+5PwHhjg/ROFMQGFAvzCKi
mJtLHXOW++ubg/V17BmGWyswtDsgfY23ZrCATaAQ5oK56JQvFkRFSoWDhMcITZD1esI2NPCko7FK
qxf6I3Yg2h/Ao9NQTxShNPFHy4d3WWAx2sNTpTx4nw69zZadvaj+PR954XUEzG1NVpBfJ0dG27y4
ff6VLXrvYFvBHHmcyxiOPyPV0DDPERHFBllhPSt3tN1uI7u4GpSwpudIZuzh45Fxf7RD87DgnewS
vhR2tfXxOmBjJcyNF3zllI9S4P58E5qWAYPHjWuScxVROBg1u6pG0ybmQA0Dxshma2ouIhiJWK7Z
yzf7xPhHyXIV7us+G2cA795G5urg+eVOutU98+WZ3C+vLAZiirljAHy+JNNuNLEhspfQl7dpxS7M
oY8HbQCTQVZv3YJsVt+eg2zc1Lf3WkJpWGl3R4dx1wzlP7cjc1eq9dOekNrG5W7kVbiykm08bM8+
CGr8xn4P65jOXo7W+LUacrZ6kryfTHCdBT5u25bNSn3peAxSK0Hv+hRyMpwU5rqlMzuJQy+Yivdm
yM7DnIktrtmHNYnoMHDK59rFrIh7glchIbbMqT47gmm81dBYFM7YjI5mPLF3rc8PWmCe4i5BmmUk
u9XRJQcSWvspQ/Vd+SuyFCWqtItufb8rxrjI2wzax0VAG0mhSZNRkzVhC/dYx+eNYl/Ske/sadgg
Kz+hmePy4o9zKz1co30D569YJ0rkLZedRlbuNFnlxgiuXSKiib/DrrWN59tbnUbnqroKn9yxzclS
dxVOJUkVnv6rCJlsl9yhnx7hX/j4p7lKBS0YhSbE33U/NRN4w89rraj2urnM2uyjVewVq73GVnc2
a/+W8MYmHjt6Toy8VM76qjJ1xON9aGT3Ahj4CUWY/jwyyrM+DNZ+Dmr2odl0TGhyi3t9IDi1I1K2
R5R7EhTXT2iQPiFBcD5PXml9NRNOUR/VzxZU3WbkMXSCahzsKK3aOsxwyWA9BzRoO1N16pnYaYGh
gcWdh3NB12NnCD9L7xDMvx1ur7Hh/5oe+Y16PETqsWTOJ/XAf2uDXUh7RmEnXjG/O38WaH847r/5
7HHAkiZ28CD3Xv9ZuG6oiuxhYjnXzwmCcEXWK76kpj0Q70fe6bd6zh8cpz7ZA8m4ejxInT2TBmcX
ijKLaH8SWp5sJ/jX6pSKrJwYTlK91ECKb/K6Eizg9PAN0uY6NMCkI+extvsdeXp+yK6kpQenoeI8
cr3PxWIH33fePaPH14SNcBtZLWiTeUYR4n+vkmhKwUfeRNd1IKg29Tgqk/g1qOa7vhjIEGL+d5u+
2gwkGDBn1Qe2yygaKYFBqp7SDHWBu8Ehooj7+qalUHY94s6fp5rmpeVLZnTI+SNeHtcDw0mUW27T
YmCC7sW5SjpUgKiBz+Bi6jZoq/ukn6HoY1qLeJzSinO82TYXr7uj2e0ABO3iDctwRF37688qdNPs
OrNgJIGyb2L9IeIxHCLj3E9TzebQh21RBzxpqMBBTo60Z29HyLpe6+/i25OxXHjGk06lefxDm47W
Z3drXH+D0+ykmvRfrfyfgJZbAy24oQzCcYg1ONV5MoAw6M6dJT2wcXG8GWEYe3eLj/PstgNipaTZ
w9jSsDKZ141yKaxV7N9ri0ubVVjPfjK+3YcWyZuUp6pjFnxH9NO1ecI0RxtFpoFolG28x9MQzpKy
vIauFVT7cCyQXTsS5tVs6pOTOFsJYqGdXeZuh+0KDIVVsRLvx4NXVHgsB7znWeWU+wGkyrO1ENin
Dsi/rxsNmTjLOZuVeML+99oUpaH8yb+pRKN8sv26oZl6LftDmSaEO8fC/5N1/m9hRMCvq0WCsMEZ
vq8KFUu6V05cFX3oQOYXcD7FYSLGtZvIkO21xiikICQfI68q6X2vc8olVfFQaxxgWIggV1OT6fcn
I23kAmexePC4n8NIf+9skj9r3g0HkoYpKfJKUxJhcio9kujBt23SnvGa8LlWicR5xx5Pgq8Q/nvT
GPlJwt9/lM5SUqnKejIkd6h46NMyZFdsG/Ixys6jdM9NACLDMSSr6WcjeUkpzJGsS3nXQgg5dKtD
3q1p6drSeb9vcw9XU4dNb6aPiqtBrXiHqHQmqNbdlfLHswNcthm9UMr35DdNOxi2RszxcQNioMni
6NylvOvLfJhJpgYS5YlI9TOmNFqwjcKuJCPQqkD1s1cS+/i9fJpgCkZ5Vsd2oCC7SOI6TxlcDh+o
STw9Tk3q/dGlC7tkGconM/vRGz9Dc7VdJ3Ju862L1Wl5QfQP45iaGW/xYD50gSHlrdCxYcyUf6jl
WMMh4y8nCngeBJO+B9jNMbaojqXOCH2AJOUuK1xc8ExUNGOOS/LkrX39L197nrhpXfEIdaQOMGF7
kEe2PSm+B6phm+M0iBfj0+vjaJtFi2vflW4RHRx/RB6HRfIB5ob7tvfJG7swVx6DtPHI3vVBuJrJ
/kR6Dl6HKkL8cOscLyR5zovpzBjGsnEuItDDW99JJOCgXE+8IUn26Hl5ynJr/Vd1RfEpMEhSLD2P
xwq1FKyqTvl+ZDSvKxMrJvNJWX91h3k/sIZXFUtkloDaCTsnmTukPC5IGPz3waeamvGSrU1LiLkV
/Iub6U8uCEve+GxHtaiX1G/lwZ1wkDDANLl1xq0i2E53bKzduOSostkKsxAs3gnTYviM18oN8cyl
V3wxciclGkVDOpWhrOrnE7Us2D70MKAB1i4dN0wnXIn1m6gFM+pocVLTU7WKTZE55uBkhOCxMXYO
lhC3P9Q3naeZAu93kBpqpYiBjRvMreQTc0jK/L9Od0XjzmwzYsbqNPG3No1DbGw5gCogeC/8Kzig
JBJ4LcrhXg4i5hidb2K0jonZsV04dGP6A8o+xeA8sRuq8oDcQosAlkCKQu9oKFEpan4aW3U+NGkq
g4py4d7tAEAsCQZbn31olg3Lg2XuEenIBA3p9JDaNLo6KfT+zGO88ILm2NT5HxWtr2U+E2m5G1P9
6CcwJQloQukI5gWrH9aaY2xqDnPZvGQMUxNl3Bym5S0T7UZu9ZTPyudaqhr89VS3nOgLuqEmbPfN
mgd2mrT4hO6tRDaPAmIinV4ee69sTl09+hh12TPsZml9jQHv2IEh+DNf7JrYpRxP0xs0gWQM+dHN
Ke3WlgOA7Stj4VDvysxr6GYq4r8qiH8xpKx39lzVnwXbIWd5i4uGjTfKCayNCL4BcfN4SwCVI66M
on9GtMWzGPzop1+0HaOKR+nJi/yHiJvwZZocc3EsfIWlRbERvMiAE+V2ahSrvZ9d2lcjkGDMtY5P
HrUw3XiC/oa0HzvsQxh9aFAWyRTY0NsZOvadKeAaEH1tjops0RayNgvWhap1fMetoPYZ7zh5conZ
ke3VtlrjJOTPGp+stEUVEiOh8ion4bdatnuZwDtge+K5cC3MZ2k+QxIkuwli2V3rYCSWDGmYnVFo
RzDulp4pNu4tJmfdrp/Wit7tTJbiM+H+WmY+Lb1M9yN4JWyxvFxAv0fs8i3KSg17rkZ1v6YbrQRS
WbcdqR869oGFAimzNpySkjSkoFr2e7JLxm9sVz1V7PRBFIx3hCgY1En6UVUg4FklkSaYi+OHL77I
Q/yxfIWGklwRWjema6qo2VohnNFoQ0W14C1TMinHlve9ejy0CzFQoJe7+Sa22TYoPyITMvRFtW3S
BXKRIGMRBaRx8dq12y4xMeYF/RQTHaHCoMEzMZg+2rDgolNYFFFkduPa3DVT/yPgfI/PmtEMG0KU
PZpJFafOkNMz5JYc1ujJfZB2M/UTVhC9xZac/pVc6ODAlPxd+d5f9lnBvqGaFiE4r/JtECH/BfF4
Hr3frq8xGZQt4EdhSQuLLWBz7vXyo2pd+UTSYfgEEEQK92aUn3z5q+/rTO3TYrI5rXuoZDHEsxOy
QX9Cdsn5fWbmvr25HzPJtsrjkbP3+rwMi5i7mKwWsWWnCx7bQuJk7OxLkc/dLZHU4LFMW7Y32iJt
0xSf/lqA7PGbb56wA+akOG/4+jOfjIYepi3yAIgmP0vyO8AFTCKiwOvgOstDs+p/0ZDeplx3/oPJ
92+z4IKaW+8h0NZ8FyURyV474MnkiXbs9yDiHC60Rnd8QEhesa9iwz/Puj7I1Z78U2JIOEdz1Jzh
t4CjX4LykViley0HH7rLFEwJQigh5/cSM+weAgBLBFrArDuZYID0J2rnAA2hE5Ob2GYCfsG11joL
ntI4QLSmOpVvnWbbb6GUaDgt8Rx8tRRa7wBX6NB104eYFXc72NtYfkY9bwo2LlFNCc5E7fxPXrjP
xp2eW2dgU9iMj2qyrpXJ2/coouc36lu2A8OouPuyAR2kG/+WshOIx87b1FP+VnnlO50lCUXh8fDm
zgHkEzGztVVE1ilqe1qa+pmQ1Wvhk6RyiFFyl3Oabta2/ehhYt6XGTOgQ4n3jg+mCXOnnr6E9EtB
WplM5WElN1g+iKZ4b+NbZGzxkLWqybI97O+UIMJQKrftsKIT+NwZPouKTTn2/4qq/BHUirObwimk
XdToFkIVX5ksHsZtoyzYDIIPanSw02jYa99z8PUrhu6pd6jQYDbdti3F7DodfsmxpBOhy/27pY9v
FS0BPgYnA+tmEvaIC6+lLRgvmGqdksdB1bj40zGo7d2clcpGbnUomPSz7h8le+W+yJlxihXvdbF6
f1IWc2FVp19NUxEjWXgINYW1bjKoLdthoYM8I+OJigEEY099d/mnKUX5DUDt5ufOWVLuHYNy5sUe
bnztNJzcksLQjRq85pk6UJtHPofaCn0te2W7wQOUewxnQqdjBIBkbI+3OE4eRonFejXzZ/tUZ9XE
9z+yMRyaJQKxE+MVf+cdok+maSBOUKDKIFvP1d7WY3LIiacDSFyd9dGOp+EPrfVOvrd862Na9O8y
R/SFKleFUPphSXmj+zOqYqA7XE4P09iN764dYIDWFD6nN4pomYNu5rnYvaLkvgqCk7sisjwqp2Uf
tgWKPuN3QtZBvKuEiqMjHhJnvzj+D728aHf96EHF4CGNCdTjGeeuxIILfykfuoVVXEupPP+QyytK
IZG7HJJ3Sd49rYaoH9OcZDTLW+epTCrkiXIR6KVMTxuKQWEBkMtAjeJvkoxYkdKu91intG+Lnvwn
i1qjcEzG8kKptNwz2rSsPamk8F3KNzaekwRhGwXmJ79R23CgMDKOnvU4AJr6azL+QWvlQ0whn7vD
q+rvO5/VwTx4rIkjv/qtndXZWaXoeZiI4co3rd4WDh84yFnTUWNSuhsD3Z5SP/VPhTHsyp2MXOvU
k/XE2Y7wMVcPZuKEKUcWbqwu1W2JTOzI/Ne3C5LgKbudHyCgxk9AN1RseoN7X1ey/cpF151bE+RP
HYXjd1KN2Yfw3IBs761pOk+XMABAK/YRTaWEUMxydlzxZ8WnZoGF24iaQgZKc63TSP786MRy2Lvs
yLaZp5ojixIsC1Jwlvv8QFGi5HmqUv09CAisi5tOpAN6QP1W9pb/39yFSZD8Ahk+SnSG/ZxabNoC
Owrt0f6hvvdTL6TwRSaWXz4LnIuaiXOjxddnSjPyl1XgqhPFPF/xcut+SygF2bkrX1c3hQaj2VQ6
FkYyS2e/G4f6Uoepa0PRsPPP612+jszRWxoBl2fiW3I7I1dtSJbZG+R8Nq3lOQ2WG1DIarZznurQ
sYU/UOQo+303cOgmM7NZHxEf6uLGDv05sHdCILAO3dIATGCT5eJsKd1+zxcf+EfUeBfj2fLfJEk8
d/PA66hPrTVMGcD/5tCZHqlKxrOWtMz/gHyuw2xTcez8QC+jdDXp0akYcgPGhlzDYBurKJw9cJlz
01ovjZe7u1zPBGUiVdGrN0ntf+uhSd4ZNYLPSXKBZyJ1zZGQ5PRhSic71IRpiPyRLmYh1NYfq0dY
rMIosesAlobDaOt/qX526vwYaXd6agtQkmEZIxI2QcxFIRdzbpWVgQoQFulLxm0Ya8WnM7WgI2py
E6wZl/SD2q+FFwipyC0eVVodV9Y5N6zqRSz2cqHdst4zcPPeZmlyrqzqC/Revptk91p01ofgPbDP
usW+gq4yb/ifu3sEacp2q5gVlp1Hl4AAHzHBNv7D/oZOR5jQ5Noj86dd0jGUQx5tBrYMX3W9CjZY
E0uW1bhXPl9NmLXqp2iNS3pgKI9J6azy4tI73P+dPUunJFT9DmJcbNONKtOLwbx1Tj0cT+WoJ/xM
GYybnkSpVyzz1mQLyyZOnGS5myfHfu4id3JOhJkimsBlkYUyktm8JY2CoSPzzFiEWToAkClwnoFB
dW11aR3ijguApOMaR/aLg26K874rQurT6IAid3C18xVpk+5zAASWTX1KABIVjPOenmJrt3re5LFi
EjlrlqWhNNfX8Jpy4WK4XfyPPmUfn0sV5/Tdr+9qVchI0KQUS9Moxvm5YEhq6GQ99rb9TWn0vFvo
B17gGi4r8mfWmM+VHs0YzmuNgaCcE7mVDQXKFM2oR982I6t36dzTAC2eIpHSeDtikpkHFDkwX+ue
Qj9z4NC8/RuCN68v+t92UqQHFxflTuI62yEblNt+cIJ9uebF3zWIzDVvMoo4q6iY9LZTqIHG0/bD
6jQ++W7jhk2f+fuC99u5bJIe/Q9Zqru12qrEdu8p4AqeWuEOu0D3lGhYrOwm7HpLmsjrvBbrG0ze
+rhSG/1oK0tvAz/rH4lrV2EjV3BGnU1/NK/RbaOd6HcxMnSwrmRkWJU4EIfFwtFxvqdUhm6nqk/Z
xIniUPg1ReQT+3Vi5Di2fN+mA8wVODr1X4fp5ppVpfsHqAA0N5eFfgn8ceVHRu9b59Y6JJ2XbDVT
w87MyKl6tsu7tVmwL6h8xE+YcKGhRKUc98gj1WKn5NljjC6ejt9UhibHjWGpd2Gs8uQGTXfp3dsn
invhwNauPsydKMN0ruxHvgs3DYrFJvXtGXDVmnqTsQwACQ2/vJg/dbdW022rW+xtkSYfs7cIGokH
81oOfELwXdCN2+ucx4+FUlo4wsK/mTSAUYEh+yBPoM8ii+WV+WUnaft3WiAGsZEfjkRL8ksbl819
Nc5/hNbxPcNEyecKT3Ng2paY1FodA91Mj2tT6QspYAh6CJE73btgZ1RckR8kIjf6nO6NQfWoSZvz
+kGhC1JWX2kf2zvgNsRzWujAmPrWCUcyJGUoxZt+pY99AfMQxh1fNpvF/U1VZ7LM49sHmONsWVhm
9KRs1s88Hpy3LmFemxKiGdXYa+iPfhAWrlMeBSusDZm3T10kNwi+SeF0aMHigsqlnefI5m2ecy4o
phUkIagwaa3mgwNF8V+CkWxT1FN0FCU5UrfEhTfC/EAL4GFjpxNFujonkD4HaYg+pg7DBLQVQFL9
cDu9Nh6py03FrbuvaF8hmFlDrhrMrwXMFQjT6D7SJNujpcp2Bu4U/pXkH2cQcFx7/lxG7MXGROqY
TMUbw1K/9YX1Uijmtk05Oe1HrMV8H7SxuK5V+tehuIcf0o/j+9rPRTjPE5/vIJkeeTU6IU1e3Wfb
FCyqHYVNrrERvJL0p1x9ZGKaJ98b7pGdpFXnBFrKOsURvboNGuzeCAecnueVZyh+WEmSNZa3641r
y5198Zs3LOskZeFXYXpeEZ9oDaNmvd21jq0Pfs1LeFL2+B5n1Dn73WCudVqNe15G+PqmMn1B3yA1
bvAHp8CMk81KLGqzmvR3UKb1ZaxNccGcwY8OUYkFQIxRuh56+1rkDXsWv3eZPGKghjg7neIFIJk6
DmtlP6EH4fDuKsxoI1EFfDu3v0NsZwwhaw8ra5xb9cudRHXPZw76QpL8gNNgnZqq+sGLFAaJtKb9
Mk17tesUC1TjsGyZeqI1bmNJVskVAzqg6cgv1X4mjn0YWyrp4tagtno1+3VZtVv+urQPDh10mlhS
li7w2SioBBscnBjC+prQBSalzQxOi9dv/1zQwspupHyZB+exGOJmLyBzH6B+im/vZimvb8lCvj0M
jY5rsOi64k6P1m+7mEyYds7cAn9tzD7L7PEMiWSiWSP7Jm5NkXEp8PJKnxxv3IowCNrlkqyQc2KJ
RNiI/CstOizBDsRcb0i+Ad6UYYzHAvRZPl/rquZ50Qe4miweALvEaZjmBXaKQMvykK6dt4+XwvQh
3jQU6jWYt0pbPB0lJi7/Vgccz/0lICK7XP2lguwVOUFyO/nzx4St/2+g+28srOynsVhzc1Gk5cRj
XvQwztFQcfejvXVH2ffmx+765CnVvv8YJViJDfVsD3Qs3mhVkYm4jvJsJD281DW+dUy7xI+I1SQ3
Z/mQtcyWvGuac1TNyYPtEwmsWCjDNYHMJZviRyTorOyyyfShbiOUQ44EQuC8t3RFHhMgJgeisWT8
dSxAkNDZPDWwUXW88pRiQD9YkjxQZ7O7xT2rd46KvwtsladV2+YK+jDeQd+2yXC06XbiVN7mc6Av
Y0XJnDdXHxR2qzAOCPrmSz2RFUr8fW8v6tXUK8G4iRHLtvoilMt0c2LyZy2d+iuLfWzBvsXneeQr
pezuL49apNVVkqqBzhxaQEte5NgHfLfFLZaAE5/vBwyjqRtJcTD2uA7b4yKCflr2qofu4XbByWWp
jt8tEGST46h5cq1M450oaYBNnPxVkZcf9x3F8J/kPLpt0BF7Tqtg3ET6xja3F+Y/4+OzUCytdlOR
EwLpp+wcqBkkcjW8TF6VHxX4+K03WajDEKWO0hv96+SQEdg4dYs419ZUjW+yWM6I3kbo5VKmPAim
cc5eo6b8y3EM87zSN52ozp6HJZpf3HKoOaMy0py+h2NcJ/Jzgcp2deYlZ9rH/xMwwo9szdO3qs1g
96/4OyJvTsJEsNt3dCTwfayqPuBPYNz3g5/YK797YM38iuz0sLZ2fWnmlkbUyWPqawzc2WQypL/G
FMMA+0fxFsOm2HgLfl8BXpvkzRrv1Kxtf5MhOezidk1ZMVuq394Ak/ZWKH5l/erJF3Ke9rMqM8wg
iv+dLP3FAiHgaV2Ou2KKmA9m0kAsjKLjSsQAAzCuurlhkWdFyB/ZiM4rIo5v9LhjOZjkV2FpRASW
ZkdpzeYc0E6zw4OBr7qC+HguSrvnkrX6mT8NA+40yvxKJzCulbFzQ35JSbi4wY+lE4zhbRxcCmXG
i+IbBGe8Wa9AECwWukFhGAIiCOJxRG6Vxfa4XIqxhbqf1vHB5jUWLstIeHCObzQQ8BNozFkLwTvu
9o7q6kPmZ+7LpHTxsqQxoAWvyW78CrVxO4KX8YTwMzCveJJHfmLk10jt5sMCcjYclE0AOXK4xZQT
8gKI5A8I0XHHEl2D5NOx/RLPSfdu+zkuTQI+rNI7HgDExBGHLWwRoh/M2ThW9ur4TMyyV5q1yTDs
TYXlzILF8xNZWf5U9zFcT27zbz8lwJqPvBdhikMqnbAM5E4nQe4ukK99rH/VqNUBaYAx2YCYhPoz
Iwhm8xNkaftsabf/jloXXQrF0jyONpwQYjPd1i6av2wZ1M842BzuqHJ7LTMe0j4gh9XKsXSQJUDN
cvQmankx20NSfusiV/thmvvPauCJAZyEiXvy/xD0xdmdRCpkoMD14ruGlX03D09J66WXemB5amNf
m9V4i7ioKeEMsvMvH5WfVzwGhn5prcc28cuHwtftk2SrxWL1thi2HRI/esWZOS8ap3ye0tMAX59Y
CN/y0Fc8CFHiBkouJm+XCLneBy6DBelBlj6oK9ic9vU8ZQxsELAGycovm3+wmldH3+o90mHtL2WJ
6nVsKRwQGLa+CzlNK15spzvWHBg7Z+Ues5w5vy4klHHH2tR6Z8Dro5YGv6Jgn6lwfNzxgIYqOxHI
gVjFUVjbP8xBTGxucbuTjaGIwpBP8m2oAh0tr8+RjxMX/FryaJM3h9kPyu00qMw/DN5UHtdRt4eo
XXtAHN7ybWiNCEnLc1LACuQaINSKXNC/0zgBVcspNXLALWXCmHC00Zte5x4juZjEeje3PS3D1Cof
YMECCRbcw5MtrXvpO2PIE0weJ9Mnv6vGtk4qQhBe6/n36NLe2ddl+q+CxYf7ce5CO5uacKLFmgRx
qkBbxSq0V6y7yMW8HSkKCB0KO/Co4lBLartzDsXCtjFL5WEG1b1ZFDntMXZRf7Ko36+q83Cb0qhR
96P+NM3Epu52zC6k+06jsqKzP7ME36Sz+ZVbjv/LWQySYq2b+gQS2Oy0dPlTwBCI469ywIeIh67a
o0NERy8jfRNRorKvRJ3BifCsY57E2T6NB4tjNa72asGk3Er/X+9YsKFuVDCWPVB8khyeiQ1Vp19b
VoZwN/iPLBqQPDvrORa1c7mViD/Ltkz2oNlztC28ss7g2qcoR8ibtKSZsB9pq/H1FyOGvNITYF00
uEGmFXBTWwVqeUdk+AeZ7mamomFsmwoPDFNX0+qR5wNcyDzIToWLl7sAp6YD0MxsAmCvF59eZYFn
rLlDq5EMThKs9sXKm+bDHYDPaKJn+4GP04NiFjpnwAC2RmNOKbIsvvPQpa4Tn3qup37CAkE2oMop
WhprcIKJ+xuBSD0SP/+D9Y/1HC3ph3HS/a7lpXsIeAaeaaewL75cupCbtzkUK8deZqqA5Gc5QY5y
0jDNu+ALTW7e8J4UG8rEsJVqCi3o++q2qWFtwgdwC8hM790SZ2UDOWSDBpP9VrKDjEQk4I5Zkc+j
EuTPLPTCua5xYFpALYFlO0+MdN4rhAByEtCDoNBBRSTbktzi6UtySPREJWxGJVumrT9c76kDaYwj
acpWJ8wiL77iecUVuLIq5RzGZmvXTihF+cH6K9637BW3yygtJk8rvbDIS/aL5TE4lY34tybBmyH5
8qYLi6+UbwaPJIP0nkkZmzAoUmYrQm9E6hXl3liZAFrg7qPE0N+ZNa6uSTm7x1jiMokhKhgYHx5C
7D0ypP9hx/CkeZ2M2Hf4dKz12uySbAXwlZAbrET8DJHkuFK+SXarRbCjaphZbClYhZFklFZVHPKS
jDVDAYmBzhLws4AEJ56YtrWoxIl9L3SKIm0uwuMc2ga3Mh41Ld6DJTAH9WyGYIKR48lr79Cpon0q
mwIQUNGJKzTudZvarAkCndbHACHjiOkWwoHNIBOWEmTAnFbvXYVezlGbnBRoRQ+7/8L03AC73Mx+
7+0mqmv2qmrTD6daKAhhdYh7k03+2bdc9YHTyQ272zwB6aI59JIdNBsx57ISKD9mZgzCcsZRm6Yj
3I0JG/HslPV7nnrVs+WSvOXpvGDdYgeeF81rsMwy5JSACof+cuxz4T2lomvDFDbzO/ZOgB6Fjx6F
QwHJs7YJsCLTzMUAah4oc0gDHyvTea27nX/ThvQaqBW+6/9IO7Mdx3EsDb/KoK9HgBZKlC7mxnvs
EXZGZEbeCLlq33c9/XyqBqbCssdGVhcKjQKykTQp8vDwnH+JADKnWgHUo3IoPds110KHzRF5Wuc/
GF2YI2vtl69K0qOTRa/wEflolrjOkxd03RHnEChLVmNerSgy5uiDq1ThozK+d+N8/JSRet2bfvA8
oFqxCtPmF0GlW/SO1zACevEuhicIi5DfmoB+FhYpIgYaFJuRXaM2gZFGHbc3OZqB925C9aYsqE2y
mMCPe0MDU1yrWwS3v/g218IibXyUj4GCuXGbqytpRr/RAs3YrggVQBctwCkB5UWeQ3vpve4bFJOv
FToXN93oD281JfMVfdl2AwKNIkVaO+QCvvVAXy3bVm7LEwW+NNIK2OhUig5aNMpyeNJosTnULpaI
yziLKKK1mORWtjQqq0B+mCuo7BP7R4QY5H1hB3QQWzJZVR39h0ynXryknZDscztKtnbriJU7UCZy
7AhfgQInDaTX4idQf92yI7aRKwP9aTO7R7aTmmaVBoDDM1fe93oOQCK6H4uXSkX7BG1/9d3MG/N7
oE+KWhKWkMVzchkihfqguZ1cWk00bNLRtTa26pSfw66iriB5JuP1rlKl8ft7sOfaDyIA1NMwlnjT
RPhy8Cp4QM+Ry1T3Kkg79KLj1EnugZIm5FQZiQceLz8Iw+RaCJLA11CdrY9G+h29vmit90b1w/Ub
/6eSIUwZRm6w0YqgXXjFpH8ZtWCjwcChcW1Q1mrz5i1QS5pFpGsgcqGcypbK1cJxMSoK88Z/pTHs
kpDH0b7DauTFQaYezP1Qo1zVuZvMLKzflgB6w/+Ebx06CjsTiMRN0VC3XEZKZ4GJj2OAsQES+vdF
lBaUTorkhmg1vupGrtzq9PC3cdEQYkhWtIakCXAMr8RQwsBz1W/o1XyuVO+lQd0dqXLqTLHzmnev
maS+p1HMeSp6ad95IM8Baow8U0Wrwy0DKhixj/BZlxODHNvQvTNm6o2eNHgqUK7dGnoUfNInWpgq
Nf+ekln0KzHoRMPUb1HxnsprWtOvnbqP73hgZM9jn4iNghPaBoEWfAqs6C1QjCJbVrsww+YFzTiH
Sq1NgR2TlJXpoam8S+y1AeJR3PjJA/xVhEkal/ZIXuvwPELdurMR/JkkUuq3oJ1kNmy0TssuAVkC
2JNGAHi+3gjGpS7LbE0gCdY1rhEMgekFuwCnWTx7N2lplODtM3f84Wax4ONPuI40KG69ygvBuioo
tatTqyi0xYs5jgad2T5bOaJ2trbBl7JKFAlUVI/onmVvVJjVb3gdmTsrzPZqQVCk4vtv+BxkbXSa
F1rvYH0U9e92Z+cPcJ38H43mtw/aSGmOpgwovcJyyCbQOkXiqUmeKQsPn9uMUEALNtt1sXwtir5c
lLJ/1+gF/XRjV6Wz5PDYwXlN3CW1+mXg7b0wkjHYottnT7JtEOnQTGVT1ewWztmd6Xd4GhQRaQ+M
lIbTIVA1nGxXqEbldx7A+kVgkWI56K82CBansGc7fXKKqdEAdihpLmv53EZ+8ZoJNHkWvud7d04f
iVsAffnKGgYaoKoxPBRhYnN31/ajllIuw+Av3nqNg2xrKx1gQXTg6QpiwjE45X1B8fmZvkaASGz6
HVyPtxY8z58tv9B2fYuIXEgfEWyRntxSZYWBm+jZtjWQmHOb0nvqC+sHMvXprZa10HuNzkZt3x0X
A++1R5ynCM0gywkXPNO1PnP3lgVo0pM5xZUUdceIhuYhLUoaSDx2nnsJ0SDQKDoYHUpEdZjbj2Vb
cYU6YkrRIICEvRpRPOTTDSpMpiga8AqZ3k8YLwa7wAZexZtNnxSg013DcUT0lljV1Q62xwGUFLPO
q705oIRJQEEKxsOOCTyjAidHowDbDAG3qZ1/96bkOS2K9peNSuOPxGq8TexggjLGSLL4ittuqWGm
B7UdPGxiRE2PCwXaMASmIw11oGqN/qALzOSulrCu8STGaUJHYUAMTFIv67tKQhowHTG84Y+lU2R0
xS2QHAjilvZuIyoRhpLnsKHXJhputY+Et+/QplKzR2S8AthZoDmwvetW+Hs14C9yKmoxiGIFPrXm
wjSz4xyrhdTtEX9Cyqd2YhXfRE3c5mDzN5bROjdFMuZbRQNI04xKueP0kVBX1NvrUAYrT0/suxh0
7IrMjpBUN19ykIW7CujMvrBH7EEbzBQDG3KYFZPauQJ3FqpPygb5T06vrEjeB9V+dTV1L2OzW4XZ
IO5HaX7RWxOp+Zg7tk7pWAC/tPcNHLv7qObmy2p2SmGC1o6VBsSdwDSgBYewHRwBQ7YAlEXTleNC
DZUMTDGQtKUJ9YAVlr/qIgNCDmLcPHBgZ1dDNRD5q+xOc2APGE3BA83V6aq3abpDYksFCd6Eu9Q0
i29kr+Q8QFORh4nihogo1PoGyS22MHJBCgAmHrLJdyFKFfVAv9iZoRI8sMOMG1zcxh3PmeZJ91Wo
902WEjJySLOyzt+xSoJM3CqNXGg8U8Ev6rBPSuAglPV4pUtDI3QCO+qjEopSBJdGAY++NzhmRERN
rKwRIksrSphXgVt9LsuyelEr3B+9wo623tBrK6TXzBVw3W+gAegRIsF5n3EDra3aQ5E9rxBjgLS9
BOMjd3GIroDROMT+Qf/a9LK4r2jnwzuiH1RpoJq9goJ/B1h41WndN0zV1C3Me3tjJ6L5hZeRdas5
Ia0kR/2BZF+yKVFh3Tud882XNhC3kv4E3bSfoH21Na0cXqvU2Sklofhm5x2oENFgsNValP7UbGsK
8jUNaji1VdPdyAGSoMDXayU8JdtKB6+urNczzn5uJLtGMbxn3ayTveDxCJC87tsNmVNwy6b6UdQ0
LfIk4xVh+9xLbquuO10FX1pp6kJKJV318HoXYkiRKySZW/YjPE3wgdm68bgIa5f2ExZ+Poy5oN/2
iq/DC6IeQzFnqDHSQhPRAWp3G2KFseJT8B731WFtx+lvHY/FFZJP8fd6yLsXUzbKt6KjTpToRg0p
UewL0sxHum1IUqlu/5Xc7x3EmUXNFZoMpqj9qmyoG3Ut8IUwzH4yOQ43taEF9bl4l4W0puzcr277
WAjkhIvyxScA7fwczUzQf/QraLLqKax2wDg4rtDW0GHIRWb4aOIyv9ISOLUi4Bkle6eBue8O7g3w
AEygGjmAMaZsqY4o0TS4gQCcAt1UyXK8dZwWoWPfjj7XLgBKW6cFUUVcEqbasYYUwpZ1piiU3soS
Ff2yAqvTvWNISWU5iiVaIyoa/7BK+j7b0bNRllEEI7LVjGENsJr7U4VYoXaYEY0pZEqnt4AGtLWB
a3MFYb0ccE6g8XgHF+UpjCIii5UOm8qMKKn6nLQYkQ84XY2/tKNBpaVDXy3IGnIC8PdQaVRwyFKp
7s3aKuhFAL+heyB4dzRD7q3tVv72nKb1aJz2/fT6V9C3gkoFt8ZcZd1AW7FwQTCjlYsYXWgNza0F
ft0jKTSbusQAyyPeLfHN8Hl1V9pnwEifi3tcJhuwAFj9VAiHg2ZwzJYOrIk2ozKV/gKnit67pkY7
1FJQQkfYECSbZ95WuUeBBQzHT39QzN9hrdEtFigAK3H+y6ZEuwWak28xihumn5f8hnwgVq1Bk9/X
OehISKAxOCmaqsRiIjX63omPGpD6qUBSc5GVFmTyWHSrwlIR/4KUe0dJiTp+Rz63qLiDYcTJaFdi
CYXYKdJngQ2dpXF0ZIMjq7ynuzW+WfgnHPj/YnBQ+8o6aQJlLRp/gOQHPgmAovpTaQBmUqArfkaW
EfByiHTerAVrY0zKCKKlWW0ZNpd/aph30gLRV0FtueGV2sI7CKubCKPaFULz9lqnlYeMiCHRDAnN
W12LAuxD+41RQFLO6Zp23UPbKvobrW1Ik0KnSGlJ61a4pJlcFtCdNMNb58lQPqAtbq7LMSmQjsA8
QJYBjLcSglxvoBdk8pe4Jdllnk2SIJSqQaUFwVKUDYI2lgmy00O7yNZaFOPbmHYCJHiomGX3Kezc
+l1HvAupVSpNL4UB5izDiWg55i5azAb7rwxQeMGS8s2mQb6R7pMDwYFcb3IuUUdgr4UCssbkPXpP
sRBBYkhj4ECnDmraiK8eOcOXIqVRNraxet/5qfkMIn2qAHvmXs1z+Gu948C9Bx8IPLKkMm/S66Uf
DiMLJLg0Ne3O6uBSKm7zPjYTgFJHpFYN4JnznmzWdR28Cy7FRdxSuKDALrZseIpzohPI0wBhQ2A8
3KJyB3BCRahtEmtVFHKRUHVowZI3U3hRnQezQsgRBZDyjRextm0hjUOTxkvlttA0zkqIPZ2rhf1O
5/oCG6v0j5Iit7rrC3DJuJFFMn/Jevi9LiArohH1Ml0v7YUdx8hC5DafLYFwEzgm8vhmmnwGY/4m
a4uA0ybYHwe4DltOVP5CwRcAFI/gCmlZK1qNyYDOGJ7FC6eAMjv4xHKlR7ys5ocuw0Ix9yOQVGB6
QfkZBxl9a+dxd4h80+JOYdtVOs1V2mjjsipCa+3jvXSr6yDcubk1ACxGQ5eVqpYQskADLs22Y23Y
PzJO89JE0HfhuYCoLvu4n9qdm4ZuOLpp0KNBnnVmF98IT/AyHrIXCMyfvDFfZtrw9fIQp4bnDGE6
JNWGbplCnVmQUxSTdJTb7EUb7wf7DWqbFcEuhrF4eZxTi3gmoUlHFxrxGZfqf/1X/uPbPiBz/59/
af8d+OVoDomTvuThE/UFkeMORuRsgvcCZuDlsU5t1Y/Hso/HKmEjBZO54cvQv6febweVV4dOtUaJ
PE4equoONNflETWDvzJDBDJLb37+z79sHW6oUKW0DE6BAwZ4+pIfpufhQCmmhOQl65AWANzejC/w
RYHo/QIEu2wUCqmU77ufjnPoIwqI1ZU5n/mOHGrbkEJoBl2S2XeMewoidJnTl+9x9rWFXZY63Gir
y9M88xEh5OgUWTTwlZgvHs+SdriRIF6Tvkj0sgECRrkD+gLP9ezgOneXxzJPV/RorNneD11HHw18
LV5sykodzDiB/oQ2fLk8in52GMdwLJO1czgCx1MCfik7tWYYrm0MIV7QGNtYv028FJafCvHJNNx1
27z65g3uV3SEKG0KCC1PTvZAwApcHlZPMXpd/Q2ueJd/2snhl7oq1QnHamjm9O/xL+vjolYU39H3
Zlt9KfVXgLm/L4+gnWyaaQgAIrrFfWBxMR8P0Wrg+nE1Mva8XYASoDWhu6iItAYWQt0PRQeq41Uv
eh9/1ajJ92ZxmIBZXhhvsW9CUht7twWJ1Pbyzzo5vpJ8QoP/KaWqgT6ZfvWHs1RgdclvLqpDRCt9
g2NKAp9nKDCAGNVnJ2oOVWUixwTvnIw3IXX+8+E5RCoBV7OEPd8RFKV8sH96yesf2Fg5InVn4aL5
mOuyfgpznAfVMQhpP+BtVHEe7i8PP635USRh9oJ/JBemSvSffXYTIvdAs7489NpbOR4KBN5wqYGc
59jNWvFuLo92sv2n0VDah3Sqcwf8Fdc+rLVN94Sqq13iekjvmtJNYf4y8uTKkp7EjWkU25RQeAiR
lpgHpzoFtpqZ5QEQrpeKpdu+jGjaovRHUnp5QqenxnJMk/qnzX3mGHJ2z1CMLAq768sDmMZ9aXm3
nWk8XB7i3JqZlqACpINH0OZrVqZBP9phicUJxLg9ejD6c6TVqMqEinrlXjm3GaSuMx3OqaaKWRD0
eEepoZHVB9rSmBYbXwDF7DoLynVN6zKW2lOPptXl6WnnllASEogJQjgnKQE42IbWNIMmlB/J2q2N
T40g/o1qzMZj/LZpP3dh89yBkmodRDKCXeKITVHL/eVfcm6hP/wQbXbd1EVX+uTJ9aFGycJqX4YM
LmXx+fIg56LNx0FmS4xOTgUuvKwPDaaZylM03JqSYho0FPWA61+lfLk83tnVNabz5hB3NTFN+sOJ
g3FlRvnApFQK8WX9Erru8j8bYRY/sYFtNYE5xYGOm0cWDdO0d68cs7/Wfh6m2P1U7W1bQsmbnTNH
OmonzKE6VMoz1fGMun6gPTvFu2akO+HuEDdY4L5zJZCc/VgfRp3Oy4fFc2WVpLhDV4e4B+7Q3qTi
zUX2bkQ9ipd5Ey8KCsWXV1ObNsDJTE1DqkRJ0zLm97AL8AEdKL8+4MGxUrWbpHv33efc3SLOkfg3
bUAjS/kFfOLKXM9ulA/jTn/+Ya5egG5U7gWM64snCiefXcznrsztJG0lMHPLoksuVYGX0OyygVgG
wInjjopyS5nBgUT1YlXPenOvOXKpVb8z+V3znpT21c8fE39zefhz0c1WNfq7glBNiDueIaXUKI5A
NR+agawZDFC2KoSHOIjU6mUytQn9ePAPysjL9fLI59b248izfSR8VDVimyOSIeg84geRZFcu1tPU
ynKYGKw1w1ER9ZtdedoAXjNBX+uAUYFjvdkV9zdqsj8vz+P0PEgVwSO+Hu0X7vFZMGl6g2whNzkP
xReeWARrDCloGMf3SbUbikdbu3Y7TN/k+DSQlKnwYoQmcH00Z/MKQ7UfgfSwK5GeDFEybyTvDFNf
6CjLl+W1ZOzM6Tsaz5rdAX3Q6h7I3vrge3uXDxUot2ruIdOwqm28qkpkGu6K/rbXrlzyp9/veFz9
eG+2ZlPS4CBME9/68N0L7/1yzwa9/P1O9yGjTK9iHV0nw7Bml0+WiUyFMlsf0JRc+tnjWF3ZIGen
QRPC1myV18Q8gaBDYgyt5pYHCfcxHd9Kslmyo3UD1vHyVM5uDJBvtkPCop/ca42tFgoAo+qgdVR8
LG+jWVBkSh3J2LqhxxaPf34FsXgO06LApXPIZlsxqqHfhZZALTjGxUN06Cm3yFNtDXkbSQwYJjUq
ZQEA7/JEzy4pb3xSI0s1OQLHO0NSgkbfgfdBF6HhAgRa4IqVvNvmzeVxTrMfTjXPMscwTJNsYRYd
PSQsBshnPIMiMhPhrnFkuYl6cWWYc1tQlzrlCxvvCkefbUHFNhv6YUZ9sKA8ILnTbeNgdP7B5vg4
yOw05SAdawWnqUPBI6ahyk9zsires3aTl1eyn9NSDBfax7Fmd1opC/raoWSs9Nl3PwGbpmO1mSyy
FfWgynvSVbwBhliFD++uguRK4Di/ng5lrukFYpmzzwZzgmpgqdUHk6LpWDUPoKzeL++MczsQALiu
2qYQxP7pzz9kBj5eSqISSXOQhr+Mkf9VikfZoPK/vTzOuR1Ipc7WBTeMffI4jAtp03DKmgNSTvgq
e8CMESFsus3lYU7TALDyjkPgIAhC9599MDwIDM+DrnjIRL60gIaO2k1X3MjgUcdfNL+9PNpfmens
BtOYFSpkgPaAk8z2ImxDGSvtyHBo0hneawhuLTX3SvQi5KPubczMnzjnizyUS0TSVwCgloLiNKxh
tOipVV/+PWc+pmYIMT0ouQVIqY8/JnAtQ4ZBNBwC887yFQRU6U07t+LaU/LMx6Rox+ub4p3Bt5zt
S7Xn0drW+ngwLSTwfwyQRsLwSs1u+jvmS2tKVhfOkcnzeDaXgWZv2ge5ehDVZKN58LBRDMOdlLdB
21/ZNWdeIFKzAI8Li7cq0MtZ+C8BCGceV8PBE7CkWL000lSwiIDSJIx0zM8VvfreBObtGIZXNtG5
xSRjNblZ+WiUs48/GghuowZSMKDVGq7h07qhgoPin180ZOR/DzJbzXjQkWNBvujgcL5xD6er81Kb
KOoaVz7bmZDFQLYDddgxbTFvMxhYahdd1A6Y3UPz1is8tld/vMlJb6RJtYRU+OSqRsyyl2B6uoOq
owydqQ8Gwkpxb66p1VyJv+fiv86BEga1eMpA8/s5QYUc8HrRHXq3wtPc6bVFltHaFakNh1pPgiXa
hnhWKVD9CpE7L03VF590C8W2nkQW6LXat39+yI9+0+xTDiYOszimdNxJwbJOfrbKvtAfbfXb5WU+
dyaOxpkdctznk0LVyu5g0Ajroxc1hLoVLPr8ubBfWmXd1a8CeYcro04Rc3bsda4J0libh5ypTqfl
w31kamSvJRathwhdPDSOY72Ep7qiT5b3W+nFizGk7Zx+QiSmNPIro5+JOboBREG36cLwI2ZHUXHi
zlFs2Rw051uIKBKFYhAIaXbnmlcO/fSRTqZJa4fnHPGNMHc8zQpQM1X6tD2M+u8YXNJUJMqhPSOw
eHlBz0QXnXIp/AKK0Kf3rjRQGM8gQh8aNEC5PLajhnuMce2JevakQPDg3qE0Kyl3H0+IPuwIVmto
DnF50My1194Y4auTb1v9nu71uta3Hv436J10NLRC+XZ5lmeu/emQsl1obFJZmcXv3DPSDLW04qDD
7nbaYtEhDVv0h94H9APxcIzWlwc8s1O4Y/l0MFKhiM1LVhbNav7AyQ9aAijC3Qn/QSkBWyNLAJrh
yracfv1ssxwNNs3+w5kobMMFL2znmE0BGEhv22ajVC9e/DPyX2UEt6Y3lpend249P05vtp4xx7AB
Hpkf3DT+gqH2ovH1TV0NtwakugKnI33sDpeHPHMiBEGdJgmSAyp6dseTNEBnpI3U8kP7FPdvg7zR
oq2Tvl4e5FwJ4GiU+bnrHBBJBqMMw66DySGCzxWeJY3zu6Q0DYRa6bcu5g+oVV0e+cyK0nhjv2BI
p+nsmePpjXU7KvUYF4cYkNKiVMRthl1yCCcDVcRVCbYsUq71cc/cxUdjTn/+Yd9Etuk4kPKLQ5HA
z1RWk7bD5VldG2EWrRMNsLreMat8QEUwwQg6vTLCuWsIVAEGp7bBYdPnfWJkRgrE4tiKZXVTV/7S
VF5jwGCO9Szcp6RFJ+TZ1K/t/7PzIqHnMrBs2vCzrxXpShE3tmAztvWXwsju3Tzc/YOl+zDE7Hpt
skZXU4+dmIuiXziNh+tnHVZXAqN2Jv4DYPh7JrOTnJmU3Y0EsVIHEZUAkaJuRMgD3+aVbgTYU9tu
DplD37pqdGMrzUJ3qs9xoO4gq0Gwg4yK7O375Zlr01GexbMPv0mb54hjkQRqHLG6LqB7+NboJri5
16yiKugWfh6P0OrMfcTyrNFxQ+w7gObSOFA/PZq32yu/ZvqWp79GCsKOQHvRnEVXJ8+10U4s5FyN
ci8BrQQC/BYY/qLS1kIHTy6cTdubtx2/Qkd6jRt0Wxbqy+XfcSb+sSh//4zZhxrVaOTNwz7PmnvZ
QkZFK6mvR64u+Y+O1N9DzUNt5EZd6qbcJ0UG10p7tbLHInkM1AeRw7nYdt73wR+uXJhn49+HMWcn
SqutBHwuFyZNxk/mRMTwEalvPMCi2VqzMaDS/Stf9vzW/78VtWbhz9PtOo/b6dp07o3qMbG5vZ7/
o4827+9jMGGhLcsQ4M3XuGq/mJY3mQBvyk5uLg/1/5yav6czbaAP0XzEi6fvCzM/+P5jjR2keJXy
bVI9UHFydPIfrf7qDF9jcyucazvm7EoiikOH2qY/Nw+HuZ6EPTj7/GCUO7dtoQRvPeBrlyd49gB8
GGQ2v6qLUESbooJWvSBuLf133dtKNJwuD3MmczMNU1KJooBBqWQKTh+WEYx63XUFqaKNYVP3O0q3
JkILuvwKLP7KUOdn9PdQsz3fwr8JOtMrDl64G8Tnuv3S0Nmr5JW3xLUZTV/vw4x0lLej1OJodTXE
QjT6sZGA31zZmD/9kyBlQYEXGv+c1JGTLlewb5siBxofnnFvpw9Z8WA1V6AKZy99CoEmeSAlBFoa
x1NCvN6JQ7fLebXcR8n3JtvGuLIE7b6WL2YFtyBGEPPKoOe+1scxZ8uY1FZYVnHFhey4h6SGjVCU
m1iDih2lwz+IG4I6JaVDWl+8I47npxVqj9Gzwfws697M0Vi1uy3K1mvgNdfqBedymQ9jObO1bLwA
ndiQRAPDh4VafKsA614+UudX7v9m48xWrklQWLa8aTbqTmnerOi5zL8H/tPlUc6mMh8nMruokW6J
WsdlIk0U4SgHGyl686lIpPmdkjyLPtlQAFvY8rvoMWF48J1fBqoe5j8Jhrw1Dcl7GrHCeZ9NBfwG
j6ok5ictRZHJVrv87ub6leBx9rN9GGb22bJA0wfLYDtW5XMZfHbNa6WWawPMolMwoFfuY6Nw6ADI
y/qXlX25/MHObgswHSoAa40+yvTnH+MSfCvcQ0cyd8THem3dme8ZsSmW17L1awNNAfLDQE6bBggg
slQQJ1FB/SQQRAHKN3Rvlyd0dsU4rsLkBjENZ3Zqh66O5Biyz0dUhCFF8eK5BtQ4v8n5u21HULNh
gx3PBbnoIYmjggcqxP0CPIjV3QXWY+drGy1wFkjG4CS6l/X30byNXNhLUMGde4oiV7bfyZVvc93T
ytOlSadXzq98fDT0rh2q7DXKlWDnZ55153dS3uSD5VwJH9pJbvjXWKbDfSxBUsxPVB8BTIizMXtN
kFcPQwqtPT5X1QoN1Ka6bxCgycDOQ2BbZnW0ByIbQDnUgvReRDkCIPqyCiKq5+qVJTi5V/lZFiec
Z7Ixda1mB6SMm3FQ8rZ49SpocVaNUfqnjEKWFuIYfqVMd7KFZ2NNW+/DFo7b0i5kggC0bX/2EcKF
Lbr0Qwx9oF1c3sTnPuzHWc2C9aBaUVEUXfFqeS6KwLAou2TdXS3knl08m4YDNxaAhDlmxe77xGyy
onhV018qrjSJ9hR4qBiMCo5w17DkJweT1UPPiW1q8V8nxcdCugj0GEP+Csr3zayDO5jRVzbptSFm
4RhcpSUU2eWvbp19j+DSNnhMXv4ypxm+DVYYggbIB4Oe7LyoiCJ/HEQYF7xG45MJxR92KlJhRMyy
Wo3ZTehpGyyfV0bsbxtIYFF5pd1x5ptNRUsbOA4lVECpx5sQFxLNRJ5o0gN1t22oI6DRjRBUFV6j
FXKpWRVdSV3PrKpjqZA4hA3qwphX++GImiJE4+u1qb9i1rJunWvIhykmH73uASKw+zScWvn3BLSC
AipsvUzNXgMYImLS5wx+pCa6szE2wWj3ava6v0YEOHOYj8ac7ZWor40YvAexE5JmLfZw6wK4Uma/
vbxhzo6DcTAlRUtyZUx//iFoJChi0IZtsleD4k3Xj+XaC3N/3eUSUYjw6nPmTORwaIFZwgCPICj0
Hw/nV00coxcZvY4ohltOvO4o3BSoDF+e1bk9AdzB1ADx8eXmDzQdpn0D9jt8zeMSlXlT5LfSSq+9
zU4nY3KRQ4XiNWtRkZ31K2BZ6wq9IP+17nzEIFM05MS61NorYeP0arO40OhmCeDjAIxma1YafWZJ
6NyvMVq7uBYO0VeJ05uJudQmjb9fXrnT82txecI2oGlOnXlejWglEj8dlqjUAdBk6d6y+B69B1SO
v8ru/fJQpx+JoVg80J5wyk4qAp6BnF5FgfQ1TFycmhQLYQW07f94ECBZ0wWsAloCZXG84Spqf0gM
j/6r63b6Y4nK5tq0g/zKu+J0J9i8wLipIEloljkvMAdRp0JbtJPXdMDKGyU0Y0B5Wr82zGnrgXVi
JEG0m9Lh+ZsvdYTuWnanHxCmXQ+deZe0xRI1mmc8BtYWkDNFcTdiwI6e8raqiNXlxTzNLP8a3ySb
oRNoijmYKC1GL7SLRD/0KE/kprYyjF08DJB98WpHAsJ/aId7ZKkhRm1dMCt9sLPqPdavl3/HSdD6
62eAQUOYAqDAPIrEhU80Dlv9IDOsb0DZVX68kk0L93d3eaTzKz4xBG38CuRJtcIslMq2sRM6mKjs
Y+S4yCah3WCNc20GoVtb5RZGMBKbjj9+I06T/DDyLIt3RxQn4lHoh0q9LceHzruzgyulmJNtOwE9
uaqZF4Us3ZqCwYfgD3PZ8AMjFQel7G5wZLoPjP6hKMbN5UU8uT+nYSAR2SqcNhD6szMYlb5aa2op
Dmb23ogb0/hdU5x2nacKy09s5rFb/9P4D4OOp49UHcI/1o6zEW38eOLMCLxPSpfuzbq/jQB5/Gdj
zM98SqfRqzrGGOgudAhAy+zKup0Eft5vumTr4VxC98Wc3c2GHqQ+8cY+DBGcYOSfE3VpNI/1pKSH
YplXXskFTmI/401AKR5Q0rDUeU/FHfvKG/FSPegjTuIDSnVY3OKW7j5C9f7jrUeeyrOevB4GNzM8
3npYWcVoSdXuITbVnwit7ZC52w1x/Ovy1jvd4dP9zK0JNAs48/xZ2GaAjDz8DQ6xlz5GIr7XjQZl
E+dKDnoakI6HmWW9pumjLaw74pCO+DUFiDUiP+lhrVBfAw2cnRA9EL6TTcoxv59rWr9hFqLj64Xj
dzVyHqoRe9zwGufxzDDsAwO2AIgl7RQMkcW5rtaBdfDc/kaRLmSMYqG3Vzb4aY2WF4IOt1JMOC8a
cjM0fabJeBwB/B7gUq5VBP7TO7V4RBol0KKlNFYqd4id/fnHYk4ar6MJNMM0j7feYKiKPwI1OcgI
NGxTPqCxsq7a5AE0w5Xs43QZOUoUs8GRUu4BcnY8lB1pHsYAdf4pc/JvGMHhsTRVGsTXy7v8NFDA
Y9RIcabsEBftWbhrnMT2RjUMP/XZJxt3iBpjbNQQF6Ut10OfLjrlj+flkIZYnF0AxTr1luN5lTl6
xaaVqZ86VVNuMxXtLPaizWVcl/U1csz8cGlgYqXNexIQHQ/0OezB0oZuDPNi/GRj9vJU+z2lbiWu
tlahgqePkaC4MrvTATUuDyo2QC2mmsBsgyAbXdkDFlv7uu2/FnmFSa2CuLzcJFelAeZfjsb1x6Hm
BwDoQ1BStGn2fdkhKaMsqNZCAKpQC/6tFTd14F25teYxfhpwotcyPSgzJ2+WwcqrsfHKcJ970v2q
2T2AMT+fpPpid7jrw2K4jbUuvgrBmJ8Exp0qksCr/t2vmG1RJQ9tB+OHcI8VmHjSysFyF6ODQbHV
dSX9LOc3Vn4NQsxWcZ+3GSpkqVJj3tAj8rlRygb5dzfE5D2yoV+XyNhcSSlPYNj8QN72ECgEz2rA
e7Mt7cRFEodo1+2Rxytwqo4RA7NqzcLttkM3UJ+MYGxkwuKib3aFTSUg1jRYJdJ9NwAj/ZpMFraO
gs926trqIowxJ+tQF/t1+aifWcejn6kfnzyNRwaq2/zMavAfG5H+UgSy9K28+eNhbNi2Kg9cCis8
O4+Hwe0nz6ba7V5U1U3cAMZzIH6Pcnd5mDMnjdqKCt+V2g3s01n8D4tyqDPVLPepuRsDE7OSPaZe
Syf8fnmcv5p9H0s4fF0SeDDtDnkAyKnZkU4NF2UmrU73/Bo86mrs0rXUwk80i/WNrwTOMpcY8MVs
jztEHtDUjnu0Y6hQhD9JX8uD9Pt3w0ULaRyC8AlIR/cJqyiE/VrPfipw8d1UIcdWRYdGX/SlIa+d
oDMfHqDyVNHgMUJAnF0lnYJniWen8b5tuhsBGHtXQIxZ4Wzz5fJanRuIZ6xJ2J2Q+XP6A9rBicSU
Nd5Xedo+D7nT3gEvi15GLb/2MDj9/LQGJrM58jOiw7yAglKXsIYKnxZTfcTVZWcj9dJLZODLZnN5
UqdxFnYF9Bf6Liro0nkrIs8N0BVt1O5D8Ssb3iv/Z15+j9WvSf/b1K5dWOcGo4bMbWUR3XmqHx+e
Plfx9aTKupcSZ/ZgVzrlTTuWKNRDTA82mf1+eXKnX2xi5E9JrvnXC2t2ilS7mJxmnApCovlUKu6q
z4fXFinwy8OcXh06RSjuDdVhH7I1jqclRgoKiueWe7W8r3xr1Q3PjX1v5U91UV/5XOdmBKGNwh25
xSm0Oc2F23i6Xu0p6BrrUWT6wp84uZMc45VZndmDtgq2eQKMTqjj2bnCbzuDDdA1+4561JcUQ9+1
5n/O3M5Y6YV3rZ95Zg3JCFUIiVTXWMvZaFYHiyexuO+VgrQzWDTKra3vfNwWrvGK5tU1jUtsojZQ
MyS0wrc8/lp+KH2BwDeZhbeOayxekOi9vB+m730cU3WiNuJClsb79PTGDBEuzJS029deAn8tWsiw
f1TbcNcOzlMkswfLQBRT9dQ/3xx/EYwJHDyq/pe079qRVNm2/SIkIvCvQLqyTZbtfkHVDghcEHi+
/oxo6exTCdxEta+W1FpSSz2TMDOmGXMMbT6mTaHwPgHV1p3Bq+Ra7XsPSrpoJBtft1w/pAYUSTdy
LEOyGF2un8zJbV44ybnr0tvEim6h+LiBFlme8ksTs7e8LWs7rOERUNwHvLwEt6pi3QO2stEXpPL+
X26UzHLg0ClFlQfbdfkpbTXoo5bVyTkDXylQRBgnmUKI71hT+2A55Ukn71FV+zUFVyEoSu4gyzR+
RAkrftrAKOydVPKs90QH9az2gcojimBlofttYUdg+Ne/OoYvqW7QIUeNEfcSfDty2T5VpaBe04Px
NUrOCcsPEcgfbXIopvHU2cPJpDsHraTrB3lR1vxnEbkgUAY4Toukuu2qzEHDhZ1BKU48HVMbJb1z
/UZy4au831lZ1ENNwNF8ZpujW0baL1HpA4RX0m7Xgw1kwyctqo7/fpCNcoWlY6RrUTGb6grRKmoI
Z8ZeRjBcIkGt0tsSSiD9fQzBnoyou0b8dMyvTk1Lw4gxQMKAVNJcFM7iifZTZaXp2UCvbuLDW4ow
3I17W0DtXgsKbZPOYvlYaggB0WADUktyysx2m1LOc1YQdrYxhTDWtxNPwaB37GLD14e31t7ryn1U
g22Y3mToMBfkHUprkNKW9OLQNaD5+/XDsHIp8ZYCyOtggAhNiZnfrAo2Ql6kTc9NFaQgtqnbCgq2
W62jFe9yYWX2lvLUcFJUD9NzlBg7Xn2QTeTBohOMrZRJHggm8TVLJr3egOqIqejpORlvemhqQucR
5FD409KPBdiOUnDCt4E+vQ/Qyb2+hstXTkPvSFao4G4s7OzlDS4MOhggvE7P1Lkz0n0CtVELr5z6
GDrRlx8DmEKWjrgOKHugSy9NobdUIq8w2BmqT1CMe7WgXtefrn/OMkRA9R8ai2haIj/EmP2ljUJg
Wn0idXGenBcDFI4JwtRoGF2peHHd0mIECpvmILg3gCPHqD5Ixy5N8TwPE8uOyjPL4tq1ev17FtsA
dIBqlRfPVVseTRQJUi0+FLxxmwo8vRrb1Va40cZfuQUgGkbkgOEFyZM1+x1pOoDQGno0Z5rxBx6G
v1KnOeVDsvECrqwsojsbZxQ3DcwTczOdBknICtUIpzrWw67p7qGc5IvS3FjXFSfjAGuH/1ZHugVE
EqCIyNjZbO7YEJ8K8B/2gJ5CkonkZ3tz2mrVHjrq6D0jAFPnfbK6Q8cZAgbsDGkkEAXqN1b6Rodv
0PgJ+YlC/+v6sVnbLdBcSNgKSrWLSxARtcuHLmPnMed+Yd/WRTDRp+s21rYKLEryfVRRIZnXR+qa
6yIuYYNbYO8H/jPsnlEpA9WystFlXH4NpuAxgY66AOJxNPAv7wC4yB24R1xpmooDLV5aSjB29Pf6
5ywd8KWRWUFgNCGPAUU1nAhz8DLtGWKJX96USwuzhyQcQqXWB1jIuh44wkfHgRQf3/C0q2tlYmJR
Np0NhPmXa0XGaKqh5sjOlrKfJuL2KJg79P2/WKtPRuilkQEjF0idYKRnUCP6LcKNAHX9I/BiACoI
uNy8Wzcx3QCYGdGOQlNPYLbTBsQd+7OxIYtuA/jjgKz9jx1jtlgG7aYEpOMMLLBgQpWqxNWpy+8U
TANH1qEk+wz93bTZuDhrJ81EVR4tPMAg4VQvV28UjRWBvpydmx5sneEDiX99eXtkgmLLABZPhzNL
//Mc5VqoSEfniEBHKr61JvNw3cJygzCMD9IXFVwNDjCWs2ilAtacVXmZPTH7A6w6rgGlJSfZQhcs
PQysWADSoBKIN9uefQfrsqG0sjh7Sm2r+z0CHHvWK4ALjJqHO7SRtgh7lk5aUgxoIJ8ArQ064Nrl
xgy6oSgTyrRPBqRl4KyhQH0ojT+gfXcL7V1MW5Phy4OAjEYFUgjGcA7muX8KclAGhHH2JJSPpMaA
RfPt+jYtwy7HQP1S5k0o4OH/Lj9o4lzoRQpm6VLwB/C4/3EsdoOmlA8vBD0otuGnl/m/HD6XPRnw
paC2Kr/3U55mMHkWM7M7F2WgqZE4DYl4AAn9HzRi/0Li5qbVm/jGib96n1CYlE0ZgiFcAyRxM78a
U2hxkqGqz0BQQn+t9cfYGb3rK/lvoOEiZZblE2CuQE+CEqgxh8Whw2onEPScziYt4nuDTMynNc38
sO4iSJtCIyOu7YNut+80U/rfFZ0Y5Nl76PFAP4aSM/jLC0/XU6LvQAoSo6lgY8CqrtmJxWBb51QU
D3EdJ7+5kjuDm+pqr+wh1Tn5rdWbN/ZkdfsupsUBdxuN/7HMfgyCZo9J0YN4Ix6n5sEaHKiHKgo0
ajMQHqcarZub3OAQSKn8Rhsrw4NCu537VgGBwrCGjgQbIyWAuoW2bzGUcgBoMvO52mPAHTLk6T6O
kugnHeI+CAfjh1JD5cBA6usytWunHYQJUaaikNckQ3acHDEx6MgwcofheMVtxASBTcwkW2+pLYpD
A5H4o0hZA3n0rA54OU6/I13rbsu4R+4BgVDPTggEFZRa3U8dyKFRwjTfchu0PgKa9sDFk27Pch3S
BDmFbhiA4/u8NPXzoPGpd0lkhN44luajCdHHX9A7H5gHXfYqwJlRIz8yxTi6YVQ7zz0b2L6yop8Q
fMEUwfWTsnBa0nWgsAKwpoXq6DzViYA64FpqTGfwwnhE7FPlwaBBMWwhGhfcyDI1xlQIxTv/D2Em
ffSn2zZAPTNOTRaeBzJFH5B0DoPctqDVqmhveYdByFQrKYYwEDS5eatMe1n9cx1Gb8MYMqJU9bpK
+SMMoDtG+/mriwAHgFxT9lYkc9IiYhuUiAyGfp6MP5mtuVIGFMpnbmPt/gtD4KBB6xn+epFYdjqp
qyys9HNqP/XDQQtfxvHdpmxjUxfvnWyM4s22CboTEkp0udZmJxVw8QCdSwQKsbhhKLkw8XL9Wxbe
WhqxgNjDvCJ66POTU6VAvQgxaOdp0PwJCkDl8FDpJ9K+QJTtuql/jZRLdwaWe4AeMBshoarzGCSj
Q0IIaFjPbYY58fFvWvUHHdR7cXrj2L9pfcOqu16NPAWi8xwCks0LquFuZYrdVJxJ8dA3D0X1S5sO
1eZE1uIVwTL8o2vA6XZkG+NyrVW1BQcPfvk51VTPkpqTNIPGwTNhxyyrPTpmfqXcW/Ye0iN+1+8z
bmOK5U+Ill1U/ihBES6OmzTUy1tNsVSA3aKJg8rC/EfFMhiOwPMHzvwS7ADjU8M5OMCaHwJjCNf3
Zs2U/c+YzFBx5C6/v8VDFyZtaaJZ3D9AUelQCy2GSgkEjWm0ceSW5xo8Lp9szQL5MkwNi2WwFTfv
GjYYmEK+9Tyv2QCqB6EuNg39/tndKWKWZ1AENYJYHzBWDEqasN9hw66v2qoVeXGA6QKfwzzUMZle
h0YzwUqbAbuj+imrn1tl2NicZSEWXLAIqv5jZ7Y7Fu1slH9UI0hsqWqNOlZOdlr1BKk0ke26rvWg
GefW+btmv375C6FrANC3pGUGR98szFEis4KqX6cGjgZIWbdjYMSHSs11I4sQmKCR/MnILLDHdKzS
qJA+CZIJdIThT2h7eJb5jVR7lhzrLWrrlU37bG2+aUJYHVHLQQ36pHq0CvPD7qFxK+KNj1o61ouP
cmZ7NgpUL/oRHzV1t1p4SOqzmtxTCAbb0E6+vn6rpiTiitjIwMDhc3l5J6qQSIOEbmCmf8f8baK5
3w/dIYnO0FE/Xre14iiAykSSjCoM+m3zkhwK4jUwH4UaoPPsF1AJlT4SnoJ8/Dd28IgbQMsjppkd
PCu3C66ajRpk0YFYUHtiu1h/0tjv62ZWDwM4if/XzOzojfpIW9rUagBlNC9XktotDMXtSbTxOcvu
F844KrfIjlHNxMzJLCvSM1NUtK1I0NTFbQWVzqZFEKtZ/btVdUfTRjNhKg7h0LzlreUzaOXBve3U
JPa4me5SvYEkZOFgkm7wYw2RdZ1I4cKNEsja5oK2COTlNoB1iyEmaChnoygiKm/7aQLx9Wge2h5z
OH23kbWtXXl0W9C1RWsdcLrZctC2NrSoVnGMRnaynHxHCslWa3s9AXXLOKAXYW+xJq9+3Sebs2ti
5JjihQywGmjEdBXnNBW3VKtcS/z5+pn6/G2z942FZj5m0PYKxuIV3VrD+BFFW9wPW98ye986UjfV
GMIG4pb7th/vWxKCaAXJYJhsbNWyGyCP7qd10y/dS562Vjh2oxqoQwJO0McyvQOJXWI6vj2CcgfK
j0hzQAj6Xg6vXIXDfrq+nmtnxcDYGyK0f2CWmSvQSwibKAnsQ8A7ZY+iuVe65zp+Rt9/p9Zv140t
EXj42s/WZh6BVVoIkjlYQxvmxpicXQIcwaBXHtzejqj8VBndsUy4bwvhqfb0Yxgyv6mio6oRzPlO
3yNhew3E3zZ+l7wRl8Hzxe+aOxBI+DWxJnfBSkvXASNAeEqtYKwwYZMd49RxVcJ2Yb9Bgrl2zj6t
xvxpiW2aJGGFO0P10eex/mr2CiQ6a8znbaGUV13kZ1uzM91DwqDSbMQaoZLeMzLsQ8xiQejyjojQ
HSMAsiIU+pPxbBTZvsmKb/Vg3oxVCsxbvmcREn0oSrM49TWQKzI2CK/Ko+PGNkgnsdgGVOrgJgF1
XiSZfcKdmjnyMGY3ZXm0oBRJ9FMr7kbB3CIP7yBo5+VF5UrCvuu2V++BBD/JFBxczjP/ZaI6ouDx
xT3M/jp4EvMcRCJgbRiaH9rwEWPo9Lq9ZU6E4UTwOiL3RMMKIKjLex9nKWYa41wNhDn+FfYETUgI
aNnJ2Q5VjJV1uY9y5X5Qxv11u9KfzJYYdvHs4yaiMDofm0SYDZ55HXYxNuOR6q0Ntwh6tizMTlqi
dsJKc4a7BBwF+uxAknyVqwT5JMA5+FMyD8jO4uXi0SiKspxliMkY9btpl7AtlvyV0AWvNLAi+FPO
zMq//1SKaTojblNHm4Ki0n+kfeYrnfqn2Cx0rpqRBDnI2JC+zzMpJmLW5GCLCBQHitwHqDa6ExoU
17d87Y1xgM1GqAfOVCD6Zx/DVK3GdRvHgFF6DCF2nqTtY4vSYsesHRQxnjCFcsjr9m+j1bcW071O
5F4Dsc3rv2PF3eFnoKiDIBrzINrsqYuJ3qFCbY2BjpJ1tuP6zxqM6LnYmP1YS+gAfEd/AR12TXZk
LvfONuuGmo4ywtV1XmaxY6XlXmndppqyR6fGHcmDGUInwPimWr+uf+LqUgN7jI/EB8rCz6Xtghe0
TqdUC8ys1ryEkhsA2RtQRKPjMIr0BeCDXUTME6gz3bq2fmO052Fy+tcUVEzXf8raaqMDQRBbQL0G
Na7LX0IziAaPraYHdv84hR9m+5gR1HDZViFtCULB+TXRM0bRCVk0uIouDSV9DDxRqepBSTP1UBst
NEGgM+4CFJDfaVEX70KAnQ6VWX7QuicuYhHu1SjKuE7ctRtnfeVCQVcPt0lOhGE4fHbG2qaJUFvh
BiRl+EemR3e2UwKca2wc5RUfJ2M2tP8ReCwJrkzWhWaXxFhcu/eh2H5HrfH09f37bGL2QFg9eB8V
yKYGZVzatxixrqEJh5HfGsAGl+vFFrn52nn5N0yJZgiujjpz2yi91WarFrDX6D4mMFwNItuYkPFr
tjGHsbZHQBgACoaXSOKZLw+MAsxJBHSBHmgQCR5BWkMIqoKH68u38p6j2IZJFJlKS5DGpREAXvSm
0JgegPOlg7Rsjp5mZPyk2iu3v6XtFg3T6uphnp7IjBrMebNLUDJbOIDv6AEAN2gPvZqd4ic9w2zL
xsmT/9Ds/cZ3/Z+h2eJBotLIKgpDI1qBNzUbHqEYDbhQnL3mCDN8u9K2bvjaYf+nCAkUP/75uXxY
O0WAjFJKgxQ4Hjch2uQ5TbU1a7v2YRKJJMUlgNL851k/vbhqwjVtqBMaAAK2Sybz5GSOr40KXqJY
7DXryxNguLZSSgy7BQpx5MmXB4QK4UwjSWlgjVH4ClIdbSdKkSeuMeqK5xi9cbx+IteOPUYGgJWD
7q3Ef10aFKrDiyZXaZCR3K/ib2H8h7AtFNTaOURRW7p8FeN087aGsFoKuLaJr+IGhNhNXwvVvZ4+
avVGyrRmCDEkInWo9QHWNfuaujOd0U5QzWg7knkQmHuhPa1dSlDD1KBN6H198SRUE/S+skU2x3UQ
ePVUcxQSdO271f8Ip73YAqqtROSowyIFAGsbcDbzA8G5Ag1MBQcir5rxpJqZ8cTU2vKNMCcnY3CQ
dlRVb/qI15gKDdLB8q9/4+qSAhch50mA85rHnJVtp2Fs5zQgUXtfifTnUEPOfWgwKNeF/9WC4uGW
yY7UYJA/5tN1y1KorOQqowHiJ7emv0VxHJ3n6x+0duLB4PAfG7Mrlo9sqh0QBAU15s69wZjeKjqA
rKrs3v7/DM2cYgdWZEZMnA7UCA9mDOFepfOTLdCaPNJz1/v5c2ZPSgV97gGyQiTADU9cUVtHsONu
XKvVJQN6BI08+d8cx585RQQeA9ig2U0Rfi/1xFX7LTruLSOzGhpvaEYaLcRlMh5V4YA8aqcn5saN
XZ5m5LWY+sdAGxRmFlCfCuIvohkQFmp8jO6inryAAAzVzqw8OyLZ8K3LrUHBCHwG8OXgxcKs+eVp
hmiawytAcgKSD+SZJ07/QxlifcPKSnSPaA9BPfA9+BMVikszToGRn6YZSaAMUJ5HoAss0McwWLif
r5Whg+IxP4jkph4eRxCyTfx31m7ETiurChoPtFj+Me5hHPzyF0zlFKEoGZNgJOM+quvdAK5/KpRd
GG4Up5ZLCmYvhLdAVv8Tc5td3igOs45DtTDI2EsYM69u/l6/tMtPgQHk2Bbya4B256mS1RpoH1pK
F2hZuceR8KrSr5V9Zm98yJYd+fefPB038oak4IcPIng6oYDPhu9D45hvdhKX10p+EMaIUFZB/DJ/
extCc8DbaIfuTeGLRv3VtZIQcAsLuGVGbtyn76HpkI4GI11QNPpeE+kp4+VPW8s+vr49EmkmOY/A
6jKf/ycFXuKJt23AWGCB6agsc5cZo1+Lr7crpNaCBAUCiq5Dk+vyg9DjbcwGcnBgxT4UxrfOOZpR
49rpcx99jOz9+metrZ6BAFoGE0DZzOkaoO5Es7ZK2yBmusvVs0yKbb77uhFJmA9uTjwYCzljNVa6
GEPbXZDx5wY5W6E+6ltZ1NqxtlHQkSgWaMnPXR4TLRShLKtH4T69sbj+4JTGnnfC54Z9uv45cgMu
Hz4k1JaB/2SwsAiVQTbIETVlQ2BPrWvlpz7ZgYjL1/pntqlNtrY/n23NnvJQOE2PuugQ6D1mIl5F
CZhR8nz9e9aXTp4AybqG4ZLZgSMRhpEaLJ0OGQ8Sdf+afhZ9UOtv1w2t+VCkTKiJyBbPAvjSR60T
C60eAuRLmMer3GxLlmB1uT5ZmC2XMXAnZY4YAqH9GsqbkKGDsqUPslJQw1A9aFRANwl0NarVl+tV
hI2ws7EYgpC9lcprTm+m1AQ9lkSXMDcqC0+hN4LeibY6XF/AddP/ZGYlFwmgoJem7ciOWWfRPqhN
/t5Z2g3myJ5SXj1OtrbTJtMbK+0WiBfVNdHTmEzx/b/6AbZkt4J7WiQeHMCUrqc4KzYYDOhf0nW+
yPeVclLbN5vtWn5syJ2ubYSBaycUs1X/sTqL0CB0O9a5Caujwd2qC5TKH5Of0Rbr5ZaZWc0HgsSt
wUazDyr73Sy+83LP05tNSYI194GJVIDtULlAZ2Xm30U+lREbe+yhYNxTh9qPpuygOPYuUaPvihW9
Xd8zeebn7gpFwH+uF/jheR6lhZU1xuBWC0JAdWl1ktpL7XAiPVg00MrLyg1vv/w+OUEs+VAtsN0v
uEOn3Jj6WOuLILZGN0+Im3bfIaNDHL9EuPHVbwOxJjIqzG+ilgC4w+V9EJ1hpXHXl4GapD5pb+rp
3bA4Hst2lxR7Rd3iJ1v7tk/2tFm8ycx24ENWl0FFO5dkjlsayZOeO8RVeX6MQL/85QIuomsKzALe
LuRBcw4MsOs7RqGrRcDUBPNUDK6TeWPm7K+v49JvwgxeZ7xpSPmBNr9cR6UbczvvlSKwqe06vfWH
FEB3D2G/1Q1byRmkJUSFxMShxFddWtIGmsVTzEqc/sxt+EmpTph0dlVz2GnK0TRPdf48tQQ/onTp
8Jh9VT2boPHz2f78hdCTti0m2DdT/iF0cpeHrHFRp9pHovimF1s8aSsra+ESyOaiNDtvNoUhsaI2
Zzxw2nhvqmKXmo/d1rFcPqzgwsCK4klC7QkUZpeLmvW8rhDS84BFHw1IXJphYzhyy4D8+09BttrV
RkdtGKDmW6X/dcjT9fO39LyXHyBX8dO/z+ou7o2m58GYh25nHIbQd8D2yt+vm1m5vuCHRsERbUyp
kDFbp7LPuxIQyjLIVQGqTqGD4a2IA3Sw3sLOflei5nzd4Oru2yhPY6wPB37un9CIKrPGJmVgdBAN
cgYgxKvIulUc8VX+R5xriflCH0EOcSw6bU6YZjkm9XkQccJvhjEfzmUbb3HxrZ2Dz1bkPn7apyIe
OwwU4ByUqnKT9vo9b7c0EZcmTDBp20DVoyECypDZUdC1zOor1G0DBzxFGgTTAenaqBosd0X2QjGD
K2cYQMMz80FjEjdq3vYksBswhZg7Zqn7wtzCmCzPNKyY0CLAYUOhbd4nqCBQZodKRYPK6t3SOinj
jo+BusWEt2oGXhvwbchuL7jiIDFgjU400aAkxVE14EunKHtAFINesv31njXyOJBWIaXXQbaizTan
c2oQmJURCQoAg/qyQaMFegs895Qt7OfKHgG4b0sOI1lGMGZ7VLHWgN41mwLwubTmNz39MbDXr15O
2e5AlIL+A8ECzj7mn0qBUgrU/ZgNPrbKs8YbfdgIXVe/AzdfBR8Xmv3zQcJYh0KZmTFgMWnkpkMw
QHrC6p7/iy8BlAEHGmPCC/4QrtmtwkSoBjx/xEBK2IE2favUtvohaB6i6YW8Byi9y6vfshqvpoFS
m0lvohQ9/Omxp1szP8tYFc4Z/K5UDgvKiO7SSJwxjDJlQPxi9FZnr0p9cvKTNoKIzqjcYqvFseJq
4ClBuYSu60o21UepA0JM4GbCzthZvfM2tlvbv5KxoQEqOyjAtEgw7iyyCjtMJFa5UAOqjj9FT3dt
bsRIfvkxQy4TG9XRHvSdWZo7ir6UgAjylyNICALLoqWkUgMEdpYyVpjqAYuVMwVCeTHGey0+Zd3p
+vFbW0cUXRA7Sjgv9u5y1xpInipA8k7AH1l3Wtc8hE73dt3EipeTQwnydYNTxQDEpQkSEjMSmTRR
/aQ5RiwccHyOhvtf1JGwXOiGo4QEQvgFDWyDXTB4BSh9qpaTywtLd9Vx8M1ESzzOh6+7IKCQ/lHd
o8UBqMflZ9lJgaewMtWgLhPP6JibJU9hEvvXF0+u/2UGKLFO/2dllj7bZaIYYPRQg1wx7vOydZui
hbUPJWkOpvpy3djST/x7hVDKxlwcorqZn2iEiEQyxFPAWjCwCOIRPd9RZSOSW7VCUSWX7x4UCebX
KjYLO88AniKhEgE5M32b+gJI6zLa8N/LEXoM+iOs+l9L8xZDqSYjR48Tlgh18/wptN6c/K+RPNcA
hagtuqCx5k38y4EjOkUgLZVOEP3kOStKSM0B3cgB5z3BnCjmOoX45rBf17dqeW8vjczurdFWNRf5
CLhdq95Mor8zNsmOliZQLEedSEakBFoiswOudUnPS7URKCzf8fG2mrbom9YMYBpVQkDkUPb8xaAx
SkPxZFTneEx98My5cb0RLS5dDxQbgPOQgtXozMxzfrPlZaXyIT+P2g23P+LkGZ1itLuO1zdjeaKR
IkpmYel2oLMof8an0DpjPcjI9ao4y0q8nSTAXJSQbf96ngAziKpxa/5BteQL/MmMyDprqmy1OIeO
ivHtbJexLdHmlSsjbUgqYUlEv5hZVSnU02tGirOtKi5pj4Yd+hH/wxjb5VDBjhGa9lx1+eZk4dLR
Se4ZoGYwNYwKwxw/qsdJG+U9+G3M3PFIqf2wovQwGcVvu6KuE30dNCBhdUB8ALsFiMn8ZOgNq8u6
DvNzp5uuxktXqTAq92W6RgIrYB0A0w1m8xFIXu7YEGUKw9xOcW7zWyOE0G6Vu3X/ACL+w/UTuLJ6
ePNw2CFmBGpSfVbc6qleoDQ0xucmH967gvjoT4HMUAEpcLcbeuvturkVpCQec8w0IxMHiAkzp5cf
FpUTDAqHn5n5M7K8fABlQ5N7abdv1EM2Hk3r1al/lsVDCE2l67ZX7vSF6dllE6ZVT5YW8vOg9PeN
2fvWoN2VeXgCDMC7bur/8Zkg9pGtY2D8ZjGtWsZZpVsqP2uAAUXswab3enfP+Pe8dXam/WE6zxpG
PEKz8dqtrvUynpbxEsgxkODAS84pHdERi4iA8uiZ678bcetod5Cm2FmQKqmOUT9tfeqKM0Y5FvEZ
6ojIQ+bJjqicgUdDz8/Z9M0CjSGH9rMKAbooBXe08ceMjnoF6q4RgtAAbVbfHG1XOt831nvlGCPY
gdKSjHg1TJNeHquEg81Pp704Qzv+kYBV1UUC5odxsqeR9gxV731ba+9Q6kb/LndzTd11Sr2PxvBb
PjY5YqPCJwmAb0IrP67/tMXyUAAV8BYigYLQwKK0MSRaBQnMuH5KDCDohwrsCVvd/cWGA9IuWWQd
JFHIbufPoVHQkUzC7J4gOZIWT9AVUMWhV8CTa7qFvnGDV75HSlthlcGIoqvzUo1S91mHELp6yorv
TVF7LdH311ds+TmywwYKawT+KIDPD1Rp8EkhSSyeYud+GPB8mHe9/luzbsfpqNRbb+PCK8DnwReh
aIMKOEaQZzdVATtzb5dMPPWx6ZK8wWzN3rBeQmWjmro4odIOaJckdg/Q/Hm+xHUHlChhK57UxvaH
MnqsqtwjJMeIVwFSiy2uikVkAfUkaGICf4TJcal2cnkhMqcGH9M09E+oq7mk/xNZmKzaoLVDRLzy
VUhvQTQueXgkk+elmUq0U9iHpvaUdNYrjdviHn2g4jgkOrgxrJCeUWgvH0OGQRsaWtpBQKm1PPUo
W7uZorQYvwnNgXjMMavDYOTZXdU0PylIIyGUlYFhHEzMYtfEBvs1kTh5AXu/krt6qOmFWzAKmhO9
136Z+lB8G/JKO4GNwwIzmDMwnwmF7/q2UA6OMIdzPLTDWRkd80NSLFZum4FKrCGcAL8U/eVVvG8t
lrhJgnysqqChiYqo8LrIQjzmDOSUhOwnU9J4zxsMKTl6mu01Eld/0oG0d4MY49sCdOtuJWjyIy5i
0YK9Bmz6u7jBjmeRvp8EemReFRs/RN5AoTa2kndRNWbqKlH5ROz+NevrEgwZU/qWQ2THbxMwwxiZ
o+15DnKcjoTTMcHIlGu3JN3xUMFtaNIXtL6ju3pU1J3WKj8njLgKt2smGrtWZOd/lXGI3RZA/R0U
QM0HPpIXDMKnLwJYzyPhgnq20VqZF2WTCf45EziAXesyORWVNs57j+i63tkYZToQ3n6kVfdGHCjM
kXKkt7aDRXcLB4waouHDd8ZLS7hWaUyVG+b5y8hLvAUglA1Po6bVXk6Z/s1Ker10wZ2TZ35RaHag
t7R3GyXOvShquskdMaV3a2nl+AtjVH8Akq/3EKf4UYCmFbUTDRQsrq7GBthhO/u159nrUNtvdJrG
2EUFXA0ayEK6KL4BkauMka9Ohc3dvIsAVzOdoRReqyjFb9NGISGLwsjr6rA4JwjGjrojnlEn/mGQ
IYgKFlO/B1tjUqt/GtILNyzN4dGpp77xa7s1yvtaKdtDL4q/YPK1wn3VEIFB9c54NpOuar2Qo0/p
A2UI8GLU2RAZhwxF8tTT8b0wm8I3SsUc3JH251QkP0hlBSNreO0qrHjvCf81xJUCfplY94qUJ+C8
i3ov1BPLTXhs72tuipOjtCaQ4gkvdhmHrIOvolR/20xxUrlcq150qTXtqknY7UyTJYeSTRFaLQ33
CVphf3k68FOa5i/ZOESuWqb6Doqjb22taK9mQcvTONa/K7OpO9fkUXED4iHFaxvjRxtpk+UrFoTt
jnkykd8ONxVg8CCU/KY2KXBsFSA/eQ8NYxDdlrsySTBOHuFJHhvzFaUCtTkoaFG3NyPoYfTHUAUZ
8VSLya2MpvTBeJ16Q+eYvpUlf01WFb5VM2i/lbaRYZCoLbO9PXQTDpBBXdqrdwxyN4ULCsqqOtVj
rruA1hHPZJBfLKIKiK2s1O8skqVHNeKgkjJI46tjGtAY/fFGH34muVYdzCyPvD7UDS8uNaPf17Uw
dK8e7d/apNT5XQ8d0RQA+fuih/fBgRAvNM/vRqYEmVVy5TB1vMgx2KN2gEMmz+GQfSc2g7upqDoY
fu6ADPsGGs/szugEpjFaMCsTVyFl4eaMxaGbWlF1zzW117zUSfuXQs2j/tQYSnTsDR49jeivK74g
LccbYhRuqkTawZ7C6FQ1eZHsmGK14QGH8zEV6qEJofnd0vTdUtHUxZQfBB96s/dqi5eeFosIaiNp
yB4wxqo/ChDk+n3XdZDcM/rbMQIbcJeoRw11giTGAcw6k3THYhjsX7Sx7f0Qh+qvUIBka9+JMN2B
YQPHPxmix4FBwA/VCzNyi0a1H0RC88RPS0O82UIbn5u4+gm0snqbN923IsOuFEU+vldGGcO1JHXs
oXxK6t3UQ3oU8srmXWTY2R4aWsNH24jwoHUQIVSV4WUq2HfCOn6yaWXc0cwE22mF04ErrHid0YUu
6kiQhlXUxEceFLrJUIx78OuPd0oaKsWtZnbg/8ry6SdgLkw5kAzctE9OkwPG0DejW2VdNH7oDeRH
0n7o/Ra+3s1i3fQpymB+a1bg7kOlelK9zCwdt+91SE/b2a+u0novUzq41gLNmpMwUt78cZopdFxU
gw3MtNcM4/RKjrHupur7dD8UU+g2FLOvCQUXudIMQTUl0G0Oa+zC+L0cM9s3c/R6OZ3y22iCQEEf
gx8XnKjgys5+OjZC7JjHj401Ub/uhLaDZpf9ovYoWRl9BxpdnSvf8Wz8HfUkUb2mLFvfpuBkcKcO
6MT/oey7euTW0Sh/kQBKpNKrQlV1dU5ut18IR4mkAkWJpKRfv6dmF4u57Qsb8zK4D2OoWoHkd2Ix
WKL1kTZchMcUu5+q9q5b1XHbhh7vbNsgOTLMZVgizjvG+4tat5v0km1CF75WK5lOMg3KvQNRGA5D
IRr8MkIRw+w7T49jQKNatOifEjaTt3RVfdHZ7qiRws1DPJjF4fdgf7bPYB7IQ2SaoQTDiW+U79k+
1EMcdge9kaiOheJ4W/n8nKwrpKZcT488hUYXM9FWxN3uCgqx+g2g3ebYrTtiURb/a8MdLLHN6jID
yvKQbKhJu8xS+DKprynzMOOJiPv3qQvFAYb3hzGceD0EcnnH4uffO7VtFdbl8Txm7fyUwT2OtSGF
e5+nXt1F3bZ/Fi1K+W4DG/ovtmcR2l4MbJBDiByqJeTvxvTfwzmJD4mIgTMrgdBj47cS7U/knKA5
9pin9gejyxPx4adIs6ma8yB7zrSkh8y2iSnF2k0lnThywlnCTyFF6zHX7YguNiJKBoPUzdYmkKUl
w3yFVfhyWMrGWgmTvmADm+48VfYcK6ThqAifh41GFLn1OE0evWL2yCPlr3O04RVZu2ZRrciyw5g9
TLcJD9k7dfJtibL2k1/kWMRrNl13TQTHtpTgVGeclnQ64YNZiUofsn3KdR24lRaNpMOPeSEpjP7I
oUXnTtfjdDVdRsMNMX5ROyIj0E3moky2cxkkTi33SENrv48ogCmwb7yZPHpcWC9uIMzNgZdNOfqI
QrY7g2oBc0NE+oQcf0RbQhpaJLF5b7LlQctpPAV5L8pItUec1bJ4hTp5PWDJPZrZuiuFCPEqDFa4
UrdhKcGeTIUhDlVwYoTKziAZEZJPbNd065HWNYBut3F/1+y0qTlrTb0GocO/mKu8+QpbRF+6vAtr
ngUlWZyvREIroTXMcHm2A+dYf9Et/Oa1R7NSM4DwAhSi8iOTWTXx+EdDB1LsioNxAzWOBBFxqZ3o
MeCJFmF3Hn9Iopdy2rL9VjvxrH370xjZHVatYGmO5jeqJlF2UfK+b7E4qyW+9zRqqzTTv/pxyO5k
Q+wP9MSTG0Q+2Zc94xxrHyIu48DL1wFRrnXPyXZqdOLzemMdkbdwmEwFghyba4LbDpX6llxnqR/z
KjI2XgqYQHH0kkjfqj3Ja5Jhb4sHO+LsFsCKNWPT/Kw3bHwFmWj7zMiybmUgJvgHGj68p2L8Ci38
V98klxAqBIP3Tr63mX/h27g+TWbBoa/FQnND5sVpxNMkHSml9AhiyLAj/VizPTuumXRfcXYwFQa7
uOiZAJAkFzPVbRNMdcy7rc5VJK/zqDX3Ue/Jw7wk4jAlOsYzSJQqZYO6ikKLjb+qRUOXxKO5S28W
m6KgpUHg4F41aRAdgoj84u3i7jvEN5sk6Wusu5gXiJhOqF3iXTmMYYZW8L5BEuqw4IBqEpPVINTb
44iFqfRhl35hgRmvMTPANbkH7epvBtZP0UvQazaeWp2x4ZDgYFt2jsuD6ibkSor2ZVroj1HhiDfG
sqSx3bAGWgwT+f4rz92CNTzGqpPi1ys8/bpXmXrrGM1udh3JepUga5BVszwvyY7j+4jQNxHFy0vA
gvvJOOTT5QjAxt5ny2GeeuR7dj2kkWjqfAGMmy3HcJNCouh8cE1wHW390MJO7uDOxckUaMpipwnn
RVSZNZ5c+kuC5N3hAb3zLo+bW5jBkyKdG38iYh3ZlXbhHSBKBw2to2PZM0tOnYyprdvMYIJtNgBI
YJnY3ZSIrJJt9z2SMc6ykInehbnwUEj79uwa4PYIre/tK+NqvgKQ69cKNA/e2yGBXyUzjT8zJhDq
qTvVvq1JkxVB2uE+AO8/dPj3oEpDOtZg978m8a4ISDOcf9maPehl1ihtaqcymndRqka+kHBDJIgZ
nnuyvI5gKs4s13sVN/tSbDn8yrzt+/uR9EO57ty8DcnwsOtLIw6xaQmzMT7ndmyvQuwcaINEvk4T
LRG+ZZpV4GmGM6S3xDwhxDAqMsan4bbx7dTfQebztCTkC+yNs73hzcKyR04I5HU7sV3Bp+57H9sX
QrvXCOsp3lfm3loS69cMAaS6CKJtf9PMrndYbm+yvkkqaMWhDNV59sWJ/Y1l34Z2wG6oA3Jqkjj4
IgdJig4HVlmYJoO3p53jIa04pG5vSYOfz8Yx/eZ2mxWW0Uf4ZeJ62/SnUVpRDhIfBvKRfs4O9Ym9
Gt+YXzH9o/OoaC9VKymaFuGP74ZypiDm7ZqTF5yCX9uMiTe4fdKvNG7b844aK+ylc9oV3crHu1ya
ZL9MNP25A11cd67bbizkhuSA/FD+NGZDPlRwYQ36tDP7NKMNzd8IdZFQdwmGujaHRMN6/jN020+1
2Gs3IUhjTvqvW7o/hy208/WY0p0gBCb7RvnAin6CmxDQQpS2xbRbbIFJBsomS4cJpwyIHWU9LiOe
OJxK0VW+jCkofjZdxSP5hingG8utLMdh64u4J9+QlQDRI9aiYhe4GUja7wGFry3u2cSXTztom3LL
EL6U2s79mtiOLkj0ApabSXdkV5q2uVkGZ8+o/rK0UF7f8L2BedfJUVw3q4qfVJO8rRqMYii2h7VL
0gqTPSY9j3CVBIZHQ/hboEVQpHHHjrtAyfW2U2Tf+qw9jJJb/DIxPSZ+cBjh9YUR5dJ8gZwLHRE7
DtsYT3mJqqL8phcNgnM9pDVq7xCc7/fuq4Ln9zOkPYM7AQwy9zK9gALYeVzpU/a8c5m9TrDxnlJv
hCyjlqgbiF3jV60Q1Fu4xCzFNMOLWuDkSN91QtnVHqHKquJjkE6HYeyTo7PTIdYDecM87KselNqd
g7K7nvtxzo84Yn/tRhSTnlyjeIFBCm7x5rJSEJsX+UIQvpTl+1Gv2WfceY5Yig4zW4Yj67aTl7Fj
/qQEhv/UndowPORiyc/EpL6UHVIt75ZFGXaTj4gPtrGIzmLOTAmo3VTML59SgBWnJIje8xYj1Trm
r63DH4Y43SJp4xsuybPniIHfVfM9nfU7Dmdpvbc0v/KG3escTMWaKv+sm3ZZamNIVxriTVcGhAwV
4qREZTKMNsvGv6XW8TIOur6krDv1XXSKpuQ0BltvEOGIZTBN9nqa11OedCdqPmf0tCRzEW7xz2ht
zGGedHhNW4TyFDbmP2MAH1/bdMEgPpDGoi4QhoetG+4xd36K5gbBcQ4xPVzP8uDzdC6Unbsb5tmz
2CbyvgVCX/d9miIvkOuvYbD7I9ZVhEq2e3LHGfOPil/ahyyLK5LKl37Zv8tmjI9KZAOUGFHU3XTT
0pWu1XD4ozAhe3E5UsCmBREus4HRGvWADiU5e1CqJcyvpi7oKwnl5VhwbCzfhR/id2zIfjztUn6/
FIldd2DDbkWTTNWKGMOCYI253jMd3S9hz4DV9AEpHOPwU2TB5zzyDwydA0czMF+PchE3PoLlg0Mr
Ugg7/MraS97wiCiPTKJrF0HSGofmKhPkG+cDtPbcrRXfRXrVxIgnOK/w/39iO/AuJMQj/aH1zHx3
CPXKyrgJl3tm5A45X6xxDkAJFHDTPi1s6PSJzlK/iqG5pIakby6PXOW6LHzynuqfwk6uLzgWTqyH
+/5ZYzs4LhTT7WHFDIiMpejS9Jho/X2mKir8PD2ZcIlgGIG5BD26rV8wPA0vg0rWM3ZZYPtb3q03
rhPpYXX62xZ41pfMyg0Ym+FvE5R6UN2bvm5MkN+1w4R80sZ2lYT6KS0M71dAhPkXIABoiV76+W0H
n3qPn6Q3jEIJDHXBjoELw0JWJ9EkCBIIeXrwfPMlsRLOvij7tM1G/MwBeT5AhvpmsRWdnO1YyTMf
utKsAYrzePIWArPrsBiXCYx0UJK36rs1Eco8czkj5Is5KSrEgG7I353Vz5Q0cSG4xyqYN/TLgrnz
Otiz6Qe3l8dO2AN+/Fythm84ZQMhq6LcupoDmnzhKMssQpc/Ra7lpWNjWkR0xNc49L7omGDlilXn
IM24AtfUEf5Tx/Rnxvr0DeSxtIWPxGWwCBTDa0TXFesrBmGqvTyJOQDTK32MAEcNTOq802Q9MtJv
DxD0ZLfMw9K99TES07FKPC3mkqUuyZAVXR44AAs7uPaGwr8SghBLyimk6i/0zO+ECbwJGYnR3AOy
/Tdj3zTiwNa2Y4pPPL5VaxX3RwZ82+AY+Wce6HcKAypdqHwyitKHCOqCf3ILSxJS1+scqyPbxc0W
D8+AVOJ7bR37y5X+5U+iKRSBsELCWvIbB9S0QNgjlZHnMPy5opzDr9jPAJljCv3frwTyDDQ0BKgx
eKcLn/JfSgwvIPyDegJJy1uEBW3yxl2DGImQryUwRrUZ/4v9jl50Xv/QgUXQhl4a8eD1hODxoxTQ
0BTr4DjQ5zDHGNAEcVf2ostAypr5du/3ZoXASSOOA9hRA4IyRO0q4Oxi2cPpeg8zdQVIUzyF4CqK
Bjv0EcfY9A7fxXZD+40Exy1BrlII1PeOrl+28Ua4JTmpMF4OHWnQdW4gaxFEoymWx3K+J3va1GtM
AiRfqfBJSrzff35v/uVpwm0ItQsiTUBJf/Q+5XA+kWQ39DkDbpR3L1sEImk/YlD483V+J/lxay9h
T4AQwb/iuf7zYa6KJrEVjD471NFQ/2ChSsO5eZtxAgae3qw31h6j/gobDSbZv6gZfudhoWMGuY+Q
DOgjQSj+8+LpRnyXcC1eptHfDWF/puFfGMvfr4CqWqQwXLrroZtPLm/Wf72rKMbi6yyH4YWk6mB0
cOad/cuj+qgagkQWRgkI0iCAurycH9lkFzJUhcAB/7KkSDeMMGVG58B+SmGytfZqz7cKiB+2pfb0
52f3HxHEf30WF14U3yAeHlRe+Oo/6lDQ/EzDhq/0ZVsBLgCAUqxoMAG/5vtGj2LAqd7w8ZNYYv+T
95H96cckvx6057/6POkRTEGQosTGQx8B0A0oMpGL2AGTpAEe/TLNvMVBqc2eWkR3lrmN2vtsnn1f
iHwBE3Z2tEx95aemhyTqNciQSz3ouc6FyY8Yg/UxtBT4KnDnqxloBTwragU/2eequwHT0D75PH6B
toFUf74x9MPXc7kxEeooIWBGnBkcaB8EQdQLQTUSlF5gbINAmit116Shfg2XsXkg8aTOQbzDDTRy
idkPgCtw7fgWB2LsqM6naJGnNj7rSCVPsRmyk42z8Hvi/S3fuv5EIp9haQ1kNclAX+X7HB4lCmpO
+9J3YMmQjrFnsz64BaCOA9MJbK9dy02ApC8xbMyFVpb8mCbcC8svbVDbSq+BjPxNw/1h87ncBuC+
EGGiqQlFDB8FWHrhWd5nnL6Apy0Y5pJ1PYMv+vPN/k+Jy4e3EPnxF5kXIgYQefPhI+73dFlV3rCX
dEursTvy+XN+dFh82ReAdSCI6FipnxceDJk7248kfEzSLw4dK4H7m+T1wtT/9lPgV4IKDN41fPL/
/NqjfOaQnI7sJbLjrZm62rP2AV3YwIBgymr3O6QolTE6QOkY1tH4t7DJf3ntLmrR/3/5D4sNoAdr
pcDl3QygVRVg9AN93bC/5RqHH/9OyErwQCnMqtjnoeP7oBTaZ5ujDDlkd9iK71HMDWYT37rX6kC7
SdZeqvspE5/XoA5n9UDY39KOP6bQXnIK/q/S7pLJxkBH/PNGK4/8X8CpzX1k9+V2tDnIlIAAUhz1
Sz+R7hZKzvGqlYpdduPoCu/OAiQXbL1C7EBMTjbrmrJx+a99kXElESQHRHGFrMw4fwIF9reWoI/2
zf/8YhQfQ0lykXiCJvvnLybGqRVa+PZ+XoK4Fms4PQmzbpWD6/7gsP3fbTockIoxpIVsk6zi1B80
QHGi3Q8xWPWXNerju3KJS0FELe4dDSkKXD98NVSSznR9Jx59Ew1X2qvlNg1FXHYWjAW6z/5m5/yw
EeKDwPVgHsQVcYZi2Yd3U0Z620c7SqjBf+QA9vK/5QR9XGw+XuDDDTaoBJsHgQsYDoYyfQ3dk3H1
X9aa3158/BUUoubLafDS+PHhro1z2BpIN5pH4bdrJcY7FtBjGgCNR8LJ/UqjQxjzigv+kIYgCofs
9c8/4N/+SJiI4BfBtos15sMfuSyZAERAmseutVUj6HFO7/X2+c8X+bdX478vcnmU/3VmSSHRoWEf
No/Rhk5bIaHCUYUIHhHo/ecL/etfA78SHEsIyEXa4T8vZGOfA9zO20eg099aMf5IEkgWcvf458t8
0ML959XD937JBIRp8TelezisfhQDbR+lEH1hW3eaLeAvET7rzmP6or+m8G8r1L9dE026ODgj6eRy
xP3nn4bHM8JOK9vHPPmWxycpXnpxRltlMSEu16f/o7308idmUKnC9wB3JmzMHx5Zk69o+2oc3otu
OIJC+poa9b+dZP/fJaDxSxh6pVC6/c+/yBHuetg/m8dk246Ayq4NJCF/flBoZ/v9lbj8KZiK4S/F
lT4asp2ONgpOdX8I9kUcZrSLg2Xv0wajeWgAjSkD0KKverC3d7sapiqQXVeNcb6UCocyKFatK1c9
r8WScBSRORDZ6MhlxT6AwQUChJLVDqbvkwNlXXR0sM+NpYA9bGdOoo+Qqutndsc2jxC41dJqgULq
dlwzd+rC5hPVs3/rGV1/qLjPT3Ejgk9qYz+CFIaAyBn5lLSqr+d1YlXqZoDzMZocUZPxDRQYoA1K
dt1XdrQDmiLWnqMbTfcH2KfHq0msyalhxhWLTfYK2ur+OhfbVk8kHl/TGYIgNklW29YE97oXpKIR
FC7ebfQ0tlrf2n3Mjzv27MPc2fTMHRBKiGI0mG8IcCCdJJBmEl/vcspauAuowNQchCh2SrKnzPT2
0cPcfZ8zgOqMNb/GjADqjE13363xgm6PNik5QbJ0o0YMGaBTbnsKtRNMPnm1QupTTQAya2uWr5KC
T2NxHwJU3cIKIYnogW+Ru542Cbnro4E8zT1DmBu90oB7t2EF5cP7WqA/vmgH01whuWkDtqpucQwJ
D7DqYoWV2Y847vdKSHjQETQEXVqSayjU8qm2XgZ1bmf1eQCNUjVWoRkqHggWSUzqBUvWNLxZhHhC
EACFymTlyKPKv9FR+RPvWNDdoQgm7IuA2RZKlPY930yPiguvP4e7yDxUHqyxpTH7OzLk47lEhFt/
H2QBYnuR3IMqvH1mlc+i/IvIGvIeLctcB94Esgy2NH2Ntmj4xtEI9AJCa7yBixqG9ij/aciwvO0U
0grcmme8GFvN++UnQsWC532M1od1h0JvRPlxdLVA5XdhxUxSsVhkBd7FaDxhy/vlBpm89htuSwtV
ZdVnWwM1UOJKB6DtJJcOvmMiM13k4BA+5Qio/ya0cCUJWizxJvJf+Zz3jxg9gor7qW1KmbbQ/qxd
eksn/5wiBO/aCLcP9+C7miMILWgMkbKK4J4cHu2k2Sv82u0s9MLqcJHAJi9vyhZDg4mehgewsO60
KfFd0U1+GZrM3rcUrZkD7sirxCEzueIgRw8AYZPnjeMBFFAyNI8ptBp3QTg0L92kv0Sp7t9mHb0r
nsToyYVA3rE9AckCHTpYm897sMYHPKn1Hjc4f6PbEpVDpsIKrNBSAWoZD2rqs2pU5B0oXxxDSjdH
xSgskqRjjf8xmC6bbsk/MRCi+Ej6oSINnet0JTMaQpjRZZ72zS2bFos/NEMUB5Kb1+1bKr+5qC3B
wReO/my6eAdFopCt4lEAMEUa/8cYpGIypxI90nIuM5+7ak/4WMVLLg8L5AHlADi67IkID9SZ6YqO
OQMa3KavM4OuxQkoLbtma8AmU1ZuePEKvyOBHNYBUmoOVzn4GHU21gcgVRLwaWA2QXQIOF6YotPb
7FjwDeCuK3YGLLdPtSsj0QXXSSv8ce+yvuwB0UMw6UgpYtmX0WwHdEoJNj+nHeSnERfZse/QB2ds
uv5y1JBrg1i2b3YU3RXUETGooBHS40hBBr6ZZjth9SElDNC+6ogLP0G/Mo/lNi7zDaST6lscQFBe
CNPkJZVmvyiN3ZnKKT5qH6S1HNL5e7BsQKXXTIfIzwcv32w+O2nk/lXTKCHZhxIKkgmjXqJ+EUcj
MPS5xLXXDmDJ48qtxloegK/J0V0jQ0vurJLxAeLp+QlsAvLsu9lWdslwAwdk3dpMjQ8uWJJzEGb5
aUFFYg0Nh/oMrr0/yW0LAU9DOLh0BIJ6MY7nSCqL94ZIV7Rh1l0vPWNQ0m0GI2/zFUK6oZQ8f2yC
kFeRnH90HD4J0CpzwbruDWdKVPo1AVBEmFkqB73FgQRQEwX5sN8pj1qhIIPYR00TdgfQ5rfzBFoc
enJXRB1iI8cFkmbD+FBDowk7FVhleUZN0I62UFC1Ti72IBZlb/cITB4ZM1NTnfb11C1bybZgrNp4
Y6emIeGBD01erzTvy6kJ7RdswV29tVLU+wp0IQ00sHkRyForvNNuZMmVgXejXBMGKCboFKjoML9N
plDBszO39ZyzX12e7M8ma8yTlro/zhSXTa2JDyipGOAvU+unYenSavLQSMGeQe4gCYEE0EpypXK+
HHUw67pN7XrOF+HrrnfJwYDJAaFM4iujyFoGRiVXDADPs0VEBeoJ0R+Ek/JUpdou5azSqE5bl1R7
D0Ak2NCaUYLLkNi5ZlSALlA2QyrEbrotC07AsYNTzFOwxi0I3nyEY7X3WDS2QJkzFNBhDT2tekLJ
SHOk4PuezNjpq97s9nVCT2MVbhl7NBAJ1NjNUP4WuOWrshd1dbZNRR4CyZTx4iESy+0vO7TfjY6G
BwlSpojyZqjjboasDF7tqy7itIKSe7rWF2qcbjmYP7zM+LTF8sxWJr4jXElWKMtwpwiBpRDaQN4v
d/tjhCu1ACYoiyjE67aqMbzGp8sR1xBGh4uw+piCRCy2JdtPgH+gOOJZU8lhoSVE6XtB945dLUPg
UI8EFOCMqXDzRSshoaFz8qxkg8AUsMag6gne3WRvq46PY60tSc66oe4w9XFaZC7qb8HBNGUyayie
x7gHCIijVpsCDqErdLS8Gd7VQPaCsx29ltFFCY5ooIPPGKpzSJcV25DMsELBGr3pOK/1CiXKMCXf
s919N+mavjsHBxpHCVEpbUSOxo3QWCQGNQ1C89NiNLtGj3cDwXkrjpDujZ/UHvAyiu1yVN1Ay36G
3mlqUO5M+jY9xGQ0xwGA243DKRI33o3FaqGJMKPLa0A9lzayPC7CNIJIDPqQo+AjsEv0ziJk7bLp
yAUpivLiHQBAxZ60iLFeC9DOIC1BtTInIK9HeQMUTAu+u3kWp2Fu7cMOQvw0zna+63dgV4FZkrvJ
4WSwyqa5H2dF7swwonvMRcFBhoE/jh5IwgY0MC16LEJVFIX6INXCl8ra1D5vUfOzi8eyo/H9dJGl
oRfZvyUIpNnKcQ/MF5pu80M4WfWD6UV9zvekqWMJWsyT9rsKFeRbgcev5TuFpCKn5exwro3Qq3Ia
Y5cfoCcmNbpWIOZwl6jrPVvrxYq15L0xtdOsOcggWYp98uyUh1ChdwFKujuG1KzQje/biCSwds37
+4yhP5kOLSBdhkiWJtFZsZKI1g0bg3qF8QExXj4k8ZmhisgdjIdJb3ArL1jbvDU7a4tmWQwEALqN
a9ab5qFl0t3EgDu7s8yl1jjUsgAizcVWkhl6jk0+3+VN+sMb5Qs94n1nUIIe4HbB4dQ32YnnHjsP
CoNKgUrMepNuuUpJZJ/9GLaHFMmF7zSCug00wPKSLkF3nudxf0iCRiSFmvd5vDbNjtjYeeBTKed5
x7EbSNn9vGJNaCOkWlsEimJXAXrWbQoi/S5WDzPgd9izB8jhuO4OLXI1b4bVZa/QZXJdSq/tGfuL
ksXCiYeLBPWgPzs32AcWpP1zB+nxdQ/evWIj2PpiaRONekifHnFUCBCVu2FRiBHYPO1QSu1R6E/d
OLWnMfdzxVR6qXVeziphmJw97z+tUyJvXAtVgOp5XO6bE6+ttNthpQmsNkhSLOg0kZcs0uIhagKo
u2LRYiKa7LF3W1BDxjW9uG5CT/sOaU+ucUgfcmi4Ghfn53aBOHls9Fswm7nGiba/EVMyPFvN38IA
UdZggKf7uDPrc5pMzRUxEu8HeHhEVcpf+Eeyaj1FSGqEDzJG4NIxh27pCgPX9DDpKT8FJsyAUjLP
61Y17gENlkER+FTWNFo6qBwxZPRt418pj6NDYmJyn+NrfllIMtZty/tqkL6tBOldMa6Tu0ZCzXDY
Erc9CdYvT0xB0EV3BgW4t/PBKF5mMruCmPeT4iyorARM2UQe4sh+cHfRimlpxhpYEjbMB8g02OHC
L5Z0Jv7Yxi6soGj5yZWBSidx03k0IrwbIwgBOmhk14RAzbd7B0A5W25gpFq+dgN4egg16C1kdKCz
U3iRlZ8S7NOrOrcwp0BD0OpK7eTYXgJr8wEytj3az54lWb1wOZ2hPmwONOaoudgR65VTF5WgCaFE
Xkx/TTOeo1cXzdsZpE03oZaq0jLPAWEK7OlmnF9YOPyQYsnuCYVoFxMaziweLhwR0O5qa0T2NTJh
D/SM2ypazHKf9AO7Dod8OaeW/EzSEauyNeFZrnQtZvggCmDt3WGPuTu0QB/KHInFRWzGrU4sdHEI
u0/qYF3DI6TbUNt1mfzFIhuVnjYQYiZKnsVo+4OCihLhADHOJB6qC6zbQQ0lojiKeIYWgCw4gSI7
65zlmYFmPYY3DE6wolU6qxCTCHFM3nZX4Cnj6/ViEkAlKvrdRaPfl0luNfLVOURVri930u3nPNrU
V2D+ySEz4XqDlIhfm1TdK6MB7mWsPvkcKdWj5d8tAjGeDZX6Yek4aLQ1ih7GKHUFzqJN7ZBsc8Qp
/FKmHqKlSkce0s2RotZ8b66sgMg6SqbgbBvEixXATsgdySmHxQgeqw6FzG3owyuOqoe6ybfgnqHb
EqYeNl4PXI+3jkn/2AvYQKBTegaDBA5Rkz5/5jmDzIQEr0GOKEp8qqMoJpm3D63yUGG16+1I87GU
jP/KB2WvkaC5niM3DVcM+1QpIMIt2kChvJ1E+/BpiKD5HnFzAlzekvQq4Y1HFa/si2lAnOcgSAY9
jWlKLmJ9TaeQHN1AsnLSmTv0LVflRONPsN9nJ8jrhl/KwXy2b9B8Odp2tYqRv7tuZrqHdAV2pCjf
42LU4f6UgKq4SmwoSxx3yRFCql+mU/nJRVABrw1aEVYx0+sp2tEaH4Q3rfZ9mTWaPEyI5MEtRCXP
kgd5Jaj62vdKHDtMXtCmdBaIAkxWcI1cbHhQMgN3NvEZAOr6Oq4JuvF2gnFylf1nFQTmja8iOcNC
BmGxJKbYknW+D3CIQo8Wb6psmgBwuT48jZ7vdy5I16Id4/FpEqAxMLbya1TXR3Wv1+DElhTqOjRl
tAVW6vZAGgNtaNctEJv2/4ez89qNW1nW8BMRYA63ExUsDSVZTjeEI3POfPrztQ/OWRoOMYQMbGBt
QIBrutmhuuoPzj6ryTD9tvxtA2mCJTqpQPcLsNWAjDbWgM77VBTFE9nytJFoTGxKmRXlO0YPAW1Q
Hux2SD4EaRV+ul7hE3XItw0yTHRQaseVxULvCOjLrE7pVX0jVZ0pu1KlflN5elNiWFEdWQjxtzqP
egYe4UQ5r1PmZCZxUReG68npyTDsaAND5c/1YVxWyB1H1gRjHGUoXN3E399UyFs91yNTzg235Xyo
VevFSDoqlMk3C0fyzfVYl5VkYiHqR0ATqMK8kjxSZimnAj3zJhlu4rS7m7z2CTrxR6CDP+WxpRiz
1re9QBTwmYAt6NSS0W4BljGbQ6NwnCQDAOJmnaXsS9UzKKdWd4ZnHvs8gAMDCm7MPg6atO8zcKvX
R3zZK4NGDm0dxIQALSH5ez690aRWclNWqjtR0fVJHjI3q/qNVdxNBRBVQHBSk36RPf2Iqt4RW++t
Pvy+/hsuVhE/QaG9aQv/SMHMPv8JlTR4lTTWuovswA4DcTKWlXW6NEqkqKF4ofMPgmMupmh0PgVi
r5jcIGl3MBdp+x15KGyk8C6DzhPbj+H40stffWNfeTdeuVLPv2zi0jGA1k4fFc9WQ51vlA6GcQUJ
aHIVA2y8ugtETjfcT7wygU+cqmpHd9S/ffe8avRguLAV+j3qHLvlZT13ky4PbqL+UrQQutDKh5sD
itiNMhGEhRytTfa36DC82ZuqD/TSL/uBL4fJVNOD1NrSb+ybkzS58Ny/GpG5NwaKu/Wa7+hF80KE
FmolttDuobF1HhoN21zGdHZwtdb51I3Zl3g0X6iQ7d4/h6pQRDGRgKG5NGubpaMSxGhGjW6rqt2e
DZnfJHGyBlEU/8rZUc1gWBc6ACkCgcI6H0zo4GPaRdLo2hqI+ia/1+XfMoVdQ6YyND5fH9LliSOi
YV0v+qoWPlqzaOh5sFQlY3Rl58VOwO2bybEtvxZKT3kar9aRLkp9kOsVT4/FQdLTsvCPMy4RKl1P
4xsEy+gGbc1F0ZkfB5BgsUlFwmiP2EqubLqFY0Xol6DuTQ8ZtarZConl0uDR5oyuRUUwDtIPk1b/
SwgEc3HBsWCOyrO7qeD9waNZG92+Lv7IlXeHS/vx+te6uP7Ex3oTYrYAZdhtfoIKhRs335VM2aTZ
acgSNBkP1+MszRYJHaKFGuIiNAbPl2DAQRJBJRjdvxUpX083A1XDlftVQEVm6xx3TyEWx5lEZjL7
JPKI3myZAlCvaliEmxGpmX05wDDLIqfGaR7LXlhUeXLvRK3mJmS/K7MpRnHxAzg0hEkjQuVzlZFU
QiYBXgqnBu9xy4w2NloOKrBmTam3XbwG3lkMRxQFwSr05ueAy6imuiYIHi6SN3st/zK09Sahmly3
n/V8xTt0cW7RZ0SFFkmzi4vcqjTTUoBwu8Mgf1IN/wDBr0J7wO5JysYIOnUGqzP5qUxrGsKLkR1V
5+6mJS7Pz5Ne14rKUxTwpOCg+tZCQQMpg+zW0z4o3RMsyi0Kw/vry/UiUwPeArDHYrmi40LyNFuu
HS6fHSIkrq7myCqM6aOZFqgglLvcbszNSPKyT1V1DQ69FNbAGguPKCCmLKPzsHpdt8hiO4NrYPIF
jQcHTrj6Ko8sBV2/Y16sfNSFWw4fLralRX6NkvFsw+CyBB8VVW434wFmOwHyBFQWm7UscGHz6wAo
hQIiyAYA3efDYoXSnFfrwZ10azdMxkmJq9vrH2w5BCcLGHmTBGh+viBkbMVVN7hxkbdPo02p0awH
/+V6lKXvY/HUsYD8G9xssyip41WGIeWDy4qhV3ZjQPYok7uibbetcTN0X6+HWzic0XP8L5z4OW/y
Hwha3Ygb/OAqAQ3/4betfkSx5zCtaWCK+Z8fWxYKBQRzOEzmyU4rF07gG9ngUgZ5NrziHhAw6jX6
J6tWNhjSw56zHlMwKdvr41tKFYCKg8XnxMZLZb7ec+iJYIKj0Q1zYAyeRNUASrJRU9X5VTqvOW8T
X/uhayuLZWnZIxSuUdTm2XeRLkuSYzR1qAyuOb3CNKX+9KeQfq2MTeyd2aQa4EYRgWKxIAgnJv3N
xzPlkEYXepauL58MDki1DlEIP7WeCQ0ZihmyptmNJj8E6h+pvwU+cT3+woZAcVucl6jAMUbx9zfh
9T6vEi2UVbfMkO6gQOiHa6DxhWnEmFVlK7DneObNDsmw0ymwh8rkOhWvmnJsldcSHAOa+IqxclAt
vXCAxYt8SwXhqP79+5vhjHmdTUouT25DM1EJv2KvM0nhIcg/6cEvNBWo5qMiDfRGX3nbLWz5s8Az
rFRkxJo/GO3kVpH/IpnWPsAnoXcbtd5N4U2brKR8S1uCeLjiAMZFGW0OS0REWiNtqSe3UP0fZiz/
KNRiT6Gd0miAS3uUHdF0+IlxFCLTNOPfvWjw0OAowOYewXlnBnbvsjgcA5UcmgR/k5f7xv7zDwFI
0agJ8CChIHC+Kv06hDbct6Ob+tKndkDaBVUu4/1pIHDK/w8ylyRtOjmSnb7kJeARgHfccxZDZJCc
X0NAvVSWv6IKAL3CXmPaLG0IUWTQ8WoFjTu/53JzbOIm+JtMy90usYNviVo/KtWa1fhKHGP2mewg
qPUJnR3XIBcb1ObRpzGyMYJ3epWJ9zf+E+RdoPfQH/wL13+z6Ry/Qn4JgWkXFuNG8LKN6Hh9PSzc
cNw51GZ0ckpBrDlfDxINrryOTJ4fXABZDzGpNaHP3vVq9Q9LW1T5KAbpqIDPrxqrk5Dur4cJARb6
q3KDMIdtvL5/NDymAFUKx96L9MBOPC/0FV92UQHZQ8W/iTw4sY6yt6P3P6cEWp8LhteOw819Pm8g
gEhdpRGF0crujkqipkgaWPIKCWLp6zBZiiFTPLsElpspTRhvMiZ31ECn+OU2sax9m9+YzcrxvrSg
/zJLbFKQS4MAtc4MPei9waV1sOni7xmNxCy9uf51VoLMdw0gp1qjAUmQ3N8W5Weoqht7LdVdDMKV
K2pWSEDOM8TYmRAAQU6HJ3u1TaU/xNqUzcv1kSzc7RYTRa1PPKgvilMqT7GIYuDg2iCR7uqpUI+e
364c1QuPy7MgsyWGYxrqnDjouSkSOkn5NaO5UWhf+TJO/i+haCQI7g8Pq3ki0etd6kwW2MII8tlG
lav7v7beOWI+gCErgFb/MH8YQvDmoRyMM+v57imSSq/iUqdCZeCTptz2hbZy2iiL64BugqLLkGu4
S89D4D5SgJ9kSNgF1VwFD72JTlpSf8bBobn32hK9fMpHPNdTPJdaSCrYwGubFDW5Y4tWYB508MbT
NYLhUjYDuQ+LdvI1Dlzt/Gd1eaLEUksZpkirH6kSPhhFG2wlqwm3DdiqjZPK3bHM0h/vn/C3YWdr
afSLnmwjGN3K6LfgEvbrVcelPWGIMjFflALj37zqzV1lOSHGmmBtGZnX846lVZ2NaIcMXW3ey6NS
30td6DwCfBPIHTpkQyal+yiNy9vSKQt0ZvJyK7V69PX60JcWApQkisjwOqHnzGYc8bMOIXsWggI8
JEaM1JNe87pfWW9LJzV8UWzdYG3LtCHOv2tpA+/qHM62ZFB22QTUo7qtG8CQ1kputRZo9iV9O8ua
LiKQN9L5k3MUKcvTkA6wSxz98/WpW1qsENLIPMj4aXTP0pw+9CfOOcqfmSQ9qP2ITrZ01MP8CUDi
tEl6tDXl8Nv1mEs9By5K4deMWyT8iFlQ2RkjtRrJE2Jk9HLguzWtXGdAoyv+ZCX3Wk7qzz6J7rpE
vi0a9R+OJk52/Mq5QChkzz5kGA9laLYq7Y1KRX0IMTp7BBdxfZBLE8s9C9BPo62q2rPzz45CK8cu
C1QTypxHTZKmD1rpe1tPa3hrxAlQXb2PX+o0WKOFLEbmdiSfgO5nz2t5WgJenDnnNVXfCDmKisLG
pH4MEc12TFexVhKYhc0HT4hbmJ6ALixtzreF3tCWpx0nu8DptlP1C3xdE3y6PplismbvfDqLZH06
Jw8a9uI3vDl4GrlLak/vVFdPYmvX4tXkofQk9e29Nhg3ldHEW6FKARA7/nI98sJehCUEf9NysJi4
aMBpsadE1hDIboJLGGmTc4dah7cNnOnV1NL3Z+rUfTVgb9RMxJSeD1PvHViZNJLdtjaf4aa+CITx
Rkqj02ivtZAWVslZLPH3N1Mq1SDe1SEmj+6+Jck3pcIBZqeGr7TiUjhX12fxMs8RLsZCqd+gAHoh
j6CoXhIFVWSdjBDoh3/nO19CcPmoZe6GyL0ea6FRTKGePoigYPG8n8+iU4xmonSoDwJ4Cio4NdOp
9RHcwpHWuC0Q3jSbX4qAkkv3CvhaZfh4/Qdcbojz+LOZdWA0AyVENURyXkug3lV416bKyowuBqGu
LCoJFNHn5cTO6bNyihmkEj6XLSjVFB3fp+sD+QscON92oucGWo2mAKIrc2BBPlFSjDhHT7xfy0PV
pej4Dr5mvARtGH1mlkEB5+lzZnTaa4725KlOizDYSIniocdawEtonPp+UK3qsY+ooIHLjMLPrdTa
R/SP23s9DHwXj6j0ls2VHg2/io+FRp9FHqmrgZtXG7xu2xpFhmwc7gbq+Tc+iRdaWUV/O3ZN8r0r
Q/8pVbUBUUZb+RxPg/TZHw35gCJH4XYBjMW2QrTMM5MA9bwJlc4IqL2VQn7v41bJjuw3lJPzqXiM
IEcA2NC11yFyXpq8+RP2krqRAjkBQziFzXQgYw9uq3H0Eca1p/tqtNtbtGJDKvpdaf4ZaGj8TlTk
kq9/iaX9wxPEpj2PqcPFKZTn/I4BHaKTLPeI+NxM5e8ixU3Wu/NBNV6PJbKLi4/+JtZs+Q5loyd+
RayxQxmQJraprlyNl2eqZsKHB6ErCh+X1ry2LhWB75gnBS3vJwQaYbkYpfRxSrT+0ejkZKVrraoX
Q9KhUQvoBs0tek2zu9hrW7+bkiqjRlyWT30x3io2KOI9EqcTTD8b4TEl+2rLRbzvp7h+tBr4hqiQ
BBss2GXAjCho13btvOQsXXtvm0l5GCv8AGjEWVsN4YnvBu2MJ8EM2OYotL/7RNFN3jd0BQUj17xo
vHAt6MASo5Mll9uJEn6NKiw8/Pd+eBGFvIzrZ+GQzqogVyMcCU5Sd684AeLAa8v48tAigmNhYESd
6xKbFfj+OOAxHZ80tN4MC8w6+NN++PP+cYhOPghK0ruL2eJ9i1DNMKUnNUseLGC9QBSuR7i8O2H0
OtwxFP4xIJ+vpxAvgNDREBZS1Dp66GQ7+ChLXXAXG2b1Qfe6/laTZGszBP0auu1yc4rIgBVME9cZ
LFHOb23k46EzRFV9Qoxkaza3neO/e/vziJSpivPQgWM+v1g0X9HxCszr01g9SsjeaqtDEAnh+QFj
qCaJsYyXOg6v82ROQZcm9m0f6Tti7f2sN7ZeBctsKyep5dz4Uxt+7C2apKaT6dtCgqi8dZquVIHt
jyEqcoMhfc89p9o2sldt89F4ZcoVtOLRcgGAYLYHidLNU9yp9g6hU/tQOokEzn1EJi6BJjZo6ovf
N8aj7RnSTYQMrr+B8z69DqhkYciSq/5NDcqg2LU94jIyDgb3vVr2rynyp5veRPV1k9USouN1JY+7
rCqstQ7FwgqjswTNn5OSEsIclRWlDRzlrFJOlRynd3Kkg+Nru+4Jvpuy78xEGzdtnWLZZwy5fAOG
07yLUOw81LmvktiMBlrVTnOoIkXjOT5WewiF/kfftMIDOoYQ3a5viMsTnTwBUDuPDRnLofnTOIvG
0u8Q+DwZWjfuGq3UHlU9HI/sjOwDNiilthJwYR/Q0wQXRFKiA3aZPQhiMgHfn2hEFYH2pIzN8yRl
K7fUQjuMN414wCk8ExcY/JPZeCX6z6eggJ2ayPrwE4VV49hHuFqKBPPeQEHtBsALDFsd2w0DW5od
hcly7Zdc3l8UNnTYQSwECNfz86ZM+rEqFKs7BcjyHyrNK1+1pEH82MmL+FmLA/XjVJg/x9HLD10K
sD8oMEeFEZJKm9zx1mxYl2aGm5TSuEUliI8wm325sSSayFJ/ivS43UFfS/aZ3VF3QX/QJj1iUygN
1Tes+VIXDA8956bGfcDjYn3/QqB3gqCXxs3IaT+72iNMGUd4SMNpzB4FIEjqflxf2pd3lgC0/n8A
S3ybN+8kc+Snq3E2nGz5Wxq6ZnDM8ufrIS5ftwJ6LTyoHfGF50du4CFjq8CnOFXI/evwGFOkD9JW
zn6VpuP/NGuUW6vCmbYDYuATylDj+18TQj+C3QuoSqAKZ7OoYaAUhI2GJEsP3saBNqcIwb2J1sr1
oS4sHTC8WJ2I3E8U0mYXGM36Jp+0sDk56idl2hvBfT28qthfBUc7rneleQybO/wwVuJenhfnYWcD
lEazTWuDsJFmTLdpYBp3Y4ra2/XRXR6DpoKgHBkxeEWUD8Xf36yV1K+GqYIbfRpjqdzGhdRtwy5L
X6U07g+xB8HzeryFUZGw8dXAnaNu8zfvfRMvrIq+rk1xk44vqf5ZN75f//cvnx0iIfzv39fOx9N0
SpSluqSc+iSU3b5q6geFZhjCIHKnQacI1BAZQLlcSa8ut5yoSAKot2lWcOzNwtpJJuVamU2nWEYk
Ikvi20xFZRxnhdfr41sMhNgg5QIdfOkcMBmrieRE8Tid7KqAiqTedz7E32hc9cZemEieEbzcAE+R
+87vx9YgnfCqmhGFw96eXmtKSGqYPejQolDRuj6qy9yBdi8iAbR6eTGQLp5/tcAL6l5wjVwTkLyv
/TG8p6H5Yra3IUwxdG/fvbXOwhnqebgBpV9An17uSsZtb48w0H5cH8/lKj8PMFsOkamUjarwmh+7
6Fg3Bzjw79635CxkL2C36SRdrANIaBC80jwEZtzLqHAEUPu1fuMX1sHT8Qt593jOos2OQB3Xmhq5
itANzX5v2dFjYKxm8ZcrG+SVePxoONQiqigW5JuToc1AOZbICLqyJQOSvasKrPHWNNEWg4g3EIce
COe5xJGMWB3uu13o8moFDjg+Krn0SHW0XJmwhQUtkAsCn4078kWFOQvHGlCsEgLROw7RvZ/c4guA
DRXll121Vs5eCzZDSwRlp7VWLXPT61+p4clo36sA7GNfRqHnt4dP1PXVsDyJ/w1utn0K2MN4sjG4
GLEFDzE5OpLbcM1dfGEPMYXcuxq3L4+62XpIkVHxOetDNzGr+BVvmurOwi3o9fpYlqKgVufQlJcx
E55j6SfNE4ZgYeSmqvykpl+bRP10PcLlQQpoC+SPUD9DynB+NVhdWA5px2xVzccmu0cpFB6yujFx
rALY+w/r7m0w8enebCI02KwefdbQ9aQXnNT8aMDmEde0ItphDAlBd6VOtbQUSKjBG9AwurwlrDwz
EKlJAndCE0CjL4TnxGbS1vBAS3NInkL+ZQJwoFF0Pqx+9Hl9d0HgRvbRce4U+VlT+qOkomIR/br+
uRY2E49XSGkU+xaEL/No6ANPG303w4sn8PoDCkN38lC/KkV2gwDibRpXayLFl7MoUNbCzl5AN5T5
pa4OoS2ZutS6hWLic4n7rW13H301Xflal8kecehnABFRZPWCCKGnVMOpbHduHtvaI93ZbseTCRfK
IbeOldr1K/EWUIsiIA9B2oog3+aSkMYkd3I1QMQPKWp5sIwCQE/NzxCXoOJU+cNeaqYtyhjXP+Hl
niaFACqPNhgo1IseQNLCdNXxcXMza7qp8uyEUcP+eoiFR4GIAXmKKxju1ByxaKujFY7hgMRA1m18
qO8oHinFTY50QoIzVouiQ4hnzoAPpZ5KKwfw3+rpeT1KKMvzPx7ZdKjmPATH1psSR/fGhXXwMITB
Lq7snWJmB3xZ70yUCTcOZOFS0/Zjhm6LX7XNxkwlzE1BVhbF7yLExsuUd2XZrWyfpaWM5iivQ1EM
umCuSbhK5pNRNsCbNWmbGpFxHwQ27Q+veqf5O8VxJoHTAA4nmeNF2S+ytaSmn1a7kbbLg3jT4rWl
7Lo1rcyl1URVBdCWqKpo845SYLcJYkhq7abmcAtQ5lmRkpV+tEhv55+TMhQXhMwBfWF6LMmNQulM
bV3PQBM9+D0kAQKt33PdOpbyk5K4CCutXBRLo3obcpbRIans4C2jtK5WKOAllI+p1v7DNnwTwpx1
2Quv1T0zYlR+9jvVfhbqv/z7QDZZaeC1SBXOL4WGBVjrcty5HeJ9URLvsjUx2Mu7ACSYaMKAH0J4
en7tKHVl6UGptTxLwptUlzdN1ZLRdR/SxHsNtOh7rGi7lYPlstRMTGCvJnxhhEznlZXQ180AXzVi
xkdn+JIEj+D9sOHRgSf5+7D5GpfVjV4dr4dd2rYwi3SgsLz3uB5mcyl007SJ5aBWn3BrwdVm2BTj
Cpxz8Tp4G2WWONq21iqjIrPO7TH5nki6fpt6vvGxLCvpMZ8UUNjINm7CKfgaOnVwUrERXPkNS1eg
OJZg8dIghulxPlDLiENFcsbWRQASnb19asdHU73VqhXA0NLSsTVTRhVaaMPOQUoaUhP/u3RkO71r
++RYq87JjOkTF+Ojb6inoF07Dy+TJNGboD8JTAnyzEWJc8q9KkGMxY0tedt3T1F12+LzK7ce0qhr
5fOFBSME2alCkEhwys7msS5QZMRWtHSdXN/3RXeU1eFDVujvP6ao1QKdpzxAcWWeQJR21XpFO5Zu
h9IDVpXRcHN94S+tSRIFdBccIURwgfOoA1+4GxWlq0TPCXhmuhM4cj5iRo4t7UMZJLgPfMXWdWWf
q6IEMDvzeexSyOEGk0UWcb4QvdgetcSpajfsqHir2cYELFd60T4YPlfe/eQfFe9LZ37zcMOUsTVG
E0iJXuzudcIgUeHBlQhZMf3PkAx4l1abonzQuxVcytJHfvMb5yIRQaKlhQlS0m2Tz5QatDLa1PLr
9Q+wFmN2Jlg0pYNKa2rIqk9q/i3VGtwKV26Khc3IXMPZJ/PVIZiIv795FUkQUbu2jGoX2bf+EZNI
6YTbnrbBgj3fdH4I+7CTXkeU8/5ldb2NPPvKKnZchtmEtWuliNPoN3rxiLTRPkjUjTB5bw5x4U7B
l+tTunDGCVEPGgxg5g3qaufD7TtD4dpVCxfRy21Yfqs1czNIhy78dT3O0rTynFAsgZKCQDH7dBIo
n6r2OHAQ098YyrONnTYKPdWnIL8N177h0un2NthsUPoY4nPXEkwpnpz061je+PWvGuEA3VjJxsS/
NNuZHJ48/zgQAB3OwVjoWskWglcw9MLPJdroWEBenzdlId/T0Mgh2QNcYJNhnH8gW0GdOK1N3mHY
GhxCvXopvfqzFpSPQ2dtrbDb1G31wRsllPPCe2yrfo28n/BE2tDyvYliZ4t/wV2YVr8K3XSBAK2g
qJZmAOVucYvwKOXldv77UB7CLRoLWtdCblCAk5t4ZQoWviYSHnA6AAdBLp0n1RgN47dcSR1US4Ty
RqN8sdv0psQ8yUKMazfWw+76nC/sCaEZQoURQJ8wKjgfUq2CrHC6sHe9CipR3U4/eru0tmEV3w51
/+f9wSDLgbhGU01ghs6DaVrR2KmSdC46sicrSJ/aCBTalDwP+dpDdGlc5IoWsgYQAVhL56GiWrJr
c0o7N9KjL9ig75oo+WgPNpK22j8cZlgj0NWF7E+OODe4cCCPokzU97CyUMCT2/5hkMsHRfNvSqBJ
t9ych06JH40IP8gkXVmTC/cE5DmhTE+2ATdDrKg3ZzggCLlK+7F3a6R/8+C7rJ+8aAXDsDSZ3A+g
fRCA43U5O9CKCRaKAyyGLDi6RSgNVYr4ex93Hx3qaNeXyFIBgQOaVSJUsi5FGtCklQF4lbI7WWX6
pXdSb5foln/00fbbYCSe7XmVjXfNFJu7HtrILs2q8qkaHGVlZyxsdmGQRYseAA1dwNnEZgiJgIAF
Wq6M5N9Os0mr/cpYFy6KsxCz8y5AN80C/Ty5nV9vm/GznGoHCyyLMBkNDjBYQcQ8Iwd/EBp4pbYP
g3qLu/VGNo5+NxyzxM1lc+VHLXxrwPSc8Lgp2CBFZ8O27CzX8Vtj46j5h9TKbxrzS4m0dz0kn64P
f2H0tKrBZSA/AO7DEh/gzcoFAGBGQyJx9Pho5DawpaqtFj7Y+T2mNLt4WGlFLlwuNI6hLyEW6BiU
ts/DNUjqwVFAHcAop+ToTKF0jAMshdUJXWeAKRJo1zH17/0JndMpLoOVTXS5UYErcnlAIgA0Bfbj
PL6kG02fdnnnonH9Yeigt7DS8UKwVzXMLlcu4AN0pmjKA8xS5h2CDqHLqnW0xo1QLBuNp8L4mNR/
jP5LOt7IqAr7TYnycbwtkMxsx2o3etU+eX8Vgh4ptQHaFGyfi5oq6X0mCV2Jk1T2G9sut6axQjVf
mFBY3xAVzL+fdP6uQ8ulHtq2sU5qgfxqW+2zXH02kuzd5wDPVG5iCMo8jC8avnLfOnqRlNYpNYyt
ksLqHJqVQ+9yJ6CIBE6XlyNED8jY50sDjXz8crzAOQGsfxh1Kd6UodNtTMn8GdrtTeVIt0D5VoIu
rJKzoLPtRylYzusqdk5DCSRakjHZPl7f4JdHCWxBCrGq6PIAeZpd93YoyV6G4uIpyLJqk/nGLs0z
t240ofu7kpwuxkJe8a+vkzi0z6dQMUPc6eteOhnOj7r9amgvnfpVClcK9wtzJuSS/i/KnPCvwovp
65QoE04sJtrYcnF7fc6WIkAYoZVDsYssWCz6N4dinTRFrXWFd0qCHA9y+cHPlY/XQ4gT/DyPB4YI
3MsGXk9rz5x9eNSaSzULHOdUxvQb8NPcpqayN7BQsVQfbeQ6XSnLL30bCyyNw5LCXWl+8iIHgUKp
wpgUSd/WPV7nSIdqmVsGK59ncWT/Bfpb03gzeVM6JG03EEgKn9X+KcjrHRQthI6dk+StgQoXgtG/
BhrEuUCDan5Rth5KphKa2CfNfo3KmxKAXhB8ifD+MPL3byQBsucYwpQUUNd8UZS25Ed/OTcahh7p
zzTL7xBbclC9vb40Fqo+AgtNS8r5K+U3T2VVq9ESu+jN04DMESq80X0cZHetae6CePgx9L18y8Bf
VSxvejPb/0N0UXzkkS5ElubiokaP+JjtwS2q1GwfD0cDMz/Zlce7vCzw1S42XXvjrSFGFr4j9MH/
gorD+c2i4ck7SOjoWqehHbdy3G4bbuWgwOxa0fn/K5tvYX8DNOd1i2oV4ksXDzyz8gIFtT2W6MmU
vpXhGsJiaTiAAwTPB/FOujPnw8mywc7prkmg8sxN4b0afr8xjOGgJNkhjsvD9U8m/rXZWcKC/C+a
2PpvJi+OPBtRZVs6+aoCO9vvtqYf31fO+2kTVFJU5HNodavIocyukjRDmyQB4n0qqum2LeoPIT31
OFnLyBe+DiAY0d+mP3uJrZCnEhek3LZPIBtvq7zYp2mwkrVcpqEIUIAKgNMg2hnzHTYpiA53QeOd
HF3aOvprYT7l5kFzXC/55tWP9bTW0VpYEHhVctbjGk3vd/4S5trFpblRfHeosHpoGzzvg+EGa0VJ
K0RDY1pZ4QtLQqBTBGdD/HeOsq3DsbBHTARcMMvj1hyLXeh1+1Hp6pVrZYF7TIWdZYHiKfiRi4xe
nbBxsGrQD/ngH2qr+AA7/abFgyS11Q9JZmHSkho7qvX4A5ANBwrOLgDoV4GwIj2bbYK3v2N+7WBN
0WpT5/kuMvr1CVl+AyMQTX1yHHTeC+wM9mSxxb0+cFnYjfEl8c3mfgKMvCmqUf0l419/fVcurbE3
E/P3jf1mV5aCHGfhsu4CiTnIqNo2yUcg3r6PNwHYJ+yW+mnl6l2o3Yl2B482xJNB3s0bH3mp499p
poHr2I0EcuIbPaaNpZQvA43ijV509dHq82Kr2KV/aGOn2Kh5CMu4bbtNWaXDTq6Lchf6bbgjZdF3
URQm97xUqoOjv78QLH4rrBj8SNFonOfbDf5nYwFO2s3t/slI+mcYgSffiHeOU6zkpYu74U0oceK8
+RRK55ux1ESBW1oaZ+P3gBc+gu7Xv/dCggX/Bua/ELgRGoznQUysgOTUVrxTb97XyQgj09vG0VOi
rzXkl84S+q/ApSiKoIkxG03m4WGk2p53MrwHybntlWiHyTJc7ZOnr4k7LsZiQBRDeUSAHz4fVKgN
ctZVusSgggcnoPZbPBXNCFECA+E1ls7iDApEoih7gPmezWBRJrLDTpVO4Jz2RZTuC937HOTSr94v
j//wsbj6bZDR4LbmGX7YlVgg6rJ3SlG40/wPaj3uVf9DQt/leqClpSf04AFQUbC+SDUKvel1p+u9
0yQFt0UaPUCmvalHf6WusVCxQ4vwTZzZh+pbapOe03ona3A+BnH4vQ8pjbeqs9fS6UEK1W0O9Sqv
tUMjy8dGS79cH+fSQmE+hb4+s3ohe+8bUpJBUOBGjRExKfqNVCB8Kr0mGFdmL9dj2ZcwBAb7Jths
sLk5NLj9md7JzyCnJbhFcsJbv3BobO80rwuPZdGYW60M5a2kKTjuYOmI/VqVRnhB1uNG7RqMWCgQ
7a1RzX+FgfVZwhLE9kwO6qn+4Jk4wTtjon4wlCbZVbwyDk0iYY4u09vMqXdvJa6PjTE1zi7lWoFj
kvnPZhx7t0VdOfcpdlFbB5eVDV0/Z5vFtXdTyV7LXah7jwHSvltvVJx7x0+/40JX3U9t0+ymZoqO
/YBJHMZ0/W2Z6fkj9i713sswErRT03uo4uTP0IaHNmxbzOr7tNrKkdk9Sk1dbKt4tDa08j3E8evm
Vm15GlPC1EfMsZL7aHI6dBZGbZt7SCX7ZuTjoumnN3EXfhmlJthBZeUHm9MPbtBqk4a4dXiIWx2m
SXc2Xd0HR31KC2WrDf0fTF/63fXPerFVaDpRmQNjyPF5WYDRPCatbQhqS27ffQMJlrYrK0ccjWdJ
gggB+0x0CsQFNjthmggqn+Z40kkOg3YzYS8p2dVKDOXiGPsbRHB/ECflKBNb5c1tM3m1SgEhIhMZ
4B1BcM8OPJe9OxuhnsPk98F35i7Z2E1TbPM0Gg+ZrFZHaKjR1lCK8KdcNMpOC7HRMKY4HjdS6axJ
uF/s1tlPnD+3ukzNqjrx3c4pf9J7bvZlOz5ZkvIwldUWu++VC3h53v+bktm8m/LgTUoc+q4VBnvd
DrZh//P64lkckcHTnFezcalBoxb4exWBJJ1M8/PoyNsmvTcUfzcVz+CUrodaHAyCIqJhL4hJs8H4
vR6mk937rheNr0mqv8DcO1wPsbgV/gsxL1MjBakZrclzwQg+ONknydwm4b9M2JsQs8ccEr1V1Ocy
S8AG813/anH0tkCMhl9C3XrvJSiWG+kDsjbkLRfPLasxEXlpah9XI4Ai2Z06/mm8P9enbHEBvIkh
vtqbXVfQHjG0vEX/YpB26dhtlP5HXhWburvHHPhfBiS6jDx4OEjmL2HVSkLbggLgwgze+eq3PlUP
pez9QxSFhxUvR5A4qq2dD2lC/VYXR9apSvG7kvUfdTh8l4fg9vrMLS02VjGME8ELIiE6D9ORHavF
QLGiKzrM7aT2Rhmw7ymMtVlbOhgRiEW8iSMYYOTsYMRPFbRJyx7tRucRW5AbHOTvEG/dyb2+/Ycx
QdPhQhEKR/MHPqcE0CDP5KBXvprBL8+6wTDqH0JQWxf9UVWHtHM+bWWp6APgIOlUF1FwO8JVPJr4
AB6zulx7WojjeHZtqUBJuSW4HXmyzRZCYkMjbXLa9Uo7vsROamza3P8yZeEL58TvaiIvH2zco68P
cDEq6Hg6SKBALl72+NjJkxE3ygm5vb0vH6Ns2Bjlp8jbl9P9BKb5eriFDQw5EulpSuI00edvV8P2
fKnLHfnk5X/8zNpUobfpURXUrPsS3OX1YGJNX8wo4A7RT4IAPl/znjzCYI0y5RRnvXdvabwCxrBL
DpUCjEzHXnbMLGHfaIYbPcLp+3r0hR1HcVW8p5jXy1IyCOqqj/1IOXVKgz3Zl6p69gJpZYiXZWTe
A2Tj3Lq8sKlyzRaoHxWBE9b/Q9p57ciNLN36iQjQm1uyfLvqljSj1g0h06L3nk9/Pgo4M9Us/kX0
bGCgGw0UlcnIyMiIFWtJ0pMpP/ujbDfdSc5E22t3obHxXBR0D1b04/bK/nj9bGNBedJRJvNhHkaZ
ln4RhmuX3D+OC+1JzaJiy4A1MyOK4G+DohYPiVgpG7ibvkRjUra2UY7Vvq3r1BnHunozS7Pf6EEm
PVq5X9pWbjR2JOr1Xi798rVVqvpTigC6rRRD9NAVtYe6sCC/yAUqiJJHPicOCY5a9MFzOeiv/VAk
h97oZUcUm3ZH1p44BriheJPFQbbVS9HfCWPUb6tiUALks6CK73l1PLmjgBR6CbFFIeVrfZ8Fx6P3
woMaEBcA6jn8rS78kfH+1nyKtWTD60FS3lCm7ounPIfyvHgFpnb7i1wX6KAWuLQ4+yKxLAhZlaGH
6MYWSkSmY4Q0mtxgW1uZ7SZ38rBTeLPJ0o8+2Tb6xy8X4BvTdBS58DW3bF8YXi4LsflUTLKFhX7n
BtXnzgxWTtSSs6uQdwFNB9QMFGfm7H45oEMn0OmOisyx+q1bVBBNEbCEzNb973J0SlXNBtJwe3cX
TvI7s7PIHABgCJqxMJ8SL/upDNGPtg+2ffIfEijeRARcFghL8jxcGQHN6XyQjScwO3Yuv7TB59hc
gzMvXM90O4GbgHtboHEUOWWG39ODUVtlmw6oUY6ykyffq2B7e9PURUtMBwE+5SK+YpTTMqVJQ9Ez
nujj1rs+hPQpH8f2i5JYYCX0oPxqqIGwcyXIuGo0d3dilPqnMtKK4wDBo2ezAKA5gqCcuiAtjtD8
5k6joKSaa350QhoxPekBJddOUGVnBKn/qulZ7+hFjkZizYFr+krfhYWphbzpu9QDbRuWL3U76m8h
IrR3vRab6Mpq0a5CPPhMrqeBy3PN+8jXWwcRbGsfZkb/KI1hcBwsBCf7qgkea5SOec5JmZ1XuvAQ
lo254nALlzJB9d+tm/7+Ir6qYymMgsBHKrovDFqo1X2pK3ZTnfLxuUt2tz/U4neCJw2nA3JK+ea9
sSzqO52wqz+1IRNjySHJvrNAu5NebttRr29jwAlU/LiLqZHN02k6GGUYVqr+NCIS7UvfrI/zVRAE
J6E7qqb8d0X41skBRwtp6KeCOT89evSENZq3hfSFQUJGdWGeR8prnty2JUrnVGvdJ6YjnbxtfxEM
j1ll2orP7VLm9cq3WbM3c4S6TcSmQkv4SYibR6VU96nXHDyZAhL02lldr7UWpkg2u9jfrW/2Sihd
y1OEcnCf3DovnZG38bPrG2+oYiMPO5TWLihjiIIlL9uIRvm7FdJXJjC8w2gMMEfCTPnlts8sRV6D
aE/0ICjiNu99MxTDSut7Wnia9dQJb20DnOvjGT4YvH9NTG57cdZ8BOiMRMREbT0o0ktcv2TmysTP
kudPFdOplkDPZu41ahiYulUE7lPQF99CAYIJ0wgOt3dqqSAF7xIgCSb+2av5QCaD39WY6pb71EIN
yMQng64Hh/F4H06+EFnq7FTF+GoQ7l2oHPPBOupCvW0M9+84Vve3f8zigqnT/HnTgpiduVGXKmKr
ZDGVRV+C9SuM/64Q5L1tY8k1JmQzI7B0wa5oXIS6LDw1lTka2gTHRbOzaNTeHpHg+g+GAArxSKfi
zfNs5iB1n5sIDeMgRvLQSMpOiuJHffRXjjrM2wuHj9nLfwzNshtDFSWvq0aq660S3BUwzO9kM4j3
cef+zdt93ImUZUOhVB7QRC1246C4x7pp8+3oavou9atyC40W6i9SW9hNHkk2M8g/FSrP+xiqsVM6
Gs2mdql6C7KbbMHBqFs/SCRQiVbLa7MUsJXr1qvWZQZTxVay8auMsjX5xD42xGCbDyjjlXVcbgo5
qJy4kBjsjymFp1bb3sVBHxyt2uozuzTVwjbcTN8Yw1g6bTBouzTP0lPtKdZODUb03Is+BkuopbbQ
x3CwgT3cRxkR2wur7iD6oWHThBu/mIPBxY3e7r4vA+0QStCkokpu2F1Viy+qQTVjpLyqVxFzxeLw
KLoew3Ta+CXh/3qsWivdjsY47qtEfTX0+EcVqfwrRVodvDi8V8UEoXrf2Df9KCJYUKDw0fWxoxRd
ave5wsDl6LX3wRAKwFXjwYlN5iDNxhtexILcI4f10ynz0N3oxshfUBHZQuzSbODry75oqV9uGtSB
No2exfuyyVQHlp7eAVJSPwqBou+Zude3jcl8FeD1fhOUmoVEZP7ZikzY+UYcf5v1ZYLOeN2gz+QW
tCGqnOqNF3gPRpQHmyLoR7sHOGLHyvhWDMbolI0kbrtMLoCmlLWdRqRPNBqbxzbNxK3aw+k3THrW
cqK2d1UXSODSmpYf6X5DWUH+4oatdLJKo7OAYErjXwXI4miboq2+0Zg7teoIFk8SzB1Tor+Ttu1t
0PrJb68RvstdmT6MMelbbaXBSzMITGw1XefQyzScTK1FB3xy9BVxa186de6nPjUt+Nota5/KEnOC
8ZjRjK6VjYfCi+NZNE02WTNq91EaJA+JL45O2+QWyqp5vZHTJP/iy0ZxHk1kyCdXSo89p8YWu17k
4ROQpElhbhtoQdP1QGl4JwYiUIUyelXj+rdRlsmj2TSKQz1L/q0WnrlTE8/bI53V3ScqVEqCIke7
Xs3yTVyjWAVEvnqKizrkFHn5Li2q9hRAt8Sw+1ilWx2hvI1BanBXafALUkRkoX0SbGIxfutKt9m3
nR88CyHiZfDNeF+qXJQrWxmEVHY8uBiPRhYN+yQvCxtaSf8khYJ1kMVac4zR95lWlcx9Vkn9JpO6
dlvkpUoDGu3gMe38Y6BU+b4df7cI0/v4bUXZcaMAql0pOyzlJVQRobIj22H4Yxbgxa41Oj3L3KdM
zyZuj6awq9SHKV38nbn1vV6uDfUvxcapDQ6gnBmMq4moHtxH6THq9VT01kEpAJxkfXXISpeoIK/B
TJauL3SugNUAp0aGbba6pgzlNAxo8idqs5VL6bli+nJlBxds/KGZArFNJxFlwPe3iiBKY56YY3gO
ksruDCohw+fb99bCN4IfTwMCBbMH3f1Z7pR7JcLXAUOTuWadAusvUIXh2Du1QU2m/vkfbPGohLJk
YryYd9p7UzBNfcjCcxsb0G3u+BM5hB15+CbNVy7KxXVd2Jpc5SJhC1JFzzti91kBMgazdvh1bEW6
G7UeO3AOanYeqn/fXt5CrjEx2VNymBKNq0KzIA6eUg9hePbTYC+690OQnQL39baRBRdn3gfMB8dq
oiyZXf+yFSghCWTIfBgsuAT/Wvwpud3WtVYGw9cMzVzPbAPTjHNcT5F+mebXVFBtt/ysZSvtwIXv
9G49M/9jWEhKg1TEw8dvGS3sHF6ehFkMzXuu5O//Ye8omwOppQV1BcDQhkRPfUYmz2hEDIDek9D/
DDuC/1JUARwjSr6msbzgEQgY6iTafyhGlNnHEhuYi+HRDc+d7AKbCh9DUzwivbXyclgzM0WRC1+X
VBYFGzx7yKBSXtBSVe8ra+VALRUPWQzxHIDfxEs2y3AziLFrmEvD85BLMfca055yQDEt1sbhocmU
1lHMTQRgPVETJ2wScaP2VrhJvChbybUXfQZRNyIJ9Uxzrh7WdZEghx3r7avnJHqQmxc3OivBEdLj
FUsL8Rdg6L+WZlGkTAR99Mo6RCKSiQlXVSMnUtdC1XRRzJ7TGKEHMDEqWRT23n++oRUat4IP8pzE
ZF294ws/xsbdTkCuymvtJvlVremvLXjM1BFg+6bvSaflvUm4dmupiwUwoa56gmn5U9/x3tTKtS+1
aAdufUbXJhZWY7Z/shIzSaPC7SpW5aYy32qS5LUJjTUbk7dceH8StkY6xtxgdV/aagtBQZDzpF0p
eiyEQ0r1U+DQqNagVvLeimf4qhe7SnDWtJGOye+oLnaoXJRgbT4cpCi5gg+GTQ4q//mwWKjVRdZI
WoDE5JOv/Baa33VvOOqwVqRaWtClnVnRSC4NKq/QxRLff6TxKQt+lu3GqNdAwQsn6E9njRuRK/Eq
vxCb0kvUEVa5Th42ruXbWbKWiC2uBHbfaVbLpHIyu6lGKS5FPRr8cwDyytbF/GCG6RfFEA5C/mE6
EYaNUCX/x9bsupKHIohK7qdz3KJvZE2qQ/kguBtZc8ftbUdYCriM6U062uSzMHhNjn/h2EIcerXm
tz7yhebGInEOsvHNrISTnGYbzfd/y5W47amh2q5hbVtXfItU9+N1r3e/YXaA05oSM/ST/rmVWt0p
U3NbBemzFa5T17OYWRB8Z2h2isdqDE03E4lIpn7PbSY6CFgIK1u66IxUzCnOkgagxPB+R81IDdzK
K1mNYHUA4oJ7qQcZdPu7LbrjhZHpR1x8tobxZ6nrGv8sFmdF+e7ryl6WE0eSP922sxT36ABNlJOM
rlzVsUNG/HJvgBEy10M70SRGSLdJ9vW2kYW7CbWff43MokQmxlACQHY7XbVadRaDkyDcC/khir83
xY+6XelQrq1p9qaqo6LyQg9zmfjZhQfSkPaaspItrSxpHskTYUxNlLlZkkZRS+gP0OMdCrHZmnHz
UKnJS9mpO0o3K3F92qm5g1/s5JxQOi9AhVR9hFnhm6c0duieLfkcpt2+rwobrMPtD7eyk39ofS68
0OqGRhfRDjt7g7DPhNEH8i+7kLk0KxfjmqGZu3eN2xObMKRnv1z/WTddO10jP1q0MY3aMbzM/Tvv
lJdG6tWhLnCJqKod9M/F8HfqfvwhMomg/WNj+g0XG+ZBjF73pgsTrpU5afs2ap+rZieOd7H3+/an
WUhf31maxVTFqLxOyzzS9W5bjzAigSaWpdYJKVVV/ri7bW0pHF2ua3aCwU9osSSYwbmX7kP3hxn+
Bakmams/b5v502S58m+u4Ekzfnr8zm7hwAyHYZz8oEeJxq7bNnsoFarLZW/kjgzgeQsSWgWDR22x
y63aaSEl+yY3zL/XQvZVFjt4jlqafnIRas9JmrTHQdTfeo9UKMiYFDKs2tjTMzC2UqvljimEw7Rd
kh1GRefZZgC15AgFr51DGrqtLADoJqAau1WrcacnrnbIGJNcITFY3F1G3snbUUkQ9dmNUjQN7Cwj
QmtyYp07P7vLUFEphNEJI/X77R1eNAWFAA3fSThjXgvyCq/QjNYKzmNC3xkIQH0f6GOzV5u0O5sM
Qa8ErKXLkqKdISv0NK7rW1FWq6FIU+Ns+iNkG4PQ2WpqrESPRSNMopNUM4aHbvz7UwcpWFoOEZ9Y
LX6EsFqk7Y/bu7YYOi4MzNwfjHmmhyVEw4FnHKZJwsjSPyHYsr1tZvHjTIpbDOIAb5ln7aPWGhlj
JDwUx1+yNjg9Klel/nc6iiuGFtcDnQQIGkgQ8bj3G2ZVipeTDYRnEBXI7VK4jiRH67rNx9dDZweE
IZ1eYCazizhv+s6Nki44VxA6UWJKGJAYtU1TyfZtQ9LSghSGikRUwAFCzVVGlDDPZa/HrUu/3ftu
+lmoQOC1QpjQQaZnkcGGEKEmnPr7Lh4RqBzsIjEeIrffM+O2N9Zm0ZbSA2p44BzhDEQ6fPq9F/eA
5et6FLimdx5F5UlpumHjuzy+KqU75bW6sZr87LnNa9N2h9s7sXQt/FEy4M0nQzk1M9wJItJKEpNp
HJVd0vUbJZN3vWwcZLn+VHZrUgZr5maONMpJb+Yp5nxgHHnX7yJd2OiK7GjJ8EQr8z84FOwjECJN
bF1MiL7f1qjNmTodA593YPhaKBEt+ojKr2BrzYcJQtggiLF5DAL+4s0+89060hJY/ykIDMVdVH31
rb9uf6glj6XgT9I9TabwTH+/FGiME8/UguicFlzcan+nSi+5uda5XoqME9s7xHjAVagGvLfC9yGv
N6PorLk/Uu9rP+xvr2IpH73892ff32uiMKE2HsH/cd9BklCEbzEUA15zx+M5F9amnqd/bp4eXJqb
xWGIVgbJraflqJUdVq8+UpNjtjeilY+ztm2zj68bjV8GFcsy89/lmAIbfr29b9KKhfl0cSpO3bQs
jqAvtQ51exdZd4J7FNwvWfArFHunTV/q8qdiHRtpp0jCqV37ctf+N5GiT6MtVIgQzp0tMRtC3uTG
GJ/z/LUdXkrlJGsffvZz58MuNnWFuGjmgPbQCzqrEIT4HMQV6VnKyBeKWOlag/DaB1EUZ9gAaSSQ
7FdPWN0r9DHS/JiC/HPibunDPsfBcw9CP6lOan2+/eUW9g1AFlEBNj9mD+YfzjCEMcjVMD8bzan0
LbtpfDsYVp4Ri0YA6MMUxsOcWPf+2GZGEAiIPWZnAxXuQxTE7asahM0XtSusze31XB8pqkMUV2Fg
piHEAPB7U5EEJQ2CCfk58yBB1o/DcM7opa8x+SysSCUF4GoSEZW6Ip4FHG0YRY9weCvQWS+osWtS
WW6sUaqPtxe0aEmDZo4sajI1S6Y1MUw0JRyzs0xNK2L+FlZJpwO1e9vMtC/vQxG6dhdmpgN+ccO7
RgA5gIKZKP+rKHuag5Yta0+ueCcIZ0WonW5YeRxdhwwsQj6KpN40EK7OFgaBiZglo5qeg/KXp4yb
2ny7vaQFV5gU2gzSlamgP0dnMhnaG3LdCk+y9UkNmWrVf9RGYY/d9radhYW8szPzbqA8VtJU2FH1
zs7i1yJfMXCdlfC4gQWBmANRJOn0+2+TegjSdEhKUxsp+DCmkyO6WFWSQ83TVsq1YvsCVhx79JAg
opteOfNAV2eVKhbyJJUsMaNcghlKdhKj83X+pTe+GjG8d+lnN19jVVzcRyrV0/klzP65Yy5ccJSb
xCqsiIm7COZbeUIIffwscUHQVaL1COfHvMNDEIrCOGBgLE5ElAAs/8jkUHWU0mGNr2fh1HJYwdqz
GNqD86cPEoGZr0YhBQavfa3rbBsp1h07vhJYl7bs0szMM+qkU+uxxUwhyK9toH4amrWvsuR8Mqkj
A3ZMSbCY985XNUqYZYrmo8cxTf7ImzK0NmF2yvzgKCmfbh+lxW3715gxa6dC9pZbaWZQJh6jre9p
fzO7bred+vZxM1Am8YKjj8CoyezEyn2dillPXV2tXyyj3AMydUDgrYTUpZ1jSg8aJXJ8mmSznQvE
oG2rjI9jyCCLSgZu3eSlFvtjaAlbXwjXEoelzZskTbgqOL5XWFmtGWO1kQt8zkxCW2/8gyzkD6a2
Nm23FFcpHkydpSl4/yl6XZ5TqlrGYPZ4RClsws61G/W56fwNGKuVHVy2RNAzmFm55qge1RjhXgM5
H68jhRQtu6Cin1XV3uz/uu0R1/wQuALMQ4YJpTHP+3mMzdxsqIGmeeeB2JryvFbKnc70mx3s4J+s
NgHlq+w/ZBEYZW4FeKxO0jd90YudlHKB8cmMSWnLeggQsk2LO99c49pacotLIzNnb8VBD+MaI2Px
uTXQL3aPxrCWPiwaQQEFVV6JaDcvdELkKWcWHAnnRgmemn44TvW3FoqClc80PfBmaQpyoZC/wUrG
jThXvBQGuTDB12MnFyo4QhGkL9ydIkTnUeudYZheGqqTtQ2U5oy8uN1Gj8Pt7R+xdK4vf8Ms6Pqq
FlilMjXMurswexXUdGeM+gaCAhuVkdu2lvaVmxC6HECU14Ug+DgROAlHBK2k5Lnr9QcBysCKnsxt
M0v3CLcuMZFJNIgdp59x4YjFyL0hUaoDLjBUuwgGyd9yqUGfftvMQpKpgdefmMX06QU/7eyFGQgH
eoCK3CWlSsDNpH2aHy3kcjyg9j5sfVr2qdHWZsOWgsil0dnnEmo5qWU0es7mhOFOfYpmr4XvOr74
Xz4WL9BpgcqE35oF/CpxUy/zK8o5ZvbgC7wSrSxwAqv5eOZMRvuPnTnBJ5CMsVFamqlQLWy8Xtr4
a4RQi+HQ0iaICsxTfKyrLyX0rlyN/rkX9bt8zD+5ifmUNoIttt4ZzOVnZleosOrnCEFmISxWjtiS
21Mzps4+tU6k+WteNNvBFSN3+mb+I8/tM8Rle9dU1qgkF+0YcNxRZeUFPA8noPl6KscdHGT54NT9
775+M/I1Wb8FI3g1M2LMeIKLnecBWei1KnqyNNFkeKI04ThWyN9F/fH24Vrwc8zokMxxMUOjN/tk
HlDsRJHZs6A3GOroAbzpjic8e82v24YW1wNKCqAM0PirEZU297sgq8EvTUTrXqvsa0lz5EpfaUkv
mgFSh3oznP9XwyOy34e1PJA+5VANG0PN5M/PVv6wEjUJGkv5x8oMwpR2XeEFUUBNX6u4Gi1b0EH4
p2uX8NKbCkUBJuwY3qc6NZ+/FUqQ9z0vuXPY/G0J8a5oXSdW8w3E6nbLFI4UfZLkAq3t59sfa+Gy
emd3ulAvQq6H3Kem1T4QLRrqfuYzqfDFzY7pyOCDvxbfF64RiuHkahP64rrIPLT9KBQtzMNULL7F
SepUQffl4+thTJGON38Cjpl5eVMjgqiro/Ak1V9L6LTF6mmwftAu2Qjxh9uYODhkLFyyvOSuVJIK
o8zMNiy8c+iRBprw5bjbsQkOxTg6txe14OpTlNMtugAAY9XZolRP5X2fqf45GaptNEqHhvqlVWjb
22b+UAbOsqd3dmZXYarXTZ55in8GnvXgCpoDp+GuF6t9ULyAqd8rUuyobuO0NNypzhwqM3f6bK27
tZAFvPsVs2uyDqGiYWyE6wuSbbXOnCSi5tjfRePflttBaQDEc3y5vfRpZTdWrs0elmElJaMUknkY
emUHzaOHIlPf1A9NKe+1rDvr9cpLduEoGKQBIrh+bcLKzhbZpWFRp7npE/SVTZRXm2rtybJiYb4k
JJGUVqktso3ggS6irddvt/ds0SspDDMZybQgNbr3oSPvLCi3FBiQ3GHrKXdG/EldVQGY9v3qu0Bv
SXifBFfmMMVWLT2X4jT5bdjaYtPYg3gOrecgvk/F9pQYjcMIuhO6K8+9hag4Pf75QpTyKTXNon4h
lAIMMQlmdcM7wAT7V96rX4JWre1uqNVjKHhrL6Qlk+TXKokvw89XtacOIaDc6MmeLC31Hs3B8jY+
53Ea/SucsB2tndVF2e+Pf0JipSVKlG6uqYvKSpUrGDUwCklSXv6g4PfD9Vbi5JKfIHEAJ82EaeaP
935SSbBnMBjngWf+UVsCMm9fGC1ZeToseTufCvI7YPa8JmfnycjAGWRhSkYovoblyS/WoL9Lq5go
KCd6h2mIZGagBoLbpHCYPxU6OM4hpwvLBMF907lr80sLiRoJ5z+W5kWubPSV2ssg2Zt6+mP13Ca1
A++eHWsrvZ2lPQMbg7oq+BjgTvMlDaKrtwMH2PSyCJ3bwbwDGpSuZBhLofXCyjwOJVpsNcn0RDXM
+FVW2ses0Q5oc33yIvPALe5Y0a/bXr20gaAvKQBADolS08zh9DGL6MhQn5ab0ZbEx0Ti1jAq25S2
Hzc0lZ3UCVl0zSvVCnEX9hmGXC0/uZnn2r4q7Jn42HjZuFa+W1gVtWJ6ShN7BSCT6e8vMzXIMmuz
Rd0+84fYrvGNTEZPzGvfyur77XUtZaM0x6bkBm5XaqAzz0jGMGpcvUJpvHXvzTJ704rG8RlqBttx
8Lzx3JbhycrVbZ21axn39G/PQv6l7bn763EfqF6G7ZGSmtLfJ3SbOvGuFrptqr0WJXyz3YqLLpxt
pt7gzaXDxYrn83xV2lm95ZaAHwwNchLPVjttE1trhdFFMzSgJ4IuQu68isIIZh+I0chDT9FPUiMh
BO4efNVaKfovHDhC1KRRMT2NKLm9d5SkaPOKb0rJK0ocrdi77QEodaubdpblgJ6Nlex04eYyebaS
oJLQSIAZ39tTkqISq1SJyNcyZwgjSsuAQeWD4XuH0lg5couuqauTJpBBYfRqYDCr3bIIrSI6i5kH
SW7u+LFl+63kIPVpywwlWw18E2+JtpaL/ME4zx2TMvOU7UOfyx/v18mz2fArOY3OdKGMO8QYYtsv
S/WujvueCQoRMRUlNyk4Zpnj8gJm4r+J7FbrhpOpJ38kvO/doAxR3PON8AUwYgUySre2RWa++caQ
n5pOhbiZ3tfHn8rm1PCG1hx4whVbWyqbjWZWeURAjD5n6kA7SIX9K1vrBS09IC4NzWO9HmU5mkx8
nEK3ejsTg2NVBPdG9CBm0Py1B0nN78su3UAiv4HpZCdo8bGC8ud2+Fo6Z3g+dyhEyhyF2XNJKQsl
xlmTc5OMpxLFPEBynvzztpGlUwa1j6zSV6dDNA/HQaEqfh65ybnsi10TN1vk6zpm+vvflM1OXSkm
9pAIa4iwhfkWqMRJw5hygibHUmeHradrXZihFTPKmjkKPMieDro7etOC1K6NE+SCVguHa7wzil9B
X6840uIHZqyayXRe14wmTVt/cQnRskTfMvSSs2JVNiDaA/RkR9cvwB3G8rEjaY2mmrpqnka5/Tsd
5DuzDx+gFX27vftLl6FpTg1v/G1ikn3/O2oo8ZokSvnEBdAo1SrzreDV+TYAy2T7npJ93KUQPpvm
X+mdEVdnMVVIka6tLISf6j516Bk6gfEitZ8/vKip2mRaEwEgAWNWi7HENOmHnsBdhTTN6D/a9aRp
BM+iDRnWbVsL7osZoJrT4/OaK15poBLVelBEofISSNrWze/r+HcRPzTJN9i6Vq6Ia2GFiSvyX3Pz
O8JtypKXHOZM+VliArA4SjDp+fGDJkJS2D8EA6O+33OTB97wqfZehr7fpDDqdd9b93eq7wTr9/+0
/j/n7NKRFVgtSiGKAY6iYDI+1yasI89t9uK5f8Xit9vGFvC675c/cx8jlapWtwKsMWY5jF9L7y4f
vonCW27eVW5tC+5dnFW2C015Fj7F9ZHCkp2qK2nOwqHhIwAToYhEqdmYfOJizYOhwxJXxfE50hq4
sYWdJsaHyJKf6K8ebq94IQS/MzW7Kxs4VjQxwZQY3yVhBTnosa5fb9tYyDvI7rUpCkJ5jjzF++XQ
Gs2DVCMW5eiY+fo3qzM3w33sVN6KoaXF0GEj5KJ2xONytm+xVY15lskRSDF1E3sP2XTzr1KsLVrh
hqbXS852BRlTmyrUCrHjkvYSRsJFJ27vVX3FBZbuj0nSELYlxhOYlZ1tmijJ7ZB6RgQO0rxvpOCY
iS0YgNHJoUbgQcMkiQArnseESJF+KvXUgQ9/ZcxqyQ9BSKJrO7HVXyG7ChUJla5LYjgfGnEHc4u2
haEBIv0EepZab9f0DqSlYEfFme49yQ/10+kHXTj+BChRrD5JMBidEuiHTC95jCN/m6rG3QSqFf1o
k/LI8I3xpOTysU2ZDVXb71odvtZy/NgE+TZX9Ae9MFdi/lInDY8C+AiWiiGV+Xjl9NCSxcGNz6jE
/NSLuuYmBcXXQC9y8iKxZepIRUpRHIJ9KoX3elXsmWBcE4X+P34GDjGB7dim2YH1iUK5UmjxWRnC
BwFOOjGW9opPbArTHJ4s/1Hv1ZfSGJ6iJP2iD+3x9mFe8n7a2JxklLnBsM1ytiBLiqJWoxT7haPU
jyloRjHY/W9GZge5UuE9EuMgPbfaj7Q+CO3PUV65V5eC0jT3A0cAHYGrMl5RDZbheXpylqmKisX9
IFiOqPcHIT4Vpb6ynsWvdmltljHUbdWrRWokZ8P/Ri0HKBSS6YZotwpY09B3vJJJueSkqg9gHVfu
9KVDdWl7dqflhZqLiYztsIEYVv3UWr7DUJKt465V+KWCevr211t6+gEK+Hdvp3rWxTE2SLBFvzST
MzR7u75ijEf8JPXptmmeTQSzhmIrqaPNFPHKNi/5pqbD8M7REK8149sy84x4UoyOe90xldMQf5ea
NRjCkuNQaMFneLVw4c4W1+VGlQ8eMaoYy0+jhgZKKp1q6JttrzeOgatubu/m4qIA4lC7J/27mowb
NKGSBpOGoxEnKM5/F4JPkfofDvXUPf3zSqLoMVtTrNdWPQY0T1vtpc2OQvXihit3yZIXcoVMMesP
zcrsIeD2gZz5LSZSz2dUTdvkjfDMgwFcz3hWynabjMnL7Z37A1aaFQIYhf/X5uzUhXFrAKOjwc2E
7S5OkQHVjb03UdFV0TZixMzjtd8k8QZw2i4rYNrVgw1PYx7EZCcmmqHx6CCAsDNr1Klr/x5A+jHV
8g2rcfza/xWq0TaQm7vazR0hKZCnqqFCte4U1zgWqr4Vk3HFGxYjCY6gwaiO9xlzxQwZgJvX0ug+
65ppa8pxKAdbq+OdLjzHxraqnmvhZxnXtmiumV78gheWZ19QgR4CrAx9/EZgsrewS+Oz15/z6uxm
tfNxIWQeIpfrnH27xO102ZMBWyR1+6lGf7GNorUC/mK6f2lkFhr1nvYe6kWUT/XokFa63ZaaHeml
HQTqUU9UpInGr5S+v6hysQsT8znWAKRpiuP3jL90+l+3HXY6Zlf+erHDs2PYRhSdzJifYwT3Wl1T
nFpj+Fj7hvr7yKzXCGQZDbsaZq3jqp8HNKO8+DhE7S7KfqLg9L8taJYsVFGt5QjQBWehuVMSj1R1
5cG2VOvDTagxMjI0Da1NC764ajyIXf0RlsWzB6dnW351w8/k/6L72EvPaftoai/CWCEZ96XN/07i
wo6zrQpToIoCfNzus/irlP2oeygMV2q7C1y0k//++8NmeVowGIlXDPywSH9sM5TrAIV45VkcjnI1
bHIF2EZ2buQfY/5LTL+3xc53f4fVMW1fb3+C/8PH//8PuWK2AnydSkGcB+d4lJxC0B97mnx2IKU7
DeWysRaZ/oT0Ry03Ql/v0SdwVH7uEIUHyRVP3D6/bv+gycWunNykzwh6n/L6PIFsB8hQ8gHUcTWg
eVEfAdMcOkhmqg8rtk8R5MLQzDVGpOJGqQcTpsrDKaXwXKXlXQOPyO31LB0pOqZgtaHhlaAPe++B
fSi4vh9zsQ1/FNufK71zcg2qHjinusDbx+4amnrRty5Nzk7xOPheOZZE4rhqnaDZWea3nnpFbT1H
KMH1IkikyN/01dc+2AFYc2Sh3+rdY5WRFVlrwn+L2R6UvRM9NT02JoHeb4BkwYmaT7C4dPx7yPfQ
otlJd2jyJw1p4zb/rtZf+2ilI7q46Rc2Z4ElzSpXGiNsal2OzpbppPmrpQv2WNUbSf3UePvbH3kp
6SN1mQR2KKpeTSXWVRP2xsBHLvNg3xb9pnM1CmHdgz7hliL5cNvcUs6Hmq3J8aDbxRTu+y1NI4FX
vsiZlcPK1tq9Bg46SHe3jSy70YWV2e2HK6hNQ93/nLe5HQ8vqn6XJtGeIZe+/JS2L2r45Mr3EDLC
Kvw5z3jwVi99vUuSlexzMURdLnfmQVUj/j/SvqzJUV3p9hcpAsT8Ctgu1+AqV3UN3S9EjyBmAQKk
X38Xve8528aEifpOP/RLRZCWlJJSmSvXomBoww9Jku8kP/bWL5wJjH1ksva99I1bT53c2ek3l+96
p/YnPDPYyVZmYwpf5ucSJGrwO1BoB5xkNhuqKxWp0FX0ZJRHrXvVZBuk3U2aWj4oYAMvAl+PY/q2
fUyTldVeStbjPTHB04DRBZHczLSrasViNcHG8oFvOlN3n7tefkutuvAhBv/btnm+0RI92lo2SHdp
nv5hkjYvgpU/hrRde78tbi64HrBCE5HpvG3MGUanaCeoYWM2Gx5rTwlzQ4KQmTXZNm+yUPRrofpC
3zEUZU9szjweJ0sDHZzplaNZB1TnNn1GN3kJOm9NbknXh2aRPrZF+31MoxutYqHeR2HdsfveoCsh
9trwZ6thuz0thynyNMGwrTsAftv7DOy0Nss3g3uj1e/XPW9xs58MfRb16aQvSU9xtmgtu6kB27fd
5I908u/XzawNa7bJ3D4ZtFRMsVhzUxpemIu3usOxEvEg1qA9D1+7bnCKcC421Mm4ZreUVfJOFlPr
HIvLl4iXv4px3CdR5ZeyA9tKbQai7DfIP65sp0W7yIxpBkDUuJJn7xSXGEPeoVP5qUvEg563QKDV
X0FEsCny7E4j5Z5lCgqA/weUqQd0M4XSFZ5mcObzM7ty7IroJWDb1MtumKr2HIXmDoW22lrTl1v0
mBNT01KfBL1VoleRmWCzGLnc9Dp51pUI+7RYKSIuRWroo5oab4HPBVH+uZli7JjJNZjJys5v2d0/
yknNWolw8u8LPzkxM/OTUgpaEw9maNR9z4j5B4IzKyNZdol/RzJfGyOOikHhREPT7UNiJPe0hkw4
NA2h86wB1pk37yqTm0qCle36JlgaHGoREAACrSJkGmaHSTeQVO8VQDJApx9Y3BzhISv3+NLgTk3M
lim2K4gNWgLXeBfdeZE3Ua+DNFE+FlIEupn9xhH+SMDRf31kS94BsrIpW49O3AvVvCoGd2yZACQT
MWQgVLcxDPHmDeDbSOvdZ01R6GqCJBzZ/4kcarajS1BrWHj9g4cKQCojZd8m6vk2co5V5dorp/9C
ggXG0KUNiD/4G+i88EKgeeqlE1MNOA6g1/YLOgW+kqAErnbt8K7ptR9xvJ1ttknJWmR/OaewDTFH
G0GINzG8nO84R3SKmlEN2hp7qIMawI9AG2pjh+ig0X27duo1i5dHCSyi3IKXEirZdN4fNEI4Kq4p
HkkcGtZgQgCHXoaH80ryb3FcEy8FSHKByJxzH0SDijh4PdBpKsE/J6xmk+vmbS68eyrXFDEvtwNG
dGJrdp3aNlGe1eAczpz0NrXIXVbQEEKc27qJQlYUG63jx6boV8Czi0PEuT95zMSTPtuFKrNrG70h
yVMlzLApR6CA48H3WHebcRBZXd8QS6sGjRQb8gNTInD+hlbRWFtViVY4Wv/ywCfeYaeDEfa6kcuj
C+lmPOf+tj1rF2A72kQ6T1o81C2pRiQJOMjn+BpzzpIROgGeJkIW+ODsZHaokIPZ4bKu3BdA03yr
WOtSWJqrUwuzy3IYrCxyDJz9Cp1uZYWiFSIPFhmb67O1eG6AAQqwExtkC+i1O9+7lFmxBjJt5AGq
1B+9sG3eikaGNsSGxOAP9Bh1Bzm2vm5+uW55GsD5/UmB8vnX8GwK0S2u58pAvJoazaYuTD/RviZA
PdcKigC4CmwISF63uDyl/1qcTSnp9LjpLVismfVFFM2OQ2wyRUvvip2FF+r50Ka9fhLoJE4L9JCE
oaLY8fiLlpaBV93o9E+S/GjyLOT53WC+ofnRN43bAqwdpgBRu9g7ycv1ES/t7pM5nndqVk6DbmEd
lQQH6oG+NljPtBS3WZNvBaf767ZW1tObXQIM+iveYEwpTe+gy3vkMj1oO0RI8Njqq7OGwV7zW4+e
zzFr+9isLLwLlPeYsd8abQCPhMPWPwV4sqISLT3lhBj7qa+heVdNz4IjBgFASodpVnmoVe9jv2X1
78F76l1ct9FXQz2Aisi3h3xlr67477yEpwP4mCUEQ/ZAKtwfa30/iuP1RZw23ZVNOU+KcfafTYmQ
5S0z6R7EzDdpovujyEPhkJWdsnyM/ndHerPDR3mjEZkuZrLX/4AJxZf9x/XxLN2qpxtgdsi4CbFS
rwHtHDFsH/LzwMa6etizDp03yV1L3IMwu6dB/B9wMNMRgJcVcjMY3xx2MTZVSoqJzN9wk10GKTWl
F7u274OhrAJVbzN6m8cs7Iptaty5w0oaf3EZ0a0CXUgEuhfE+ErXIb5X4ADytMMIgasoCyr5YpMv
EsCb6zO8uO1BhICO8AkRPj9iTIdpY8qQ84vQoqW/1VXvK62Ckus9Nf841fN1awtZW8zribnZKcOt
Is2scuIR9F7yEhAIMNebAIzUt5rxq3UeivRm4CvPsMVT9MTm7KiJK1CsVMhygP/I2XH3nnLLb7sH
y1uJxdamctotJ9eGmeIxxinsNGOzETWFkrKzcXovlB7ZQyspTBrUvf7HCZ1twZKbQmMFkpiWUo8l
hH/j0jq2BrtFI3pY4PFSa9oONawbfZThdduLmxPdfSiBIZa/aPIvAWTX0L+PzVm2gVPex6hYl09Z
8gIRs60b/ag+zwMH50HOH/wqqOEAYnw+wUNhU6jmIWpzY31bFd73oUhDJCV+Xx/X4qmGxOiEiAcT
nDYzU+sVdGpjnNMdKd4h0eoXdvzjuolFVzkxMXMV8CxDmreECcuSvsGeXeXuYmgHVt1RT9/McS2k
WdwCJ/amq+nENdPMUXELXe4nTpEK+JIMxB+8rVhlnl264vCGnW6EqV3GnW01aM6JJJMuThM0BHnC
RcWz3iGnf332lo5HYMsnlW/Xm0Bh56NRonbSriSgLtdKnzZiI4evJG59ZRpB1q7ERUvecGpsdgVV
eKGktIUx9GhsG/ZIXLG5PpxFC3jyTOq8KPLMacU6XntN7tq4RVPPLwQoBJqVU2LJ3dCBDuFLpDKA
z595tDJ7uxkluh9Z8bsu6mCABB46uf0MrgB5DyNdqZMtLtCk0oQXCXCx84QCJDwG5gywJ7EqEf9W
62aQuh+Vbu6gHH999pZcG70GU5YLBGMgrzp3Bh4ZJM8zvBftwdqQbgyV6YC5hwV8+HXd0tIsgrUC
AQHESvBCnVtC7YMKDUct7a2gHdBXTB7K6q5uhimVfUiSbGXZ6KJFvIT/ElhB6GDWzeFVeRQVVZo9
pVJoALDlKE7EYGfH/kMKexxUWDO0yiLD/q6DfPFbX6KtJLEivsnVgGdY3KtgsDp9B2GnYUPQBOsD
al6jL0oOjwxibr6Kc0Tbnv7LrGQFWHFdh6AWaf2WeCMqAoYW5kS4X/s6Uis+suT1SH9DwRDSPOAl
nB1JddoJywZ3xhNJwDSmgYoQC/j5PCiIRhDcoEKOAOcis2WUnhjrpMnQ6mO3txq3ah8cE+lKEW/J
BU0XrZcTKaBzoR9nysaMgSdAW5OW3mo58Yu+3ADg6at6TUR+6YCFeCAgWA5I4cDpeO7tjjvpHCRW
+qSZtbwZ7bwC+ULk+JpTr+ka/32CzR8TqPdPqUEP6Ln5zjJyx85yYgKH3QE+aSl4TzE6xqNlluDJ
StzB9V2jHFF2hxAB1HORZBhb9wNT/VWTXRlovVmFLfoN9w7pTX8wegV9mBoicZrXHDzTbUJDI2hy
65rhI2dVdseaRt4CuN/4sek4PyOp9RGaLRvzkefdV62XyZ039kWI4N+EtAgDMtsU7oOLTGKgEtd5
KnBUB5BD/ECnzvjcaKWC1on4wCPlu9Rk9qzHQHWnqMTeSdfONh1gk2h4RLAksx+a5PGuU+nUhobK
dCkVHoF0fOmTJr3pDUHvR8eKQNzOLGilmgcwv9g30Ou1/G6och84SeZ3ff5V8+S3BN1fAQpQaptk
b8X4xVXH6gn6slBbQIuu3GaNAB1cqfwkSodwQIEX5Kxtj0ZFGVSxFUQVeAtB8L6rodUe8haobqMy
0F1g4mFcGXkVtLRzb92O45xDInWb1hVf2zxLvgbefWTbEeGhWW7ma+1YaSLvgcPP7egpduIHWyYb
ka+VlZZ2DxKnKGAB4ICbdnbBirSKdeF1gJZP8JUSyGszTCprS8TN9fP7b1Zv7tCnlqbj9iQKssGF
G1mDgCU7fkzFoPmC0H0EilJLssCkaZhNlMwQQTYctRm87pBQ491OxsCQ9U2XFyEZaDgMa+fH0nWJ
fosJooqWdHQMnv+u0tAlNKdlDv6W7137EnuPtN5G2XOM1tXrU7C4pCeWZjOQxyZLKB/yJ8uUvlfs
u3ECYgfXjSwvKEYzHYaAyM3uyVZBUysvWzT34FkXjX3g1LHPnD3SWSuWJg+8XNB/LU13zMmCEltr
WFTBEkBXWoA+nCZImQJ3d5SybWQ0BVjiQAQb19gwmkSS7vpAl2bTw5sZTgvV0ItGUlHlSmQ93lgK
LXgU1pT5XvUr9+SSc5wamS1ZJXLa5nEC0SGqBWDgfqO5t1EF2B6HeIsjccVDFlAxE1EriKkpgEcW
GrbP5zTvMNYuhzxjSrveL1k0PHkJqfYVFO7vKpz6gZ7IceMQ6t3pQkteWo7TI6i1cXhAa4q9NXia
3454k+66OF8TmlqccnS3ggED6ZGL+882IGshPZ4+jZ4Kcq0KmQZsdfZ6fWGX/AriMzj0cPVBZXH6
FSd+lZcRlGwbPGPAgZZPKsvDF69Br41q3Bwq7Kb9GBei3+mIX+5tu7RW/GphyQHJmQSe0e+FXq/Z
BiqiqAYZyyQjABZKn/b2vYrSfVRaNzyF/om5JuG20H6J7lU85NHpiWYndJeejzcyPKa8Ph5RKgZ7
aTbe2ck7gWB32h5QOCOQrG+TD+41vsP/DOYQMO22bn66xgsCOx/bE4Ip7FF31/rFJ1c7394IOsBH
91eDcGIvP/9ZUIQhSRxH8lDq731Wb2z+IZmBIvNv1Zq3tfd8fdUvpx3TbU7hDnxr4j05NzdyOyPE
hHR9zZ6H4gcvvuYeFl/PQk3/ft3UpYOdmbJmgT1IZJrKlkoesiJCtW7rpZsMSBjXeRXxE5chesav
G1xIeqOGDbZ5pHrwSLqom+eVxfFiJ/IgxkezAyMe3RP53riHrNu25lNh/s6Ho7S6lePk8i4Az8qk
7jix4xoXRNY9s/KkTgGiyromMPkdYxMKekeat5Xx/Y1GZs5yZml2btm2FAnLUoAHoX7kG8i2b61B
+2HEjftagInYz1RlfzSuk+6LvDb3mWnXoUCj+LcyUs0P8PGjt8DCz9NGp912kz5fJw25LbT2DTG3
dUDZUgWKZfYG6CLnNY7iX5lwLBEwZUU/ladJUKCM7dbNufgwmPMlFRUN6tYud4qSCGZQ89jEqcce
m4rSP2yI+/bGxr1xR3tVvLo57scahA9bd4jce1bU4zMvigavNdIdE5e8JU7mHUdKio2XV9oulyMe
b3GZJYchtpsdErlW5oO0ydg4Bfo3A8hN9/u+zUADYycEwbpAIT+ncez3gIzsjD4DxEwQ8FXFprGt
20jcFclY71PdQgTOe3ULSvp4D2GOKkhVl+yg/WmCZwgtJi3aerZ9zmkYdzR60nH8I6MEjCY1JU7H
rm0DajCIAAhLcz+GsiCPSdpI7luD1f8Y3CG/1dTWbcSfyGu+mwDADIzcqNQIIZxePCep3dy1Wn9M
SGfuypGLfWpX4wbiDCboMSZl6ZbLoK/NLnDQIPoY9XVzEEhTfrUoI78qoAm3bEz7F9Mj5E55XAXS
6Jxv3E5FQFhXPFqNbHaZLVOssK5koEsr+dYI3T1WCCsOaFX7pSwr2rYq1wLXNtm2qHm7oV7ibBWD
pprnRMNt1HfgnTWK6GZIvBrPAeZsUFxCCb6iY6DrWboHbtLGV4Y+aEb6Q1RuiUYdqUJluUmIYLML
SInaTPCqMT3IyJg9a51TvKqqcZ8zWqUPCTpy/Qo8+3elE+uPfZS7OxY1BaouYDCs9bh+54UQOwkP
CnLQG+2cPLIedCMGiBBoNHAc4ZUmKWR1BYjR0TTjdL5u5Q5kpkvjuyYN8kfvEH56KRqHIFVt7psi
ExuoypU7JjRM9lCAl8sd0o1wNbJxZdVtHaL3IbVasbejSr8lhmh2TpxXgPbhXUOkzgPeRn1A05Tu
bJMjFitca+VYWzteZke2GZHaaZosfQS6dku9D852XjxCE/fn9ePFWTiwkcbSAbQA2+tEsnR+NzgN
i8esHNnjaCT2d245kNJio9XeRoYtsAfw4Bdm5G4crVM3CBZt6ERQL6xt3tw6eub5Y5GRsO2/IdMR
WKA5exibFI114mttaiAMd7qNYOi7GVSnnpJCG364LTyG2mzbdgMNwMRGA7R/m49lYuc7t0MIlg7A
/EMUvA15k1cPXdQZz0gj8h2hKtr2kcnDkarhiQlCwrrN36XXNjfMwhuTmKkT9tDbCm1QzOzSohY/
RJeX28L2fsoSHLYxR63CUcwLKi8yHiTH877x3C21RPusSahguJ7LAWvI7P4F2lP5TdsUya7VZLJt
3dHamg0algypiV1vFw1uOdIkQZHDI0bLtVAf0fC8iozed1rW/emYbvpa2g+7qIXYcJKBdpvnLXss
dFEHZZvw41BK7dOBFshGEeMCqDH1Ic4RXm3htj1qJ+wxN5yHKkpK1H/pm3T4LXR5dnESHa+70dIt
bKPBdmIeA/YJgK9zN8pGXpSl5iSPeu1U9zbrxnuOV/FmsATdqNJKb2PEadAnr6j3aHS2dydUQm6R
94zWGPEuI2mM/eSn0NlPEQDP6b2dPE49HBW0gTyjflbG+Onc2GQGCSuk6x1knqeg6ySU1oWVOj30
iB4dXQ/gCH5rv3KJxOOwEr1d5hPPDc3uf55xIgvdTB6F956iTzBH4fT66i2Eo0DIoTEC0gWIv+eg
IU95VZtq8BZFcH66Cl3Npd8Q4iOHFoJTJ6BrnFJLFtH7j/5GQK4AKp6dOoXEI4W1NSYvd5071PSd
e2VpaqOX3Dskte1mvpa3yYvqqLUy2HP3AGrUsUHBAFoLIPHBiDBXU5FAOo86d1Bjyfa5deNVB2Ot
GHy+Yv8xMaWAoVKFLTHzwLwCDf5gQ7O1vLdIAP3N68s1+zy2DWqT+PngATOwy+dlFYtTyXLHTF4d
cvdO12qR868jmkUdAFsYmnjg45iTfpAB3Kkq0ornQtuTTandfO7Hg0QMeELcNNCUANWjO5k/2TaW
NZoE9wt57gfPZ8eyjFYC88vfP7EPoHCCuwipvQu2siItqBvp1rNrDj5uhKFNVuZ/5kFoKzmzMC9e
uK2AJgaBBYdtEwDghuirPazlKC+GAcD9hEaEByF9CF3N83lKhaa7PU/HZ1mEiPGbNa6wte/PfLQX
qcuNBN/nai+L28xeG8D5LKGyM4FgIToH7lodfedz/L5GosxV4+gdOGKtYaPl2y7bXPelWZAEE+Bw
RckKJXOo1VyUzUtRRLrseu+gEIb8alQYtRvRfy4SuzAyc1hV5JWJ29w7mDLIecj00GCBlYb/21Cm
2TzZFtA6yVNIqHoHILLVcIhoQKmfrclvzyYMaSUdvAeoKSJ1gULLPCyotZwKkBWSo0q+ZzIUGTrT
njK5cjOeu5YLaiJ8H8plWJKp522O0c80YnA8E/lRSFBc+fJzO/zy+7MV4W1e6Fzz+JF/6+rAXMP/
r/382VLUo6qcguDnm3Lj5Ltq7badt6ddzM+0SidrTS3iaLGM+NFTT+6bpx/j/h7nRzHiIRv05i6t
tq3nm++KfC6SuDA8C1k6yxyrWpj8SKy9Poa1WHHitZmbRSp1XQwJ2KyxMGoDFSdzDVy/9v3Zowhp
JUU0hZUp1cE0n7U1HO7K9+fJK8cTnVNBCg/SEBVwxYea7K7v8tmZ+P8XABVOHFhIQM8VL9q4G5EH
Ifzoui+82o3mTm9XHnQrJv4G6ifO5Zpt0kmkBY4KOJXqBipuzScZVOajmFPIoUrn4fkDE5ETQFSI
6vdijRtjeSX+O1HzCq2eNrFeejBhxxAtwhPrU0HCf46Qf78/2T+ZpUhHF3/W4ftDdtMUG/HyP63z
31LEyed1YjI9Qz/PUeXoJw+L3h/W8o9rMzQ7RIasyNFA6aL14gsdcV6E10ew+PmJKw8YTXR/zJUX
3JZAHMhumqPnPBK7BJxiJQ6c5aT/cSKUwlHyhwIMnh/nKwCG0t6UmoGtsHOTYLADEGDt1RrT98WF
N11FUIICPy+oStFadW7F6oGkLW3MkqmDIvTO+KO60P74/FQhGkfuBI+WiZ733EZBwV2GAKE5Eueh
d7d1voaWWVqLUwOzY9U2uq5RNgx4bSD4N8bXUFRLswQaaKBkIat7WagurCbGDKr6WHxvh0017nRI
xFYr0N+lUUxEZ0DPgd0BbUvn05TUoucxqeqj5fz0qffj+iIsDuHk67NFAIGUMRR9Xh+lG9rxPmKh
Z4Wd+Fzf1V+nRTw7UdTjaYQK1vkYSqhjIDyI+VFuEvboJj/N7EPRlcNjcaIgF4NXqgXc3Px5h1b6
TtS1Xh/t7LbeGvZKdLZ0QaD899/PzwJ/hcyQ1IhWH8tY+Ck94nwCGeH11Zijof+ZqOn5iMf2tPNm
MZTTFYp2IqqOjXPT1bvE21vutmU+Qwao2RQ/9C68bnFxVCcGZ97FkD+fknHVsaN+nz4mWlBUKyfW
0rqgcxca6+BEQ9VnVtpy7H6A6mJSH90/rLo3zBWQ9dIILA2hOfIwE+Jvtss1qyh0UEPj88bWtW8A
l4yNlREsmgB2FfsEb1iQrp27b2s2Se9yvTpWKuDpT4Roxaq459JGRLfWf2zM361TUabE/q+OyghM
812aITc3kbHGkrK4GIYL4BteGnjKzPa72+S5bJhXHYsBmJrQfr/uTpejsKD6h8wdMBD4z5jMn1zg
JtAPGWdjedRB9c/A9n9Am4ZaG8S0pCeVPewScNzgGYbLyUOiYl4OF3rdSIuR8ohuK6vwR7ZpP6R3
k9ObVYjn5XzB1MR/AsSFjit9tj/iCKhyASmPY3HraJuhXPGshfk6+/xsOZBhbRtDZtVRq+8ZR757
R+Lb2l5BjFz67/kgZlsEeXlwhEMM5siL2xi6quZemN+vL/yaidkW6fqCgr8MJijd6t9kFpRrL/05
E+206haq8H8VQfF759X4NLak2RpRecy+O/7v3gGC6MnNb9sUoK1bUxxGlFu9t+vDmuZ/5mmTRZA/
eGDo1KzZzJXKMcEdBk+j3ltbhGoISe+hcZgGrlq5iS88zaFI7E5HgIGTDKX3860zicUSknj02aiO
pff05/pA1r4+rd/JxuwbQHySFF9v9G4zZCHxvM11CxeuPPv9099PLDSRrYOCHBYc/R5Fv5ihLnyX
hdeNXA5jUk7RJn4c1Pahe3RuJKuiEVCGOnlBTt+2X9OVxqC1z8+W21RZlw0Un2/sjV1s1whtFj4P
9UucImBSopBtmsXuPGO1kYxW9GyrGzHu0nFlCZa/D84PaDUDDDwHTrKyifuI6NEzc3xQwLufffw5
EK0B0opOZOAAg80iIFpyFKm01nlu2ocGyK+VAGvp16OVB/lneNL0IpitrWmksS7H6FnEt3LbjJ9f
W0QfOMiBRkCv+vwS1+vKqlOSxy+2UYG6qPI/vcMQ3aAIArwmNDMMY3YCGonZjjlxyDMjcRBXX/ga
A//S/JwYuFByELYuy8Ylz7H003hXVp8NpLC8YFMGQgsVholO43z+xxiJSaOr4hcPyAEDYhS+XBMM
XBoCaFxA8IAyBuZq+vvJGVFrdQrSvZY8t/Ev74GuNoRfnkGIAMERPmHvkbGdV1Mt0nVE1hYDUWco
423GfUPdePTzjnpmZbYPdCKbrjEM9sLKTScDXn5+n519f/ZayiVAE22P73fNvmN7MvyP35+tAn45
Ig5mshf55iRbkJldP6MXFgEcCqCgQFAOvRF3dogyy406NRr5S1WGQALmd6BTICy4buTiYoaLAgeJ
Mr2JxzcMnXtSC4CDhKBn/qIJ8MG5r1F5zyATEW/rT5bFcdmg0wH6WeiwQOctYoBzSwVDc5mTival
cA8A12fEN72V5/HCtkBtAdeCRaFGd6EaXCaa0kyiNy9bPn5k5OP6VE0/8CyGmTDXSB+jbuxOQqez
qUqqrh1IHbUvwK419gMwGR3dXjexNACARF2AamzPAOP1+RzFBfEUN8ruRY6hJoJurVtx7fuTy52c
G24qwWBp4vtQf8vLwBSfvhscyIRPTPYg0cXZNHPZFLgK0Nib7Yu+JUYf5nQIr0/Q5RpMBsCOpE1N
ihe9TcqJ0RDEexgY37toR7UG1Jgr23rRBnYF4FjIO4Ij8nySzCEfM5rE7ctQ7ni2yelu0Fd23eXW
xjCw89CVgMvCm4OegKSKehONlS8VskVdqMWhIpssW6HEv1ztcyuz1S7oaDTCJM1LYX6kxqNXbD6/
GEhHoEIJ3DjgzbMNgYcQsizUbV/kgOY2Y+sMhQ8C0//JiDfLeui9MbYyd9qXpH5U1s7rw1Z/vm5i
8srzjY0TCcuhI2pCPXce7kWgqhz7FLuC4VnSbawm6G3fTMMhCVm9skOWnOvU1myHaKOb5E1TdC9N
t3MonpDb1F3ZI0vOdWJiXmRNIz7iX4VNrt/32SONQ9PbdWu1tpWB2LPLte4oE14MKxOKygsNN3A/
XWKYbop/18WebcTR5pbLZd69uIAgDn67Rgw52x8G3qJAyEzoKbCeoet0FqjprMqJ1evAjClZQYoE
xJSl/GRN7x8jU8Eb9WhslDncJ2IpUQClJo+0f4xM5pfFSsZgEfoGHUBrYlvCe3feU1EmuqySliSP
3FCHRCavuRj6myQd/ig2HKPEQkshfQBp3H2bDL9rPr5e3z5/A+aT/TMNEbwBGCAeBH9ZrM4PTIjn
pqZIWXRwVCWZn9iFt2tBF/1q0cLwOXQ6cci1+U2fWjJshcPvmyJvN0M9tE/9yNOvIFzWHxzDinDY
yjRQdh2/VroD4EmPhWn0eNxGkebdNJGrtsDd/gE/H3/gXt7u4y6uG1Az6Pk2s3j/XObKPiZgzgv0
Npf3QwJaVbzFACNjzhii5xK9hMrLxq8Sq3KMZO8coWIU/4kat/oSawCoX5+cpdX5m/EA7SqKGxcp
+1z2meZGyjhQnctdOhj0tcDN/+xQVew9Hrk7G01I0H+1622cwv0SzrwtVXr8Z+WXTMfxbJmwUADY
oXEXT/45hY1EnKnLgtmH2smzCPSnxAGTOoO4LhhRB4dvHMi3IUHjunLHWVeFaCGtb0kE9oS2iZ9d
PfZBsGdss96pjinRtU2P1qTvbmODU1Vwz/wAwfMnIxbUOXDf464EZAsVIjQcn/uWW+K+j0yhH0Q2
hlXa3gNi/n59YmYn2WTCQh4BdRU0b+BZOzvJpFHp0pOFc3ATKnyvI8mblkQDIMK9WDE1O3EmUx7A
QoAdApqCHNXMFIhGyQAP7QGCj73CzxNT/GAE0P9Pjwg+hyjJghYYYrHZwdZTNLcCvdwfBDjeigqr
078n+hrGd3bP/B0MDk3kp//qc82DVcYBi7dKCbDQaGxy49UUycbW7jtgF64PZ9EQVCUBEZ+YHOes
FHrTRYOmuuGg66Lc17Ukm6SBwEPrJl91+OzK/TnbJ/+MCxcDmmqQ47igsKOidARQTMOhH7hvMnvn
SqA9Bj9Nv7eoinhmA3KCbOWcWHBCwJaRzIJTGMjJzuICB7TIY9mMMDo2/kif7Ib7zPhc/vrvyJwJ
aA82DPS6z8Pz2HFEOyRZf0hab2tI6UsAs0379/Xl+kez6uSk+WsHiWVAr3BYmBdMgxqJYwtJ2O4Q
2y3G4YF+epvhllI+c9XwA89DdMuYJuDnaR6jjyFRRuhl6H8eoB4alEpVoaq98UvZFdYN08FWPRp0
eIuQrAhEjUZ0QQkJcJanL4lrllseZRDENBKj8E03r/ZoNLK2OqPqXjLVoyuAAkjqOiJUhf6DlV67
z3VlhyWFRlRvjm891jwE83AdgtiQBF2KqmFFZAlhNK77JLa827IpXyN8NuwHTferOKFmYOqN8EUW
jf6Ytu0O3Rlsa9clbjGRdHcOjtAtc4rs0GELvUghmoMzIH51uPxSZeVwYLrW3pVG40t3r9dRvk3G
mIMzIiU3dT2ScARnG8lNtPpQ3r45A+n3ZTx2YeNqPEy1zN1TF4rrCToj/IRVwy2ut99wHPeIMluH
he3Vg+MWfI9c1fDB0qkPXvS2s5VSr2/7uB5DVALQYd+nIAIHc/AfmVs5WmE1Eg7UyLdtSbuQWy3e
KUwbt2PXp4e8avpjXceZtUXnBbCbzdTSX+UGaDPsAqGgjGvfaHT2RZrK2piCjMGY2z+pze29snmx
kei4uAVyEgpLY+nwAOyXBnB6uf2Q5FLDlURl5mfA6GJu83xPiEyfW+DGwsHRQc4BCTvIXrXRb9fO
k83QPOoo8LkMzOq4RiWjNTqVIQE0akP1JEtH/03tMhNQUUA7D7RgEKBEipt+29rOXnlC3scUYjB5
iXZU0BY3gUc8MyjJWPGJhCG+82zxixWGcfRSp963Dqpwhk7Sg66qfK/wCg6Lzit24FoApavMWgNM
tpC2HNBcfPQyaO+OdKztoO2tyNxKN6oZWoSKSWOIqFAHUYLmcxt8E75w5YiWDvWzR68k4kSuZ34y
ZJ2JlsLa3ApV0dRPagbCfJqgEW6weVA7KttJsBXfGNwWfis89hpXPd+lGVpYcBXFB95pY5imDXvg
jlVuOOm1EDWm4qhbkfplpYbmu+j3Pdbkq2zfu4BRqnZu7uq7sUmSV9eowTBe3TM3C/oiKh6YEs3/
I+07eyPHtW1/kQDl8FWhkiu07bbd3V+IDm4FKpAKJKVf/5YauLi2qlDC3DczB5iDAZpFitzc3HsF
PczKGFbdzWudddaPtkjpc8qhpTAFabZnRiUPgzFk50DC7BBV/CYL0XbGl3EyBSwxtLUf8hGusfAb
529N008vtRWN1dTtRjfgsEioeiPJ0xFbh3jqUfegcpHW5Hs7qt+ks9gvrfVJVBhsgltnMflnzU9h
90YdKwym1Ig5x7GvLb3cg3EmD+CFjFbcDvUIz5Bh2iIh8LctH4gRwgq6gPYLNBILYb75Qhmx3vtV
CTUTA/SNNsjBuQo0Z0LWSKyN1Kl5gpZEekhd7Q8DcHpbdPV7amJRQSYPEvwE8tepNbZRWgrYlQY9
ChOKl9EIhm9eqj5k0nR3Tal7u5KxIBaOKQ+mqbn4yrmbaLVhfvVNTgFJUj9dMvA/RpuacCT0ACkx
avuE3lb7oLljnUyWzY+kkSJhnQyOoOu7ISjcXSgdaNSMpkZjPze8qLIZBGkgwJGuQGpuXVqzEzNK
bSaaGUuURQtp/VQ5+XDOihczdeNS/KjKb/dvk+sxZk4tSpT4exY9WqRMTCDOFa07nIO+ObC+O7nd
E8RH7g8yJ0SfLywUDf/ZvyEvtiFd+znLNORIhwHiK2cbLgTC/TuAophNB2KLpLTLlRLAzcFQvIfC
FmD1V703PwMBQU8rdcbn3FfjKYA52ajnod47od6tzGyJhMFdjCoZWmSzXSsu46tm02TVJW01dQZf
9Itlosrb+SwCeP4JOqFwcGqDF5vSZ02kh96SL/fX9dbHc9Ezn1lZSDyWXX8OLgfRqkEiEc2jWj+3
9g974tH9Qa7zNcAXdMwMs4Rt1NLszoetxlAWzXguWo19AY9SRWOrtxCO8XC0MsDN36htp0+WW/EH
G871a1KBN2aJh4+H2jYqwwCELOpgSrSpPVjDcB4M87Vk+leoqL1bHVlJEa8fD9Dg+t9hrEUlzHbb
CSJwcjjLyvurj5C4B5/t/lJeZ9oYAgCBGaCKF9FVW9jgoocZ7nBOpx+95W9GjgA1djFUxVeS7Jsj
of6C9xBAR8GySJV2QHgaPhvO1BofPC7SSDg8ylrbikvVrcSpfy23xfmepS1coAF01PCXr0gSEMYt
T3Vn1shmg5FkpFe8fZRG6j0E0lTJ4OqRTS/QVCrC1q/TQ+E6DJzrlj6PVQt+tJkHIWPulDSDa4dE
iH5/f+1vhIVPv3FesQ+1eXtqjLIWoju3pZ7QDIZipawPE8TjbaN+GyuW3B/v1hcACQOYUQjjzyZI
n8dzpt4XoGp355SbaOSm2s7kIoEq46kvV0X45wC6/AAAZaA8hLY9ihCLANsOTq3zhnVnw3yf5Huu
ffOsFzF+MeDgVSPpOehU2zstij38j7JWGrK3Vvbj4PPB+rCyLR4LQTbw7tzVHZizpvzJPfmiqB5E
U+3uLLGmc7mE2MxBF7QphFtwp9AvWkIoFZ1Nzq2uO5d63c0kZGMHRoqDhsjYAvM2FA+stIoLnjHQ
72mdNApwx4dOawwR7sK1bvGt+IS6D7J88N6uH7Q9L6tSZFN/biW05TumXago31W2Jhp0a0d9HGfx
hlU5rgEsDTyE+ckYilgrtagos6iv65XocSsUYjq41NBeRwd8nvGHL+qnJfMJafvzkGnpLwi0dyGl
Rfbn/gm5uW5gIkI9CpTNK5iJK7pJuaPRnwHUx1Ni3HlMJXmXrXQtbw4DLT0bJSE0/5bXB8Jw5xOZ
YjJuvRu88bkNvEj6ZM2/5+bncSAgantAkEJW9vOiaSCle8E49GceZAxE6OYB+jOb2uRjqLfeSu/p
xqU8J4SwnDJn+O0SWhgUNKgmVfRnr3Ji0C1Pray/pMqoIuKDXAuG40av/T9mo61kA7cSHphuAWKK
nAdJ43I5qUGcfjSD7mwHz7q2g/IIjlgdE2TDYx1n2lsrU0ScldLKvLeXAQ5lGyiBAnKDitgimg6U
lx4Y5t25QhUB4hkC2lhw6qs1SK+VTrAFpSvbKrKmY3/rIMwUZiTHIPVcNdVpUExS4xhWILBk1H1G
ivTr/in4Rxa5mhr4uHNqDB2jZX7Vtb2VlaaFBZ3ElASynhLQW4EW6DUrrN3ej1ModkSpxcqvoi7n
B743Ad/XGpAOZA7e83jIspr1h2pAU/v+r7uxqdGphUrITKWGRfUc+z9EAiOzVT/mtDvXnhlCaABV
gINmHoTzdn+cGwsNnIQ/l+dA+kQp+vM4nQOdhlxgHKG/qerdaNfAKrf27acRzM8jjBAuLmRZQRhK
beb3mtcMoUBZI+ieWwOykPIVRULoJk4rK3jjdvw07uJqriqoSAC7jtuRvXI7jfwOsui7jj4V5PX+
Gt4aaeZ4oPKI+HOdcZAapbf5HnboT5g2Z+os6vdOnvXp6f5Atz7Wh4GWGPBA77LCJhhIQUzEDgQU
NdZq0jc/18cxFp8L4gFVZWlzUsHOI3JDryERrEk2Vf86mXWMTxlRo9iM3srcbtwWuClm5B1uvmsT
L9Mh2gB9mw6metWYDI3dJxzS6MfUgmf1/WW8NRQE+p05hgOsv8zRc6bKoEGN8hwE9Ohl9i4jx9ZZ
Sc7WBlmsY11J4CFT2Z0BdoJ/91vn/cwhU3p/Jrd23seZLPa463WBLnzk1pm/T+der7uzzRfH+mr/
R97anPmBNf+/a7a4ZIU1aSZgSLgHyPigp+DoU+vX/cncCnkfh5j/+4eQp0qngjQzJuPiIZ/Wv3LL
iEwoLv03IQa4m81TATtgvtJMDDgv6odxzJ57GS+xw2kxOqh3OXqstKlJ7s/m1qeBVSYUDaCtPLcg
P49SUSQ6bj4/Q8oqeBIt9EJbqjeQ2rH82O8nebRzq1w5RLeW8OOgi02XySJTpMbONsoj+uSZhdbv
Uatf/vPUPHQ/kIWgMw6Q5iInaDPqpz70DM85Wh+P5sTVTi8bf+/DeiMW/tg/FsGwJnF46+0xK4zM
whxQAEET6/OCClC7m9HA9pi0R7f72aLW2kL/YKggo9KLLXdF7GQnkhUnQlTcTvv7k75xnmF5ik4d
YKkI8std0wwBVN+Kvj13Vh3KFHVb9WpaK4Pc2DQYBP/gNplBWos5wixY5xWv2nNmBIc8hfwRa49A
zYeiPDCxejXPe3CRAeE4/BP4A2ALPe7PS2rnsq9oWrTntioenZLooVm0W5HRn06XlnFDaR6mwn6p
RBu2bhapiheb+8t640qbS0vQT0Tb2L6S5xRlRtqxCviZlcWPgH/P5bAmmHEjhf04hLOoL+HdCUOP
zuNnauyY35+K0YXB+7OJGjtz+yfbXvmI5nzKrpYVkBj0qdEQR2Xm87LSYRwdyOtxQCNS4+ChBp6G
jPTyoWz7YQ8YSRfRyZ6StMtpOMBU9UR0ncasFpBBK7ryfRD+3DkUmY5u1uAkgVL5Ttl9FXIRGE99
APW70hpEFrbCgd+x19R0zebl1n4Hi3jeiGBTGEson1VCPjq1bX7Oa/bTHdSLAMQV3aM1zsONkIUI
gj8fSTh0TZZ7cFCO2U69y89GYaOEcKqGr0P/6Obf7++zG9MB42zmPMx291e2d9B1Z/oIdM65Kp1D
p3XRNMBEnq4xLG7sNbwmgPFHlx2RarlqEMqjNS9THe1u9c4y+zvpgz/94B+rSiNoYhAWGvhP0f3J
XY86Qzwgn4znIZC8yyQ+9/pgVGzUzw4MIONpmPyYm1ropjZMmGkajQSS4ca4VlX9N5vPG30eF9Bh
FNvAarjKR2WNG5aV+hneZ2UIQ0MWjRnp40GV57RBta+yt4Psf5t58w25+s+2nTZMQ3XMmOpIKzsS
TwbaraN/ngYtDDLzsbPsLwWxdoWvHpkIsA/M7lROXMS6NbzAY/KrStFZT9m28UVimPyZ1gxdOwEx
51QlBAXQHjKK1uC+oht3QJED+h9N/1q37o5KJ8r0LrYoZHmE2OJuW+mAmHMoWS4IClIBXAhnqf2r
6gAo8YVLpX5mLKOXifrDQTadeaqVIXborRtPObByImyV2VyAjf8NMEH7PKY0cEN32BL3NP2Q2cDK
WENf8hQQt45d5v9uWYtidT+Myf2NA/T41S929dm2BlkOboIrNSGP0zEbm8451b5bRTz3E6cYv3XD
FFmGTOA0jq4uT2NO3I1bWxuIDB+c1oKPFa/3qLn8cnuCe7clIOn7e2UXu7pu9/ij4gZ+2DptIoju
I/MZezOC/NVL7dMhHhXefa2fXvS+pwcoCcO6vLTfzdF/SBvTCyez/TKw9FiVwSNv2vRBNe1pyBrU
0nOeuA00NYt8W1jj8De1ONAWpOjQBc2bkHm1G9ZEbhXz3+qiL4AAU+dM1TKkRpdoRvlgznd3DiGd
UGY2wm8wdXuejwNMCWxQnP1SJirIrTinNDY97a/PikhButTPa0iaNlHWazz0BGwz4GOSh3TM+w1B
FR0Ah6z8rnz3KOr+LXeCWNb+3mb84hjdySmK2LKyp77P9oroe7sPHkjuRHnRHWCZ+AZN/X1muzto
q8IsEICOboqpLDcgu50q1e2Khn/1SAshh/Q4ZeWmQcVu6r83jRHLzkmEp51gfo6oJoPEkexLnY67
ZvS+Gi55KjMhdhJy1DGd3GPaQt4l5/KnXetvjSVjVJHPbmUmXAYQ/yzPNZXZvtJEbAlfJWaGXeCb
oOU7v4gxHfS0H6I6KFLAWYI0VGOZbRoDZL5Ay8+TVaAOK4unXOGY9fYvrXa8jU1HFqNkloVS1j+s
1GsPPC+27kDiDmUUl0EZ1RpjOpT21kmrvQ2VoLiDp1gECVsUuHzys8iz9lC2gQGQiR6CuCxj4HPs
EJK8WTSk7Ifq4bXjEmeFyeNfH2jXAG8BoHwUiICnXVzlQNIyAt6Ec3Jbr4ZE4NRuTX94rjueGJkV
BVC7tIKBxpM+yU0AaM7GZJDCaHXtt9mNCbOGmNCsSnCLh5MQ6N0F7nzw90KjT9D/+DaoNob+qdxP
qiyxQdPsWPQU2rOq52h/QziXTvxFNdLau1oRtUT7rnP2KDUd8tnyqZqsRwB6YJtjH3Mp6UmZogo9
Nj65QZ2Iwd6aOD8Ds78RWv4IquytTCsnhHynERlt60RuoH7WhfjhGP3R1NlptI04F+zklWyfyimi
WWCFPgwoxj7/gTovwrTjHHN0jDZjmjYQBzaPfWbAi8L+qo8OQgGPbGFFettu7Ezg9QtoWSaMB2Kb
u7yYno3SAh6qCI4opzzfj2bX2TM+FprcOjo/KGsva2ZZ6aMYmwv35PQCGZfHWciG8Wkw86dG10Li
uuH9Af/VXD/He4wIOiKYb8Bx4t8/Z3o57vq+U4Nz0oNOP2OKKVzGpPk2ag0wGRBfRtR3rNjQNwQ9
mTG+iNbc63mhJ231F1ScbQ2TRQ2mmeqd87hHRDg1Qwc8AFAv50pvIUwLOJc1iqSp+BTDDXh6pYXR
HSkc67f3J3OdRMwilehiOWhkQTt98Xak4HxVgk7GKZhmzFCW+eQw1qp/ljTgoOvmBG4j2dif6m5s
/vMrAFQLHbV76FbO4nNz9vbhSa63nFEHAsgnivTpC3oKdAMxRbmSA7rXiTmiAugQ8OuESP8VftQ3
Uaf1BiJPGYyNjtxq+YtX9dV+6DkEwlAO2ELhFvKPgal9gc+0+6sEsvBgZAM80FLdOsCNtz04Wue/
Qk3bObZ5Tzd+z0o7dLwM2HDFAWKCPi6Yc3WpEpo6v5rWTJ+HsWE0MlmXflGFLp5mJnvilCmcJlBr
1l9NZum/OwKfLVv0CPwIHV8MZwL6FCZW34nu9Jug8YIXn5hIkEetRl2Ey6M3deRod0w8cD/LT5qW
c4CXaL8bDfgIioH0EMA38oehU3AxMqn3pRNk/EqIK19EzbDNkBa9G2YH9XIc5iiHejUJeeZqFSSu
oBBVENEmoFRbW1gwrtWurjNyoDYcDywhcCHwSRaPTyly2nPdwIQC8Gs4tbXQGNI33YW59/2dff3E
wEjAMFjw257xyYudjSKGweS8dJ6Vh1pHt6X1vZ+rZc7Lfx4IWq/O3CoJwIReEoeYoYapbwxxoo4n
AK7Tpy2FAfslLywzMVCFX2t9XUc8H/CXmSqOugSkAeaZfzw3zmSPFc7oSXSuuZ+GfNrWjPE/VRao
Z6vXi8hTEsjA+9O8zhnn1gycTmdjANCk5l/1YVSLKDpwrRQnx2550o66vhHe+B813VCmwyjgfvj/
ml14SH8exQHHC05gTJwM2Y5fuIJmBNjZRjIO1lrb9V8X63Mcx07EMwa3r40n6FVvDRhKsAOoOGUT
oKCisiFTB2+Hy+Dy7kvGJus3HXuATj0nPbfTpP0sMprvYJInASWp6u/95OcHgkiQMJJNUd0DX6KV
Q/EUiABJZWMQvFVgjmwBAxy6lWMOUdpXZVLCTzZUZQYVfNXDXpE3fKNE6ceyndIjgsgQsaDXQxxG
uctU97tntgCgSkOYGRqejApid7pCziQYTPqsGgZZOPvh6KqkzWD7In2aI7KpFEKnsFwpnHRjKwcF
rNIL9rk1VxSmzIxNDuXCoYZltFvY5RvoLe+G6p33QE1AeLK+T3rbGA6mIUmSZz1gmDWnF70e0Mwd
UDB7n0iqnUq/N0uASAs4CbhtJx/7gsh65a17I2zAZzOA0jBo3NfWaaxKzUkHOv9k9zo5yabpflAY
OByNvhlXnnNzcrfcFTPfwLJmV9+r62JqCeQYBJWnThvqzeQ6/oUSQS5co2MCqxErIX1THj2zJO+4
j/+bHO5cp0ahE9RiAM3QWELJ8fMBoB3VAO5r5ck3xt/tAMqRW8CrPS3X5B9vxEe84eHCiQCJDswS
o5+TTAeAHpHYdVnUqXOXAyvEnv00S+4HjhsLijQatVuMNGumLgIHLWyJGpAvTlbXf2vNLOGOiCCX
G9fIpSuHbyYJbYrKiu8PeyOzgRQQSJCg3c1krnlLfYhXfudpfm7m8gSm82nI/zb5S9bvywwIDuhw
N87P+8PdWs5Zbgo7J0AxdzlLuE7wQCstcZLTIyrUsHB7qO03Q/tzf5hbs8L+AB/ZBwUPdZjPsxqh
VeErj4iT23gRSe0qrMbqm6fob53a/eyt8TrBYWAl9t+aHBgQqIFDRQ2gusUnzEoJrk8BAH6foS+Y
grr6IzVoNFVrbOWrgQA7RBLqzW0n7MllSAYqNnC55MXFDo7weyb9txpNSG8tJVwecYwCzTZg6FAX
xCoutoZBwI+irpNfhPimqARgxIBagIfe/pogwa35oMEZACALbaoridKCMhv1QJJfCsc6GGW2tUUT
DmVzKF1/d39nXIVITCoADgYJDzDMgCIudobJTALGfXZpNXBIPPp1xPPe7aYVfM+/0uyn+DiPMwsR
z/gQ8JcWi6cCHQ9UBYfbwKpii23sGvWY55yeyPAEelHRPzPYiGh1GUIOG+4mK1vxKvn5NzzQzTPW
8hp75/cNrXq9zy9cenMh6Bnckh8DCnwFYYcJrKb/w6oiOv3PcHNW9CGKAPTDysyBwQQ1HYgM0Mhw
vmVrgO2r1Goxp8WS6raSlTOK/FLLLvSsQ9CtbPgbewOxwoLEPSSkXXy5z7NIM/TQbIlZ8NyOgsoA
iP61avb3l+rGl0Fv3QbyHIwsoFIXQQIbQ+dIb4oL0/EQ0VC3fqhTW/wMmOvGRekhL4Jj0UqUvzkz
iJbrAJ/PxMfF0snKTydp4ICBEBqZPo/GYJ9l5Ur6ceMYezowOTPYFqF9iR1wHa4xlU74QFYWDvZj
rV6LbnaPWlnCq+iO6wOjzOgf/O/qRWxXmVnmjkcv/T+0ha/0Tc9IEOvSfoE4PwelDHQeu2DO9v63
WxJ7AQHCyABdwWNBx3N5mXZonAM4I4ryYvEsgeLuFv2ODZyAfyiz24uGvbeOc6LuFNu8PprD3/vD
Xx8A1NpszADtBAd/LyoqtamD1eHmzQXVf+ep57z+CdUKsfYZbw2D3/3v2QSA/bLrJIag5FNbs4td
QPy1kHYb60yuQZFvrKUDoCxs1FzU2PH0XLxhLGUWtDVadtHL8kx0E/Y6WdIEr1bxUhf20Z+MODNc
4PdQLe6rlQNxNUfQsgEmwF9AC14ztEfp+hMvjOnSdSLYd4XWbYIapsb3P9gcMD5dAotR5l/xISxq
sxlr5U/TpSbbfESfaSriavQTXu2bcmtPfYib4f6QV2cQQ+IhD+QO6lVgmyxiGIczvVOZtX7xhCLH
Go+qS6VIEZulhDew1RaP/4fxIDiGEh9UU1Bd/DzFIKi7qWjJdFFtlUeSOYlXV8eAFb8HgEDvj3UV
xea5fRhrsZxBU1sWCTL9Aue0i291W9EqyMEZyf9lGMR/qK5CwmHZMdRYiiYODvGl5KMZTm0flcqv
Q97KlVvzxrcCIRxIWZigoy+6lLSzFYcIBRm1i2UeJ/ZG27PV/+yKbGXZrtEh4GnpiMnw3wTgBkCy
z9/I4j3laDVqF72BwqClwokC0zk91E4T2hVcXoVRx22rnGOmkW4n0GRJfKGtFbWuwvb8MxC1AZSC
lvGVP5Smxgb0XXjXTYMR6jDvaxKRE5hEPddUhGzNpPHGbsFwuGaByofp6JI6E/Bcc2wyaLhozxr9
Zrrbbg3NsDbEonjmg3/LnBYLK2gTAtcDIYEyBGn5/n68tW64TQEBwYMbpZBFoLT1ptIqzSeX3vqd
+WVkBF9kvze0h2CcQj9dc5CeT9EiaM2FJdSQcdNA82+RoNRFZlppYJKLnL7ncCTl7Zq8j3Fr438c
Yp7xh7g4aoINZoEhGOp2R7eyXiloLxJM0YtWsmrXjSoIad+0behY0xczSGmohvGnpZwYHnURIdZT
k7tdOPkDWzktt74pioUQE/Y9HcnF4rC0VsHslBByKaeHBg5RCi0jUNfvf1KU1W+sMsLlHKIh4w55
1M9LIDKIyHXoclxM5RuXsZxVXwVML5lE57DzUSuqFPvNCi/YCN+S3xqXN0mnLG8vUImAr6D/PcsL
Mxo65FodkoXY6KD2oAPOEzk8KGJROeLQYIyDiY7WjuvmsE9roaHiJVDL6k1PbDW9a7ZGhQOSQrFk
CH19gAgSpEn2sO4sYjQB8nCcAU7UNQxYdjMemXauh8TJf3jCNRI1iBpVNceNO/QeSxct027wtdjO
bbCLIm4Anq0/STSX/FE0UdqqLGRTEFV6CVPIItXCMW28sG9rnB8hzbOV225ITaMLmWGxsEIL8CgL
ozqa0pM7HXSTbRG4YCaDfh0Bd6adtDr/xmuv88LGV9W3TijUBFVeNjEKoiOYj2OrbfnE+kRYhZP0
NGNfoJVp7cDN8d6qNLO2aPhY8Tjk/UG2JD/UjVuCy6L1B83XilCv8vGh8/TukmXQIjAEA2gERmxb
aKm8ZjlMmYn0SDKaXn2wp67Y0cBpt0OlsyTIgKTM8G6OOwtezvCFKy/ADZMoJ+DcI3/DelbQAqs1
XDKECitpXaveSBCnNr2nqXjy4SGpVCqPTZ/Zh9xCESodDAp+OWEJSs0obMP9JIT+RgAjVmXGY2Bn
0ciUihUIWGGmvPHIxnbABxrkkfgUks+2dLdQzRu++tpcLC08cmm9gmwkXvyXzvPy0MnhDQOq8qyF
gaanrWv+xnbI2SJ9mXSEAvIGtAK8q3X95f7JuBUaUPxCIjEraV7hj0uYl4qeuP4Fnl6RlwGgI40q
Bi7otRjMt/tj3Qqss3QgMFZ4oF+BXXPfYbiDU3IJVO2HOKUPdklPmqnQwPcbgGtpbJTBCi9xDp/L
8IpCno6qIqRaYE7w+eCjX1oGk6PIxajKQ2pl25IXcR04XyDa1EDr0d3dn+StQIMsG48y1EmBDV0k
aL4ni0mgGH0JpuodlrVJW+QrvJ9bU0JjBzS/ueB2BbEa8YgdhCXJBf7mUW/rR6+BJbLxhzt9kmnB
fwWPI42AMAzgOrgQ8X5e3E/A8JKiaowALqVgnIDhRp1iU05r8J9b98DHYRZ3VFFIAR2nKbhM3iU3
eajJPS7NlXvg1g78MMg/iMWHi5ANxaSAZ4Q75bCV3qNsntwK7rSZFU7sb+esFKVWprR8cU1ur7V5
N2I0EbxYWrHt3fGBIMLc33G3jjBE5m1oHkGu8cpLAmxlZvvTbLmZkkjoBLYeB78pIiC87g9043mF
NhiU+FFMhrfYkhFIoP1VMy8NLhpwFvJvjpvJyg8tSYIc1ycgdkA6/P+NuEgOTMKLgWQYMej4hjXg
1LNH5fwYAtSUm11mMkAJ10p5N/fIh1ku9rsrcf23I8bkdhXRusKF9OoGQGexatOVcAJU9n+t48wn
DE9jkCxnibylMsKIPpeeZhm54M6aYNieOoAnke9F/vv+at7cKAHqGHM5w7xynxhFn1LUYoOL2bmx
AtKNsx9p0G1IvwJVuq41YEbAnqK/gviKOtgy6Dp2abVCuRdwzS81t7eV737lUmERnaeuGBP0n8tw
NsaFOFq2DQrrz/2p3jh6KOyhIwyBWoh0LZ96GpWpY+SVezFGrwsrkTbROBVAanFtSu4PdSMaYyh0
8iFeBGTWssBIaacPDd6vF1d7m9QulciMqLvL4Zb933lkgMTMs5rZiKjOLi+zchZuyf3Whe0t8KPE
jykZt5pHjoIAt1DSVVLPzXXEKqKpjw4ICuyfb0/D6CGGNPXupcj9sNSmr7amn1Tg/L2/hjeHmfsE
6FShz76MlDobC1TIiHsxba6FmmF+G0yr3zamw1au55sjeZAWBtAf+guO+XlCUue0a0bTvXQFsOpQ
mwlGbyNX3ZZuDQPRlrm3CEUO9KY+D6M7XscaPwO+bugunW6K0AKCfSPsLN3eXzq4nuLPWmQ4OGqW
NxPVIEW3PGwz5k/PHelcoNfTPI6aBzUcBdmdPG2BbD07QkRMPWmoW2a8TbibowoeQJFKa9l7pYvm
DfBSxUOzb40dyINQk3SqFvA+w37kNJUPSNTURq8YjcuyA1iglGwKUdTvI8dunBi/6n2khjyRJh9e
y9JgCXC89V7yge3zDHo5XdC6MFFPg2PGCUogcOyKAIAAkRS+KPycaoH1xSQZsJxpNUZu7kGDm0CH
lph9diENLEVH2acJvA7a2BkakaQwFotSIJeeYAfk7jmgQ2Gr2yJm0MEMXaepo8keplNayF81PNQA
GvTSgwRYL+pwHwOFp8Py3lb0APaLFzFj9i5P22DLuG6detH5R68Kvk3WjN5t0ANOncJ/8IFJ2GZw
WYmAf1MPaUl7qHKlgNgV6W4WmUXLrjH4g4PndB4CmlknOThkeK743oGhdL5Dd1RsCyAGHqCqpF9G
zx4fq1YGX+EJZD50qaMnmqbXcGyiwJEPytpDBKyA/BLBjGhrTYcMWIe4hB36Aa72/1B9wVfa9niu
j2W3LWvCNj5AIJEnmLHHv02hRYc0GhgcoEqrr4GNtNIQESMNLb8DeDiF503R8xEabb0Zlx5ycI/A
VhCnp46MpuhjA4j3v4PytG1NcjfSrdw/VOAcnwR37AO0zeXZVQAcpFD/OPIWhGxiQ12NCmm8Uuim
YWdZSsEVyjde6rIlK3fNrfCLuiFEixAarxvqsiBDmbulg7J2892VZIpIo8aQ5Pqr03bIUIp0Jd+6
kSCgHQKZREAHAL9b9mml4zO76lznAnhNUpcv2vAuFAO2Fgxs+Yt1q9SoK+Avov7HARdZkJU5tqYB
fAXE5qWtvivrV03OebZzrEeUxMJOnyKxhje58YyBMCNO4VzXBghpkQXlxQACnENgDAh5OoGgTNhK
4LoVIh08J/DnoGJx1b2nKdzolKu8i7D+GMRKvAkmDtBXWwmPNyfiGuh4zJyCK7l3ZQ5IU4BqudDa
0TZEsGbXMkh0aEPzSw2D/QDJMeuttN0igi6aGTlSb+OyLQCyoR6LMYPusah6/7+/DZCJgZSFmhRa
Msu+OCCmZa3o/LO49xcgh/QIA8UisWB2sJJd2rf2K9JLtFpBN0LfYNGiSFHTotk0+Rc42/E4k0CH
w6bvTR9KM9Jz7w8gtFVMzMpLfIhJAQNT0G1fFzMzHqI1U2CnZ3eAdRVqodANzpt8k46dfsIF4KKs
DF0fMdJgU1UUXuJ+YYUeb1HKK9wGlZRARU1eGfuGgf6Doon7ALlKdxvkKk0AP61fc8gXJK6mDRs7
3elVDxG4FMWmeKgb/H88Y1CdoQroLQDLUNNRqI0oO0EkA85PhwSCDVw+Qo/ABdBB1dNvwYi8v4NW
lm9J2XOVaY0lMfyLBzG+QpI3KeAQ7Zpp6Lveth1FZNRQsbs/6M3DATUUCxZCkBRb4nYaq3F7kEMw
qBiPI2teoez4NS0gWnJ/nJun48M48+Q/PIiDVOeqngAmk3gHj3ke2rDZvj/EjVdHMIuj/c9UFtvP
DErQVZDdXaB9YJYPnYNdbj9nyAHuj7OyZP/4UB+m4gE2XNstppLyV9jP4EZ8acSX+2P8y9uWudaH
ySzfFRzqziUSHv/CmiJ28vpr6WqhaXfnocv/0Np9xmw5GJ32jlr5qSj0EJzIeHTYyq13e7IIPmjR
geu2zPm0rh7xiOv8i9DKSAOBogLtCGIxycp8b109AHbhfYPyIJDg1uf94aispqUm/Yv+/0g7rx6p
tWYN/yJLzuHWHSf2GBgY5sZiw+Ccs3/9ecwJX7fbaot9pH2xJQTVyyvVqnpD5G7dtLiPM81uJfWo
Dsr3UlN/1SHknrG7M8bg7nbspSFi8qOyeOA5X+mkyWU2JpmVmyc9fRa7hBF+Sqv32zGudVe4Wrl/
IJBzEYH7nq1/TbDy0qwHSk7Fcyh8T0z0PfujZjyK0bPp7hoqQ5117BpEXbWnJn/qo9puul8rv2Lp
K5//itkWKRLg8v1I4UtMnsU+tEPf3AjqLsogu5qb1P+QXJjQK2+upa1/FnRu0RT1MmgAztCTkWSn
Lta/VrG5siWvBTymzwuejRuWJ8oVtKFIfLWV/dA4hX10KorhwcyjaKNm+Qma3psWxD94KWEd5P4M
ZXPlq/5pvc/36vSgRDRwKsTO94hviG6lSRkpTKMU4qZGkX1jjG51ZzZqc9SLPNjoppe+xsHgnnDU
jnYg5lPktaHqya6X2kIu/KxajxmI2nYbeK5/lFrZ2Jtj323jwUh2iJP+GIZSpxmER11j6YjHFqL4
tdU1+q2gIvfRYPYAWF0Nwd7EGLa3V46yuEmop4NTodOMDMLl/kzNiqa6bxgnOeKYaX7rlZA+tp0u
Hw05l/ZZmESbJoOYVowZ6VVd4l2cyBnPo8FiPQuJY7SRcEj8pnU6iJV0IUYDWlcUaLuwauAmD25i
2dSb3aNHcrFBq1u873u3PEg8EDcgDIUNPcPinneV+mghfW+HQIlfXLfJdrlQKI+FRjck1ofiq1Wu
bN/FJUzdDGGiSTJAno0eHl81llyKpwDJDEVrdvpfuqkiPsMCPosw/YKzSyWo1XTQJNJgsQm2SVRt
BWRrjXSlR7E4DrRmDPgnU81qtv8130en0ZSNk5kXX+Qkux8NeSXE8lb8T4x5AzRH9rtMG804ZThQ
xg1ayKk+fpiovdp91J5UKdz1vXCftmje+muM96UcAGeq/x2gNW+p16qVoP1rnHrkUD3lzdCdjBID
EpC398PSh5yUdMD6kVZfKaJhXQGGN8rMk1S6sGgtZOWEaOXqXYyBBQjrbWq+zBHcQu57vt4qBhUk
2dYzKI5CK6/RWpZetdN9NJX7psx9tiLEQoTPl/nWyROPlvwPIJ1dGN2r5XiM/lpgmCV+FmrOG0S1
WYioDFunwXuSjNSuGrtWPv+LeaGyDU5q2lLzclhhiZmJnr91MsThhTbFy1AbK8CoxS+G1yOQPVCX
V30+N5c6SU9caBEFVKMotlheXSxupSQTN2XZyAdDRnTj9riWjl/4GBQup3YI4I3L46HVai9V4omL
gaBBqz1k7UNvrtzTf3LK+T3GyUCLgO9HxXK2Fry61uAjVzRBUupkhfVPOUhvowZWts4+GXVEbdZ1
RLM+8SJzJKEEGqagezx6OEeOlOeUt0SM7molbO0CMWvf/O23AVho7IRuf42lnQHAanIQoUnEfXT5
NcijhjJXausUZmPxj1XU8b4ITfnudpSl99h5lGlOzo7kRDUzgAV8Ds1X7WY0YOq9WOMxjVHt0BFu
WFm6iwcncCYA+XjGqVfl1Y4MpQCLRh7qygjpq4BTdCQmt75mQK4GUom0e4XHAOT9gyQX5h1fu/xy
e8xLi/v8N0zn69mYKXBVZtA25kmrW7wcRp+ZxFbBl+Eqyk6sFdvb8ZbWNa0+ADnIf1Kdma/rDB1E
IY/Nk1pUuzTEJsN1tyVenrfDLH9bCtccQRbd3DmCuRYpkLQucXovffa0wYX0kD3UloJfguK/NJnx
I8v699rVNmqVrHzUaTnO95V5Fly+/KhiDXUyswKgD6P5FJbhnRUmK/fREhSQ9hPMOdAOtBzmB0RU
qEIaIQ910sQXK8Vyw73vemSqThFGHV2yk5tu58rWRtK9Qy15Kxty6dol85UnQgQn4vzzWmZd8b4n
OpiivTImvw2r3I+au03iYu1lvPSGOY81+5qYPnDItygKlCN1Zcqnh9pTv8jp+KWuUWLw+oxidrM3
evEw1kq1spKuFyzqL+xPrHIZ51WNi4oTlZm+I7vJf6V1hzrUURM+bq/W669JDNJMA6T2BJiZvRX1
Qc4QR2n1k+IL33HtQNQ5exTk6qHQ85Uz7nq/T2I2k8fm5F14xWoVqg6Ss9rQU0wOdIYhRr73uWK3
+YNiru31621wGWs2rCIbg7D1aPHJ6aQYUG21Nbft6xP7MsLsAvNRN+19ndGEleMb27SuNxWvD4qw
evOxWrNYGg/FCjiLXETgN2e55hgbtW/0oX5qQ+mxcK3D2K0cHJgjXB0dUAYRneZ8osV9VRbxBF51
tTp4L3oGq2QfYWJyTGTsU2qui2rTa4125ynmuEvkrvzSGa2/DUE+3eUVaODW8saXXii0OxHV6Jc0
zf29Z0bqtzAIe4xo6+HAFuq+AezTPpFeRMdWcuNjruitPeKQsSnEKtyWAcg6dCRkbReJUrGLKIB9
RnybOXR99eD2CEkWddGiihu3xziV462pQ1BSKt/cpZUR7hXopPYoRv59hHuBDz27ie5Do/1elvpv
g+gPlRSLL7WOcU0iR9YOcNb3sRDrQxmH7dYvo/xRaNRx37uR+gAFWGttt2gVu26z4RT3unfSkgo+
HvCQDdZlyl7zw3/6oQKslPnSxstRJFELV3i2hrR7jKwg2lGMaWmORfne6kR1i7lettWRbf+swAW2
CzxUNlnfuLYc+P7OckMF8U85/+Q2frKBHmt8dQU927thncCI1oRDhnbcQ16EOno5vXxXGOpbTlGL
zqWp2igGeg5VgnYjeHQzpQoYi1lKyQNqv/94neRv00qgUtmMH9aan8HSYUJKx1uP4hPn1XQCnN3o
TQtQ0y8RYQjd2s5EGqqmh9NMZkd/T6JBXJIqmjHpP1IImeOZLUQThl6pvRc5lI5W2B9YGg+5mW9p
OqHxhqlK0jmlrv6I6uTJjcW/7nRchp9dDI3XNEFPvf9FH8zvoyZ/1fz60LXyyg2wdGTCcp0gcfB6
ryzTjVoPVBWvgRe31fZWHD0AzwfZCkNpqA6p1K68p5cuHKTbLDI9Ou9XmX9tVJLWSZr3Yvj+PoHb
6FbeQ2ysgZEWwyCHBXofaNcVht+rRR2lU917UXupsbPUf2Q3nbpG39++25YOTUywwWXypoV9Ojs0
29BPFNR13VNmZj9VDS5+LbkrydBSjIkdCfCItPKKdVrWciI2ViWc5IGauQKvO155mi/kk8Ca/hPi
z5+f7SqpSdRy0OAgtHquow5utXaWREevtl7lonH00tg21XCn95w+wppA09KWtuiWcl0jG3NV7Izw
SNICI3dPvRHvw/hHTkUxHn6E48p3XIxDgQOTjYmUPE/Og7pXGjEZ4f6nA/38V7xt7Mb4pKZvt9fE
AooL8IqIkIShoCJHNeLyjMI00TLp+Qsn9pbMJ0VKKRXQ/oas5j01SoQQXpWYCPHU1RFUvbRNu948
0qkPtrd/ibyQQSBqROFg8vIBADX7JZladkoPGek01LQL8XAaN5lm4TqXIpwZxlL8NnQYIKByjNWn
buAp1brhIQ9EjUPe9X/V3HL7PvIAEFZFCOCjiQ9KPn43Sw8MFd3nvRZFA+p8greL8+Z3YGkPQat9
NFGjPo2V3GxbDM+odg5r/vYLG5yRTZ0VCcdK6FaX31gtaB6GmJeeBCMGtKDsvNhwxDQ7rnzBhYyF
OH+c7qGLIiJ2Gafz8riLBV84uegvplEBKp0ycKYYL8moYSucoswj2CWq2sguHVSjeWk182Gg+eHp
6Z2uNRvBLw9m3z1JZoWYYnCU4J/d/pELRzguQ9h5/JGwQv/h8jfGpdYNuSgJp6H55IqAReKtLBZ0
oLV9Mny6HWtpReFHRfMH7ixZ/ez+1SMV1H8Qey9B7tpZ8VMw9a0fHZrgMAjyRl8znrlWY+QRxstB
R/11sgeZX8I837OqlTvh1PWahCkEVji+pkD3zEPwPiPYBxzuZGekLProGmYNW9GIt17tvvFEwLq8
UdwdBnnxZ92N3Z99DDMiT1TMzwyh3itFazygf+N9vv2RlhYn3JzpTkCRA3nyywkpuGfkLrY4AMxX
Dw0mBZoMqm+721EWzjOJhxu6IhM99YrkW5taofdpCi2vQqmQ1DrZ1gGUbLdMJCAJaMbdjre0zHiQ
cJbwVpzu1stRjbHXkf1lwkmgXZNTS+ms3zEOkgUkanFlmS3H4uk/CfJzMcyWGTKLiVVljE2YEtQG
d9+k2WYI2eSSYKPcaN8e2tKqBgX+f+GmPz+7/2I1k3MtZmhjqNmedLAg5BjW11p2glKGQ/L3G5Zl
DcR3enpPb+/LcBoCZSWcSveEZdZR8IL31lUOnRDsyio45PG4knNJ0793WbEBTQyOh/yEVNaYI6+M
WlQqaeJWDJX6C1NINP/Gg9Zy0O/Yt35ko9i8ETp9JybWZzks3sWktTUp5uA2vvZd91jk+dEVg5e/
/uoTynkSWBYpE87NO/Shl8Ug43Ya3X0r1HZc3AttY0e+f+y9ZANed2WaF1bVRcBp355NszSEbQRy
0T2Z6DVrEc6pKeO2uKWGYTsK0so0L6AeCEcJ6Y+LM//wbJ6BArpphB7OaWi1gfZX86SM6V6s3vX4
c2YXG2XoDorbHvNRPURyEpJ56SuHxMLK5ieQWGEVRCIw30iDUONCi8s7WhGurQrPDTae+V6vT5b1
LU5Xzr3FdQahgion2IqrTK7MkYgD/MW6FtOtGms7U3r0+l8Z1vIu2PzE3Lj6SlKnLs7p5LUEa2ii
685OCqnFnbjJSvfk65+yHiihjvhlDTFFlWyjdoz+DctwQfVt/i56epbdAjTMUfKvpGwjpMh4/2Gy
kBGOT5Ehbi2vs+nQPoemfsj6I86pGwQ6N5Um2717FDp5E6qYwj0E4sABCB6uPmUxZAf3YGrPIRm6
h3lu8ENzj1p0p8s/BOvboN2NxZ1P8/v2/pGWJpflhRYTlUo+wGw9V35H4gY3+eT171W7S4ZTikCZ
4Y+2NP7EhdNupKOsty+C9px2IfB6nzfrsJOtHsQlfi1iiLDRmnKNvDQj009CT/qPLvHsnnDVeNCl
BOKT7iFlWm/75ptlujYge6iEym4YYVNK+xysW/6uyBy0CPeqxXcBOKamjTs1/MerECAFGzb2TouF
j5oiYDapl/52w0crU7dusfYK/tNjmR+RikZSw6qdoPSzrVq7hdGEoWbRkWqwbc13Pkum8H6n3biV
pXuh+5qqNcnztzp/yoD8Rcqu5bUn+wdF3CdquC9FcSOhyua6D5IQH+CNjsaXvD206qnKnMr62qnH
sX9va3xf019JAWkyMI+5f7eyJuTrs3569Voge6lbICt4ecaZ5pjWfuWqtDwku/Wfheo+iR6G0gHS
Qdb0tS4+1ACv5n20qtE4LbfZNwRPT6I2GZRjSDRbjmoVteheF9op1NUnq/cPmk7FAvWI20NceA9P
sH0wXFNp5spEwgC6YeVFqZ1MOURv9bGWiv9nhOkXnN0TvdeMbVU1YKNVx9MqO1S+3R7CwsaliCVP
8Fq8BXAwuQyAs7PSemmho5CiPql9A87HfA37/Atk8+1geMdeq5KV22hpdsC7IEKng1C+egsandxJ
bcjstGHFmVwZ5eesBU6atuoaXfAqFEsP6PX08uTioTByObxQ58EUFE3soLdapl/1dj82K1zOtRDT
NjibIlnPhLbNi9jx06G9g/VCDbTx41Mmm2s9kqvzjNEAF5zeO7D3rjAFo5eloYfbjCN2iKh39UEM
Q8OG3Q07HQJW46WH26vjKrGfAk6gfEoylK/m6ZrUFRg1W3nkRME3X0e79kdZxeh9H2+HWRoX1I1J
fg6dbYB8l5/QQ4UxaRorcmhBlfvaT/a5WYE0636SCh+12vh9O97SlMHtAbNNbnDdEC5GpfNcS4+c
asBeXfSjL5WnnnJZ/dvCKZ8PBAivRY5AGqGz1ReDyJascYycGPZhifpK/rOov90ey9UGnsWYLb/Q
C3w1dMXIIcH/hYHvt1HR72ly0afBKsHLnmE5rwleLMdEWgO2KrXA+RU1UqQbsl6NOMkDu/I/612+
rZV3qnZq+2BWa5X2xelC8eF/ws2BTwKsYtgqSuR0rbdNRqR222LjrS2KpbVO3xHzWyBvyPPMrqvO
HFwJKYvciSrD/6R6o/YtLHw0nL8ELmfh7VlbDAaSiZ7upHo3rwAOWurFPLsge5XlNlMpcGbB3aRc
jBzzyhWyFApXaYpuyFbK9OgvN1es5krQJFXuNBXHRPd1yCCcjD9JIW8PaWlR0L5V2FETHmm+iRMt
ayJFETIHxxJpL0SitxFGbW+G0i9dDj+TzTyKtVr//Yfk5ICnh9ou97w1uyCbslfSJixTB+dcIBy1
JzwaUTnYyH8LW28I5ZV4f0SQL1KLCac4dQ71SfHuquykDVKgC62fOrgBhnSb+lDY4FUvb2jrmUb+
UvrCLsw61IWt1zoRdjhrnuJo0NCYqKKueJE1ypx5IIVY7snNl2yEiNaYyDbYcuvln9nt0mgPZqzc
Eae39RyRnLxNxMdc0YJtXujiLk+D0tb5K3duqna2XjXBg+eH7qYvu+ilKnT+rVwI000u4PUNw6MI
sdctfYCj2QYbl23M414foT7xTGntOO5jcl3POvqiOD6WrSfc0at2t3zD8IThWCrtlQ7SmeSGnk2N
ycUHpkjeO7ORTmIhvZuZ+z0PhKHaQ7OhqR5E4q4TDPgVhlmhhZIYagqLy/wtYSL8VRFE2bZ6DzEU
susveo6JYgy5xBEl34q3oQ6HwR398o6OmLlThVLcIZXv/rAiWQbEDYViI0SBvInVVLtPYswb9ArW
rAQU9jnpB2XbZVGHB1Vi8Hm6cmX+F84isC50p9BCo0qjT7vg7LbHfS2evEFSJyo/kvzd7Z7d/O9P
9IsQs4PIjCTklHVC5MEPXQnuYutgIvjfW/SivX3jr2FMFjYuABPktOgPTBIEsxvET0YzlYUgdWAi
2PUIQrgCEZm027I95f5PIVx5GCx9QnJOULnc9pTUZrdi6eEph71O6HRdsTObzpGaAvS+cbh9Hi2F
0QB3Uq/lPU7h4XKm/MaSe8vvuHzbMT+YWVVR2QjdHfxJ8V8sivNQsxkr3DjU+mKIHEb8YnQ+dMq7
sf10ezzTSTY/eDS6OZTqpq/2p/xwtvLyHj05VKYiB5Lbr1FAJtKVupVvtnBXYJkJtAd9Y4Sc5ihf
rTbTJNLUxPHQLA/Gdyl6Crr7lu17eywLc0MtikkBMUa1bf7qCLuxKd2aJRcPvY1tJhQO2norVeKF
IJDzQDOi6YfL+Dz3b/16wusniZOMHpJL6Qlu0dHt5fe/HgthaLCBXofCOe9DcL8hd64GieMrjUPt
zO46+Zhrw/52mGkNzaafZ9qU+U8KY1ftag9wYqKIXgk9vLNlC6R8F+5UCY35kw4R3m07241XnjYL
y2GC/IqsOh6IV3IThdpIcRi7uWPFw+c23w1BSOdaMJHD290e3cLipizIWTBJWyCPPktS1KZIVB0x
VKcKyt9Kxb0opyv1uYXBcHdOji7kCSqEpMvzAK2vxq9hvjudX91FQvdKrofJT3AkTV+Zq4XR8G5S
FVT06ExdgYuEoEx88NiZo+oZtU6aBYI1rBEMF8czaT4hXo9m9zwJT4xGyHQ3YzxqsRur6r1S1X1T
Jzs3T/5+HaD+jA+OxuKb+i6Xn07GiyDyM8ZTpG3w3FfyhxC4wUsdeXhPKQiT314MCxcSORYHHR+R
btJ8MWTV0PZoLWROF6fS01gb/kaOWgtF8sbYSE3tw9QOzPdYCeS19svCmUFoEjscJDk55i+2ktKf
ZblB7gjVm9DXWyP7VMO0vz2+peVxHmS22H1hBIysEURXoCC2n6LV9sLiMGRjSlFIkq5YFAYm46jQ
jZnTtPqjNuT3yFuDpFursi9O1FmYaaBnV1LUkpmjPJFRXcFUtD2MpMF93yBR96xK3wP/+7/4bij8
wZVA54wU7DJcijp0JkqMqgvqDRAOW64+346wOKCzCLOZcTONV0QlZo6UmkcL2T0JmREwB73xopqh
HSRvt+MtzhOIHSA11M7RNLkcEXoRoSdiWeaMcgjfa/w9dAUIdVdYSbmmDTq7PLhq/xNnlnIFfZHl
WtFkjiFnAy5brb6TqqHYpH0DJtWoBay/uuTv719uxalQNfkjXfUEtB64SV3yIAwBQbYfuLIGa5LI
i+M6CzGdkWcLME/GREChLXeyDHMxzQlQMtT1X370Swq3t6dqKdRUKuK1jgo+/3MZKnVxgkL7InUa
39rIWfzkJtkWv40Kvh1+DImmrpwSS2uDNJmKBNo9nLyzOVNSQYzVwUgdOZOwSQl4VaJbGa1RPtbC
zDZVz1kk+QbjEuRfvFttpfipraVIi9/ubCizbUXJZihK1SQGWl8Vml9a7ARtYddo2uprtvZL9+L5
d5sdSoIH6diLGZDF3KjlVwTwt62ccS2uJBRLxziethAQIA/B7ptl/aKcIGqCfKgjp9oDqKpHxfdX
QixNDogKBQkPbSIxzj6c4ekDBT7WQGRltjKcRuFrY60kK2sxpj8/20PaoKupT7/I4QlIYQjN67a1
V4V/l2ZlYnbJ+Hwj2jTHf7WUpgpd7xNH6mWaoKeyzrdK8jNb47svneD65IsxpcmAcqeleDYa1e+9
3sizzBEwhfXzYzO+K8V967dbQ/G2arV2l//JfeZHKxM02QfRyjDmAwN/FYO2jjOnD7XxwRC0cRMK
pbIVe0k4hCY6AnrbvroiYrS5rA075HrCXds1ol1m2B9LhT5sBkUpAUQL2SaQrezehbm4cnotTTLK
jyAvpvfwFToU6dmuG2qLwyT9Gsm5PepvcrNy3i9++rMYs8U6ggH3Eov9UFk5PtUdwtnjayYr90WY
b7HqQxo1jFYAJYvjQl2DhE3FOXG+QZAIgy9akJlCjt4U7Z3f/kMX5l+cxJOk2f8GmZ0oPYL0xjBQ
rEU8caMKgV1opV2FX25fMItDsTSRBxcsnCsojiFIk1OCzufLHpB4OYwyyS7yT7ejLB3FXMj06qcq
Fo+Ty/0R5oXSdIOROVYLlyn44maHxCrtofjix79uh1oaEPsdvDrSrRYd4MtQRqrFRuQqmVN78aNn
ynup8+4E31zB7kxff74BeTJODy0UC615j8pwsUnU2zF1RDUHWSAKL4Jp/nN7KAuP7+mVBSWSji7/
zU4VKwsF7CUEGlT578491rq1sQSEdtO7IPe3AAyKYWVhL5yXFxGnzXZ2jkUR+WLEh3N6lLci5anw
QK3wkNQBe9we28I0wdybVEEtIHxXWwj14EQMIppvtYDSMfABzIcTc+UiWxwOosFTw22Ct82WnZIk
/mjgIefI3puW5AfkFcMKZbKs2/2L0QDhRi0CeDVmQpffrSl5omaNETmq8M3QgZ+Yb3XxfjvG0mCm
hB3ax6TYN6cE6hnG1mapTk1lgLfoieA7uRWj3G6GlXV3baiNPhlO89SV0FGBxTnLMYSwbseyKWPH
UoPqpdCb9yJx0wzBhhCQFr5ML4j7noI42AtOiDyhEGv7jMtq4/q5cKxHCQ8vSYx2Vj1WdpHDoom0
MX1L3CE4dqMc/Y4Vv9hbaM9iwlIq923rDQdzFMqdlmvV1kA77IhKX++4VZ7aZdf1h0hQwy2z3DqQ
iLqnFrQgDsWd/CuLa+FBBxYJpq9SrJ9i3qj9Rk7NZqs0jbwdx6L7XathuVHyofsoRzF49RIt/Oll
mXXM3EC61xDu35pN3B4AWr+GbQr63xu9YyDo40HMfHVfI+6xaQVsEeUMyyvJpXcWR0H6gY/jJIsI
09WbDF/p/q5ZSF5PO3Qx/h5VOFrUTP3l0tKpT6VqxdJyh+xj1KRdXcbfOl96THAZv73CrlmnYPSo
t0zIXd7OV0sMJ+6xiKUmcpLJiLzyKy4d2tabMgPB0NX3XtY/9KX4PrjmYxyNB3iwb2IYrTwbl0Y8
FWmnks/kbTB7gohRWooJpHsHQKfTB+FRbMmptaw6msDJbw/5OnuYRvyfWPLl19X6zKXBRZO3GUs8
wOutPt5FY73Py09mCbt37aC4vjaIx+OKmqCMGuv8SO+a0lCbnL550rr73JMeW1k/3B7SYggecCwb
sAZXBWgpKq3a1FrQEyL7wPuosOS9HWFpgkAgwb2GR0KCMjtWPaGUM62llYL8yynGoVMKI9cOjPBL
aRor9+xiLEqA1OsB+rEJLieoE2UL62Y3dFxt7B7GljS2NKp+2xp9uvWtIl+pAi59vUkSm7cC2dBV
o1VvCj3M0EV31N4z9h4kwV0ju91K0nqdD2Hxxd2NJBgELXLjy1FlsaRGQZPSJUplQMdfteIfc9xL
VOQ8oCG3Z2sxloEUHG0c9rU2i1XVpV5rtR9REEnaLzqP4o1G0pxBpXLdgzhYxie5pRF6O+o0L5f5
ESM8izrbWBb3heQmIfe73x+ng3+jK420EU0lWxnfYiSIKcBul2RsPSw5oir0gIVk39MesFr3SdZX
StELMVjmaDmYsBkgNc1WoThkIvSeInTyDovzWvyWD/GT7DUr6dfSAUyPjTVBS5TKzvyw74ekGmXc
MxxQZcNjLAufLUlL9iUXFthR7nujz/4pBU170tuupZNep0i2x/pjDml5zb1yYSuwaEA4UMOjSjh/
Y6bCUJhdrwZOD6ih7TEW7tzX26tk4fgFkk0NcnojXpe3hq6UikGwAidWvuq6v41F9eBXj0VobSUs
ffM1PZmleSSdtiblCLBl8xq/n+txmxpJ6IRu+SnRymfch44IJr7dHtbCoQWRXOR+okCzUESDONvU
AGCc0i2PXiu++5l7Z4HmDRr1++1Qi5OE/BO+SUANqRJeniRFbKBRlvMFkc3NtoOgkKyHsbWyx9ai
TAM+exckdVtmlWkEzmjgkin2L1rmrRz0SyEmwUCyVwqPVw9RHo9h3eP64rSjsG9RRYO0tAKMuyYm
KkCFQABw8MJJAKZ/OYwyr4YY90vf8aVimyXWJqqkjYCsfBb3J90XYPI1/Qd690+e2r/m+dqDbml/
0+GBGwAGYYHKylaN66EpPMeL5JPWvuT1P6nQIG/ZRXYN2z1UtENaSzv8p/e6J32OpH8xk+e/YM50
7TXRLdSUX1Dp6ouYua9tYK3kb8ujnKwzySVx9ppzBvUA3SGoCp4jJFb6XTbQPe0HqT0KZi08Itzo
HVSNLDozXEBMFom7jyoNMHgQQJFSlrvbO2Rhz5PNUhOd+np4n8zuvy7P5FLsNd+ppZc4edOKDy9b
eWde84cVE7I6L3TQgnSS51r+GXLoXEJp4LBHflGC++njVB7VH3XR7FGXesCW/FWJ5Mb2a9TLb49v
YeMgXAZ9eLLaRuxt9kAwoyatK6ENHFTL3U2k9Fitx8laX2AtyvTnZydAHapKmndEQY7NVqmiN6sc
hIXLgIFMzEpKzjoPz8sQSHZmloE7IQ/cokL4exCCz3jilA/j6EfHIZeGk4Vu8FYx+rWXz8KBDdAA
6zYqOiR+8/ptoY6hha574AhFc6/39X1sjl/krn31BvVvbXGmpXIWavoKZx/S7Wn1phWhaIC5dtv4
+bOMEOrGFEP/7/N0VgVkBJphE0d49kHdAOKy1YyBMyiHOOufTeVRiptNUa2pACx9vvNAs2RPEUe1
zEwClfGrizS2UH2q0x4I2Vrde2kvA2ymnPzfnqCzj0dVJJfCIfedRpO8rTF6+Wvvad2jXgIgu72t
Fk8xYLnWBEGgDzIv8uZDXoU5XqfOUAm4fqU04PoI70fDrXtEOUPJ9rEg6fVgSyrfbrUQv7E8EvUP
pWvWzKgWxz3dWliF0Fqfb40oDVvUJE3P0XvzQYpR22zdrR+vvBwXp9GA6y2TTvBUmJV9/CRPfTyo
fEfM6p9mmB2G0fqICio6dbWS6S4OCGU6iBjgfMD5X+6CSSdM68zQdyRA47uuGPJToxV4C8IdXjkf
l46V6ak6QXUnpPXs0h8ERMuHgHlESqg/VTFdAa140Sp92Hq9JD+VXqFulbIY1rKNadXPnkDQH8EX
TUXBqYBzOUYLjzAkBXufHk36kvsW6vCaXceDPeQA16lzxQbeGgYKsBscKzCdLffugK3C7XW8NKl0
iVChA16O7NCs2Z+7peHKZpw4fXPIOmitOlZyw53ShSsbZjEQQip0PzhAUaG6HC6a1UOJJVHixH57
qIo3hHFtqf6K3tXtAS0tHexRJnVgif2pzc4AT46EocUBz1Hg+bnU5ejvCzQTbkdZGg1iHOx/3N8m
Ms9sNH1W4mLbJQ6eTnapIe3f/whR1EqFX7cDLQ7HxDR0OtQmK+DLQC4V3VIvqthppAZj0jJ5zpT6
vdGilRxlKQ4xYBnwviTJmm2DMOgVqzfgJKVjRe6leIWtWNlhTKrX2wNaPDjPI80miPJvW1pSHzuS
UuwxK7DRqXjsBJxCY+0uCPSt7ol7fAU+j7pm53HwqmbS59u/YSlbmV5frEaqYOa8auRVYQUJcYwd
FBHeAee9IIm6vx3iz/N3vr3BLst/elpTTe9y4iT0oNIhSBPHKrQvajEigBFsu4LhRdmGsw24gVrZ
Rtc/KvQcot66T7LwDhjb9vYPWZxY8qVJf4da0vzUNsNRTiywf04mF/W2EgpEH0yIrv6/KLRQs6Q6
PHXWuBJnGzxKoiBoGjZ410fhl1QLvH2bN0PGHOL7entQ02q8+riAdCdAHBXTOe6lDBu9TWUPSHA+
/jLyewswY5LeK6O266p6dzvY4hc0qVaRmiF1Mi84S5ZX9zCmUlbLCbiNjYVobKyxl64l4//869yt
XESIOszlWKFL4NeeVKlTqwjvWNl40lzzYAYhDhbtXkXELLcHG59cVd7Ko/CE1BkmRv6xwhJ65aie
zpT519UAJ0/9N0o8c0VCRPXyDswmqKIYOBG+m/XGV8Z8L5mpuTWMNkFhuUAcKLVewc6uaVMtze1E
j4aIhEroVTEtQUnGS6Uidcy4PlqD9L3IENQYyO12PaYmsBjXlEKWJphqDw9+mrXq1RMpFLs2ciuA
34PwmOQVvoNvqvzj7xcROGnLIp3B+EafLpSzvB57Q8GPsf5z0HI5FHVy6ETpeYzXJI2Wshk42liq
ISBmUje7DBO4EhmTZQEvl75b6LO73odYtbZvvDV6YjfSWp926SRFfJlHLaV+KK2z6ylJTLQ5VTNy
jALOD17jeTGurMaVEPOSBLWOMfJM2typXyd3Q1/Ez7LvdStRFt/oSPpTIqMAwyafXYDsoqEUS9pK
WpAY3we3D45CICRI+rXdsY/c6NAmvnSH+rBLQyNQ92kzxGutk6WVaPCmYM9JwFTnt7DXwgqu9ZZb
WBgRTkzfIqz/0rhfGezSBqfMOcFVqdxemRfFSgbJGbcvp1UfTXD6wJ03LZV3jhRfeLTwo9aklftw
KWE6Dzlb/x4ZTvBfpF1Xs5w6t/xFVAEiiFcm7mhmB6cXysdBAiQQOfz627jqnjPDqIayvxe/7Cqv
EZKWVujVXQToGTdMhrQYNrK6s4sgJN3x9kXTPrznlhYbOTkNGmeyQSM88Y95lR1zx9u1Mt23iXvf
Y4QpFFBtoxhVCYzmU55725wab22crgT4unOL4jVCHRAHonJALq+iz3zIQ/aIqJwBZGqih7rZtLJW
nQlATFBDw3urkVEpwUqpJBqyQHvxNxrL+IH60Fi+/UV1PgVS8vNrC+g2AFuXC+kKcIePFAPDA3SS
OHt3UtQJngr3sQEzp2+83Lamc/+zLosDklp0OJY4BmZOrB4kOmzEg0iq6oKjFMEdz8QTy8hDILq1
UF5X9gUO6D+L81c+c82BUbuul6LbNqb1U6ck3+RmdQ/RYCBPZPsAgtW90XnhiBnEkPoO1O2aNaoS
7UZiDJZioAXlwWWI4XYEw3RWCTfKXmzxfcKA5O2vqnMswAr9a2DxLrhN1hhpha+aSLBhQ8nwrjXF
d+Ksge911xxAQLQToQo0j2tdfksxoBDIDfT1mGlYoTu1Lxb0BEkmvjmJu/2LNaF9Ao47XLGrlIXm
3G9N8GCfkAY++aPzljhy65P8x20z2gN5Zma+HmfHIxvoKL0an8714pAzGwqRQPUxY5dlObQg9ret
aTfqzNriQbXM3BhcB4uaiXp4w0PFQZPurYCFbluB5uDlmlp4QClAYXkyMBrP9mb1ofBXeqJar/Hv
QtzlAKeqZNVAAgi+ibSPA7cgglRuK+meiBV/8Fn/WttriG7t4QPpISZvMel9xUgLWZ42KDiIITpl
o7gQd3fMdI9DC/BQld/d3iftqTiztfDuJafo8UK89OTHQRqWfNg2lfPYTfQugxfuxmkt0tIuzkXb
BMUNF/8uvLCkjRrNCtg73t0LAETUuKl8A3WHvygEzMM5M6AQ805L1jE/8wDy4YjoquCbabwQ9b1L
P97+dlpvh0F1oPvA74K65eXpKxgRHZuX0kj2Ezoau8Jwv982oTl9SO3B2g6yfZR9lwkicBOxaeBN
n8d47/A7bIgUNVVY9u5LPdAnPzc+jimkLG5b1cRVF1bnPTxzFQX6d57PgDVAA+sZ2LF7nNWN47Yg
0J5+2YPxzQBVfcHX4CKa2wx2LnRGMRUJTcfl98yV23eCZpj0pQ+VykJQBnvoGN5em+b8OUjvf09I
AwO2nI4FVBaCAina/eC1QQDHMDLBj2OCN7JcgwNrTQHnYKGK580TuZefMZGDKm0ov538mWQqZ9va
/mUOLBzsNSYj3TGZaTMp6q+I+5dMg3GWVmbO2wQNg+JEhHc0G4zsjAFmNJSxs9PkkPb1yunX7Rb2
HUtD6em6+DQJ0qEEoJKTnYpoCOyHvq7e+3HNX+jCGmBBgc5EIgh5lyXSWdK+9CFLPpwM9y5z3b1y
ngd7U1cUZJH3XfDGqs8TuFaJs/IsazwjaGWQRqOfimx3GffKPFB9mpEeGDYRuv13QR6kcdfnR8VW
fLBm93wb5J5wI0gyr1isfdmR3GSsB87+ZLQPYwp6u+mrXUXl+Mksys3tC6DZN1hDUwJz7nDBywIN
kRB06wzSnWTAn4zUi+rcfU+abnfbjMY54lQAvooYCpTE9iJSG0p3co2u6U5CdOHIPwZrKCLNV7sw
MK/zzEmlMZXMn3ogZYs3swd7h2hw0p89U+xo/qDyNR4CzXm4sLdwik3c8N71hu4UGH442ki/8Dbi
F+yzJsKE/e2vp9kkYL1m9BwQ/qBDWSyOBZAGoGXRnUj/bDVyW04fmb1WkdD4J1CNo18E2mhy3W6z
JWZ8nMpuT7G37QpMXzhu2ILCb6Rr1AeaQR7Qp6MfDL46FFeuBuzHTEjLknZzok4H6NoAJYTPefxP
bH/sxXtWhR/5EamJH/GfBt1wbw/AisuOt7/p9XLxVoPHZmbIRH3SWmygqgOO8idvTg5+g3DuUr6b
GgjorASMV1uHpxM0R1gqmtEgH5rP7dm59NDdl3bQQOOvKsw9NAyKEPx2zqNCer3iOK7uGEzNBHmA
V2JCDrzxl6ZGJrjDSmVEid/yXWt1xYPIjTWeMt2CEIeC5gHQQFTfF89YJ7Os7ZE9nmg7nABrefB7
crBq8adHHouhmCzAXP/MwLA0k0BqVPaJHUcI3aKg659RzwyD3F1xf1enYDYD0nZ3RuTZVz0TZSvf
kMSIIzJUcBT9xm2SZwDTN1Oarxw43fZg2ug3uxsiuCs6m0o4cZcF7JTnufkqTOa8u3GwNmOqtQI4
zjzmjJLf8u130FX2Sqtip3Qc6C7ofG87sTze/eHlwWcLIBoDzRgP7d7laxhYyZg1vstOgf3L6/4p
mi/K/Drk//yxFdBhADMObAxYUpZYTAFxgrShggNgNI8fbJoGKBy32DbpWmx29XrMkeaZpfmrnt3S
NpmywQQW5VRDCAZwnFNnj2nodkCquck+tf1Xqewft1d33TKcjaL4BFgcqAbRCb00quhk1Xbls1Mz
ZAD4BN4MhfPUrnYM9zUx7D6sR5VuEivHnKMJVeRi5t8WAnSqrUgq8aeh8PxzMMuJQQgQi11BP4I0
yyU3a3YqAuBu8xdMdYbE+UKCX7fXrXEggM2gzQysHPDLy5TPakbbGqAFeLK8GCzpibQO4Fhhm1wl
zf62qavMZV7SmanFF24E9YJOjew0jeDDHcd8U0wCjFrAIIlq2kwQa50mqNN21Uq7XnueKArveFDB
BrA8uTJVo907hhFlLoiGp0T9QqIz5xgfYu5+BHfxV4oe+MoGaj8sCv2oU0F0C5nu5XkayjSXvaPY
KSHlQfYKGPtyG0N49/ZH1bjMWXjAAZoUfIRX0BJVEOmUHmcnAeT2Zhpr6zkboanUluMIXuWEHm7b
023iXPpAGghII+qnl8sKysGMUfFgJ99PQWsLwgqgRMfiuWufjGGXlrvcwjCiNRT98bZh3fcEE+dv
ujswAyxBCjkGHW0uLHYieXzgY5KFpQemYof9xQede9gzkBkCAkvIDAIB1BQyxk9lJcE+/L32nwIX
Ck9vt5ejeRmwmP/MLEotDWI+Y1AGHm5uQMZWZN8gabXynGo/2Vx0nj8XyvcLeICgZk86CshWQ5vd
5D9VaF3Ldg3ip13JmZVFMlGWom1HNLBPpKjGKJsqcZdTtLBvf6+1tSzOXR1bk+rGGGthoBQdISrb
FQgVG+TTtw3pl4O2JlwvKmDLFMzBICDSo3n/h+DUm+7B4vWKP9KtBbOg6NoADQye6MVaysxPpxpI
2Ygi4gmtOpc73o8f/ME2V06AbjHomVLv91qQUV7eVsjJUA4WhTgSjL+CaCoamb3iELSLwXzGPOmF
Pv5yMbydXGY0RRzJagy2tTP+6MnIHjAAtqZIqXN1CHL9GZs/s1svrkw2o8ZtxeOorgWI++3KPRTQ
nRzhXDeeoHTludItDM88OtzoO+MVXuxSNYiOtBU8azXsGwldSO/YIfu/fdp0RoDbwdgQ9HNAdbJ4
E0dE20DOMXZqs9zeyLgud87gDaHb5nT3v5laPEj+aGRuXCTsZMLR+AIA+J9mcXfbhu684ZWdlVCg
TwKU1+V5Ux1x5aQ8DOcG5iZtk02xJvmsOwTnFhaHwGOVZbMBb/mU7Yfe2iST2kHiYUOGFT+g2xnc
T/ASzLni1cPat24HzWoXuYgytvFkP4vmvUjWIDnz/l7AYBAgYG4GiCakvoj25l9xHupiCU2S5AhN
cgXBD0jYeYfSINDVawzrOPR8PIik64F56KlcaR5rV4isAUTQszzF8kXNUui+9lVmRMr3gM0szPhe
pAU5yjoWK3dJt2szoc/MX4XQYcmID/FGlXdqMiJ3cLe9+dnxum2SfcFx+fP7hDSYomKHRBLDhosn
z56sATMhoFoYMXdtTOMmnsiHov9x+5jPh2yxaxdWFk9eD/C8OTqGD0wf+SgDuS+gEZgEhdgw2YPb
v19ZldYeaCvQKwGhxBUCpjQB+K68gkaxG++DFszgXRbmM1ofetl3doPa0O0Fau4x4jsQ8ICVEMDd
5TCC6xsk57yikZ/238ZAbs2x/HTbhOb0wbNh8HSe0UFXYeFeS9yvhk6FH/nxk81fwfHTlSt4KN1n
wxDt/CyheHtV46/jfhrTPA0izyjSMBfWs8Ex1dE68pPrxx3yqTWG1991quXJODc5f9iz+1zbpAQt
RxJEfdsfDFEfmFvsuKTPPRpBFkeXP6UHnjYf267+YE7DrlfixRv5Y2qLOxfcv5gsWIkBrlFHkDfA
eKMFhAj4/XCAFr9p4BMBOw08Wc9elZGcepnt0k7eN/G0VX38YwDTAHog/ZZwsnJTNP7NdpF5wb/5
eOGWPmaAqRjjpkFEADo6OF7cbBpbqENeGMGm7pP+TUFYFdOCa9Q1162JedX4n4EZg3WIilyuOhUZ
pV5sBBFUl5zHCTn6cail+ZSAtPSxK90U0jIZfwSPtnqRYBTYNein3AHU8/P2Ob9WiJl/CJQmcA5R
bIf3u/whg+cnTVJlceQlYM2ostoJ2aQgGpuO1jHxs+6rLAVayVZvP7I27beUyHiHLye2OcjD3uLa
LiAXBVbrWA3lwcJeDiGvjPIJM3TZ59u/VrtfZz92cStbSwFxnsRBhKI0B42UGsMCD/p7M2KwSzUe
P/S16W4DXqxtmM4fnH+mxc2xSnDcl20SRw2YrCm/FxiOMLLt7eXN/8nV9cS+I0ABDS8gjJd7kfkQ
2Ow5C6KKOPsAyuJDspaQ69fxr4klOqVXrM0RMtCon7KPEj1gC3ILfb8aOejsgDAJwT3oVlHUnv9+
5mnynhqe1/Ag6tgLwOZhOTh71v788+8F94zpa7RIr9WkUrt1xGTBneWQ+iPZzMX9ctuC7sCBRQxX
AxkX1HIWD7Yf5LlbiYBiENQHyYcK0+Cr1f4AoHyHQ7bxk91te9rPhjQFYBHoD1yNYqaBE8dpbwaR
oI67wyy2QphQAfzlp2LN8c6XZXnaAJv719bi5kOdkqnK6oNocOhPlwePGHt7coIR6kUKHQ731Ncg
Oo/tsC/M4ywgOHZ2NPj2nwdf87gFnJAFDUfkMpcnpeM1GOrHEZsIqpgqdARxvxcI90LLy6dvk5Wu
ScD/fruvFo7pc5SIvHkQZwH9yVnSZCmolaK69fs7wCM+Tsq2NgC8iqcuE8XOrLNxW5We+w5NSHIn
QGeJUTpAXTsM+0cJ7/JZmqk78km2BwdKQ/uatLNmatBvgsZ19n3G423RlfZjzasiRB+NH28fFF3w
MPfeQHA4z08tQ6C0Mcammvw4ykh6IN7RdY+uWe4gNIDJtxW3pAmP8Tj/Z2u+JGd32eqh1IMWWByx
wlcv1BLxsR0Z/0F50WxUV8Yr4Z2u2G374DKhM0hglpq/NEjrwQII0YkjI2Hjq1c02ePog+e1x4u6
IRX/1k2x92SMrh9RP6f/jIZpslCaVncCdcHa6KvOByBGAyAIrJLoeS4enYkWaeOW3Ii4UXwtY+h8
qXzXFGDMBAVPWEn1K4nXEARam6h4e8A5zc/O4iXwOztvVINP3huPvNq2zidVyo3RIZz/Vpp/TGeJ
GABjvSZqwUi0wJd4+b0VyjvMj3GYyBRN9ve0S0Nq/83jRtEI9KB4DDFnunhBMbyl8NakccQH8osm
/geU4lYOqs57npuY/352UMu+T2PJYGK0PgTuPesPThvdvndrJuZ7eWaCtSRJfZ/FEVpA96yOv065
+eybdCX51caHdBZcxxDK7BwXB6DF5oN3QMVRlefP3FFhCbK5bhhe8VI1YUnx2LWT/NlOw5a19UYo
a+Xl0zmYsx/gLZzkoFwDcDH8AJkjOWHlw5C7j31OXgUbtpBBXqug6mKfeQoUhIQAjF/RdGQBUAsF
1J8g1OLvBWDVo7cm06W7VIA5IcuYaXeQrl7u3QQmT+inUDyueeV9ZbwWbyiv2XvTb6x71mbNESln
uu1K4Mhun5p5t5YvDqbCcMMQSgDgvLBMhJ9KThE95l36GTWik5OSrRoA08mKXTBKe2P4U5jXawB8
nedGbRW1DQyjBVejrXVDJuK3Ewqs2dgdhUHgtPCOYSbbMDdVXFd/8ZYjDsPcBqopHqqGl1/YauC5
0wS5XELeWPKLB8+CvVXq/fbX1B3NANIoADyh3QEViUsrfmelQvQ2jdAZ3FlwxH3xoS/e01IiTVnh
odJeREyjIErAHDZqYYutqwaf4KmdI0CT3RWZtbWT5h6Yvfe6MF5o0D9Yjnyxss7bFo392czXZsF0
R+fc/iJKq2oiGpwrGnWNCgV9l9MhqPyw654VZJV5f+rHH7c/72++j+VpxTj2PFeItBCh9eX3jbGB
SZMLGhlmmUADuALIhxVT8gJxEOdHYMv4g5V2SApVEvOnxh+nQ13FKeokWQuBWv65G/sMVHSk/OAh
f911Kp0+SB5jdELwTwWomg6QSKgQZ/bDCoJGezSA9JuRSUA0LIvwXRlAq9tnNHLbco8y2KGPIfRa
HBxM8QEbvxKo6HwWnjKA78E9DhblxXvDC1JanchpVAbkLq7qdwwxfL+9GbobfG5i/vvZe1PbECIr
/YRGTgzFKPEd4eDGiR+a4e22Hd27FiDWglaK581lvEs7yOwLDnoB2DH8dCM81zhUaT7sVGCIu9um
tHsEIANoGrBBwLhcmkpJ1xhVihtlq/pJtXKPAOu+E/xlGsVdN6yx/V1PQyG6wTAgJrhA9AG+qYU9
F0pVbtJUeFnaMfs5orS2KXzoRYWD2RsHqwns+wk58YR2KsYZgLzCXqad54VlimFBXiso9hJhrjgW
7QdH7xNgMhc/zV24SmEUtQeuvgABl7MHYcbeU9tqbZJI570AlsfkLuoumChddolUkdu1NQWIk63h
g5vyHwQDIp4AUWhigFkYfVBf1jsQEL2UOXkspjWkpa66h/4ByDKQpIP6eykqZXfZUKrCQy3ao6FP
nohIN3XzilFpdEm7felisDb3N6a/8uJq7s2F3YXbnOyBKUOAbLHwx3+CYvysLHocoB4YNiRdIxjS
7CXKZ0BuYFQXYIrl4ORUeSNGE1DWV0y9utB2Hl2zDmtTHm/fHO2ikLdC3XGmd1jGZMBLDMXoo7AP
vT7vjqdjFU58ireO338MhtRbuai/H9LFQwDojYlhppm04oq0iZV267e+hFMA+PHNdTn7IOzWevEl
sX4lU9BsTWWPzwOkiLbzfNx+Kmy7CkGalTyh3Ig97mqrulNtQp9oQvptmvjsruRmu1FG3YeqctoN
K80hbKrM3/C66h+5O1mnwalY2Mmm3vhBHHwuc8SDSO8Evmli7W5/VI07+j3kgZFz9ImvCUcRZxhN
4tCo7fETugdn6sPBAWv1L4is3TalOyezMufMXQhBN2/++5kzD8jEpNdkNEo6yGqV+FC7zP9zRw7x
IYwjo4OPDtPyxhd42OMSU+oRhSgPC4a9LD+4NV15+bQfbWbw8+bq+RWFamXGLRRRUoqMsQp77hxj
5jwDn7nnWWKElm+snHytI5vBfbOmA3q3y4d9oolTg05yLsQZX7uEvHqJehgyeRonG1IfkuMliUOz
MnZJ6ryIIF8JLDRPPaQQ/rM/5xZnW5flcWYmIOSJhqa97zL20Lj+ytiR7nYDuThz/gBff8Xo0LNm
qizcqiiuc/veCOzqdShajMp7Gb0jfHBWvqn2NGLGFHOmcFvAaF0uaZTQkSztEmUw8pTWz6lzSuW3
2wde+9XOTCyil9jK4wIjGKgCm8CGg3qar+TJWgOArxLgS8EqsPS8id11jsXRwLHMZzcD9JGtKVVr
4m9kMwDcAGyjIeC06WQ3RYn4W5jPMv5og8kEzHwlxFrH4nM//dOuHYP5JC2dLnqbIEpA61vDwGkE
hTlIBAZ5KvcoZjzahrwvJB1CUkFCoclid2egUfXnO3Vudf7QZ+c7qHIuawOth0FabxD0+twqFC5v
29B+SjCmg9YZIF13yTOYx06aSIBnImdqN1ncQ7cpDY3pi2xOrfPS1ul2HP7C49rgtACPxqz1vGx3
lE3dA4xr0oil6T9Ba71WZjCFPF4jYdb5Q4Q3oCuAxA14wea/n30+VyaOyoBiiPpEfSeuusu7jG98
4v20UjQPY+WYh9sfU3tMZjLDebhvLhReWlRI3XA2OzTd/XgAdrsZt0FMkx3hqdyYYODdMURe29GJ
y91tyxo/BU4TSNJj7mPODxcZMbD1BCwNzI+6bjiAuzUcLHeXD0AmrzhEjYPCdIOP6BUNAkSwC59b
oTndT6ntRo7bRyXJ3nqjemvE2tTFNe8MwO8oOWGkD12e6yfTgEaJUqx3ImuS5vMQT8EXmos6bJyy
mxnd+dbvveqR5ni5icxNoKyt4ABpq+RAWwpnUJH8UAbe8Bj0q7NDuo+AVAkQGAC95pGAy31GG6g0
J79xItbTV6M0jy5o+SEAEK9NN2iOMNR5ZsQfpslmKoBLQ1KYqYq93IkItIdhJHQBY6sQqVjJwbfX
ZLt0hwjEG0A9oC6Fxs/iEE0CwotylE5kG5Fd5VuCcUrqvE/26+3DqrkmSK5QgAVN2YwZWVxMSvPa
Ybx0Izt45b4MbfNpMt8z57EwHlrjy21jur1CMgdxNfBzXiNaFc8KrwyEG7ms7zbGDKl2kxZ8V6X/
F9BJ5LP/mVrkNzQ2PRvT626UDq+OeoEu8Yqz1h6HmWl7LpZeezTUMTvaV4ET9YIC9UfHZCuUOd6l
vgWdpM71H2cEzopT0xoN5oASw6jwLYsz6EnRUrCw4cab9jYWbJc5O4Tmj03+wtOVp0F3Mmb1VHRZ
EJADfX953l1UH/Kspm6U2/kvh6tN7ud3XWV9dGjzbezzt7i01ySddQcE4SuG88DOCY6LxWmEasfY
BxKnERPQm1JGln0kfr69fQo1MRHqj2ga4AlAiL5E1eaxzFlfug6mM59Vl4TemsCa5h2HAcyBojsB
poEr5j8rqfwJNeeoBUnHKI3QSPxtV//q/OcuR2+OHYLh8+012XO7YREVIWdCgj0DEecRucvdUklb
txIMtBE0pZsP09Dx+4Rn3sGxwE3pKhSBPQ/AkymdzM3UefVDRdv6uSpGe8Oz9Kfy1RBlGKP2+L5A
Hx+BYuwf4rpFtspJimSTUgzH3/7R2o2YyWnmYqR1VR50ujRHIxg+jpVpmEqUHx1IoKwY0V2ZuW8+
1yAROy2nq2yzsA2/bJ1oMj+NNm6qH4Rd+Y9dAatgdSv3U7cioCDAiwa8GgbgFue3Flwyw07cyFDJ
ewU5d2GuAW10D8O5icWjz/lgNkYdO1FW2VMYdMaee3AACAR2rJMrV0VXngKuA3wBGLQnAN0sniFC
DBEzFD4iVjNvU4xiS4zmgaf5rm/JV0OQp0SWOztPPrZTvpK7aFcKV4BADU8uburiSE/SsPrK9CPD
TeINbQjdGZiTiwrH6veuGMsVh6dzPsjUzblKBaUQutg85TpNI9QEe6YVtowc+tEGnmVYOSM6eAWe
DIzJomoEvk57YceaoMXjpPimQrrChdRjKqNyGr0PkOR20rlpQAAiNluoJZnO5zo2023gyTjsfW5s
SlOKA5Sf+d7P/H6TATC7dcBO99mrqvQ0tgPqhUWc3RcjtIlYCVAyAS32l0Lw+O727dVtDyCBCIkQ
Y4HyetEATQGF5JaoaRSUxonH3mvsqiMDXje11zoua6YWp9AnscEzqYBnlQVm9tztRBVk3pEgjf/8
xaIQmszFLhuv7OKBHfOuBAQU1aE2de9LTEqa/q5t3KeBGSvBu+55RZL3r6V5zWcZEVifiTlAZCqq
m295boVd8J06wxbDKyGpf6Rid3thOs90bm5x6GjMiyR30LMSng12s9nBH29b0F6f/xa0pAkGeLTz
OYcFFbwP7lczcUJfrHWUdNAXsGz++9mW9XJZVrSqR2CpST3gpVLvjjN9Tmn12IEC1qTNq0PLnyo2
DhBl2kH16qmw1+gX9AuFj8czC2DWsoIowD3ZUHvwUc0OntPSP7CAfVH9H0t6I+vC8Mq/ZuYdPTsg
LOPEAfQLxWzwO2SB/d2xgj0AESvnULsaKAn9rlSSqxlnKxiUTY3WjxL2qUi+KvZLJCutHO31BQnX
b71ZdJoWZy/lfu7xDk1Hbjy5BUZxXOBn0jdbvN0+gboiKGYw/jO0eDEy1TaY2UT9Px6rbVkPG0rj
Td19KKF9aY+fQAbbtH5Yg9psXFPE1t4vhBju3BvEqVi4KCIw486Yj88Y+19U2n2CNtLKFdYvD22U
3wVJNDnI5Ylwa64sImwvYuYXxvgQGqpsNhCNEKGX1LvMJHD2zUkWxl0HBbIBCNbbH1gX2CL3wKQ6
apbAsCwWGSsz96Gi50e9bUI/0uzUP43h5J+Kxu9fjMBsv+UT63fpWDdhksbTSkCgLUTgQszgT+h4
XVUzBZogdiqVH1mDd8+L7ACow7aJ241lV2+B7x9GPn5XLP1BhvoOwO1TKrp7KjtMoHf3sqW/bn8O
7bnG1PPv4uoMQ7vcj75nU9sVsYd0VorIqj36wUzr8aXmgXNgtvoLqMNv6VNMZsHrXAHtMFOeC8AC
vcgGURQY3xRwQE4bpnn3MnWTuRvtYs+s9siHvwA7QZgEqCNgKUGavhxFZQFNzGpCSavJvzbOd/Sl
PeAHvOA4uivuSDeCAVOgxEbiNI/QLxIZMxbTJFrLi3yhpAqlkdCtNVaAbia1+jbx8iO8fxbapVnv
em6Ke7AxisferdWp7bvurkn5eCwTojajMXq7Unin27uuc5hnP3AZ93g8NTy7xS6MJL1vCkRpeR0q
78+HTLHB1gw18JCnLvM5UTtmzAncMsh4vtZOfB97xecYdDW3FzO73mXaCHcCsEEActArWQiBJphn
eHjLAlBByFphZmB8rrz4u5X3n0ml1iBmOjd5bs++vDJ+E7iNMVjIJyZzCyX657hcK/xq9wfAWDw3
wC6jnXdpohtJMrqQvY9URkOv+OZZ5cZ2Dre/m+7qg60DxxMcltCYXHhCJwOTKktq5ArqroAgz5BX
xzI1wFW7hgbRLgfzL1gPBoGviAjk1PSjdHs06snwXY2oBE7+K6rBKwtaMbOkZgc/XjqUFcxYzhiV
TnJEfrsj3toTrd1/DNH87hbN4guXm5Pk2VAlmGqPrHj4yUTxaAtnpROpPdIzx8lMoHY9F8mQIzAk
QwjhA7nJJhKCUVhxoFkou3cgC3f7IGi+Gx5EgloVxBHRk5p/zVmUBmYdy1JzGC/Fq8j70O6Q0a3B
FNeMLOIak2VtJ1JU120uD850GDu0rYOV+F2zNcAGIx9FeRHB+tLxSi+ndq0AhQnM7h38dlAf4Gvs
hys2lr4zZhjwrCagToY8fmXN+Eiz6f32hmhiFEyX+wieESkBS7rwMCWkmZUlcy/qVLGHUt9DV/cv
Qy63HQEknk7fgNz+gvGolXdLc+rgCWYIjwe/fQUFSSzMt9fQKY5kb94h6XNCTK89WWO7J7w5kkmt
4Kx17+TsesCjN8tKott0efBKnpmtQQsviqX94tifAMZgj56YtqXv8ZfYZPy+ERzgvqDFLLe0Iimz
fQxp0h13hPmtzUx5B9De2g7rjir6pLgNuOQQAF5ccLtqS2WjTxPZ3oMRfxmgNk742sSB9mND3dKF
usoMmF/ECDwlYBFqwIdgAUw0g88Okynep9z/iF24dxuycjV0ZwogYRTc50IiJqouv/VYukaKAMuN
aiGbEHHeNpnqL0BZ7vLfGprGT4tmLsYP1qIAzTODcPc/w4uvGfQB0lx7RA0e3EV91m46F1xy9vee
xtvb10Z3M4Htwc3HUcJM2mKJXm033dj2JHL8im5qNDAPLmipVkSbdOtBUuuj5YwW6dWHtGjbW6Ir
7Ei5cTgQ/45KG6SdRr2Fd1s7irNXXMQ2qOIAnjtLcM0vzuWupWj0DoAm21E9EgY0AujVif+pbIsv
YEAlofAgLlYhYbj9IXVnZaZCR6UZgOhrtqLMYYOTDQQddfVQmv2OKsAUSPoNzJD9BqrYn0lgkLAV
4AS+bVm3hWjjzeg3H4XypUcA0i3DTAAjkdm2b1wGD9kkV7yO7nYjwYa88UxMCoX3y0+aJ5BW4JST
KK+PoIAKY2Pb8i+3l6HbtpldGOXRWWNh+Q5hqgPF2aBwUF5hRRJavfwuod8c2rmX/7JB73UUmAHd
xgVIZG5b1q4ObgvnBXD2q7c8L2qXKNMgSOWG7qui1fCRQu91q+x+jR9Sa+p3kwhdAszPLzyYmLzR
9o3SieKseEqoPGYWv4+LdKXyojeDfQJAB1pGyytgpX5dDF6F5kf1VI73bfyNWu9/8dHA/ohoG0gL
wAQujwQ18qQu0oBEXVF9dJ3+GCTxj7Kl/5uZ342KszhrQlE27iuPRBJytdvChhrTCP1tpIZ8TapZ
97qgS/b/K/pdgjwzVVtZm5gjA9wh8Uo7RDphHKVfOLuxbrONKQcknmRYS+51WwWAFshXUMBC/DH/
/cyqasfEGaSJhv8kPvdx+UyE3Llg5Prz7To3s8iOPItJ7hbEiUZDlm9Z4iRbV0rjSz9Z7ZqpOQla
OmAAY5G/wlVAPHWRJA2WKQnhzI1Q1XDCLnG6fZ0m9ab0XdGGCUuLRzmN477Iy2JL69jbKGUMmxrM
johqRiAEsiY7NiCV3A3MctuwN01xqNuh2NiFWd9TMKWFqdf04eS3yb1XlKcUWGoUYaoMnD9ufGRA
B+1NjIBux6INZabwDngW3FblffcS2jN0EBrzBa8f9JT6vt30HHr3hrTtMCnMr65hGp8R8Nk7g4/1
Yz0O6FGizg1AugOcLWphVpi5Jnl1Y2aFacKTrZN3zV3lFsne7OK1bF33fOIuoy6C5rV71bkuymSo
nQaYg8AMtoRgnAdyOsYI/H22pvKruwRI1NGk+q3juPTCIg2mVPjwHEXXPAJ/FKkiZiDtcj/kHYWy
jbs20ad7vZDgooAKPD7Uyxfnv3UaVreGQyLkWt98f9wj+/jzys1MpvWvicXZDxIWd50geL0sazta
7kswWMcKMqO3r5juAZsH+5Gtg9IVuKzLmzwV2WDkrU8ikEB8bCx1P1XTwZMOkAYcso0YpAtFtoY5
0Hw+sACjnQjLiDyWtUjQe0Iy2VMkGj266WkSVnGyEl9oTh+CC9MFQQ+EiuFELtdVDHFrFAMlkUeD
78xuzNeWSLWTynB2Tm95K7GidkUo9KI3gRjuipmsb+puaDsAu3yS7mLb3ZbdSjSjXdCZhfkXnLnc
Hvp+QS9goeXxS+4Gx9bgD1ULWaU2/2N1FbyMiJkAgATaCqdi0S3NvBEhvI3YYkzjb8xD33fo1Sc6
4ALfPn3zPVk4XfSvcfZAlPx/pJ3XbuRYEqafiAC9uSXTymaqpHI3RLmm955Pvx9rF9NKJpGEetGY
QQMNKJLHxon4DV48c7wDQlVdGbuucurq/I/gSr5tjopvJ3L5nyIx12xW9iyE0cvhQ0e2UTHQVU9q
VX9Ww2hrJik9c3Pl8fX3F8+/aJIBorGCHPMVll6Vx7IO9E4+1T22d4OYDPdQ1bStaVbNKag1bZNm
jWhb1ai8KEHVvGpiP9gKtzW2VWWIILZuFApGPV75O6HBS7PEbXeyVvdfY7PXnT6szAclL2kZmAKC
54ocOZLn5p8Yyug+GTks1KDSnEEp/EPdutAsMA9NdrKrpvduRPXUNnI4Ooav6gcsTcpnKFXxveW5
/maIDmPdHEvQkqa3MeMNsN6918ebHu0zwek9d5Pq5n3oFeojFwaP2CQvNyL8lRcfdTsnE8TyXjJb
7QxHwfuHO9LcalZY7cqwG3flYAa7tM0qQI9i5+QdN2OjF4EDPsj4Z8iMAJfAULblvBE2qlr1W8U1
450SN+obJRJMEV253NStuOY6tbSzKO5NfHnU3sD1Xi6NxFOVIOexeUJv1y6lF9N8TNLvUfR6e62v
hZnlnu5QjL0yEKaVSluTXxTjqed0lTx/ZVMt3IYWIMxJbgEkHC+fy++BuZoafpDLpxA1uaFI9lkj
HXITck42FnbuavvbH7Z09mGriJg6doPSVWcJ0+Og0FJFhlxeb3oteKrCcKVMutRMm+xN0cDHAZdL
fnbhQqmr6qaopNMQ6Nqr21ve1sgy8S3uy26T5Xr0GT9EHQaTmr+2wuAdU7hMDpoy7iZJyH5KPyjf
0kK0HuFBBW+3B2BpwCEWWVTWya+4dC4HvBxbxevCUTr5SrQPrMTciHLzKLtlb4d5cl+Xq9WCpSFH
dw6hK2B0Ex/8MqKZgOYTSp62ekqL2PjpR7Lz8W+CbIhhpU6ef0VyTwyrVgOslE9Cfwqz75JnOjmN
0lG9a7o17dgl4BYGPf8GmyUhZZf2A81aGf8ETMqEAS1+oZBdvkyTQcMP4k6r0/SQhUNOQQsMl6Rg
e3f7g5eGlBbWxDOUAFzOr6JWV/PEkzMFiEvxT6O0z022pmixtE6AHiF9DVMUA4TZrI1FIvU4uss8
MdzDYG5y0Thk6dtQngVxDZCxPKa04nhIU9hE6+RyiWTtgPRQnCinXK635MevkI52UFT3tAsPUtM+
h8gZq3riOfSnV466JZYuYWm9I83Ja16bTWhfV5EeZCSvShGVeLSo97Vv7mXu9xB16rGKNFuKcvCm
pvBN7jXd9i1vzxurt5OJg3B7ZpeHAhQbTQ+I3VculLLfNP7IrXrSo7uSRrercQx6P8Geblxk6WQp
2vj5YyD+vB136cBXqR7DVkZqAJGKyxmQsshSBRBMJz1sdLsLEnVfDxLKQqIgIPpRr4luTMtnnnrw
XED3UqUWxXa6jFckxlimoyxT79I2PqYkiSc6bbS9/VVLUcCqo2dGs/eauzd4eSL3bqKdav8n9lMO
wmAbaVy5UqYrav4p2L5Om0QGzj0fOiMvPR9wo3bywzc/3/rVFunVKOycoEfEOK83ZrNWgF2aLRqH
IjwGjvCrW5MbLOh7q+W7RB7eQUG53FcOYxd+E9R45TpbOmvexZr3L4EjhAOPdO0UiRK6U8EWgPrK
LE07bD6CaIVMJVZUT3jgXS6GqjeKODFH6kJdqj/XqQEPFjSuZsvC2OT4GDW/vDZPD6MrjnYy6J4T
dOFdpD12iorKQodlhaMXifaE0S+cTLl1VYcnSFnY2SCFJ61NlOeKEuQWViOlkGAA0tMqZW27Ekk2
V67+axAN/zj6LStxGKJgN/S6/jUX4Yx7iTU4mjpk21Yp5Je8DVvbk/Oys43MfbI4HfImdzxvL9T7
2BCbPz52CGd5DH7LWul99lMp3Wptj6h/jsurGQ/xPUlDZHdj1u3kfmxti7vrILphvLKnl1Y/FH8A
+SQj1MxneywJG6sr5J6K1Ohpdiz3MdihYSMq/soOWFqOXEI61Wv6RhQ3LudPyEnWNIrzJwu62YsS
Y0bRdm74Y/Q877Uox//AM6ChwlXBPxDR5u9l+N3aIKk4riAGgj13bZbbriuzlefR0lchkTl1OmAm
XVUbyKFQ8QfdcRI8qMaC6j+C/d+LXvNAoX5zewssxqI4SWrPVcT5ezmCSj+gy0P58iS0ZulQh0ju
Askt92PcUoST0R/9eMWGOoqCYrjEJ1zVAMJW6vpU7TUAfeamrAQQCfoxVKqVzGxpCU51Ez4LE4ar
F+YgoGNY5lRsyij8LgTh10IBV9XXysoKnE6IyxNEoq8AYIxse/IhmI2fJPR1F8cQHmLFM45WQx/I
p0M8jKC749rs74O+azZl3mnb2xO3AB0kMp0Nijf8gKujWNPjAox9qFHTbveZqDpdIdhuaXBrVvVD
gusQO1C0UfmwHKlNfwrjx2UMicxKpDIBlfoKuwfsXkAdVVdPYpkfFW5xG2fAXZkmn9yiXvnc6/mc
Wm9wpOgiAQOay9ZCePbVxKeF1CudMznSh560s8Y1K+7rK/UijDWr6QSJCD9qzFVwrXFt7AvNTRDp
ldLPvZ/KJy+QI8rNcR0cxywf/jHS3n9bmdbFDyVjJyOC7XadYSdh8X8Jda782tSfIU6BPIRgZOte
4iTD4CA6YQcUKEIu+VbaNbpvP4VrctMLyxosNLwJzQQTqs2JE1mhIeBloKIVcMPFys/xIHxHVRMj
MDRj2rW3+MI3w/QEqcIiQkJrfqwKZarFcgRn3ivcTe7uUzPfda6wciRMmeRsq3Ip4Rk4vcGhl862
qlmncF7NJjmbQXuED+2o0imIz2RxjjjuVqZx+mO3gs1ye6nrVEGq6+TcZL8YabsC1aAUj8Hg3en0
Br2YAl475FOlyq5aa43KuHQ6AC9jMJE3ooQ8N0/q1TDJ8hqnJrHYae6bbD5oBUjtwyQCVPvHXN1q
waO65gWwOMRTfVymtsf9P030u/IrvldKI2Ozcw6Fx1YfHTd9xXPgICL003sr8JyFRcP2AKSFWr56
DW4qSyraQW8ygcCmpRovlZq78tvteVwKQsV1yg4R6qNLfvlBeaCVQwin5wxaaxN2byYsO9LD20GW
Ru19kOmOfjdqhZn0kTuoMbpmjZNFv6veItH7FYR73Vz5nsV18T7W9FvexRIHCwe8gFjmWNBLE7cC
tVCY7fbQ5n/8ZtjVZvND9oqNZw0nIaYH9v/3rbOM2wDaa6mhHp+HKnAi3DvK+iEv915xUMOVPXid
2qCWr6qmgdUO22B+ZcQBwAa5U2KkdSjVKk+l4XTSTtNXwlw/Uy7CzK+MJJYyiWufJeLLthUWdi2v
PIQWFyEOfDgo0Pe/erIGsuAnfiEzZv33WkFFyvwpiyutmYUYEDbhOU6tyCnM5bpQqiKDaxjH5zbN
HZyknHR8tfwPYxcmd9N/g8x2E5BYUQTtEZ+z7CkKfvfyXbbWAFpa4MSgpIJAIO5pc1x7GaOoHBU5
08EzS2u+Zu5d7d0PY+SM5YNufKvFgyBuRH97e10vXJhclyRitGhIo+eaBbWZB5U7ICzOG0cejoZ6
rLofpZVvAiDE1bjywFpIU4g2JeyTwQ+2X5ezRcW2SmKDgURs/yCl39XwswUxOW9/a+mXOLxL3f+y
PN4FnM1cP5gtffgwPiMKvs3zH1V1TDGcvD2GS2uQKqpGs3hKBPTZORhZ+dTxbKOz1n9p/W9C9ses
V/qDayFmx49ewQdFgzE6j9XWsyQU1I918B/SmUmlhAfcJCVGd/VydhR9kBJeP8U5NaudNIib3Lwv
5HpltBaON442RMpQvpqIO7M10ApuDk65KnHYbTeKeojqGELFb/xpbs/KYhwLNWxqlZCg51UmX+iK
Pkspv6pWadeDZZtBs0m9wa6Er7cjLUwOVCQOOMCEsDXnOF9Fq5PQbcTyXKTRJg9/BJQ861ReGbeF
Qifua+/CzAau6FPZ9OuOD5LyjR+GFOcyAIut4ynbaGgOyNbaXaHYw8cNVi4DzzbRUArYn6Btf445
jTr9KVFlO5WP/2EQVSySEICcsrDp6Hh3wRuF5unZyHSVbX/XBt1+7N/ccuUgX7jzsMCEI0wlEEn5
+Zrgva1YvcHa66LhaGnxhkbqSnq3FmK2UzlNlSawCIER8i8AmL9lKmQfHioqLFOFVgZ9c0W+GwO5
SczcL85DGB/KKnmSh2KnmmtJ8d/H0uwtcBFnNu9xLFMT5AbH3Dsa7mhJ/i5bw0D/JVEeIiOQjiPC
8I5SB8Z20DrXjlzDfKxV44/Sitq5wNzxgF55+zZ6UWaHQopsTKGG2043/gh52MAQHLRNKeaTkF8S
H0vV+xM2vC1GVXjVi0J1KgWvkqo3Pwdty2lkqJ9GMVT2QmFYB9RO3dcxE+VH0/Pjz6qUBo5eWVgg
aAOV/0HGLL4pUscoXNeWSjFwQqmxnNQas4Ovp+Wu8LEFrjxTPQxJMdK71nqHGqp3kMGubJpUyyBC
B/5rFkbVcUxw1PM7Sf1sqTiQA1gzXuPGqPb4HjVf2iJtHFfXm63nlxb/1RKffRiR96aUw/o0Je+L
JXo6fW/Udm2V/hONxOlfvVCNt1mw9bM7RC2iO4gEGkBgq3kuMzW9i+ICqBhKAHZvhKKt9bKwb0St
2iql0DhDKoM4jwuQh4265vG2kNtfzP105r3bjrqXhqOVMvdF+Cf1tpgK2SLspbw7+tbavbOQg/AW
+qtew868qgh5RiWJRejmZ7mSHX04F8IXZQxt4FHH0HqQ1pCoCzuUAh4NOnSaFsDYuaXiCKGq2Tks
jU0oBU9hvQZtXA5BKRR0jQEIejZ6yRgjcWJE+bkrxnYXqKGwq9PQ3Nw+BxZuOITCEcZBzZTq0rww
4AeS0IgNbEOvqrVNYGTYjNb4cmSu8MATYiXa0opASgToC0A8tNln36SyYwMsb4iGBdYoHyJ0P2vx
7Cahg2vjyhG3HAxoN0UcOG1zDoAapEoVl3F+TotjHL9pZCGeRfO4KO3KXGXyT4nN/KCjFvi/aNN0
vlvsgtl7eOAQrQOw4ruj7Qmb2vxmFmdP/1Qk3zwkYts1wcWlVU8jD2QK0HyE6GZlHcnvQAV1VnZW
UyQe2mPZJLarCk7dH4J+n+ilc3u1LGQp1OYsrFsY1EmM/fIjB1c2Rmlw03M1eltheOgxRpDXmuAr
QebYstor60boCeJX4r3qhcdOkB4Ld/w4ABAwxr8fM9dekIq6zxBVz85G9q2NnquxtwteR2uahOqU
U81XBi8Wcnvq5JMs4WzQfM8TuF6yc6KOxsFVMbws6C04aYHVgqb0wn7UAmEjI3tLF60IbNQYErsP
dOmu1sv6HNZJcFDqJnhI0IZzGl8c73t0Zbcj6h4vdaKETp8rqhMMItV2pSk3slfHToavyltfa9Y+
DbrRlouCK6DIf+R18Kdt0nDf9VazFUQz2XiF6TmlpRUbUUNQKR8o7VL8NBFalVNH4i1mS3J3Vt16
sNO0NO0qadekPRcknyYcIVKRYPupWszPuzzyEk+KjfQMyA9sWRL4+3wIEO8OdCDBvTt0T1KUmdui
Eb+FbZSgi66fRT+MN5OvsC2lqXAE/+NvktT8JKpqtFEaL9wIUE7vW695M+JsraCzIN9x+ZtnrzZJ
TipNSrT0DKponzbCF6v2791C+mIJwa5UWictB9tS+wN4nIfQBc42ruW8S9fE+2Gbry7LjSo8StKz
OH4ThDsF3/SP73keJSg/8t66xv/qlpnUOanROSvSjTY+5slLo32cAseffhdkNpBZM5gmaJT0nHTf
w+aIzNe2KR5UP9uBYlr5oAXsyWWw2ZCZViLKFiKOZ3X4Xgn3CP04kfA57ac86S2znkUt21XqPy36
xvCbQm93e0AXZwzYN3cu+o6Qqy7Pg3HMTLUxdc434y1qv1nGygNl6d6jc0GnFlIzfejZpWD5sYc6
Cn8/N5/b8d5F1i7MPuPM0bfJylAu3T+A81GeJnNH12o2kmojK6kacf8YU9k28za9+Op1d9XwK6sP
ifZ9ZeAWGguQqFCQRAAVOuL8JC3GIAKgy8TFbt3aepfLrRPi2Hbgt+GW0QNU8DVILWOa+rteMasN
qWKH332vQ5IQ4oMlmJKN4kGwM7vEv9PxgdxFmhk7QN9jR/Bz1UeXSs9fiqIe3iSdWy4MLeOpwivh
RayKVxgsETo89U9tiJvXJA6M11THRIZndX/spcBwAq1KCwSDzWzTeFb3qwzC2knFwt0Puou3et1m
dpmP6Wsid9XHISrkAFCecUohLaVKdrm06HXrtSw0xZlQDgThIX2rrDdXzVbm/XoJs3aBEMFnYy4Q
OLyMkwXcX5keB2c1/sdLEtvyPvySvwwwW8O9Meil5aXBeQi+6Pk/bVk64hqAcYFzPAVBKQLCMTCs
OYJiCAc/FwrBJwFoeZnQkIoOhf4YpsfGfUt4ltbY2VrfG/9Po/8WrD9pcPCbXVRWKwfClDVdJggT
3Bz7HDarSQY520WdGadjjabQufPTXVGLdoQHhan9aNRtY5x18RRnL7d30nScXkWk60jHEY1ZqraX
89dkgL2rTiGieGeO9F3stkNm6uuHo9BtVEX+gZgEB/Iyiqi6YsS7gxyxU4CO31vhJ6M7JE2xkuhf
n0LYqr6LM0u9JUUw23Tyj4uF75RnHME6y1a20a2AhOe7nK3o9lyfr5fhZo8Y2fR62fIIJypfk/Dk
+vsh+YbEbKgMK9vsOhOeqMu813VwL9e4aakuAyFNezDNnr5rIu0FDd2DkK3JPF5/EGHoDEOWBhXO
MX45T3moieMY1RKmHenBTeq9UOa/JYSkO1T8iqpZWe6LX4WoJP11wMlXD9sx74dkwDnqlAjtHVqI
tpmKtij+ur34rhcF72/EZqBmc0BdbW5NKdDt8Nk8pd/fh0X3UhllzM0w/upc7T4dx0+mv3bzXm8r
YiJePc3VBHSfLXjfby2IDLF4EpPct8cowa3a+K0U3aFUorXny/UZTLBJ15EqBEod892FT9TgDWUj
ntL+s5t8S0Cb3R7BpXl6H2C2rbJAMvMxIIA57LvJIl1AaHzNJnA5CNklSk9U2ed+xLIZJqNeW+Jp
UNNNMdbOKLyo1eY/fAn9ApwyqNxe4Uo0Qy4UpH/Fkx8Euo14oL4HNQDvFhGNlcW9OCtT9gU2Ff+b
OVWEnoXsjYXJshPzT36YfdKkeO2W/+urdnl8M/WA/qgKgeq4an8oYtdFaIfyPTpatmrIIeeLD0VR
vQlIZBjSqDpeWf2BzJHbvh8cWj070DGxK/pxepFvb4/u0idPmGmQAhz1TOLl8SEOg9E2riadQsVP
DmavJZsiN9aklhbeWpMyPEchpQ46MvPagy9ooecrgXgKMEyXPqV6tPeB/8pPcpA9TAAIrXY3bdw7
2fjcditt6KUjEkgSxsYIsSApMzsiKT5neSyN4ynqcbux6VaXjiZEzeee43nXymJ61JShXblpls4T
9GqliSomolA3K7ekVJurRmIHdiniDtANxketIufNaq25I8VvVlS6luIh9SDyaphwg/NyUjAg0lh6
lXiqJH2f1OahSo+xvgvdw8dXzPs48uWKGSC9adlQTN/lfh2j8oBw8+fbIZYmDLAqW1udBBDmuV0R
ufpoScMI1DLba374qIkugsxt/xjL2j3E62jlrl4cu3cBp//+rv4X+1LomyIB0+qr1t6hDL/Jh9dW
/XijmIOKUh8t1gmEO2cyB3kQeNo4rYkud+BF5hDAw+jn7dFbOJXfB5kLG4HyK43QJ0jWST0UcXWb
J0YDJ20NRrkcaPKQNAAyAYK7HLVQ790omS4xqz5Uwm+3vi+719vfsjAxpE+otJBGIYQ8X9SZhM+O
IMgjJKXHsvqKEkzka6AJX26HWfgSAJpTiQ8433QaXn5JhX3FUOnqeFKwQAyS7rHu3W1RRis59VIY
3NW4xiZONsoel2F0wYo83wx5E+T+TijbU4I+LRD9lR26GIZDR0dBi3GbMwSHzqCg3XQMWivvB6Hd
RXn9FQX2FWjF0qGuq/B7QT4gkEJF5PJzEOeJSj312DWW5dquLAyOEgdHXti7qFJqG/nDQ+pJRz0f
H9Iy+1XKVmU3offp9uQtnBb8DGaPEYXjOT9oe90fKKeE4ylGiqyL/SdBSz43of5FcX3eYMPKJC4A
deDto0HONY5AxpW8Vgs42QVkPp60LpR3Yy6Fv5vSag8BXb+NX/TtdrDG2MG3Nf5aNtAWM1ftaMoY
kLFuf/nS7iDzp1/OgYLU62wCPPSHRWH6JZMAa4kGzuBasC8ixwhPtyMtYA/4aGWitwENmahBl3M9
aLSBq1gbT7KeNY++F32JhB7jkTFq/H2sg4vCsVa/E0u1cmqYwZtGMNbsnRZyFVoXJGdgJxEXnnP4
8HfPjaSRxlNf+VvFzM+1smbotDii70JMP+HdRZB2YZpWCtbaJJe23j+qlrApvQiF6rVCpslfmqWB
E/YdQhIwmElj6DKSFZJ1tXIwnKQ4pwT2PYjFbSF9SjwPJvaL1J5vT+BCOCaQiYMEDfRhDqulmwYP
PK3JuYpqX8olROF2Y5mvstYiaFI4rextbkdcmC1SaZDg0iRzQVJ1+YFRm2PtoCFLmY6/I8oGgbJW
d16MMAk4kr3yUpwDiaQUVUUzzYzTGH+rhD9W/vGManL++N/fny2GvGgk3bdSJJzN1unEbYUMDKa6
+fBhxAgP6slvEziUNCFgLkeqcBs5VU1UQsXa/OIn8sFwmx+3J2PhSrgIMVtt4SCLeDoKSOFZxrei
jXZe2g70ZfrDh+NwGKHKwf9oMc5ryjoU7LRqNZZZTnU3LBy/fFDa148GQfsXNKlOL5rjd37sjTqO
R0jWS6cKuCclqm0mR3vP11em5fpeIQzKSxiyAlUDr3g5LSbF4KyUoC0PPb5Rwk43zon0UEd7WXy7
/UHXp85lpNlC82tdjLKSSEL/ySruEhn+bHDO4o/X2i7jzA7xXA+FJIst+STpnaMqz00R23kNMyXd
lCW+HduPfxbpznS8gcC7gnWYFoCeGJnsk2F4uIP4OFU9toZky+NK+nZ9ENAt+TfQHLeYDXlsilMg
15S3ffO9pAx7+1OW1gLllInmO8lczlOdDsAQbCo4LTk+UaMahbYcdj/zOtoFbfRTHruvt+MtfNGE
e/gLU1Gg1MxudqFAHqiR+v5kdMbvWE+OjbEmunB9JEyCC2TuPP+52echXHWopEbJKEF5P00/pdq6
aaP97c9YSBvQSeG5j9jMlPbOj7Y4Vty4aXlY5fnjoA27iC6KmOq4Yx+95tHL7uI2OebZhw/uSZ0F
uT6YOch/mrN1TjfU9HuZV0MVWY4/tr+6Qt2Kqfod2uJKYrQ0iogAQjmiDHatXIG/TiJhj0KubR3S
9k8nPQn+59uDuLAWmKF/Q0ynx7ucJEQpjGJFQZpdC5uoGx6rKlrp2CyGoBRF/ZN+wpWmeiEkUhEJ
ASlt2OKvlNVPstitxLjOQJgUhIBwXuC5wKK7/AzAdsrYV3yG0FkoBsfPSWE6etJ+j+FOIWTT2kFV
rBwM09+8TLJQ26SopZo0SmTsaC9j5rSK5VIT6hN+6fhyYgMSSpmd1sNTEcpPplfodiSpNqIeK23c
hQGFeEOqzIsSJvFVs7P3y8xv0oajD4yh7zroItxeFQvPEL5NoaUKU4SkfJ4NZ6JAUUvwm5MCJq/J
dmKlP4rCoazhaY0HqfY3aPTvPZyerX6tl7s0rByEOgVD3n5zvPOggPG0jLg5jTr4lQnbGRcff9sw
bXwgenwoO1ypmuNdjSt4xBu5SMxdzaqUGv2oeOZmjFcWycLZToOLVxT6vTT05+9HD5hqlyDGdOqq
l8kyIsp/eALZv+vtgvzb7VlbOC6Qy6ASST17govPznVVTXQ1rZk02TcOel9nThJmv9EHWTl4l+JA
ogOQw4abzDIvF34XBUmbVlVzaob41HvB2S3KF8Nc63Et7S+E+mUNTUWJp/f8c7IglrrAbU5iesrC
f9T2i6ccpeYh1xwz/G6ku9ujN23X+XZmjqigkPGDeJxnZIJSpkCRG1yXQzv10c79lYyUFNbysQWQ
yaSb/W+gaXu/O3KtblI8rKZAyZOC162a9g/j6B4UPX8rlMYWvfpZjbJdAnbHUePfIdheJsG5/bkL
BRZ+BipAk4fehAuYVu67n1GJuTnWIqdIKsOBrOvHLkh534tOqem0c+pNnSRfRDF6qNoUJzmxOgSm
8nr7RyyOOZuQlxwo06vMJ+8kq8yakBXbqHYSH8z2bBiQk9awrH+X/tXkIkfE7kAx/yofadGh6wWX
raF1BqTL9D4b+tccb84qQjlCHPRNEqqbIP1i1t7PHj21TEsMcsnUKUXzF4yCjZz1T43pPRlStM+V
+NlIpG0lrsEnlrbWJAc8te6gOs/vsSb1KMYEDEisH7LiIQJBYUZrheKF+wNZA8pLGkudS3n6Ee9m
fkT709XSaDhlUeAUJOy0EG7P68LWnYznuUAgrEz65ZcR4It7uVh0PVxJxTGA1A7FuR5+KdqrL/50
h3uz+HQ74OInvQs4u4u9PLNwqiClLYQHoZJtc832aOEcJ0uC7AoWjcRvrv7rybWZGYXYnpQy/CqM
1q4ea0TnwPxHWQVpWfNXHrsLW+N9wL/J77tJUtUgqoNSarGHgWDe74B/IpXySfw492tK//73YX8z
gXdx+iyCsRITJzKtR3Ew70ofUW2r3N2eoLXPkS9XRCl1cpp2Y4t7cWQ38pNevqbtt97Y3g6zsH/o
4urgV6aCPgD5yzAZmjsAd5v+pOKQXsm9HVPxqlbu2aXFRvlbmzxXNB25icsgujr8v8WWgjyuopcs
+3hxAJImPVPEhBeg96lZa4LpZ91J15CjUQPH0wc7Ml7EEXePZuVrloYMUTHyE7BziJBMe/ndAuhQ
XlR19DhOzfgtj9CCfEDo4fasLB0H70LMycC0RCFvm213GqtgD7Cxr8FcOGV2H+cPuh7AK1tZBkur
7X3AWepQpqpURSMB9fZHEt93wUNWfIullTx8eeToCyCYRWFtboKKZZ2ajrTcTwLkgSGliehPrNY1
SuPi6NHi5Y0BNvSKrZDkAV4iXtmdilLs7qO2LR4t5FUcJC3Te6NHqCFpxPZgVIN18KNBWzmIlr6S
PAE/cGz6AFhOY/1ufVQZuCBaMOJJyr4NOOdK1ieLFubtFbL0lp/kCtAumNA/V4o7ptsNbj42Eu/Q
g6cVNkqrafMwxL8GPPQy/YdqprYRrBV5F56N7DHKkuTmC2LChar2jakAOGqkbyj9bHMMV3P53ko3
bik5EyDz9mcujSW0exENI/7/6uWWKf6gx/IonmoAoA4HSfzU62r7POaCsDKif99Js5RnQoJAcQGe
DXhw+i3v502gyyT2lGDMdthV1XMgnnnq7zJkkzW0UKXRgQJjK11ll1BuBHFniHe6gGrZNkWlR5V+
5h1227/EhjZ/dCyKNXdJaWldwzBiPCZv0Ks3pplbQ1oqYApGde/WhpO50rOCIBj5MOj4BzXY69WG
rioA3R+aeoyKc+TGjtpzoitnDND0wt/k8ZqY+4JrrYUGHtuZF/CC2m9lpG5kxqI4pedq8mAFpg07
XhQ6/AZ/Cml4hohXQN9LjIce6ZLs5+gndHNaOx/LvatYdw0aaULpbc3wuWvCs1lJjld1K2fP8vQy
fFMBGdLU/LFXRanbphLTW8ByN317GJ/E+mUsip1E1pqbPP7crdX/k2g7NX1IlLs8Pfk9+shximph
uS1j3dGMHgC4a48CXxWeP7zWaT+R/00lGRoo0y36bv25pdmh9WfS7aqwChwy2XvwUqXY6umwVgte
2MY8ZMAYUBmgZDF/yoReK2hlxZTlQpU/RFUy7PqwHe60oa0chIuqVzNq8pdSsITj7Y9cjPwX4c5z
m9LttMbffaQmR5oU0hI7daa8aXQRm4ananhKS2/XATcdy5VdfXWxTeQqJJ9YmXDlWfyX8YZRUDsx
kqg5ZRp00ybybRpvjaONbnAAcL/G0r06sGbx5oc/6llVZ3X1qZtEnKH92anoP8Y8jFc+7Cq/ngJN
1TQegmy/OT49NmVwpl3fnKSi1Z1K98x7CteKbQrBm9xC3wdKvNaDWfg4hacnPkA8hBjT2eRVuhIj
FjCWJ2P0sfUu4pc0HyVHsVzp6+1lsjBtk0oXTiukpbgtz9JSM9HpvgUpkVz9R1rpz5B4j24Xb9u4
WROjXfgqFXgGDTIuZvqxs69Kg1EyvEIrTol6zhrY1UfReL39OSsh5m8TEE0GQkqEkIS7yvPsQnrq
1hBnizEQ8EQvlJox19jlSk8onfpB4eanKkB/stWSlts5jp8SdzQ+vvaoTYNsg3nKqM1nJ3FzHqt6
WJ6sNtESO6ulHoX8QobYTc6Y1X580JsxWOkjXBdg/h6LEx+D8rF15XKKtHoTKF5eAi25q4dT7t7n
xrMhvVXZs0ptrf4aBc9ucUzW1I5URu4iMZjiyqQFQMRYjfM30tjE3SDIWXmCKRgdQ8EYHSQ1hJVU
5zqj0yQIFH/ta9lhVwygwkj6vtPH7OQ19WssyV9aWXJQu964cbShu4JwbpNvpEIbHMsXV14c16tH
/quVTI0XdAAb73L1SG5rRL3YJZhTtZtI9EC9inbdrCyc65G8iDLfB6qSZOgQYD5lpeJbx6vWHdeY
8tMPvZysyxCzbeBrOrSPTkpOeoLO/UuDvj745L3aPDbe99w/GR9uCDFVgBJIT3kLIgg3K4OWYabq
ihAlp17alLJhj/7ae+b6qL+MMI3quzszkduW1mCSnHB43vUxiyLxD3lo7CXdfRiG5OX2YbUwSUgk
TjwGuuzkvLOz1w8aHb+rITnVGQomSuRE0lopdRqT2SQBPSbXwfsH8tP88hLdzOzCvueLIve+t4Kv
3pg8uFqziRLxXqhhXevxXpWaO18SttLYO32BGZZer2RcV8kIU/f+Z8wGVjHSysqwOzyNWhs5QdA/
e9mwrbJ6b0B8AdnwJyjHb7dH95oq9TeoxvVmoPB0hQzOfLUyhapNkPXF7dKKD34VPED625VyiMAU
1k4tSq3+YEvIPinV6ER9SCU5RMJCdMQy2hbg2VbOnoXdLyHLhMzTJHR6tfubxqr0URaxqh5KWy1O
kOo2mCyvRFnYmkSZ9H9QIUNWcLawaiMTusEw4tP/Ie3LltvWmW6fiFWch1sOkmU7jmLacZwbVKYN
EpwJEhye/izmO/+OBLHEUvZdqlxhC1Oj0b16rTJ9nFx0U35M2HNSgtG4zfxueG5vViVfphrBETgE
F5yaXBAByEaZC8GKY1t+dAQHpeoOXCV+mnxoFy7FWsWzI7u7vr6rU4lzo6LFF/g8Ge6pKNUsWAd3
YDR3fR5NGpg+ycZbZsOGjLCgVd4XnY1xJXjru9BindKv6bzFA7JiBQXZRSkXUIvldXfudtwZCRa7
cMojLd/G5i0rXjP99ebJOjOx/IQTz9Yt/LZqCxOJ/gi6/DvT+qawfsPbXMaSAGWejEMKySuhMw0t
TOWx0946tdgbBcirkymg2UZnw29XL7m1M0uLvzkZjpnaxpyVVnm05z7Isp9OXvi1lfgk2UEyM3Ly
706DR3ppBu7Q7Es79+1iXw4kmKuP4PwNctz56qNazL6tPDYzqCKrd5AoBoNwfM/L7qYMopF644/8
V14edAjNpN0LWCR2sxehrdb39F/QffHL7C3nExppS7wdw8bRQgr2MIiQ7V3rpyo+Z6D+ydjzpH4f
8T7pKh01jVcv+aBqWzfXylWCo4AzuJQBUNuQ1jcVo07yoqyXKoOtVxG32MZxW7ewdNvpiOEvSriV
BfUk28rqo66NULcCis6Lru/RlUtieZb/a0Eag2pb/WjqsACWwAc8u3xK9rgefbveKcoQef33v7CH
XmCoSOBBAo2r802kZWquqLpeAf1RBDXNQdN+VO1dPZBQVx7ozcBQsHLD9QMPhOw/JHOleMnCw8Ts
BlIdx9l4MPl7Xmyxq68uEdL+6BgDOT4AW+cD6ia1A59HhU1gfTHz71W2Ea+snG8L3W7LYwQ8Yhf5
VmgWzRAo17FA6Hmr+udU/5w3SCZtdehv2ZEWxhwQs6REgx0crNTp903/QNynmW28c5YNJXkRjAeE
91gO3MaOFJVoRWp4tMJ4QG2+q4s5BJfhQXB34zbeMiPt63KuCzcFudZRIXu3hupYGXZs/gsjGMMS
SeIqxB44X/ulD0zlplcf3bINhYf2/a7btyzdXT8zy9TLU4aKPBoFdUibgYrm3AxIJYlrZmlzJHbt
Z/1HNwHN4H07gZx56ym/tgssWEG/ILJnF71zjk2MjFh5c5xcaAfrYH4sUcRgwjuALGIjPl07OeiB
QaBsgaXhAmI/2awRJs2ao9u9qvDvlvEX83ZqQNpqcwLhuZmwBhh+JXTFg8beTej/NL/qLYL7tRWy
0KW84E+X5hBpIzRETAWdkuZIDSTRu0G9S3MSgtcMyWzUD+bk5fqOWF0mB7ImSPkhfpGzvYqd5Gol
ygYyUT9K9YemVnjNftfoj+tmLi4HNCgtEgu6hiQqYNbSIWo6QJks0MQeZ819dErNh2AaJ3k8kH6f
5MoDM9yNaEb7Hd2dbXbYREyGhAQYg1ENkOKy3O2nucb4jjpDw6TW2lpQcTB3VrZT7BtB7UjJSxok
PSkPZHJAXzS11ZtbEPEwsAE0Pv3s3UNDLt2ZBZ1DgbAlKDN0ihheznbgR+yA4RD4qycCeyyd0OT5
W0YHKBsltoLmC1dA0VQxIMTB9FjUDo34zDs0A7dDhC695t5t8FRxiKL7/ThpYOsQtj93SfmIdKwS
6WnaP3WscN5zXHURg3Lo1HV6kGAD1tmOgz6Eu53f5nE1PmpD9txWzuEtiebEPrhOE+TPykHJh0+2
oh9SoecRZOTnqJ4FoB+aWvsO8GNBr1tFkKp17s/wJGGW4Pd6TAVfme7UQd/yZ7UefzHR9j4peBOw
elJ9XcfjOikq7qNny9gzNNcHYh5eDUXpQqUxAHrxeL3jYu4xMqoHaddaQQNM4F5n9CUrZ3uXKrOL
rlIOxameDIGq0V9Ol49hM5V5pFRd6deFoaACmRC/S0m7UwQ43fURf7B6hYU8mSp/MlrDr2vQq402
UD6V6v0Cd1PpN8Vk7tAVB7Uu10wOA0MQ0lJihkZm6D5aFyCem2vTvh7ydqeaU+IneqoHo5WkgSqg
/qE0qQWSgDm/q/uZ+IaFETIbEWBm53lY4id/sRwrue8LAaHQ3ut3qWEoHwE3wyuDuDPwTSlLfCW1
xz33ujZSR1s8eDypccRsw2dsNu/Y1PIIOUqgZKqcpUfeGD+m0VLfUabvDg2DtFAyQEdzxGtxIxy8
xIrhcMBhOkj349xf5OpEA60nfbSzozM1B7d70FFXoI9plQagHFGrcsfbL1b7OrDH2ok1L994mV14
7AVJaAAYABQe5CXkwgrSGuUouF4ciXPsjdQXaCK/7nEuHNu5hd/cXydvjNGturwzkLOg+n0Cfs0m
SfxUNcIKAlvXLV0ECJIlyWXzyRCjkWIsiTKjqcOOTKvCE2ULXLU6IDSSgTEcKd0L8VgVT9lMocgK
MAAb9OpbOz5X6s9+q6l0dWVQpoSzdu0FwXMeIpiEcj6DN/7Y05iVTxj7xsL85paR/DKwJwh0FuT5
grI/tzCjIY4ISKQcE94+WmPjQ4r8Uy3euWU/Wpbls0r5VNvGg8OeamcPKtd9R7rnqdmrKnTRUNtA
4OcXNoPzIR+K1gsZB70dno9lAh3rOvXnKQsHsBRktuq743tf/Bw01R/MMZhxw5X3taBR7+Y+OP5o
9kQHC3ds7pvkhaIWTZqPemL5Jt+nIA+tTetZG/nG6TP0i2se8waIP55CkPcDjbl0H5YTF/0ksvII
hKr+ANFUgo5qYvp2qo67akQN3Vk8HZgWX11veGIpBFP37buZVmFu2Yd0qB579Rs0aXzV6X/V6Jv1
QcIFHcL7rEh3uzmfn9Af85UDSkZS0JaTO2SUhlBXMxCSjEoR1rwYQ2CIITeSOnh5FwNgEBb7BrEA
xXdmBfJftAXwBM3NcMSFFfA5TwPXA4kgACI0zb/MUzKHJdN/UqRWA+K2oLmgHzntHlJW/UAHtLor
JojUzAYuPlrHutpwMAmaIuhaD5fMoL+51fTD1AvzzsscNMDmSY6kosjfODQtPhho9LhjbbfPjmwR
TL7rPPqI9Cc129DN1IM3P4iMPoPr1907A2gnylbLQxXS0RH0qL40qjb7XT26fvHDqxLcdvdGvnf0
w2R6gWfsWNIEM9i1J/NHn5X1DqLupq/yYYwgiFoGVln6hESUHoYSEArFgebLkIK4ekBnbKMEtv6D
eQHDzQ84RunPo8EgEwNQecMr7a7UcuBtnc74p1ba9iOdezckimF+UVrlWwExs6BwMmg+cxUYGzqz
vWcUPxnnuK8o0aOuhYLYZM4UTVuQuTWJaINS1MqOzNUP0Y+Ak9PKi5qUcRCfNdDCtZvGb01rAPe5
naBXRU0/FAMfogF8vKGntXpABLjEurxlH3uXO6CpNscwU0TymIrWDbUu+0KbgYeOkn8XuVog8ZFX
QLCTJNAF63czEfkXNG1rUdlpxVPFsW37uvmai4n45VSyUAN/2aMxAHlXkOo74kAt6CfnvcwpuN8p
YANW4+kRMwDCcLo+2em5FWPxcOGg0nc/IB0UNI5r3QGj/2kCo1mQ1zna2c0KeoHWVMUkc+h+zLxX
eJYMIRlQ6ITpmk/70gzdYeD3M0DdR7Uj7g7BgflQmgN9NwbLibpyRmABzXJEbJY3hyoKZN96UN1G
k1g2eZ+ZD07zu8End32jVFnU06m6Z7x0DrwAOEQX3A6UxjV83qAhuh8m85GwwvXJCEHVREc4lSIo
8PmQ1X6lQAgQrlpEKVsYNtu2Ef/Q2i7A28w06F56xbdudvQoQz4h0jiY/V3w/mm7nRgGARHKGSkM
fUw+KljMKM3aJHQVBf4sdZMgmyuGKpfi7Lji4MxqUNvIQb0XcFIkOxP8Mnc5qkVBZ07Q8YU2wxdU
VRvf06BL1asd3+tODkFkPraRzVwLUnFTr4dtlwxBVbUZOJ9M1S/tGSXkZOwCZuWwnub9IdF1HqhK
OgIpCCH7jlbGYfTaMlBErQWTUZBgoobpZ4LR0KHitRzrOkiF8dnJrV+I6ox9oRrAW8GZtaP9lnW6
th8rDfx1TvqPY1IedmLog8HCiJR++li2tRKYCk0jry3MpwQkM75Z0iGkFCC1ZvZYhFSK5oNgx91P
leKGoq2aD3mVG4fWgwAeElI4lNpYRFAK1CK8t3o/IXl6X1bgy2sR//otpXM0QaHA7xsc4zJrhA+O
I8g/Fem3QbE8P8uc6p5ixH6mtNPOVdvyDsk6cSgAa0RkVQbM9GioijkJlRFlh2xowSVqWFXU1ty5
Q+Bt79C3s5V1Xr1BFpSoi04daJLr57doOeWoubCxPPL6p9F1ATonIjJ/p/CjmzK0axEOeNv+tSXF
BE5H4U2dARnu/lHvVX9CRD+xrbgAP/giLDgxIl2JiWJCGbGCEW69OXnMnY2C0lpgczqIJb46CQjV
TkvxWsP3wQng4/x748vtceCpASm5kpej3eJSBy2yQ4K6w4WkqiFXvl+3cqk6vYQOf+bpN/rtZByN
V/Qgl0HrCmtVM8pMZTn64FpntWtErs2FjxwzNGsdtUBJTLGghQ7vVKEFJUJvzbcmK35oifsFggJb
K7i6TRaqIqDbwNArt48VZu3WjocJoORpLj7Vxnurb7wb1k2gNIZXPfCVcvtYUc1Jj+NWgoMGxQlS
+6bX+Vq11WawuldAdoOXCVKxAH6d75WuwZXgKKw8wuNG9Xgw4F+vL6O+Fs4jW/6vCen88p4indWn
5RGpMTvkrT0dXG6afqsDTQD5gWSPMOQVwQcLurkePmT2WNxZE65onbUJ4hbm+rOWfHUyNNHMFhrX
G56ASDmniPBSMEtOzZhGSIHYkTOgm2B0yRQ6A1QZPRexMdGc7G8O8MmIpHzLCMnAFNbRU4Uy5cA/
9nyrbrTmIcAOg4ohShiqjL1wRJaPGZo+jsz61uF2s6uDqucbC7O+9P8akaEXAnzXHPcnat1apqG+
BLU6ipj1+upfQnSWQwxND8T+i7qv3OlWZtXQTFwpjhmpHtKChJk5R7PBnotGC60xj6Byfp8R1Qn0
eYwSGzkls4qu/4jVs3TyG6RN7hh915Maiot589FOGMqvrwNQSteNrE6n95t9BUl6tG2fnyRCAVWc
7LI8WgSZMryoDKvdMLE6jhMTkmM380xXMtGWRxUJohGUysS5x+H9j1aW+/jE7YKbSnS1wECgtRtA
dDMQqben4+76dK16hZOxSHeIN7cdJ3ZVgmHxLfMQg5n3XvWSJRt34YYZuTBeugVcigPgLpidnsZK
92fKfFP/PhobNZqN5ZfBdtj5SjOYGE9rEMxWimqt8uP6lG0sv6WfL0xKgPHjNcbSanUkMgtvxhRN
d+4Gb9S6GYimAyGLIqfcxVnAzEKfXKJb4cM8U8gsv4Dt4vpQ1pflj41lNk/2mJ0NnUHmpjwK3fZZ
90FRnIDmU2QOW9Hj+rr8sSQdy7SzaT0lGA2Z35mqvHUz8pbXB7NlYhnsyWCo47WT0sNENc0DACT1
c1c5G4mU5ThcxIzen2FIqaRSm7zctGEDOvOvtD0azhCN5jsy6CI1A48lgTFstFAtn7xmUjqhSlln
zYCO3iOSdA+F14cWHqJq7YaeUrwSm6K0qpHD9alc2xeg3zPR94iGkgtKElKCsyrTcYoybU+q3NfT
J6+MaL5Fv7puB9V0dJUDtCJnZWtvoJ5dugjBUabo+wLwMgFp9cc63UBRru2Nhent/wxJ69aYStdb
tY1bQX1sHR6U01Yj/tpxPbEgp39Jq6IvUIeFzvmh6m9G89CKjc23thNOTUj3p55qRY3qDM5QtRMF
wu7Ge+TIzfbKO/h/gqb/eX0XrE4a8FKo1i3gU1c6UDMyqcJBseooxJvV23gLbxAkrD0pEVyBHgGE
Auidlq44T3QK2OCK6lhqIH6z9iL5logs7L3vJTR6rg9mdfJAsrUkgkFUJBcEkWLFA76yi6NmVCEx
KLI9x7L8jiRloAx3m2wkq9sBesdAKKO+DnaBc2dk9hAmTS2vOFbp5Ff0WVVKv9rSE9kyIu1qPXU9
BcwQgNFN7asQ/CmfrEDTtoLHNaeHdwNY5E20iF7wjBK9gqSVUZTHfGK7DNWt6iegwkDsVX7iIcdk
ldGUkY2IddU1nBiVNh9Yf9tWXxLWtndMpiKcaFiDgMkytvo1VicRnMVopkej5QVbQut5gohlY3Ta
k8WRzNin/Yb3WR0LmHZQRPFANCm7udHsqq5WAX0u8U4m3mPbdH5afHTdl+t7fPXAopkEDUSopCB3
eb7pVDoRNPb3xbFutMfRnF4Ud9qIr1ZnC61JAHSADemC/hv8SqlZKQDJCu+7yj4PUGjr3q6PYm27
oZEAxOZA3YMFVoqvlETNbZfijp069WDzAQ1hHlLKnyfrn2p4TZonq2d/sdlOTRrnE4f6k9IxNKEe
U9o8ChCA2zMUrV3tvh3Z6/XRrU0gLlbABLAZwF0gXecUXK0CyusI65Hcn5pvBjeQfAyvG1nbCEDz
Ao0GoU2cWsmIa/DJ5hWm0CXVJ7W2D9RFU+91GxcM3RD6xZUNT4peNbRyyTmLUfEmzxjS7kMzaB/1
mu4mQl80o9zn2beCgnqeHXNvef1r94ry2TLeUZ1P/B68mxs/ZNkQpxHS8kOAY0SKBvISIPqUtn2e
ogIyOm7/gTTep0L1vnUl6ZG8Rnmrz9ge7HWH0TTvCkb3TqN+NxL0mlmz3W8E0/K+/f0zAKAxcC9C
l1rGzrvca5CyxM/QqNihS2YvuJmE3TS8jjVKZWaG7JkLglDfmN0tsODvd835HKCF3wRDPqgRvUV4
53wHUxCIQd21bz/MgGPtwYpW3Du8hGg6yGyclOwVW/lc08r9UE/8njDra2uIXyZtf2pj/yooMrip
R2LVTSGuphfqE4Eww65FSTuCKNUzusv0EBw2JYAVcwjFhkNiQYdmROnQme8Nb36CpwgcTsK8T5Hr
Gct9b3fLPzofHAMPzVxVqFc4vyBA+2gJjYXQ/mSBS9PdXFv7FPgYkUE9gDd0pzKU2nSccrWPC91J
AgXwXKr12W1nBEwnaMeCgCoKQwuZpFwRbfuxmwlvujgZ30YSoOfy+raUzuD/vr/0cSK+Aemd3Jyk
sMRQh8bgccHekh2rP//F55GXhboJGPAueunbUWW9GDQem6NvNIH+/N8+v4zu5DFl6rPhziM+r+pK
lB6UvtjdbsCAtg6oKRcNdzkeM3BmM4MXfTy7zD8SVNOvf1+6c39PP1wg6sUAflx2FasTxBCgpdrH
4NjwIS3iTYGu+zztN+ysLDNStuC4AO0EoK6e5GoVNoKoo+im2KY/Ue0rv908DIBtgJVDxUUFlad0
M7XMnsDI4oyxmodi2M3FoZv3QtkYxMpkLVhwxCZQZYZMhXq+2pWpgsu9S6e4L/bVjIoSStH3bCPa
X52pEyOSi1IzU2iDyqa4wV30Ws1b6WDpZl1W/GwQ+vkgUkFYZtFyihk/DDRAlwzq73+xGidDkFZj
qmlnCaPAENiPxX89KhYKjjcmMi4GIp09NirT3NhYjYTfjah88Y2Lamu1pfvS7EaNoo8LE4U+LjyG
xIfZe/S2CGzWlxu7donjQH4vWalQAp3UpJpiIO5Qc9W3oMVb319GeeKh0MikpUB1TbE2QwftjuUb
/nt9O/35/dILjuRuYThaO8Uo2BJthzptXe+ub6dVE9DEAqgcFFnAYp8PwXBpkQMNOsYgxTHqaEh9
W4uum1idpRMT0iw1RjsWHADfuGifwGY7N8//7fvSLCWtkVnJgCF4feCIEOfh9u8v1BAOQOreot97
PkUarwH7HDo11oYHrioBBx/zdQtSYuD3aVvUjDwXZCao8UmL0FkWqs0J02KPR0N557J7nd7n5s4j
kU42bK2tBuggce+BJw6Ml5KtIh0miHZTPe5NFd0Dkd2y8Ppo1s72qQVpvcHZIwiAv3o8ALbwxHYj
tOs2lmT5kSeh5u8Jc0AUCoJG0FdfXEkD+IFmuzK1WC1CFJ7L7I7Ru+ujWJsncOGqC/Ma+jHliN4h
xBxnK5njSlf8Iit9kKr8hQVsp98aQ2giv7i2lTqZUd2NwWbgJx3zf97+fTzvFk4G3KhIpZ7vW7Sj
4MHU1VMMMC8xAGD+i3N9+n1pJ3X5NLPGQ9hh0H2nAki8sY9WVgBUiioUI/CYACRQmh+W87m3tF7E
A4DQhZ/MG79/ZROBrELFxYCSzMKbeD4/qjGh49xsxjgtQkj/cvNZM+LrS7BlQjoKbZsCwNXDBHQ7
U1CYaCjSbZznLROS9wPMHiJvM0wYym5KH0bua/WGibWFWIAwyJDDcVzUoJNiriYPVmJzz1TAsm4/
B4gt//28XH1OdKesVQOfHz675lOX3X6Jnn1eivlMuytG0uPzVhcx5aF0gnLY8BUrHu/MhC7tpIoK
VSVYA/q57fy5Qh0BsKq/OA6n02ScG5mhXQksfTvGvQOkL3Td2a/rm3VjmWWOoVRLuHCW82COX5Xv
efnPX3ze0eC7kSBYlNTPf38CdWOXV+MQIw2d99xngJf9NwvLAE/CMd0EfwQvYSGtA/1gZNHffH65
osFuszy1zj9fTDoY6hI+xPXcBGpaBFvv0eWoSrfa0hnwfwYcyeE1bi5cE40yses85ZClMUQI7gMg
7PzK3ZA8W1lrxHqgeYfKyKJPKh2KFIkib1S1Oi51f/pZbbi9ra9LC2G1I0h6Rny97oMecetfeIyz
X7/4xJOFVjgAqXOD7zdz0BVAw25spBWfCokiSPXAK2G15RiJJIXohEagKui+p82jDh7P7PvNmwkm
wE2MahqUCmTprxwZWKj75nWcPyoz0C+3+9Szz0vrqzrMSAFRr2N18oX4Ivqtl+7aEuMIIMeP+2CR
Vzpfgn5QNVNRjCqezCePHwmQ8NcnaOUwoEUH5Qrkp8EzLDcFolvAEFaut3FaVQ9jynYd435m1T7l
bqTXWxRwKy4c5IU4eg74IHAepGsUDy10nyZjGwv3GZ0JAdQ3wl6NndsQFUvgCgYdRHwL8dhC5nY+
bXmq1LSGcnWc/kPRb/bD2FqXlWlDcRHt9AvLE0p/0roUgwsK6KZo4qwFp0W66yG53O555Tv22/UF
WjkkC2M+yLfBOIi2TclbgajEGQdCm9gaYxcZeOL31v66iZVNht4fxH/IjaI9T2ZTRZOmnQEzXscm
Wgnc/WYX08b3ZSrVtNNxRNAdHufuB9MI+fjr+u9f2VSnv9+TTmEiwDlsUxMKpd3yftfdMMseC7ER
4GxZke4lmohqoKkBKyiEJgdTD0kXkC1+t625Wv5+4nOREWr+N5Y6AVUDkvAbHmtrFNLJSBWbm5WB
Ucz8PhWR0txTxZ+3Nu3WKKTjQQjp1EaFFfRVFGhxqMPrK756/P7sWLnPq+X1bIsC388g1KU+6spz
qu4Yg2brxtG4Pl3I7kvLAcANYSWuwKqIkjLo+GP23m29LdZnC6kPkJ6CIFEGR2iJ7TVD49UxWlHB
ob9ZI1yfrX+/b0uDKBNjsK2WYM3Nz3PyAP7NMrmr6EO3Jae06qswjP8/EDnc8RzS9r2w61joYQY+
3NRHg+71lV9fkD8mlrGenA+HU5FDiq6OubaHrKLqvZYkym4U9f59f6CFFLlMgMEhtSztXzDAg34J
2OjYBIIo/cT6PtjYwYvbloJQZFX+WJDG4RJLZwWFT7Tag9ffmehhql8yZdckEdUepi188+oWOzEn
4UcM0Xq97Qw4MLY/1b7YWvmt70u3VJ2DPD9FKT1usv1bN22cwo3JkqM4JNMyddIwWYkWmrbfonj/
C7rFTvVIg7/J3J2ujCHdJrmTChR+MRQLjTUj5K6TT9e38Oop+bMWhnSRNDn6qux+qtGitkMnrKV+
HMXhuomN5ZBrSRmEPxPWY8KqdvKfBRs3osb175sG5KGA8obPOj+F1lh5UGxfbpH2bmJHtLn+ze//
833plhJawfuywvcna2elh2KL/W59Cf58Xzp9jodHn5stv59GzAINlE/djSlaNwHmLvQhL4yg0hSV
jpYMDmg6Y06/2FWg2A9Ztrs+S1smJC81oa3QVn+Hhp4Pup2hAL5tYxRrCw2eUWuhMwV4T+bwGJ2i
qns24jBAOXbcq84G5HXNnZ9+3zjfSA1oQ8bUFXVsW7ulLTbb6WjybN+uT9SynLKzPbUirQXU6JJM
6+H9dOWtmfasQCUMTZHhvCUAvbjRa4akFXGc3iqqDobAtZ1kAcnu0WKhj+GgHt0t4ratqZP2sDZS
JCQFr2MANqYUJZ+7efyQjX/xkjqdOuniKHuVG1OODcDBggUyxAkvnL+40oGR+o1lQQ1ffh5UaIAc
tcXhtgd6pwIjhX6Rjd6u9W38x4Tk05VymnUI5daxW+y17sk1/8JfnQ5B2sbz2I09S/B9JzZmX3u/
vn23fr20fXvUwpFvw4VRVKCXj8otb77mR05/vbRrrcTuGXj365hWxyL7rKbPyhZx/tYQpM2agnOy
bCdso3HaUSMY4v82Q1L4gZZxcFJRbKEeVBwdkEXthoH1w/Z/GwjJ+XM/Reu6N+hyZ+vap9GEsvUO
PdQa+/xfhoGS27kVgvtirgpYAW2JY9wZN+rq/g5r/yw0GCXPv6/ZKUhpaoQFeoPy6gFKJn/x+w1j
EadfKD7kO292u6ETI1wSCCDQUQ06xevfX12FpSMZ2NqFX2bZyCfBP9BkYGOa4F61ImCtn9t7cNOC
hui6ldXjAEcEjWaU9ZB4O7cCNto8JTOOg+oh4PRn8tbeiNr830KcmJAWunAEyZHDxz3xYy787tf1
AawetpOvS8tMFrX7cUI+pKPPDcg/Ns7C1ueN8/lpldZs9BLBk+LsSwMd6xsxx+oqn/x8yd2RztDb
1MFhLu29u6vePxlbD+6tFZb2Ea1F0dhLQsrKg4k9IY9TbTmM9UmCzgVEAEF9Jj9Z1KlDOtrCIJCT
yoYg23oHrw7BWlKCiwgv0ufni2AMXZNzUSNCJkBP72z+BWQZt28j6Dkhew7g3NK7cW6iZKQrLTEU
yNVqdx4kOEy+sVHXBnFqQdqoFZmL0etFEc/GP7R6MpuDoW5JC1wsBICByNCCndICih1SxeejgKZW
YyngP33tMrQwv7klv9UpSQaW7XzilPQCTCEKq+pXnRE/AxWMWu7GAWywN587AA/R0QtuH7CEIhUs
LTn0WxxRJUP1aszlAdRlWa9uROMrcwUuO5QUEIuhaiK3sriKSxNGkvq1VEBHhp7NLdd6cbTRYGaj
+wcwXLQ62nKPfZeJrgLio3q1cIGqn/xQSz/fuGlhAQduacYBmgFv0/PVUEC4o3jEY6+JdZjCqjrc
+nkb1w4y5QtMCVhQKY7hNqg5bMqr1wltZWimp+nGbrpcAohWAWqPW9RFcUEu+IxDWndt7dSvhe1D
oavZqrldrgA4M8HEDYCBi/MgMxcqScnQbNH1r5DDVeud3d5Bm8htbx4F5EiXnDxOneqpcsbRgmua
W9KA9qrtrNCLtJab4a0rcW5CWmhXTZRBA6TuxUqeizHe4tG6XIfzz0uuiSjZ1HTgZnmpH5lZ+Hm2
xfe+YgDiZB4UcZBiBGOR7JdKqIOMXeO+aD16i4+Um9HNE3RmQPJLECLuBSTY3Bc+gkQKbF3jRoPQ
5VbCCTsZgXQWWgNgRDvDCMaKh0ho+bmfoR0XIezNS714CyCsFs4dKIBKSz2NQzWhpat41fdNMoam
ejMEykWKF5VCxJQgR8WNeu40jElX53bwslfAKXz3ToA16fpaXFx0vw0gmsTLAfQMsh6dbRGSGb2S
vVr5R9SJmfY17ePrJi5XY+F1xlVn20sVT3Z8JdeqInNF9lpOXWhZQWUGHQhGvK0enMt9e25HOhhM
I/nkUdghYDCqv6XM25irLQPSYrjQ9qw5COxe65FE02gGWnprNgBNAhAEgXeCgB6uIelkZLQxJk3Y
wwuQuH3VhO68hcW9WG9YAH04tsviZNGtc76hCterRjcfxhezDzsagg1saPfX1/tims5NyDwLiAZY
aTOY0HaG9dHbgnNdbCfp89KZYx1xKJjPxhei3ff/gD7Jd+v7aquOtzoI+D7c2SpYV2Q4QG5lIFuc
YCW9V9TcH4BXuj5La8NYQiW8euFCLoAAIxhXeGrM4mX6JOyDIK9keuuTm/eTDqQVAhu0+aF6Lmfb
m1lr1aSZ9Nh6g6alam1w01xO0vnnl7+fBJjzoJlDXuPzYMCLWnWfdM3NewkWgGUwVECuAL2WPDlw
DE1fgYQtTrkvHPDAhbeuAvA3WAJ4JyQdLkgGANsjtEZYEk9F1DV3+QNv7tDudd3IyjQhibhIzQEq
g0KqPIhuLkuvNKy4SpOg1T+NzfG6gcu9hF9v6sg+IEQDXklKhc6t044NSeyYJ58GMfvV1xb59tp6
uW5mZRy4IJZGIBNIde03x+nJclvG7DhVrlix8Ha6Ehgbo9j6vDSKTPcaPFfwea5+stQOV/atSSBQ
CKAVfamhoU3qQlynbby0VQmxYrut/J9OVmwc6UvfCvQesjKL0DA0XuV1zjxQVpZ9bsfZ+NqmBMg3
LfSc24805FWXXQt9xGUlzs+cV8xZrVSjHYOy2ffAuUt/3rzKaNhFFI5Ex8K7sCzTySpPegn2wKFx
YlPb9UlobvUvrSwzng+YfRUt3ECPSTdQqauDkQwgWC5QH8frPmLRrQNAIxyoPFDdgpELkR2795p8
RJdFbJAQjJpNfrPXO/v+xf1G4PFAPunFqvbQ/QJh6PWff3mYDW9JIy7nWIfimjT/pTdwp7M1Eg9F
6kPO6ckb+ZMjvjrmzdv13JC0k8zWTYStwxCjUXWvjNEWe9TaSKBaZ+i6De6OC3z9iMZZQZucvphe
GUA9wDZfKZg+uXqzfwVKEDYQOQEmeMHg0gGXpDGzpi+zGZTkITE3AtjLHbt8f1GxhZ4mmMOlicrr
UW9439EXvKkzcce20OOX30cxEQE+RFdxHhCLn584r2CeUnqaG3chSnPd1jqvft5daCUWPCWkeM8/
39G0boSeejEt3Z3debsNj7T8/7PSIp4luDr//f6yDU4chg3FMV5CYyOeZnQBh6T/oN7uuc9NSDeo
NeWFoWUwAY07pfNr/dbkCYYAahHklgBOBz2dfj6EMc3ydpwyJXb5M9IPXplunLWVNUCaEt0maMVe
9BmkoJU4wvFqxSKx+5mhV1NNbm7RAAZXQwAANPGiLC7nrxa6PsdyOhLz+8r0wKp3oyowZN/ODSwj
PFnlthgb3hJOYo1le9o795XYWUXY6qGtd3fEcDfc4NqMmcDigk4BHfIAGp/b68embNMC9lj+yage
7Y0UwernPRw6JM0M56L3CrpGKZKjNUF/63vp7YCp+osVhxTMwlejQftDXvEh1XhjuyWJ/x9p17Ub
NxJsv4gAc3jlcIJk2RY5smXrhfA6sJs5p6+/p3Vx7w6bxDTohbFYA4utGnaornDqVN0jTX2q1N3O
jI5GaRk1J0YmtArkqN5Nndk4xlXD7BzlgAEN95+hrQWy0VyKvAaodjFBa7n+I6mLoQOFyLVuPPmn
LAKhbIo3GYGLjjz7Kl3Zl21nVUNiXpW+PTTFaUgtwQdsmCXYO/TvsUSWCYds+QFlqdAS+GQs0Dx7
VVmhZ+aImUl/sUo3SjjDpMtZqg89lOimg7Ebfkb39mng2t1+BecUl3FuJ1EEBd2ECSZgr90frS8V
cO6Y3BRVTNkyAVLuOR8tEEzvXiIA0VVcMuSlEUtzz4+MKR86CS3tqhXzAwZfH+dSEDhs7PRCA7fT
qt53IaNHuIbS69RgFvtFcJQ2DitaZXUEDxh0iJ5TbpfVhqJFQQ7Na0me9M96v98WGYjR0Y8LiDuy
M1xZNzObcOzV3LwO8Vf7s6S97t8AlGVUBIisKMdbIlIoRT502GEkWrU3Ov1zXzxbXe75tzCsFbG5
BZ919fJEmpOlcylJV/PNNPqDkmJkJ6YQF44odb+xzTYOEFw8B4yAyIguL/Ss1rJUJbNzHaLXyjSO
elle0mi3r6cvlHAPdaTJcxwxJbnxuTilIkLNjcViJHMIIDAZG94qO2k3r2hcS45Rzml4dSoPwxKk
35N1pqK6HzuO3I6gkwVtJowTyQQ10lIJuNiTmXahc2WMN5bzj2kGYfqgfY2V3bVeUCbiSAEZjnlT
Ggj+lppkEzOOYHrhN/WY1AHXUqm1U9ao5/tHbH3/DAvjQtArhUYgODecCUFrKKn1cGpfiNm4wYBB
Tfvl63ji4GPbqDHyISn4wo256LP2Jdd+ZWej/LlfPHqwWSLRdJB75Wx4V0TWOOZ28+KMzxhmoBT/
UT5nwsNyLrS6gfzIPlhfdpP8OCY67dm64/fDdeWs6+DM4zyGTvRlkh9q49TsfuDQeY2lRwCEEefw
YJdHyMlCFBUtWr/0F8vMMPVgOu5d/XcnDL6YriBlwpcfJHUKkcvKqhdLxWj0oxzuTgcs5XOOUitH
Zqhj5h8w8snHzKV5JVCwthkoryNhD7o7LA98peUKEVB3yHmfNi/N8D3RtcMkYXQNqg9ZJcqGru8Z
NAERbClA1KIEy1knp67JYJQt7ll/rhy3ErX4iORz95g2vUQxtqF9wdz60XLpr707vfz53EkdDbuz
0qFpX6Q2OhhvkyGCI278flTYGccZeO3YsOrlTphDU1ahLbcvWU7c+kHBLI3dXwALh7AHlVccVR7Y
UuSYtzdPTfoSZ9/aY95/3y3ewjVwWO4QG6xx6z+b9mRmZRm/YDJPg2Z4gZlm//vy3QEZ3414bv1p
JME9KCAe45reqoe8+48/n3tt0qzRQmmAfBWA9R+lTU73l2fr9xsOHAyT0X0g5bPc3mlS1HmWkvgl
JUd9OivhcRSNctg4QbaGPABef0TqOt/+qfdFCjo8Er/IAwbOkIe6f7n/DWsFmHOKzCcyh6i5wldd
fsPQhEAPSkb+0id+6Ortbld7KZ6pv/FfJprEgGVBPKawnIwRtLIKaEQxgfi/fQV3UHEBmwJ5uPyl
cjH4ZxYNr2MHcXlQl1/BHdQ5TAY43RCf6pNr6F+l49R9wwjh3bcZyR4b5HJwVtGIy3cwo64P6DVN
x5e6wODJFBOA9rKZgZADiW6g+JAfWdcQi9S0jE4duxfzoHd+ql537wL4PlAHABsbfG4+cmsk8O/1
mTyA8/2pyJwDifL9+8zcbVT3MNsCtQzuRtOc1NPUONMLpY/RmTi7cySgabgRzzleJB4jEvUQr5qv
XfZiHvetD4oLKpANwJKAYxkeN+e66CmChazS5pdKeXhOlcte6ZAMJs/3MgyKoFwk0tnWDM5ROgTk
W2Efo0qAqOPvAJ74hXjO2BFgrWIMDRgCbQI1TftN1T2lOJG9mVVeDWePEpnUSmRATa8fSgxvEQ1g
5+0dL58zSHBdI6ehkJ87qJZMH5pU4J/yjwIUALiC0wkMzgYNvRImRO7HoQ+U6kVxPFvGNfB37/St
Cr6gFGlESmqkkQJFdevqsHPEuvr+BbBEmK0Mpk6UlZY2O3a0rkq0rA86+WznT87e+gKTj3IXkpys
ngRMw1J+J9VK0VLSB8gkodsrdvcvDwp577hPsFDCM13KVzF30dbAZhDEYK6mToLZhvfXn1mZ2+cA
H4A0MMI+PI0Y5qdyC9TSvgFN+tgERvkghYDJYpjtA16DRHq5r2jjsGIKNGtZg/u1ZucFLCbFjcZc
T2q6YeQpgsdZJJ67C5gSBJamEuKH9FUa3vS9yPH3dbr5+dyrnEy0z4cB8mX5u1IHcXB/dTZuGkAq
yLAh04hsks5Z60zLNGRSsy6g1Unpf2F0V4GRgvd1bFi9hQ7uLBUGWNYxtroLFOKFmHadHp0KA4sF
jvDGRoDRBUfWBGAWtTHuRsRxOzqTiiVSfUs57ma/wT6AV91mOGKUxTAsdXkhZtoa5lirddCepPDF
KQX7sPXrbdY6i7Q/Wj14H5WoSlbpTVUHaX8wUs8YDvf3YEs+0vIwp7AYcIu4Rz8bekuu+qQJdPoh
vnTZw38Tzx2jMG6MQmsgfjJejOy1ElQ7N349awxg6TVUdWD3los/ZVRqqSQ3Qa15dnyMLEG0L5DP
ZzmrRsopCSF/SDw9dAeBMd24AKiGoNYMuDsYj/lksGaPKc1KKQ+S8dIlD1GJoTH+VAqci42PYDUX
Rt2DWMTi4fqznZfRgCkhQUmfFPuUiDDQG6ZiIZ/b46qX4A8XkB9Xvup8rOJPdiJYKNEncPusVZhO
r1GokDGj/rNZe/dP6frNAes0XjN0AsDkreaaYJ6hSlpTGwOqu6r+HalTWT1G5J/5130968+AHjxt
sBMa5i6v3raZZphwPA5BEV/oMal3O6loIgevLmD7oLCCg7S8DY1aUQzwa+Zg7P6QS70XiwSWC2Aj
FZg4IDBwljhTMfZGn8iR0wcN2A6013x3Xf5/FaD/BmV/ePErS933wOIa6RAMzS/V+rVzrh5cL+B3
ED7BbwHLGmKR5fLUYFrNKmmCDx+Fh+SMbnyBLV1fBCjA6iMMxOwiFGGWCgYrwcRdqxoDIzHcqA5s
+Rpme3HP+AqQ37ISG8ixYPG4wksKkGRsVdQIWvCggXq/FYSxa5sE8ijGj46LwMg+Of9r7jADWzIy
MzCeGvmrXabHxCmOhvJ6/yq880gu/TzowVQEJFHhZeDtWS7WHOphSypqBTUJlJ9ouJb0U/2nn36h
oegSFYLAYePmQRvrVkLhcF1UGHKC6HOCto6gNT0oMLHy/vdsKMDHIDGPhKSFvDa393Pk2IU85m2Q
Kqb7EYMf/ko+0lXIhimssrdcrh4sIzUhbRsA03JQj+DQERxeZhy4/WA1YWTcVLQFAISxVDAWskWB
5W4DE3OYK/q5pZ+b4oP9BVMiEhHX6+Zi3ejizlieScTpQuiSCsRYlI21/ovlQuIQZIEA4qCUxE75
TWpsrNMMLl+NMOhHa54j67x/t+FOwpw4wE2i7WQpPhpaIkVxwjxXt7OOZrPbr0EQdyOfW6BCIbPR
hXEX5PMHjF9NLUGR+73Kxe82IEjIb8MzWA+/MnppmMGF3AUOuHBz/SjHl8af0FXZyq9menDShzx9
LP+pqkM5HYbQi7NrPX+ECwrQ9P2lVNhFv/dTuK0qCsfpVEnrgskq3Ur61EtvE32LpU9Jyrg+jDaY
yWeVvtxXu2GrcdLRAwMkBPwvi3srI63U6iwhuK/fmjeUP1CkuK9g64yjvojIA40L7Kwvj8gwxnml
lnMdYOKNVJ6lvUgOvAMYXQbPCuku+C48kLBRQpqRyWqDsAjd0fJIvRcmxzSg1AiENh4aINrZEt7c
oRSYqahX7S5IrPHyXTLH/e4KnCE2lwqgVEQ23Aopw1jrczH2QfJHIidZVHjf2ADmpiDuA5aDIcuW
P78e27DXSgRm9Kvyz/xj7+6yAjsIzGCJAWniQShJBuj5HPZJYCWnJrpEoudkfTwX8vn5G2M2mZEx
NUkw2Ye6eBjVsyXKu6/XByrQpMVwligm88FHpI2WktVTEvS/YvvkKAITtvkFN+I5E9mg78lJ5wEr
pLh97g7oAtvLronuVLTqYGuRMULZla+g6Wqvq7Fe4QtKLwo9sKqG4SUJ3bLfHQYuFXEmqlONKtdL
KNIV3y4/Ng/7DxOm9gAPjIZkJLE5l24c6r5S2/T9MHXJSUSmyu7R0sDi15sagg5ANpAC4e5ZPbRA
5Rl1EkjaITXO0iftB7hzchE/z9aGw5rCvwarNEoVnAdkUr0qU92Kg2n0LMdTMbezP91fqM0v+VcF
z00eF0qm9qYZB1F+xG4Xqm/TQx8eU6HtYzu6WrMbTZx3GodTOIBvMQ4cxW3jU9qfJjBbdYJneOsK
3izZ+4zuGwtbl01l570dB2i7HQYXM7fur9fmV4ALAL3VSDljwtjSBCayPUiySZIgnA+a4jajm2cP
RhHc17L1FejZYky9sgEAEmdodSXptMko88DS0IR56vdXFXA+GT8a7gZgtnxXLE31xDZjBP9qeKyt
ky2a9bfx+xmEwMIjqgF2zqfk1axBXSRuskAlP38Y8T+7V2chnWm/2WM61zUQO3UWEPU5sYL9ZS/8
5psfzy2+NiIDVsOVCZz51Tma6Zf7v37jUqN3B91TYDFG3p9noR9AsBJNbRMHRgcr/iIZL3sRTTDi
Cw3cB8xADqhNxTTox0w/Dq/3P2Brc3F2VAMlBeB2+BJ8PCWZMc4kDur4FLpI69wXv14f1mKGCJbB
sZAD5m6Y2TS5mUcwelp9IeXDXHyQRc2vGw4ydACjAA8MCG2Q7C1PEB6fDo3nsEXtt7jD1EAvr85j
e7JPg3VoXjFxXt2fmF9q5N5ubRzmdhihsWcdJF45XSyMKxSxp663RkctG3Wwd1ZmQBaX3yXpddER
KqV4l4irhM8h8e5vzqYCjCnW0FGAwXI8IcAcDo6tg347kMrH0JE8O+/O9zWsHyR8AuDGOFnI32L4
5fITRmtSMZXGTIOu9VI9PdjxU9k+zjE9OHT/x6CfEQkGVh4D9JlT5UTzlLbSEAXFp1o7lpbgad1Y
K8BsMDYQyRHkMXhvWYqreCp7mQR581AcymS3i4NAAo1nqEyyvif+jcj1mSoyCPaDaviRomtIYGQ3
ruFCPHsIb4wsuKBK0pQQn9BDGDuH2Bw8UxRQrF9TG41zwP8byMEglcQOw40SVMr60G764irrXpGX
3pQTz4gvrbrbK1jq4UJTfUzKTOqgx6qvQ+lOw6/7h3a91YjpUO/BtCANGT4+MnXMLEXCO6HX9qdp
fphbgTuwsUw4qMiC4agyiCp3ULvYGuQeJVwkue3vpjyd4meJ1GdTq77f/471piMEg7uBTkCcWJDu
LfcjqhJ7olkXBo30nHenaD6Z+10DBBjoMrSQjEaoyn+LWmgORrVK0TUaj+U/hQj2sbETC/GcndVz
vSpUB+Kl6tX+p2wFSc+1dQI6G+lOG60MSEHwpcm8bnK1Vpv0Cp4jTQMh/TcnvZrUC/cbD0C1EcCz
4gPuhs59h4EqnzUYbXYtMRnKMCXX2js7EL0YaMaAHwJzjqSVwV3wXteo2el2fv2Mnnd3BKvS/bO0
sRML+dzdLp1el9IyzK/6fNSHSz4ItkIkn7vTqIIOAO7j96vjJRlPtsAN2RCPyhW8EA3YMKAmORcB
tJ95nSllepUct/hpvu5enIV07kYnemMXmZmnVyBVQVTb6LsfB/TCoDeCtYapKHNzi99XA1beoel1
Bmoo9iYRknrDUCzkc4uvKWGbpAZJr5Z+rPvTPB+EI6dFKjg/cJylocUA4/SqYk4g8ah9VvZSfqFF
H5QVzP8DQwYzfEtz13Uk1dSywirVvlk9VMNp7y4v5bNPvHneDGOMimks0ms4X8AcJ8yZr5doKZ+7
wkUUV3Pn4IxGmVdqXu98SvfyZWKJYBzY44OmHiD0uYOUh8agTUC1BAh2kTouRIMO19cM8hFLo58H
HFNwZJZLZJGoyKIsMgO1/lReTBG6bf1ywhdGMhTpUPRf4CYvxadV2o1KF05B6pF/SnLq88PkeLt3
GbkgvAjIXuLZ5CsXGZqrncbo5SApn8fxqDm7DSlwbTfyuUe5AiWnmkqQT7SgbJ9VTSB/tUbAeaKz
TUU1F+AthUd8EKXHLFyidoGMEY2F7ho1cWXra9T/ur9Om3qQtge6GVxcps7dtlrrRsmWgU2iwCQ1
vZdVXqmXIjTd6k7gK9D2rDL/Ak2ZvFscjp1VZXGBFHt+RhKTWJ4mGim7OrNQAb4b5GUYJwP60ZeH
Ku7t1LQHHYWO8Jy1l6/3l2lDOkBJYCEE3xqQJTzZpN2ggUGasimYHpEji6rjfxLP06NKfd836Qzx
g/2knLt476vM0JL//nq+Bh3noWbWPcS30ik6Gvrpb349q6WypnDsw3Lp07REkdNUp6B/UopLHwme
zY3Dw9Cw/y+ee5ZT1Qz70IL4KTnaGJkUf6QiJuWN7UWkwxrb4V6za738AlOiE42LSg5oE7rZ4+SI
qn8b3wAF6IrETcO0Fj490xajWg4TkYPcCN1I0twxw6ieQRS6bX0HtMDBYLEtcuDL7zAcxFO4a3KQ
mV45eraoOr/1Gbfymf6bt3PsZackI+Q38ueMPufFaaaCatmmClTmUWzWYJP4apmqllElJ+GMXPGR
Dg+R5laZoMyxqQLNyWh1Qp+BzQeGxMiJrlTzHND8rEaHPrlQEa/o1kaAYo21U1mw4jynXh2aGPOe
mHOg1J75axbxuG2IRzVRQ7kSSE/kpLkrQQsM2qNSDYBHdZhTz9zbEoZK+UI+F+hUo91ioxsrSLIj
Jv1i7osueN/We4DqCdQgw4DTClrA5Umq51Rvy57qgaYTNw9POj2G5s+9dmmpgz+tQ1fVNeo1gUI9
5xOpdps9iGcBMwI2dKjyLZI2SutFMVpaYI7SY3MoqkRQWlzvMhQgAwZHA415CE2WayTpRZ23kakH
GObm2mrQxX/xBSiLAhiB2i6yx5zhbgp5aOVuUAKtehml5/58f/239hjUP+gIQyqMMcQsf//cdLYW
ORBP4+dqdqcMg9L9+yq2lohhnYDfgsEDzn2pIjXHOIuHWgVg8iJPH+bnveIBQkPpHqaCcffyqRfL
nG2zQb7El+P64CZCYmATP29RfgMXya187oSWSk/jJob8qfozaNZRV9vjlD7YbS+4but1Wiri16kK
Nb0coEjD1O8ebNZ0dvcvFQydjY41VkjhXbzEGQY9pKHhVxYo4trWlf9GAUp8jNoGXNk8N48kjdOc
oA3Qd2pykF0J3Ce7vwBSGWkLxhwATMGZJEeJiaH0puxXEZ5o11EEt219HeD/3sjnNptE7WhWI+RL
3UFzPD050Nf7X7BxnBYauF22aOLQqIUGzC5XMES2d6OfsQjwsHGU8PTAz1YRmahoFlteuR5Pm2x3
g+xb1ueUfJb/YpVYscFkjWLIonOrBI2xGVVU8S37EqleObvOy/1V2tqHWw3cKoF8WMfQaaL4rUVd
J780ISo/P+7r2FqkWx1sp24cJVBvznk2Q0eiu9bkZSLg3OY34PkEshSZwpXljia4YaAeVvxZ/6Gn
Tw6gbL3AEdv8BDRMMA8D7xtPIJFFQ+H0JFf8Mu3d/mLr+50Y1LlvFHBpADWXEyNrG8UfjNfu1DYC
gO/m78fbYMDBwK/nkxjTMNPaKB3F78nRjryM/IW5QEX0/+TzAOUon6spTEzFp8o5pg/Vfl8ey4M8
oYYHAlBxPuREkJBGfYgBO735xW5fvtw/oFumAqQ/jAMQuWYghpcHtJXzWSOVJvuT4WYdCJNdsG31
oub8TS0K8uUqMgtsbAanBRlzM01m2W+nUz48l4NXVBfh/JKtnQa3AKDuJmoAK8ywnXTUHCZZ9uvm
mDzG0vH+UrGl4B5p1k0NDB9KoAgOubucJL3TSE4s+xSjNYuT/Kccz5N2MpSXSJSb3LjWSOtBDXJ6
8Il52hCzHEgdZkT2++hsxp5BDrvnyTNCj1sVbDFvLFOaS8OgTviaMLk2GHor4gTc2HLGhwnDZOFf
Gk/nIeUVGIgcbfZtq3SlonUxmXJUnhIq2JWtpbrVw/774juGPHYSffYl/Uiag5OdCxFtOfNP+Y1H
gykoSZCMRlDNOQQjvJyi1Z3Zj5SHaXxEO07/dRDRWW9+B2rRcC9ZJLQKRuvWJFYvz/6knOv6XOfn
cn9qjPXrgckaPfto2uBjLdnpJVsHybtvHuI0OQCMut+7RC8O4L+gS0KowjfvhU1U9vD/Jn9uD3D+
Eu/+Bdw4UsArvVMP2+wGcvvQhWqCp0LW/MY8tfZPqyTICZxETNAbu42sN8YTgeAQRW8ePtgjyTRX
iaL5cfqUtbVXTxRIsj954RyGSBDZbX0REmUI7xB7bdj2WtVJmo66b8fNUTceMSkdxFzp7ukEuOzo
0fh/PXxesWGcwZjTrfuD/cmildvtbljjFHDOYCm1iFI1KJCTR2A20liw9Ru3A4dKwaFizblwCZe3
PDNCrcBkE8Mv2qdKvVT5k9Lu5Gt4XyNk5t4DFzYpZ6liSCIyt3Jp+FRvjoo9eONfODr4iH81cA9I
Ru2WmmZh+Gn8Mh5HEWPGxvuEWgSwDgCXM3gtJ54qM6F5qei+iUkX4QedPjrmKU4+gDVAGLBu7seN
Li6kn5pR71GR0v28U91UPdil11l/EUouPojb9K6rp7h5V9Iefsv7c70wsiC2QkcLvBJQaSz325rK
UXLKUvel6lLGl8t9W7Xhi6AnDtUOAKVA/cUnJBLNTLNMiXAhUlf6kYmQrlvrfyue2+u86MyJVlT3
ex0TtQ5t/WTrgmIBc7u5V2/xBdwW21EWDn2GL4jyMxLIRe4R7ZJLRwA3Cnc093vRuNiA/WEj2B/O
thdOM5TJmOj+yGjqjrQTWNrN/QD9JINkoTLBR6tFMgJraMy6b5BzmbqOiKF4a0OAPMaJAjs+alyc
9cAgicpOy1L1teHU5SetchMR9fvWY3GrgtvzlAxDihqL6hP0Jc3eqD4W5JDs7iSDJYfLySCegDOt
qH2HMJLMQolU38gO5LUXveFb+wAPWtNQurbRicSt0zBLhaJrjYqA9ckqPxki2vet1xteM0IAIL2Q
WObkt4ZhxlmHn98Z34n9Jc1OIdqq+i+a8+3+Bd/aDdYJwzwdZnW5kKZSkQufewn5ifqBOsdyftCb
B0VE5rB1CW+1cNdCyRs7zgp8DnUO83iKPoC7ewBrZ+hqf8LwLx5ZBklBFhUB4aotPKpQsJqkFFtf
H+tfeXwRAvS3dp8VmTGMCVGBw5PNZ0Y6Fw47XL0RUAxnFs2h29wUABPfKaNwCTmblfWTVvbIc+ML
vOijJB/qj6MIdLF10xlNyP/p4F4lC5SREohUWTz+RsZTq1y6/s/9s7W5TMC9IKHD/pjcrsddRTPN
CBVflZ6t+BHjTvbKx8AtJMvhTMOVAgnA8ukLG7lHV74BR7pI3frHIItu4foDANoF0R8MLqAXGB22
VDDLKuJ9CT70+GEuTTdvdwMVWQsUunwYBJ0hbLmcUahMYy0lBsx5LB/tMTmQWfD8rQ0JKAUAIgQY
Ep7hirsgCsEPnnSZ7letNyff0XqOarMcvWmat38zWOlFRTsJegN5i9jUE8FomFb3w4+j+RjmD38j
HtlBNGcCG8lns8dWbXojxsMnJx96MIQ217+QD58ZKC0225gHUtc5aHMkiopCMx3S/tyq/n356+uG
dUHozciXGNaSc9OIlY527BAD9QRErReQFyUiZ2rjtDKiEBZZoqdhNYcJEJsyMnRJ9k+hLp8LupdB
GKEd8wIxewFE7KgTctcZnMu1VOSwGHozHT911Xi8v0Qbv5+R8MEgYbgQ5ohyT5Gi53FBh0TzJft7
73fV/h2G+2JhFwBKhUvI3TXACDI2GlXzQR9cDl/1/Xl45CP+lb8KTqM0t8za1vyB/JmKp3gsXGc8
718iGCTGYQtULUBnS4NUG+C1MZRB8xMcIPrW6CL/dX1MkSpAbgXOEy4BzupSgdyO4JYt496X0lOG
Vj3q0khgKLZUgNMGryaYKrRVdqUx2gT9rVLrV/OFWH6aXDQRH/KmCguzZkCLjJYYHi3XdBRjvnW9
9ZX0oGOkpOIatuAr1k80bNx7DzFgF2uITU0SdQwra/Cj8Q3dc2P8WM4He3+REKwUjLObERbYgKos
t0OdCoPIkzn4DqYWkJK6ZHdVAQoYSa4Jjx+eJnfnnEyLUdSORr/8FodfdBFkYe33LcVz5xWT1lW7
LyBeLoH1J54VASynuoOpum3tZk7vyZIADbPeGJb/hwFhdfq1FdFqQhVTigofc4idQXX1+Egj7VDu
HUUMnxxvEZpjGF8yIgFua4BMyrteV3K/cE3g2h0htn39ckM4XH802WNswor5FGjJfIznKfcJuryP
5h9nclXlKJoktr4qTMt71Q1zE1aDvlCVITPtoSUBItPVKuKK4j22EMsAfKGB74Mrkj41QG2f+yCx
AgNRLKLv2ZQPChTAVoCyAvXB8o6QRmu6EvVJH92C2UGLdj/csFKYOQ0OJZZd4f2aEUNVNIMkuS8N
Vyv2rfwohKFtfQF7s98J+1jD4PILdMwnyTrQZPnFnLsPExE5Blt7zOZLYdQdGsUUPqOGyeWx3UxR
45P0kFv1pVWmS7UffAOjfqOEi1nmLukaOkJJLntS5YbB3pcP4wvA2YfCBXYDbtRyjZpJ6/qwzWrf
cOl41CXvL8QztgwUqeCM87tMHFBKh/lUIs8VATf8Wnz/C/ms3xeeK6oKPL9nLYXxGNeQH5Zfs7Mc
f9kvHrEQagkApqImwkVCU1FWcY4Jaz7tvOklH9zd4pEFhW8GM4Q5BjzySTdDBVPo1NaX38bmccx3
w5JYJ+a/4rlfP1dYL0IhvjM98jzLu50miIdrBjAvCLJWURwa4OPWAlODH73p3XcNzP/3V2fjeoF8
CdUoQMEB1+b3Ni5tqSJT2vmyVLsygtC08CxRBmXDRkAJYDzI0yDrxOPBLSpLaLjJOj8zykNyDIUD
TzbezXf2WSDcMDASnT3LC1YU4KXpjLD1J/PDWD7S8cPE5ugJ7tnWWgEjAdcMVMA2kphLLU4LcppY
wlpNc+ZG+e9G/a1KIoKRrbW6UWJzXkePvEZh9lirxvhWHbpccJc3voFBYFkcAfQzOGiX3zCihFN3
stL4UniO1UM9739xFvKZ/ptSsFLKdlYYkI+eZMl5GbTDLKIn3fAt4PShZwtJMsAx+W1QSeYoo520
foMdrpXJ09VvTR6MeRB1r/dvx8ZmsD4GULjh+YFh5d4FuamVbszL2v+mOH46CdZqLZ21PzPkEDoZ
MUWei1c6DG9rVSrrfn3SmkvY7uXgZK49aBPZ0C3wKfFzW5RZNUqSj5oflZFb17G7mweCKQD2DJSA
aFFa14JlyRpjY0J6Jvr92JNfe9feBM0EhDuAk6wxQ2lftYoS94Y/fUybT2EpiKjXJgOttciCoo8E
SlbzvePcaKieK6rf1C4xDrXjhfXF6AQO/cYWg9GQAejgu+AB5QyTbUdgNgwbybfcvH4l4df7a7S+
zSgyIgaSQbEK7u0V9nwgdqVUpe3Tvv3SgYYorzWAJaUv99VsfcWtGs7Ho6mhT5lVYbqdWrjK7Pbj
7kgOG8EqT+D/wmnih9J3ZotWTAV7rdc/VUz3EPx+tspLL57BtpH8YZ42ghLOKIVarJp5oRp+lv6M
2lP5TS6eRvUkzyc6/tm9VNhvBrcBLw0AoJwqxcZQ96TSkCo7ytHj7kmxmOyBuwbKBLRjmhj8wKHE
Z0Mjcy9Lpp+rblxeWlFEtbHTC/mcSbKpHE+yQi1fudZh4trR/mYME8k9ODNAaiPCVbkPiBMpa6ay
kv3mMe6fw2k3gGApnvv9vYpZhlLSyH7iWqELoPju3V38eu4ilBrmh2cjxFPDi8mBiqCkG0YJA3pt
WFWEs1gi7vSgESmMwwSAMDn/U6hPIXkIpZNTC67DxiYvtLBfcfNGy5MFGpQKyDbN+F3Iz0l4ur9K
66+wEMoiH4kvwWwM/rp1iSTrKYBt/pAC5XKsOsCQ3FkUOrO1WF5qaEHKE0OfWaaEtxl0iLsZM1wm
33LO2fxZmj53oqaJ9UKxSjgIFZEqAdUbH3vOiQpCwrgpgs92rbuwKwLne0s+7AT8GMbpB8u33AhA
GVEod0gRGGHu2kri7i/RIJsE6lbwHcFjBYPLUoFaG3GW2TQPuhTUISey+yAtxPN+fRJWeFwtiCfq
F0aFQV7uH6St9TFQLUaSDwEiJvMtfz4da6rEtpIFoAZy1U5xi92IBMysNI33EhYcMJ5KSY2ytJ6i
LAsStwm/FcXuZw05HeAJMd8Oo5kRwC1//yznpWWPchWoOQh0Gxe9vd79FVq/bNDA6HPhx+Dp5B3U
XB+VVimUClxZByK7hfMhVlw5e8pjTFrdXY1D5h71XNQ4kG2Fy7T8mq6V8lnO5irwGueT43hddzBd
Zdx9J6AF14F1+OAZ5YkZMlACN9GAmQZ6Jnvh7Bya/Q11Sw2cTzbaKYLqERrSLj8MVPaG6nx/V9YG
EBpQ4GBwQrj1KjvXNwbWAeN6UjhyGVTJY1YghXtpusdWBHdZ3w64S9j8dyY2FOg4Mx5NjVnOuCNB
05ZoMXHRziow5FsaUBV6B/y991ovv8MiMRmdyK4CjX7Ji+fdHJRg2AO7ESo2qIIjauTMnxQWs5JS
mgVT+DzGh3z/7YZ8pHwsHCi43zweqEQ1yHLSMMVEd3CKGZrbSpfdG42R7vBm0PjBdoIL1hWDzubU
Mi4u/VRKH836EYDbtBJ4HRvHiWU+0UuMBk02LGC5DaGppKk99HkguUn9+3fi/BTNP90wI8gAYSoN
w+3D2HIHNkHyeDRaGHLJSJ7iwfCkQfcqzCQYZTce3ar5dn/dNg7WQh/3RSmpwr6Ooa8n09HU26Ms
Kj6tvQOkvXED4WjCVV5NsuzleB6TEQSOYXWyQ+Lqtlvpgmu+9RUY7oKKL1JbKNZx3qBWdalul10R
qG/DcNjvpSEth5SrBZZLBnThpEcg5M7zUCmCbnpT1d+zCB+ytUJI52LMJzxOlg5anioltawutVVQ
aF611nXqDzT17+/y1rllFhBIM7gB2I+lhioBmrgGjW1QZEc9f5biK4qZiuBybG4C2O9hpZBaR7Vm
qQQ95aWdtUkeVM7v7NrFgpO6tUqsrI/bsYWVs1MCSqvZyIJy/q05X5Tqqzr9ub9MWyqQy/rfhkRl
1WhSxKRPpyrMgqp/sq1zP3pqKPBzmCVd+sqo/yCRBUPFMDt8c7FTtRqInfM0cDJfxifEX0pVcyf8
I4cv979mYz+AmsKQKOwI2ltWpmTM4Cb0Bkyi9WqivVWwH5viMYUC/UtICiF7ttzucJrDuqXgV0xf
aHcQjofa2AvA4mABAewFApZH6uQ6kUK5KoqgVb009AzLm3Z3sqhoJgKCAFl9/A3JreUXRJndkxlK
rsP4GRkwd1JOdX3UyVmOdscXUGAx6ia4Iyxbyhbzxg/RxnLo6rorr1qWHc5llAju3upYvct/j1VB
hreiOzcnaVKJ3UK+AmLkyQMjmNf8bKofpPhn56liS4UCCEJiXEZ81PJL0iRutTHX66sJCOYxEw1+
XZ0qtDRgpi9wCqy9fNVvonbSUGtmUV/z+iLJj8reGhEj+UUhHMBqNj+FBz43WRL2ekrqa639iY5a
LjAgW78ezd7AERpwzBEQLxdnHnLTTky1vjqq97Pdza6EH38rnfPSyi4zO4tq9bXKfhxMTRAirS4c
J515JjdHVI/bqMfAiPr6Fk+B9DZ0X/ceHGBokOBFayV6+VB+WspHLssp+qirrwo9FvQo4jlfL/1S
PHfDRllOmzyF+K55ouWXVMTAsiEfEFEU59A1BkeAn380zFGSjFk8Xgdr8Iyi9tTX3euDeXhwM9AM
D2YrHlgWhU1KTNoNV+K4DflIpP3yUaNk8zPxsq2JP03FrCYbHWPX9tQ4JZLHooQiO9yLpw0MU7Cl
QAcgRwM8M7fBc5b8D2lXtls3rmy/SIDm4VXak+0kW46dqV+EJJ2WSM2iJurr76IP7uktStiCfDqd
ATDAEocqFqtWrcq47iTWi5f+ZdEXgmI09bSFaV6eUsRcwR4DJV7lF7UijkI1Yr6wz4YxHlqWH5Mt
LvuVrZ7JkByZvnVavDEggxD9QIavtbH18BW6JC8VUuAmYlriUSc/4M2y63KiQUKVHHLjE6zJKSv+
qPwBZZup2j/cP1krawZHA/wNcIwFqlb8/EazVbDJZgV4yF7cSb2k6gFEi2jLft4vBHws4OgUXX4h
Zy6kqkwtigduvDj9t8k59sal3M3mjYQyHkW4tFE6vQS4oKlm5MR5akAFDxq9xK1/fwor+44kGtLJ
ACziP/mVaiHObiSsMF5y5cisQNtNMyqyHsiiiYgEer/KGp6nauSlzHNfWuvX8DNh2cb3r+zz7fhy
SsJmDvrOIBb8klW9aIZhgsfR3mIHX1mkmRDJadKamLtJASHoRF3bF2XjGK0Nj3sTzDhwLREvFT+/
Oas6ZRPAo7aDB8rjn9jd0ITl6MDf4yEHvmBwEyH5Ph8dTVkNxSCd8dI2T8qDm1/uH6ClBZwPL61N
aaamzhIMr1YfPOehnx4GfnbS3cAE1GPezkKyT1k+DVWmtMZLMf2exlfy6/4sthZJsuN6xaoYt4Px
UrWX/GNhbOzw6iLBHiFfANuHgO98D4CoKGxSWfh69eSmPq9880/p7c24Y4nwBAX2GO3l8WaXTF5U
aUlaUVx2+Wj6Hi/9ot5QtrVVAsgZDUgRG8WLVEzz5qCCoajICfWsF7Sg8Qm6F+xuWiemcCPAmQuw
aTnRCsCEl87o/cE9RGq78WhYmwLe6ugAZCA1BFlzCUrdGwiQ6ubL1wodu+1oK66xNj74CUUpASLv
izA1+PdTYlSd/TKUWdC0vjMoG5sg1mB+j8IPQDtNvEGRPEBrvPkMutRMcE+3zks/fJrig5c/DOfm
s1fs14iZGMk1VnKaxp4LMRU5mId4d2tKuEzI0OG1i6AJ0PLSPrhTxFHH3JovCTuy/thuVVq/3b3z
ZUJcCbExaATIg3Cq5stkuIVXFK4avWhX5li+XsR+ZP2uzC8eKQOlCrTOr7y9+V8gXaF9gt4UgnU5
qBV1duk6YxW9JHF8jhTl9LzXSgnAiyjyQN4FqA5J/8q89RhgNeS1437bHhV7I1CzPLwYHz6m8DUB
CZJbLqaWneSdkZJXim5J4BPcrxwYH80vQHwp/pajZV5XdWoGoMiLpje+k58BLHzHAt0IkE4Vi0az
4jUEVOqJvar6buMBPwbvc4R130pLpeHVvgUJQRUrLwgpphUAnRs5ruX6Y3zsAKCKwqOUgzOpFitt
OUTKS+48Fdp52KrsXTpLaNX6phQCg7cwHbrSIlCnWemrOz0U3iu1TwXffQnNRUhmoxhrS+1aiLCU
AwJ8ebxbxdC5S7xFBQQFKiBdcjEAo6lVuOmrqT7kj+UWHcfKDgDjYiLagzoIPKokb6YfkmzIJ4W+
Fr+TNsh3k+/hsYDLGbcPaoTAFyWtTlrnel5zL31F/xcUWJTf9h7/+fBSUF3vG7t1egyfF09u97Fx
Ns7/8uqZje9Kbgw4Cd20NzG+1gWVk4P2wU9LPyVNQNxsw69cOat4UCFogjQmMihy6GSktp1kXl68
OvaXsuv9cTxr08Z8lm6ZQPf9K0Ochht/ps4Z0AkVZCjHagAb4lGLqR8dd2/KTIh0Yl20EYiyCEJK
UAJM9Gkq9qsEgrm4eNCNBylruVZ4YJFdRFFWvH5l/ONI92IIEcDFmIgFa2iqsUAqplnfjHGROC95
+qstA2N37xeMD3gryuawF8g4SXuQlX2Ger/IfhnVA3nYbFe1otCz4aXVTxU0E0X3a/ulJ+MpIy9l
yjcO0aoE4PuAF8CVb8r+WKYTe+qnAQvUOD4BTYY1bEhYUQUkNHDpoFxKsBpIRolGaH2q1q7zAjLH
vj7a6Sna6jO4ogmo3YBfjKf6m8rNNaEklqmXrHdfAPgMTPqpVJ6quAmy3eUQOlIPiMuAIBxdCZDd
n8upcpIRw+3cl5hWT9FjvunCrJiomQDJwiZ6kjS8H92X9J+GHRLvZJHAyQ7OVjmptGDAfgtELZ7U
SO8jXyOzlcS61+dg6zJeifX0/VwWH9Lvu8zGfwSgWAeJEyRRFjdRxlgLnv7OeFX7+OCga3SvH/43
Cfp8L1jeAjuSYAoo7VDO0TsmoKMiAg86uDLwZ6TLKCnw0CqZhuFN5UxoctnnrIoFQnBakMDioYUl
kjWbIpWS2KP5auj/eD9j4+v91ZE3GL3TEZoGGxscJqF5ktJ5KuvyJi7pc5IcKs1v7GcjPQzGRnBG
Um2UreGliMogEUQEkFCGXLLSYG481Akqnx+05pU2X0dj5zq9iRC3A1bMBXuapHKpNtTwytz4OWpO
rvZS0PD+Qkn2T0zBgfEDnQfqkoVuz49Rgc7d3JviKKxp7Gvmq76zZ+ibALjcgMkjSQZGRGkCWVF0
is5ML8yHo3py+uP+74fPiopkAOQFg/f8+zW3crgWW16Y9Z8+9Na+1mZvH4/UN0JXohntAo06qkah
qaXjoSMYboZvQ77x4lk5puDHRwBXHFEomjH/emor1ODJED8zy4/ob8MOdM9v4g2vfl0KuofDaUVc
Q36t5zFAXtOoxs+x/migraAVJMW53Xo+ryiDwKsh/oMMOxLHssoZfVX3SJOGWWP53AB45mEnk4HY
DjzggD+GVcJZktn4NTdqpwap2LBtA7O5bPYFW1kolNMgzAqnAy6+HGzNVeKmvFVxVkvwlQ2+6j1W
INkedgKMMA/sOvBSQCjaWChXOrRj5lqx3sReOP1u02v2tet3n1sIEHzCBih/ABWQrGtsuUVjxa4b
FvEHUNra+7zKt+8HLgdLJboL4l/zY6spDGGMTHdDRznxjxbdMKtLmyQ2GlX/qJ9C9EeO8jXjYFuT
505hpz3Y+oepPO21GdgAUOWKZvfoTmFId1vBYmZ7xTiFbfdppA/JFpHf2vffjC83Qx8iR3E1gvG9
axYF406HEquPX8hagnFelEHILuvouIhFj9EUIkjpG+ojcpacbtG/rs3hVoh0RJmVW4MNJs0wBUeZ
4u+MJS3mIG2BNxGboeH9FDpmYJYoAvuxf4uRr0JRsIuCEWR45yeUOzW300qZwpz9FTLj5/3Rl6YO
ZVMCpyS4XhFulr4eTwnPIEVnhZp31VjYFE+cvN4XsbL+gmQBBXJIHqLST1IxtVJAm2PWVog+ZH72
mMR/3x9ffOJNgFVsAEqCBVAJlzNMnWStMz2dUDgQOaFe/D2155xwHyQbPvqp+ap2gHe8Efdem484
si5mBeMtZ8l41LaiYMEOYV8DPjxSe6u18ZYEacv7JkuTAcVaYYzLOnd95rzeX7Ll7YBaAgSXYDnA
sbbopla6XgHEZostya2j7Z0Gk/hI2fhxt5Pfy8AlhM55WC4gNwAOdcSX3EQ2OBoAFoPTGSErvCDh
vsK2AviLEywkoLQAhW14Ci0Su6OluFFGaj3syifzjz48aTtbPL7NAcBH/I/7VABF53NQ7N5Fl3LN
DPPM7/OH3N1rxJEDwsqIxnCiXZUcbR00Bc/USB9DuzgWylPavtzf7ZUVwqjga8T9tpK67zKqmHlX
8VDN0FP6o8kelWSv740poO4C0XQIEBiB+RLZcZmZRRVPIXoBX4z8gHT7OxYJnqtA2Tno26ZKVlwl
qeuWkc7DIgdTS0UCau7Va+EvIZkIUyKoteWkYuaNpd04xhgace7nRem/4xwBWgQUImwhGorLBBVu
W2tea0166OYM3bbOyhZBmRRzEAd1JkDahcY0sg5kQ3qIciFfM05J9zBUcUDpj07fl5X7jyjgyoFn
FlEBuWGiOiFeQLPCCB37tx39TPfvttC0/x9elwK8Y+pNLi8yDO9XOvWnbPetDRwTyHKQvNI1XIAy
YqZJUcHTlcMUato/bcr8vXwbYoHApOcI2ieUwICtbK4RaLdpgRFG5SHK5aLKTze8ghWdFskH9LYR
DACLTk9NMxIE4yi+n323B99uz8ZOeqz/zOBGhLilbky3yWx77Fk+hcQ5mD8b7Zg3F7bFNb+46sQy
IVGmg1sAb3aZU49puW6wCUKM6WDxoNgbHnvbhpvxpdhSxBXwaMcVPMzq1HvnWDsN7UUfNyLf67vx
7yykG4K1Lu+KHlIM1DsbPvlubM1jVQLqPIFbAxfkAgEZFQwUy53DQ6v8WPTByEKydZGubQVOK8Lf
iInCzkrWI21dwrliwk+2/NYvtwAPazO4HV6Onrit7eU9hk8656D/6Z97FNfcv+jEF848QRwmNHCF
QiACIUrE5yeWM+CLOEUtLwqdSBXED9MY2DsbY76phYmqdnAoorvAohpTdRS02SYqThQ7KcdxOu6f
A8JLIjUHANYC4p3Cm2KIEvHQc85UOUzZx9i9RFtqt7YZwt8Aeyx8MyDi5itlTVGZFCbhIR2eku9d
fVCTd8xD9AJEbQ0C08DFzyXEdZ9EbjNNYRZdS/PZzVR/oIGyBesT17685TdiZPKQHBUjkaJjNwrt
ANrPZvpWskfNOuQ6etNe7m/NyvUKXxMhdhfpLXHC5lNqXDJ4XYSXnqU8w5bk/FQ1T4hy2VtBlRVN
FLE0hAHR1B0BNUkTmarxlDudGpbTazSdrOHh/kRWx0fSQ5xiKLzsiFRlnGv9WGsh84KR+/VWen9r
fOn71WaKi87ItFD3aJCiNrbe/aZH4lqAahFwR0YQB3i+FWqb6HnGDTVUk9TXD5O3E2kptByoHcFT
C2Q+WpdKx7dy2ZDnSLeE7kdODR+t3ja8zRVbJZhqkeOCn7Nkeu2KVC0UETaYSh9lc/ZXxTuitvH+
Rq+oOUqPENRHJFGkh6R7yXAK12kcxA76Gk6zDsZGU/X7ZKuV7Np+w6VFfAL0uGCvlbw1PY1MJ5oY
lNBoA89jQbE3SofdwAtShBhRAg/Ezny7m9i0CrWy4YqAls56ouMWfH59Bv8KkE6sYU+IVLXGFJr1
yR4e2z/790HA/9E+Fml+RMfn3z82g9PySJtC+oOrj64RRjtbc72d17fW66hRRURH9qM8Z0gm6nUT
3hZ/V4VvgQLv/hSWK2SAgwC4UcHWDUynpHEliPUsjXD7WmqP5IlEu3d4Prz0vANnsK1NBYYvPrhl
4JHg/tcvFQGll6I2VWQ+kL2W1NkpqFmquWVdtRodAk8OuTS70zdgdbsRIUNrDRY1RVJBhHfq0tPe
2ixssABaooIUXia49OQggVbGhVFD169af6qOVrxxty3NEeyoKD+HCBgMmUTWiYF21WLNvWrjS4cL
rbYYqlQu5pZbsHKMBFEJXBsARUT+Y64JjJK4VrTevRL1r/6pcL/v3WcRBEL/X1GPJNKM8+HjTGt7
JZ/ya1/6qtX7DjP8ZiMHtZwCuFYEWRawX+KakJW55JaZGmV25SQonzk53J+C+MS5RzMfXoi/eXZR
rR2SwcLwkfVjIkel/XAcoue6PdP2rO0EUuNUIYvmCDILBHDgzUouDcgQHeq2JbtW+oEp57LcOFbL
tRLoY/GYQFE9cvCS1UjMSmdZW7Nr+3ef+TspM9++Hg6S0GnAOBc5TS/N6ppOKbuOvjJwn6L+8v5e
LD0+1FmC0AbvrrXoeAJGgAyE7NqVl03QJn7jdYcyPjK0SlWP90WtrBRECTQq/hQzm287Q/CGTYap
XQ37IbOftZ2AFzEiXCURwUSKHBAq6dROHlGmGsUZVx3NuVUdvV63mhIubSzO0ZtXBvcYITRJ9yLG
mdFEhnE1rdNUPfLpxMlp9yJBBHxW6DisuJwvmggWMGO2caX9uUwOfCu0vzIFcXdiD2DKlxACK41z
Ha3ex+vUPCjeKTY+GFtBwKWhfWN0ASUhfCUEiCRfKZ1orKkFRKBUL4I/dnGmwBv2q52gjfmvEEmt
dQuVvCNKJq+KB/Yvn24VwSzXCck6G12JUcENjLAcPePTNFlppHdXRTto1YFnp3GrDnCpejiFyPgK
LOFKdYFlonhkAL3lFYrdp0GRB4jgoDVFt7PwDIqBdnRIPgqibkR+Zd9S1RJi9lrdXSOzBCzyW75F
lr806LiS4Bnj3QgoO2A8c812XUVL07SFgC/RFy0PXH5Gx8MiMIpzM+x2o1DiC+oSuOLgu1z0NBJU
UcrkpPoVzelofU68jctpeXpFCTGyCWB7AbGfbEWqIc1LB0b9OrAPlJ6A0dPYif/aq+VCCA4Xlkx0
sZIWTFf6xC7yRL8m+qE2/G6/lgv+YzCOoaIRjBkycyraPsVTAf2/chUc2k+5fnC2sEgrCnIrQtZy
Fqsls0C5fE2RhIwDogOQtHE3bYmQVokDNld4OUQY41P6V08fmq0GWUsJuIosOPxIS8Gwyx5t35Gp
zGuvDLvpLzt7KMt+m+dqS4Y0C3Djj5mlK2VYKB+z4mKiAtv4dv84CZdy7lDhwAKjLwg/4BLK91Lf
9YTExElCnh9KN+wZOvUEHVxc9szjL/dlLW9xBxlIJHhgUuCYyCEis086ZjY9CVvj4cWKdpt1tDkX
TD4AXALKJdfIkqrTE9OKSGjBSR8Dz/l+/+tXNmM2vuStqaUxIuSB8eP8QaWXSj2TcreBElNAtzVE
bkSxvVjAG+/WtRTcfkQloWoPB166Af99fw5rOwBsGLiIADUEqETM8UaAHnGtwM2UhNEj/5Ht95dF
Qd2/owv7eDu62pYESPQkNBTT/1TVW0q9vPXm40s70E45HzQPX086kY0/6uVfqfqzj6/7b/C5IKE0
NxOZzCJ3KyHoOii/3ZOS/fzftkFyBqlSOISaGL8w/LoPtjiXV06q6POD2km4rIifSbusRYVa154X
h0p8UH657Lz5IF45Ryh+guXAq1ios2SY0txtFTI1WahZ8ZfceNAQY969RCL+jnJivLtQ0iCdJcNQ
BoWYZRxG5DF+9MYNTVsuEXxx5MsRqkYGEimd+Q4DE96oKKNrQ8U6amg907MUrPbHvXOYC5FWyU2c
BrdQ1oZe9qHXP3YbYZvlJoj3xBusGlhMpAjnc2jTPCqBzutCdfqoWY/FTiJb+H4YHx4AfACEJLBY
8/EBO2dG14CBN80u02dtK4O6+vn4bPgZMBkLTGyWqVZtI5Af0ubZC6KdRcpvXy+odADtcMQv6Uk3
2E6iqVTtQiu7Jj/Hnbzsi+HF7G5MRMItjXbe1IVRdqDtz5TtRXZi8ZFJATYSNwECENLmmgV4G9vJ
7sLU7P3sZAGlev9wrmnAjQBP0gC3d0onzswuLO0D1Q+6ezab830Razt8K0I6/4oTE3UcjS40W3LU
mXKo/vxvAvT5JsCVIElaYw6t88v6FRnvGR7NIgRGAdkgGbcD8sFWmayxC+OLpqd+526RrawuEAJ+
CC6JMIpcfGEPQNzUHVRAjT6RR7XaV6j6dkYFC7iDRk5As6nSFnvA5Dda4XWhdyFgSO2m/WFveI0Y
HIAgFJDAmM7XX60TveMtr+EDPzj01a03gokrZxRk5iIFq8HRhus4H5+5Zd/aXcvCih0r5VA6lzY9
7j5ComEQ6pzEPbDwiJKsbgpQdLLQLBDBetKqv++Pv3wTIlMmwPJAucBEy51UW0SNh1gzqtA0T6rt
5/YH4p01slE9srZQuPBBbeQKBkL5UVihCWle10MVNl3QVg/ZdIz2Z/YxEcDwQAUgEvtyliaiaqZO
roeJcL/SgnSranttofBkNgFUROUCvIv5XnsNHs4R6nlCI/kJet+gwDuEWgej2e0Co/rSAlkZItTi
3EqGW6/G0R1GxsKoVXxQj2/l3Fd0GplL7ARY1vCokisl01w10TuX8rD/rmtPZItlanV4YL90cSmD
Hl8yeYIuE1RuJQ+zD4n9l2N+u39cV4eHMRLUjKg8l5myRmRXXDQFGUNw0QUKEBxsy4lflYAnGh45
uJvRSny+z0msaghhGH1oGshCVJW/FYVZEwDIGhKiIA4RJehzAbFeJWlnKx3QcQ3/4JW70UzAQIL2
Eb3ABCOTfH6MyKqoydwunKpjQU+DcjC70/5NAAAS8DUEeITtk2bAeB5xdepDhg7oxwp/7B8feSxE
vC28+XFK5+OnZTbgHdqNoak/29bnnYTy4tpBQSTcRtGiAHom3Qp9wwpeN0ofxq19+KU073Ac0R8N
qErBhy8yD/PPL6sui6eJDkCa/OzTi55suC0rxhTji4wfjigyitIBIpE2qi7z+pB3H/TmySDXjj3v
34EbEbISKEnTeDyFiMKjvpnkvrvxNlixpobgnBbl2sAcy1G8kiuaMrY2EHHRyc0/cf3T0F3Uy/1Z
rC0UKqoR6kTYZVkUHqd2N45tx8NOf0ZrNkbOzf6gDjK7IGNAXgM0pXhpzvdaa3iNqmfGQ4V8UYJu
fLk/A7GV8+gXkBMiHOWJhr8IG82HHzs2uPaoT2HdnFgTgDMk0j6ksEmdn6cfBvVwX9yKaTLBOIQw
G+wTOAmlAIbBkJfNzQj+atMHFgiPyRZUY2VLTFg9YFrAvLFEviaegZScA+sUK25Q6x8z5ZPalPun
AXicKLcRbXgWtaqDwWAeWdqDkP1n5pf9992rNBte2hQ6Fg51MoLOLwDEsXOZvcNAgbgFtNawU0Cd
yEVDzdiPFim9NgQmjp60nVQDwv7Nhhe6efM0dCg3SF1h+BglHeq1t3ZS9i4ESMcoq2ziVFnUhmRy
ff5j2mxhs3KKENnGgwRxWlhYuRhZNeETD2MyhHYSjK5Pi6d23O/av3HV43GLZIYlx6g4mswNPLX7
sKnIuUAiYxqO5TsecBYeD1Bx4IuW7wdOiEMsEo9hjVJYvyg2jOyKOs+Gly66uDUzPnnKEGrxoSyC
96gZYlQAnQjekAVcI+sBchz0FNd0Wx00/N64hNZ2WZQWgp5HmArZ43aSckKU0xpDQKZbNAXNg8nY
72ng6Skq54HLEdGquSr0yRilzjCNIWAC/hHvyP3jg3ADFwPwxnCG5UdJ78Zm19vtGOpj0KF6Mdk4
pSvXqCi8FE9bB40oHOn78WKcRhZFAzQt+KX+ZL1fbTUkXzlEyOWi+4SgZkZFsnSIQNzSq0AcD2Gb
nab8vLP9DmwF3glwxRDnFAgs2V1NPcWIRuFuD+SPqvmjtT/oPxcgLVHeta0FkDH8+WeuPyXjw97L
AMOjMF+8nwX7prQ8haaNBkvh7DlD5E/mN93a2OKlFswFSN5k16MANgJ4OTSb09gfG3od9Q2HcrnF
QgRqL99gJuiOM9eCgSS12zYuAqn1p1i5WhvX8coMEItFGAmAeEF6Ji1R04DuzmpYF+ZqeXRyclbx
e+T5cfdOAB2ICjB4xVAJuVjR44yA+l5rw/Zqj95RV/c/e8AwdCNAWqaW6mphZgYEgEV3cCM/MTb2
emUj4EWCNgwpBWiaXAxrRi5LIo+619yu/DI3gkzdCMSsSQB4D2cVBHTICkt7YRBvUBXwiQtghkhF
9ht5i63xpdPqKGVkeT31riYP2uzAvu3eY/hD/36+MT+pRHX6gbcYfqiCMS9AGDbtttggn3cA1BTo
BfQoFBO8cY7quAVDLKr+rw3aDaDvmN9tNQNfXaIbCZJBahpeDrUOCUnxPH11tqhCVrQN/YhEuhw3
p3ifzyfQpnrDPSv1rlN2iina+z2Q/bcaeENFNl4UBoPLQzpEY0JTxhBSvALD71tq6Xtf92+zwA0B
CaqJZuCSh+oZJe6KLnKuQ1COr2288apa3ppYn5vhJUWurGGy9B7DF5ygNdAlsU5V/ZC6+48Syr0A
GwI9KdZJRuWS2DCywcyjq1oGOvlkFT93r9JsfEkZ0Kte1TqASK6TEXj1ydjvPsLhETW7b3jcBZLH
LCalHqYmujrjZ+rn9Pn+568c1NnwkqmgMR45RY/hgaTrOt+dDlu0SCuaNpMgLVCGDi7m1EFCHbjd
MdNO9yewOryDBAP684g4jPQO7PGQpoXTRtfcUv0HM91fSIQSMjCEoAENsmwLUzSauUKMboiuBzvv
AhdcM/u//3Z8yVLwKrHUxO2jKwWPZPxkTO+wdKhqELRF4DYB3lMKVCEno6Q9GG6uhfLTTX5uYa3X
DtDN8AseSWayaEhhhrTxKbN+xdYvXdm4kFcshaCKAOvSG4ZYnoFuKyU3NSyR0R7tY3/Jpifu/L1/
G25kyNNozCS2YkdsQ/Qj6o7xxN9hh3DfI5AKkjNUoUoxqjqKO8B7ceGgEBsuvF9NWx0MVjTBQlk/
CPLfqITkRGTZpW7cFL197T66+ovV/bi/Qiu7AL4LYCJBr4V8m5zGiwt0xyBt4lz7sXhMzEvyyStP
cb6T+Vw8RVDqiOessNfL9yZSnWbTlRDTaef42HXn+7NYOa6z4aVbZ2J2SaMGwytX2/vq+u7w9b4A
McA8WIiXLOBZwlaAGESGLdaegVYrjatcdZL5Uei2V7h3Q+sju73/RCFZiMg/XjzwM+TKNMUe0oyZ
4KHgZu3HbZB6Gzu+slaCL0fYDXhiAGHMnZjOyxxSmrl3jbOD5fkFP2p8YztWzuxMhDh0N46eU9S6
RaoCnupzYp8Herq/GSvDIzKCmALA6Eh4yn4kKacR1h2XQ/udgfYcp3VjD1aWyEPOX6S1Udi1CFDF
8GEqtS2SEJRLpnJBd2LF2PCT1uaA8AgKlhBhAGOeZL/7gQ7FYBjAOD1OzqkrLvuX6K2hEdAFQFHJ
78JaG9k4eHkSDu7TGFD94R3DA5kl0AUCii55qQhPkdHsmiR0nD9jS33v9f74axuAcf87vuRdlAUw
ZnWO8SsTT50gzwK2k+hZWCSkM7HwcIIRBpbp0xw+qfHApujKCj2wsktZbJ2itS2+lSBpgRKNVlQh
vHPtu7DnR+pu2KSt8SWj1zYpTTIb46t/cnqw+nccodvPl1wwrtrAUTcYvojwTAjMav/9jz2Aa4c8
AgIkMqvCYAF8bExqhLqbR6IXftY+lFYbjM7Gs1wss2S6kREBj5egFcRjQVqmulMLSkGFdO1735ye
T0Gv/3X/tC42Ailt0awCBgNQnkXOVnHxLmTapFyzLCgnv0r37oQ0vmSxTQ4flVgYX3kZn8rw/scv
VE1AppH0B94f4XI8qOa22uDEzd3UVK6uppzj8cFKzyiU2rgQtoSIFby5EBTST5VaW8q1cr/wFNX7
n/Jqr0kS80D3SlyeIt4vJ3ZMA28ex2zgAJxH62uhbezx6gxQYIWqRiQ8F3mvBM4qSuubODTTc4R+
G/oxro73d2JxUNGWAtQDYGvDjQCnTLIXcWuoCTNb60o148C0U1IGdk4Dbath38pU8KoSqCS0+xRI
j/lmZJ3plWODilbLvZTaU1mc3K1+iStTmYmQbEcFWF2elRChaL4BkPP4mKCL2N+71wuJKtBOvPF3
YU/m86BTlaYDQcWsm6Iv04XWQZn6XrW7KEYUvgn+NBCsi8ChpCA5CtOadGjcq1O+9s2ZJoGXbET2
1pbrVoSkHl3OSkeLKxcVK9/K7FJ3nq+q58HYOGArdsoEvgpBXAAnwAonz8TqKOVd7F6ToEHtkAeG
iPs7snayQMYMqi2UYuDtLn5+o+Z51LUm+FPca535Znqg6UXdooRbW6pbEZKSGB4YH00hgmnPaew7
ahDRD/H3+/NYXSiklMAEAv6lhS2xMsrNiarOtbE+K1FI37EPng0YGvIa0HYZaFVywy0R1IquCZoD
qUFV7YUpgVEQMVaUuYkawUU1jFOkbuMxYqPG6qwiw0qPyhZRyspOz0RI29DXHXj7OUR05cktdF+P
Fb/Y7YFAudHkA3AJQYsNvNj8OGVOVGpGQmjoIfX22NANx2BllwUFrQbFRm0/GEfmw/d6xQHEsWiY
u4F9sHe7fyLxA/58dDdEidXilZJrSmInXCMhi4MmQZTstPuQzsaXlG3UqpahWR0JnW/UPI3K/vsU
b10LDy0gMoWPPF8dPQeziDcxEo4nbr6o6uf9Xw8UnYGKZRxSCJkPHzkGV/vRo6HpfbLQp2TL61s5
oMAvgKUGdTDwzVzp8xUXSMBU02nYVaERnfsqJMN+pwYmAgz60GOwa8m05GaStKZeYQop+d6aR4pO
9eq33ask6jCgy3DMBBJ9vkrO5ESNPjEaNuZx8gdzwxCJEz5zjZENux1euhCipGftELc0ZJPvRn9V
5JRUpyjasKZbUqR7mnD0GPCimoaT8mhVaCb6WjIsVfCepUKvMizUSlmS15RKXCYaDZ3oYPCjsptm
822t/h1fWqs2SfCIcFQa6tjnA28O7/h84BhM4AGE6yRpMxICGpvqHvqg/OG9P+1OaIjPhzog1YD3
OnRifpIqPbFiL89TcOj7hvVcmBvPiBVjKtxJtD1DSAmvLen783JKiin10tA8o2J8SjdKYtbOkAiy
iuYn2F65VLViSe2NsZ6FjfXTLIPh5Okne6s1vSbCFrI+wPEW3b0QDUXaYb5IWTpEes0hRcTempeR
Hmz6lMUHlR0UeLJDO/lcCVpjqx5ndfGAF4dMT6T/pHAKMDRo+TVMkMs+RK9Ds9+Ug68foFmEPAQT
tLQ3aDxko/P6kIU0BmzvRMiv3WcXTKHAUGLj8a3y2eKx1U6uQUgYdZ/NH3W9t5QFcPrb4aXVSVNe
DNTD8EnlU5MckrHbr3yChBlQK9xF0D5Jt6vGJoOmURLWNays8qruZnvBFFBxgNsUyDpQXUkHq2BZ
3k6tmYgaDRa0W4jflfMzG178/Mbvdmw+xuighOJY96DB1djYX3E+JLXALY0CFpFuQlWaNHyZ8Nxi
A0pW0T2Wt+e+032POv7+QwRQKRYHiTk8uCQhDgH1dlunokD8n2Q4xOqGBVmbBDr1iHgrrtNF8cQA
3lmWURdrVBzL7OCVR1TKvGMKNyKkXU6KfMraDCK8+hijJdDhPcMLFjOYCOGXzXe5KEeQRzeUhpn9
kDpnZWP4FRPrIbPx3+ElK+HEutY0WgJfIz4Scqmrj14NBsTTOyaBzDGKh4EFWZT60JgQ2xlLGioA
KkUpPbRbAS1xUOTTCmzDfyWIed4og6YYRV51aKLjlJU//Gjy3ZVvUOZbAVL8xOYNGLeVlIbo61Fc
+i0Exfr3AyAuWBahdNLwHm1tI2YKCRXnYgO1t5vxTXw+EBriUkEaSO46kFnEVGjmAaDUDX6k+Mno
J/u5Y4QQkL6hAh3APdzc800gWdYwHmON6HBSPZ8X+6+02fhiEW82uSGTWfIIupB+Bb7X2Y1dFZ8P
CI791thrAatjidOShuU05Ok3sz3z9j2W4mZ86cIZ4dinrVLh86cg7p8xj3do2c340vLrI6tsN4HL
7Q5oP3x8z32D+jlxZ+J5iztzvvpxXA1x4cJZ5cPlR7ubowmLfzu6tDhGUTd9H43Qr+8GPxhb3ZnX
LoLb4aW1MblSNXHKKYoNTwU78AIAhB/3l3/NlMKTR+tnxHcEN/98fcDQng9DDQygl5p+9eo8dXkw
NnzjxhRBVNnQAdwOCyEouRaJjbRUx7YFmUQYxShQtj61ziVJL0P5ufI8EMPvLlgW23IjTorpNnYz
cmScaKiRLzb1tfbz/UVb2xfESwQmBPSHiOzOF40ozWC1PUvC1D709Xmi527ritsQIVcUqRVY5lpH
pBWLH1r5lcW/R+/v+7NYs96Chgb1vgDvLfpwFZVCrZzjnQVIMV7VabM/VIzynn/HlwxfBhx8ZFgY
n3kvNAI79T+q+ttONyKIW7MQC3ljXpEfcOM2KVJQeV/5B6v9HychXXEKr3pHbzGJsQuG1C+jzxY/
b7oaa1p4s1Rvr72bSWgOmdqMZmkYVQEfD3FyiaeTFr/jJkL+EjF1RJpET/n5UiWZoyuDXqahYZ3N
a25uDC+WQlby2+ElU5szr6l1B8Pn5U9qndI/TXqMtDNJfuw9t+CAeqOvRcAVCTRJ+xLuZXk/IXyS
lkC1+J7ab1ir5W6AKgalCECeorYSnsF8nXBqRydx2ywkOtwy8p21x0Z9HLMt1rqljsPlADGXLQId
8DAlBTGdqh1UQTQFEmm/RI3xbnIRMBXfCpB0YzB5YZQFBKDZu29nqLnfjZPGS9QSHeoQOUYLPHmp
qOb27ZTkefjEqy//R9p19ciNK91fREASFV+lTpO6W07r3RfBa3sVqEDl8Ou/w7n47rbYQguaC2Ps
h4FZYqoqVp06VfVfNu80vDKks5AMByeXXPdIcrMyKjtKr+xknOO1bNm95kD+B9XFeOyivBJUb/Nt
HjQnG8ow5leCTivDJ7vZHiuZC5DMUNH1Vm82EGAnu7raDe3+8fIsnNPZBKSLkJPBUiaO8XP+fTCe
+8xD/VtifN4uBXg70ZUTSUUE2OfLFCdDA/64pLxCi/NTR5+q8MT46bGQpb2Ac4a8vijnv2Om5pUa
qA7KBa/Gz9L5pmtfHw8vvnGumlAdeDO8tBNtHyvFoJr8ytPOK2ova3d2sNYAfGkOAuaNCheA4oEF
ni9UxkvDSGLGrwV7uWpkJQW0NIXb0cVhuDERmTmlpsEwemM8VzFHpz3uVv0K0GVhCohn4OPxZBfV
zJKFMMgYWBZSvFdd8Xl+XSMjXBteshAE9bToHYbhA2w0v67dt4Ulgrf8zpIvgFJy0ris87wJwYp2
ZUPmDhTUdBeSbb8NwrFUAeQXzSblakSbmDlLAbC8avx1mj6RvD3GbXFS+nrFCC2t1a0gab+tLLEJ
yqmA4vBi1rj5sGblFlYLsDWQEwDVhFA4lTajAysyegmOQNNofyrWAWSH+lo0bkFBIbmLWCui4NDj
MkVBgRQ7y3lALoz9URlvTrCvo2O+1jFmYaVgPqHBBUwEFS+SuWZJmNQUPbKurellfw5rXaaEbpB0
x2x46VrXhsIcpwKcBpkg0C4XRxL/oURuy/eB91hLLU4E1Y+4feIxJsd2qVWQIa0Evqk6UOalfEWF
LI6PzUbHQ020upYMHh1stTV6RNarn8pwjPlu++cLvDGaVCAyB2TQXEMFllFXbd6AebJ4GavTWvek
pa9H6hsYfJS4oleqNDwQkGqRWqAA7Zrn34my4rwujw6MEWi1Ec+Sk0J2yGmtDgh7j+au7t7IWtx+
6bYB3vDf8aW1z9EDtwR5VITeT18OJPrD3B6UFlkgUASiMg5hV0c6pn3ucGoFWH2oL/fcRmsYgXvv
XoyPkjKcHFHAKTkbSqakelyKJHvzbHZvtrqjuhs4u/jX9lMEQSgERrQGWlZs1I2dIzSi1VBiHvyV
dbYbt5srmbHDYPLDjwiagXBsLqBwumzk6oCgYhXtbZRzJPrKPV5Se6INKzwZoVrlHFlYq3ZtN2N4
dVSPWpnbuQzo7FV2bbHismICtyWCEHDCUawoTYSDR10bpgZi0BOGnoz+oKuvaXI1W2BQvKD6gPa4
FScfALOMksiqwytNPZ7uyOZ2QNgX+H8ItgMtjwydND7aWgw9s2DwCvPPpvs06qftBwshBziX4MxB
qFdaLlOLjaQwyugKUnhbeRm77cF2PCRQWqNilQQ1tWRQ24FbHM2WoV6b08SerKfN34/bAEYWINlB
oC/zaGaqDhQNMEZXYp/C6Lj2VlwwczA5MA7AjSKWLBNRjozyHmYpvKr5JS1By78P1Z3DvpT9sV/r
XLagSyALWhwZXmDvZDKBQSMRixwjvE7o9JocUvam8JN+sT7gGczkSJ4BadVQD4QPRR1/4h7P/n68
JWvzkHRVGtNCEM9gx+O9pZ0q06tzr/vtbAc44Uzh1Ar+H4HbluZh5OBIQmcG8CEnaDpqcHetxnBp
InDPBB4FFRhoTTjXiegwVZOuTqNr4VrDS+y86OUuKf5YeV0sHTFQVgF8jje3YP6dS+G9o/eTgkqP
zvwVW/sw8yjbObmrpd6wxjawYM+hEfEMQHkNAiwyJqxFZZLTNiHS2OSZ7G175TIumHMLhQDQVCCf
wYWUdqTUmrIaTT28WmhWHTVuqHl0O05FODqCVAXdV9DFRbLooWN2YZoh+1Womhe6zFJX7NTCGs0E
SE8MB0FHo1Ps+NobihcOu6L7wC5AAmgMwJdoKYC8z3d84mFAilCPr1WSu0TJ3V+PL+DSDHBs4a4h
zXwPH02hMJ0wzYGGiEO3GI+DspmEyUGcX2D14ZCINrPSJgBAbBZEQBepdarBn7PGhLU0A7jKsHwC
SYDQ7HyFzLwMO06MDPmp5thH5BRth/AKZOe/ErS5BGvg7dRakJAWbq28tPpx+x4AGIznNnA7YKuW
VoiDczajdpCBRUJzS7JL1zzChbsGW4GgNQji3llc5xNo0y43jMBCOJa/BpWzz2h4sOvt3g0qDfGm
F2UNYDWQLvTEBiMLAptd1eygO+4qb+jCPmNoQWMASBgCvtI+05ZOHULK6XXoDpOvdtv10Wx4If7G
ay5V1MUWSpxeSf255S46x02b2RhEOxLB4IJUEVw1OZPKBhTSNbaTXlE+zN3VBu0LTvNseOmYRnrT
VBq6dl/L5BSnO8V+q1FQt/aIXDhLYG8RXfxQGQMbJAzhzTqJSvuGNhq78minpE99hQqGD5wkUYCB
RyR6X4MPeC5CAVu43qsWAxQ8tl7DdCUhtXSQ4Keh5lOQbsM0zIcndtIiyIjKpJK37nBmQCQ/vs9L
GyGAfYJxAPgjuTKi051cr3iaXePuVR/3uXHsou9wbT4gBeYTWg/UbWgCOp+GqgSTxpMAp2lEacS3
CfQhE6ndWv/6ETmw1ehXBySVzM2cRiNyUqGRXp3hMx0+hdRVKk9jK7NZgGPCNKA2FskcUSghm4k6
VUnRA81zbatDXLrASkwojLKPMUONndtpfmqemg+ECJFRR/JFNJsDmZ90FNDwsu3pVACHRjx2LLT9
46VbOmkIpgI0juc4uipJKstJ9bDWTDyUQTHiZvytrLe/yEQXbAA+RW4HCe35GWiKZkhsChydlr9k
3R/WZrppaCysDJwD2O57/hi7G6dwcERIpHtqwTlVHLPt4B6IgM2D3sC2I2Axn0JH0sSwY46YV7uD
2SCbe2SIKfw7voy1LoagU6wpi69q3btjcJqaT3QzNRpkAGko6vhFsMKRtsHUohTcFtgGw4lP3I2m
6AP7jMsHRAY4Fcw75gmqdUmra8CskgYVRCe9W/FAFt4VorTbhhfyXlcp6RLEvTQSNGV87abX7Bva
FXe1q9B9Zb+a1mH7ncArDLTZaK9pwvGf73eI6H/X10DkGBXzBqQkg3JlMku3Dlz4OEpwa4EylRyR
nreJ2umiViZ/as48+R+Hl9bKqUgSx2J4kv01xj+CNX95ycDCsopsMEpQoZrmC9QreUpbtcKds3ex
4WWdF61N4V4E1l7wHgMSiB5mcgom1AKjH1uovSl4LslTbrpDv6LPhRswD61BBNLawDQC3gM28fks
8jDhXcdbvIzMF655TYGOkcfI3Bnb0XszQfLLfqSREgFFhvtt7Hv7Wzn8enxeF9fq34nIdikcHTsH
ORHutnmKgG8EQQHdPRYhdvRurVD8hvpDEAfe8VsNSaN3dp7G8Au51zs/+Fp91KIAXAmwQ4KF9S5a
FAUdcugDUAxJ65HCDeyVK7G4RjfjSw4bUZpkBIgkvra2F/afkJncHhlEZRq8QRxZPIXxDJgfpzrK
sHajhRnE5r4IdhxVGts3QcTMQTgualrl1BGP0yYrwaR1/eJMXxPr2+PRhQWQtxi6G2gY6FjQyUvX
IbA6HoXNhPpAtyCnsfcswxvWnjBL24x6X7zjwe9joNXifJEK+DLGkA/RtVS/Ny/t+OvxHJaGR5IQ
KU+45HDTpDm0o92VZYBQQZHv0KpmraZr6RABSIfqTwAc4W1IRrQYUlKCWAmEAeRUssS10de038xk
hqKMWyFCbd28XkarilmQQQgqWO3DsPY4WloiADQBRweyUfTAmw/PU5ArNI2JdlnjH/Aog6+Pd+De
TGsokv3v8HIwKFUj3ZgiDD/Gz+XwHBgHyzh0fE/jn3m8Empc2g7kOQHGEMBubPt8KpGmgBQsQB1R
Zf3U9b+c9rex1tVnyUbcipA2I6TBVPTVmKLW5y1NwZxysAa4aF5NNr/4EJmAg4+7h8cSXIL5XNSU
aFFiRCCioIek262RB9/vOoYHDApsUTB2dw4HT0c6jkY6nSuwLBXqPzT4/HjfFwWg/FS0zxI9VKUg
IAf+3eAsmc7F4JnOp4hsB3Kh0g4ZHcRjRdGdrF7H0uFmYbfxBSy8LgELX7TWDeR+rzEsOhEiyIXU
CxgW5lugBSFnxThFF63fgaSYGfsJNDboVr2WJl5YK0HnJFrWAV2CxmBzQao90j5sR3rmKahmsuK5
3eyLg2EGDjEAlAiB4GrMBWhlzlg4htY5f1WNS56ulC4tff/t8NK9y3oyxDUl5rnpntP0lA8rjtn9
vZ5/vqxm0e9FtSZ8vsYPefeLOP/UmzsIQYIgTEXsGJYUtODzFQrMDkDciZlny/rEnqpqZYWkGYCW
BZEnxMMRQsNjC4VF8+HLwmomzWz6M9qeu+AM2w1TuNeNX5vu3LsUNH6FryFI5cGaM5eia0pDa5P3
Zz223OlbUGsrUaKladwKkG6EOZat3mkQoHyLALnRkXte6/8iXbq7OUhHFRHfMU0niAhPCohHyS9v
ChDl//vxSkm+zX+kIEPk4OWLd7CcVs2Vxg6KFlKmziXOcXAb82Curda7jrvxoN6lIJWDKAf4eBDq
kHbdbOyqZGrWnfP6VNuHGHW53amPItdKX5hxHJxv40Y2xjuRwhzfOAsx4RmnYdGdxzda7PuNtG13
w0vOQq+3SanZrDvXod9MF7ZRqb+Pj1CtiG8BFYAap/nnc/COqFGbtWduN27Edy3dGD77jwRhV4VL
hd2XjvDErBFwBNaeaze1LbCGkW3K6j8CREIVphXmT8YUNX1QZ5qldOdMew66J+Ycmvz4+PRK+vZO
hKSs2gpYpqRVu3NTP3fjaSM3LIYHbA+hRVgKeG53sNwhJ7GaN8Nw5s1zEh/s6bD18wFQhxIEyh5Z
bWrImwzMhIMbPp7DH5ye7I0VnOLz0aUNwEDwbC9Ue7cakv/p2NbnSnsN4td45evvFRTCHMBEico7
BH9NSUGVo9E1PO3r8xTtYsvD+akNL6zfkmZbWbmYB8K7AuCImm+odGmXO6eKgSupynPgN8abvZZS
EP99rpzQwfM9Dos5oBBBughj3vbalJTlOSb7vnzpuh+15Rr9futew+nARUNlOdyOO17SdJj6kuSp
cubqTv/aqZtvgkj2AnoIlYH7JjuBRG/R1D7NzLfR/l7Z38Pd1q8HxangTkFaB/F2GZ2U5YXao5eQ
8aYT5y+1KP6IupX1ud8FFJThDqBWEWQzd2GtWKvtzm7H8S2bwDp76bKnhL7ozYr7ca8wIAVZSBgh
iFDkh1FpdSUP7Xx8S0of9YRrhm5pEkD1wLdExhzwCOkRTxMts4aQDm/q8NnWDnnlgiSx365YESO4
kSIdWFJGbCwUbXhTin8SsEYVL8oanc29fzMXId3tQbMHg2kQwRxAI0QukvQr77p79SFEoGgGIcB3
v2Bu4RqmB2qTQYRVc9dkuzb6UTZeXbkoN398eBd2BU87AY5G5hNgCfElN65AWhSV3nKgNkMwhNRo
RqdDSh5VXjCsMfYtTApXHB4nToCG2ixJVKumETXA6foWBW6AMEi4szt/TC5dfng8p4UNmgmS/A+w
khlWQ6cB1+VUkN8oAos29lCA2hU8Mf8/F7jr82UDVroD9TrmEo/elHzh5aFcu46PZ4Go11wEB6f1
wAE8fmPZfuqOBflLWdPudzde1ZEqBiUTAl94wcqb33bG1JulmVzG7MU68GnlFC8Mj5HRdggVL0jy
yKBywqyopcTG4zv9MzC/rZHH3y2QgEwg4ojKI1ABwcrOF0gZaWq3SlxcFL8ePJTghWsUzYsScC0Q
HMSrDPHHuYQqCQMaqWFxGYZD/mtof5u2v/Gowu8H7gMsBgCk3edpmWESvNAaconT58R+1oKvW0kM
4OTMRMjFHCkcZUOvesHreujzA1tLcN9pEIwP3Df0FAJQUCXSIrEq1cd6VNDrI7xMT1+CF7r2Lr47
R0ICUEo4qaJ2W4aX8DRuWZeCKVv7y+Zuvn+8BWujS45mRZ2pIAVGN4vU0xIEb9qVe3Cn+PD9Asoq
PCiEo2SW7CajPaw36PXV7FL0TxkqtIZX3u+0NaTS3XkVghDGFswq8BfkWBRoxBvNSgfnMk4eyEmQ
zyEb8abvp0lAc5HGQyAY5ml+JdD5lhGqBM6FV4qr2fu4Lbc+jQCl05FaQ7UO5oDmX3MJpE1JEtad
cQnLf7pwFzY7p/y9ectnImTVytOGDg5EGK+1nbrxsJFCVKwSMAswC6hxQlhbrh8Nsim0W2IYF1ig
sNtVhmuYW42cQByaaDWNxg3w12TP3OiZlg4BWtQYtlsonVdaaJy91gp64UAJ6nU45uAyQIRZutuN
ktMO4UYbe+ERxdNjV/+0fSugwOGbI6IpSMvmu60EjdJZwQSSUnTL6g7NWmH7gnYCMlrwkwJDiesn
ndepHINRTQ3rUtpeh5hKcy7Knbb2mly44aL/KlpXi6DBHdWqVUcESZ7cvrTfionvTNOzShDU5bvk
I8t1I0hM98ZdS7hhdm2f2ZdJ9xD1GOztynA2EWk7osqsu7jB+N/bsXDHsHAfb/fSgQLaF3yTYMGD
MpRunqqjk1/IRGOleqdkn8LvTf6BFRJvMeR2RJN02W2qy7aGFVGtS93lp4k2B8fcPZ7DgsEQJOwg
zBReE5T6fA80FsVaxhz7wsPiQOsfQWivrNKihPcyVbxX0W1EkuDU5hiqBjihAQFwSeVOgDB/YA43
ErT5HJBysdIq7DGHzKtjt/yAcsJ9FiYCzuVd488I6DOWBZN9YcrT0P2u4pO2EQzzrmJFPST0LOLm
6DM+n4FpNm1iGLB1ZDwo+nVc88ze0x2z0AcUrCBPBtQDmJs78ieFg5pWi2rnkmdepXo9yKD1p3L0
mP4ZofnyT6U4cOo2sado+2lzWAfCIR2VmBpiYPhnPrsoCoJGS4h5iYaX+itttjGjvC/e7fDS9itB
Wk1JhOH1krkHA39tPV7vWSRB0K3gJspavRqNZrQstPthbmI8aRvrtfD5GB7trrBA6DJ/B/tI6KRp
ZTial8lp3CSNXPZr+/cjFgI4BrpdCyKf+fInATyQ0UCZngViscAFcu0DC/TePfC94QJSt3MBfEx5
jQbUwSVI95S9sY0Ft2KFBJrhPSgIJSgTDgAqE3cotAkubfbJdvPs0+b1AQJNtIiEIgfKVDqe/TTV
ba4xcunqnfVmrKXy7vUfvh4vCdH5FUFyGciMagttAjKJXFA84Iru2eVKqvPeDEEAHnbQTO9wacmv
QSOnMglVNELq+JtpI7UduuW4+Y4Byo/AINYHYZW70GnS5mWNmgVyGcZzkpzKlSN679hgeFgfRNIQ
hoCWnZ8gYyRgfIjRjEJRL2PrJX+1/csqA5uEy3g/RuDGADgJ/pOAL8+F0F51kprXaBiVH8voTbVd
5rhH3YhcZWOvaCEKZxaWGwFtwGTk+VQ9UtqRPQR4u7hTc26z75uP7Gx8aSqpVWfWaGL8qXCRXMvW
uAAWzixq54EeEhCle/B9XY191YW2fjEDsHW/cX/z5yOCghgNyuhRoSxD72vdzIehwYtC6zLXteq1
jOrS5wsmfxBP41RZctUazdF5poZKvGS125yynx/4+pvRhfQbt7Wqaoe2DUbn5ZdcO9sgk38s4O5C
A7cA5x7JeaiM+1BTR1jI2rRK/RQA/nywfGNEXWe/xjp5t0oQgxwLyhRFdRc4SebziEhSK1ZCCr/R
XlXy6lwfz2JteMm75yxu87gMuV+6fbKzmt3j4ZcW6fbrZZcpKWqiIdbh238VpeYlHUA3W9NR0gJJ
meXEqNLWFDOY4j2pD/R/XCBJb/eJXmWgQuV+q5zIWV1rcy3++8zlw9cD7w7fAvE+eHzSAim9GnUo
0uJ+Q6ZjkT0P/YFn35PiUz6cDO0IUu3j4x25U+KwoMiI4CQhvoXWP9J8hmoqgrIdcj93DslnGOrf
+dqLbmHT0RgRnG5QGlCyMoihzliegMwq90c9Q5D0VKUoEc9Wrt/CwaUi3oRcLeDXdymwEVwx1Owi
7o+GC89mZ43F/vFKLUpAvQPejaB9RfxpfvNIYPcmjcrCN4JDSH731goqcG18ySFLuM6afCgKX2fU
1YbfbFq5fEsC0AsRgDpU48CplFRHi+bgRauQxLeoh3hQuuZyL+2zOESiIzXg0LL9jJmikryeEh9Z
KSAKCNmXdKvXhNOKlrWgRANYBbdDuh4xN2PFQitPvwn3DoLJqG/eyI+BOLJwNpAfEpBocH5JGrDs
bGeqOoX5db5P6GkyXdRkBX9vP0vIraELPOr9hC6fnyUwY6i5oSaprxnIQqEQYeVWL2011AQshYhD
oNnmfPzE6oaUwkTDCLWvv7Na3epZUgF1F4lsIQJTmI8fqTToFV5lfhY9BZ+tcftVANeaeLZjnwXg
cD58MRpTrZYk9a3wa88Cl/KNLZzELgM+A7ZXADAWfCWHcyUmUZ77cekZ7Tdz3Po8mY8vs1nyLB6z
oMP4urN3QOSyfX9vP1/ubh46LDCUEcNbL4jBNcmKphDXSLJCIiGLkiWBIb4jb6nHNKwixlN/MsGz
z9snSi+4EZURPylk81MLS3UrTDqrdp+ChtUpUn9UX+zcpdrnx3dtwcIBsiCmAiJtvBil8XWWDSYY
lFKhMwpWu21SuJm6Kw6PxSxcOSFA8E0CvXAH4U/0HCumFpUPDpcs31fFB+wP8uQItgMNhmMrt8nJ
rKSyraIofcoviu4a+co6LWw64EKiFB9QEihByb7FhUMZazTuG9ou+/Rp+FYNu7UCrKVFgtZAgBoe
DsKX0sW2clUvkwEyhox7LX62vlHwNEFBJaiZUPR4X40z1li4XEkqf4xSb9wN40cmIHo5iZIZG2Q3
0mFSCLSGMUSV/8ascpfiZ/spQtYGlgdX4r7OJFULx+qzCgsEypa2iQ5UfXosYeE64PX2rwRJdTdW
qVY2aB38KUzd0NJ2SC/vSfd3sTmEjL0QXckBWzUBSpcjWFE8jdU46KUf/iijk8M/cN/gVMJ2gpkM
pAjiON886CzShcpomqVfF9/G0tOsNXdm6azeCpC2OukZbyMKAXp2VJVjsBXrBO8FISADxfhQssg1
zr/fTvmk9aTnPm09brnDWlXAwufPxpeuGh3qMVAjjD9WrtK76tfHx2jB2ZsNL8TfLH/RTlpRERwj
qzoR2w0Qb9iMyRMrhO7RAKSj7goJtLkIFTzHZqzZ3E/Y63Rq17i5F2dwM7y0v6ZSRlprmhi+Bh+W
sq/VfV+xldu2uAs3QqTnlWpm3YB6Ju7n2cGGw3p6vAsrw8uUqPBh+jJNLO6buceK9QrvpfHxqEJ6
FArbuAsSD1VkI0qZcN9p9mXhapuxcthiDI0wBp6fQA5IWxxnWZdloV34GTpC/clrl6042kubjHeC
iU5aCCKCA2F+hoyOlV1oDoXf95lbHtvgOWxXnNU1EdI5istC5aSBCCcmrvkcfkn4RlZA4a0iFSAY
ZvAHZlO6bJXak4B2Ru5nw45Xbqi6248RbploZo+SNFAqzFepDuIYRBgs8wPyKTaegjUi7gWbAyOA
gAbiY8jk29Iu0Kyvnbg2M1+Zjk3K3TYq3Co9/no8i6WNALZFQ8MIvBtgpOezMFuuEFUhua9oPinR
cxQXYs3qrMmQdiJTtS7t0WHJr75n1rnKdl25/WmFzl/C0xNk08g+zGeRgGtINVuEyIbhW9+d6coi
iaWWXHswJ0OninjP/Quaoy+vSiZW+FTdZUhNRwclOlLURqv7zbuBSABmgEcWntFyxWxVhHlAqMV8
1vxMk32pHpi1MpeFzcBZEnT7Iipw1w0s1EweTlGY+micOpEdjS5K//vxLBaWC7Bt1NWJzmn3eaBU
y/LaYRrzx/FL0gHe4uaon30sY+F2wEkSfM3IIdugoJjveJ3oLI2jBkGN8qgQ9zwQdyuzgtAgyOYi
MiP6eoNiV7qBxZRatEwhI+P1/qzk1cpui3M/P1ZIAr33AwPyS7CyzOdgFCiB79BH2g+OQYvQz2Yz
KsgxQQICJS66nErOUheRPG56mvgTwBTP1Vq84f4gIY8L1QfQF1I/d4l21o2B4/QJ83XtyGx4w3tz
rZhkQQQGFowNCPdAmLTJ/WDTsYqc2I+1gzp1YBbUdvpa5/OFXZgJEb+/ccpCEaFM0OLPz37oNkgS
k81JXTBYi3ZXoGKE03pH6oOASlvHqQYB37T6K4k/P74JS98PrxK3AXuAN7R0imyta0zkBWLYIeaZ
Jw2pvscClnZB4LAEZx72W75qdh3nRhHbsY+Hm6XsrOLc195jEYtzuBEhPuFmD6qhCpWwtLDR7KTR
s7Hd5YOjJKo8EKM0QEQreZS1QbugzAJsQb7Pql2y8oK+V3g2UH0w1iL0c08uEtJaA3eKTUCHc9LM
F83+7IBRfHix6Ob3GwQJCyHce0A0pHUC4qNxhN7zoy8FyMj+3r4Lt6NLVjR10FMbLfIiOK5ekb/C
t388/sJBQoAYnoZ4m4gmI/NdDk297PtKC33FeR3IW4aIg7OyE8siRCNHVEbAukmXObLN0kqpGfqx
caiz54k+k2BlFgtnFchQBNJFxAqXQrIKjR0ljDI78u0u9oY/pjhauQyLc7gRIF1oUo2Tjq4Nkc+n
V5W9xhxe2eZ3NIJJCMUgiIjcA9zL+U60Sh+oSs2hM6Zy3zeqm5VfHu/14iqh7BogLLhNdxmBySgo
SXIdSqM95p9Zc9o+PFAaIqcroCZyqBgN2pokL0jkB+mx0k7jNsY/WH7k0/HEwg3DIxoGaL4+Y5iy
bOIYvnbO/deg/MApBb+3JbIlcCvlEogkKmw+gZAPGpW7jEZu+Gf5AZUq+nYr4nmCKK4MxtHstldZ
rqW+wk6W7lkb22a8L5GgXBRl76B5lK0COJJzRNS7zK/Gw6R5sf0ENjx9I3Xhf6SIOj1QyoEqSL7P
naLneRYqqZ/QnVV5jeMGxY+xGVZM3NJpRS2sYKeHr3HXR4FNVdiYTZ75an10zk36geN0O7x0o7PA
Cox2wH53qun2wJ22fzy+DvfeMCAmSFKimQ+Y9+6AXdycwqYbstyn9lFjezU6aM6RbuTzed8M0agY
CkOoVznDpNMuicANjFVKvdT4B7V0H9gGYdzAOYsk2X0Kq0PUpzRY6rfqUxy+GJthCCL6bCL3hhg0
HG7pVltTFKtTZqR+HATeyEOvX8uDLp2jWwni9zd+zBjWeQT+QKRNHBcVCo2x3f5jBsinw6UX5TvS
+EZQ22CFRY5vst/SXTt8wCwAQ4E8NyqCgJWWzIKWjdMUTxnSuKjypLso2xz1AQMpasINCqUHjKn0
IgHXWJilBcZH/FPrj/Uv7SP6QjSNgW0WBasygNKMUm4nzoC0m+Py6MiKQ2S69fZMIuaBUIPgnkIX
A/kgAVvZE7tEcs8h39nVLj5wm8WLE3pPoLHlYp0hb+zMHGssE/W04aT3bm/sy2lzzASTAAEY1ko0
Y5N9gJAWjamVWerbw5Man9IVL2ZJJUFpgwgAK4UeLNJlCziv2zTG8E3mTcZTkrpddpryj0gRxLxI
e+NUyeErEsROzCxgAtjoFSjVn1x0LUZT4cfqdcEjA/MhIj8oqQd23dTm1zoc9NjIbAQ0SnqcpjNx
zvFaQe+C5tAVqA7BMqyiZlxaLt60aY5W8MxPUzRp78aVdVobXlIcoAzkTAsw/BSjPOS53I7DQfQQ
RX4wDzYqI+XEUtNFY5rrWeI3gMmMXr5Sirf0+bfDSwa0BZa1HkwMH2b7NPk6WBtblQjTBnAPKO1V
3DcUHknLr2oFt/U4if0JqbfpTLcvv+A8oeJZAiyonLfqJvSdzFtt8LXqYP8Zb+zoLL4e1wzvKgQa
ROhQ+nrHabSx7NrOrwq3LQ76Gghq4fzPxpdOT40gmKGL8e3s75DsBmVvhb8eX7GFHYYXj1AViiYQ
E5Op5GKn7VPkBNCOuvpsHNXuy+PhxQGRQm2z4SXL07aKHmQWhh9TN2PHBNWJYIkxPHQvKzdDlrEb
4K0VLVcQM7wj3SM2SzSFh60fRbkb6z+nb4/nsrRUN+PLS8Vz0ulDmLZ+c63VHVtDdC9t9u3w0lL1
lGcsbPD51HiKk5dpeK7LFT9gwTYANYm3G3qMwqeXA6t1PSiNhapXP1afs9hL6akAF972FxA4blAu
gPpE+Ht3b0SHojKYhE6NPbfcsijdeK3d6/1OzCVISwVMRuGUQkLE3aQBL/hu604L5jURVNJAmARD
Pbc7JLfKQkm02o+/gRBhKH48Hv5+pzG8ABygXkbAAaTP18q06riSNL6WnPTYQx31dkwdwlSod8CT
CmSBsGpSsKRLmhFPn5JczaPTxW6GWs7Hc7jbAiEAjJCCDAHvUNnh40GooI0ZC67paxF62mayAml4
cZJvHPqyzLOxMzA8mBQRxnUT8is0tsbpJRnSGtVtbLAmSIJr0FIXLNRur201P5CAQAxKXeG2Cr6y
+SwcWoeEhq1zLcYfgb3PorUyhLuTBAEiFCNC3CLrLZ2knJIB3GGFc9XVN1UpvBIvxH5zUAZCwP6O
zuYoNEFgQ7oNdFLR2b6LIn+n1z9p/fPxQbrTSTA8CN0KxLUowpKz6n2cmBoyGqE/aqEXw10FiZsy
vsXWWjHCwlphAijuAu8uAEsyXw86kvS4ExCkGQejO1ft3023Eh1bEkGxVHgJaYgGyKnvSScNHcso
9FP0PTHP6APPusPj5VoSATQrUAiCgQTJyvmRokPBzFGNMYtgb/4I2MH4/QEBKPVCFACccXd8r1mf
G1pREnKN1DNLX6AE67WLJw7MzCnAliMl8F8Rklc52dN7QWLoZ45XsGfenZ30uaaujiaFoBdYexEt
qCqIE09G0c4RtKbzJcupPWiYELlmblGixnxIt5oLzAel7OJqwIHCK34uQAtIhcL5GgKKXyr/OW5X
tQh3iyOFRyloryUv02BK2qhmSq66aIahFq6RrJzbpRWCDws1LsBL4C+YT6BuiskuE0yARnsLvLgb
m1fByGGBbsaXdqDupghlKA25OuGrVbtW+fXxmV37fvlScIM0BRqvXbN+53RguLT/fCzgvT+6fGRv
ZyAd2SqonaYWEmLbUzNXjd3kG/lJffJTff/pyI7obvUP5e4YuwE9rVH/ii24+wDARND1DW76HUKB
xOCzjYOOwFjtARcF25S6xgO1oIkB1EUICtEPhGJlkz5EfWCmQxxcs9S1tH1kH4rOm6yV8MeSFCRM
qSjTFqkcsZc3lt2cakVDiwzYxOnE7VNp/p39pBubAYgDh7MsOIJw5eHISQcuUMGOV8Sqcy3pM0h8
HG0lsLw4CZQs4EgAZ4GLOZ9EklT65BgTJvF1oqlb6D9ixV2rul041aJAUsAuRQ9gOZNAik5NQJ0Q
XFFXpf7F2cocFoeHSoRSgWk3ZCfXIDzNixruj81ezKvKtgZ9sQVIPyFDjqwjnGhlvkRNGORTmfQB
dMpOMTxGdo+v5OLnvzcJRY4Xbdmk2JBSmCSuDTu4Kg1ziyhzN0NqRUZZQWzUgV4X/tV8AnnSN7SN
cR3GvUqf7GLlLbb0/bfDS0fUclg0cRXD12el+1xFK8u/oC9mXy8prCjIaxTkh8E1zo8B3QWtt9rO
e1GEaEgIJnIA2WRXxKlzmoed5YBMYmeTU2fvan27i46gzb8ipFnkTVM1dQ0RUXTsqRevYQmX7jHc
KNwulFyAMEvynzNmJsPQdcG1B2Y6hA9yqKa/yjXeuEUpSA8h9Ssq0GUcPk0yJ7eUMriS1osume7W
n7M1ftnFzRDkuCaY9iBK/P5GrSasHhhAjc61id12PJLJo2TFDxFKTTJBaBkuHFvgK++bDyEnqCYk
oTZM0N8pap00lwceR3F4X66Y26W7cStJ2hYtVHqz6yGp03aq7VXbn2WziUiqg/WVSRqgua+J/aMv
v28OOkJxOO8PY1wMwI6kQ0tYCjsemPa1Z26IlmWboebS+MK9vtnqriEg9CAYX82/B3nmxsmav7Z0
mP6dARI6cwmgegj7ntv21SzO1DwawV4JPnCz37lobBS1wVyLI3AziaouEI2aEvtqtM89QLbBYbt5
QEGH6LICNwDh3/n4caDDK++YfWXZc8Ke2FqAYvGIAueH5DgIDwHQmo8fEkLTCAiJ62A9Vcl2umix
xyhGEb16RHxFugHECpM6+T/qvmxJchvJ9lfa+p0a7su16X4gGVtuxahdeqFllbK4gwtAEuTX34OU
NIpA0JLDarsPt7tMbdWphBNwwAF3P36cll7kuL3/xJqNzVLFAwlqFY99G/Csm7ZMlcmGVu1wwtTf
UDdarQWuFywePhsVNYIaF8FxafUrtzftKTadyB2Drq6edjX+4az1llrQAcK9Iv6BhB0YFaVFUqfc
0IZUc6IxUJOvbvnb5i2EfKlo2ycCIOB5uFZx2Qym0kJNkcH3ur1Tt7+/0IYJKwToA8BAct/GlHPu
kRSxm6ECX/7U+z/e/vzX3Ilkr5E4E9VlaDUqul1ff/+kKF09utyLRnKwk7v+h0PuNXOXuX437cZv
8bRr6qB0QmXFei9YD3SnQ4ITTjH4/GQWvNHJBqdNLTdyyb1ZHOzuVJa7t+e2cBUhV4eQF3BUCEzJ
EdS4bONJ5yZgSPOp0wOehsw6oB4GPQDeFrS0xRAHfkVFAIkpe8bZDOqPjPL03IExRvsxreXNl8YH
UwzuU/TIQEJbciTmganx0HTpWXeDESTV1oq3tTg+yjFM2EEDAH3JTBHXol05AVpo1vdKGXprxR4L
Bx2EtYCyofgMHqPM8IG7qNPaYbSjGK2+ai0/qXw+9eZD+RMxFkTk8dTEGgFZJU8ks1pTrVVmRX1u
+w3zPfDebFY14qioEceugu2SVc3NomczSluifLzvjJO+mfQBeWZR14vQI8Ly+Of1ccxaDfB8nlnR
YITFdKjZh7e/X5gj6bhfjS+pOk+KRrdmjK+Ou/q3ihY72uU71wULttf7W9s8ixsESBV4d3CBQcUr
49CYbhczIB9mZOLlfCTF4e3ZLBgR+KWiDZ7oCHADc+uB4jN44phRo4egjmt1P/NWnggLRgSUewg8
o0EQaljls2dag9E542hGLgeK3mfG0XOC1PEHM3x7LguHUHAW43iAWRM4H+me0kund9RxNiN1fuc6
J74Gk1gaXzQABjATTKpoLC3trJoYGujRnMhuo1h5LM/bP19wKYHFAmwleP9fD89bw0lLkDhF5nRo
Q7JGObq0bwUiBgh6xCFu0rZ6QnUvS1s3ouOuIqF6qr4qIPShAcBiPzGRvyXJRBAa0blS550bTVaY
Nb6yFnVa2rOAWaFGVtTuI294vVCWGleTN+HNWRfHyd7r45dybbEWVX0hQnr7J/mUd+ie4CLS+d5h
38y1FvSLUxB8Ma+NkG9amNmpVvRNlrkRiR/n6pSZQb651heGQ3S3/EuEtFv1QrOzmkEEwG7WcEjb
FTDd0pUELAwehoDT3UKUUfDh4lmXO1Hf+q0V2l9LvHLqla20ZDtAt4eyffwBUFmahDKBQIarBR64
aC5m3KN+pUgD0zzO5XH7nsUTEdBP5HqQtpdujXyOW7udFBt+zMGIEY4Nf2Z8uACvnZ0B5bres2mh
FQoqm3GBV7iSQmMtirZ0ukWJBlqJIKp8kxvBA5WhzNK18RgM8jik7X60d6j+1bv71ajvklJQjYNd
C6ZtJErE5r7wKVtGELgAJ06kDb5uBW6xU5SHjgeNvnLVLm0xwSqMqw/p+9uAjp6rHU0mN2rqo4mG
U/cZyHHW6IMWhCA+CMypiEHiFS1ZEzuzkt7scNTL9JNOPjPnAyOfNxcxwXVFSyLkd0XaB9yt10um
2F2fI2fmRBxLBtTjyllcMFcuGPhw4oGbdVC2cT18krTq7A6dHU3cJ1NY2ytB1KU1wmvNxSkU1S0y
+TnQb3zs3N6O7Bz4OsU36F5D+ab56e1DIqyq9LQC+lATNFRw1YB4uJ5G07r1nDfYxElx51ahi6YD
TRHkTjC5uZ8NQTdvj47AJwCrhqBehosh6b6C0jLmcJx6JwRnzmbSZyzZ5fDSLcJZ4RBVxfBW/5Xf
qc77t5drUevAYokmPCKnKLR2cQ5dUg8dqHfsqHLuvfpptThhbXxhBy7GHzPaTDTG+OVJ1/btWjOq
peGBwRZ0V6KQQ867FGQ07bJ3LZisz7l69g7bV+dieLmEZmwrMuoths/VIugyUHat+HxLhwJ1j4Bh
o0wESRjJEWBp0s1JoxiRXh3KeT+2R50et5PLYA8JnDGIvYHQxaG4VkI91bxr0s4UF0cLQoc1ZOjC
S0TA+QQnNjz8m4Rnaqv9nBLXiBoWpGBQzezMd+yVa3xJCG5x2HJBkofX5/UkZhqXwmfCy7zaKeYx
TR7zYsUELooA0x/qaOHJwIxci0iT1Gy9MbWixAtK+7Grd6m+376j4MLgCe6BIx5B/msRs5LoxZBx
I7Kr98g+W/12BwCdtJBKFR3BNBDeX4/vKSBQQcdHI3IGv3WUXWxpKzMQI0gGFsVwLlQg+iUDv3kt
oYHnP+sTlK18ZfnO/ExzCAr6PGzIbl4roF443/DDUM8Jkw42OE2aTpHUleY1XI+4HgB+5JuFtT2U
cClBl85G1SkO2o+pemQNHzj7ZK0V4S/NAHWcKFWAqwFPXJqBUunFhGchZmDdtXu2sbOtcO3xJAD6
B2QCr6xz19qYKoc2tppgP6UB8ojHsiq2v2ohAWEjyAAwTjYeSlNPw0BzI5r0O717SUizcrCXVuhS
gPTwKMfKYEUDAeoYxnf2tLJfFw61qJpGAgOHTtin6xVS6srSWm3So8q91+dTwu7osPK0WZrBpQjJ
bjSD1szWiF2q1p/YY5lFm23G1QykO3TuSdMa3qhHaf/VcL5uD5tejS69X6y20QbEb/RI/2xxFtqJ
Ef5nny+dAMPsywnliFAAP4IcyYcJ/IkdhE6RgoMULHnIxEgqLvSkSByE0xptN4XJGvuBUJ9s8ZAb
BA4G76TbNlDd2JRpTrgVtfRBTc91fU+7Y1a5P2GJYOMEBBX8lzecRUXTlk6eGFZUGoHN/UZdOchL
B8FCUEiw2ICuTr7dhpbmRTtSK6qaJ4d9mmd0eNj+XhIOJOJPwplHqcu1IlrW5AOlJUSYH/SHIV85
CIuKEL10kP5HzMaUtqrZol+nnUARdenz920Skny3slkXRSA6B7i3CGFr0lGmcZeaAG9ZkR3vnAp4
eFzSVf59aJ7fPhSLyriQI00FdaFGXQMJGXnjPjN90IIkPwE/Ra0usoaoRgU5sozW1bWsRYX5DBFz
4pv1exGYABju7XksmT54DYKlH8+OG1Szrk5MnxvEfm1z37Qf4p/wGvFM+nt8/XpHOfXIC9OJzSid
HvBHQfha33vZitbXZiG9LVNzNg0mZlHZAXnfOyuLtKRsvL6RGxY8PIh4XE+Cw3+bVQuTmJnP7Y+M
fErbFRGLM3Dhq6BVK1Qheyo1tTmrps6KrPij9WiMv/6Emi+Gl+5ow2Lq4HIMr2m+dq+v0acsfj1C
SzDhUDYwYtcLZM6TV1tmbQHbczK7Y74W2VoeH4Ez0FO6yHxJ+tVt0uAlC8Mx3dVK4nfJy08sD9K2
f40v5F94uVSfiAqqNqw+Wps/evWKl7i4fy6GFz+/GJ6pTB87E8MPX9zJt9RDyVcM95IEB06oigI8
QDBlkGQ2URrPM3Zo454a7WA0xaFvmhUhS1q4FCJpOY8nK7EMCLHJfRsUfOUhszgHZAVdgVZFilYa
viFODG6TxooM951eP1A9mMzddj2L+xn8OLYwqtIxAB0I0oKja0Wde7KDpv6ZGSDPhTAZkKToEXOt
51ibaTHZjR2pJJyyT1n9NG8mRRaoccAwkL9GoPcmV2eUvcPqprCjnN253t32lpxifKRlUcYJjwEx
sespgGfWYJmFS0dtg94Mh808edL40lGY9a5IiI7xLbwvhidLP/drLZhu95HIzeHuB3YOeS4ZLlRa
3NWKCq/JWfVjCyh7O9/RzWVxSI9fCpHWaS4rYFlKCMm7Q1UFyVrbvtuzdj2+tE5u1lRGLMZXfwzd
h4J+2HoQgJcDMRu8HnAUIHp4reYxK4wyn5kRMXrK3OP2+xjDI7wAdiJgqW8oo2mlpF1eISwWu6FK
eEDoFP7EBC4kSFfyoAzpYCSOEaUfJxT266f/bHjpwonZXxPI59znTVCSNQiEWOFrp+R6iaQNVDda
7qizbSAykgZlu9fojiPD8ewM270rSBLBQ4R9oG85ANBMdZGSoTIjy/vmnlJtM3QLw4smnCITi90k
baUKzcjaLh1w3L4TEw+j99s1AXdEYDnACKLKaYfEa7Mq7okVcTVS8i/aWuxz6aCJPDVoZgE+Q1b8
+iQUI3VyCosejcmJ+LTevpEwrCCxxYUg2BWuh1enxlTcGQAtwx/a1m/G7eBIJHfhD+I+E8Tgcjiv
RcuFpq8VdFxoP3+f1iiuFmypCKeKulxREiWDC1mGNtMFmUC6E/v6EBLjN2/4uFnBVyKkS7Ouqjyx
Roiw9koVGd1K25+Fc4Z4swjVQst4XkuGQhTZZGhCW52VdAeKRaUKlGcnfWTGdouKxCuuZHE1I50h
HwM+TUqVUPBdoZWU7/Qr01jYpsAvgpoQNSrwnWV2Pzz9XG5bVXVOx7tm52wml0Vu1YbbgYZ88Ptv
+Pe7WmubpEywi3ig9qpvpX3wtpoXdpJgC4A/i7eFQEleH4RS7YZxyIzynA5BrgVFFs5rR/nW9wc8
6kKEdGcWrUqqtoKIuAzRehghbQt9ntaQsItSQPdmIWEsQrdShMGoPIZSZg3ksmmYOUGe7dHjTlvT
tybi1tL9gMowUE2JwwFJ0mQIvLXGbJDsbtjBdh5Uz8cRpNo+zQLHu3edX2m+ssXEQbuVCG4tJJuQ
TryBP6C5tROLfhiUlf6s+x6qtHmgT/7Y75i+j821uvaFlUQHThgXcY9jY0hborC8QgOytDjrZUiz
IB4P+RzYmxkZkdYFkhE5OiR3UVMtWWB0zeraOlcKkAH/0NRPGqg91+qLFvb2lQjJxpCxRh/nGiLq
bt9n3/Nqp/Lvm4+Po5q4h2DskUyRE42KNoCL1uVohmLdk/gwmKpP1soFF6dxIUN6klQlpQXrZ+zs
MiCNz+qQqNutAADkgq0cyV7RFe/aChCtyNwUYJ4zT9+XBJn9D+Na2GxpVwHEI1DkokWxzOzOxkkH
/BOtoDwl6LOT3h7r4V3MN7cpxrZCwgbvEjyhRSfe65mgq9+A4N1QnC00OB+Olbry7llSxuX40n2C
YsTRGvOpONtOmPdPVRauol4WRACJgqeJgPQjsiydjMru7SS2aHvW2F2rHc32NKWbIx8CyQiPWOCt
kTeV9G0yBs4hm3Xn+rOq4lo8x4jJvn0yFm5GlAwCHwQ6N4ERkhYq77I604e4PnenPHnIvZUZrA0v
RSUmmiYNz0C73lnPDx759vbHL2xWLArISURdKB5YkuXgTWY3RZXU55nuqspPi8d0CvLNLYgAmxMs
MXDs4QXg4rreq9aAI5dWaBPQf7ZAE1OsHOqlJXKAfUDWXQiSy4y73C1ZpmrknFfBZAfpmq+3sE+9
y/Glo5bVTU1LE+ObbpDP4VQF+lr7niU9XIqQVojrtVmqsUHOIyKAxrHM78oinMeVPOOiFJR8o+AI
WO6b1i5gf4pbdAkg57kMcj3QmkPR+5aze3tPLS4XKgQAAQOTCCqCrrVtx0jQ8R7aptUOmB2v3dd0
JdC1NBEXpw1VJ6aBJIt0rNHQisLxoGh5mL0z+cEIZn7o8hU0x+220jVDFDYh3wWKVznxq+osHZQu
y8+1GyCuPw0r2/Z2na7HF5O8iMoi68FSTjC+bvmzu/f4ziObjQdEwCnAUiGPY8iJTW7lpFA8cHKn
zAkpCDPT7SFHaBlOwWs/c/CvSsqu7EYF6IVk59a9z/IDIWFRrRDTLa3TpQjpbAyJUsAnqbLz0Ad6
HRTWLtnuxF7PQtpPEyByzEgxC5vuWbWr1ujpV6bgSmbWbRvkXUqM37eBOh1K487cbqTEFLBZUbVr
oo2mtJs8Y6Ax0eL0POthr+/dNLTXXjZLs3BQBAcmB9wYqKK43rBKPIxTw0Dg544hSkWH+EOXH7ba
DryaLkSIM3lxJpxuGJyiSLNzjYVKTj07Ktu9tGsRYpYXIuLUpJ3SQUTmfNUABSNHpw1sa2UiS8bj
ciKSOkSriAT+ONYq3tHx2Kr7n1goMIuJana8yOWSHITIJ1QBGUATqKc23zXksEolvziFCxGSLozc
ZQMt9fTsMB+oP5cc357C4viiXg0uBYBgskdOFa1oWWan58T2FTWga88CscTX/iQUfTG+9P2eiEsN
Kcbvvaek8nPy5AI4vIYgXTwUF1Kk7UQQGsw6hPnPVrnX8/sCNso9v71QaxOR9tI4MbvrKpDVO19d
QN3dwMvvyLgiZE0bkpVF70AtRXo4PfNpHzu7fM0+rY0vmdjBALrM5mJ8I3ABNytWbomV8eUEtpIR
z80cjA9+TvpSroXL14aXfBWD5U7X5dhMCEy0X+2VZ/ja6NL9oBfMcGH50jNjd1a7H9Z6wC/uIMEQ
iBge8APyLc1G6jqTMaVnsEpZ7aHKnrLeJ8aXt/fp4iwupEhbiI+pM+odbFLhBlZ1jL3w7fEXj9rF
+NIWomBhqxMHCCo6n4Yor058jW5hQQKcIOQo4K2Ih5Ok5ZYVqF7jSXJmtd+imKQ5cLYS5VpYJJSd
ggEfFQaweTJUYRpYZjZpD861OPY95/dW5futywR8FpxegLURhEBPLemCa9tqnopYjSz7aCeBQ55Y
v6KJ20kIEXjhmyjMvn1/20lq1KNBtIjogZOYO5auPQRWJMhJo9ktc1q9Ssh+9exgXPMglsYHFbFw
htADHm/j60UqDKOz8jrVIo+e2PyuWSNQWRnfkZSQE1vp5xhKoPbgk9BptjPFIVtkI+UFxN8CrNay
B0tD5EGLCvNDln0v4Zu+vY0WZwBKV2TiwSxwYzPQRgbATgUrZNo0ZPEUWGs1lLdWSVSB4qmKKLPI
AktrpGf9oPZ8AHTaCNrPigaq3ahd62+1NA3ElpCiwiV9y2RTeGMyqFTVogyooOTjABKV7et0KUCa
hdvEwwBEiRY5+UPG739Gz5fDS1dDZ1pJgW41WjTH/piGazz4a8sjnYN2HqyhVjG84hyH5lSrK3fC
oo7BqQGoP0Dm6MRyfc76hpOi6k0taswAbeSo987THvTtr23spAsp0iKh7xRqKlEZHXltDg7ZLPyx
XcdgHUG7bkC0wK0gPfJqNoO3oXXnyHVJmCUk3PwURpoFzGOAHqOTj6HKWtCVuB0By4t0C+2nvUCd
1xinl/SMekmYPAR/wGUjfn7h9Rjz1GSaO6lRiWpoqzmk2lo4Y0ECDhg8Q4QTwREhB/kKQF4yRykM
YHe/Jt5LufaGub2bgTsCMlg0OhLbSVojZK+1Gjwnc5ShGyt7Z38FUuttLS9JAMkMrIRg3wQb9PUa
NVpnupObqdGsPKozDZw5D7pmJXS1sEyCgAAEWuiRggYj8lbiZDYYaFGjuH5Sp6fy5e05LA0vzhpy
HIIIRL4309njca+Vc+QZQcL9ci2BsjS+qHvHywLlkTdVnsUIlhRnnibw8AzJk6OuvI4WzAVIzdCu
HvkswT/sXKtAn53UI3E3Rfe682UfKMl2cwSOP0AhxG0AiJa0+n1rzowUbIrYMUGtQvo0609Zut+s
A8H9BjWbAI2g08H1JBA54U47TABOgzXtY959+pnhARUVBwHcJfIamUlvKwXoUUj1GwF/vLcdky3q
/OAnoBhV+AySNU0Ld5zUDCj8DpCF5FCtnACxxtd+uYtnBQqQQYwCc3fTx2IcOkI75kR14mfYRmeS
h2+v0JoEyVHos0SnEAFagHinaTu1C+nKPlqWgCQfUnz4r4x6MWLDqgVTVZTSOzzA6uJBX2OwWDgK
WKa/RYhPuLDYCmnViU6TExHu+ZUijrJZ/EY+vb1UC+f5Sor4igspVunqczdjIpl6dMqDvhYeEZvx
Rtng10NeDBk4EH9fj+/ZNeFsKJ3ISp/t+s7lhyZ7Nn/t5rUQ67IgmA74bjBB8slmlOvZMNQgCNOQ
nT7GaWgW+/ib1+/eXrBFtcA+iZZvggxOOty6ZykT/C47UqxvpRJQ910B4oyf0ArMFLLHAIbB05Lu
Ol4npUsnsBsotT+1YRJvPyBg40Ut/Su3401RYTt7mcanAVSw3sGqTv3vTrL9RYOmdfBxkWgS7ajk
ZTLpwEb0DY960H1/z7IVLdxuW/RHg28iOqSB7Eoe3h5xeZg81yPKg8nwvc1t2IB6sXCNAu2E4CT6
El1vW82oTZqXJo9y6326N9P3b28i8evXp0J09APXLK45GEG5zok1tNHTBMM7X4r+oUsfy+0VC9cS
pHNnOX3Fq9jgUVwUfs8+TGvmaUEDGohdgPj38D83tAVq6jqZoZMpyrMpaJjtD4lx2r5KlyIkM14l
rs3B4j5FBmwfm0PwBDnlGpzqtd+3rAvgWTAZQKqhcUnVST0Z+tBzHg30BNYVYvikBYfeIVECR/Ot
adfbob0Wm15YPXgSKl6xMImgNZTu8GToqqJjTI08fQxc2ofj2uItSUCExsYDAVmhm2kVSo4rltRz
ZLDEtwIW/75ZOXjE4gklumnB4EnBvtpGa1a7iaeozh7VtvB5nftDtjmoK0qHMTjsCEJZMjfGGHO3
APnKFJVoo553c1CtmfOFZbqSIO2xic5KPmiQ0LqB+2u/RgR3e1vAZYSZA/ZTwMzkt44R25PZT2mP
rsWjb9GHSTnw0Te8FXO4KAY3H06LqCqRzSHYT0EMYBR9RLJPylwEZX839YjYlNR/W+tLywVGJfwH
wUvoXVouEPJlTt6UI3jjvyiF72grChe7RjqMcC5wb4BKBnQWMlp2poM29mbeR9kPO6GP3XfjNzbW
j+33YPs88Bpx4A8D43hD38XqvCqNhrOoGELmm+2KPpaWSfTBxMGA2nGRX18fNjxhfQS+KZqLNHxJ
tM1Ni9A/EsAvjG2JrSXH8wE68yxiF1Nkqo9EO2jPm1cHdcp42wpmWqB+5bOd6qAjanQeZTX1my/W
T1BhohAaDIbg9UTy74aLAy4HAMyJyiPL3HVeyNcouxbuVxPvJtEPSYeP7Ui3X2t21sQ9e4gSx/Of
XP1Tqq04MQsaxncDMiXYNhGElW4N3Qb+pKfdEKHj0mw9xPTjdhXgUkICExg/4FOlC8JLm04tx26M
+hS7Hy3U/rPhJQ13rtHn9UzHqOXh7ATF2gG4fY0LRqC/P1+yE2pGEeQYMb5r7kfmx+SgaXdNsxu3
P/uvBMnlGWNX21puQpBBw670S/fsTWicizt8c5kJBAnIKLAmKDSVid3boYhLhIwgqA5nah48ZTy9
rZOlTYvKfdzZCG8BJSdtKWsq8CjgSBnU8QdNvTN4OGzPSnhItSM4JP7cxtBs3hK7oroaEeC3w17d
ajdw9aDiDZ6F6JOB/iLXZg/o2txs8oqhc8q9Pt3/eHt9bi45gVAU6BZQtuIulTk8a6/sK2AhWKTx
B2pqvoLGefUnugamvjnZkhjpaDjcYYPOIcYgVqiaBVqd/rp5IrBNjgBd4m5Adf31MulJO3koouzw
5tjN7smaj3Q48vLb21Ju54EmYdiysIAIsqCR7rWUtDFAHF/qVZQaARhsfEXbjHzFNsIVhDSggByB
Uulawuw1LXUZJNQ/uvtyK/pOGlz6/Jy5xC0mDF7o95MWDvH7t5fndjddf7x0RQNtyQuaaVWkuHft
x8k+VmjQ1xzfFnJzpF8n4QqMs4d/yrTiie0piUWNKsqdu6R7mNJ721p5MS2oWdxCiHmIikfwKl0r
gRKPoLNFWkUqQBv+kO/ensHC8CKXjMorU9AEyfW42Ww6hTZaJOrV4wsanr89+oISrkaXbrm26zqO
mZHI6v3UCBPlCGLvao1dcUELItIOfBzYmAUW/HqJEo4DVztZE9XaxyE+ZPyLpWxfpisR0m7qGXqj
uF3ZRJr7TdcfOhJuXqir8YWaLsJ0A+vURi0w/qg+luMhcU8TGD/WGossKBuPbzgRyIijnYKcPJh0
I8mHpGminj3kjs/clVkI03n1uhdtyW3ExeHQAfogp3CUnBamGttNVNh+bwd0PhLNb/IvSh3MawGo
JVlYMjBCoBAe70Bpa+H/T5usJWBJtnytCcdqBwyYAWwNeJmzlazFzWsH80IEBKwvgkkQN9+1dto4
rtVYhSzrQzGGzRAk9T7uTzP/+PYuuNGP8IpQSYTcEa4PcPxcy+kLnsbzMFdg+AnhDLPNBl0aX7qY
5qaOTTJhfDUfwnlWfK3eeuBfJSDuCIJ31K/Iz9pcdVtrsGEQe7pvh3NiHfPYL9eo/hbXCTWQYJsV
HJ5yAgNw3pEVlVdG81clD4Y1Du4be4JJwAdG5RhgPPCBpa2lmqPWeTEjUeodRnc3UWQYVtZpaQaI
3aCCB2kkFEVKIuy0orE+cohA0crsN2sAnhvDK6ZwMb60kyyzMBNnGEnEu9Ad3tfgTu4+Uuv49n5d
XKi/pbzWGF5YrYbMo10pkFK0AW3fD+3n2Fw5eisTeY3uXYgwmDXazgwR7Q/N9Yv6QelDfY0MYU2I
dIG4TlFb5QRtlLGfGXste1d2ga1++89WS7pDZrQMSL2xJ6J1lJUHZu0ra8HOZYXgVICc6hUOc21A
kLDUY5JqJBrTwK0Dhfu1Gr49i8WdizpB9PpBbPAmLsyZOinFMGDnZmGR+Ynm/8T4r1TJqDmGWZdO
Bul6pvM6JbDrg/9ORVjt7fHF71/dUeJkXIwvnYw8jlne0IJEDT6eHLi7j8Oxv9NWfIDFZboQI5la
1YjHuk8wjb76FucPlvfj7Wksjo/gKYLzuGrR9Oxa03oyWbGeNnhZzSHYVMe1gqXFnYTIB2wT/GG8
b6/Hn/q50WmCZQLPGcoNsuGwhmRYkyAdukSdMzpphEQoI+K/p92ebeaygarxIERRGogpQbgu6YBP
Nu/H2iaRZ93xCdfQSvWNWGN5K4kmnshJwiNGMdT1Go2jhjb1Fk6b7tznNLQyX3lODsazrq8AV5aU
fSlI/PzSCGZ5M+Y6BKEBSAq+kHm3fTMhg4DIMt4eCIMIVV2Mj2BIodXEE66k3ySfnPL3t8dfOnOX
4wv7ezF+UdmgzCMx3jUIpikBqQLu7Yv2XVP8zESA/UDGEDWbN/6YZ+dJOdVTFTVK8KVYi0Ut7ViB
igW7oI1Vkl2xMXNmrU1ZhWeHnn6w8Ia2VxS9JkEyfuowtdbcQEKBhsqg8+of3HhrYFMcCpxrxDZF
+1m5ZAxsqnWsaGOFPPpdUT03w1Z/FeOjjkAQVCLdhoqxa13bSd8XJcoQo8LX54Nl7N/eSktHAWE4
sCOLAuwbtlZWDXrG8HwC2cxHq3+3meQeXy8sKoI2Al4lx+iGCjD9HmQ2ES39ivvFGiR26fMvx5dO
gsKbMi8TbFBUk7jEt7cWuiHZYaOeEbYOzeYQWpaMKtE6jab2yB5TBY1/3W8okFk5YuILL42eLEEy
ekYOfjMNmZXHYjyqzZPtfeoe0OZ9m5ax/AgAioNsAl6F/Xq9ibw+ng13LrtH+rlK7ozkjzrZ//rO
/0/yUkd/fC7993/j79/rZuqyJGXSX//9mH3valr/YP8tfu1//rXrX/r3by+ky4j8r1z9Bgb+U3D4
zJ6v/rIjLGPTuX/ppvcvtC/Z6+j4RPFv/m9/+I+X11E+Ts3Lv/75ve4JE6MlWU3++eePTr//658I
zF4ssRj/zx8+PVf4vbu6+/359hdenin71z8N7xdYBHRGA1U0EBGg0/7nP8aX15+Yv+CBgWAsygAE
xlcEGUndsRS/ZPwi8D6OI5pLgkJEMKHSuhc/0r1fNJRAIG2CACXIWECn+NfEr3Tzt67+QXpEETPC
KH7bEpv27y2HsmmQoLzKR5gTyRI5mT7wDA279Z4FXjpoR0uv+od8rnWQi7ed5xxZp5QsGBM1P5kU
nXj3ilOFJWA8XUA7k90nszOeqGZ8Hiu9PY2Zy896y37t6yw0GmV8IkM2fVIqx/ioK51Hgrrn46HB
Rt+zWZ0fOGqtM582CBirTvtIrcqmd8aoecmu5BRfgTBs1e29xqiMOycrQGXiFkbVmD44lbISfkRH
H3vV7lkfuDbJYh/Ao7h4KS1wejzHLjWpi8YQJmB+XpK6ip+p6ZTsJh7rFCQZeWV3blibCVpNTY5J
yyBTQZ5hjKZzP7aD3d43Too4czPlKphoEQQ2YksnvtpVVRzWSWI9ld04oukx0U003sKbXWMzecww
bhWk3Mj6HSkyDa+vho2z/ZTROtUDlXetfiA9t8336L7ZkM6Hc1+fk3jKTpRxM7kb50xTW39OSza6
YetkyakzGu+jQftYHQPc+tQkgZGn7b1ViL6ImlL92lacOw9l25CntuVuWCR0Ht5xOqIHx8TGT65a
afmj6eW8fyq9BuOOjDu+YRHPejb6pMMcMt6WH1V7ItWdPSs9eGtYjrfwDDBj3/MSfRDrOHf2VIlj
O+yImn3pcW/b93avVaoV5qo6JXdZb2vAHGRaS8NUSa0vmWHzOWzQNaT188SlVqDMbWLcl3ZcN0Ft
eUMXGAWl807p0S3I5+XUlQEIB3XcE7RMqE/HoSjCplALig7NtaH8Wowe4jgGU908SLIYedCR2rm3
Z0lvtTvWN62PMFaVBPM4aR0Y7K1KCUZBLug3mVUWAVfm70zPuynkfNasgMSm+isfrSzZVU6RqR90
tARMQOBjxp+ZOyTPJbhSZ38a0NHct7LCM/06T4sPfTJazLfcqTT9kju1GqAPdF8HqZq7egAChP4e
YJwRSup7551lNiVao6D1+zuaOKCmMxXLK30NFNFtqKRVdopH1/yB3ERl+zp4Y+7jyalrH5TF8QDH
tinyHVFM50FRGhS/Z63jHUujBNVdCoDx+2p2FNXPEjNp/Imb3mOB9Zn9ci7JqeiMrN3rc252flnP
08fOAjI/yMai/wbSQpaH2ALO76lDe88vHa5+7WY2fTKaGgDNxphqEqhNVXzsidYyv84mS0H6v64A
4CSDWj8CrGEAE1fXSuozdNYm90lXgL2xVer2pY+nNt4NZpWnCL6pmRIaVcLIEXgG7dEcEnrKXbe8
1xQYxL3SAMgQ1ro5zCEvpkF9SFy4q2HckVasit3U+zntOn1nmrFa+nRAtjwkSBlUIXWbg1bo1Wel
w3tvNzsDyKrmwqs+qgzkxXbvmk+2SlAyO9hzts8IGQ3sVVtNd3aadm2AJ1LvnEExwMs9d4zms9Ml
9KX3iGfsrVnhXzPkGt+j1Q1aSHTc0I4iXw/+j3rgSehiIGffOg5/Z3U5OQ6WmmqhNmkx3+m9HYNy
EmTEyOzOMafF3tAfdG4XvtXXflcx291PtKx8dXDM5I/Hxf+Di/ld80I+sO7lhT0+N/8/3M8iQP1f
f12DN/fz/fP8XKSUSXe0+KU/7mjX+QWPdRRIIA0H+OvrTfzHHW3av4i6FVE2IRobvd7ef97RlvUL
IkGiHgR9VXFxikjmn3e0qf4i2osD2QzSekAgTXPLHY1xLm9oYB2RMUda2EVi2wCoRPz8wsEjqVn1
jA3zvk66/0vZlzXJiavB/iIiBGJ9ZamqXux2L17aLwovbUkghARIAn79zZp7H870PTET52nC025T
BULKL7/8MkVelxvOt9hkFA5MaZTcrdmYfUxlkP+mZP97vQQR8PW61w8PtAspBXkHp6UIlgVGjtOS
M18Tk7LTnB7mkgT1vxmN/99LQayNTijcyzB0+Y4QGQ/RHw7k18mbUNwq6r5U67Fipzow/5dE/1II
/p1a+H9Xu8ruAHzQE6je4fhgMYDTrxjVjgpfnoYi5q0nKm9ttcqTCSHgOLExbEum5/9Ydv8Pff0n
2vo7vP/rwvCaguzzOp8Bien1jv/Hk5QB0th+ivAky2KqxZKTPy4f9072R9wtapku//v1ADETipml
EqYJ75A+Tq9csMEdp1EoFFwcqfQFtvjDPwL2+OqUjmr93yb6rmrGqwkhZBIYDb3aE7x7lNGcAtXM
RThlpcq70qziYvv+35oU79cmroKROITpwj/zqj19VyjBhiLSOg/bybNRAwTAKfJrb0wBsi49yM0/
38b/djEINaFwvSYY/n/rZRWxgRaRbyfCjDznYvvMMWtzojJ5/ecL/b2A/eveXckuDGohzgkpCO/W
B2Cx1rIYt1NUFQ+DyeazFdX2L4viv17kOikHJQiWf/puUAtrDd0xgMwTo+kvmsIJnB+s/BezpP92
y1LYa8C4DxUGotn/vtKpYCrnJb4Jxlj82RzHk0zgzK64zE//fM+ua/g/6hc09K7bMgEnAtIIj+fd
7hiEP/Z4HIeTKKAsqg9J2PxE8z5eHyeY4snLtiamaPTB+qz2ZvLmy6Qitj3988d4t0lfP8Z1JA0N
UwrxHCq2v3/hKFpQU2/xcFpJGI5vJcyiylrIZJkauQ2luRRa0O+bNyL/l9X57gYk170Ebx3mmeGf
iWu/uwF5socyypS6Ix0Kk/qfv9a75/jX17p2I+iVmYPW/t1WCaMUqubDqROTpTrvUmenvS/3Zsbi
evnnS/23O4htA+cvyL8kfp/VlAqvqa7IcLIiKj5HfJl/YUd1N56lx/lAXfo02NL9i1Dmv130+kqD
iafo2r9n+lmfEFn4WZ0wDK51B3/29auvBnOj8xXdvY0nztTWT/Ttf/yykBRhlg6aZii+IA15t1xY
QiY9AEufeMXX5ygv7I0TWr8uKthzWNwEcwCVfv3ni75786+DJJChXIcbwU2Cjrj+/D+OnzQkaaGr
eDzZPS4fw1oG1dIgqf9fF831OsA/sNbBmw8Q9PfrCMmqsCzReCKOsw/Z4FOEUxfZo+D7v5njvX9+
cGUGtY5pFmh4UFTl7zBKKlS+DdzFN2Jt1u//Jk0AGHh3ZINsxSwiNuOrHT3GsN47uVJMX0u4rqZn
vwqYvZH90LdeDES2QUUA6v3gDULW57GybTH1ydAqXQZXY4ONdR1inotaLRHAGujW6DOsDGRVbz2v
vqVrlkaNFwvKCDcVk0CSW1XM7ZjNHPvYZItX+No5eNlNO29ouW1v8UGXuHXUyy9G07VoTKTHSx90
weEANNNbd8xL9kElR1Q+8mS0jUklLc9jlIevBS9AtUjMzjzpocq/DUsWvbJtTz/G/Zr9Kvas+E08
0Y+wknW0LZa1eJVDxlcMz1FbNQM/srnG38J5GxZJ4IEi1gklWeqWS7G5+GjXacsxf82TFb+0RNVH
AfIJLrv7EB5QraX0VLgeEWbLzg/eDpucLhDNSNrReJVLm4K5QUqVND30iUNVvCi/uKTbSrvlTRZz
3H/A9y29aLyh8M6oov0nFXvyTaD+repdx6Oqq3HATE3KE3vb4+DYOxav2drkzk3mFGm+Ih0xcP0N
jAF6Yywi6tEWObITAfnoHc9s4LXqs4Nd2Io4rtqW4Vib2S6xqHnklbsMmdW8BtCZ5taHYnlhg8L7
KuH61Va72FBsz2SgTQZp2XZh+AGpl2qt4Fx22BEAZVQ3BY9E0tp8jYZTUKX5zcbseMjkQZIT3We6
3kSDUR+MjBj9NMw8fNqVDh5E3DCt904e8OWXW3BZHfZZ60tauvj3IfNp6ajW6nWDHOk7QoggHy5F
GZBxgOdRtKvXYmn4Cs6ptYzHY8M2pcYPQzZKXq8QNdial9RPp1ys9AmMyyxP6bHpP5VHrmutWKl1
I/ywvrJCTslNMXHTf5p7st3ZVFXRGf08gL0k28ZXoL6YnqdY9stpnHBCXhRPbWj2IEZdwxgDn3Cj
Ye526sSOKc2DFWfE0ZXIiXMWGbXrIbJuGnJl23myEekimSVb04/W/aIRi0kT7O51s1Gf3Jk8EcXJ
xG6IG+0cecTH6fN6JoszSEh3FNzPYuOiKfKjIvVsjeEND8ZM9VbkWJ8Q4OoGgpL9e8UTEIwJL7al
Sxl41fuB7as5R9L2WRdtETmTZC+WdoyzZep4b8bxRBVf2Q0C4LH2k/hY+GPkoAhqdwwj3OJO7H2H
2Ibtjm1zNTVsAmvWlCJTn2MG46gm0gvRtyzeseQOh95Jc0z9GnUg8gP2FCqK/cysPEAzhENdqaRq
jmsw87biddCcAd5jVG7s0qXgHuErhpvmICv/Oc8+ZO1oVZaeZLYlSWMVDeI8bvmqX6p0ciWSQoa1
7NLDM9KStYxDC25lJDXi7MO3oPcCzkdUuK+xPebsc8hM8UVKTvhpoMP+O6rWLKmPlKzpzQKGDGMP
5Ybhh4PK5XazCMts+mXKX9m4sfWGEzXzZoKz81eFDW6AUHsJv5H6pWm7ZyqP6nGgm29ANEtMkVmX
HjXcVNSDUEhDbEt1HF9T4P97zPjOe5fpBAytqTSfakB/Dsk8Gae10blV5xm+7qKDSceeoUMdpRxM
snB/gt+iuImlHD6yJBvNKVvU8WYwLZfVaeKyLyYeYxDKk8Y6MAuN1raA3+QPX4npyYOLxS8rVl1J
tEEmd0OuJ11PYyH3Wqf5HOrVTBuGdXMkK9xwVkW+2wYJllYfBzaqPGazq8EvmfF2Ubu9jOUWsy5C
tatqBuJfNQNSk27W8Nd6W0aYgGL0frrhg/NJm/Qshf/oNmnXKjGypEtEyj7loK9/eajcPqw7ciha
Cx1a1NhjUEsjo3SlOKvW7A1keVTc8yzD8kdrp6q6yMKCvwa3aXyHByLw/3ctoXGZPc0bFVwuOy79
BikgToP8EtsKPakdEBsLhFfRC4mxutrUuPg5V33yfff2dSyi+NlwpD3m67h1qh+xyDO3Rq3MKv0h
gpPTzzGlv1EphEYWjDyMYeO1lsGc6aEGUU/AF13O7ROdsPe0kyLCtQAu5vUv8qPRikWsLvoy4I4O
S4XmAVAV0rM3e6d26c25Ghd31Nvobxnt43sHMIZdYepcVv3QUfKAbkPV6XH8rSPt63LCSD0e9e/M
LcdzSIY/UHmecIJdqCyflXXTadjJt33mrSDDt/UvyXPylPFpaohdlhoZ1/0HWhy2Fkf2OS0xloqs
1g0bm723Yt7v9oFGl0nivdpxxDVFFul6DuttuhKBr1CcETM6NcqP8/3si/kLXdfrIDb6mcXGu7JH
d2NY5qkxXrpmz6akmYuxR6SjXm77Hc/HaQ7m9Nhv4nkUD2Is/D1MJ+FOvAjses3Sz3puSYYXXpdg
ZKmNze98Gd3W9eU8vczE29ux2Mt6GVHbIWJJ7eflyuQHGL3+WtAWOvDdscZqy23yfEi2PqUjBYqV
1f4i45lBgmBARPX4ImfnAznHle4fUsuPL+kSf68GVtxT8NgPG94cDkPgWH7jhoeijnWpHmzJeAQ0
FUbZhHVNf9t8BHEBR3BGXuZqESCF0wFt0eD3HyyjN0i1ekLz56gHj1DFKFtqIZLntSSwOsVQ+5M2
Q7bVEtTzTe5p8VTIQP84v+Qtp3zvyCKAPSRpjw1HEjo1k2swmCPjbp7J/JMByPbNkiwwcCqHjazN
4WfSZQPVmHXFf8Bhs5B8pwsl91MS9cgSrJLxYosl4fUUlk8YWEnaYl/txyg/6M+eRUf4gqy4QDsk
o8y8Y25SfWOI3d+OZNlu9+14m7LCdVOI1g8M9X/rEaL61XMifysw7m+LL9fWTgNQhRPTlw2DEo9b
CTLk+opgufUkD7eeO6NrO9Pk1RDvbqqQkj8ll9+3StPH5KD6eV/3C7CR6mL0jv5EMBq6nypmm32I
v4nSzl9Bg3v069bb2BIe6iFwh+2JH/PHMOib3lZlU+yLfbRrkEddOvSjAq/GCyZR//htIrXd2Vgz
DJp3w1oc3TWrpTUuAhvvQrK/oH9i2kFT3kEGFM7Srj0aJ2J/6zHh+Kk0VwktsQkuHOunXIZLRSA/
jg7V1wOMk28RsIjmHWd5/raIXeMMnSJ00kyk3I/AlPINnafQcYyR1GjHrac991UXAlGtTOgpMNhp
p4lMuj6MqtvZnMm2LI7hBr4FVDRbtplbdox4ZdGSP1lHQRO6vGoHx7K5MQtJfqL5kKNxun1hLh+e
4XTtgZ9Mtd9aEtK6YoR3W2D6FdOl8csKX9j7st+BVAdksvdO0xfEpskn0iceAUJDyZDevcZ+uELb
B3ks6NtMKxbVWIbhPsVZVhezcbdmScR5pmlo88O5etsptpRsxSu393F2iSJ2N0Ru7CC32Bt8Z3Ha
DrSmJCICAFbWoamWYmziWe+oPEanbwlflgcgwBnOg+PSMJPleHBjHt0BWUdLszv4mfTp6L+kZtlo
TQdpbcNyJc7M2O1VHlNZl7vfTTcqnOan40j4A1jWo2o8RUxyXfV+zupk2rFrAODdBjylk6hiETVA
gAbv0V6cMDpUxfWsFQVKPhKhmiyP2IEo0CBQUASePPYZ0Pilly77NcaTl3fow5b0huY4Rj8wxJ9h
XttbH+7pWOZHi0bnBLgSa9qBlrVLV9oJ4KMccNTJKYpfUhHp8whjKrwsheC8GVJ5YKg8Jsd4OqRN
8e+NWQL/p/qwk8B3wBRvvz447PoArmOuyU2orLux+TJgKZSzeMlXO7lHS1LzUC7RmzFoi+67jTu6
VHBqdVl0onRCX7Lk6+cKAOfNTpVDOLxKiqer2KKb5EIeQtq/OohO23kbHmQE8+NcihiHMzAZfAPL
uUBLM0epOZcGLt4s9K7texzINXdAW/XOq+31GFy6tmShEGOGfThtOGRVs8+zrn1p0NO2qF61jKIW
3m7YaHPQHYLHxQ2Erh/00X/lEU9vBWeN1bTvcoCeWyVM8aEglt/7SLvnPBKlPqfH4ZpRjeKC0CF6
8gMadYiiN7JZlZTLJ6N2cy9dOiAUfU4+zeNc5h3S9mx6mgkXgD05fp4u+cdsw8RBlM0XHwHSHT20
jIiC4BxzD72p+TQvNcgZe4k2PJaaBNU/IK3s62yW6UyLPf6FAIn9S0YHgZIkQWmURXKtx9HsdxT7
U9GCBTIn3IEv6AEQ21IOpX2t0XlAS7EaxrQOVw+nmqu0QvVoMn0DSFic6WzTvp6yCR3hXtzDOP9X
cvDqZk2qDxD+jwma1p4PtZ6kvxQy+qrh9/xZxpH/WLKSfIIqXXfLBNWTOrafmCYcH0ycjQ8IOLkq
NLMv4Nlm7JmxmOoCsoN7H6r8drT0XBLhn9C1uCmCjGSzTxz3Fk1nchNrvjdST6+Ch+u5SbZzrEqK
3kIcH4+sALlUJ/Qgd+i5V6i1MTeSYlNstB6TrwAP8mVVTkf1nINLr0W0Ir65nxmGZKpl4y/lmFfu
+mLzj4qzASsWsP47TkaBi66mLbGXAkmNABiFN7WK+cNGNLsp59x+C8YS0fQbAlcjNRHc1mRNGihw
2DNnqb9fypw18Agai7wzsdzuBc1cl/sh+hzrnaDvT1gpGz+OMzTE5FuKPz+rKZ+3Jij/Y1/iz+CX
0hMfGHryDA4KGM/xrdRzjOwb4MhTWah76ZkFNPcM2HIqNlsTVNuYnxnJS7Ta8Ca9lBc+mq9L5kLU
lBGLevS6PA7SoaD4JWCON1PN2NipGHZM1Y+b2T6TeVa/RWbYCRSzfuXFnH5deUWhelmp7JCpVv4s
tp11es5n/DPHSuK1NpisRtQwsXjCeiQPjGJPRsd4eoO2UtYGrtcf8iIqIb2AcfujVdeawSduf0UG
2ggUDhDxkY0V82ewahpe62HPPksRLSgngO6+k5KnbT/u6i1Z7PDBsnL/EjJPnmlsitqBLgrdlK2Q
G+STVGhWJ5M/kyhWOV40XT7Me69FbVZ6xwR17CTEMVf4rEmha1c6/KiHl4TRkWNNdYgC4BO3I6nZ
su5zHUGxU3WjwNNvRknKu55Cbn5Ks4Mm7VXWntW7y9cvruSA+ttk8ttlKfKvqRgK2Qhnc48du3Rz
tziS4XnyDZb4/oAwqNjmlZ+wQFRoKzWOH5J8IFFtEhiSNfPk5A9HgSgbaebpE9vLfENPKIkJwFMc
9y08XXffhvggv+SCTb2tNgNhdxzAodRKuvGlr4gCCDUkce2mSYDwO+wR77B78LgrbLk8ha3H5EKy
rKNuCuOTEW7SRfwngqpmxe1fY1iFLAXkCXZjgtfloEhf6833C/Ad8FdrbTqdwScMBkdBn5NOFYX5
w9C/BYvmR2WQRBmODxOapPf9vueu6fsCu3rpdw9LumOIW4Zl/ynyUPDUWeWEr4OdUUoAy23rfbXx
bb5odIaPBkwvqsGkR3EimE9fvIK6pt6YPWgz+x77Hrw1ILUter+2S1jWe4UnrtuJZZs/FYPIcF99
xh8sDvDjPG0ED3iMNgHkDl1Y3ffhEOiqQAoCbqmA9rhMd+aadNmxTPBqUewq6c71TRgd4hEPzAY4
oMc4u5/COFcgoQr3yHFURWBhNhR4KbbaDblIBZQ5+6CK6M6qvei7Yl6NqWcxzS9KwQW7zrcINBXE
GdVPf80RrV2KmDiwBtKDz6bI3WyrKTcPpCc4NCfTY0fKaTWNtZWgKtoBvgoCEMuP3yV1Fhvo5kff
bN5lf6jh2TdbpRySElP1UYdsKF/UeTS5rKGU7FBPzSau04Xah+IojrEZYsd/4l/M/0DaBajJ/MJf
s2Qt/yx0O/KajHo70Wi0cLqC8nk/7xUiHet5hyVzrdFzTOCrnljTTXkAY8sJmLdmYUMlT5Ur6Ldd
Dpw2Jo9IdsmtnoER9yjvWwyqgG8YiNvvs9XG65UBA6vBzMF9B1rLP8D7ZSubqKy2sZVVFEHvBdUm
2OpshDhsBirCa68ji1JtiSt7o53lGeg+lT6KIZf0BtP28ALnXmhoVnrSIynEGofBtmgoPhVZT+cm
ArOlun6d0O66pj2uNXi4nNSK5vv3opDZZ3zn6lmW+wCIhRnJvIHicJ5vtfP4WiU+Iw7OwgzpnQ2Y
4L9Rw5p+I1agqkcIS/KDZEcZtarIfdkuB4me460sh3qKKn403olifZizqddNjF3+eYntpNsFGb/8
1w6XKPaRIcwqfIADAUp8kNEOtnn62MWVwp5zkPJbld2Xro9p0xNRgYeMI6UB8mMqYfQ5GfnBZSP5
mKWiT28gH49M+gcwNVrKhsg+WxB6xrYitp/4kHMl76olXkccmtB2hqkjCJaQqobd8DiuFzngvubN
kRUIwr5MmIvS2KGMmnbo0iYxfSpxGoc6AeuOchpBwUeTYDJSQXCJR9Ht1TGQm9KVkGNoCnCPiC9q
IKubCfWndFrG8SuheoY0K0aBfuaD9UXjqk2xFu3IJW5ysHqmDgrZV+0wWAfIjd26gWITMXb13CtZ
3MJFRsYN7he/EuFH0bO7cQB+7aA759s3b2x83CQw++7BO6LWbMVWgJ9OotCLDiSud2M9MwNnkjT1
+VnQQKeva9oHABCJ2hrrv9fJjaBkEq9zFsRxh767U501sZl+4CBx9C4Zpum3j7ntQatIFGp7iNBz
ASGczSe6cNT3mwGsPQ/5UupOzgPlX0EezOzj4MoRaHfakQmjKbFRm6HwieptQBsfPIHn9m1IFxOd
i7nUWWe2kVavvYJs7DLYGFl2e5YiHnDANxK3ue7d174HP9JAc5ca4CfHZBtF/TreRft+0Fs/srRa
IAjHE0GbY8QLXXJWriCvsvSFZkZdb7ba3lZowZ5MOucTzJ52F90zxbavyT6v6V3wjsgzizdd3ac9
mBvsaqK4jTK6FR28+QrfLL7K809umPgTWF+J/VhsSxSdiGHJhMOy5BXWlAu642KqktrH0LJ8Yzoi
/D7NfOo+pSAVBugZWbQ3NEqzoTY633/QbEG4A5YSycGZQSDQpbwv/vQBPR2M/S7w9D0BSaQoNZ3P
kSuNdUJu3cxs8WjzYrA4/wdg7BDn6LSTtV/BhlJdRh3YbKkbxfg2Xsyq0/XEttHoSyjs9ge4W6Y4
ZJirHmXY6PZdam5Yx01MthayDj11Q7QhWwapV6jnGwIZsfqdcKZ2IJ0dRlAgMaMFO6zwex15NMIa
9ObFc3kAP7VlvB87Kokwz42g1og3CH8o5ogmujxXTOxpne5F/Hykw1TUkFhGzwffMbU76dxvzZrx
Yjknx1isjS02iCPjifAehjW2lzcYAxhappPK3i3xcaT1Qo6re69JnxUk30MTk9H9rjjURXcHGmcI
z+ht9MlQH3AAj2P+nKIa/pElYuo/7OLgfyjRsCzJBm6iJwaP0adIDzF+bV2q6nWnlG2fNHpAz3uV
2PzWlLk97iD0N/zidxSR9y4SMG1UK5mqM9wk3YRzRR2h72bVl9mDHaR63jC3Gp8WupMVuHIWX6or
J4Rqes1QojP3GyQZSvBjFkd53pDMUZxY7GL9kQnHUctjpXkYYx3peBL6yNJmwep+OBY2fwQQG1Er
L+WszxAgl8NZkj0P9870OOIhFcpeJZWRQemKWraLmUX5WaKWxTtpe/YL2MXdjRNOV+Q5YYrjtpwR
THzaeCqeua1wNFeaAEBG6wh63EbphOMA8LTTlg+f7dJLcd6SYwZKcSQC7auFAp0Tg3weIDr7bfi2
7A0XhMkGhmmZnNoUaVv6DnvqkHxEWYyeCAFXu+JFjyH0XLfxD+EVEW25VpnCsjw0Pc0J4mjbBa3f
+GbYe6VOmTOjQfLlgIZSjb8++os5FD5qbngBdyOqe6D+HiYH28MQEQ9mabK9OBVS2ulZw284dDND
nDdIAkZdM1UBsmabaP5t1KUe0NFEj7qusFT93aRH1NkIRV/TekiyQaEud1fZ+pL136vtMHE7W119
H0cH8EKGVYlundEoAT4TdFR46ZgMH3mc7wDBFRXkDoGoINmy9MjfsoPAQnvCn/uWkdlhDmV1V4H4
QS3piCjG23VHx7SlhG4/0/Ho79DGG9BBWwZyN8K/Bq982OwryacCFbQHcQ1cGMTnmODl/AhjJjR5
BhwnZzwStG0YFm3exaAOi7aKYGkgV5Wjk8+mbG8EnDajzo1jwe9nfBHAawpjyRpoeLZgZYQRt3bL
6Hg+Jqb7ut/jfD1vnoukBrEM2j8QgxJ6wZkYahdN/Dt8xdD/RdMDPDvoHhApaHBCLu2dOj5PQlly
W/VpGW5Thgr05igLwEM+rWbueBa5sltKYfpbsfCrGrMHP5rmE+i+jUBkfCHLqI5OrMSg55SGJa69
hjNsUEG/kQWZRq2AzvIAThK9rytjNoajt58uIeOAyLPZt3uGAhoQZXd4Yr4s9+mSyQ15oTYDyj5N
6NwueFMtEDjT6T50SlWIysQmR74xyybo0gd98NsRje6fe8W3oZuqbAKjtaxXAAYaZuykifP4g8Th
aE6Qlh4Aozh7n5I86LIeA6BbG+0wOzrDhEJUGGvAZo7T39DwSXmDFUl8b+NX+OsmL7PDcUQJi6pL
jqTsoVm4UBFOrCOb2rUfxvVpBsJBw4yN0dux5zq9DPhIN0rb5AtAyZC1Csf62G59xj6nU7IPLe71
tSI9BmwOeyxT16yUpXtXDtDDX5B6gAAwJbd4vAFNP4EtLGMplsuA9fa1QO99r/sFLFIHTQf8C1ai
4LA5qhhSfQlvBTT4c50E2co8O+YTxuwz9SOsOVsfM+jS75lEKXLvYFmB0QH4H6KgixKEE4BByr7r
YYvXdh2oZTfWpOgh2EAqf0rSKcufs36uHlyS+dCpJF2eMMK6O7A5ysBEUsEjvUGj0VD0rfPwgmC2
PZwFWbPsdo7Skl0iiAOri0N6BMpjQ3YBX5dw+JNDBb3fFPERzMNgZY8PzVHKf/Rq3Le2GkIEmMcI
7RvJ3Gg6F23wLKr2DGPqB0fUbK/YXJwLxxb73dgBqoxm1KAkuj4Fo/MNgoDl+yZ84RrcR7Tr+2LK
bXc4W3wYWJ/+4pb3Lwee3qZq+ApF6X2W453t4qUoPu6KH1Nd5fsEShdQGlqZjI3uLD2owJtpQInv
WpeBAuroHsKE448UP22ZDj0apYpj2mMbEw2Y1k8/eJRCBqsh+KmaXRnXnz1OUnubqAi8+GGhirw9
uEjJdxaLJb7HcInLkHJcMlo0qdnt8qU4ErDE9xD7bBu6kmzkXwoxAonUiLPYEI/cl35Jm1CMKMDi
RI7hThz7WNV+U6M7uSK3y43ZpsTfwuWI2q5whwiXHGeaH6GzSZM3BgMy2KIIOiAPwKu4x9QO+LgG
WR39L6oCOqNm5hk0xFs+53cBYO33kAU1t9IqFCLKzlnx6A55ZM/FEoKq93yWokZfYHjzEEhQ9CNQ
iN0O16thBov+RocTJMwcbLAXaFScOYPNml2TA6LnjcyycDtvc+KeQuK3V/T+hOpgS8QQ6OS9BYeP
qME/yzBE0Ue8UurzsnnyWWR5+F6sMvu0ovgCrPXO/ISWqVd1oMUcmpBl46OnwANtntqABkFxGNEW
BvxEzRh6Z7VM4u1PPveMY/KDFBjj4Fnyf9g7jyXHkS1Nv8vscQ1abAFQB8lQGSI3sMzIDEiHQwt/
ttnNi83H7DttVXm7q+wu22x2ZVUVJCHc/ZxfnXlTLxDi54KGnf9RVgln1GDYXynDABykA+16B9ZJ
4YTYps1DFrN4M1eNf9RgL9FEE7MHGYUfKYOL6NpRj8rKLPKNwQ1371ZPK/ytRBSGj9Hys46u1urM
EO8m4Ki15JO5xYHfp1Erxp79ry1Vu0XOV4w7TTp2tWmA/d/axTL7uMe6NET+jBgpcjXTqqmpPbbh
NeOM2OtpWtLQOi4HXZ61S3CHnNo1Ygz8lbGnaE7eQBp6qoJSM9TGRU/4g2nvGoTp7Ep64y7RN1Yp
+nzrour61gujXe+zdaVw1rRa70ymZzvtuq+C0VSnPpPlsPH8gXJCczsJS7pOIr1bTVOgJbMZE3VS
VWID2c+NPKVg7IKotcl+DDRmkUfCDuoTT78IIi1LObfLZB5+5GVfd5E0qGlDguxUE1V50AhkqRKV
RZ2DD0b5RBUeqaoV/GqqOTAsxXM6FbZB3VubOY6vduSvD5maCmen1bCZUWWOzdUddOVGTAwyfT6+
rHC8FPNUhPZctl6kdT6EPlMv2rs5C7Q21v0q+/C9fhGU02P56vUrVX5X9ckASw2tGRVdYZ7TrNU+
Um7aF0QReK4Su6w+DRutzHZofZC6eXF4ZL2zrpcsqwPzirwXIJqfle/yofSwSeuyz0PT0dz7ZaIC
jOtazl9H8Agz8qmcHodmJvFQen6bgqxbZhM58K1VaNHw3E9p7V4GyMsXXmNUMXMxSxrBdGnTsIWb
NUOwLFg8G4Mkdi9zCNjah5kWm+j2eysYFpCryr+VNBWawbB19ektofsnniRAHXEjTPtrNo3Dgjqs
5AUzh6rd5q69fhBC6Dx4Vmm9t04FX1NoCcVPAMh6LdXS2Js0rb8BaXqHch6X9XXKfOfb7NrpTw8Q
tA4dOdh3yaiPetxUlfmoL16VXeum1cAORxZXXIC4fWg2cpu481VOy5kK98MRq9Tuu8AajLDEiGnu
7SJxP31RuCLSLNFvK/RRSKDUJCnDVjM/u0sOUt+zNQQ0kJqRHMd8LNuvbm91oOlJwdygtCnXOSxk
D3UuyqSfQ6MdVthjpenedSkTjvG05zeGiZMEIhQSEQEOfRjZ2Ch7bcL7V3esVXtiBnKaNc7ZLx1b
R5pCYlGIqJgiA7ta/mmyhKeQHZBUS+QxQ7NF1eVrh06aTPRa+xx4RqQ2eJJdrfqeqGd7ihoBtHV2
FkigCclewJRiz7zLiiKYt2uQmfdSGPpnYJTMge2nteBJpb08O7at2AnUoj4dUZZfNDTMU1gA6//g
OBuRU2g4GMLBnme1GRxl1OgNhqJ7HvEbIPnsndT60dlV0d6pGwT9meeFnn+0fpuXzJTOyi4abLkQ
SiyC/Dv8KHOmx3mUy0GmVMChV01Ir7JgWc83jGaIxTgX5xbVE0kWhS7zL+boZlQHfeaonddkqfmB
vGAaNzgyV/XKJ67uttYZMR0n0gP2hBmZcF7ONbocKX2BYGUcxLbOle/EWlUNTHAeRL/ae64DMHBy
Gl8eROAtQP99AqYvnJRWIzTzrrXMCIEzCrXeTop0w+RQFgQAHwQctE1GVI8OeI9OIXFfGzcRzjve
kta/0+oKLpZkbCrJBRVGaJp4+SJhrKI8mCkixmcfHvG8ZEMn46WXVRZVPRvhvm8rnwpq6kx8oGkg
Y0Lw0SSUID3y4tTV0PEeecC9tqsAPYomybTQN2ukWOa05u1r1pkJ4ifmRnoIBy0LJI2QrZR672tb
eUrtpyDVu5dJxxR5pcDBH1VwkImPQtmOPIrO4HdpFfP88vNaMf46j4xSLk1CYyZ9FTspIXGxRhyd
ufFp2f070coi3aPSk/Wdlvq43uERVpkQ26gN8myMA5pBKiUfK03j6poez+Qlpj42Zc0b0cFmdcoZ
WToT294Wnq6wI+YHrLlDEaHVEpEFGqz+g1HDxXBsLNVjfe6XuZzDtFvqD0qRqdt2zDt+b5cCC8PY
KHiEhffjWUxIReIBCgrEXlu6b7qq0+re4Jl4mxmxjjgFWpYLlHDzDPrv2kv6sMq5m99yDMzjea1N
Oe4R+1X5pp5VgswU2a9u7tZSd96KNLU+e15iEbWWkyxxKs3qRkpOzBDkmfVwPDrHYcdepbXVY8NK
LCITSe0cL4rozjudM/uVt3fpdvii7Z+VK/LkZPTDhDBz7ev1XFT0e4ekcDt0EE7h+qwoJDVRMdvk
k642TeY3saS+HSsLa0yUIX/OdM4QHdJfEw3HR848mvSCyTMpaGqT4RUhW4dAtSihw0k5y9N9YpJu
EdYaT5ejoxDjd2fE6Yp0STUuWoqMNApwjno61rDefhrhOPP6vTIbR6MAnvLae0CVIkAllG193ALx
io1ekIEKvFNzg0Ey0nwzNpyrLZxD3foLXmyXUSCFjsZra3uT95blFhKFQiAG2LZlt9jg0G4zHZ2g
65tNkmXjEGdN71anpsg1fw+b0C9Iulq9/S6sxqy2nb86w4EkEGVeRVpOxfWWI6G+Q262HWPmFmoT
Opu12/teps9XCvjW39p9rlLA7mHysaZPfh9ZKyhmKDKa7+uoD64VYUvX9XiwXG84igQn5WvPO4Cq
2pvSVXsz1NpDbbQZLw+sFmrGIUqckfrLhT0ubbw7JQVDrOwx0C4kWPgZ1bFkFKqklQRtaYVWPjQm
FnraLgvARpqNJl77XgGqR02b9t+0Ak7vvmwS2b90EhnnXWAWKxbAoCE7BAbBzv0feadgdMIiA702
KJ4EmLI52wvs3FzXDGafpTG+jqnlmTVWDVtDRYNyeVCgnWnTvQ/Sn0pBnSF8smMtsypqcnnU7Nxp
05yLN43R6EMVs38kfWyaSTM+87bqUx5hZA6GKSyDxRQXG6dBtZvWCvmOlo1risQHrHCKg1zrukNR
4mw/rpWH9mJtmg5AAdbd/yFzX+avnlHp2mF0aZoeFJEXiE3apMyMq5qNcUbP0avxXQ6lYZ4bPff9
OFG516qbshtBOwVnCmNblYUa1pNM3bQsT7ZM+9q8TkE1KR8Ru5Z0cU1Ce7lrbKFVFyCxTt5BMDr5
q+shejnlMuvX69xL9HW1CCQD1LmyO6F0YhL6vg8OuVtbmPRBNNmJg6KwotxvvD3dKjRfTsmFbqND
WogDAW1fqNPCfFRDg8pvKmljwwCg9hTgFKcenPgPp1GnG2IYH3Vc6qE3ciDyk92w3MaF7JKZ0rJ5
CoglcIdDgRPBqfewFqbovvl6Llk/ZYXGcD35jYGKXzlTNz5Muj6aAD+OqLzhZQIYseBzRFk064fo
Ja3alo3I1YejvUyMudvOywCmtWjordPYMlRuV9uJSdAGIoUcc/dmEquLbLNpkoCaM2sd2Pu+99OW
vc6EvePoTDtXQzObibWP5aIyWMNsmNIg38y61buPSZJkRRdCSPpWf0DO5SzEWpo6G/vEbwueLDdP
5n0HC6Li1GtTQMyqFiysufd3g7SKl7YcIW1zPdUfZkuJzxwHyxg6xez85BCabOrH1n/1VJ18DZDU
jmGD+Pe5GP1gt+iG6vbC1MqvRtc6rzUBBm9ZX2cT5hXRF3LbZQGH6zQ4S7XB9WPgOMkZSq5quOjo
l6np/7va/xdDkv7g7/pXV/s4f8uHP8XU3P7gPxzttv8PIofJPIAowEl6Cx37T0M7w8nIlqdECBxP
t3Ce/b/QGf0fBn+CLQ3T1s1UidPwn4Z20/+HQ6IVQ31ww/+ytP87hnaSpHCA/dG0CefrOAzcwNPO
oIR/caKtpTfaojOb2Jj7peZMRQAXkaix2F2Uj0Ygu7CTKJk5AepljrrxJk/SUMmie0o6HXpySXMR
1bhhUOYO+CxCxHHJEUplzKMazY+I3AACIxR51iyRM2bGEqGUwI82lm7ZxrcZZ/U+t+Ty0aXFakVa
oqOt6hBqWnE1TMtR6nS5oT/5xgN2xfTRZ2+aY1WZBEegXJ1uktfRN1E9VW7DajZMBrHLsowstFBW
aHj0yYObL6hYIWjPWkJgwL7uK6RjubBrmln46dhe7PxemKyzw3wb4BclRd8hVamlj9ehToZNiZj9
qqvhouBcL+hqtbMZpK7DBXZ28VBw4L2ni+agVenWedprnkVoisPHZkuQvJAkrNeRo/hHpFe2E02t
sNdH0ifcexAIzXpK3CSFqoIwcDZVWlfeMatnzTn6hpzTbQWA1W9WrCExQdA3xYGX2CAD2do1l1Rb
pQMChvmc9leaxmWcoI4iNxWSdA0j2JNiaqhdOWZW9lBnwbiEemoNe3xpQ3IPM2GNm9kSAzFUnGT7
wpLNaWnb2v6OB9LAE5BQ9tepj33DC4rbHuc2keAuA97m7lNiGNVdz+GH0WdhbnOcT91M4qsPhJPR
JH9kJdpwHf2S/eak5rwHB/2VH9JcHGv9ZrvwDkpwGzEbOTJy7GNSddWrR8jaxCAEqaIiZbtPaaKd
zViYcwg4TB6SrRsAUetyHarA7enIIBxjv+8wdxQUCt3s15ClRKQHu0Iu3d+kzBm/ux7dwGV0CTFQ
qMkxWP+eTk/jGPCaqDFu0pyKX8vdnakn4F6BqwuU2niu5zAn1ihsLXsyoGf0IKR2cffObDWnupDe
Q+NJXIZ+k52T2qi/QJWWsYl7Lf7DnvRfRB7YvzuIf/1WD8IRnybJDuZvTnB7WBOyt8sxTqHiOeYL
Kynvk7z3fZ52gZWgCFxErPmCLWhPLObXRSncZBSjZbCx2h7uvKtqxNS9rbqQtmr+dDHmfQYwP/gf
A47wgCGCZlbe3Ji0X13kFYU8ZWbtxnVWf7qFf7ZmT14ki3FbZwLHFw5bWAbTD34CkhcPTaOGrwJ6
vQ3NCSlnKBMGnEd9ZiQvwtG0n2uayIcWS8cFRSRkcdJatL56z0dEVZel/LAE/HMU5YQnhsSsvxuF
9Cud+s87pksR4XmWS9ZjQKrxnz21hbF405wBeRVl7jxK0U1v6OW+lFjM92taDQdHT8uIeh5CAjB2
y4xL71sFLHnvabOB+SEfvoCYa3FZTRQ4hDJtPSa2b1ewkr955L/Fa/BSui6uZtNhd7cs5/fpLgEe
Q9RKmJMUcPQrIsFiMxd0KHKk7aNka7cEgEAMspz+bnTNf7UyMB4TKsCpx4CI3wdrBQHCS4om3rbF
cQ912fl7A04mHhjh++xrk3GxhDlsp7wXW4xqw2aUcopUIHEoKgVhGvyEL9AQ25tiozN5GwrALv8m
xfHXRKk/P0z/Zv62yOW4+c7139aEX9SLkC52psovOFLAPeMx7ZOnhnhHSI61B9P0F+gftY7U4W4y
bpLJghT2yrcg7ec908PsN1LaGebbmtqlS7R+Y/iTwDzrr3tAtHGX1qbxYGQ3JeK/X3D9TwsI+jVi
6L8PCHr+P/+7wxWMh/8/4gBvmX+//uSfxZT9Dx9vuePZ+PWpmMz/rKZM5x9Mv/OYscZw9NtASAqw
f1ZTtkk1xR/g2aJ0so1bEMo/qynL4fMcj6ADQjjcfzce6DeHOmWZ6xIWxrczEpGv/O1l8oKxdxsm
UkVlg2Egm++mKjih6ydic/7215s50Sp/Ltx+fRms0e16PG7E7+urHHsUt60zRYPUhHoSRWM0x76G
fg1HNIB1aDaLaZwzJyg+O9XVeM+hMCeIwtG/8eMa/lVBmhKM7Zg0D5rfjs6hTNOivzdbhwqgzuWQ
kbJV1tqh7YW7nMw2Qe3verN3Ri7dymuZDead0+dDeqkzBigCh3V4/jJnTdutss0qi4kaTdfYHJTT
bw1Np/FhF1AbFouq4wUsij/CSpyHNiaycjeQr3SfD+wp28nCkXRE0gHIDK4gxN6ebcirxpyuazry
ScNST9BEiD7eA07aNpSlwlzcIv21w27KuBXF2Fv3hUwJpmvKGZjW7Zj3grY/HaPZxCWwDaTSmcuC
RHUKcatl2nleFv1AYKcc426YAQoixfycdle70hB3E4l1tR1Xo+75iBvgqg8mzjqg9BU3I/5Y8HY4
fiPodpmSIIgGerkFMp6HiI6yQC9Am5m+zGRP1wclJ/uVMCAEUOjMv6eF2BiG9tBMjhszFwB0UAwr
BjrkHHOeGKHZY2qsbKRW1nz7pDKp40bjGyff2+XzuIGSMaIK1C0eM6Td7uBcggYzC/l7sZEML4Fm
ldw4N9tge3/LRu/ZXYvHBurAJsotdMzyh6MFyPjHcjoo1Cd5qQogLf3Qrr5zQAFDdjyAd9irAI8O
Xw3G3h5zdzwGTFumHcA27+tlaFjDTgqqf83Jo8LTrtPCbgkwGuezva/gwJDizQ9Ly/gjXeRxVmjb
XsBj0IbEI1hzTG4qOtlbqyz6lCP+pzETQznrKMyWpN8LJcyzuTiPdm2CHprpt6w3j6uXnhu/Amnt
KQRblYidAUllt869jygZGxIwnaFdJmPcKr97XI30UqpO21eGeVRrGiY+kBPk6RiWRXd27WJv6VmB
En3defO6V2t9xVO+p3Zx76Q73aMb+8k0Q3iQrkODMT1ZI77Eer2Q15KhgEq+WMOErvKmKUDPNwZE
vfcqOSirKA4+VtrQ9JBTIrYgSFPdflOO7mfOI3NYwy5VX0RgX6GsMBN5ix/Wg+oiw9fcEDtqHXUs
D3Iusle7w66pBeN1QqkSeahTYPn0OMgyoNDgh6EFMsSGdPFwzu8yp/+JJ7OCEEJSPa/ZE/OqmDum
tokylrAp+zO+62do1ix02uBEP3RXq/xeksceWjj3J6VflgReVqzOzBeV9lbUKH8T3NakGSHw9k3j
xWwCDH7+sISB6ncoakPHHd74oXemz6UEg/4RaOUGc4q8V3n2qdLxCesHwt9g2tEdnOpqfHOtZY+R
ow3tmizD3Om/Z10wRRkS9y0yeRuqMNFighrOWmCevJWLVqDmkbAse5OVGIGHplUxJul7q5EMPGua
e6X1Joho+2OcS8TxBfTo1Ko9wiSg/Mz7CR5AFeJLfMLpY3PLDM0Wd94wPYWMSHxr4dh1fiRrdWen
KK+FSXtiWeXntJIuMrXBd1WuAP8a15qcy2V1DkkwJZukdiKG6/yUOcq+1ARtDjRn69jjxlkKDSgr
X8LODxDUZMByHhCfsvg3Qw4TrTe7XHO3Fl10tHp+xqKYtqpQJBeIY7ZamNvLk17gnS2DAfw3eegx
nGGVY6manqA5BaXqcodB5Q5tE7DsS+pjzzE9ZHDDbKOhVmh5UEk8wT7dI2jz7xMyazdDU+PLlN6z
bXTBPvNJDtGWl76d0WWm7b7Iuo0/t8zx4duszl0jE+MefLehHkuO6VCl/Xn0VbDLS2h05KfVbh7q
T0I0XqTr/ajndVcbcF5KZ8CXl41WZEEEIRbNPxTkNfpFM7QxiUR1OQ4bzM5bis3lTu9bB4npVBzQ
ah4Xf+WXYtgjUgNRzQtkY7YfvXGbYKOyLZTEMKcPlZdeXNF9ED6+TSQOf5kTaxH4LXQZgSyen5AX
uubPQg9AJXBCIy3NIpI5e/bd9NIz52xdO2/jimzZcEjUF156uTH0uTPOS4XFEhBFu+owszGWEOgH
2MTQgucFC0QQ6vZH7KQLGkOG+RQBGsK2OiLm6iN8HJ/WXLI1GGXJuZia1YYUEyYXKb09+LV2hLDQ
Tw4AS4gmqtzDO2Z72JeHtOremZJxhhR9HqioYWs9HKmowSOlvNc6aK2fPa68C0VoEKq5OnuVPNcZ
7kJpKYfWet36ffudNIZnugD75yoqPXZcPBXuuD6U7VrtCM/dcvh9V558J0+B5la066HQdLiWaomd
pNlnY43Ur278TTfLQ41FIky85Pu6pPu5dT4nycM1p4ZO086a+0kU8wmJsrUpaa05ImvxTDhDtxsZ
XRiNVUXCMMmuNzb0S+2RQQOWsQl6kCcAnkfTWa3Yzo2zktUn4uQedwa+FMy3l7xkUQm7v0FYdUuy
LS4IkrI4ZrvxOqJBMcOUlJY4FfUr7I8dNU3vX7oCUqMLxpckSOoI+39FoA6BqrVI1iM+3xOK2+6g
U7hGiLJPBe9GWKcYTOio3uuhHg8YS9/8tQk2ulRf00Y84H//niBeDecu6M4mxtXYyksbkqzESbCM
QLI2enjB8aKy8ghT8ICH+ux79ZPjE8ND+oh7OwDnjZOZ9qMK1iTEW1xFqdKrJwy1784yIiue7B2S
HtpkS8/3Woqgw5gElte+QRBqaucG7wwJt/p7yooIbzzgnRsU9DOO622CWWg/Zqv6GJdFXowlf3SQ
avDgKHkCXzNeQCG3NSm8O7uRWiSV+44KpdkSw4lFOEPqbggee6ut1tXqhl2vFiysaAU3k54cysHa
+CI7EONxNYLgG8QNItbZvnPx+MRuUm3HCoQdxPoyipV1sqKRQyaLJKA0KJk9JneVaZza6mSUATr2
evoh9WoTWMYJZxGYe1B+c0vrqlD6FUP+3Ex2bOjVuSPtF5FD9VEGyHoSmPRUunpMos9eoa9yTeth
UGK3mvYbbmwulxKDQo5t0Mc6s1T6twEjYIjP6IWrlaHfLt+n2fyie0MX5t58Atp4xiT7KEwd0nF0
p8ivZi0euzS/Cuyt4YJLMZJ9+94USDxGlZgXyY9ZDkV389shjqMt9LulyR5yGEqOF1/zFmA65Kn5
bHrlIcvayYzKtRKPqW6Wy5mNeTYiUqBExswsxzlBsWMSQOGBaVQWDJjZ26TS1d/KTpWvczHKqUXK
ZnFU2rghz/2I7Q3sD8S26Ho+BFta3V/1zoLT/+ve5NaE/RFTpjVhpEBAWB0vAuN9rd9Sx5pumLBL
YZqz8Sch+Wk0+za6ZWiROuEYskIN1WwBt0UkA04sbKWEtdQmsrI16FE0e+UT+uJpB89svZXMf9nO
tlHroSeGNFbk4yAnXzViDaDFnFOmc2wKq7xZINfaMkO9c/TnEbkWPKE2Lfd/fXW/IX5cHB0muP1t
ag86qV8p7n+IbmtrL4MlR585iK566QmMRoFQ7TXBPMy9tmrem9uSCLH56281bjF0fwAq+NqA5D8o
gRvaaIM3/hl1KjVk6amOsNEtpiqP7bqxvpAaYvfIBRaRhB2aiZsnOueNFmKh2l9Wwghv6xyRftAG
fzeD9V/vQ2Drps47xeRghrHeiIU/3AdADRZJlekR4kI6m2IyZSzZWu7qKUsQ9+Tr0kUIifu/mZT1
G6Z1uxG3qaMe3U/AzE7jtxsB9eZMmtnp0cjbfBJe7Z+Ad7VzQQN6rzWNdm6lB2aszdiH//oh/Et/
/wt0sEnBhn9xwA3+fMlgdv4YWASU4ZVIv0+pTw7XUitiDCyz4G3rPOX6fwPh/b6WmHIByAiC5wa3
dETvt++czaXzbjB/jC7+KLx9DQI1yre/vjCmZ/z+OB0QBtf3A5+JGrdJq7+t2bJArOGlMokGcuyD
Uj5nCbVPQ8xRbJEz/7RkcxdXcBFLVl4b4RyagX1P+Hm/Rxys8Cblt0MRO2WLmplQqaA/Ll726Wrj
AVIDJ6nAjcSuapUPZqey2OhJD0HO+jo0iAP91m52tlvFXpBFqne3PR27s8onWTlMG3DvG+A51+hi
/J+XoTP3aLj70NW6g2wx2TcFEoVarCGyBw5LC4VxQX1257uluSEn/FYuM4PaSt46PdngunxiZsaH
ssQJVimLaSEulTu/ds5ydCrd5Jun12Sc381+eden5jWxSA6z6pPGSx8XA1bYhuZuMdrDhE8lXLTg
OZ3NWKQIKhN9W0IDSHs56EZ7DSbbO4GxfxSmtkUBUKE0BBIC8aQGqIonIxOXxna3az7ves8/CsuP
3QVvdaB/nZP2KRvcb3mb3M1luies5jGXQTROecfK7t+FQWVmda/clWc5kUDCzOctnppdseYI3hx8
K+rca+kF/jpGH7hFFjOEJJe8TkiYy4JgRLqjbWprOyfTPkoONzQ0ghNq+ilt+czmHKASUztc/Mfk
loXG0og1mXyp/dQKyRTeKGLsytx7zCzzzSmRa43iBRT3OAobCZuOXrdZ+i2izggsOiyS8iA7E6tl
8F4vRHIp1nDRXsy1eJ3T/FaYYh6Yt3kyfRNzgBDSko9WPj9VDFhshUVOkPFVc7293wcUjzzYqVLX
vq+es9Q4ChuH5jD1kbKhXbiTUm5TVdNIFPW7m2tLlKI74D1C5eTp2RPV3JeZ4LYYOKyNMImTTsh8
2odRo7efh+tg1c/puM7btl16sou66qOWlkdOhnGXFHKnzPrkChKC9Lnm63QRJ1p+ZyvvuAQwlsnN
4gL5qzYtiIHK/J3WreRilcOuqdTd6uRWNFo98XTWcKnRKdDdFxfL7090o1et7XnlV+EjOrHJrWtO
9IbHQLHORtzY2yYgaMGYlLcbu8raaKmZ7zMMPddSNndTUe6weWN6trGVh/pc7KsJogFxdKhZ5FLZ
nfbFBpo62O2oPQCRfBbISW5N6+tQDV+lTaal0laF1U8Mh5HVRkxL/j4Ew7MrEiZb4UCIe+6F7qkd
+8EQrTcCMmPTqAXjC2sX71B55b7GtSSBLoOCjFy1YP1d5RSStIFUvqPoIr/vlk/UbewqP3t9smcc
gvlC+FLBJ47PAQM/+M8JeoZJvsL76lELxnXXzUGCKpLYRadBw3ObzQHTO4ynfmk/iZLD1Zy2QB8y
2+CSLUOvs89BFjzCN72Si/M4Z12U9pmKPBLJkEsDVEF5MUgwsd/sTm+PWpvtlY+e1cqcyBTBGaH9
xrD8ZyLFsZQYHiGjDPnCnRS6k3PV3Ym8lPS9L81wNNod4zL2hnB2TUIZizcPM7r9quR6gVS/kjO4
NXlTUD59k81wrDptYzLxkVyGSGuXbeOTnLiW13HNv4va2GRS3+eVfb+4eoQ++ERqJxFwON70QO5a
33gf1TcjM15HhSUqwJHW7Yi21LLXvtOn3YCQKPQsanPGzMd9PWoblF1NwwXj+BjydjN6wc4Q7k9X
mwmksING31bG6oV5kavDLQ6w37hEVnzzarPAAZDO2JeL+qnCVP6IyrUDj+WmIzSByWuYGzHVD+2Q
Nxd4/AWTsSrBZMsXm8aMl38tXwIvm0nzW5aoNs3i2QjK9h4E98egGQc1kSVXBkbszGRhja4DIkfi
XcxstWE+qDJJNnM33HuN9CNjsfRPrHa1ecwG5AZFUoGCLb5+liVlul8GtPgObrV0IjFzKVk+tE2A
nJPxqOtFfxMleF9GIn02RW/3UVXN5n1dGBWiY67yRBQbRazlDd/T0ibFFKUR6gGdbPMK0WxUe6sZ
IxO9zqAZhAb1BzfIT8zfsCNtSPB++0pFisQzPNPuGetwuyGq9s6ffUweph2RmpfGRP73BEPQkqVj
caxTg5ApTxpgDxS0qI5fht56axfsPkNXMp2CQLOIWA/taPntBe3owzoNkGQEgaC8HuSHuQ4/oPHn
nZG4qDNaDSxWtAn4kkFI3HugTxi2iaTQvldIXgWuViDISUHOrxK74Nw0x3pgdA8WP42/6Urb3rZJ
b+VRi5T1jtDiur90qRd8Tea8eSQGR0tjPe2ueJnIc1mTAEdDobuDdYAMM5sNMHw3bxRH8QapKrLr
JC37XeuW4qy6hhTSSfSMxQk0g3evd1o7YPw3UUxOoNfW3g+UBcs71+pSEMaqRdhOG/IYZD4fUvqb
azd3JXkSQsvRqLSS+H41tXgYa7/40c1F8sWY7epJrnN9XA079TfjSHCqdIwSUWdQvY1+52N4t8vn
pVfmXV8s4Me8PG5HIcm7eMDu6WZb22ieOfP8O5NrO1qanDBZkCx8IWQYrzeTa2Zq5TixSv/ktpSE
TbdgSNWuVPPeztfkywScvPiEcfjKTGLSBPJNATQYkdW1gwUuI+wf82vmdI9GcBtZM7Px4QNxH9oW
n23PZO43bchIsGHIoP1ZA28+D13hDJt2tXezq12EkpQj7gW/rb6bFow43MJTBwwNKl+TdwLEfujt
/0vZmfVGjmRZ+r/UOwukkWYkga5+8H2RS641FPFCSAoFN+NO4/br+/OswkzXDDCYBhKJjEiX5KKT
ZtfuPec7LU1OA572ybK8g9UswbGUc/maR/JRwZulfhdh/2Z83O0rCKTgZmqrPVCa0pohR+U6wIn1
1HDpPDfbiKHJ4BET2hS33bnzuA8ka8tu9Ee2NCx+89oHhhBsKwf7xMhM74B+3HlI05necokx4FSP
y3iUvYW7pxiuQsjv3o6rTSbxtrkDXYuABjGm8KxnEe3YsQqNUNxhoLKbZvut0XXr0cJX8z5i5K9d
++zK/pc3F7/6Rt6boP9ql3ofU1QIh9AFfAHM5DFn8Fo/GY6OV3q/B5mUdwD1sNsROkWdg+W0xVa/
j8MCiILlDou3c8Wgz5Ng4SytHJAQIyj8ZECNkg41cpoNKIbHYTkGgXyMoCEgXCYSGugqie0+Pluk
Fo+lbLfjUjgHHwAe4J/6yDDCRsSpqzPalctQAjgMHcA7VjP2q67NP9jxi4Oxx+180zSmVf6BnJ5Z
VajlphHjtSvqTYJDkl68v4pH840i6UkJIL9l1J5Emd2NgiAN2szXPAi/mixcNgirVzPNkM0gwaox
/5gZ6jiHrMk2rUuv1cJQDc1yvNhli0tvDE+ZdTNBJf2lCQIAG9YaKF5+8IawAdcy7dFOQVaNmaEx
RWAHTNtDXKb4f8yyvJID9trofFhnBl5uW44vGonM1pUVey1OeoeGP3WDQ0th1XVG/BopvEB2UkW6
Y7YcKhIf7CNi0XFbNx7xSmko06sZGXJ2C6IgiXEI0X1wbXXkXnxjeXtrkPY7/cH+FOHJ9krAd7UI
9RazEpg1BoKclfH/mZuLp1n7sHT9I1ehXIUePuOu9A/jFCxrbRb7C/d7gpacyc1vAMp6b9GXeOiB
N2rtTfd5GbjPNjQHYEPBtSYyaCcRlf1SY3cZIJ6u8KzsR9daHklx1xhq89cmzN56iYALlIuhSek9
QF1t10Q5oRhy51NMONQuHttf2JW6LYa4EFceHq2HyszDnzJv6s2MszDLBv+UBbhcOrxMZR5xQFjy
9K4ALoZpHBub5OC/a9oZ7HJHmTrGTJo6kULujKpgV7gwWYshvt7WbHhb/n1lV/p3hwHnUYjc3zg+
eKS/2gpRdVxks4ec+0hlzdwXhmOZWW8LWvlqaLnc2EgQDioUpjRcIbJko8PmAJOlhGvZ2RPpJihl
MYXj3f7sSf2jbRiFVHC3QoSF/JjoIUs3ko0uXcNtiJ9dd9DPsyfHNzX0JU8wjW9zHVRVAcvoS2uD
gTTaLiUlvJlpzimP/dveICxkQsn+KMbo3gG6YAYoDEFXH4AgPzI4JB2qe1BL8zC1gKCt+gnVMvKl
QuwxMJtd6zPDaLvwT5sHKIv6sv/hjRa87wkZUoFLv50ia4dxk12uIn8VPbjedZCN1qIC9JksYgtF
tdjHvZUesISuWVo+BgfDGBvkhRyts2OqEy2kL2YH3tZLU/LcfG8bKLbokW7gCs02VOmxWaCKtFeC
Q86m4w6Avfusy+rOZc5YBALzejXmq1aCyq4ZYPlxe9/0or2SNHaGXp8/eZp0T1FSLkS+Pg4NnnFF
fNvtuNXQ+0fAmU+QAmv7Rzr3y7GN3SNOVAEBsIRdIMQHGMRXaUXyiVE3RZTXjz99B0iQn7Z4uUso
dPA6f0SFuLHP+59kjQUrJgLeMU2XF2sOq0eS/ijuaaltRxzQq34uox2Pz1F2kLdTEdc7N6MNoKKk
Yfo52Rsais49rjzY4knybsNuXqNiYjYjszsXiOnWSOrqETeLyzLDPclEv4zUWajB3Qmm0KswFY9x
F5Lmx2Vv/D+tcDp0aOGjP6l4m4Iqhfpg4rVncSyX5X1YzmKvgx4DP2l+c9lfkyU8S1UVx9TrKcFC
DkGZGy8nXafzNhvi7MSzS6hp24ffcDSuBdW3ASyylk75gSb83BRZe80r+gGD/9bDqOIYQTXEDPio
O/dEvIV1ctw44OFt35pZEH/IsOTJC7JrzmDnMsRFQNcWTZY7GtCORgIQAqcx0i+F2xcuPoQmLKRd
Up9mFeXAUxB1CdRWJEGW+hAbAVB2iJ8ZJxAL19P4pgDZ4QiD3GZn1mPayqOxhuI9lFTHQ4bwarZc
ft8Sb1TC6LAe01VvD8990yJmiLt7eF/ByyAzxtI5gQEIIdJtrW2HvQHHeeN1b1NnpgNkOnUCqsU5
qpvLQysHuU7K6CCq9NODlP+7GsmDH0sZouZaPu1WBKcQ4bBOcDw1Hq0fv/5ZuO0Vy0+57WNlHUGO
6m0+JjDe8/oFmct3BLxptbDGQox2P9Aq4ykJemc9MZTuktHfBhkSgqlD5V6np6RrxEpMMaHMZQZv
lI+pB9WjPHXvz8DNb90G4Q3PwWQeuELpZlDFAQLZoTMMWBKpzq5I5rWMmnzfsBzTYX7IBszcCHvC
Bzqyv0iiaGGuB6+zcf4w4DNwbaqjLbxr4gzeQeTpuw6l2nPmxURn2obxk4KVL4XaYzi/znHGmEMv
wSEsEvaplMkjtKTPuqM93vdMqKnu7zvPu9KSbtaAlB+6pkZiifZ1JS35Kf2MH+F7yXFRC/6Sun7K
BzeAT8qG4xj7XBbDPteJWSXtBDMDiu9vrUux7/mSQWXv2CpQB4z+XcWjetH19IyaEbR0wEnddPW9
mMCc90uKQUnUr01jv86hf42L6eYgg2buiWkTSYvgSE+8AHR5MDUP9C3QgTnzL9lTC4UyO9fuBF7L
bdA1mPTsTD0AW5XrlgdGgCSfnAdZ579jyBOgya1Nkrs1dw9z66KxUfsQj7IGuEc+aHs72QSSw8A4
wC2aIlTR7ChzC1PO4+9IR5jvurl+TRr9DDerXDeZ9dIN+kflJQeuIg4WyX/M+jrV5fso9REDCCxX
69ZChPK6mRFQcI+E0wZddLGmdcYwgxAA2dTPFMCveqa1Y3XNIwZTRlN1e86a+OLa48HA1z1EABRW
iW2uUeScQxFcgrB7KjONB7mTbx6innVLwCTnpOIHLB26q/ohW5JX32NeVKc3hNh8nCL94QXTa5bZ
exWigkrd4h37XvZme0qtxsHeJVyYO8YCHW28ogL4llMC9tndZEpUFLQW+cS97GhL76uZ6myd9NnO
7ctranx+7vAO5B+XN+yarsjsFRp+KCiqWlsCmOdCF2mSe+bUDypGdGA6xCs40Sl6Poa2OszWQOWR
Ef846nDgjzRkq9p+JljprUmWbx5uD6+SzjYMBID2RM0276qIrljwiPT12efODR2Gu6PvDLtg6A+O
yR7UREUJczZayclCUE0Tn/qLATqH+V3SotDP0MZ0KCOoWILr7AHqU4uudowot6Q25u8halbU1rra
jCxB3sxMT/eZ2rqqaLazFXA7ldkHQaZ3qOWGfaFJmhMIEIpyTDZAIq8NBraV7uQ9bYOnMbhRCBHP
aSyKPF2bHiTdooqdnujpYahKNllIX0EEWLcR5B4qnVM8em37S07tF45HueeMtbAqTtbaW8BecEYR
kdgkpexPI0vxRrhTTqlvX4PCoZMeSUJXouiBCIa72R7umG1doAc0J7c1gJ3sKXjy5fw6ThzEXG1+
FmCTGIi5e/gHJ0R0+LwXNkJwmwdAUj5QriC5x0GBIt6oD+JJZrYOfmwRgfgKzPjoIHFfYbJlj9dA
lxAInPJwfLOr+KXqOLCGTXGnbIiqqZ2/eLMXcUOUB80ReWOySK4Zd9IKHS/oyu/rMbivI/dsV5a7
SXSqUcENX33HEpAY/ZyU9l5jOFkt+BNF1QzH0VtODcGyuy5h6DpEJIdprOmbpbLfeo9dPQkEFbtI
yT6eG9rjQm9w7/krK8itTVxzkkHX5649Bqt419d22B0m0mFWyC7Aq1ckHjCyuUAeep6bEdAaPYBD
7HAgAIiGI2ERchsF0xv8hzUi+I8wXZBkddH0YDd0zDz8qa7nXuMw8Va4WO2nzmO7A/mUWqd5in4P
LZID0SzF51Q41sXHhrk2drh1xuh8SwOk81nOT0600L8OzRlkp0IiRNTuzQpwTirt7ssaGNfYpg9d
ZtMXiyQNx5TFZvYxJOI8XmltLNR7NWmsrbVm3lY/kFuVrLxUqc0M8Ze6M0BQ1yVWjc3E614I8+0I
qrGj62g51bZuiTi+i9TN6+/kxsWHEEAZBoQVn4NebjP3HT/7hDA8oxNDcY+efKNE+ZDhfN8UduOD
d2F758y4Yi6AVM0h86QP8rTeFIXkyN1nTzKigYyl5QPK2XzAmxgdqP82jme/l1P01VmVOjZSvi4N
ck/0UM3KCfRv6BYQZ3F6rnI1/lxydBdLoq4w/ueNI8xbTJwxUx8ydBvDGBnfbAT2X/2kVTlum7A/
DzU4VZthwracFd13i6gXm5DXlZeUX4yJSFwu6mcwpnixVcYeb+tTryp3ZxKxQy1Ubtq2+7NIonn8
2/ttNXYcBbgzNPO57qxDCSMFRi5dv2yJ0wM4pSspIW9xEbZbnpO7glH6xoqa7waxDdVUOwAtKb4Z
8PyUqHEIc6nOcKMpN/P4mLnNEZ3iF5CV8b4FlEkuCA3PIgLpQGKIou9xk9V588fodk+NhfoTSUG7
hp5brT1wkTucy/KuoHZhL8lP9bSczdzDsFePYPqSJzG64T5254EPyR8Y/lp6+Cy9qNhYjniQSZpd
pGww/xSknG5oZzyBq/w9c6KmA5g3XbUxAD36fQY1plorzFzd2ukdUezlkBbllh/KJjAMuuWg6ybp
2bJ7e+MHSDMxhk+7xOk4t+b1oRH1fblgr5QR7JWladHOaSYevXKvsEuBl0p5HEqSghLKcDo9y46m
XUP3L5XFzoWSXDv0VQaHA67PsXBjrHkripEPb/gxWOqzgEm0YjhJtlYVvoqm434Kny365jp+pQvx
AMpd38/oWzeY5psDK32ORNI7TAjOkEJhMiOupYKTinm2XYmFYjBzIuzsFl6ypTn2YU1Po/gJBWNP
E5wgFKkvpfT8FXROufKt/lgsiMPCaEJnPe7bKnxpXU4r+SK4P4e3cCwvg+JooTgs0baYgTXPnfR7
VEjxjygZ3ocRZ39A43MqAnvnLOErLbHn0SFfoDbzhtYbbdtwC3153ycUlXH3C8SizYCr9LbRyI0H
wmGdecGMrbh6QyOyJVnqOGe46wb7C6bOUzs5d6RmChoNHaLauY/X2h3uS2Q9IUSP0XO3BkwJLtP8
SRcd93SPuJF3/AfB6r2dJd0eD9ZjPo6CKJ8ceWVB+HgGt6cJ3UO8kIpNJhR+VWq0PB8+3AKMGQn2
G3cqj9hzeKwwDuL/vbrJr8JtAP4a62SVIdAFveGd/WDS/BJ13+PMsZeTU2IVa6/9Ih+BvSukg2il
yaHCNzZye1d+w7gtZnVqinNM+7QT3YljJSyy9hf4x21Fcnm93Hy8PePW4MlA+Fv5PQA9WLidDzWZ
/gB3zZGDy17W6S9/wasrkI4cSQw/9KCiCD06Jo53hNyU7MPEf14m5EadqM59NJe7hhY4Z8gFFUaa
fYPU/FPL4g+d1GskvQeq8h8AHs9OHZcb33LfYrzkUHMjg3jLo3ZfLDQqfu6MdxABEM9KSj5PjK/A
wh+pwsDEJ86OI8c5LIjygdLEc1xVapeNKuDC0Pdd58RvCC81F6efabIVw/CzAcP9wJGleZKQO59h
mDGXzscUgrPnnPK6ZSbfO9yDbl1svMwisWoK8I1bPrxXbfXqT6dF/BrGLVFSS0OWAdFx69LgYjuC
QICUW7lbQZ9YpMuCVNVBncagtzXIEUbbrzdugSO+JBd0I4Aq7wdV25vbGT4NkojUL/8risfmuSpp
k5KWAnDe1XKk7eSQsAKibotcn183A8mmkuXYt0A4VjhXgZYihplgVdKW0WM97F2IY7RLW57G5BCw
uT4sPsGJfm07eyq7rw5/4kPg1u+LxxgHyOR9jyN6xT7aoQgLsp3dG7isnv2UxkISd6HuiGu7on/Y
zox7es9H41y39XPaKOLsk4InzxtXdo782K2t36JOb/nmESP67hZZJuvqPqkdRUES7pEm7+1pGba+
AMpNKffVcmS6H2LvxY8ScgAo5drli1am3DpVY20X2LL8xgR+EATAV/jxb4OUfGN1fnycE/EAj/7N
n72jDuvnDuTaWJt1LqvbMmkXH2WRrA0r9AKxgskptKQ2Njnsk5rBhpl309TRCqAxu3czY31mCyt4
WIpmVzcu7OYGIyDqNVWQmeSWdPuC7hEUDz8+7svzmCcH6AXQVefkDr8BiSrIkK0KUSscovyQ9Jg6
Ko6Da5MF75ZlvS4K2PcMzHEiHa4s8JiOLf5YWU1YHwkN9MkeRIoLo7ce83YjBWeMJXykNNj0Voz3
MHGfCx0yE5qGDWC9HwQqfTV5QcFWMRD0QRZ4oMtlBsmF59Xrr6Yil9CHUb7rtNnqxWEcoRDvx5lq
VwHg2BWV6DmrMVYQM+TDhQOpZXvtabHGbbKUOwemy7YXDHrrJSRhmwSROXCLLZ85UU5NA6yIFjnQ
k3tg7SfLc39AdFRwR0Hxpl18XVwzXKw5+9ni66tGfz72XRDRkcggCtyAeLXsn/y83IUamJbukonk
hZynxCZvA5DGVtIvYdDnAeAihx6pa3O2HfOOtpvbjG9TrSJ+PRi6IO9HSJ+rMsr8M4l0u9qUaoVS
NHrGd25u1pZ3JDQGnpi+ZtrZjbmK0PJ402/bWD/w4vGOof9RAhpCScD0cTqE1crVgA0FL+8dvOV3
wpTt2RtKTARlx4Kci4VBPJoQ0AP3dcn1pbg5yww1sVtYoAHz5Zomsfsk0N/3xGJJdhqG1usWufw6
SQjZYYl7HdvkTi6k/5YdlXcVvHUFyWt1y4E1D3Nm5w27YkMPA5/3bDY0PI8aijv6quakrEUd59TC
hWEXL5x7H/NC3UDqWuy7GcmRX0p46yiKTIZDvYQiZndJ1NL6BXQCR87xeKHxbiwqfqf4zGe/hLuU
kGrnEiGYLH86ukZENzbOPJ8HD4o2kiQclWed3DpdtsE16yIvx4qT45Z/EFBl88usKn5IuUwUUoSz
gK6CjZe+TILmJCFC+D5OTPfB8ziyJNVyIAiWx8VlJp7jPUpIYDLzhy/8udr2lVOrraM4MW0luDbu
g1kZpqZxlT8QxFF8D4aKxmpqFu2m55vepdKfu61PuXizt+Q8il1IccERKsu+Mdhm5Vs53Yy+BdQd
cC9Oasx3oTu2egcF2IFp6NL+aGm16r7SbzRGue6x6W//jnvUlaU75zO9Z0m1VDaO5R6mIrQIPdP2
b8+4gglOVqdsuKYiNKECIzglwdCeGAohK3LiOfwZtyXva1IDDukYYfkndPxs/gKMOARfE2KTt4Rc
+3Tr8QzwtjxbHZa4GcunYQQBswH5nF9cZ/DntZPpCtzFEM0X24TaIzCDJsdejfCgtshvMV6gvkKi
EXBMgvncYpl5ls7Q70Xkm3YHnz7IDuyZE9d9scdol7dq9q8heMvwnC92YH5S66XVukPESSykLuCw
g3carfesSyEkTwp/Og9qT1xE0Sc04MDkcoxoF81vB8kEpwE6McIagjqiJmvdZR/PGv08U0vyjfwI
aAhuCkz4gy6tvlkNnUkvtfKt5BgaKPj0idOq+E0/Jpn20D9zVEWZMhS2yWhql04s6PzolPXYWtYT
+cQMW3ErFc+dpRQlFXPi6bEqcjOfmMQW5UY3nvBOsRel4jL6mNLoizDsiOqMpkjeupa9tmabk9Pk
jMMXHaxypNAKavvCcYVa3rbzjJ41VGb7yVGzfO/jdpy3bmMQKBCcEd60fED6Ec9l4y6IFTTgBBYo
6omGtDVzE2qecD4noKQjPUec6ExdgeT3BoEmRXC2EA8O8vHhiXgD5R26OOWTyYaZh9FAM/PvfB2j
CUFy2665lIJj/1QTIGKheAuYb+mMeK6Siv0uF77ie7U+nBy7XMQR0GDl3y9Ks32woKNRDZ1qGA85
iaD12h5gRDLQJB4Nf37EwoFsMHn28oUWjJ2r+rVs40QyLtNLdWnsmgwV9Dy/rbk27JhkDR4YKox3
yOMvZA3LAICkhcpkIE/xsaiLLllXU1kzS5TzLQ+v8u6nAIH8NrMDout7uD/4HioBKgAtQQ3+tys1
48/buDKYUrZCTcd5BVaNmWyQlKTM+hAWQQNOyik+EYc4nymofGqS4S/pJdWUtfGAJ3hvtRzslrAX
FdYXkWfphKuF8xqaeK7MtWAZu7Uf6z9u2S3l/paKS36rDU9qn6GcdY9Bp8QPMBZ8COniY6ZIxokz
atyBlD2iIOWsDqpHo+LL+kEe6iDFQmCUNT1Jlbzk6YQKdhIYuQhQIJQPQYkqxj8xPze/L+mU0GZL
ILNuye0doiNkKpw4g+e9dLQ4iN0ARAzZqp6tBRdC2rr0ar3kC8ZqoFZlRmgzSSfBRwG37ToNYXeV
nkU3BxwZ0zh6V/SWpnh+9bOJxzjs8l48TBlvZ82ASx/B6gQcsjOv/6qEQFTeTkaLy4Cs7+DpAkfM
gqMdy5kEhUGxkDOJ6WwWTnuK85NJ2nykSHMRa1EuE8iGEJ65q5cKrq9rTyybDhoqDAV/ydpVih56
LpxsH0BbZObR3lTrczSRn9mMzT0mYpZHRiqvfQ+4Hx1xp0imavLmkM4OHws4LPR+ZdBbLxJ3TrzJ
XNc9QGhM7nqavdfKxmvkcTDw1w7ig2bX+4XzIubQDLxZO8UPYuljF43zMyxP5zq7gkZ53dClXLd2
WQAjSuv4WDkuj+VA9w+6F6Ft6V4ZEmVwX8bDAyKs6h1hLcsHzaQO2NPiUVXC20v6zTLGrI2cnCJo
IMXsfmPzcJON2xIo0Ke5Q45QNFvhxo3RTZuUMR4tnrLdAWutwK8sASEo4Qy20FHDuxoCdOoQ6tmD
2ommclWB9hNVwOc0Ecryi8CGDJ6MVwQV5w8pR+JfnO6SzMr+RNJEvV9bFf0KL4kf0NTwZQAduQ3o
JlUIL0MQXqsGmcifAo3xOkzxcEN8dbDEkukZeCvwkTR1WFqmdpeW+LTIvEA1stImHNS2Jp4tO9lB
AXDO4WlY5UlnfeglG34iG0K2G4zAn9CFBxtqe/3GqFDP29HpUHbaxFlhgghitCpGsX6TrOBFm7qr
gj92V/f3Q4g3i7K3vu/Djk3TdWbCG8asCH4OQAtfFqnMJQXZ/wm90IvXWBC4lwoBBhLtRqeeu1Ih
7kTsh1/Om4MPQGLeO2o6XlsKqodrwAkr2dgs6kxcIit5Ctu6QoQA9e8lSro7r9dgGDh9U6MTmv5S
9nPyHnYNKSa2X0CehWO5OL/8HJwBycv2p9SoDTQpI5+pchpgm2Sr3Fm5wwGqX2r6PdoUT0xNENbZ
Vu2ChBmJhc1rbzh2plV/0rqmiJoBT676YhQ7W0z6DRlqguFHEn4bjQuSHCiYtrsZnUk+G93Qj/MY
sdzTdxm2YqwbfiM3GZ844QIrlILFyhsRLfdyzl7mNiq/zaA/jE+XV3lDsaAOe6LYj6+CnegxYF6Y
nzO/RQhOGA5+6STE+tqqdg2500VZEmVb12+SKzQ8Q15qRR6N9jMfV6YFByjVRCyNiZN8pXEYoRcB
mf2a6pQj5YKmZ82IL8dyOwTsKZC6HpFHgLUjnuARHjTCoj6urDtZd/Zra/z0q0JpQuiyZ8JgNzAO
Zrzny95DVVaZIzg5rnFC22qXxLRzUQ7a3NqZ9tjOBFGuZPO08MxQrxAMmnGYaLcLmmd4tjQ0eKD+
ciekUyBxauE+XXlEK1+FWrgvqfS4751pLhVi0CJbu4Fm1DB3QGdPpSRPBr9qlz04sc7o5tu4hv/5
hUMaMrXFetFskFEs5yGsQ5i+vfNlL5i/NnTk6id/qpi6kE6A8I6xb3skfIFFI51IUMC87HIfowxM
SE500dl0Pur9LmvYfSq2Z8RGkpfZtwfKK1MQf34D8b0nloHVHbwBMD7jPkakb63I3qbaTrrY8N1p
D2DG7Qv6BrdciU9iDvuNdDJ5tm9MQy6whmdHrCYgyMZC59Yj1fqa5sGFYWcIBFoXGAS+OVVElwqv
78ZPp3lnx36+yYAlrKkZmAH6C13G1WTnAb4bAsmJMtNdjs611fOuCIkTXXXYYMstDkj9CbaQi8Is
Qb+5SMv83Yyw0mzDNFR/UCULYpBiR72NPMmsZY5uRsyxPlk3S6DE8JxDBGN258KPpr3jNJtwtAfx
u//rYvWEtC9vNFD0G0+wJOOOc0gMl7af6LdG2K7KxTFsnhTPirwd7IAkPHAuoJ/FfwbRBWG4tbFH
AMJlGE7X1k7njJSVoMRywHvD2Z8XFd6eIovL8FUFcbzH2A3xByzuZjKTfEuUS2VZUHLZK9ju87tH
jA4WQjCzOLD75DHppuUeaZV4BNQUE4Hclzd5Oj7N9FGhiaVrL+3G24ZWTH3Ugv1+9E3ouCe3L5ad
aehrEJ+m3xLSIyExtK+ghJkQwhT/7Sww/EL8u580ddVlcUDzQNXrwH1acyv4aoUptsHCrnclGAPa
Y/bA7VJCzecCRxzsVlXFKHBVLZV5IrqyPSEtTO8Zb345MDbM2o6dMNjGA3yLt0rkswK82vCB6iJn
I8nbXngIJROr3f5z+x9Tg7Aa8yPPVoqafVN783RdTJLU6yBqucMH2ivD2YsdnOVwlDhO+n8528Lb
XnMpO6tzd8UcdQScQ1AimPD2DWh+80RU+GDRGmRVN11VE1NzQbnmUVJGskuNouJvvGniyc/zkPsS
q7pjrydVJVa/RpBlf+a3ewVJPWZCadvzrldLJi7KD+Hs9HMwRbvF8eRZmp7sDnlLw17lUcM3wWDJ
DjX285Qf3FY34KFyEI4chQ3HYtGPQ36ok4nX/3MViB0rUifSo4DAAyBvcOe3RP2sMKayguEp8Il7
5xSQBuuoH5HKGWLU6YzoVPDD0MWihCGjq9spX+YLiOllELdU+NJUNyorFlkuhOkYllCi0EzLT4vM
OUgM6OpsPIeqmL01Plsa+mtyLqgIOxYf+7Xol7w+0xlwiyvCtDBb9yDvsDIEfLq7GAxNeAgT1bd7
R92EkCMP6n6JShaveeG5ONqZzt+sIoXqT7tXMcVF1sNdjUDzGyYcCQcTIg5YHEOvQD/3VFKruYkW
e10mHKrWoNP4JGe71uUdmSNOdjCan71qrZzcK8uq2h/cQ4peZgVffTvpydCQilrkJ66ig7QWXhg/
9x3U5nXY9/GpTssUH4TqbBzNKZkfx0aI+aarJmCSHA8aJfuE0AH6UigCRf8qhxp1LnURkyLTKCRS
2Pu5czJ/0G///Axbeu+gxjsy7w9DCSx41fBqokuxIn0xmRzcPQ0ghsG223VXkUptWFWCHqRAYoMN
ns2EC0gnkWR45YYSpTRO8UcODJG/B1hu40QYi+LLVfQ1WfPnuViLZabLKsfefonL1mueJ2Q50Ylj
Pbef106MXlBD5W8kYnHLp7Rdyk3h59GRzWvk4y36SHNITGBh0FOE6kR5jWMe6l0ZHrrJcX9R5gfv
eRMRuG4tu8GRz1BeMcCkFnjSMH6LU9h9eaXvB/KjjeNy5qEHQZRHET/FGaNrLGU9EqX+j2jDn5j0
WA2lZKfe9fb04y9/3v+IrPlSFfzzH7ev+arquU3JH/7P//i3P13Srxbf2p/+//mq/Xd1/8H48f98
0b995+4///rf8Xd1o13+2x+2Jdzr+dF8t/PTd2f0P9/Fv175//s//4V3epnr73/87asyJejbp+8Y
3ed/Jz9hp/lvRsbbO/nX191+gX/87e6j6v6vl/8TFOXY/t9BMSGOVBAu6dRB0BwZuf7jb5ya/m7j
oPUJpPAcZd8MpP8CRQnxd9Y59lA7DB3hYGH+X6Aox/176NB/Cl0f46/jy+B/hN1Uf9lj/7ef1xJQ
m0AIYbb8dw9pTuk2toYzWbOUsAbcBKl7QEjgr9JLln26eAuxmt5kHdPRMheXgBegNeWCUGLppwJ+
5kQw7mqM5+yP7Dh2YvZtm8swh+Ste5qz9Rp3lnwE3YdPD3LyMZlsxuZD3Pbv2M6dV5WmFP2gldB2
uWCY5hU6LoqdNuZen0Tr/7DrdjzR+VFsKHq4b7JGHSrAMBjzIWnzCDAZb0kSUXj6HJoBb3VlsT5I
ZguryZuyr6gp0RmauUaK6Izij00iV74p6OsdxoXhQFKF/UVbBVbNiSbFGj30eBG2T75eUo7lo1VY
oltJU3vPITiM4lwMGllAJnqaRnZedncO2JEjGZlkQSPAB6nL1O2gCgJBbHcKfswcxGAcBwpMDhYQ
66oyxzxrPKpvDVzkX2RhjGcdNt15mBt66d5ifkxB46A/4WRdEVFiEMNYKmb5TOjOrAe0C1suhsDr
WSzJJa1M9enmSmBGQge690Y7ZCZaYFyV2DG2VU4AIbzS4smPQJ/g7K13eunQ1pLdqZpD3iXmPiUk
5qkkQpj5JK0ZZnNFhojFJmSU4wy7xrRMvH8/xet/41w5JEBBabbPpH3cOprDUD+TwxQGQEPc/Fdj
luJiYs0CH6XqF7T5bBci+IJpDcUuyUrkR1r/AqU1ru0oRHqbxuVdWhAqt9EhpBrArfRRIJUKFu6h
3sghT58MYGsaj73D5iaTKY1RfTjOztiI/rvRBOXOeC+wZf+LujPZkRvLsu2vFGrOxG3YDmpivZm7
ed9ImhAuuYt93/PrazGy8FLuiidHPrxJAYEcRCpEMyN577nn7L32WVGebKaSYfeIjZ9xGol/FLrW
hn2R2cTgNmId2FX7oIsZUmw6eJdsAO6BzE7zKaqm4Ma1m/ElnnVz9uB636iBwdYq0OLUgmu/hOl5
bEsXd02ezGdmQsETuNH4RwXReVHgMbjXDUIlAm6MV2ceq61hmsO0QshLGpLWQFYDYXgnTtVItqrI
xf9E7QTKJ4+uyzCLUGw746YgWACjAmkEuMs6orKdIDvTg3WBFFK10SLidinP8GKA2OQyz5UVHlvY
sj+hZ3qvVjMWx84xNTNSa8ljG8aufSbTr/KeOWLrxQC1Qrcw36KrkzzNyhjSPa0NehQe7Qzer3iD
ymb4NsFx/yK60r8MMdFeCzoj+FUN9BOWjm6C1KL93pXJM3zM6mFOHGDhYdS54pAHSm/Gwsvv6tBs
b2cc8ogiSvGCmpMeDNyShoNiBY+mTL0TLNzqEoVJsB8ymQF0FXRRHcvqLiiI2kPmjcNptolznBs3
ZL5V2ptkKoliAdq2RE4MyGxZP5a0Vm9C/13IHMIXXYizmprhPAmlsQDo6hpZoH07uSnuo2jwyhcU
WEtuM2oiwOTK4xHj2LQNCKI5cnXzqk1N9SL7wn7qYsjhC3T0zk/kIsH0AqZnJEsy2pvzreuFwUEy
I0GoLOubynf6rUei25Kqbn0lEWzg93UXG4ucM2R4qCsHk1DK3smaiygQ7r1rmdWO3dzb2lHFZKps
zK0xWiRWRhY9R6PtkwtQaMPbNMZ+dk/WpHPUmZ4f3C5zH0n6fqwcaCpxezETpdTPwXkWNSPxpW0K
aZurtCNJSx2JcpRBUJgxBTvjTdsSljP1SOtn23glPvfGz0BxVbHF9Am1Qfg2NMR+b5Dhc6r3FfQw
DNryzmkbUsVzDWl/MC/KPlBXqqNL4Iip2tFzaq7xFGE1Uk1/akrH2Rckq7+FQwWsDH7OmTghdRil
mr7ELWnNkd2r8qEWGjyQmYW40ijmZ7GtxlruJjW3DRN4FNBM8pB6l8zIiDfEaLxuqzw8plGdH6Oa
/ZYE06p8Q4LxlYGY89DlZWvuXaI0sTi5GDVSn9hi/MDiYfbG+tg7st01gVFsQyZA1L2JcVmLdLox
jZmjH1ZhwrTxK1ySwzs+iNTHWRkH3UuT0izP2bGukiAKtsh+eMmHPoBQJqW40xXcEzGNp7Q39UZF
xVVEDvU9IVKS5jFWVa04kwWRw1DXKYb5Zw5P8BLBGitv6+tyW6F7WCnTqM6VVSGXoKO49jr49LOI
5QsZ894xL5GOYLowv4aEAjwqjuunAA3sQMydcB9CuHY3YRU2R1DyLdnZnbFn5RW7uk3EVWknwV4W
HTCjKhMtUjy/CS4kQXz7PknbQ1da08GsgnlVBXQhvdqNnplfetu+qqt7YnKsHyYM7Z73LVIPmZmo
jawYkK6XVIBLPffmWVTZ/NabjeOBq/GKK2JNOIIwZ+Jw7/dfi1Eb+25Q6hu9gXldV0NkrlqVmV/4
I6iIoRlGKeYQa7ouaFIekiSMZ6YUKaiHAjeonxGH1sKvxmxZbkTN3B1hXHIY4Nnc0O5L39rCc4ii
rR18KSWhN0wDdVUxvbbZrGIvS+6EW4CVsyw+cdzNxwEJ/Q0OZnFyh1odtVGn90M5avh7hYnTFeSc
BSOoXOE5LPYQzjjokUYr9yVo8Aj9RIVJpejc701PnQljmCd1goFTr6rekLckl1oWumo3fIoJO8R8
UZCfguKMHB7tzOvRzFjuiYYrN1icgyXzqsbcmFa+OhmhUV3FtIYuEDkQi5L58KbHVPO7NHZ946AR
QHxiFf61lbfhKW7q9nuh8U2nHUUM/bj0LTchA4g2Np4hxpr45Uz/qurQP8yWF93BDU5+2kC/0dyM
PuA4RmrdqVPHhODJdH5Nx3jDyBqFdxHTlcQqFPWeT+QqZz4ZmgZCxNj5EVZk26xq4WUvNYJQTnGT
3DY+Lhakn/J6coRxwktg346RYRK2maGfQAlbXlambx8IimREh7xTy23BqfxCdpV3ZPQ27HgZyytO
Uv3eCVy97elBHY1ahd8bJjR0u5YBhOtm4qLMpvhryP5GFzXL9BODwGBPLGuxLVC7nVMkUAcnhTFH
bpY+j9Jrjm3YM/sxA2BAHrlMyVqRMMKDY5e8vxYWANUUCDOyMJ4eOiyDpwkUDQYoOd6VKZVGyWbM
6LmeLixkNte6mcZbtjb0b+w4t9ibWVt92MgT6VNzs4pByp8aiKYg58x62Je169xLuptPmZcmu6Qt
eKiH0mjonrhGtBy32blzK043fmm2zFImorbhPJJJljTfQmRx4IyT4DR21GtYrZi/ELLhHoGTGRx9
OudbaErnYS7a9r5Bkn7Qdt7+MMeIMtFMxyNsA2wGXqpfcDKlO9dyUK67mKXJQkJLx5puVBr8QDzW
2b3ZghsWvhxPoRMA1mux9O9az8C2QIrPcWySAX/xZFUcnnV/kPz+uMuIHU0ys0WkTdPmNZ0kSj7E
5V+nLPNoIZnuWTQZuNQEZ/1lwW54bRit3JiJb95Edg1JCwgAkq0Qj0O9cpTr3ycqZM2Z8aGsKRE1
Q24To0E1I0Vg/BnRMlRV5+yJXkZYl/d1tMNbKsg67Smt26rzj2EcDldh3xU3Zc/MlGOF2Ix2Jc9e
EON6n2lb9fyvP3F+sNVV7wRqVwnKsbWLKmOlkDD7m2JgaOvlRo7T1LEuOfeRJ5zn2qMVkwTbhsDC
LwbGoZ1GSnHjSxgSIC97CJ4dmid7LJBlElFIMqTW01NvJc6F4bFEIIRMB/ARk7ex4zTY5jUMcx0H
6bZOFas91O5pXU5Z8jSXCKlCmhbb3Kb5QmXcAHIIEylvM2+wrt2uNtd5kalDTALerahNpM5lRKq0
dIP8RLc7vEhT1/rWMp7CGxDFW8+z43PKvdk10oyOXabiXey7xTWhIOmxyAV/QzRHxaF3LN70qhvg
whJhzwprjK/ooulnJKQsrkjBjbeq67xLN20EBnSaQwv71lwXpn0mBGlAD2qN36269IluV+1D6YtD
EQ79Td9azpUxS9qNLtGXWxrw9q7uCG3fREaWnLCb2N9hHDIxdFRhHCxeroe2jYfX0YV3S1CAcwta
Pl2nsem9OV3U7FvGw09joamAk7HctERT/3CZON/5CJquRRdwv4WZXto1UfFkweKpcdjyd5kvkfIi
RnvrgyK4ZR/AyznMzXns8+a7iUX8xFth/UyZoXKMdjDZSrf6kZIC/DSgUXI2woE0B4fGdJ68xiBH
E2lPtXJiwgyWgD84ujE/cTogQe5nn355gB/3wmia/JqQUU435C+sGSEG+bqBeLvrqM5Q/A7I34lV
s3/0gAa/WjqoF1E6KsaGQFeYLcZ5km1/FZMI8OQ0KUP+IVD4nOlMY75XOA1FxwsoMB6TP7WUCpxV
bzBc8Zfn9aguKq93Nq1jGER4W2AayriYHw020GQb5clwMIsyfMUClQx0zHDrkW3tPTs8kXQGjaLd
pUWbPZJTOBw7z/ce/UI5m0bGyMllgZ97VboT1h+BNWdlt1b3k2MrzhSAa921mUT5K38W/RxkJ0aX
UFkufIeQhZUMCnGpZms5MVo38WTYa8OVjY0gOqICdMesfQJR6n4POpS8F+PIbH9tTSM+hxnGIlxs
jeZLI8c08FshN+4Ip6kZDiJKdGgtBKOINhq0IJNxVyJe4GxNzIbzczI7+0zM53hyyFO5aCsD6Xs4
ZxtOQ/hayeJ8qQK32miC1wM0UhfKjs0tHuiKdZPWK5l4qd5Yc1MgyTL76zbKqkOn7OpFWZ2zyyjI
LIRorPYJwuR5LqxvXFvjmMsRDeaR8h+9IqjO9mw6Zzix1HFk7+wa+hnXyjKQyiY1nN5J4yydcIQs
9hX5SIu43o8Z5qORhMt7HL7ikrj78ZkkwRibUzR650HV+Uk5GUEcsHFSSv/UiNNdwdOSxkeLg+3K
Yhb+5hDv/W1KCAiCHTUHO4Bv+sH3mgZReJbcu0NmbiqL8Tl4Bciw5J88aXJbfpbeyPsXOOHVxKh+
bZM1wBjayr4NphViqrBYPIwGSR+yEpQmTI0hWafpJZlvMakfy7PlzR5DM4ankB4852Wkqd+vu3Ji
fIbMK7lQfJS9OYpuR39cP3H0h/IdBcZhFOPDgI7j3s0r8+C3XbPL+7w65wlietsacFvXOExWy2np
2HvzRJKmT3oX+9c6IA/4CgRDh/S2noLvblx/dazKsglXUd3XkHnqYvMWXxSStpWRt0y8RkycCCuc
/EsHw7/oljoISd8ZWRdpclHDqAjJZ3HgZRuI6s4dAmRsptzDignF/N1xksdGJMXW0KMMd629kJG6
xGD815TPvZbNW2xAi0B+xYeu+qZeq0L4OwHEdjuVGIiEcPtVWc7tbionzPU5PlfZhPu5yHAMx399
bzPrS/AieNOQ06WHabKNs0VwJuoDmkGLd6DAb1jY3/DE+NdjMtJpDlFdZH2d7XFG17sAZctVW9np
Po677tzQHkM+UDES1gMsZUqeApA0flqYVdlA8qMrqvKmAYBPjG/mNqzYtjz1FjOVlZ2G2X2rk+Br
mBTtaazafsMbkd/BOPReCSdCA63CMry01QJBqMsw+u5EDJTXdc+ogrA3RVng9861zgq1R5hZntlK
q60o5XOwBGf7IB6+uyS+qAVW+de8KoDc0ftyBalTM/dgPTgAmlBEqQUz2uFlmWPUmLjHtnPSYatG
DaoZ5oBDOMMwkMploofb0GSAnjo2wcaQMoiIIEbUtOI06R0yDoREAaNIYjSDnyuONLfaNxIwEppO
W53E4xpbiruokakdt06HW3JFh4Sdtg7qLw6/i6Sd1REP5wMapAOoM3uFdKujmZSPdnaa8Xv9LKMk
fR6E76yL2JQuVv4Ev1YdYWdARUQyJMfV6jyMqXujuyaSm8SIuguvTKCl0RqcbkLb9Xf1hGeRb5HY
DvKUzOIDjqG+iuUSuhJVkbhoSSRCAltHJNixvlK/IGO5mRp7oeH18kFzoN01eW8/Bj4IAengbrdk
kp3QeYPPDBA/ovrx+isEE/nei0wDgggAkH6Xz26KYqQohmdFuxn/oSenFLOAE+3zavEiykHHD+mY
+yRP03Hrt53d5HsOnupSBTI1QHwH/jaD+3qb9Oi+O3toXrFm08iKXVz62F7lT+TF9rbPpf0wQKVZ
V3XYXfeWx0YP4sU9mJ4tL206UJDcoYc+YH4iSaevwysocOlL79k4/qoEOCADmPm2lGZ/O8JI5U6T
dbB2VZcjG2yibl31Y3vbBuj+ViS+zRtheo6GClCPWFljsSmMrplPlssYMWrpXTaGxQOBzimg8nPZ
gTGCFsFO+zwbgXTme1IaWyCbUUjkc24YPxHQ4vtuO/FT+PzBVIn2dZn/osrCe4RPljedj0NnBtEg
DqhOH4ewLXad08Dvhdw1f3Phc6LDs/2VyjoQvPR3t4jMoH63uhxZ9If0LiTj/Sv6jeotKfzwqy4y
TDA6iV5jHfqIYqf0a0XrEn25h7g+Mvx2wU9P7kVQlnQPq1TedGh2JI92pk8z7u+n2Gn1nnvQb/ww
QwIZjQMxxpojJ96Smjq8zWmItkCJ2ApL66BDJNpsEtN3Dn20Y8IyzW58TMY/Up2bLAbkkn4Dz8Th
1h8CgC19ZO7MriekakjGR9ukgRJgdbhmkooBmNH1KdHRz3LMdrPdPnSXLvgMFDVysve6l6fA4ICT
xd9UG0Wv5CpR/wa+e45JxaIvALBrlXQwAAkec4gh5YC7DtDiPCMrzEml4tA1w9CaAOlXSWI9VTgP
6PGguH1sVD+ePDxbZJWikt1nOjOXQM6mOkIu46eQ9Wh/rdEwswb4qbhmq4wV51DTu6RMIyCbuMBF
htfozRzEwxGVWH3ZSTfEaWWoZE8Hs5u4t1W+nWP+BuJXsXpZjq6J/haZqRlZj2m5zabWvTCClCrP
F0G7K8nI+BKHVvStdoL53gny4L6bkCYI35WXUwX/QLVFuZs6oU+kXuX49ryxpdDHkE51YyOGDDGP
00HEK0pI6eI2TLMLBsI0iLpapjiN5gkhY90+1TOOD0zH7daH/LYnn11tbbIrbxK/NG4qC0+vFyXe
K/yz8grmIhr2rMUnFZhoEGqpt0AZuxONAwKcCH5/kliyoQmbrXewGrvEL7CMjCOVPzLqFddjObMj
5m3p7WyoFnTaO0O+uJAzD6b2GM6PufgyWRxTWhU3BP7ki7k8l6h2ZGir6xDeCVN3tWEM39xnGH2v
OBKQ/B1gK0FpYV9h2bQ4CMUJRg41nVFMZC+phZy8m2lnrVQdmzsGOtmpt6vilopYHIYwCS5tN+IE
2yyUtdmv5rsSXQfdc1UU2QESWLCZrDLlKSJP5irQFrbw2RD9sMHEn79QLwD1QaXAwpfK3n1IURtb
GJFK+qc1yDRDxoU8BCHMacYcVlStNYq+p8lxhkvmiwwrjMZMGcZYzWR+afJhiDY1PuN0n3AIJ5xB
suAeAZLxFWZU3yxOo2ATt/2m37UyxHBYx1q+RKg/nlC21hs9Ovoi7HKIpn3R7RTRavGq7bKK6jyC
jwX7qae8cHD30FMNY8fdtXjvEABNMEw2iI2AxSuLMghyL8pWMY7JvdcCeVugB4uurMixcUSN4b9Y
I0zPVQVThINaZQ7eBoxzTRVTs/Y6RhxcFdjUmRjRCh23eWIO7bGvm4JYP+AOD4VZ+3JtGp73Ay8d
vC6iSJLwou6bwjokVj+VnGRYwMCfKHRVnlfQ+h7tZXLmT9p97mNdztu0qfLxwBzV3yNk9YKLqa99
6wsQKRblcna9e42Rbjo0SxOA/FiDIJZVF1de03N6TnBO0/+p863k8TO2eexmbwnSu/iOmUdx3dZZ
Ovww7TG1DrYISDwb0nh8Q9xbY0L1WvJ70wTsHFWFW0TMZQEs0R+Rzo9RGEO2C0da7Zs2cjO9rgo1
bBOjyNPNHA4OzLVO7DOXqnbbOohE96XpkEBYu0Et94AvYyZrGscUogzzwM/L6FIwSMuxmgXHMTR8
0oTtTl3OVRT+QIDTmJt86BXE/ao+1dWU3XJmooduk4GMaAxkZu646PKYbpR3dZnGr1j2in0a0291
50WCGMwHagSAPlPN6ZAYHr1IK9pqR0+C7cxlmofsaBq7K12a6RdTzHF7aFw9ZJuuNZj7YIDEs9+4
WQlLnTnavDMyZMsrT1WcIBO7p4muOUYyzKSnRtosQDJtYy3yiaa/QNUU33Gur8g+rskJqxPf2Zk+
Qn+MjvqFRoUGfTwupgM+Au5E68IRcfc8txNJ2YBAYIli9z/hrPR+5h2AtzYYozNUW1zhiyt5n9Hl
ewaKsdSNqPR+dhBNv7ahdAJmwx3/FqAFFtgEpSvLSqXOonA5P6cFag/yWfFR6yRlo6RVoS5wJeo7
RsXO/TL/ugFdka81KXOolotpfHazCJ2/DTnMYLh6S/sNJRaaMth7qjshv1UHyzVK5m9yfJxox15O
DjIzlNxMbZ1c7PBv+TuU5lRd+PM415AEce0F+YTZcNbjiuLGAVdoTd49HvWEGW5FQyYnWdArqe51
HZcc86EhIBS+JlxFH8DjDE8cdxFaR8D6jiDFMGhVVvvo2nphuiVVSw5NI3ce3QJ77cKIT3aV8oYT
Ms2RjVWk3Y5J17Al53uiS6rtR3+GzbxJRJtdpYPrPy6wX6hdPWf81hjj/nLZRU3yBuBctGbpH1Uw
mGdVSmOTZwluTboFgJYAwEwbZ+ysH55wm2vCsikXF2X1SVZYIgkR7FI0zhlGiuvOHU1rq2ROaIkT
pL3xT8L6/2+Nzf8i9YwSQLz/71Frd13TRMSOvf2l5/kraG35D/6pnzGk7f1DCJswHx4025EuSpz/
EdB4KGtcJjWW47jE5i3Smv8R0LjyH64FQVzYJoMurFP/EtCY8h8SZroQlmWZKB6V+ncENNZ7LLpp
a0JesH0oU6FwkzgC3stokFmFYoJkyKlGmHTlchHZawCqdYeJEQQHRNO4TNodqmFWOiHamahmziDx
wYtrb7rh/WNrXYVQ991sM+gk6w9EVgIoh+zDGaD0a1yGhVc8hcFiDGBLiKdVPhD5iJLX9u1bRko+
MLMiM+iigPRyl16vZVDo7JpkqoD7oPSA0FJVqruz5l7gP1IGjJe8bnjcW2O6ITMzPqlylMjOGlEI
ooxIE9x7OOCwJZid9UVChsYnFXsBNTYNG1poxKOfrQH26iqJIhv1udlikcm7HIAPh6Sw2cWRldzh
R1QNH6EvoQSrXtrAyOM5NXc2e6K9xitRMRFt0X1M3SeY/L+7NxZ9eFcpbjT+iPf3pjIgiPKb0cin
bUoXcRoAbHBDSsLwEllHnxDy5ftohOVZsBQUVVP+9Q9hN++v5+N+4JFriY4lSA1/sGIi3mxiOzCH
70Jl9CdmIMfhRZEXU/pj9hr50JdD82UaGh6BKWrG4ZNfgDfgl7AGPpFF8ayRkSEvQ+L1MQCDqfYc
BwFZfOjYhe1tTAOkVQcuGrJ8TP9678S0dLAteo29UdQyTBAyTKeffAz1PiPQJPsTDZvpmVJq4hJ4
Nd//Mradd7MBCwt/sd+m9qaI6ANfJ0SAQ3UP24H9BgYxUauuFMnFGNj6TSA638jRQIqeMNSaX3TQ
Nx7Cbt81g326BKsDjne7cn6VrfadO7PVQ3g/0Mvwf1j9iEV9LVAAgyX8ZXG6+ac07j/yLrsporxt
/us/WTre/abcYE9ay7IitKMY5b//LiJ2wylqLXAItJqLb3j+nWxro+2MP3me3qc8LD+axUVMqRzw
tKbz1+P2S7AFoA+fp8PnKBg6YwvANQGFfRUX8FKwtI8RCDMrw2X956/38aXhqrwymrxVqTzEger9
18vcoSpzm/qb5DTOQWFSTjuNv3hTx159+PO1fvuGliTqweJ1US4iYfeDBhFJlZeqZLGu+HbKOAb/
k/IPwBl79zRVKHsuWuQJKOj+fNn3ERP8sLbglUCSyeVtU1ofLtv6PTbMJrAJwKE9s6Yxmtxkflx1
GLP85klONcYL+ofsWf9nV/ubB+e3X5bL2ra2he0qBKHuh+VhBhkzMeikF0DtOiNZtIbx3LkucM8I
k/GPP19teaX+petcvqS5ZIkqz+Sy7HcfvqTTJqoneCtG1GOgl67r0tn7ndZ7w0+9m8ZRmIdtPQPh
A23550sr+ftXtfh1PSEdRxIX8/HG+j56zqjSPD/wq8qcfEbPbPI7oJBzwsnYNRtvZQd87r2LF7/l
KYMrSZ+sx8OLdb8UknRHs2mRGq6LxR9941DM5efFE2OvRY5T8ppqG7XaKk1UG1Pkd3Mx3w54EOBL
c4OzWyRZdbuzB4l3g07NUE13ZSvsGSsoI67b2e+j+Sdla2nR7GnsBCVHPzhifqwivLNvMMTm4HEw
B6yAq5h5e3I2h0iZV1FOmsZt7hFEug7QaNCXHlKyyi8S4UyTWg+SQhQgYApjvwkKM2PmMlb1BMgu
Ung3kDlGiqjNorX7o4c92kTwEDte+hjOKY4j0jJnOW5KJzQpPPU8zl/IlIdJgt2D9pJJeh2EWeF0
oeEeS0jx8UUbYD0DC8GkZG9PRWYe+DsCIBKhMRZE0CRcOf6OcaP16ZSanB4TG8h5x9zNNlyoIU7s
xtmRJxdCzqYcrXGJR+4zYkqH0DDQc+Bb84mCr1Q26ptMjmhLIX/bSIhpVED4jzaFzr1JbXPDRJRP
moQ/mUvGWQ/OJogyw33zOI11j6oekuknE8qSY89YhE75nfN4qVDH5yhzIj02Ybv15GA0b1Q2Trtx
0DvGb54HKPJkaJ+ahDy0uFKXBtU4WatRMIfFxpFi5IALKBU2vTmAAlir2M3TZ1PNcqBDSHL9SXXE
iByGYMjEGjpN2x9DQvuMK1vArmA0mnthAxkOqOoNtUv5E8in690FtTGENnMm+thf8FCB5ortVEB2
s4lUFGeqwkjdTViV9EU/Tk3BoF9NxDImdmSdXADLkb2JcivgpFXW44HRlZ/siIDEllxLXHzrqMQs
YCGnyOsHYCoSInc75DQlmTh39vyd3D1/pMLklhV0sd3CpNMnG523l00Fpcfe49KhWYYNK6Fdu3ID
S8LScYoIK4WTkJXT4FI+DiVbCpQFp0WfSSczMCzmI7jHzfiBmPGse5rDHFUCTfFYhMdRN0SCw1WS
ANkSpdOS07UQOLExNULPfFa0rcWp6AMsESukQDZiJ7qLdI1XHTFadLu7oQUMF+CLHja1niBAaoyl
xrotSxweDFhAESO3nfhRUc5Ws/mduAMZHbmv4UIxkBC9sqBOFCdTi1pUDMMYfxsV3vWdVRVVd8Wc
ucwv58llukYCCkhGGWmjr9aJGir4hz764MupcGS4dzkkB2dpuQGj8JQBSXfuIbK5zXYYwoKBNM8F
WTllJFofUS5C5ObRj9oEbftcxxz92YdJjOyZLvte+Nj0ZgRY2YRRSzMSkb197BMn0cHOHXEZqOt6
Sg0f5xHjouK2cN2xoYHVaBYJun3STL9Ow6Da5w79OeLH2ZDiKXM60dFXyIoRbZNuscLBqr4zx8E0
f0zIIdLP9sLfqhnKDJfRg3TJXdLCXFbyX4oMGWgjcpGm/wynQJ/iTsIrcHDu/HlH+G3Hdfi7La0d
yxFodr0PV7E6JsVtmtU/kRCj3mlBxaewHrR/GgbHCLZIkpibNIUHRvnPV/5YAbuOIk6bcyP4kqU8
Xz7ZL9/P9qexLJzW/1lxB3p8sXme7Gsl4nHH0W3oj0mUtIRN1TQSwT9PtCD8WExf/vwpfit0uLrE
UcSuKKg69IdPgbmg8tGuLvth6FOn78sxqLNuDWlBE+/AsSHIVrrSUHX/fOH3VQD5cJ7AW4KYG1uV
kBxQ3n99BWpIqco0D3jabFpH4Ti1e4ZU8g65aRHuiwan06xmQiTaiBigTwq893UAR3MhTJvyFQew
cPkEy8f75dc3VGB3phVhL/WkOIAbrU6BGsIrP2f//ORO/821OO8rzXTTkhYF0PtrpUR765jTy47S
y7sM2IAhPVnJTWnH4/bPv+r727l8LUlpanHepx3kUWa9vxTxuWFiuPQH8WZXxO8myGZIjN6MTrWk
TDn9J3fx9+sp+h9CulRTnFe1en+9WPClO6w1u8QfwkMeFgBfHRzsrqaomWdtfXK9j0+NCxOaU6wg
S4NVemmRvL9tvt335Bh5uzJBr8ASPu7GEKam2frNpdu5clVkPqghWxefnHk+nKGXn1bZDtWxpyg2
UP19OF11BXV4qmYaGl3YhKeErXVcT2PqXwgRVs/C7qcjk06PznSNZImcchrdxEU0ycYucnn6843+
/Zni0yzrBiuXVrxO738IstX7ASGjsRtChCsbd4zTi6AwqmgldFte/vli7xfJv746u6xteTStWCht
/f5ioJ0BSTB72jdx7ZLQmXggBHBTqZIRngY9YZOvaehPvuLfXNUF+q1ZIqEa2dayQfzyigZuQ/Gr
TQPfVNregiIZjraNQ1iNQt2nsG3XkgyL+pOX9a9T8r+OJ3xZW7mOUNImtchTenG4/XpZN3eoRZQX
7dHKJUwi4p6WryCSi6QAmdk7TwSEEq0lDmjGLECx4CFNAlmqJ+o4aD/5OL/dZ1ojprL5TCbHUOfj
OhV0PfnMNlVVh2NhWKO2qKFmdAiqramK2n/3J2dH4gio2BNsh47Qh90grkPZqq6p9q5b9/A9EtDR
riuZNU0JIBTsIK+dHbnpJ2/1b6sI34sDKNsP7xZN0Q+XNXu47yEJSntm4uI+1mq4E3mD4adjIAqE
QdqfXfH95stNdsBisu+Jxf8oMQK/v8kCl4zuqAH3AZAdVWfBdW7Ezj5XbfnMQ/1FmXF+lzEnuQyo
6W7//Dr9tohR8kuSSiltuKmch99ffCxNkVa23+4nJH8vSYrfKYmK5gE7Tw/5nznDYJTOZoS1/Mn9
le+LquV7kw5EPUXLjXaX+XHX9QPSDSFG9Pu+C/BSumRaeWisyP/pR8QzZraehxa+sYRaBrZkONiJ
be8xNHuwHVwD1Ubfbzpflc0nj8BvzzmPkWYXkfTTacW5H25IQayAHbf1tAeQ2689nI172GEvfdZ/
tkX+9utzJZMeh+ngLTVZO9//+kybsw4C6rTHl6PWI6G6JwIa22NCnNJXxnXN5Tjx9WJfGfknu/Pf
fUkbyBateS6ulrHAr0sLTBqM2gRV79lf2LOsnihpnQYvHr/t65+fMfk3X5Nvh02XRougO7n8/7+s
nqbRjFEsB7knKRcsfSrRRbR1sc8zNzlWBK2vC4UKQ7lVcDV6k9xjgWS0JWpxX6Kr2c1p9cw4j+QZ
0YARSWR2zrC5vOWG/dmq8/6jUj2wmTOJsbXD56Wd+GHFbbOMdAMwjhsrsrQ8pcZozt8M1AMsAAEJ
iU7pNHdZDw7JQts0fBYc/PHyLK2eaXmKp4HmqfVxY08Gd+xThyz1oXD6Y26U+a1V9S+JxNBBBwHy
f0i6U25E7e7P9+j9Bsces1yY72xS/lLM2B++t5U1Y2JjOtg5ZDe/pgiVs03o1AL2g3YAKFSm3T9F
jIse/3zd98vtct2lQHRcRg8CO8LHjVUqcsucehK7LnLVnqa7IoByJOIlLBZgzJAe/x+u51EJknMt
kVB8WN5RLxKe7tNKt3ynuXBmdzgbMVOceo6/h3IUnyyvf/f1eJ7cxaGu2MM+vOCGLvFbuZUgnAIZ
GnFiVKEtnNFVx4mctpvtm59s0n97Rdq1Eg0eu+bHB7hotRdJjmm7wRQk/XmV2k+0Dbfax92VjWZx
8ecf9P068s8bSECxdBX6GgrSD/VYijSxGUvFD2riNg7Cqb8b+DfksiBu+/cvhd1fcbH/5uzMdtxG
lmj7RQRIJsdXSaRKUk22y+1yvxCemvOcHL/+LtYF7rWogoQ658HdwGk4RTKHyIgdaxv0/a8PDMcU
3JN0wOMwPSKvnSYMs8tydLw0wOTpQ4fA/30udkc0B65DKnydGZYaTfuGE2uAnEfzvjUj5x7RBh0y
ZOs+f/S5OACXpUdcy0G4rvvkg2XNQ2Kqvr4AbrA9hQUP8OZr2gLyvz7U5TK3TG7YbPogF1jqq2Uu
8VKuEjALPtTdyjONztg1YYLaeuD2gskK7Z2Dm/rXB72cIhbJamf5cnwirmHn239nRXCPHKn66G9o
cpSBUb6MxgDej7gob73ro11uodhdAvjgtEG0xOF2Pprudmkf9bHux7bS1U8aCPIJkzPpJCjOm1bU
O3QdAbAQQzrTC0bgI/Zt13/CO2+Z7ZSMJs9rkMpZBRDI/bDi7Tu44LPSUp4DBFFUWeXX/LfbKrER
xc9J9vFPu1zp2WyEuZQyV3dCGyGhjkZfQ3Fkx96S6zmElB1OU2xrpI4mHES6qfnwkrQcHMhNLtz8
jRd8DF5uZzj4uvpxYr32ajb42lRgPIls/YaR/HvvdAmUmL7US7gRnH9WBQRQR6uM8FVBMK4XWXfg
3kSMmKUQWhUY1fRPmLvrH/KdmUuLGgELmExtecjzQWP0A7QeAXXq4inaYUORkyqe0ztahMwb0/Zy
37bI7lBQwEGeLJC7mjOxIJurWJPmx3mu0/2giEdYEsN9MIL+y/Q8vTHeO4/GDBXkD+jA4Wa7erTc
wi11SBhPL8Hza7Mcn+kL/A3tSd5df4nL3/T/L7HLTvp2kaUGTETlmuttm9rRkAK5nf3KjSWMhCIH
IZYVyY2T/XIYG/4j+F+iFyIKc3WygzbLxwZDXr9VI2OiakIukYYPXXy7/jiXE9FWyTtwH2d1q9o6
ZodA2En6ZnXfwY+OpLmZflPqGjRHPEY+TfRf6xHX5Bun+uWmRtYOGQ8eYUuC0Fhmz18RNDSJUWlp
WfDVzGEisvv5M7m03+qiDO/pqfXInvZ+4ta3slyX83LRB5mmplPptu31tjLTiogUd9YA8A2KX9Ti
P4eqxL3S699R41q76y/3vdFIflMV5cjgSVezsuCyooWUofxRFDXXPFyOPAnIGfuBzD7W8WS3Hxxx
SVEaOPGRUiP/yyX8/M0C5qPrGnodNTnaFXpX+9Pp9nG0Kgi6FiZj159vveoYzSJtyJojh+cYa7FN
oeU9BCxXenC41ENNILqnh5+WxzxzkuLGpFm/zLfBCK8XTIlLEna1pZjcj8sIXJtXdXoEAQGseJp3
9XHuQxjDVWndWOjLyfr3Qn8bj8PAhgJEOLNOwDqxSk25NyQ1C2keirCaPnVuFpi7qcuxkyut9iGY
G9SFrWW+8m/1B7e0ZXyNwJD5Y3ObUFcnf5sSrw2JsmC+snFLtj7xweIBDpTNfGPWXHxHdB98vUVw
8rYHrHLbwG5pjxvgTwytNX3v6ZmJnqu6a5OjFVfp8wcnzSIyMWGeUqZwTFNd7WwCmZzQYoPYrCqS
UwBW3HNLyrLo1KuPPxc5ziX/YSLX4x/nq2EEc2qA26y8WYvQA2duiOhbwZ2KyuNQF/9++MGIDlh8
XJCW0VYfDLIutp+YmXshdXyfq5nzTwpdaiejwvhyfaj1rk0mh+QCih06iAXrffVgiQ0aDdaM9PJA
yqPVWgfuM4YHVY672CSwlIUScmM+Lmyy8wVBConEB0cgoQinxmrQ2KHRWMEezbMrt3hWIBOgPLca
eTdDFj6Cx9FOtg6VCNmdihUaje1eR0+o35pjsaWUoH5RowUdJccCL1mD+gkmC/ONXeKdN2NRvECl
RRiAMm/1EUY3lUBLkRPQowH8c5xBY9UYGnowKi0oXQABGrosso8Oy1/HZyDJQdqLEsby7v460WQC
4BKxyvDG50RuiK7RaEwBtwYYhyob8h6aPFyfBBerdhlzUTryXUh5rcO5gE7Mkb7JwTOmLP0vFh19
+7TwH8pKbT86tZehKBW4TDzAcevrI5iUMjKnmH5/2t43WZ6JbQKw+0B/cnojMl7OxLNtl6FIL7Bk
MTrX2CLO3yQGP/UMCnLwWkMxHhO7oVeMDq+PLqBlFNNajkkSeWjezkeJxCR1vbMHzxZ1f6SBv/a7
FmMU/LLrbZSqwUOrQKm6/sEu5uYy6FJ1MSxCLsdaPuhfkwRn+E7UVTjCDYKS5ZpzvakRDn2KqjgA
ozZYftZ1xUf3wGVXX5R9wiIxhSjsfNA4SEdNS7rR65Io3Bm4bRzZlSZoQXn98ecjxUg1lkgS+dk6
9Q81XxadQ1p50Cfx2xHqiMmowJx6rGJJ94067gOuyD+vv9V3lsGbJBPtG6k+211tS3qk4hrTYM8e
m/1/AnOI+w4dDYk+Y7qR/np/JBSaqs1Gf6FoMPKCFDst/5BN1PAObhZbi9u6u5za5I39ZB0hC74a
mMb/N9RqP8GuCSfBYho8x0mr+wQLn2rTV0G7tXB2QZoWRM8KtK2t0pTDjbjncp9fxjZ1nbQpk5X7
zvmMaRIntqtupklIuvS/EykfsF6NnjN7HBE45ylEliJuzc8l+Mt5YzkQ9+AZ4VnZNu2JLE1ymNyg
2qVljvE4fh8jmD4HFuv17/7ORkGlmuPP4U/q8augJeAi6xpkPD1Nyv+0Ipte8PVwbuwTy7OudiPS
yNzEuO1B8zRWwcpi4EEKiU/e9jbQB25RvtME4t7pIwGJadJupD2W4+liPIuN6e3OoK8FDci7aHPN
gHm1taH7rURGIToj9tlMNEhHMAzYP8It6Ad8Aaqx2F9/p+/sUGTtuEkToCFaWQiof+9QnTEDt6Ez
16tpQHvQaq1X963ljA92SQMnLepZ9yRNaRoP18d99zWDdkavs5Tu1jvjrGXD2KtMuQxR0I7btXNq
pa3vAFg1uz51bhUm3pnjFsIcZh3nNVpVe7X/9y3qytnSMNqs6yzYRK2V/CHrar7QmQGKBMMSw5/Q
A//uk6HfVQBx652iGvWfctIArKtRBV65DzLp9So21Bu02uUudEbnx/UXc7nlMBm4O5IGo4xDSvX8
g7Rln5MX73Eb6LmrVhCjNc9stBLDKVI9wY3Q/PIzLAEFdUySUiZV+tUBxWITVoXeDqK2CqCV6Ow7
vSLsMpgk8rTAzD78dCwpqsTkbwXxxWo8rcrmDKvW3jNY5M0W4LZZfW+7xEXmwhcqPz6cvdz6uRIQ
ICISO3+Z0qCw39G/57WQE/Yzse43NUTyHehhkmyvP9rl7kSTKTo7YRsGfUJrFQlivsmZIAp6UdS1
f/SeLmy8mYdv10dZSSpYo9wzjEW5oyJlILO/WrCtMTQDGO/JA2eAX5Ato1cNblbNXUfX/6tFaysP
AOcwpJ30UP0Tzpg08XopyF//IRfzlMhGLLoooBzcSdZRW0Y0IACYCV8LWjx7kdaBcwoglXPh9K4P
dTFJDTQNKJXo76GXC23D+VdEFCxKkz3IT6akP4xO0X2Ojca+E1qT7JJZjW/MmostmfhJs5c/eMm0
+awCKK5TmSxgZPgjaJMnPQ6tz6pIxX+hQT/KpqQRbNwUdDlNx7Bz1fyujeFYXH/ki2hgGd2hRERJ
ClzvWptlmIYrMvAWflhE9feCcuajyo39VW1licHEmIQ7/PUs2jX0+sYMu/ywJP+Yvm89d2Q7V/cp
G/MvGH2TDloBaoHONGs9LOy7QwjW3r3xad8bjGdcrqmUxVx7NZtNoBWA1XlOGOTKKZ1wpQBA2trm
axmC0rtx6FwcdrxVk/yqiiSJPW9dPQK+mJnGXOnAAJRiB6RF+cz3+y+fwnhn0s53h01UdyMaf2cy
MZKuI0dcTtn1eh2Fq5jGIIVP4gkLVx061VzjT1FqovoiqqHB4yPFiocWNnpf9fLP9Yl0+YJ5XvIT
izIUeZuhna+diJp4CGEBGQxA7LtJrce9gjjbJ+/T3pizl8t00eGwZN6KZRdlssLoBO0SuvBdIvRN
FFfJD6uxsUob6+AhAlZ9Y7x3Ho19nZCVlBlnibuaqFE9dcSnAz2GC00L/kbhGTgkwW+MlRsf8b2h
SCa5XAI4I+g5PX+L+eKrWNSt4de0ZB5TEpAH7gbtXT9Fk3/9g128xeUOjHKCOHwREjvLT/nryiiL
hjsHzXw+1nRWvwlD2ItW4RTPWlt+CpK0/+ijMZ5FsxsSUIf/Gat4g5grlvYs8Xofo+Crinhsh0C+
wOYLKGlw45NdbGsMxiR0uJZyPpCNP384xc5x/06SBfRbTF+yup8I+KhoFvpYAZVJ5VfuDpSsy3m+
cTpfLH02UQ4QA3oHMmUqxOcjw71pEP7zmMggq/uqd9UTfn3mng3BAszYTjtp0jx6/VteHtbmorYn
hiLeBPBvL7/q74+pVHheFzyvljbhs6YrAKBi0ew0y3wDRahemUPg7wH1+Z1amsemwLvp+o+4mLv8
Bu4KVK75BeQqlwn312+AFhYqilXxgfPI9Gq171EDAEjAIeNWTe4iBGIoGw8Eao28Y0esNpuqU/Sg
obXD1wM3BUM1AZJNaHa6/kDvfEpiOdbGkp1E8bSascqIb7vVsqXVZWT4URzgwYva0lfU2DiFVm6c
kG7fKom/9xbfSizIaB1BAun8LVqdPcegLSjs8KW3XVZkR5QcMcpRml6uP987OwDL3sZIgloxtdvl
Lf/1wZwgV92WjDmRFQCpWhHKVrOTdhdXdXwPoeFWkfi994kAhrgM0ajFWXw+ngjQltNKqflNmWJ/
J8EYw8XBaiAdXTylyxGEZJr41x/y3fdJXY4bNmuD/szzQXN9spKafgF/cAAt1RL4RKQrrqfS53Vj
qHfeJ7d5nU2VUI59brWjIu0dddBeum9mygRSPCPM2KBjcb/TlGjsQtNubmQ033mjjMhwWH5wZLir
qCa3knmooR75QxjCcG6SGRGwbu9ptWvu9Sn6dyIcuvvwC+VaQCqaUiAH1bp4Fdn1bHV8ZfbxLNxa
vZH4eLDCPcQmYn99qHd2cZ6LzBepGEKLtcivUkdDT91A9QUdj34qqnJXjBiLiArbVLrcsLV25soL
guFWeeedDYbGj+UEoSpPeL76lEbjTEXc5aqvVVO7C+25vg9dZ/4fJgw3Yu5aBvEF+pDzuel2jrRE
ip4pqUJEP/U4b5Ouz5/0CGaLrshb+bd31gK3RjRU3PtJTL/RJ/5a8FB0JSAx9pZwmTPWhL4gMIL8
DhnA7+tf7t2RKCOhmOBMIpY5f7J8LHULU0TVX4h2zY9hyjvrE57tYP/dVCg3wu3LhcedjZOHs2cp
bK61ivPc6AKGnuFDHVJ9BddlL+Y2hYl2nB3VjLrZR59uYTKQvAMTSS7DWpblX+9RUvSGeVAYPlak
JvaqlOEjfa7/hXkYfb4+1OUK15arGT1XbwWZdca0ouhXl0pKbjAMArhzHD1p+HO0DBix5tSHuUdK
FT2h3WNKerg+9qp7ZknTcb4ix0TeT9KOgsb5c3LDpqcz7gw0oIZdPFZGEDW/rMHOMgxMYrup94AR
ktA3Jf2lj1aj4yK+HTs9718qh4bmO30Ann1jU3jnY3NlpAa3SC1ULgLnP8rU7Eobg970Q2zAFrKa
g5VjpGNkgsHs1uYeciOiu9yF3jZYanDEdOhyVntBFs8DSa3CpYxTpn439fFr4PTFgcyV6iW10j7k
AkdVLAjKG9v75aMibyKOpQRHFxP38/NHReXFDo+S01fIz36pdZrTt4nTp4BZ4GB7dWa42Y23+xbU
nKWJ2RpMQbWea8iyqFZHSgRLMceFE41lVKnBxgxNue1rhHlAi6ofcy/GU17QNxqbhXUPUU39VPdV
CeNrHF4Mux693J31G4vgvfew9HouVz6u7mvuSE9HtoitkkDMKKOTqbedl05NAX25nB/BSN9Iy1xu
XlzclwumpfHFqReev3Y+plNp9K/6Io2KdgMRnE7kNrJKv9fc8JZCQtP5687fOGIaNmWV3CEUkPWN
YdZU7vUhBypco2aHpSROWW2nfx7lXACx63H3xAdnG+dZ/lOJ1FegEjbeNBT7zNIqb3z/y4OPX8Ct
ha2bCjex4fmzA6fFHkhrdIoBudxn0oWVRoMUhPvre8vlJ2UcphhHA6V0YpLzcVTQlT3uOohPiyl6
yVXcoKxMwxILtd3GzJyf14d757GonpPkJqBHz75Qn/7esdvUKsIIHpqfjrxjUAfmoxOV6o0k9zsT
h6fhWFhu1EuD8PkolSPDaiZh55cg4l8kAEtQf+kwnLqi7vTN9Uda3tBq2pDt4R6EdBcpz1rEM9Xp
xCU4IH2Gm86PSHHNH7TqhPMh7jul9SpTjsoeB5u0uvHp3nlKqrBsh2R6lihwtTykZkuqkvpyI5q7
kwlXIgb92NXbdlLUr9cf8p1p8lbx5a7DI7JGzt+oo5EmGI2eE2iK8mPEzoVTOOAAYuHIi2wQi//D
eMTRKB+AglDEPx+vdSyI5iShfSudg7sscbKjTXr7gBGrsdOnwfD+h/G4thMFLs3V7mo8Ilo8meVk
+GKhqbs6MtMSUuA2Xe5hU2DJGyfK5WZDoYXFTfBCbweYnNUUBYobCWjAJJia2W78qpD2F3jtNXqB
oIFW6rQ2jpA2lg4bpWq7aGdnLd6gE3VKtdCQF1Y3t5yL+cRPQgLOhsusInmwihVnpJKNiSTZx2g0
ocirT14xoiDI7CndffB1M9Ty1IsoFX3YOgcVJc0co0ExMICFBRtW3biP5jHyZILIv6cT/MZ0uth2
lrIWjTtEKRb7z3prN+MggKQmDF/qDY14bU4RdjNPmryVorwYCFESuwGvjwIbIdDqlot5YmuFSJX3
gnaML3xK84i4PrrRiXg5CvEAZdRl2eNTsI6zQXXoaJJbE58nsOFenCa6jhMNfjKYxl//UheTwl66
02nN4Zig5e+CbiQyQ46ldPYBTTm/KIpYd0ExwXRK1eHD8k/Gov5HrX+R67hrnEJma41ZYvC8j1Nj
MdVu5A6mj7gHGXrC4T14vP5ol2+RiyVRBYV16i4kYc/3mD7t0tRqKmdvWNPowRCdT0FtKHfXR3kr
A/59PnDTW+T4b81iqNbWH6u3bNSkpSx3gzJoGHDjMVs0Bxp0O2vnJpCS+03f4czzwGrhler0IwR7
Sm2ROKKpBzMuXUwY2dlbG4fgpsjkFsN1U2Bm0cIoxQ9J+7fuzPxPVIUNrlaz8wQ8SjybQQo0s6+z
6SsqzO4U4MLyZbELVKFYF462pV9dj2GUhuavZJRVt6VbVX0YHXX8EQ062EIs0KeTxGoa7zd9SiMc
CXV3PpJYYldKjUrqm8KeArGx7Eb9FGIJnW9dnc7DR7XsZX8fVFgIeRB0rd+uaGmP1SMjegmabPiR
6zNU6d4mY3EP3hVKD1tCLe8CU0L4bftB+l1uK71vmTWQdbRPeUmnX5hD/E7VxPasATb8s9NU7e+h
K/Ni35GY8QIILPCezHEefouQRsBdOLIa0bTBm+5wzjAxK9o2WZRmu8xIxrw6Yv9GM3xijdgp3mlm
AktrI8HlBsVOd9MufyraLIy8hQwb/BHG2CUegQAwxliNRY5l5Dg7QE3zGsQz2Pum5uUZHTd6wsO4
9nMxuLm7wY8sChQfQ/lkxGZHjuOfvKrNmmyYcHtPa+CKf+sDW6QzVFm3cfet0tPrdGMurkIVMuEm
awxJhElNmZTj+Yyn1DBrFTYL2Ahgc5ZUhtzhTALEOwoN/MupF2zCco5p4yxKr5FOcGP8dRSBHpiA
jAXBZsJvWV+ie+xRMPXQEi/AHuko7fYHxO/Ctxyl9rH6kS83Hnc9HjK8xQLXZvdyuLetg1tTD6Js
hoJ1DEVeBf7g6nnjz9iiAtks6ISCmZzHw8HQK908QGt3pAdhSj+Ns9q5e3s0dXNvGwnI4T6o1QDW
ZqOCsa8NWD9hGzvpv2Ub2dEGQdSoPpSdmgZfEAzQ7iMAZtaPmP6pR0qBot5Af+JPyNz5pxztbf8N
yxSt9PR6wIjVslNu8qZIR3vTtJYEY5UPmHPkPc4gO3CTRbrBKJTIhKpC0XxvEa/YAAaUiBIizWMv
lU7j+VOKFvpeU6oajx42k59qH/eG19RJUjy60AnEHr/rSLvTExzhNCNJMdRSa648G/aLxIU2rFef
26QPv/OlctzfIM09JFob9w+2qczeMNQy/jIAnVJP/NYx/pmalFP+CRMFe0Q5T63YB6K2S8AAuY1A
r0hpl6ULHvHyqLXt8ByPgEz3k+KWGV3R+O/hxDrFv8XsYviQWwFe8hRFXMMzKVLhyAtwizSChfVR
u7FwDGqmXRo3uf5ay7Aeq7sB14TqzgHCGsO8TEINcQ8cLlDEgzWbR527orLrG7cOn8WUqOMX0Hja
b0mYpZ24c2shxJ7KxRPX0bPcC1zYdlujsZz+9fpM5Cq1WnoULigLLepMwLIk3lfxXhvFA0kYpzyC
NtGwc69ZHbZP8ysLPlLKEvaFybJvfDgRFm4YwfifG7ItPFdFwKGOd0onNm2D4eRGkm7p7vBdjX+q
ThE9hiVHuJfj+tdvhaZXGPixIEKxaXSVLlMwehM2ziDpiyfm+JBAmVSBlmIgo0m+l1qWz70SDtUn
ZLlK7uMGFZSeqg4mdmd1IRp8dQf4YPd9Y8NGlpMKvAMH3wLRX0lXZPqg5Ekce0UNExwiKfQ355sB
OXz+bimzY77qTVb+dNpIwI8DeNMenDjMQuB4qgCnxn6gZ4/uBNzvTzzhG8xGZLXJ9Cjx6tOOU5d2
Xl4s5HI3wka44TUJEW9tZGTtv5Ta7O2UVQGgsqhy5TGZI7PK2c/MCT1MUNfxLgZaP4P8T8LAT0iN
PRp66bbw/ooi+G5ZeW9Ba8fa9BB3djn5ScjqfgiysEIjxWSU2yAWyTHAeq3j5MzNdvoEtsvtNgDo
Z9s3YxoOUpPs0KdmwIEaefGIcZ1ldOphKsAJnRRC7k+KmUfYIzjNOLQcknozKduosWXyNdVt/XVu
8gCHh6Fh9YFEUeqo2eWZzNWdKmJl2gVZlZo7u8SRa0uhAfj/ttU55TBsLg1schyBbQkag77qh40V
lTGOvgVMql/2LJT5Lpnw9/AkfhuDukG0kGSfCFnMf8a6aNOXxetopxRa4hzNxAl/NVmmfa66sNcO
vH512tVgGl8l6ye8E0jVqGQi1K2VXWDO+l6oSWJvBqukUxz+lXgNWhGbEGG7eMfRKep93IKf+1Fg
K6k9tZBCph+V2wo+k6aPeIKnUYYRZR2ML2HnYNWoq3LYoT6lTir7DPu9EqTVbhqqkHkcxJFJtzE0
L32zuKplXwtlCv41lEqKp1hiybKLE1yKfKut8jtzUCb9xZ6TKb5vIR+Rx6n6Mn4JRJsn+n7IaNg6
uA2zH3PMWIqm3pGPSXNvNoZiegHYaP4x+D8VXCRnBJIbAdIzmzZuksp2X4Qcc3dhrUWB5U1G0xqL
sfOc/LBnyinfhiAwML8KLFAFp8hREuMYzZFj+yDGxT0mXvgtThVSyYfIrXFYmAMl13aZTKqeKjHs
TMyknNH19LLTs9/Us3r3xN9lEqYGoqs81a7tfWdNIYTAMI6AzPfYwc3bki4gd3GQbKt/ew0Gm9e2
lv5LDcjO/+qrKm4Xu0oZflI60fxjaNDeN4U1imk/DbpRbl08mE5dB5j/oaHxZiQhxOniZVJTDuQY
FMK+vid63nS1i63oZgLc6eMAFUIctYY8eqUHMSsfAOJ3X+sCKPV/RF+iAIQWlNURMN2gbcZE1X6H
apTc6oJ/a8H5O9wmV4DGlHytzb1Su9CKD9aEi7dSWEdKtolKIbUqy53TE5ec7EokziNKQDiRfRg7
RwV7QTFtmknHpFXr7DTQN6JrXBujoRYjtLTNsv4lSSwnQZdlAm0ahy7Wtxx+2aPFv1WPDSad5Y07
l76+mSz94Es9GIUw91Yq3udxmsFNKB2pNh8drQ1pvRNllx2gu7nNDrp3Srhagl7PitL5ahRmnXt1
blf2s2NMggh8pEJxrxRhrC5XCs2oNyWymuAzl5uEZhzcmQWgLwyUPDAhpfatTWVyNDCCM78URmp8
c0ypSQzWwFIerAoL6htVojcQ0vkn0un2JoW8qOyXGtj547kShWEQiv44uGD8/KxQ1YfO4gZbyaZ4
SiY1dT1pdAnOcOEYRKhy2+/NVJRiN8E6PSrO9N2g/vIH8RTOh1M+9V9xBfrtBIN+q0Pw4tgmR4GC
TF8anJemo9Ud0aD82NjtNByZV1M1bMaqTcpNmFRUZjdjGieYV8eJ+mirw1j6iOvMj/I/oArD+l7K
vBQmuYkvMe5fNS68mKkMBhYu9dTevlJokl6NZBgIZ8KGP4Y5keP1YOUiakaITKyCokMQPl8kNBOj
03ulbtWjwjTP9tocYDWX2lSbx01itpq2lR1GNF+uj/rWSXo+K1CXEjjpFA9peFsrIMMJ2Uw0VuYx
5cZVfHKaGZD+llxf80voUYQdT4ODJrAn/FY8pWvycV9FOQGBMSrm/IxtEaeOk2K5bU7TbG6x9u1l
twlM6K/7GavKn8PQ9vhZymFQbQALmnOPd1et7/K+6/r0RvFinRamDcikOIbqcElBc/8//25dFkJo
FaNzDFtnOFQERE/kxd37ph7tP12DPyD/QXErhXI5KklRcrSCptalUL/aOVzR4SndkY6tcK4y9w1m
BMNdOdi98xxmUxa9pK6Qzr2jwSy+FeMuT3T2AUkPAU5EWUKYSwvhaqZiPojDnIrTY5uq2MIODshc
SS9L+CmmePpMz/lQbZJaGO1GA+OuP0UpiEzfCCds+9IGpOsdO3D8OOEB1xSbqW7MDHdLPXsdcSnp
diKpEKpzvyn+a3lGAcYwqNwbbXBLXeX8IVDfkn6i+ZFrvLaGuIVtG3W6WihH2+r8yY3DH4Mppz8s
BPOZszD0Jg1nOfia5h/MfYIbib237ovV8AtYbLktsBigHJzPGr2PqwI0dHrqZ1Fru8gNh/tM1hZ5
GkKPfDfGKdjmUURG/QWDe6vm5DfbZ5jgJoaDVZrb30VolvjW2wS4wbaf8yD/6eRd/DDZgVP62D/W
w7YcS7sdNxFaMcXLOCUanHk6R5fPgxuZ9zALjXEzGtD7aX6ooPdviqgyfhumYnATHSfYK6HULOlB
A4/CExUkVz91kz44m6lNK+V7JbkqJwdDDJazJVnl4olkapJ2UjUK8Au+vndcyO5IGC6cBkEhhMIw
/zh/bcUwo2Yw1eQ0WOG4WAxO8qi18/BIRrvckwdITi616o2qhb+r0dGO9KDIH9d/xHrmLMI0LvEQ
UelAQE20+g1uWcVhYHX9qWiozByygI10wxrX8ODoe7KaQiSWujO0ZhA+poBqfDLiUs38D/8MysUG
EDQ2AgexwvmrGOd50JwskqcU5x/hDZaNYyLk9XFr6lGubSI8lD0TG8mHfsQRd+qz8sYkfkur/D2J
eROILlXSLpRu0CCu3kTjRiTj4qg+4doQOvulo3/etL0D/nKWHa4VcTD29T1XrOanUUtHB1lvlI+p
HLtm3kB5BpyQhaAMql4qrd81cd/sGq22UrmRqj7JO6dXO4yr+6y9L2e1GH8EfGP32A+lcyqMAFiO
YmfVsXXDBpa809QVjuh4Veyx6Ow+BqbjOVE+ohniQTneqZusrvYDlbk5hMp9UhwLiy5H6XdJlH6L
alkZ2+sf96JstIxF/oDqO98XwdlqrCSRToYrS3nqB+XXSJ+SsQmyHNOYvp7ifdWRFd3EjbBLvykw
aB6CCHO5OO++k5HrD2jUbq69dbTARq/ie8DUf+uKt1YnDnZv44C/aHNSdIKyrZS4uAJjruVWNUlh
bvU2nm+1Tr7pSs9nGHUCXgL9esvmsY4V2E4sdaxld4LB5nArMrNK3PWl3vZ3QyoBQRplnffxqVWV
UMHJKs+qpxp7hl06ZTJ7nSMSVK8uiY6nOHIBVRdu1py42ek2qdFG637DOR9G37bmLNgn5O0lDoih
He+KNE2s7z0GHZxZoogH85GOjHT4BGOCQ5d7rXxVjDJW8FEDi1Nu+56tmsSNMTqPUFrq0LsxI9YR
Ku8f8RNqmAUyRhy/mhHVEChGEfblCUSgfJwiUw0RZbS4IGpUDB3gVakW7hqzrWdcfGT1i2aE0fG1
JBmmrdMySY+gttVdTNcv7vGJFf2TVWE53Y2zpiS7atLFoTeD7qZUepkYq29IjwQXHXep+LBlnm9U
Epdx3J/L5mTbzOCntuRkf4gjssOaBi/2hC+K+ajOjRnsFT0zoyelN9J22wkrhVuMx4z97carXEZc
/SIqnwvZkmW8EJLPf5HeqJOTok5g6xTVabR6JI3dKJ41rXzqaid6HgY3eOaWoR8a06yTjQqKq1qU
peO3sEHD+MFAnE9LN76zaEAWZfC6DWqMMCwbukycWhLJ5Htma9hgCDfvjZr6+6xSFr4x4sVBitZs
kbFaqNwWcfBa0F12faYFiipPAofjZjtUdjHiL5nH6o6PmVdYCRqD3n7WsBqXHnbyFpkjckZoYNJM
mDe+yOXewuPzIyw+CpeC9a8ZbCMI1cpqTmZrW/Ehmyl/7dTQ6K2fdjjEWNFhiqEcrk+Dt83jfBrQ
mr1QS6iTAGe66HHHJboeRCVPBalu8YBfQADav0+QvlI0iIPnKjUUzP9MO8+3QTZbvyo+03CPOid6
dJWZhDYuLfU/sNCjFAeTPvI7SBrqUcUkXtmzkttyU0b5NJwqkfX/JhiJZh52m4ofTKkobpQ5L9SD
fFN9abeiW5RvewEiS5MMSKXiSM6MLG1fpFtrT0lm1e1mxOoI09sgmeMjjd/9U1O0XfFJyEHvkLbp
SfQPsWRxIz64CJS4HLBtL2AhED94EZ0vMyOEWwSzOL1PectNSjQwp/MWqjDut5YtyetsqtAu/9Fj
jEh2mOtoVAKUORc3NBhvUeHZhzbfusO4XS8FKaQq5z+kNRt3hkKV3CeBMdZg+8uhHV5Ls9TdbUEz
OMXLyW6kcRe33Fc3RUstdzcXmryfjLCTpwHXWzPaoZeKMB1FE+eo2UbpXK3RtqXIVecPhMmRTH0Y
lPd2hXEE9+cQTKgV9FPz+/q0vVy6aDHpmqTAt5gf0aJ5/jQYadSqKDNxr5S2Un5O2254UgWWFic3
r4RTbavA1h5d+vsytKHwiMnGz3kOosUcxf76j3lrcjt7tfyYpQdFQ5dOe9iazqr2LjXmrjVOFKkM
2DDFNOKeo9IjtmhkHejuLwkIHTzQE4oH5gb79KyPt/jvNm2Lv7IuAT5pSYBKQ1rhK8Efx1rbh47p
xyJKxK43ZXrKO3V0PutU9LbYcViKuhm0LFdOMijq77rTlZ8VSWEWiBRus/dKEKsZ7vX6lONC1KTi
yxjLvN1E3Thi2+QW4kni6aPssy6Zwnuyk83RiSgKeZSKQ7nFQlqkHk3HsfWat9hw+zCwxgfK3kW5
l2lfhz7qwWr8qpOG/Uf2FNx3ksLeL8WeVfu+bI0IO+O2dLB7hjNxzPOm/51jO1ttUG/TLQclSuT7
EtTuuLdspTplpUk1X+a6sW9xVavvqLZk+s4OMERYvN/oIbyvLLslxGm51vpWZk4u/s+g7PdDbWuH
tHJxpo06o59uxB36xSrmyBY0BYB5YkVS1zqfbrk6mShdlOhebyqZHP4PZee1GzeSheEnIsBirluS
HdWKVrB1Q1geD3MORfLp92tfjVqGhL2ZXWAWSzVZ4ZzzJzVkVSNosGBS+dg8ZYfEUFF6JCq5zTSf
YUViNH7XuTOm++5AaTbl0QkK0GBsyEOtsx4Upop+T2veT9dYJ7rLk64VXvdGszsO25VMwuYAQyH/
RuyRqHZ8Z52qzHa6NQ/nnsgef9YyQEiSYiLifBNCkG0/IluNZFIIFBnsic8X+YfKC1IR4QF/dBGM
1C/viRFviDYepLxyVal+N5BNdg6JTN9XYUV3ugbhxJ9MRWzgnFTyizP0D9X2/QbDFoghMWc643RS
z96/fukuREGVjkfybhRxn5A/a/cBHgfVm5vUWfxEg1a4jNil+Bm7g50+9dTFzpvtKcL5UgabU+Bo
hvjJPGMYOh9HpeXWVLFLTrrI8iV7otHBB9gvPKzM5wBYTXtmZa2MP+2ojG+iNtHTEGTVQ8G7dpPa
plaby+dYJPLWi1azD4aWndkRv8LUXQO9qM/5ujVmlHPXvs1irkGxPv8kf975xWtB8oIeH8oSteXl
a1lxvzScRrev5pFsAep1oD55I+x23Mzl2vZb022nnV1mxMUktlZ+tzQ2eO1DlmjXholun8nfbZc4
6VFPEsKdK8wRtB+ya0E9spIIqa1LC2CEomn1OQtKIpXGh7nz2kHb1CDqXKSVgVTUF2XBnWF7mdXu
rO4csBmpWTqvdkmm0zfRzl597eVkS4Zun/V8QdtbQJ/nLLUOnalV7TeYipV5l8Nhmk4D1lSkFiTz
2gRKpIu9gWNSp8ovG0OExuit1a6rziZKoMC8Vsud3PuupBm6kW6ePVSV20ajPzsLZkte37TRS53p
2dlWb2kVFgZebmXfncike+vP8eFPQ2utV+ZQEdDmc7TJPYGh/LHkYZGG5mP03f2bprkHUtekWvz8
+Xc0L2eJ+FBQqAAmUilAvL+knaWFDm12HMVV0fRpiSVO5/2k6orJ1+yxUv0lMB9M/EFE6waa05Ju
FpQHajO5bIBwJBYq7vwuWnrjeummXNx2Ljkj91k3mE8xZM/zXLhkhv1ap/bkfouTnPvB1lVrchWt
yfS96Qs3+dUm+FRW5xZEbiRqYBnIIePK8uJ1/ibbUqRMmbNy2yRUUF9wZf5yuvA3IWpxcAkinPJc
G/9n7g9Rxyu8Ui5XjhZ5/REHw/HO1CxzvGbPGfqV1U0wROQ0pv11Nuhr+pUq8VwvXGwlLHcp0s7R
AjB+L04YBfaIZnkSV6Oj9/F1PujxdWeNwxSIItKTzULIVnkFSWjttp9//Y9Ppmo4j1TORqzgEBct
rakUSHXfZSfM7SFFFV0XdPmyPGW9QbZ0Id051IAF7j5/6gdY6s/k3KXfghvFwrtMURhsvTOHMfKu
RFxOHaW9F5vxPsLTA2cUU1X197GFdhsoUzV5wIhUszkRNU1sS30wvD4sxqVXV+2SzTsPTZnl62uc
TfdVUxXGgXWrShL6MHaO///3hTQI6uSZh06bdF5K/1kqusi9LEkn7aqYU0/sQAv10ndXpD8PtQ1X
uHfs6VmMZ63g56/svAbfLxF4kxgiQUX9g1Oe//1/Hlyq80h2XJMT2FyjQiR8497CzNbZQf5f90M+
i5fPn/ixZkdCygOxVWU8/rHKrcrubGyVJae2Tq3xHzkp4xWxhDftsEOJG4TBGEFy80QE1fmSmU0A
PATZi149sxVTnAriQAIhePUVN3R8zPNULLs1ru05tDLkcuD2Mn1etEalN3bs1e5+bK3uq3ye8xq+
eHU4jLHKQBX556WbMdqFetaGLD15Cc5tj6sJgeRJH2OIez7Frz19ldX28TyBk8GUkjen03WJi7lw
PE9jm2QpmwpzGGvLZ1JWOFE7R3eU0V566+mRaPx+6JO3EblTf//5l/vLWsHgnERtHF2YiF4aydJs
uRkcS3nVEiV9nKPV4fu4uX4/CsO+Noponb6oz/4Q1t+/YwwGuRjtM+4KRHDxky1PEjCkE+E5KeEy
dSbmabpPpxILM02vu/Z7EQ9pH+Rzl0IZAq8aAqI4E+9ONcRYbinbly6nE4Ru962cFngfhr6UzlfT
zL+saRtqJTRuRqloOeyLebmuKbeRThefWhlRcPuLNuXrLziw4422MBrxuzJdodFVpuvnRdLcYusg
z+SsIRK3SdUMVbyFzaMNJ2dg1OY7RploN7IqnDToltrr99ps2m9aJDTSsUc+QrWN3XKKv5g0fDy3
sRvh4kZ5zdEN8vn+OKjGtll7LU9O9SzEMcMkFIqvnibaPk0KMfS+Bgu4OMdSV81XnIk/Vi4XH9um
WKAB5iUCA1187NK0iQidM/dKFaq5Q+E+fbe9qqcSa53K6Hy3UTHH7zqQMWn1QxQ5nFfKSvmnqElP
IUXmNGULLhULlLeOMgjf75+rRbzhUwZZY32GYz0um15LZf2jbRdzbzv5FEfgycm5tR9iBu8b6THC
Cea1rPKwhiTVb3qFF/apFeVY/eparUm724R07r7bJNqUVbG/EMemyUBNTuWeZtNt7McJLvQBHKmx
tn0JtuYbhOyRM47arvdhTVQ/2asjR5gtSTqO81l7VaYez8XWIjqW0fTne/cvH9aGNixcNFVonC4J
GzkcsHMbHp88zqoyxLue3sZLVl1AkbHUbu0dL8yZieb//4PPkg1m+OcpP5/1/YoCvKaZimGho4sd
c5oQGNXdRC6sJrWOrrIssxNQ6led3V+6K7zz6a6QhENXZn7x/rluUlKHT9F65SHJcd0AWp7TbRe4
RIVfF970W5+bLPLJGRXyGFneet0NVTVsol5Zmu+MFjwnlWbeVZYt3maiTnXPszURbVcJVzJYdVnC
xNOBy1+iPGc03/fl0l9TegtvHzEBWK4SuWTO1bTY0/CzWGAC32gu0+iHtbXyn9NMTjJxTyp2AjuC
5KY2owfH1Al7K4+qKWRW/BUX5s8V8X6Lnek6lOTcIGC+xkWdMRil5pqVLq9sdow4EL7kdqE55NXy
0FZ19cxWobYps1g+0tnUP+AfTt6MvVO29i4TVDupdlWVaf/MOCB+pQX/y1/H3jcJpMBZ8QyOXU7z
pk6zk8grTnMxrhH+lVmjkoMlUrokueaeu4tF3V+rBBPnJ6OZCaD14fCnLawuMSaPsmSQGjJyTq2f
E4m+6VdBNx93EUNYajQdDxNu4csybTh7a85m2ZwmW2VH3cuiNuw6Khq8hQYWyg4rE6wbLDVmVffF
vODj7XtuiFF0nLNS8fy5OJrVMqz5BLUUenjv/YswREEo79J9l2M46QunSa3t52fGx7EzWnnmqrQQ
3pnLfInRGS7aFnLAypM9OxldRBGlzl5Gytt1aXUvCAD8NwfN8CHlLY9Op7CuaJWs73WwvObw+R/z
cVgFkensU8N7d6i2Llaum7lNT3I5g1tn1VWQewbaos7Qypc4hiwYtEMC2oXJRBEvx7R2q59ZLSxt
/OLP+EBOPH95png0GbjafZw45/HsNUbRD6dsnbQlDYyp0aeQGtvD9X2xZ2Hd2QAetyOsGS2AwWoX
9+PaTuht0nLRVg0ayOwlkLr1PvW+tbWaLMdfvWjQnvpCs6J7DkMtOfRrsTb7Mz8tuSMvvXW+ajmc
DwuKuwBGOwwjwN9zGfv+hCygOePjlPanuPLy7DUzzaR6cJLJg4WaSeNouUtaw8Ti2IZsAX4ZTk2R
qmdMmfJt6mgQ+rm6RJsHGuPxCp4mU7SAo939EQm3rL4RzVI96OnCfVMUa/Qa5RNp0m3NBRfWTek9
EbVQYyQjFm6dzLQid4dDbJGRpoltjlUAS1mWOtp1npqBlkSzaQZ65gltCAdEYeU+GqPS267KsONX
B6XVFFrkVtubvBY1MHKUMCNYjR4lD/GdY3kT24VJfnotrddIkSd5HGbD6R+0YsZ0PK+cwTeSjlxV
6CVGuh/sLu0QssGyO4xsj9YXyhoGv9HjVG5IL1HGwYHqEO2TWQAl2oVBaQfjwcU+aZDr+pPwQJvR
JcYgTdz42CwZTlA4uVfmPlTmQntxoLxBjkzMDhbV5/vlw1GFI+C5BaZ0xp8YNsn7r4u3nGOjNIlP
mlOJ8S2xJy/AjlAhSVOjFsqR4PQYR35z8/lzP8gk2BrnGwbIwKWn5Kx6/+AhacBGPCc+kQ6v3KC2
tWTfO8po/4WlnfbHtBWNu++g3tbBwon2ZqvK+UHcXt6R0TLncvkR27RRkl5uApf3VVpXI3NjuM7H
2BKYSPgDRLi3hJvsK9HyR3aGi48XMBvkY0K4PhTyxpyvZmlU2UlqTJF2IlvckBwj68Y1u+gEeANp
FD+OiFlgoYpdySQqCaxMmD5DRRe2PDzPL8ZIH49h/qazlFYHRYVAeukjEdPcDV1RlifWPGHo2Nhb
ZAeIunNPfRynWoBqg3IBZYG57eO2e6vcSP6A949mXjNrNT5//ok/HMUuhSSJQWcnE9rQS74CI2Wn
H4bIOOlwoNjVSbFZx1obfW11++8wK7pD18NJwBthn6VD9PD54/+wcd4VMTyfZgiGnQNJBKLW+xU2
w4OhMNDkyZig0f5ezqjYPYtStVtQsqoOEfc1Zx5bnuCw4iO0jbHCXyqg3y6obFWLFkq/rM2MAaOZ
Gk9k3GryQPgBQ8SgMZxU5F9NtfmT3v/JZE6cgzRAKimGLz9hbbqJOWR8MOQ+2hPqJPvIfaGohztn
2FmeOXzB0P4wK0Aq/SdcnGkS+MZlii8sCKPRRmWf3NmqjmNeu9+8Ylg638B58Rs+HHPuY7Cn3VZT
4n6Byn5s5AAOMZU7Mx+gVHFTvv9AmCFBLVyleWLRelV+0HrRPA+WjqNtQAoF+onBNRMbTLFZ0tLY
2Gmf2ZE/Lx1aGzcTk+fDe7FHn4JDx5YSkcJbMnhLfd0UKu/uLT3rl11tLIXwwSgrI+jgbN2rdprB
CyA0mkngaXJc843o83T5puua5f3KRZf/tvIqRYJmpBP5yaW5JIEBsv+YNos7+8uS2u4Gh54xC9FA
DfKq0vFfQnc49YQ9+VYM0hnUltHaWcgpp4lw0fUq/mGMdXdSWdLGyi+QZppjEMOEv59NUXhfrCWm
ZBer6WwWxs0tQI3OtjKX09WREFvldNV67JTMbpwZWXKoqcpw/FImnuGnQ2UeSYKws8Bqm2K+Q1cX
/9uPJlSBKssr96mjyn2sjLb/7dRSPZkzeq69lhkOLmtOX6Un6WLJ+aMuVTFvIxDI6FSSWA9+a0T5
yeySMn5OWiv5Padnqr9bOerZhDg2wX8wuv2yut7oN02s/Zs00Syu296MksVHOtS0t1wa46nytG6t
/H5FhRb2/Tj2j0uKcGeLsq+xERIUq27saGQsQf6hbpc/yZ4SyE4BLF8Jn1j6G0B+rDK6YZmMgNvO
vBvnaqqf6sGOGVQsYkR4UZq9re8ts6p/J6QT3opkHV+rWTgMFWJjegLuTRMOrnT+d1Ci0R5Ku8tb
bhuzNTayqSeIaBZYJ5FNtkWMrKu2dWTH7nb1RLI1zMSLjhJNG20/tBsE1pOciseaoXh224lBV3tz
tLsb5dh6vWndMbH3yl6HZIeaeI6CrJtdbZN2bV5ed0UeHSx7wrxPZk473i9OO2MhXss6SfxibvJt
vPZ9HKLlajJYbpBZw1Qv1ZMaorK6tVKB8Kyu1pi21Jucq8Wy2yiwx9E+2BICN1hyXw/+Us/T1cDF
MeGLvHqvFQWeCzeonfMwE7Iew5gb8AelkKX7mRr6xbfdZH4bNa4SP3Us9dtTQrdvptykgx8Kw3iQ
xPzFNxU7crluOiys/BqnI8w31lnv/HIZzCtM7VZGDrqHN0YKw/nVQV59r5IVSig7boHhjxFWEow1
unk4GKbcumjYrZ0gYyELVQHwtZ+9Pt9q3TRZfsxKM7AYINB225qo7/bY5UIxmAs1xr5gtPbPtMTt
L11v7GyDPFIUd5YLwfpEsW2JHdnprbiWUWu2QTs63vM62mtzkJOTnqACqhHOe2GKU45zyS93TpAO
rmgYE9iEU9Oz1hg7fIM21Uy/x3aOmyv8ZpH9IvIsX9N19uJ/KydK8nsbIe1MGe3kOSRF6UYhMj8n
2ptx21CYjnn10kIqjHaKnjcKFlRcd6MJULmxTMBpUhpQiGyyeHVKv2QPENlgtX0fQpGt0ZPW3mQd
IP4gtYvFqIsHNq5mfsNJYnGxMgMADQog7F+Jk6sijKczjwAEwzL8dSyG4WnOKuMFA59qvutVhnq6
LnTxmCbjGAeR8DQnXFxOlu+kWahe+NBmHHk04tX6h0KK9eCVlt4Fbr6W9+uaOk8lUvs8PLu5Pelq
mPMnYyp0JH6WO/d+EcMoOdRxai5blG5FpwWeVSshWAFTNoVIP2T1E1ix/ykHZ31F0Kj/o6clo9Ip
GWX7OvR5V/t613s7eRYjhrkZgQZHQkV4A5ic+OEMJyj3nXXif2jJIe6gkcdWClrY6w9FTgaAP8yD
fVJ6KaiX5tFuwx7tZnXVdrNJLDWsudBbexOmh4tBQMBJPN7OfVutt63ereUPre+0c5anzkbL7Ame
LPuha07YtkfjRm/dyA702XEOvQGf7Ci10hl9cy7VT7rsBm6tJmk1wNHllRitudusyDvsbVQ1NjMP
gYcnOPQafe9TILKgNdDc+2KQ9ffJWpo2mFLVfV9kw6aNMD59MdNY/sjGybKuXYOyGfTGHo9aF0U7
YALtLJTrx3JPig9eSn7BcOPYrAbe+jjTZOTzNlpj4EmGpCGYxNBkDyKpFutYN1mTkFgVjYfWpr67
b1J9aAyfcQecHzf20mtpkbF4RBFsHLU1B1at8FxwNtiZTc+yIJ8sHPuSQizqhdI4kWvzB/z1Fsm2
zPpyB9KQuaG32IkeJDMMLeQ1vRYxTu1EocO7m6r6myy53l6stDCqu2bs3f7YeZ1YAkYTTXnbcu5o
mNg38e+ot8WKsK81UMwPpbDm0FQD01tYLkjIocC03ncZG/Kl1c4aS3CA0qUpo8INF1YbTWqM0uKA
pNxTjLstcw7PvWaNv8aI387tQs1b35ASPqkryCRokoPy7JCV+XVa9cMPJKtNesChoD8VnszzExDk
fCz1pNAfJjlbAMBWJfy0NbQxXJwBrs2qT+3BFMA6YYv/VHlopmnIAlWZSuJuHjnf5riTTxYwnbXv
6sVNXqJaz9Rd3Hf6Dw6Q+m0wE+16TVOzOCbosLvvDNik2uCawGGk/dGjeg3zxkfHjER7HPFV3LWg
mulGh8kmfiJR1mhmjbZmDhDpB20sxYRwmazODss0bBXAIbGrgWTlpmuzg5WxNuzk2cqH02ossXuz
DpXqfhO56/5Oirqut97cWMNeX4fhn6WPi5x+vgHRYJNnWkeGkjbV4WCt/HecGUDu6Bi6t3FI8R51
vML6LWEsRsjK50Tg5gRDLZyd2Ba/msQR1UmukhBDX6B7KF6ilnV6sFZDJP8yDjAsP5+j6mUu7Mrb
x+naxYFXlNOecCXLO6BctZ8L+LfES5SLLparSvTJlWsvs73pqk4z94vmtlag4FIXVzTQ6ieekPjG
Zbama1dJ6xTxlTW62LXKOLXcE0Wgvksh/BfbGkaX/qTPusQegQoba/haL7cuEvTqLeaciKEntha4
rouQJ5irwXR2SAFI2Dx/TieYe2BL4LtB29XWbLt+BQe1vOGEwutej2PC+Kahmg4lSb8YF9ZJPzhh
IzS92cWWVz5rZlZH/1D2W9G2rEwufGJTsq2I4XGFRloRyOiu85JtqREhRsdorTN/EmQmXldLncpA
U3E3bgTS/jF0hsF+maVa4oCpj1P7EPjcbKNqWby1+POKbSGnwdgNaeFuPSuZKGO8OqJCk63czaYm
IdEtbv/mZnDpkdPH+vivW7uJONQDgYl7YKV4OE6QPjJICaswBt8p1+yaEKXCPsD5SsMiOusitHU2
OxrZylmYwLi9TdvQmHgdO91SMnXKHQhao+amrxTeBbVuoubbHN5bH9ioRsYwrbzJu4EL0Ce3mFpk
47dl0iqcfeVKSQcvX+60oXerKsTEYSE4psUL1579RuI6TMxMLNy7aOjy5pqxp6seimzInpscws5+
lh1mPFQYRhsqs1m+a/XEpNJvHJKRgwmosNlrvT65YZcWtrZh/N0GNdzvJpwqe55oh2AE4cFWDRCz
izbR1C8MIugiACpMa8PiLtydZ5TLYR2Nqg84cErnNc8t4tWjNlM5JxWATzgbbu/sW/i2VzGKmziA
/9xfp6bTOzduM6YRBjZzazdXdcrm3DhaLXEvoC6jUdEyQb55YZmrrysU9teN3TXdRMar1mZBTXFc
niBy1xlrttCcgzva47niXrTqvk1YnhSPVqu5YeulLSczM/DF17SufyQc185DUXsVhjUuI8SNOVfj
rbNm2vJLrVoNnFdm6tDqeWfCt4JeDVkbkngfEPQQGXeNVP39qsdjTvor3hoMznrJWMtP0V3pp7UU
yasDaNAdolEunFtRVRsPMKXx5ID8S+0pObrgnULPSXDmZ+gGZl23hnMocK02t9yoYxl6mSzKcEC0
GodVrIq9E0GavE70yX4zAIrwzxikm+w0KK771JQ432ddnmOlwQxMP6lVaWYA+wxDRLphUW7LlHot
wJ0/euTRGLEM7bLWzL46R+1YRK29TbDN14Ool2Z+uxQ9yiaEuSVSq4ZwO2OaJ3kDM4hyyUqSSjyX
a6GzQpBP58ck6pbkac7HHmxSt5u9ExepvkFxToMnMKKzgjrH5Ty061pXxJ+4BsxZ327hyXGStbIK
JkwcSkqRIVdvnkZB4heDZ8+bWMoCoYCI7cbH76JfDtQjBumRXivu1haM23cczY1IGCsHnForc5As
hb4yNngl2YGdQ2W5riRuRBvecuEdEh3xlz80q/NI0gTVZ02qZ4wgouxxghoc+yTGYTZJoy3nlMMK
5aMqvDV5tKY+2kqq/Bg+mJLdsxsZU3aEpJ0+wp9zl02xiMVCUIaXhe0bzZjVmzmtyGGdurEr9j0y
NNunynA98C6Bxwn2V9Ew+z1mW0kQzfngBGXq2D+idSEPNyI63du040DlbC8V+JI/Detg00RqqSBw
kDOi9lPTLvLTnELavdYcAwqggcJ1j0bYQ3HpOSt1LmTBgcFlMut8txLfz2nqou+ON86F70AlDNeC
rtBnwuW2QaPmyj3GCcDtJp+n6XUZLbjTk2nM/YYKJOLtM8xwnpMeuR02HWoi5KzFK0szZ3xNBQPt
3x0nSB75XCND92vI6+xHW+rW/FwW9XiD+6zD5EulJvZvsl2u3R6+2k5hPPaamCuhOHrpeSgktDof
7vuoG46lRX5VmCjMr/b5YBgAK3ichthOt+mxrN24JjYox7xlN63oTXFkX2ouMjMdC9gLuGZ4jzi1
Tt1R0X/9bNdY/NukTkuEgWd11s4c+bYzF1m5kbONqqsiaB0bl8ZM2zbxISHMNYZL6C19o2/GHNeW
GcSJ8ay+BYAp1mPlTvOwdde6mUOaGlsFVtHWT0vZjhZaZCaqy6Zsc05S3V6tF6yFCrQAE6D7RqTI
wcKWyV8w6hCtXuqcH7EtMbN3vhmG0vqnVkOxi+9MiXFavGLMCXKceq5vpdC5A4NIufU16p15vuES
VkPIyV3ahwnuDp2vrZ8pC7mGmcaMuw2sU4/E+CM86TnH2oxTLA5glTnjLgd06P0ss7C6WTFaxAyq
LfOyulFYwimKRAfDbRodHcFwjGznesy7/j7Wpj7bOXAi8Lbidjoqp2gwhSnKhU0Le6rdraJK9W1S
VnpznbN5fnYpBwXOKBB5t1kLSyLzh5as+U1kgpTfSKcd3GcuWuE+xamg3Pfjou1+isjus7t2lrM4
eX3HFQANs12v57EgDlwtS6lv4OPKN05W7rEKj9HGb5kl0KS1i2bhhdWKdVOMWptuSUDSX/AFtfSg
Gwl8oSWDYu9bi4p/O3E26PRxjoYRNYgvIb1fjdEv8S6mZgz0Cc1jCAsicpnRAGEfQmqrV8e5m2rb
b4yBeYRYXX3HZh8fvDTFKss+eyUBNV4t9lhuVeTWe705O1AlKt/lKk6ulG7Pp2wUyvSxhfuKt3AJ
23gWIYboUUm9O+suLgk4jj3nXuWW3TGyc3uvSZH8U8Pu3afGom0ag2yrckpePh+o/+WZyIyJp2LT
85I+JLzkSa2iXlNHwl30PfXBFES6UVFr2GovABE589zpiyHxhxkmyngDAEGApUKPvbS+pblEve+1
475CwvJou5Gb+wls6cHvdSjMX8xMP3z789PAC87Dd3w9LtEwd5Ba4g76uGcmSU2A8ZaO903vNuEi
5oSRrpzMr7R/H14rzzyzmXRAGxNTBeP9FJzpompbHCz2YyHtF9KzSQRvvDivbqw5G3Cv0rrisRxA
Rr+g3Pzt1YJfwe44E7AJbHz/YILCJQb3YtzXQ9+FrrLrdevlfcq9NGA+/8XTPrxaSKdoR86GC2cy
56VnREeFmdKvpofSIodozp1sI8vB2GKt/dY1sAM+X6x/mEr/hVI8nncOdQIRY71i6fL+142lVKOs
VmffIYClOB7bJR7HwKrSkpMqE5YK3HF11lsnXZpjl2uNcyowEmru2rKDptOuIn4FNzLSsCs1DbvO
wUT0lUnQkNBwMvuHx/ThJ7K+JfWXYrWrg6Pq7LEiAynfcGVLuU+9yrhXCxeyn5ODVJ+qTjpqL9Oi
TJ4kQ1U72VZDtDBDZsFZ0a8U1zHxM+kk8h94ivWwqqDVx6H4xczJXUqG0Qx+w5LiLAkLBDgFCuw0
GphMluMvI2qN9ErXiMne4iXjxi85LJnxgIl+E7ZYn8UHHOWmNiBNl8AyRuvCOClw6w3RRLhKdK05
OQHmdVPdIlEyafBtfP6tY7UwkEPNRXny6GYy/yrJ7C9rAyqfpAFB/oqr08W30oQFdSErksNSx2J9
NJJM+HVe6r/V3K3jTbHgwv/F8riERkhLgn9JLQJvFPeNC00TdyXorF2kh5wZ0o07eoKwNkPqr1o6
pF+FrV+CbCxFHgZd20Rzy39esD7Luh6gHS3pwcBt04SKBM0PpTtzowh3Ui3umk3Vezo8Ca1svtoH
H3+oJQD4pWWAsXOkvd8GdqoIHcpGm00+R9CkDf0Yi8a8ZhQy/fr8nZ7/ry52HA+wPeTPIHrGpTtC
gUcc3IrO2YP6K273OsNZBIOy/zeNk9fpifOR+QfeJTHm/U8SkpgxOOHMbeJGs14mfVL2sQSFGL86
IT8czWjDORfpzfAe4Cgx3j8pTQ18KhC07cdUj24Rn6gHPQbQ8cuqWSnRCjQCUk3FFwTqDwczNEgd
11awaNTQPPf9Y+GuJLbdrHLvllI4W3dBv72dzKi/njTI5A+ff7a/PQ0fNUBCmJe80ovVCUm8rGUW
aXuIktlwvegtRFcLZdQNETKv/++zWB44ZjseD0TvYr7/ZfSzbVFjMIGIUO9/qbmMNuParSZDw0X/
QuXx8Xc52MLhPyahpXGIXTwLMF/zYlclRy+ykbJNMwaPJrrBLhwab/qqIPt4hLHJ4dtxk+JphY7/
/S87k9od5KrRoSmktS/k0t/p2dKG6yg95h5l/0W29F+ehxDDwg7ZpihyL+kzBL5b8zqu9qFq7ef0
3HXrneiP7HIVdLaadp9/uPOf/35vI4Hk1+GVANeHF/r+5+X4kMI91W3OS41AodWxfO0MVZojrUqk
a1Se5bCG8Ug8SiTNcvv54z9wWzzsP1CS82w8k8gPvjivS2zkXG1gTKBQI/5I8IG9iqtZ/6GXVvnD
m5gT2rU0cgyIKu8E1LScw+mtY7la+hd/ysfD/E+5Jj2JvIGE+POy+48SxjZLQscsyz1UaAFDrGaW
X80SJzunb8vrBvx38Rvka/sc6dDvz9/CX1b02cL8rJgD0EcI9P7RK4Vwn9qFc9C4hI8DHrSbFFvj
b27dfnWW/+1RVE/4mUGwd0z94n0bZqdbuYwdEOFCPtNYQkyDogMTfqycp89/1t+WsiQzksecl9iH
61FGOd5v/KymskgvHdOaCWHl+RpWCztnwX/18+d9PNUdVvC50kDOTCF2sZah42IOvgi2DmMh01dt
1l95Nd2M6HXchxaSOAO+4Fc2KB9/5rltAjbjWEKZ84dn+Z+FM1YdFJBotg4uVsbfJ9GVoI8jBidm
rwfoF0T4//5Mym3gKsi5MHsI/3u/WuSaWg4EEDxdCmsOBpUaobSS4SGKqohM1Sgu7rT/UXYmy20j
WRT9IkQAiXkLTiIpWaMl2xuES5YxT4nE+PV14JVFKsRwd/WuWiASQA7v3XtuJ9r+n3dWXBYtCiVq
7hTgy/vLLs2hZb61mAj7ZGdEjb33ELsHEd3hC+vk+YNEZr3Yw3AQ4hs4NU6mlKvJ6ims/QSC7Hcb
evKFWEXLDWDb0OeGiDnflAUAigsjy3GQm3g/Hb6/8slNFoBXq6FFvMakNaAFoZO5r6XDedQgi9cP
RnrLfmCFStpfqqqo9f9ot7f7hm9W7fWyH0MMtwm9g7EXA2cNc6JiuhIzRgV8y4IIz7ZMCypTtpIP
9NWrn15tW9+j1DWHtalP+hOrzNiuKMASeOjZ0WDsE2hw3Z1u0pzczH1YNC8CPeV0PRSa9O76ClPM
xo39mvi0qSnleoKeJb4h+0n6leUxjIdZVG6+NftOr9a9rOf+mWKQMB+Z9w26HQVmfHrqMJboOOXh
18oqS7ETJfSQTUU79LmE3xGtRZFQSjSBLq8MbvhLnzhGfUfutLvX0pHKZpI4OfSlHrAd+FPnpysK
91FZ4QwMnUjlq0FG5m8BPuE/3e5bbYXTnnqqZmlJitwH+XygzJrXutMtRXm8y5oNGu6kI7K7hdwz
F8L54jkFG0RpFNOtm+jRw8L7+V6yq+HUxvAFLtXVQ0oGQUwnGO3WCnGzV3w1jDLrgyEbrG94HmRM
m92Ymw3cQmXuvK4cj10xaph7rFxsBq2xjfVs2tRw+f91R2yYHq6DQsLk7au8Pibu5FMwjjMTrnrv
N2QftNArbrywpkTGoUMDMePEwrmJ04FhnTFbP3aNROVR9Fl8IwdsQIh06uE1i2wq4KXVdxzWIu01
hSmfBJ4w8+/REpqzBEbIRr/XwEfH13Ze5PkdoihL+y8zm/nQFpHn/zf4tFG2Y0y7cN33tFdXQ1OP
/oHcGf0aGeYQBu00NQX19nHkfG5PRnNbAq9EBCjq3NoayMAOSuoGqL3YN/zbqE48m+iJvsHqQt5A
tgP11I6rxANK+1obKDBvwMfRXm8s03J+t3AW45UNYwe0YqHMeRPRuf2NfwOVrFugjnNb7DSU+VVr
2LehjZxpKZYTA+ei6VtzUAy7Zz2XlFZXljKta8VU23YBfrVmwNc5jdpb0fjzveVJNf/sXLuayg3I
7eK/Gn61+i6mUPtZIzmBzG5LowePHgKhAtehZo7TTVKLkmwE2VUKtEusR48NPPNynWk0ko8ucNoI
UYejT4hH3CRDyTOjtgJ2mGXaI19jLx9yUUG8RVaP2zNupftKZVwDBj335P/QblKTDxdTj18ycPpx
kCEriANeZvtVH9jfXOVqQCUIN2hhMEXiUTkwItE0de1dKjvDPTgt6P9VlUz5m2ySxoJ6XDfaxiy9
pue3tbl6QSA9KIikSQFqU8XUKCcbZF60dFWuytnw5xU6g4EWJEa56ZjjfG1/uQkSy1+9ZtX1XZzV
MfwYrOc93H1lV/bKKjq5L7HUN7ty6ocpwDmB/1jzBx2Zo9Ls+hrfnpXfZsNIN781zekXFhx/XOcJ
lg3E7BPVXIrSbr1hZEV7B2nA8tZGYhsvUg7lXWJrjreNpEdZfxIVXPpOZCkfRjt3j6Wjj/cI6Suf
QNm67aKbdoG4UJdQCLEN1Ibijdc/9o5ZpLs3XlQBlXGAgPv7tBXR1xLnh4MZJuJf8M2hDTrXiZYc
DF6VLe6//CCtpoaBQMXgWGg54bxFqfJi1baahIoNISxdT6rRn/0CUcJ6AMtCCRSCCe0KNyn2nilN
c62gMDVAxGfcZHW7EF3o+HnWddNEzo+yGL1bTqpjj32r6zQqRyiaNm7POPwnh3SMEEHAY1+N6Ptw
jSB0x/7pjCGMfyyG0ZaeK4qrKpXJsIpAe4igiYf0TcNz+nvII/+/0dHjJ0eaNNmWgxihuIY//uq7
lNmHrs50TFUUP8xOhf209wcmjjyO/WdN603I07GeNjvKS/OeoBjaBEZYhS8jNf4cakWX/BgzV79x
mxLQnDbX3U0sMi9axfPU9Ruv08a977fVt1zDmBwMk6jdwFOaekYMZv6WmiBGr2Kj3GzCora6VTe6
yS9gD2USyMqtfDPo8StRpqB/HO/qnqiSuUbStBsB1RPjLXvNgGik85DmlhiMOB69ZEVJd7oXwC3i
YKLlnN/6cTY+KzPK79MkJNKDtmVT3Vppo1n3pqX5UxywvwvbPaK26LeaFq2bNLMmu8/H2T5OanCB
U2pT+aMO1fhdjxs72+rU7sQWa4u8jtFIwcHPlfWlnTLHCIbOaSgHSGlHO/oYzrVbGpoI3LEqn/I2
0t7oDxjNnhCBgXpe0/JULOyznBABeK46FTvFCrJklZN7TdcmCOnyj6shxIZ4ZfYMLizkhNigsLFI
MjGt4oZGlgPzsaZzTbveP6AajGx0OFZa7GXYDO3e5FCkNkgQOn0j6eJDyEmJQVrladtcmwm5IqQA
JTHZ01VOf9NuhW8ETqLs4caGdHE7cCBs1qletiQTtAX9UwBqyXXuR/649SqS7K+tDh1JKsMlVgZL
Ig29oVBoLBKzfUDv5/ZLpz9PNyN0yLcOptx3ZVKG3BAJpIgXsGlU+7h5nSCE9H9fJGHd0SzU8z4w
tAzcPPEgmr9Lhr57QEUB44fqmnE7VVi2Qf9w+iMuyZ1vy9zyBhpaPa0Bgy12GYwtWxhWnLLCOwI9
RQuszFAu05BvvLpWUg74dgd1ozRP/tQifUCrrA/tm1FQ+AjmCjPxo17kacQzLVHO2S05HsZQ9G+p
ZozZHomhUV4Jow6jI/+G6a9qjXiYoBUQgz3IvenRi9vh19J1a1ax09jq2ahUhpimlXq3wqVhGlcO
8k+J1XdCsJ5YBiKZZPbUgx3DQ+cGOcKskUN7Hti0UIZ7OPH1l6mrnfoQS1izgXJM13wb6eMnO29G
cL1GxtJv/Kol0ajCsfzWs56obeWNmCSHaIysGzsbHJTykRt98612kEHjNCJd8z73PtobvAmBoKAW
78eqmNKdpns0uWWnN+QEEFdlYSA0w/Iqz4Z4Q7MZYmPutuYzCNi52ijgLRAZOprtW9+fp0dcYyOh
ECPbyI0Q6Fz3Nfs0KtsasqWrwvezB40mq7mNcBt4qxo5+B3RLsj2ysYwbmrfrKJDazTIKM3JsLKr
Lou8t9gvEZRiC+6dLe3eFH1dHIcN6ytmv3VWowxeoYUu1QF0b0ENWxlljHjW8GRQhZ2x0xF26Wvi
FCRhe0Is9zORUgfy3TGKmxA7WbhrauCIQVKFSbrPwkjwIQ7GOBCB0OD8KqfEoeWMxrx6cCzbGA4x
Lz3pIGUTEkIRI1kTKIk7/Gt+9Qv0TPZAwARbQdtltTkMAidZNyxKjQwO9lHPHZ4QmQSQEtidduQ4
+JGGaheC+BzY5cyWLm/witIEDTPohG7HS792krHXl5c6Rd8ERndTWl6sPyZj5Rp3/gwzNvCGImkC
3VcDAGA7zo7ZiOZ4Pc5tduuQtiGPsEsV/XomDhRnleL7bet5VE+26vx27cU1v8BFeve1LKD4Pem1
EQ5IaEvFByC6lO6u1CpSWcwWyRYH0Y7kmLGq1XhLh9zK9gKBiY/+OCliJvC4Bifdy4EgHqEDKFr6
T+yyXYEVNvBpL75UBKegXmi8PlobfZ5WW1z+rr9BjKHdZz7Zfj+8mL8c1ImQIUz+xtHWNVV87Q4K
r8HWgJmrXpMXxmXJAC2qG1wsLduUItcemmoenjzp58nRRsGR4f+gN6RJxfztsTkdV5mmyupazEJk
e8vqdfRGfsWTq4xh6r7QanL9VYoMa7ix2oLtDPW3VAOmnbH1sqOmdB/BVGjf4RGa4Y95aOQXhfdV
7bS20b0LYYcfHYCJSAZfSaVzMdK8P2vb9IDbTkXWPurbw9zn6lEYjViFnWZt9WL63faa2H1eVfig
ioHVlzqgoEhNC/6kMARZYtTtMiPmKQHvPCnuiZ7htKpl4T6FYX6hiPtB4Q9/IAUMKuIIG/RTDwtA
mprSY2jvndpPrkQyp3faPHjzOpfO9Cwkkm93dJujSDpAL+SqsbZ2fW0d9ESbL9Tfzkt/C2efGYFm
qWGdgVVYboWvStfegzvrr2TdiW06Av/By0U6BQxg+YMU4f/Q/ofuhZLDR5emELe0/OlFUJh7/6QN
OL30CnRnjyOC9ZJt4ZYpWG59yrJsAcKy++YyTEcX0ez28yf+0SOg6ij+1FgMYfgnhSTTaryocCcE
fZoK14LwUDfouyKsaVNr3YrzZtqtBo6tBvJz5BOQIkY6norZ6Ast7Xy88NY7S4PnpPrC+JNwhxKB
0rd3Un0ZyLxrgO6Ze5JH3fTarPrRXBecIVG6xxM+FBF7OVy2WDbiEOJo6IN66MVVZmvELMO1wtPl
sC3+mkXxEvjHLsINqLQnhBdSSQ8cpLDXuow7uRZR4jwRAWWV1+iJjFfKkeVWTPEUE5SWMX+oCZM2
jTyOASvPQB7+ULtpIo5iHIrxWg54ezeTlfd8j22WrtD6lrfe0LMuBxryr/FHVteWHVSzZ/1GFhRa
e4P4qK86DafpumpG+8VR6JuCkl3M74RFzdz5Tqgl20UYnVMA8OrkyDLRKI6u0sN7lg0KOEiVS4jQ
o0MIW9MxHR8ShO3zfopR52/xrM/HCbNtuTWgAhqbGNvJ18n3uvhrrYUoAqlK0C60ugxl1Typ8MJn
/cEsgg6A/4IZoQt76nM0Tbcm686lcjf37a4eSr9Za6OmH1C+1QlFpnTsN5+/xh98QVwSogmQZsqT
xskX1PoYYbNqwOPUFWKddHG0G2xa+XFixQdhTOMOu4bPNtwqLjTYPpilffpd/I9v18I99v7bbY0R
z+9IvdlXytvmYZT+RIfVBxNA8n0HOXFxn8/Fv88YeB8pii6z5zLM769qiiKMltIShAASqX7muW/G
256gy9Ug3IGM0iEkAa8DM7qNp9m/hKH4aLiXXgX/+RMNcHLTkzbOyu00bjob220JcOPojdNw1wzK
LVdtLMPXKKnaq5INbnFhjTqvzqL58JHVGEJHUXAqjipHqoyc/Z191nEIJ4iEbN0VZ1jUZn47lClC
u65YjYLDhJP0zg2qj/yfq+BMxoTC0GlYODqnigbo2iYJoJ69h/cotgX40H0Vy+vMxR30+Xt9Pj0T
RExwECQ7aEj0+Jcn8VdfoXUHiBczS0NHubPfmiUqA75cj5pSESN2vO6LPMmQfErsiH6Tpc09gbwq
3mLF8a6H3ugvNVjOcFwQ6piaeQasVbTQT3tkQPhLAyAeot66sXdCsr9FX6tFOyf35yN8YJkeYvqX
d27eqPzY6bhvj1bpWNOxmEWxRm3CYT4zErnBIRFeejhnHyQ/j28RyBDqIFM/bVHAziGfDNfu3onL
+KYR1IZXmK1sKISTca2hYlxJz0muPn9QZ3PeclXK5YvChWhQf2m5/fWcKG4WbdH13h6uhHsHqXW0
AlEP6U/LwpMfFJnlXbji8hffrZNodNgZWlx3iU847UmPkeeF3kjgKUF8AhQ1jqyrZNLDIGb+qS5c
bHnN3l/MZmO0hCwz1503pGkqtcDNzPig+aX1MLTmfJ0VCW6eAb8bPeHIfZ1UJXcYAZ4+H9jz27Tx
OHtIV+DtCNI53g9sRL8AbGWVHnBnHTy3CN+givhb04Abf+GzPn9zuBR10QXHy1M61RT4ZLXzNXbp
Ia97itxO2iOeTZq1EbnibbaqTU+wprxw0Q9GdmkbIkhdRJdQdt7f39xaLU2dLDvYhaHFgXQi8UW6
WXOMoyifoXonRkdhakrjq4iERudfFxIkDbw+usH3bKJ/X37eX++treMsHDwLjtGweCLJk4YdSOON
ml1uNFepwpQaKDvsN1rk9I+fP9vzewf19OeEA+vJ9/7gu/66OHPGIGa63vswkjBBRG0UpDBwwI/a
aDjoWlftISMMWHNRaP/+/NpnmFB2vGgVfdLrsEgzT5x8sQRpmlNdoNvSp3L6mkeZLHe6oUaOs1D1
9+1AN+16LBvUJW2MzeEZwgzqiLpbQtuUA5d4bamqL6PVDDEv/2lgeBNHcD6RvssKaV45XTZ++/xH
n88y7DOshdsFGZn14ORjqIl5oqBq1ZyXwmuHys+3qY7VVtjyVz/61iUY3/m3x+VsxsexmGNoTb5/
OYx+pD3bODU2GUSMFtXq30rM2VZhmEuDz2/t/OPjWrTneBVhKNJbfn8tHVpPOmJs3kdW0j5knYLw
omt/ctMN8g02A1lBT0ky9RfOG+crLCOKjoiJ20S4hGTg/YU71KWsqWSkSr/oxwOlarFRZgm8nHPX
9yamFiARVJaBiz0oDNJKa99k1VPFL/wwuiD8ORtxPgKUYdAhaaWgpDXf/5gaN9XMN2fujcqZXlr6
0LeWGZn+vvCt/lKAw9mQgytdEt50g7BNTgUnQ47wmuDVCtkPFUNBaG2mpHGV8OJ5ew2bGRlTjsww
oxM9n19ATJ69yB6z7JKnhxqSFew0wbxRVZOUHNv2szPmIhB8OzdmScOvEv2tU7sXQCjnw8rlkCzg
94OpiXL4/bBGEFpHCpX9XqbOsK7VlN4Ra5buxgHH1z++x9zZImcCIITqhVn1/aVsSxZQPst+LxI9
3RWWCDdphnapiKgfAyoRXwoDy+O/XxThEKZexpMyxsm8gBQEXbtt9Xu/KwdvHZdOjnMvJzUpoBts
5VfR3DRvaVOMl2Itz6ZwYEfMnljMKVBZsNne325NCcz1Mn/GmTiHL9YciXtq4ASzm2Gvt4cpwdyE
FajQxCrxw0Rs//XG/2jG2B1gIeDFPLnxjuwFjdKEtYeJ5zeB0l0gGRZRaArD2iZrizcs1erCVHX+
NqFydJkvUDShMTotzCVjpqWoNu19ldTZITfs3lzBH3PlSqNoF159fotnnwrobrTJaHyAHbFAL0/g
r0WSID+6LIYrj3VTD0XgJTVtwSiKacqSq/JGuZwR/udLGmxmUQMKy+D5nhzvkhLqjUdY8BE5IPZo
GFc0NDG80gMiFTs61FGjLtzl8gW+22ASMrcgXxcZs8lm6GQuQnZehrxI3VHHomtggHRVt68VXdi3
z+/tjC/JRIdgykOpLbg/WpXvx1Oip3DSVB+PaYMubJ9orVOuEurhya+oHZ1Hz27HyV/N45BkKyg4
3ned97e4oUmV3tH6HpLXCgOwE4B+docLu8Hzh+0ucz/neo56lERPhkFr3X4UUacf64KKbyBwNwQC
cca9103DVdFOd5+PxtnnC4KUU9KSR0vNjYrC+8EAVUds1UjoY5GPo3toSbz+ohr7N+DfeAd6wOju
08aE4NUP6e7zSy9/+v0TB9SOcJcqBuAEGJPvL23Eg41fgbxsMIM9bIwCn5+6sUfgPtcQnuILI3v+
gi23itCb6jbdNffkTmdlZl6NMfhoepW0nsn5w60P9wDj7Of3dT6k1GSwyOEYt2Cqn348XmnT7HaW
1Bd2NMm0UfCDAJbrXfZS2JM37jUObvK+cLWif8UkWX3//Pqn9REAmZbFTPynLmS4p0pEnXWNaCgr
PLS6aLZhOBlr6hgVuB3AZ1PbuOsee/cOqyXkoV4lm88vf/oGL5eHNAaoG9YZG5hleP6artIwb4fK
9MHDmFm5q0oOEZlRYM/0vPill7F/4Xqnw831bAp+1Ir5WpaS1Pvr9UmkS1b++DhGWvHdzIQFUNAW
m1SAHVmFuBV/DkRw7yytz6N/XOv/XHspw7HcW8S7nUwl2dhobSi4NjiOlLzGuDnQRqMr7dbzNzUU
5fMYy/HlnweYYyrGpz/LrW+fLHnMbak35TI5JiGzXJCgi3uwMJkBRBxhSqZoNKIL68GfQ/bf3yo3
SpAzjFDsH+wz7OWh//VQUXjSOYjm9Ai9M960dRySQZmpO9NN1NoZnfwKaFu96kAWG7C4ED26neNf
GO0PnvRSdEP1D5GRZf/kR6Roo5qWjueRqFrzxafXe6tVY3H0eguRox2m48F3gaDZPmrfz8f8zzH4
dAA4d6F9ZW+HIPVk9mhRgRkz8L4joLIqv8pQERDEGtEQhUsW1V9ljiaQ/q2E/zrX87yvp5jvK4s0
xBdq6PF+STFtuwmFHvYEUA0FXOfa8twjvYD0Z9/G/2pvWcpzODqZhKgUs88/eU+kMWd84zp5mLnI
+9uUvgdcAC+nwY24sN5JF/TWQ2FpcOU/H63lk3s/WJxO8XnZNGgwCp1KsB0zbb00I/rRrPRyK5sS
z72mIYgM3CRVu7Zq8v6QWtK5lI1wdpZjm7ScUz2OcsvmzF0Wgb/eU5WhsolIkz9ymqdVCFQq13DV
1YKzTBTpyJPc4r9ozFAzCJT+gSOFg07Ja38ZJLJfOHR8+GvYvFEopxfCO3vywrbuaJOsoZFv5nFs
Doxing+0p8gus7u6/tpQNlPHKZNsNpBB/EjdGPoVZQc0ZQaShM8fytnXQx+Jf3AAod2mmHxyLtFG
UsN9oaLrhOC4Z5HP6b4l9S3AsJ+jhMnq8UooF5VBZV5Cep8tCfiryIxAVO0CgoSd/P6p4LVsOovq
wcHNquKb6GS4JQAHGYRl9keUiJcsZGe3yosPhJWtMu5XluKTcTcAMM6lOWWHgXzCVTwM9q3dVMbN
zG/kFViwa4N6wXceX3riZ28+V148O+SNcxriTXx/pyMm2FZafn5oR3pr5Ld6Mr037W4akSNy/JyN
SndX7HX9fuXFYxmv+wmYx9YluHY36RKxjDN1k7+RWV/6L6k26vMuw4hvbVm9c5rBIUqbS9P7R7+a
HsMST0Tt2jj9auo5dGWpzflhAgvhAKEYhPOAnM7Tl2nMbV/JSyiAaQJlri/0Nz669JJTSvCcMKm9
nJw06nnKwkpFOUeKQv/CsymSlUkg21cNUEy6QhH9m/y+S6F3518mz4mS6yJKpvhnn162CFGQS28q
AHPpkxmYQ1btvKlMHzDBlzA7qHntHOkmCfIi4X3JSA1Bna5ZzqsjWfs+/zI//DVkqQg2L5TZziqR
tqAf4s1OflCtFlOHWYxzPXmxT5bGshygehALE8Wfn/VsIPYGYW+brtALzuktCfLqQg3qo89nCT43
XXvZx54ekJx66Hq90IuDIg4vcdp+s/h3g6IKUfl2EcIbVwBD0GOBNP7zoViW0XcrB3oX+rdspxDQ
cPg8WWZzlAW6BDJ00GK7uXJio5qAybv/WW0Vff33S9FPoPZO+ek8HTZvZtUnGSaPAX7MU9tEz+kk
uxszdMILm4ePbooqOyU2loJldXo/KQB9bGDTR/Uh0nSxXfKnYQLG2IKLeoGof35bZ2h6qvh0Lzw2
xBxy8LeeXK0B1+gL3ueDhq1hb5q5Zq/LvE3upzirqicy+6rvE71x77HrHfXVXNjQgU61cQcJvrSG
oFZG9E0DXW4drRwPGdr4FFJGQnbe2+D07tfOjDNjmxqtqT9+/uM/ePOYgpZ2CAIcTr/m+5Hy2xZ4
omnUB2TGJnQltxjGPWWH6MugSQMKam8WjxO5gTUK7MIbLrz4HzwoTod0NFmnsCGfJk9gIJgJlcjq
g2qK9LaLC+eundvhu6EP5tW/3ikXwtrpAWheHsjJEqVVsrfaqewPET2hdabQOGkl/XRpivxG05z4
Rlfz105El07dp8fgJTmBiYb9GQc0zi0nO6Sm7HU3BPp2wDaUXBedS8/JsVzrwlCezev0q5GVLr0D
IDvi9BCqvMRJkAB2h9nNjc2o0EuXkZx3eEkJPZCyvRqj5uXzMT07+OIdteihse2jqIAw4f3b47Ru
5taODe5B6AnaQZU3mwqy3pM+IlgAS1O5d1UtbSigYcReOJO5+vX5T/jgttlzcL/4oOnPnJodWzBp
Map+fx+5GKIguOFvMcQ8H1PiOrNVRQMkyDtoIJ9f9vyhOmx2CAzmpllITwuSepml9sAG91ChX44D
o9eye1MBCf78MucLFeGotAspfFKjQwt5slprSQ33EenmIfapoH3FxIJccoaOWT3L2TdAZyfEXibB
ABZxH7Wm1m39uCyfPARblbqqO2SFD5//pvOH7tHCIOSbaguVvT8/+a8dv6wnH5Od1h/yzhmheNgN
2lErG/dMMqUZYE/J3sI0HDZU1eq9qagMfP4DzseeH4AchY0tlij3FCqjdSAVOzsfDoTQmb/MSTNB
4OfW/M8flOctWwPWjyVBXl9+xl/3mTuDnNra7Q/9YlrIzfwZfYy3Ec1YX3uK2uDC5ru4MVkm3Hfr
MRUsdkpIKSBpMC+ffFJJrdD4O2I8TLy0d7Qa63rFw9BJFW8WpJhGVfIpcZUJVQo5GvtFY5Fq0xiZ
1qFtRiIYOZUkX+xEiw9lb4WE++JJxLxCdA47vaxt3XVhjKG+AmkHWkuiRgMvjV7OYhfWonJxXZk+
6nipqtVYKOOoFhMAQpLR6wl7m8P8tiBJqn7MvMlHEgyPcF65veqeImJX+VPsrOtHmJASHN6QJNaT
BQi2u+V78q6AwGfGD0NyFH6beyjxq1EzB3CQST841+SmYJqQoyOdoDcaPE+JE+vFBpia4iXTKvWi
wqh+xtjg14fGrsyf1FDaCWZZ2ZCtinTIKNfO0uxb1Q1tUwrSXb6rR4LeXtiCam8lEFL/aun7Qztj
WAi19pT+0vbF+DuuRv8aD+bgUXQ3lAci1539Xa93HGIi2+iv/TERS/RRKL9a6ZQ9EaySjigEQx+i
dN/aPWRgmY27CoHaE1p/1BoxdGwLd83YUcWh7h2/zGIMxS7trHR8y1KU/ptx1PscNBkejz2JWMjZ
WnsA0SxdU7uBzNo/pgD/mu/J4Pd3IaLFcC0tuxZB787RfFuTjIMXSUh3uBN1nGlYi8zkMeS4la0i
hxjODT6sxttjH6XX3qQFHbk2Ic4pKO2kkL8ZJMiRTV3G5apLvcXcULjejzDPu+rCzuxMA0BxBMQW
mA22G9QrTmcPKCmjw1aTfHBz0J+xuUQxfoza88kIbs1vAgbQtNJS/DE3Zu6OIlwBp1pesLrTb3Pb
jyDPh6obEUvQ3NgWirvfp/FsYmYlVVuHB+qb9XxpHl7qiiefJb+WdhD7Vk70pzKAzEuiftKJUXE7
eMsOIqoegXJawUDuuq9h4o4PHD0rqvay+NLSwr+C7mwcFOm7P+xCm6d/3bb/iWlmpWf9sZiITyYn
LOglsCdHAhZGlJOGFqWVSRvstR8Z04W17rwWya0zA1J25XKAdE62TmiogS+7ZXvg8+ZBsfxg3Kis
1n9FL9jfFQbUYOlRdnbzqniIxybehrljmxfenbPNIroAHWWSycQPzOUU1+Bzbuz6sKXF2U7ODoB3
f0MgZbLJzcq4cKnljt497qXcSUmByg1nCHb27+d+Qc2IHccA8EKK5j7PSpDVfTQxM+RV3Birvo7r
b5+vamcbGXjK1GwYZE7llItOVvq8Ll10N6I5WEZs3+MYq/aFnmo3oirmN02LIB9ndXbpvV7+6rsb
JRCWfiNbcPYYcHlOHm3al6L0cewdCVSAAA7D1/kxoz0CZeik6hVxOh5JO7FbuTIsa/pvwDAbr6dZ
acmCptcvrLln405/ik0OFRFcPozwsvf4a82dczJUo8i1j200m/vZx7yqcktbG6LTwD/Shv180Jfn
eHL7iBNoHP9RV56lFc6940pLxtZR9ra9YT0YXtNcSGM702GuNrrXpvdRnNQp3IMMW9rnVz975Ni/
liYKRE4WvzOWlDW1JFgRinAMbT7ijv43cjA5HImDhJ1L2bi4s/xKu0Rc+WCQPQIPBChGzvw8/feD
bDej6fWdJ46Azf1VYXiJfM7ZKL7mcVTqzyn4hofPb/Rsy4itREe0YLCLJX7o9GwyxYh7ND80jm4y
iWfQC+jkIU/v2sk1X2mp+0hecLPB5bTEzqJZVl8Qv3zwnH0X7qFNsW1hA558XNHQZvTmTOMok6j6
Voyd+QgFUINcVGlXWTHq+9yJmhtUnKq58JDPZi22jjxfWkeURhHgnE4lnSqovvjGMZvU1AbINeYn
IX04rhFVyguqlPP7ZJ+6ZMstl0PRtbxxf30/Vp+04TzoBpkKYfRiV9hoVxjOTNj+4Th/p8Ztreoi
gsUS+WV0SbJ6vlAs2+S/Ln9yr2CchqpjJTgyVSzFbq3aZI2uiI1mh70umVVBa9blWwNU+RGhgRj2
oxjTCw/7oxFfHAmoDviHXsD7QZgKhCjlyIiPXeiuGujMOBqFpl8txKnkwuP9YMRpNFD9Bv7AGfg0
qzEqnEJ3GgzuMa5XE+m1B4C+KqI9vUgngQ9uqddQy+bkJg+r7pKe7PxTxkdE1Q7BPUeVc1NCGk8V
mgjnqM0hoR4RpNtpPXUJlI7aTdZxLewL5eMPrwhTiFeWshGno/eD69lQICtKp0ezLOpNjhgTVoNe
Gve1L50N/jhx9fnc8cHT5HhPhYkVmdba6dO0OiPUCSZ2j42R+0dzHsxiU2hZqJN3oZoLF/vgaSLr
puUI/mYpDp98P46m2yhvXXHMHMe/Hc3MeQQiPB9EPzdBppfwHZSdJdhQQ/fC0e/sPtlaIY4hpIxZ
GavF8tP++nSHHk6xLObqmFaR1W71bNSpEyHcUYFrzqW++XxYz54jhW/eWD7JReGNq+D95aBRdWxt
9IY7XWCWRpjs0S1mR1K84n0OLv5fR9Yllwd/AG0HzqLoTt9fz5GpG2GSlUcbe+e2bvgyMSAqgolN
d2NUmfGSaXHy1ch78/7zOz0fWJhGC9NtaVIiGTjZU/i9Zve2mORRpUrc685s3mZaka1SKOWX6JBn
Kzp36S3d+uWkSen5pO8WF8zsfmLJI903b29HKjtIVvOV3fRlMON4bwKRNpcq0B88S2CYi8ZmQQDy
YN+PLZa6oiijESl0QQbXCuCL9iShGDz20LE3JGt0Fya984ne5c1Bvr7c58KeXcb8r5d1jhPP0TRD
HbXQyh9Aeofy1dFh6HCYc0qqfJAPrPQ5tO3ie1uEqdyzWIWxH3heUtHY+dcnbFLUpRLFKQXi72mF
lcgQPq3Ym44S4BLGwEWmEE2vbNsuzbfn9TgXHeLiDWYhX05DJ69xpYoulnCwjhE1hGIvZhT6aa+H
zU4MJYXdcqRIvh7NyN00s6PJJ31mO0MGQGVNU4Ceo06/fn7zyxXfbWH5RaALDCTMSF9p/r9/FDVe
SCsmceVYjyry8FAYbQ5EhSPScbYJFFvFqNCSVRSXidqVnLy9p89/wPk7T/uDWQsdIfwj6uvvf8BU
eFNE72w8WgDWn0fP7MoVHZjcuZqbRFjbBMXb8MNWnnmxmLBMUn/dO4veAp3DG0W3f2nmnbz4TFjK
5rwQ3Xa+3czH3OURuMesa//n7Lx6I8eZNfyLBCiHW3Vyarc94/GEG2HSKkcq//rz0OdmWm204A+7
2LnYxbJJkcVi1RvAF/gKZlt1scmHMkx/jh2CUrswnMvkE0YrqfdZSxq387aVZUHRl1NztJWIvtws
fBLUFcnaTezQ+Y1LyeRRDmH2wXAKUSgyBdQGhYejH0etcG7cUhlOoLnglFGZH0Nb280B9d3Mn2un
Lm+VNmo7vyVmzGvHd7FlWC22DAkSEYOk4ULnLZgLT8HeDo81CnmTP1DBFjdR1uE81NjOcN9P1nS0
NCz59lU/wR+7vmEu14UgpUI25hUvn/He4pYVNFc11kV/qF2jOuR8BpvLAIbj775wwoMOFyjbe1OW
prmfaUNRQRRI1GnrtcG40YxqlcAmqyX/7iMWxJGUFHk9UN6wF/uoyFIliJQE40y8hG4gVNaTH2ET
s3Y9LN5BLDyKpjRKXDCCjsktf35UstabEJOqnAcnUzCmMjsHO9DeSlE2ygoAZrs+L0p7U8Rzm/vT
bAfxph6Fk38sXv7/z5CtCyoOb7C285+Bx+9cG6XiPqQWYhJ+rvCjfYSvRI9SENp3K8NdbjdmTZMU
ooXjsbiLS9HLEN0LRtt96EwdqZt00spbUwnw/CujdFNn8bh1FM1GFQcT7JWb6r2xMW6nvUkxxwDM
dj7VuKvzauwzFztmqtq3BaUr2lDBoN9GaRMqN/COQs+P4qn4LKFda7iYRWyUKw3MAIKiBErSSJAB
7J970sQwsp94kD4oIrfuzLAvtkQsaz8rmtg006TciCheSwfemTNcOniitDm5GqxFwqMR8K1Ubb0H
nuNJvc0A+aJa1VXT1jbj5D4UA14WmFQ+G82g6SuH+70Z89oFfQX+jei8WHDcLSEVUmx64JhWO1Rw
spspCYwjvI2vooj6HRV0d78SUC7OFYQhyUcgieDtC7L5fJlBuoXjjO7PUU1DA02xxBTuL0MNtJfS
MvOMl3bv5X6s9b39UqjpFH4bm4oGJX2Y+Cl3M+szdntZ9mmee6Q9MyucLMefRqcIv0I7C5oKMPGs
dRtPraQQrtSTvD6DywnApGCDgAEBP8Utfj6BMZozRG4j+9hhwwuDpNKEg9Ydhq3qxkmMvHppc0Nt
adkEI60gsNotJkaiMxBCvP5LlptHPiKpvNEpJyLaQH7Of0npjdg+UQU/TngsYUnqKTMMPMRaEAdC
wms4VLUziBucO9T8hx5XHm4913+BJaPgv9GYehgSJfQWeQepZHSLrwl1rMDzslYfPFxawm2nxlV4
Mydg1/ykqx1lG4Rzep/gABzeUtXUvqB0RxDxJ0OE1utQDsgGbFKPftdjg9+0i5RIUTrzRqg1Bg0+
7I4R+wu0/YsTrjX2iI8SA71UYRTZu0wDVoqgvxoZz3kwzNZhHPvxm1Vp3XjrBJ2qomzYdP0htPKy
34VmhOlxq6vhSZAAR3vYw2hgtpmHHK1rzJlo/CLodbWmfZW7yIB2hXzQQSnEYq9j8TzkHV8q3mNt
5dNuS9OtYgkHV7LesDAiMoch054zNRxvmxB9i5NmCL3Z4YBrmFu0fTvnezLM84saAetCogPa8831
77E80ToyyESxtwcGtcpl2R0rNCfCsz16CHEF1faW3tensDaUR4FH1NbKEYTFTGS1Zrh41AA5loV3
mW3jT0Y4W+wC5NuGXFiV9+Cit7kplVTciqJkjsU02s8pblAf7C8wIukQ73oZnkgDlv7mhZcYSqon
3kNXWO42QHPuuUO+bUs+VomVTX6RAzEYMF0QL0zO5bzJ6f9zM6QjzSPRVNERUNisIaUSA/WKaLUa
/kzjb6JipZbutk6mVlp/OViIOu2kptvYiqJ7eYqzlZN/ueD8ImBANFnlGixPPnK/NIfDITwWbmP9
mkIt+8IDlka0kJhO5N7Wiu/yYXB+zhmQsIdNCy01a+kGQC40xiCSwmNpGe29zrB7Gn7xnT2M1sqt
dDEULRykK6QiP4Uy+vnnq91FfcArxNYfGgB/j50ej4+Q2GLs4ZA6vX5cLoeinCtbm1Inn/xKPx+q
wZ0cLQQNNb+pKneTl2jJxvAa70gcm5SVwS6itZQHoNbJ80eFUL7cRaqOvENBd+M+xIdxB0UYGLxW
DncQ6edD3VfWQVOGcdP11lpZe3lj8dCkHqfRpwLFSvVWptT/7N8e3+kOUJN9n3kxUqmtqL1d3waI
KaFn3Ka+UqEHMSh65zdmNH73isl5ur7Qbz3Xs/1DrYVGMhAQAxDSRZ5Th6ldp4PW8FSBFL4Rs4Eb
+BAZwbbKA+NpKtFU9etJqyIeWCg7b+C+58qehaRM7os4s5UXrbOr5pjrvUben3UDFllmqVu+m1j0
z/2itb3Xlrd04RuATV6D0DN6ZyVHXb4+eLkCNIGCRt0IWMuypDoOTVfVTdYd1Qi1rW0mDC97COsp
n35eX7GLE85AHpEU6SlajQSW828G6qKjPhuKIyWS9q4T+LI3aazdBWCP/uuQE919eDzucIlEJ6BK
oNhivF5ojWZH4tj1c7nJzCD/yYWsT1hE5k95VdorN9XF0QNFCFpK4pKgzFwqtyi4QpOTtkd3rqc7
Edvo1Y52Ov/k+de9XJ/bxa0ox+JWBNVHCCOAn88NMIyXuMJtj2rd6EctGZU9dh/BPQLt+l501vif
Ho3Tyk65GFTqcoA2tWB84TT1Bq7459BJqd0BF031GDrzvEEuEmMkkKcHravA2IHzcTZ9WqYrJiMX
+1OOSnJKOZPmP3W286mi5qzj2dqqx0qbQRUqVjx9B2kY3V5f0YuvR6wk9ZO8BQjv1E7Oh6lolJmG
YmlH502uWC/M/J7IZz/rSD9/dGcyFq19qXLPrHiRn49lqqTRMeaSxzE2izvOAMpz0t3Qit+EXe2i
ev345GThEEsTHN9gjJ0PWKkxxbCk14/oqXkqdX0NrQU0dyPkpMJhbZ8s9fRZPIrBpNHwiR0oacv6
7OQWdepMVvo4ByGC0ElDjXg7eklHz1cKRM51bXi+l1jNa1nZ6TdQQIhbQlm3kU7zYNErlBzVjR6O
7ScDuFK1yRHHPCFbmg0+xTZH+dFT7kUdLSir7LcYc7bi1DhZ/4P8NMiLfdZVeGz2WZe/Iv/ufmpG
g1QYEUU4ANipxtVXgLHKvMZOf6Prnl0KdHllKVDSMVntZRYTNNEIqCHUjgjFqcLjqdS4mH7ZvNkm
tNEjF6HKwTNPFNxCSB9haD4lRoWNcGLyxKFRiabQXYM0rH6bxshhb7TEckY/z1OB3L+ghr1xa7Qs
X8shz6Ni19BKHx7yrB8xz53CGsVW34r1svtUopE9fifh1+JtINpRWYl2F3e/7GertMVkOZootCir
EAnEkFYkFlMa1Z/NxK7RS0XG76aGN8gHqNWwuQkcWQJuuKjn/Ud3NI0jEhyWWFbylrUsUHcuQpJV
cOQaLcHY6h06pr3ELPAWB0pyfbTLyXLXk1gB1KCNROw7Pz+15kiUUakfK0zf0SDOop1josLuKUl8
Y7lpeYvxPW7PWbomvLbsdcgiLjg1Jgi/iArSMqGzO7zUu2jWj3YbJvfQDfEdyyKshRNkv/yoHlD3
q1r92NYqCjST2/p0tsVaheDi7qawYcq/TN5EEnZ9vgAFQuJml/TmQwB04CS6LHkOYgsz6rScNjpw
SG1lxS/uGkrXUgiVdh3OjfA1zgfsvRLbuqmNj16ezn/rJvk+SHpSOrbBBhK3uUnm5IMCW8RkgBA0
0fF1wWENnZLzMePWRb9fBMlxKJX4PuxG+xcGvD9iz1tjCl4sJyNRFkRhiyuNpV08CCYjMOF+qelx
xrMXkrYWVPXWKIbJ5vSG3Q8sOtpVC0V+/VloYkxYUPBo4duQMiz2cFf1AieKID2i61DczmGnAG4a
yhkIqhKupCcXl6kciwNjUBGjL/KmKPdPptBHeMREiZ0exwDpf/QdtJ+GMhS/jCLu05XL9L2xCLcS
V4M7N5zd869WArLNQ1NLOZsVIRVu+DZw1e420ZRkRTrovc+GTZRLFqSTLy8/G17idD+DPCPoVHLb
d+oxHlCVsRCeL3dIXbdrxLXLYwDogIjDmOQKvDbOJ4dCQugAqkmPGFwnr1acuK+IwIkAFHDScvrR
P/bDqeLBfj3gXYYdviBHEDAgVWRuMrnq/3zBSc2yDL4tX9Dro5/4uZu7PhMYHIMTbvfVNDk/bHxq
402emPOPonbGVx1q38q3vXjmyV9BomTK4gjwS/lB/vkVXWZZPVreLHinjk9ouB+tqP6Thghl3zbI
OviYlM8GGvrgEylyrZWyL763VI+gmMypQXITTZbz4Wdn9BRkUaaT2WZlf091zGx3NdDp2qLcpyIv
0GS9FbjblcW/+Or0dqkXkGJTK4SDvvjqbYsJSIOt/MlJ49q1/aJW0s+GUYOi2tRN1Zc9UMkIJErr
TNonTSJQ78vAyrONreCttpkCN/kDhL5s/R6nIM/yeUc7w52TW9n04KDKY0Lpc7pfK79bBuWzEEMV
hSuZ5EyWwqkvna/X4FQUwPu6e4zhRmzLaepoCEfw5JFvN2DiYvKwcYQS3EeepnyO09I7oAVStZsB
KIi6Uc0yemmDNlzZRUsBS1wDKeWxj3kIso1ARpz/rtlqvaBU+h7zIsi2/lhkWbTJWsWWhjfYKgB+
ab6QnWF876OxVu/byjbFdhSNm2BNUFXjM2LD8hfGupectBHfgJWIebHTKSQQmHmtkqeDT1ncCHHZ
maXaJumjOo2Vu4kMnVJBZyWPuYAhty2TQZh7JBBceKqoiYiDHeEP9dFL137DAlKigqQgV+p8nVyr
xD0ta9pHO6cF2UV6/MtKahU/eq/QXiYM07eF6cxfr2+by6kDVoG8CJGaEhnk3PNRW6trcAKx28ey
Ed1+rIP+1p6SEXFC2pMOdu2llSdbZarc58p21uTg3hkd6ADYDWBIJDdv6kH/hJgyoN7XqV73GHoq
Jcd2ULs9T+AB+wZe3+HPvozaJyq3VbjBGnRELb6mJvp8fQkuAo1tQIuh/glyksLBUq6spP0O5Nxr
H/GiD/auEtU+23j64wot2NS60nz/8HgStwfPx3bQ3F4qazRYJWfo0SUnEZRq6I9TY8Ybr0irJy3P
yr92MFXp4fqQSxkmDiHgDES+KcZI1PfFjeImJX2yrjiFslHqT2UwhYpPUqkYyO53ATxBLDcbjl2F
4+MOYy6725P6NhUS8MDlXi091PsHA5GLGLqIWUfquBIo5KV2Fr+ghdAshfNG8xKs7uIQTiVaDHo9
xCddTHn+OIoJLcyi6YLXNBinen99RS53HqAVVpmLhf1HOfN83zN8Yo04dp0wJp98D+eMiH9aX0Oc
IT7Xrfud4jRU9ai376Y6VtWVw/7WOVnMFogKNTmOHUW55Su9SfIGhMgQnUrYK6cU1XVjY0O7ip9G
O6iDYzSaU/cawagvtk6XJtVj1KcmnloE9++iSafgBlF395WA1oQb1OC8EPAnz7F9hjo6nncTmmnI
AGHf51djAmEIuwx9PLipXj4x94IsFBi25gu1NMzHgn1+pGyQPOdeo2j4zsTFc4sTineogX1iaT7i
sLIVdVoUu6A0sjz0K0PAB8gqDV11ESifkzLWk2fUDdtfXm8H0QsI1XxGPA3FqQfs+GbiSJ3qL5ni
BK9S1de4s+dxwrEpc4Lsb9h1orpPtakyvuAV304bz8gaY2tFZhhsBewh9H5aPI32aSofPgpM72o/
UX4Y75IBLP99De7iO7WGKt5YmH2IWwWOE+Z22Nw1J7ZQqe1H3L+Q0S29DK6bEgrnUzaoVaR8fHfx
XDWkPjFvVy6+893FZVI0aNfEJ6tth7upKccXHWzyQ4DmGqfPFPVfJa2tieqMFuP3EWXOh680ibYA
cMLzlXvXMM9/gZqqHaebLIbiS/epUbLoJYrydts4ahZsRFaITayo5qMZV8Gesoq6kkZdni9OMd1+
aMnsIl4j5+NnjTPTuNKDx8CK4maflN6MUbc7YIOmu+ncjL7X4Hz7Dfnw+tjB8c22nnDndGUZ3iBw
5+eMBxcxlt9B6NOWtdrMsqcZN9v4FBe4iPkwLmL1s9sY4mEYeuHCF87zB94AzrcCYstdUZTZN1Dj
oftp5vK3v2ZJVSUvWpCX9ncroxF2n2RCsdaaOZd3EBzmt/I1WScLtriGBYJSvC/ormpgxu4mPQma
TZRzNfkKToAKaqhq+ft6BLxsQ9p0vSRCRYqnwc1YjBnnIK48ry9OvQCeulPUoXiJXVE0u7LPaUJn
kQVlEulwESdf5ggn4o1eKMNx0JIaVoFihKn1/fpveoPMn30umSZKITOEIgyU1RYHx5oL5GGHXHtq
yibzHqsg6tqnSYq4PqDHLIYt0k2e7WeF6UXPkzVaytFJK0y9WrXsI19vkih7AU1dDhu17Wm/6bXS
pru+mYr0FcDCUB0QJh+8l7HqpnBX0mh5bLRJHT9N3ZyP+yowQnXl4fqG4FhMSopZ4fwLPhgz8sVd
Y9Rd6naFaTxB/Jxv1Smcf7tdWRifHT0ID0Zbe8nXuK45l140xN6dl1siuzXbrv1q4LaWbSMg2g+2
mZnm1yaL6gdnoFxxAGrbKfhYpn3+xbMQ6/2UO72ubJrCyb9mgR6vEd8v36UuLxWDA0VpiHf4MlOK
bAT/nTzrTqpwhA7OwsAP1lbLMvzUD8KJfbz8vOgmj61hIyq9MZ9TDID5T0a7rT4aYN4e5Zxol0YM
/Ynl7kW9qSuQED7h5uFoN0pkhI9zXJd3AcCoTVpk+fc6MDBsYlHwjhzcD0rvwfeWxQh4Hzwc3qkO
9EFS0p3wxpPZgTD3gcyYf3K7ia3NoIXlZ7WNhpUpv7P+FHupkIHKkIoAy3TZiDxyRfBdJzWPjV/q
0N9NWAPsJYDET3iLY7vlpkG90ZygfBK8bo/US7KVu21J42Xi/ApQC7I+SNNm+aAbR702Wl4ip1Sf
0cfp6tpst0ox6nfK7GXhplcKbbxVewrrpTX1xb0xugn60n2dG9h9EpG1r6MyG8nRstve3CqDkLLv
XpagBQT+Bf+5Cb/S65HlMtpJtWnKGdRykVkltJxfSJoIoA7D4z0JUcF6yPT+F5dGPu/KTp8fg3b+
jdfMnG7VvnF2ilDGcQPz+llBXHLNM+Ei2AOZ1tDBIdWWIvBLnr8Zm6gjpHIBK9PZR4n7xyxb/UWF
lvWYZqLyVpLNiwI64731RaCWIjCwrGjMsaOOeutOJ2I4jO9IzE+VcM2DG+vh5wjje38ePc6H0zXW
t+vLLk/hWehD7pvIh04I5E66s/Kn/fPAo07fULvu7dMs+va1D1IR0ykJNWcXxJryZIjsv7j0utfr
o76zwAhOAdOH5EL+sywVwkUYvUpYzgk/lLz3lThK971jz99xwk2OXR3/d328i6cLcsyk8UBdHdlX
XMYi4fSNGGC2n+bZIvzV+vjStU2H4GexhrG8yKsWQy0WdMYWUHHLxDrZRQ5E2MWXqdyoVtluI8xL
94HnxIfUy7PdaIzJKcFuca04eTlZ7jAqFLyYCULon5x/UjT/MD4OPPU0mrWLr1teVeKmCZo5pTtY
NzdugQvQDtnM/HfRDmgZKby+59usrc3HnnbRLwPH4uca8GC3gUcS74s0mtZaJpf7jgIxsGNCFGTz
CxUopdeqkcxTP1XK0G5ddey2qt0ML/iAjt1RR37tECARXn4URwXkkPKRRMDyuOOIn68NdfmxSUjL
TxC41E3gOhX2PKbzXAJivaG6EN5e33hvEl3n54vJUT+UkY3q1fLR7Il4NKuqd06osNraISWXQIYl
zWzNr9Qwc+6iVm07FsAeb7VusKd9GwpP4UaOWwADWIgqmySG9H1IUQk78XQahwdj7hTQh5Op/q30
2J0OmAK3Nx1m38EmdMo69Wt3dEr0XnXMikt8s73dzAvaOnStBmBSj9Neqk+aboqvY4E4Rx6gVrEV
Oordz1ZnmYcAAkb0rVCV4TNVwKb4MWlCfzWNWSEy0Lxx/T6uhtuo7afgrqFl/i0f6uI57kQXPAy8
jUsftewgnPxiaK2/11f1nR0OEZAIIjkKxJDF28XCZ6grG805tTTJom2QW4GyKwAqSjmhLtDXTtRl
fAb5AN4VLhUVIYTsz3dNGxo4BgvVOmkdJJWNUZqkfKnm6n6DzuXBqR0xH7Qp7nCVtK2+3Bk94fq2
whzhJoodvf0x4DDaYJYwS5trGr7bDoSrhooY6OI9/ib4SDoiJ1m7vlBLoVb2upT+1CW0X+Yjy0Zh
XjXFiKpae0LiyeGH5nq01WdhnhzKpNZLaErqfjYq+n952qW7lJ6V+4QUSYFKfREZ2i6emvTQVFQI
NoralX3qqxm18Z+K9CURultkn1nxcF7rKV+GUfrJVKbp7wIfI585X/IwjTu7BqGANe80Q5kqMQ0v
HONOlGXlN57ibYux/uH1arrnDvlwf5VlY3OhogRHgB7HIoSCVnOLdOja08TN+ax5QfQDPr6zk4o5
ByyKm9dG9P1HuRh8LGl8g2AQBXnQvIttprSZMveOU57EOJTBFvpRsHUq17ipRhFsR7cR7S3hMb/J
wxJA6vWtcnkl826gwkvKLDmgy8FLEwNy18qaU15k+o1aj2W8UV3MAhJqj9+KUE1/Xh/wnRsAfBaX
FCgYCRBc5HtwoEob293+VNaG6LfY9o7abd7l4TauomET9VXIUyFPv1wf9p2z7HEi4OMhlEX7bHE/
t2k9z27UDSdsGozsGz8ADoLjANbeDqGoxJ9GCmwfixkvkM9OMLUrsevd8V0YeUxQdjX0840Nkq+g
DFJinYxDeAr6AwZZZ0yxdZi8BvmmybAn1Vcm4caHUrHUtXbPe8sucSl4y9C/5M/z8Q0o2lWmpSgg
66mGdXubxO7edPvgGTM1zKhtqm7+OCrxSjXjnf0lk0xKBwQjln4xLt0tr0edjHnP9XCrD7Ed+pFa
qr/0ICaaDoG3lmK8E/wQWgBHIKEL8JuW/KLCTo2a3TucRteJx7tiNIr/iPHITaeOnYr7Dizsn1T2
DQ/Q14PfQ+P0yrapxz7Y6Epvm/fGoKfKQSlw/d1NIWRsimKOnfuIZnXhoTXd5EuT97G9u75H36DB
51mDlIig+kP5+x3hgkFP9LKcsM9LtHh4xu6d31yJLKSBbwTYMIVp8hSF1KQ3s+nmuFPbJLjbue/b
5l5EUVzSAcUyxy9HVcEpGz5K7U8ejeBN7NaVd1NVeSl8arKVcV9opZ5+q1B6HDZlNjr/qXOrfZ2t
kfMXU3z2DkhilinWZtiyrtysl5sCRDtgUAnsZ1Mum1tj5miV4Sjtia2a3GCdEnwJeX0e80SPt5yK
fiUdu+x1cgly+FTEQAEpILByvvtbDTahpzY9gmd1ms1+V4yJRZslL/5E5OLKgShopgA13dn8EXXx
cM8RQqTfCgscRvTCgpFiQcP/qpdaFz9r9mz/uv7tL5dEQuTINSTLgdqJPL//PMgUhKuSUZjzSfci
zUBg1owA8nmxVLrr9mmiAoO+PuJlRGBEitH0gDmeJOXnIzZj5c2DMsyn1kTXdjAz/S4clZfArYhP
JVZjvwsC0eH6oPJ/er7DqZOgN0w1kRonT+3zQQe6hEjLDuqpR0vZR7e9/WFE1rc8mfQv10d6b0H/
HWlxz5QI47lN26onHMCnbVGkpp+OTfTNzdSbYXSal+vDXSYu6KVyeVM4oIoByOd8YqlrjlrWVOoJ
MzWxd/ohcPaUnqzsF+J+pMOpLkY6WYYppBFuihsjBjq4MK5c5++sL8pR7HQKClA4lhijLs49Z4oC
6+RoU4OtulLrYP9CdSeAja6cqndWWCbiRHbgeJBbFqHdjNy6LIaS10mfzQdgFJPpm1YGl6oR9i1P
nlzbX1/k90bk/oT4LZs3F8lKFDQmHLdRO2m1UnxKnDQ6eKM5otOXd+F2RlFoJVl5ZzllZYoEiRKC
xIidf9UmFJoAoqWfin4e552ZW737pGamN/ng2AJz5Zkq9+TidEBRITPihUy3dYlIBqeqe33jaacy
JsDkiuElB0qsjb5S+b5MRiSCkI4GaSd/u4uzoUTVDFAo1U9DW3YbTZg0fzJr2OfQ+rCQUNRb0KUJ
knotteMPf0JOCO8pKCoSxLXYNH1oGGNNZfaUZnV6F/VxcGsEoE0gBXfbAq2OFfWld+qLzJXUTeob
8v5fMprimtoi0GsdflxhbsYoQQrSE91DkWGArQWJt/FgmD236PIclaD2NnHTTTsEx7BruD71dwKu
xbVOkQZAi4b4wPlm4o1dF0YyaCdu5Ozz3GjpH7jP2Y1J2B38QsvNeaspuqusnNP3NjHFaUeyWUCp
Ls9pN1RTrNa1dqLTi7M2FoKxr8gIZBuB8+v6HN8dCzNJWVSkTLt8MlN/MtOSf3+yyrr/USdKg6iD
BQi611BB+R/GktgJnrrg0ZYiF6WShJE+Mq/KyMc/fQCTG+VSvTd/lh2P+ZUz897Xk4QZuK9oethL
h3gtMb25gTx4QonbuzEnI9qZSSH2nlDn7zT4Z79u5vjLx6cIKgQMkNzCQGvOt0xZmV3XNbN2golI
2hGm6l2u11m+AV5A1/R/GEw2MUDpUy9d3h2tcCvUAy39VKZootyrMMp3hqvAQYiVzFpZzndCOYUZ
arI2yQ4ti8V9WQ5uNwxpQii3rcTbpjC7VN7Znv6jrgdl2/Vxv+Z99d4XJN0k7JF+yE94vphzhKxH
qWTGyVHcehs7pVH4peMmWy2hk6s1hrNnS2srAeidEyHZjXy7NzjLElAyOU03dLNJ/Ikr/TvXdqb9
pJQibrjkTPP5+id8Z1UhBHEZo73jShri+RRRbu29ebIpr8ZNdjsU/d9KIECKXqOjsj9TY03z9J01
ZUA0ZmD8kbguRfwct6jGmJLWyTYqtfvdi94bbihBWt2BPR1Q/dbhXCCwgMzLiqTce0OTezgQkwD1
ozNwPtc4s5LONhPjpDhK9QRiK08PjoH0zQGgWvqDB9JQbGa08/+HvMeW3FUes5xKAuv5wHaYtkVE
DD/Nip1uG7RAup0Wz8FxDt36pHZZ2Wyvf9b39pBU80HKD14ytcTzEcM3m2Zh6CeqxspTbDiBs63L
Pkn3qT3n6crCvnNlMgbnRCI0QGeoiwmOWgUNylTzp7nhMehGXm5vnbylaoA/yh0JWrzvtbTwB5zr
7hTDCePHqFLCO8op2qfrM78EyEleJJAjWRCUVchFquIaWBILLcme4tDmW5d9a5jIWY/xp7KZx3tu
lfZWJFN17CZ7CJDlHvutXY3NH7CSlKyTDMVsFxGRlbblZQZFiZm6hhS/A8C3pNpqDQA4x2qbpwD+
B5LYQUVaAUDrAdQP5WC02D+n4Kn8eIIzunLvvdNuZvPxmKVth40BhjXn2wHkWhrFwmzZ9NVfTZlA
3UeW9VAXkXOItDT/VDRFv2v12PTtLmzuBivpVwLN5eFzdfJvNoeUxYMrfv4TqIzDxyrc8YmEJuk2
YwzubaQ68txqdoKkmI47tKjROlm5oy4DHJ0carNAmIChs0HPxy2qNusTrxqepsDo/86u197CAxLK
FyD7XMGWGTrhh28qUKUUr0jK0TG7IN2YU96EmCS5p1w6cjaprvuiTcqdZeTup3yugw+/OeQzEqkW
NOu4A5YuttEcD6i/q86J12v5t+97i/KoHXwdIEh+/ujpohAJqIf8SeUhR3g5X04zD7lsi7R5tLp8
vu3MsbjtapTSd96QB3dmhk5WH3XqLmpTbBPrIdS/WEYboe1uafG3yJjK33Gqle3KDr94B8GyAG9K
5OE7A5nXz3+W3gR1i05W85h3ev139NQRfhOtjDVx1IvdhDofjR0iK7uZi2Sxm1ovLkwt6KZHmBzu
cDCLiBNjtjzREfst/oazbe+vr/jaiItwFiR2iwbBOD12sDPEBpWn7CYIW/EQA4c5xLF+uD7e8ubg
fBIkcC/namYXL++q2hYKRKY4P1aFmd5yLRvH0ghOGsoka62bZUh8G8qFAK2SO1LaW+ylrM4n7H2w
iI2dgBaXmeOo4wZZ+Q3gLPxLt7V/amVZTJtUC42VM7MMR3JsuGN0dqlv081YLGsnrFEfOjc7jiMt
qTirbah/ueuHdqdVOzijxt+izd3v1xd3+THfRpXhj02KeP7SjSItatOrlChDl2dW7/XS/aqZIgJn
Mz8MeZWuHNZ358jdD4mE1wAVifNDgfcDPoNWmyPbNMCDC2kW6f4EIjDYVVrYbEQVmnewhY1ue32a
lwPz4uHlSEpAzYUzeT5wHQVZnJpjfkyCaLoLk/JL19WzoIUcYJSejvEJnvZ4c33Qy7V1qOCTM0Pv
Yu8uW3F5r1aBVYTFMXQlO7nMDE/ss9gch21hBQZshEGUK5fLexOVzENKIuSVF0+8vg4DPVHj4siV
q+2NTHg3qgEMOAQK/oTgRLahL7426OUJxasHWCXwfmjhACbPVzeM+ol2e1Uca7SSdn08ayaaiN18
TBo4bR8MrKSsJMtojYFLpeS7VJsQdYwTbmh5u1ArBkP2dIPEz3J1/GiFn4E8HnXQVcF48MZbRNba
0IKsz4W3iwJuk2AyzU9wo3tfgo5PrduWKyL1y0/3Np4sKdFjIjVainXhB4eoSuV4OzPOhF8oSbYV
BdszVbNxh0Mb/hBOuxbxlp/ubVD5+EC+g47isoKu0dtyI0X3dplb1T9ipa13VWvHhyhL6pWcfHkj
vg2FnqoLXIsiwxI5paG6JKh+gufIS2tbhjq6Y3qbr6Q6yxAutwXwSZIccCsU5xfvDKsekIVDphur
KpyhQrO0d2YE5kPXinxvK7w3Sm/ARHgs1mRJLufHyBTFwONSuuD1cX4KdGS0urpr+X5jrqEGoNn7
yAakcD2orI2inY8CUyPXA7v3dmqiIfhn6+UOqYc1DaVl6HpbRSSkpPMs4GJ3sfeRvzGqwmi8HbVq
SQEZzE1YRtPetdpuF7cIIHx8VhSl0OjAEAT90EVdg19QNyZAfubiJPt4hielD9maisN7s5I86TfJ
yEtXOjVQq6bNQ3fXzK59k1KTi/xGL5zdXBrTzrZr+LcfnBcYRbRNZGYqMfjLGKI6c9CNrZbu594t
j6091UfchJOV2+3iEAMTBq2DCAgBS36w8z0RppqNKTpo3XrW641qc5OOTZHs3KkuVoZ6i+X/1vcl
JBmwJXca5FnZUTgfS7ErRcH0MN2LsE6+ZGAXD5bX4aSTQzb+YaIA9MQtEO8M4eKF1JZWcGptYf8N
c9EBl6Q4bK6ciIu4yS8iMwQ3zBpTN1r8omrOwEME+C8ieZff5oYo7sYqKrZo1NL0tmftbqILuRLM
3lvyfweVx/SfXmeK30NTQYzeU29v9q3WBNsAbapNn8Akvr6H3h2KnhzoA/IJQDbnQ1moK824iaZ7
MypjMkPoWP/H2Xk1x4m0bfgXUUUOp8AECUmWczihvPYuGZrQQPPrv4v9TlajKU35PXKVy2WGpvvp
J9wBtvCk2vPsl634H54GjOdfkBrMxUsss0wrifFZDTZpLBANHkyOSkRWNbpHHB/7W42aV0dyR7iT
JO2zdLzJ7IugOYOJUlPTVsceaYYnnVom0jcIRGWTd8em9JYbm+XaYjI7581oDHEVXSxm5pTpbJvc
AsruTRqoy3qwCq+N+4zc7O3v9uomos+1y4bybhT6yEm//G5mbpsZ9sDpwUZ92P+MFJjdnJ0q74Y7
7Dg9K8IkNUXIjAQSZOLcIwp5I/pceVnXBkHCe+7CEJcYBd2YEAwvpXYw08X5nQ4uHlNrY4lnjGG6
7kZkuPIlXcRhaRLv6mms7svX1bNt4fbTySSqbnURvSjABE6eyAEP0icPKKeGTfzpbU/GQqEGHpfD
AeTt4nOisDzR/h7ro8JaLEK2borFYsrjhsz6M3tWxlM25NFWiVsWipdfl5r0/08JZSnoD+si551S
FyjrZsmkAX2ynXbYC4Ii1viEhP2sYtg4Y4A8UDMkZZXT1nl7b11+2b0i3nV4d39dlGQuIW+764GX
QmBK9Mb3B5wbg/4XsCvrMEvjln7lvk//G/H/fRZ9QnoYe/l96SJcFMFYNWgoo/A7m/lhmBsbo9NU
9fg5FOYUB31Vlh98N1vuJvQyvAdShiA7vf3Cl0GeHwH0mXECAJO9i3qx3FauIdsdlIiI6153TgMz
ex+Uyv9QijF4v63adESU/pa/0OWW5km7ABKDJOTt+PNiS/sVbH2mOkuyDOVWfTGwQHXiRVGqf7Vd
yCQRZe7y6e0XvfXMfd/952KZWIENXdA1yXt9Hf4euyqo9WOAfux00Epjm362hK78+e2nvt5PzDuB
7fwrK88c4iKr1LXOmc2xVkmrjZt/aK1inmPA25UR+sW43IJ4XHlJeF5ke/8ioaH7vHzJWSBIgD2T
SgCJu6fZmbLPlc29jSp8jmOVKotbKdLr/QN0EuMeWjtYlJPSvnyixlS993PsDIyNSBE6xoTnSj9O
xp2e6Zp7nrkOnibTDW6Mzl4NIthDNn0HRL4pe6ixLrITUB2DkxZqSabM0D77QyqxsmwKz4iHrX02
/d47GzOgsed0TN3yiKql8TnVHK++K+1susWZeR21ds2pXbUcXPKOJni5DMFsT10752vSlzL7Dno7
u686/W+JMNJHDpX3jrlM+YHrqr8RsF4HkT1lZCzLYdrxIRfbeitlM/ZavyTp2q5Hs7CyOEMY5otw
JuOhzfPy/TLT+7LTbXyHaHsz3Hj+1RcneDFy2KGcl03EdJ6NwfH4DHS3ZoALbjDQ3J+x2czmwd0i
rC7qL73V13+7auy+vH26rmw+2GxI3ZChAwf8V1zuP2c6p6En05WXr/NNOwCRqx6HYDW9UKp5ihdn
GmEq6MMf9hPYeaDjgp2oAhSc6PnyW6/MA5gq4buQd3lxULanEg/IRGzqlRhC35raEzHzFkj51WTn
38ei1sSceb+iLiEilaHnzgTVI/FTUAUqWPXY6csCqV83D56bdMWOoFtx/6ucd9qe+Rlg5U//w4Lv
njV4yrHur6ZL6E5vHtP5RMvT+ScCzD/yXM9x8hwa7UOaF/2HScuD49sP3VP+l/ck601GudchQLsu
4dm6KqbNmPyVC39wTxoEB4HQa57+fvsx1zYTaSVKpAxT4ZBcnCS0Q/fRGL4oBg7wRC9PVaGva7qI
EDn2ssgaK+OdggQp/jB13j8sTUWouRR+0O8vHmwrLN2romEXe0IccYFNn5d++NSOTXtj5147rDwH
NREy9R0J8HLnUiLq0hznNdkxXp/GXqnPZlf5Zy2rzeXoeUq+y8whoPYCinojYF+5Cbnrd+YEnxKU
10WETDdIOHRuVWIyNA45QEtizmU33FubYdxiPV+Jih6Arr0zQNuUPP3li6LN4G8ZnjqJMcwmNYiw
4tyezDtKbHmai+Y3aubWP+5afrKtUvz6441EChtA3aCQpS13ER9civhtNrwtwTNFpUdyStnqYYGH
VhatSgb5QzsXUo+9pdj+1LGEvYSOKAg6BKYB8F5GRGmVY+lX65aYjSi/VkMhEc2G9D+f7E0ViT/5
NBiGEnqsPmkgwMtibm/pIrzSb/j3R5Ci7aU1XKzL1ZcYLC/1oPGpAx+jZL0NHC3OLGceH1uz2Npo
0RS+rOj0mF4bZZuX6XftZpQipnvrmiiklbgs2/uQ/IeOVQCmZ0XdxdJcPH2+cX9dCS6wMxkpwjAG
3XS5YFvvB/CyzTVBXlB98+3Ujjy9L29pCV5JzHZ/DXJBDh/h+yLNnpGhcBD7Vwn9hRIDtQ2XbNuS
gQxTtynb0+rIWxIGV86AD1+AxAxU7N4ue3kGpioTZWmqLUE6zIQ+MiDntZWe/oRQb/fORou1DlNM
hMQdlC3nWcyTe0vG/Uq8AaaN3ui/xqVkiS9/gt1gXDQ5pZ50i2dMoQJt7DwGE/DfSC8d8Vxmk51H
fufXcTFzMG4E1ms5IgGVwAq8it9w2VMD31HUadHqiW9lyykvG/kNSQdE+dDhWw+F20GrcUo1pmd/
mWVxXCBbqRAEjQ4ttlI3aoFrHwRWE0kyeBWK+YsIyJ23dkaT60kJLicah8C+H4XKQ0OYzWF1MfNe
TQ32Og7R71Krz25co1fuN0BfNBdpou+R8SJhzhcPTdLUwGtUWd6vRm7eAxOe/B4xIKOLyJHzLnbV
jud5Oxxe2/okC/+vR73z519uAl8z86waZiNxhbWkRdi1Wy2fBu7a8bh7vCNNamJ+mf7z9mOv7T0k
aIj/XOeIVF/svdXS28LUOFW5Vlmxgf/GR1/p2CJj2xJDhSoPw8qU0KrX+gb+51qmxghtF2kBycxN
e3H7ODqTBOTntmSmAVVEUq9kMVLZQ0/9VAeVLMNyhv3yfZLNstt0dF6EfaRphI2VGn8Mct4PIAM9
hjZ7/x8ow8v1t1s7g1AvtiRvByg7FUjnPkU5S+liidUyoH+LfsJpWezgTpZDE6edrYcj4n43NsK1
44iqEfPM3YgA1NbFAWC+jxamwy/BV63/qaQrfsJz0KJxzIpzoVYLXym300JfDvTBt0J198FEI8RY
0K+8EfevnIaABgRrY6HVibr+y1XJ+avSX0y+UaOms0Nv7eCb1LCxZs3iyaz0Do5Xm9+SMLuyK5G5
JiDpAJQY2F/kBugQdy1TcpWoQBv1yBgwPYgqejPo2riE4SpqR0gTfroKFK4N+n433vtKGkZ5Ciph
dy5F7eriB1gaHWqpqNdzpdtI5+CTiqRZ+81vPOPPs80dHbUbZdNFpFB6ucR2h+M7YzUuIPiDiRrL
NfE5kSJcCHiP5ghdKhxVWTXvhUSr8/T2+b96CsGRcgx3eIt1KU6stTjeI6/NF8Y/Ippt5TwZBipk
qOuK4n7Vuj5GMEW8cxqbInmlOx46fZfeKpCvLfjO3qJiA97/itVU611vOOO+6W0DJH+rijgT0Otb
XD9vvPK+Zy8KJZoxtEMYc4MPvmyJWKDd8DP29IRyyXzfu/V4wLnPeP/2wl7bwv99ysXJAd6mgfAw
dJxEUu1+E0OPkI5bG1+ntU6/tQjnHet8NRH4dqfz24++PLTAh9ie/A/U39xkl4hiUrjCWf1NJdWQ
Bo++V/ffqn4tv+qqKZCNEmbQhnJEGu/tx15e3IhMAiik805RYPPsix5Xw8RmwMDJS6y82cooA20T
hMgUqVPVTELGyi0EbVLRf+wnH1NG7CqDW/Sfy220/waaiMDRqG9x7by4zgJjGQNVGV6i/HL2433i
acfGUILUqKvRq26EidcrvQu/wDhk5k8f/rI3XQfYfPdoYWBUo+rPTVP2UYNPQOJuwfJewRw7eIVv
3MjXLjOF/R33zjBrzWd+Rf/OfFkKu219HEGxkAqEr5xwmibvY2cDQ9zgjY6Ht7/sldcEgL8zP/ex
FYOylyGqFyOfLhd+olJVRbqc5Pt81TE9RkyjiAdt7D4awdLe0uK/+liQscDxGa3QPH352Eo6+Nxh
cJRkpencGZaEtVvMdvBe5tKMUd/wUCT21luh6DI+sL47YGof6jLeITa/fCwKkK4+FwF7SLiyCvEJ
C4K4cW3AeG8v65XNyoNo7iPTCUT7Uv3fRgB0yrLaTxqP9klbBfLYp45510BA+Po/PIoJ3K7HCf/m
8j4bu94ugqX0E2eT+eM4OCaqWr2IFhOB8T9/1E5jILSC7Afb/HL5RpiAXtnnQSKk0z8aOqqWQJmc
r8vs3YKQXzkJtKH26e2ObniVQTLbDTYNvmYitWx+N2xYczCFSZMlzfLnUazB3duvdm1nAJAE8rob
+IEtfvlqq9G1ZekNRlIW1fRtnLbqV2pi/vj2U65te8hfEDJoH8FLuLg5MLoEJEJGl/gepn+RatC8
Dwdvcu4EYPL0ZDlpe5qtwr8FrrgSwF2Y3bRi9sE7GJyXr+el45yZsrISYU4YuUDQUPc2WOrz6Gjo
BQMiNE+Nq6sHCfNYi1KnyW8F1Mtbcz97zNq4P4AUW5zDlz8B5UCvDDLXTBbZ22O42V6HFnpXH4dm
nWXku7UgQygL7ITNmunQn6/8Lm5k7kLVSIlcnPyFcNDbdmYlXj7CQ1jFcMZ0pTsUWj58VIXmhyNM
w/jth17bVHtk3V96F8i8WHWQMxrNqNxILGtq4oJR31/F1PXf337KqzyPlQVTvDeGAYRC/r3YVXrb
+TnOu2bS4gh43zJiObjTCGJbm8wDE3IPYJomnvoMUnk9oSwaj0Xgf3n7V1zZ2rAt0CsAIkcYuKTo
m07rm1sTGMnq2LOdHeDnjnY0VPCcowZZrwrNdKZPGdrcc8sZuXFzXtldUJDp6jK6RjzrEn1RWDN6
baNuJ3LJssei8Y1PWTehU9fJeorUtjZ/W5htxz6aljey/Cuhin7C3ponKnKFXnxl7pNuVFVvJ0Vh
jd25kJ10orEyg2/WuDoiP/QohJu3JEuu3DDAyPnmyMTyWO8iJUuzPtAXc7KTFaLpIXW28QMaLT6g
cuuWS9n+Av/Nqvf9tVMA6COg/g3g4+XJ9bY6E4sQZqJZZdsdp8Fc3HgeMoEJsw6QFcd2ignn3WJr
bfGxh2l61y4iuKWdeeU0wbfi47LUfOjLN258xKcFLmNwL4M6CKfCrg9oldnbja105XvC0uJLUqBj
4XOZ+flqMf3RLqxkKoLsn45m1BBuTj8estHHSyqfxxuDgStHhxqcTiVEGgSWLnmsm78RB83WSuZF
337WS8UQb9zeF7PwTyCEl4etDJobrbhrL8l5QZOTBhHXwsX2sc1ZwjrMraQeIezS/LNBC4FoNRxp
HyiKbwG5rz6P8Sw7iOKbl3y5h0q7JnudByspSruIvRTX4kIf2qi3mvpEAiPv3g5HV+IBjQ3k5Xat
VUrPi3hfcROUchO4PeJl23XhZGTB+j3PlS8PsFqNNTunY8CoNhV1rq3HBQHyWxDNK4GZdj22ewHd
FSb0lzqSU+V1Ip9qN/F72xciMhojF5+XRnqkGEOBYbBTlvNsHqagbMtPQDCURHsPSQ4ck9O1upX+
vl4U+p4YKXJ2aAeTQ738CMhLepXqejdpaY3Xh6wb5X2FBWGUWXb1vvKq6b0/VsEX32r/h+ufZwPO
hllMNwQQ9cWz5QbRkM2VLPU2rxF3CTp7mewqDw21TswPiz8Vc0TrDTvpEbz6329viNfxks0OlxoW
CFNrkMAvn7+ZU2cUWmoncKc7O9zaZjnNzeaWIS5Y9Y2L/3XE3B+GoypYKsq4yzHjVJrchHbrJF5b
qINf5u2x6nPvbC3jRxKQ9EvgQNdsrbw9bXIu2xsR7Orjybb8PfEAmnCx1oy8hJPJcZdqGtUDeDIt
7JED/LDkhoqhsSPLLxkCxItXCzzFUawzb6RbV1cb7Nq+CqQml8jSAHMIz9s8rmPslj9hDfRhNJfu
rljXWwf92pMcHgJYj5HlK63WYevK3s19O9H6/FxnbvorK2z9aM9rfuOev3Z6KLNgHtK33BshL3cQ
1y26k9bgADQJRvGMfHzroV2aF8363OQyW/IY/mPwDTSmniXbipHgn29hkgzqSabH3BcXMa2wqrJ2
etdJqm2xkqEe1w963ks8nbxbYr+v79p9Ugcem3kJNMtL3HelKgtdw8BJcBtw+6gjoS8OmWu1X99+
pdfXAoobdHToiXOrv7rTN82ehC16L6Fezo+Gv76fxxRJ9CrFVrpLt1uNrGu7hf4VjTMaAMTCiyiQ
Ce7CXvK81J7VGo7jbms5LW17dudW3Ngwr+91Xg4Bmb0JwCV0+TCtx1CSMsdLGO+5X3BvXIYk2FzZ
/Fb+ag8/zcWq53BIp86++/NlJcCYPoxDTsXlxeNPcnH0KnWTQWfWHfqO5keic5xIa+qyCo2u+ut/
eCDtdPy2dnnIy1cdrN70u8x3E9R1xXT2a0wwkNGrs3fz0ATLAcrTrV7ZtdUFFsP2Ie2mmN631n+g
T3M/+9asNJeMX/TP/dzO59zr3XeOkPV5KzJ9jGq/aP+8jAXoBa0dcAPQBhrNLx9L3KwgS7KDvMEW
0QSmkYJ1qOqHshCIZTiTUocl1baPq9RvcduvnBaDiEpMRVMClN3Fs83O1KwiL/ykTTUZ5VutHYom
Z2rb62kEDr69sY2unBbIDwTVAM3RfZEv3tXUO9rcPI+mrnMHvM5/mGXX/FiwNrgh7nTt1eg+7oRj
VhZt/JeP8laKWLtXdOYYkh70udYPwGXsaKuNGW6Qd4sWdPV5dB5Jz3YDq0sZxHKuU9dLaUC209zf
rYsWPG1uI/7adDU+NdV8C9R9bSnpJaM9jb4kl4f58v0Kb4b3i/kL8Mi2jUc8KT8s2A1+Xi2l3QLn
vxozkt5xR3H3wzPesakXR6NsG3QRgyxI0rl3jlNTaJ8av9wOY9urIxa6Q2RrVkWU9dQcGzU9KUb+
jvGVpqx1o7Z5fWnyU/ZpHzF3vzQvtpBbkGNbPX28odYKTB7K/GurHGNGenmq71xDWV9su8+645BW
7c+3g9IreYx9HTih//qEEH69i3UwBz9Da2IMknozdWiybbvrOwbjz1Ev5jpc7Wa+swMESjS83mTo
YCDKCCzAridW9ux/3e1wdj2cW+cYHND+vf9TU5s6OTDh8t+zhVPrJRwm64WokMSYD51hguzpnKqy
Itpj0xTlVYY+hNukeh3PuCa+HxwK/XAasHkLF9lp42nWlqGNHS2Qn3EPcqyDzMEARIElqausunOG
2DUG+z6trNQ57CYtVrSudvo11ya6XLBG1PaFq0s/G6LWtGhx0tJSUUniuk5RWQautKPGNmsD9YpU
zplE6bIxyi1Cw6ZIn2TTgPnMZwv9BzSR19Z4bLVgCfRwyLxAO9slxtgqyunAZFsEs0sV79HoZBYX
ztO8kqmlq2ZnmAqlos8/G8Y0i0dzKWsKsi0NrOwTXRxz+NtZcs8/p5iPCBWOhHxjDoN+TscTGnD5
APdyy4LmXuCpKEOvxCH5ztWFnUXj7KfGs+P34FMrAcQnyotsddHAgEUlvmEExopsFT6xstBVLUPD
RtXpTg0mTKtA+UNxGrOlbx6UL2b7XZ4hXZYo8LXFybTH2o+Cymw83CFU25wRD9XruxZ+6PqZ1uPa
RC1qh+nBDJRrfxurQVVnZITT9mDJ1FHhlFGeHbVhTP3D1FhGEzHuyfp4cDNzfL9Iw9x+pzSQrEfU
yY31EepuvRRh4CC28aShQI9HI4IB9bN03Xz77WhDVRz9sizyxwmNQ+244qo8vfeyFuXBCkOjLoZ+
v3OfjAaiQQIMbc7WO8CqWxANdb3636Yu69a/0U1cDXeXu62me4aXzfhrSxkji3iZFtR4DwscaTtC
Sz3gJBnW1td16OdtlqPxbfWWNCMsGXS+a9HBsPpsyillhsN1OHWPQa1EGmc5Zd4U4j+ZaWUYaLnt
P2wuCnQHrVun5WxC8eGfbXXRYYjFBMjNi8d0m7zhsdAgjNWRcJVVG3HRt8Z2Xplf1QYvwTl/ynBA
pH4OJhjpeURyUPRf4X31zb2xbrZ2pD0u+/oQ1Npsn3ANMxcoyVaZr0VkoKM0LaGh+iVfYPRuQOBi
LMYrfLfaMRXufRtg7XnYANp0d6iCj8GzIQqrdCNDGnXxhMBaNv7O0q0qolUvy9E45G4jxzFathGA
jx30uJa7GvKBTRgsC0uMwpyVF0tkdDnzuVg6m9EenHKXUmw1/HjCVWqB91NroOgBJDS6x2FWZRem
RjUF4U4Oar5UWH7IwyTEKB4D6loa2s0gqi/0YFDKy5p0EsetZ5hnRpaZu+aTx0hzi9N5tM0H6bi9
c6d8j9IprjvAIidTpU3/I20YCty3jetvH5d67tcc37JRGmG5bFX2G/ksbLroF6VFQP5a9vqG87qm
u+MJynwLwknzOq0Lt23TU2KTLzNxLvXek3cQuUp0KPTRVM+jo0a8kfosS4NkHTJnC5uu9OzfVWeO
GW7z5TKXYWEF2g4enT09/Z3ajaZ+Wtj2Dl+MLF/F/VBNefUhK7Je30ksmfYDWwvLps+O2XnYB5sd
PKeDLvX7HAmHLSk1dzTNuxzl8lSEY8ewIDYzJPOrY+O4YCP6WjTuj9zqtexXIefBAQ3EqPKQm7KU
p0oIvT+acjazez7uIH4J5CGGR3d1NKB0rl3pnAUMoPLlL5m11XaEyOWXdWhIZ57P2UKnimvFn4xf
9PP1LAsHBFzUBy0d+EeWX6TVeTCV6x0runPZOzH2cn4y8l6b73QxNusXNojnRtay9jJyB3sUp9k1
1v6cm7Oen9UkjPoeN8B1/kt1nlduyTBljJrcuTbKOzRzljQpMLOfCVJCYwBkZkNh/Jw9KMp3pd+3
2GlOaOn8bAUXSOQDPJrq0O38ad4OVjaUK/IdAq/mL1vQ2c4Upb0Nz0LPclv/AYlTOPdtrpSajvXa
ZPM30xqQbFj8hpHBkWumkadAuPichHSa4Ufn0CPwdBBbWXZRmS6LOHPn9f2nwl678RuoOF11B1em
Y/9jVWwfeczXsfUoasAqiXemUTjqrvKBmz15bk4vExp7mp6Z865tEOVT5nZ3jS4L7Y5ne+7HbVFL
8TnPONV3KLF761loZgEg3HE6VYSolxYPAEHTiUp09Oufjqu5SyKZe+Aoak+Vcr7Q8a8QSa/F4pox
FwHqTsi7ovTDJYkc16nqHSUX7H7JSE4SeM/0gZ6y3cVk6B29yEE4whUhkDSqk6AHFPis6GO3hxb7
EYQ1G6fp8HhbusJ7LgVZ82NfNltzqGZfs6YQaHFWxA0EaS1qNd8d8RFDwwXEJmIg3TlHiZ/Logdn
G/FtTWQzmsJ2zxkuWWg7V6BFk6DVu/xQaarLvztuF6h7y10HezmsVoPpLzB1P/gux1krPqCZZ8qD
C8d6sM7D4KXYNY0TjqQhOjICtySdc9o+efaSf5Y60N4H9PxS7TRvbVHkB6C9hSfCTbrF9rMaF1H/
Mw69zi/s6GwHzyob+u1LV+Z2VUaCCnmLlN2k5IorKuzLkyVHzKq2KbDUsR7RQcWJBYxqb0fck2v6
MbUN67g1Wj8BJUNE+NTCIjSfskLlXQLuADpqDEMD05nA2FekBi35m6jUroepa+oYFQIolMrchiHE
a6/un8te41OppW7RfWWhsIIRgfNPnVfFR28Y8pmb20LqRcp5JB/DnzSpVpX+6ouRqbsmSBsOKkd1
LzKZ1313St8vnoRo/epUj/7QnmRbkXDrKFbASs7M/ggN02mOUqT4SaS9yBFd5VJpn5YhdTyeNuj+
SXUjukFAlOffhS+lE/p+VvxA+Dz7MlhKB8KYebNxLBpZY/ucoXG81ttSHgB9SJRwKpzmghPUFLs6
SuX18mGtUO46G5oEpdkXXKP3Td0uH1fLStfnvve14HvaVkYRwvB1P9g0jLUPGopvy6++adyPRmfM
eH86afqsNofPuVozqqK63sjfFXS1KqptYX8cp856Hoxts8OgNYM+Uaimx2qn7dzpqBKWofDWqYwb
Y3LJfHvbIbUzEXHHb0kZ3YlomzlnYY6rHcJhGD8Kuv4FlwLL9PfQ2f0QoeW8qdh3U0SOO1vkH9OZ
DRkZntZ8LLpe/K58f0pPZiA79WNrPKv+rTYMxiLlVS67OReGjtkbrsXpIV+YVP4gwZTBe6wuu+XL
ZI7OBEo3w2FiQ+qmjfRGK5sH8iRB53qsSGYGLvOe/Dztvfdcb4V+vzCMtOPAV7YMh2H19WPBdt3w
zMxK758UrBbFWEA5eMrAqogTFsqkywsGtxUYgNmWz+bAyPABfaZl+WZrjKlC0cmlPbiZnwXnCtnI
jiRqy7JTKd3McmJcTFy2j2Ot3gFMuXdvr8olWzYIgw/zLPXiZNiZ5hakd4GLP+7s6B/qql7/LnUc
6WKHX/KpsrRgOnCF2Wbo+vOs3m2pMgKqJps0AU3DTQVFjBMSrQ+n7vsqrtQ85/eMk5s8LntMF1Ht
yjxx7mCDB9+5PhvnUHJLaSeGZ+uWhpuuD1q8dNC3mE37TXuqLNzpn9COs7KvlTd47WER+midysXW
u0jljjMc0ZgplsdRDZIJkmjH7iddElkfNK/iissswtn3vtw6827H+xWwCZY1OGcYO3RfLXt2T30q
BqA+jaUQIGyqtcpRcXOL5ZnKwltia6p8ZN5Fj+eTKaB5Uh3i+1Wlid75Zcaxtkrvngiym/w4gz+4
UVn1mA2XKkBScQkawYqaE7Nuc8WhxK7rxYsgxuX9aYNWNYW2n1XN127QrRklaUtssSdXqeLK79I5
VAEi9nfrRjV/MFFKr+NSoF4ZWZWTKXwAMUD9JkWNgWzbISKuc4RIsbJzF0xqnT5tdE0BToDGDhZg
vKMxNTLUSjeri8RJV8/on/0U0DvZpmvnpX1ntqv+1NkFe3XV6y6ILVcRM8MxhQUW2fYaOA8roD83
LPAGySOZDjPeuXPVzuGe/SyPBWyF9GkAEZD9Ggy0zmOwgeBZpcy96R3VIIXfak0BFLIgyz5Vngto
j1fytLgC4/XTBxHP4Rs065uyrQKjpz6tmc6Y+WLdGZmchnuBm7Eb5b5CTbPQx+Cj6xXO54qf+sMh
mdXDFTOcCSNofL5hkRiqPnCMkeKreBn/Z916ehlpkiELBFJ8DTCpq6w7a6vt9w0FF52R0Qj6O9Vq
fXfqDSxIQnQ+lB+LoRunsFi1LIhTH8+vWFvVihu96OZ3sjLABRn5CpShLlNzSqrOVgQEGF1hSUOy
jJVhDXmIB5/unNeiyiwqYWF/o8URFMeu8CcLTXbR9hGS14M4lJsAtGX5uWeHK+qVbdj6jatOptZw
z+GOtB7HsdXd0MYP759gHrPvbW7i7oxRnfuPPgTZX6zr1kRLiX6UFQwCHys7VY+OtkMR9NqZPZKO
oNQOIrCzOsSZ3Pm2zNL5J1/nZsY6XvYqcoO5+VF5NYQUURAHYhDiHeWPKNv0bit12UNUAS5sWnXh
APGkhRJPdkG67wWZbYQW0gh/Oah19yF+gO4a9ghSfHIHqpOwMFe3PKxV7WlA4ry6ihY4gVBkF4mt
oaZNo0Yw9eT7dmmGIEppWzxo80pTZm6kMR56W2V4P5NlaqE1KokPsq1SGXUoke8GnrI1ooLqJI+W
bgi8sNbW/B17HH8pt5frdpopQt65Vb7jy1NkUI8w8CVKLmkxPRheCVl2teX2Dd4uhd+S9hvtgX4d
kHdG1eOTNEucnRbPrn5Rn3WQerVBDed1P3wPcz+URmT0RTGH6RxA/A3UaDz71lahZqAH87Nm25WM
C6VcGbXgox4WxGMe4UjUVKtEyIXoO4p/zLF09UM6yBpVvknrTlNDkI6BR5Vj5FW1zm25pnkW1hl1
caitAaPSLWjxFBiRwf9HK1rcbo0R1ZOIXVYP0Vx10webX2YcAHdl+WHS1brFeaHQwavoWnghnlLN
J9GaK3qEq+B6yEcy+jhzC+NXY+kIxsrOMMq4pNPIb8lKzD6QMuyeJVZ9RdS6Wv6zM6e2goVb6VpI
RQu03ZH1gl0btcdxozp5BFtF29NfSoeKboXecMhk787EjAp+iO9N7telo8qefBhSFL7u9IXBeOuE
lrNZJuF5s1YE7nQAlUsJFjBdR5TFgnHiA5ejT4bjbzlFgWGVMmWN9xTOXLEJibvJ/Y2ZCozSxlRF
ZFZe/7dYFOdGN75U+ejvpa3zlyhK48da+UscDLC0Ij1tyyc5020hmqT+pz5TQ3EcLJcbNwfi04f4
tLo0QbrN+jYRNWt4Ew4mmA3NgzPHrLUgQvdGE47LuFphafW2F7fmpjL+76U5oKUkIOVbyMuFIJWw
XTXwkqlZHe6JcFwNI4Wx1iCf67fKJQnFA8vZ0fPuEqZ9NUMbzYy5Dz1Rmhmqf13TxEbr/x9H57Uc
p7KF4SeiihxuCTOjUbYsWfYNZXvLTYaGhoZ++vPNudm1q2xLE4Be64/2U1gvyuZ0tl3qyg6ZuBnZ
wMl/vjdSK1vx4PusCcSt07CkIC+N5m18ZQBSdK15PcXJRzjiyXQZB/QrasUSRcDBy5LcuTLzlNcN
ea8Oi6lnmqTOorrb/eewRMLLJ+K4J8z4QFxObwdlHtRD/YeRwcVmI1frPz0ubVDs3Ry+DZzKfTau
1cSCbcfVP7tRoyrAn45fvUuTXd6vrG2pqrChZYZ+3+UNpbLonzle9uVptD15jbawfqsbWvnSsXLo
yOSUHk4mRtd7pbmRFzmskTNCJ6zlVAi6J/+ZSKsma/apC5juPahGQuS3SwuaGGVtR5cq3dVJWKZc
W7Ta9SAS1Qn9WjeefICn4wSAyNYyhp2dTnIxHOzjVlYcmVarMhFguS2YLuYGc0C/1oUNhZJ8tzdT
kjoe6o5NsW8+D23VcSEJqWTpn1TfFu5qN69hbfn2ncsdozN8rMP6t7NspNBjN/vrgyPB9O/KFZfB
paxN090lDANTXjIWvU2eacBdCFVCVTG4EhiYNVll8lgilvTJ9R8PAnyddB+IZEBcTdHcWexLeOTH
tlb8FRX54o5hZLezuLfMntoegRYZDCnkkjMcTUXlGkB2FtcBphxV+fxpt+ptOnWePvpHyzKDyjeG
B8GM0Df2xW5Q/dXzFLZnyuWbBt4DkVF2cx0mGSs5VQsw6tVy7uU6sH8lsw4+o6CJtlO0AAhldEU3
fQoeqtRfSh4DGASL5TNrRBz1+UA1G+3Bhu7OmAvAHp0bHvz/qWk13w1LTfsaG1d/uEx6UzZNIb9q
UKpaHqsGOP08iNV6U0C8birnfq6hnLYxGrPNWA7Oq7EM//nuxAE3EJzSp7JO2IGHldD21EHLYxWa
tWjPjLu4d1OipDwP6Cw+BCLLPtsE7mtJoZs5lcE6f8xt0uIA5Upr8o6FrycqBAan4KQHM/TGpYoK
P+qj596KAGyCSiubBPOOpx2P+6mIktpqM7wvxzfqweNPW1hxc42FWZ0XV8qe+cYdK1HgI17mlFNF
eo832Fbmbn0YcxehwPpWY9JYcr3QTlO0PTflyTFbGWbc0qumyJvl9w45QPkibSVksU6B840zNxH0
SdrD56LXQKbmlrJyX9tr4BfAq+w+ifa8bx1waZ1OzmD9aaNBDili3KDE6rxO4BE17YWscJXrZQTT
yzu/wRCfCb9f//HdW1/rmgxT2jIP/BuniO1mGBvTpfbs75APUtS3mCeYmVPSdKIpVLslomho2Imz
Llq6v6NnpqWYCCjh/DXH9jSqwPvj3zafdDHsD2e2gV7ADHfjdYhZtvMjrtwy19O2/qz7MfwdQgD+
K516/C0SiwC/srRmJ7WpJ9gLDhemqmbpQcOWnvyUhzboj6KftmXMWwAB3jNrXToF7fHcbcvcZ6o5
gle+2+jgZvaHD19GY0tASXWLo6224KNn23GyeDKrz/gaRmvGa+vHk2DKBjik7JgaTzI1KGLwTbUX
K0/ox9td+U7MTjlnMdayvijhMsyJCm/3Te7RLdQg0O9zvNd7XrckcF8Od1/fEK4MVe7PyrzIhROu
iIdxNfcYv6ujYM/i66rJW0iyfrPgfihDHQQf++Y3WUhwwZypUno6m8BIhmKmskKlyYp0LA32rmJX
i1vD51wNYZ0Z5ZtbNjX6rp7Zl/Js3SQSrGCpozyaZZw33UZGTkhe4gkwwRUn3172vw5neliIoxd3
m9ZJS5kl7AhM3EKEjS4r4I/GH6vT6g98ggNhs2M6yrp6W8cQUJ1rd/gcnX1nVtKhbrOeTMYpVXTW
vxhZS5lL12re4dbtOoPWNl/lxmaUi66bg2xq6/htH6WMzpLU8l8JXRhXbc1qfRCsTHd1UC0h472j
35tAKzdrkFLscEtqOHJUSY0+q7pq7lojo+QUlxRlZwHUkcVqp6orYItWKW1KyVX6iMJTdzazzjZ7
qe4xzbdz1oVuOeUtB82VdViSDRDNnsr7ZeplNh8oTDI5T9UNdktGeLYIYBMMdRvhbluxYqCVRrwv
5CrJIoB4Yh5jEmvyVljqjXl63NLN2yjB01VLpeHqreafV8b4gVt3NI+8cVM9BoFV6Wt9bOz6bh+I
3zGxSVY6b6DQmc8l9RiPiFGzNXHHn9MRA6HH9V7GaSO79dPMh1WmdEzIMlsBJ46TmCP9Ye8YOm1o
uZ9lFVrvvrDL35QRLQRQjy1g9WFYEjX4K1XMvR7t6+yJUWeuUwX3HjPplkEzDu9mFuW/nSfwkbJF
t88+plEvBfgf13RvED1mwnasn81utUPRJqyAGbpp0xRW4g0QfN643yp9h7jL+tW6KfJaF/ypnRIi
ibaQCzHXG5bBwlemZtQ7piBMw3UiTGdMRET1nonWJadYBDZRGtwD/NpZQ41YwUD7YQIxmes5YBew
5+rwrsEqLSfb1gWIaPK34SXy9M1euysZpyRw9bQwJAMipLLfP6Nt0uJ0BIm15QBGW3lniXlwnyzU
ot1JhKC9HNd19ECatXbBcPr601mJHGTwdcceuODWojvu8thOjk+XZUZaFSfltDncG5E8JHPnsdc/
vInL7xRVFY0Voxmqr1jGxkB5qZofK6KKanv4Uv597+r4UrPRxKc1qIDQdqemIcmvuupsdbAL53ka
pu1JYR2NUnfQoIAQHxt78swkW2AVknHGNNvU7G88o08IvUp9KR21SuYQ1/ne7FFlzoDXDLJLX+k2
j4ia2Z9r3L/cOd2tLPx2oX/D2jQPxdbp2eGQEFXXccPLygIKpKdPE2Ue6ulcq8Ut6LGR6jROqy+z
Y42nNgVBSOxL6HfBD56pXJwxQABXX6epnvPCNbA44BlK8KDPx/3UzgqIUlvqSC0gqzpV0HwA9aLZ
G0L/VJxk2g5rmblNxfyYsCyTIzEkZOSNQNM/XO5WmmlnN7x9IWvSpFx6/FcKp732zZK8GaoDwwyN
G/DjRqkqji1/b34fcDhMNQM6haISh+tcGmc+DFNdUP72+oQMWW/vVpPbkVVdI8JyfqiqQrbsxDN7
AnKSpCuaUKuJsR6NBcI2m9Tsdttq+rJjJhOcuM2WkVXQmnxdXf9zkGIni0Z68SN5igzutqPnBwiM
UZxhDZ3+GkdB2T5a9PaJ79jKpHVBXcKR7xh/W9Jpco6fSb1KSLGefIX7QNaN+sEVsdADHaiue2qY
HADnS+j9bIjDDcbP672mqKsp4nEf1Vt8ErqE5bIC7xt1r5Vb7Dsh1djmwtomyVmMDOg29tPHm6Lu
eNIAMP0Ht2HVt2mZaPd47Aan6d80Z/5HKdz+eCPtj4+cBKu4L6B4xz/+7C39iZe1V7jwCEl/XhQW
vp/t7ij5WKLjXs/arZYi3pjuL+PQcyROhi751J/98Nc+eorUZyCu5jISk+5dbD0N9puvY76R4+j9
pVjicOahTMLLwWNQmVe77vvjgvgH4ig1zlwF5wHgyknlAKPzcEwgD6nPyKpex37nvy3Qt2EpJ6Up
uHOh1KPPLkKBgkUp2faXaVd8obuMXQVg2gTjW7NUVp+ZjVLX+61hozlNnhUlL2YLN+ukwnGbCjLP
+/G+im0zpx69fGSFmsHe4Jq9WmXj4Ovxoao7bK63D0nfD4kJwu+afPn9yeEKE8wysHnBmwkW7QQF
WsdZNoSJsxgzTBpaDdp9Ov4OR8+5tXHsXObYLT80uBNeo22HDPO6NY5Suc7zlpetmP+sG7xfATnW
/jIogqqC4pwuybfwGDAYq6p72oLw6O+Eta4ZcNCWSbt6ZaGeeaa1z5w3H2UYl1kSzvOfTq8ztesy
+KxvpfN5Oen6l8FkZz052mfZXZD8c8fEv1tybT8ijWdxEriBFgpKxBbXVMOy0nsUJY5dTknbcK5n
0X04avfDkz11Cqig2n9FAKMJZ1VXrv91ntM+hfYMmNcygaypL6Wxrl2jlj2LVy/81syzGFK1BcmX
WRVUhZBzfREySJ5QW4BblaWI/krPF/6Jwz/xv43RMbmnimFtz/tGtAQl2m2YBrTpuhcRuOYMae7d
A3cB6/lj/81FenoC3oiH1Kqr7a/vkkW+II3gceM3qpjjqdlOehjVfvLoD6M8tyfgpwqIAylg/IfC
DioC1LCLBXnMUgKREzXB72aoQAFou+fpIsRR/oHGnn7HzfGMsDwZ8pa+EBDvOaETfXOx06ULTSlV
ii86KmahwEaXujxWaifVdl7QA81ZqOxend2OIyqt1qi2c66chFbesJ075kg2C7WbjUCa2GdXoCRi
fd1KvdwtNY5edqak/cV80D+hbLXZwMI5uMxckh7L2OqhxZxEi/O+q6t/ZGuFt7bsMfp5q1t12M7i
4+8oUHZmupzqr6jiSwkCU6lX/KVRilyurSDf1uGpCfaoO23bOHuf8oiHLz3tLVizrQCmI1UdP8i5
FWwH5ob/BI5tPbR9MiefBwog76nxhu2zMvM6ADT2u3UhYahrEObMdH+NA+qV1ASWjvJeWtz8sXLh
C2esEWevNFF5knZUz4/S6nQI3l4FX1U82v8hgRVLCsJu298OhiLsOl6tm7ejs7FK9vEWf1mm5MYp
96YthmFfqnOgI5jXmRnsoR6H9mrsxCHbRKDm8PmuLHiMfSlU0I7TNy5B9r+p31vnZCt70VkdNnIu
NLOvzDEhjepLTdW6ocVxOWssHv/OxcG3BKIpwdhyD7ZkezjmXTr8OpkgF+d8Fue6ib0KbFirihF9
CJZTRS0Vrcoww8mQdUhA2ryMHHoQumRngp9NyKsKS5a/LrJJ8VuTw2fVZuWYbibqhU7nqp2szGmc
6QfF1fx4XfsrWSLSNHG6raJE3JB4gKMeoRYJs43PWRBbVbSkM9p+xGA6bOurmB0qZvdpCr4stQ3L
02FtzHa+IdMRKYqdpHRShn89a1VjtvjzrnLLCOQzOkakmh8D3fRpeTTTeu2MOdzTbTEA+7K5ikIN
4J5y6PploQ4OrzTZoxpsZjKygHVA+ZGoJkFy5K81c6MFjpINa4jipUFdxB59SJiMqVuq+RqOlQkv
ER4/latgFscdvV9+VdS8meC07X68QfoEQ4UWrwkeq73pXqdqn3+wz5Ts25Y9fBOlE9xx1Cg7T8wq
WUTNcEPq1866m3sj+hRn9dgUZT0P3w5o3D/NfiRP/uRNmjFmrv8pJkrwZhjYMRMrhD44t9ncS3R4
jF7I254b+9i+bKtut3RHPOelvUz6+2Zs1J0EZyRtBa7rNpg6c2r3nfvFzt4jNPTc/vsY9W2Tz9KB
emsX0TlpGwo7ypxY7T+7qt/vOO7NfQRAD7fpV6LLeTq9CmPzfzAnGgu15cR5F3cHocm64oOPShs5
G8XyOkhhP46kULE/X92m0x8+me5BNpblSA6WPjp4MG8br+SDdj752dYaYGKUzYsrdLvdbyvrUj0g
m0xx4ZMk64a956WH78wfhzuGpwVXD2oClxzM08BAfQu1qhs2E0suEYhJW3apMgmzuLvX03sQN/0X
z0MEIK3oqhc7tqvidtKbnKMjLr9iJIGnOC4hWmlj6FCLyHL+KEm9gIxlLo7PQVIGXd72A88CDnIi
Bd0KARE3Tedznu0HZ8Tuz3qlZAE3LGIMoU8bGv2HxOycL4DV3ZJhHjJ1gcQD2tiiP677Ru3k8NPv
ASgy7Tu9d0dLiOoeolH0kFruOk1HXlduBYeGvrKA+lHdeeF9IjFVQdCngE3DAH/PZVwEc1VPeRdK
H3rBa9gZdkNm9VmyRQxPKlltfUfIszqHrprpDzu812WP7bZQlWi6t65s8S81vFxGh563SKEQ/IcQ
2K8uqi5VyxdBNuWV/hh6tgLT+sCLFiqFh0WwKeWcf/SSGfLhWLYDbSFZ6AcXuC+0aLpuMcGw+h+k
02TKJRonVU03rHkXKfXf3rai5EXHXVeA8iPPXdl9/oTRWLk5FHFQZSgJPTvr7DL6HQQ74Qs7xHW+
C4m5fmyT6hT1YfTQ+Xr+y6dqfdnTMU2FZAe1L94QUR8cIaGEnKLkSj5GjTuvKAybcfmDpJqFHcG4
+zhGxnxfuJ3GrC6t7f5gFN8LZ2jsP6SQ64eDbK3qrC07/qYxl/ip23XrfAlXwzAb9Kp1M26UpsOk
S6xg5vUbIVgKFSlAlixHBoWRSCb2gzL6MMEBaqPczaPEdSqn8mXpfFHfHQg6wizyN92TUBV5a2a1
deCeamuyOQBWZ11zaUjBhTXvEvt8hCEU3+x0y5MhGkjSalUuI1coavwgLe1IwxbMSUIoY7nv5UW7
M4ongnVYIKaYgaRt4sa7YwfCurZytwcZz0qaT5ca9O9kusZ7IuUTgYjjTrWT24sBWwWLXaNUBLs9
MYoPe/WjquvY+mXYn8R5BBPrMq7QcXNSyJdB33FABluORhU4b0d6FOUaybLKfHKootMaAXlmWgeh
vmhnRgUetq7hyEYlJ7imJ46TMezt3wmi1q8mUG7HSyiX4Oywg0S3f8nZ3Bzcjm9QqRQBzlYZ8y+l
4EmN0Mb+Rm2jRqCM5alJfQtqZY+W/rMp0ZY9EnIrqpOnh/1H26q5znTdhN7JZzWDpRkGuZ7Xdd55
BCRR69wtFuf1ua3Jx33wgb6sE+tXpFIXNis6M2MBYjZgePYFz4pl5VJv872nVioYhpLnQBy3fLyW
Jf/bujBcz3GtSp8JpG4NDxzLnx/CnS8v62W9vaoeNSewUDB7aTLfZPUWrO5wCkrTiGfTwfvn4er5
6ynkjIj+udEUfWCBLffTDoUZXZskXv543NfAH70LIDeFFFqlNngtmXi9QK1i5qHPGJ7mR2eym/vG
WfxTa236MZkqhzABjoSnkd6BdySSS1iYDgsDosB48R5XpA+atdnzXieqgEU2S5JGr6XU/vdglslz
78ujzaH6e104WzC8Yfrz+nuB/INqyLayocfi0rqsiQRVCffRtYsIxpGVxm8+jlUo8943Y9heDO/4
CQtoS2hbiCDmTF329ID/B6mL3HBE3HQijeTYxo3GoR6KMEflqUXqa+Uz65qAvTjyFuzlFnV7xEWT
TgmRlJQKEI3M0kw2pfi3mjY5zhEeoyNv6Fr+iyoWLXAFtK1gNnxz0nivaVqtyivhtWoqNm+v348l
5Fq7kZnfjkOwtsOp3uTjolJ2pra6/rlboL5pyDmM0LX81fVL9ABPvb8iRTn+wwMV4SsA5QagQeRK
WknV9uPDVvvoXga9+cVaB83HOjmgMJqTMLcR3R7pBLHzDZ3M+nffUE6yGDTRixdWW5kOFXFkN0h/
ul/FHl+Xaky+jzDGT/S4dF9LsrJMLZWvro1sg5fa3bbncXbWT3vyEoaOZNPPkhcHzj8F3Y9GMtQb
Fax7qqbZ/+oNdyqyLXLdWhH09700NnMXtrvcT+z9UfY2TCJnSR9Ew05Weh+av84K7j5tN3G+CvpP
FbP9HE3HXNPBeLkitDMZ+3txw42Leg3lqd2H6WycaPia9s67U2UQ3i2rPbwvzuLcC3+xYFF9VqJg
mKo8GWH6gsV9REC5FqzR+hXp6X/VgKqGjPIkHRqSiKzOYbIgiQkhS1+aS1clv/HbEenR3OinSZ7t
aFLP6ODC99sNfW5dGD1r52Vr49eXwRPqHA/xg5jAv13/8FOCd+GXA9n9RMibPEH9npKkex262IXd
5KzNxsQ/Ndux3AuyHQZ7pRs4/upXjRJhOO5HJIopf7qDYoX7wzIt4/dyJiQzqyeEOPq9nizWK5I9
10zF0zbmKOXC9/jWJVUE0eJlA7vmY1CFERrxSc3/haFxw1PrdNGjWTp5p5dwESC/s0QJH49oR+rt
CZ86VzeQAWrveFiXkxm3cS2qpj0Ir5mcKAvjNvhUrrFeDYbPjznGFFKNYn4erUH8p9GLM1qR2vA7
7H37x8pC8cuaLf/7YPXOM2T2+GIvXX+VwtJLbletdxKcFQ/OuPVFAg59D6nPlLwebv+PUkiBzmbc
qzT2p7BYEQ5Bv7vJ06GCm9BoUwUwa/fLad3jSLvEaa4ddPE5RiMNX0Y2+kc4HPFvxal/dWFL/yU9
gqPoyYEmkWj5VyBr5hx5QiixP5JQObwLRzHFx1Leg5RhU++Fmd7cUtm/A5wnBWMA3O0mgesS4/60
Zh+pqGndYl1m/z3mXrm0eqthMwh0ZSR/E5zbLyTE8qOsOXL/1MnNdLEHAr1fcFx55naQh+6wIHVP
aucEtxZ9oOLqHxiRR+5oVOkvTut3PzicI5i70r3aFgGfaCCOcsywJtrnXcfdvT2gzEY3ZA2wK06/
//F8q3rdQ3w5Xd1YT9HQ7t9MM7t76i3SPW0Yg35ZW+n9rPUsdwwX83HHsGZtWEf88o2sgP7nTnwP
omHHr7/mqvT4+aKsgUbk5v4CEFDfQsSfiFWOkGtuHzt+TgM//oICnMh/ZmyR3Dm9bwFFJq68PUYI
qTligW1g09xvYsQfMw19XehReo+IKad7hTzy3kW/kapoMM87OWFVhjzPsfJADwgh44pHXcceWYAU
ji/J1B4Q+gCI76VY6tcWzhtpqW3toM1iFL/WoxxW/FUoiJSxxv+qdRH5EuL1TkMVJCwNAVWnqdNU
B33SxIg/JoyRTwbHhQLl3cyXdMBN4FaQIXp+bN5pLhnX3JHuvNV52BE1cEUbumy/bbNDhqercSt5
YRxx/FdP2bV7ZQ8DIzKJZa1fYy+1nQKu2R9eJZcQwTh6vp/lhgz+0kqh+79zNQ3NcwTgPt/3jeO6
rHpxORdsLCYA57La72gggw5VSjs4fYHARDe5XLrJsEYNoUPmkJlmUWW7Gdpg5G3p1r1i9GiPO7YM
hYLv1qGJ22cfY82Z4I+I6dkzLRqEZ3l06t0KK4R2GdR9bU51JMvoRcVl7D6KHll0EQQivsMNY/4j
wbrus+ro1+pSsQWML0PPuHBCELTv9qmanT42T6MVymg6LWwYjTgvEShdncZymzZsdwletTcpUeRu
nHjKxD8HOIeQ5Qj+HVeDNx0HToUArfJy9maEHDVOOUPj53hANxSIY2OUC8qUEmewhXrCfuhGhIt0
w8HCsNGOduMuE7pu+CSZ7ajrdpF7OqycpwFyKb64/aJKPkn4G/mXB5sLfqqNdDZ155aUavzoF7NZ
Z9RntVrTeEO/6zG0lyvFVna8xMdCWRh7sn2K4lqL7ysd8N63eCVa8gklzLyCYyye3VLiiW3gPXS6
dbjbcNdF8CDM2lcflUDCGrtrnfnCLQkn79BiFjVCv/ah8iNV5rzverEhztx4/+S7qJDeh3r/vWKq
tb8fM0/HX0tk9zs7wdEA96ViEb39k/gql3QZw7TavoarcuanCRLXvcMuPbpnUjJm1PH+DB/DNdBO
mKH2rq+fwgkaDx3kYnuFD1sTnbuxHNS/MBzaBXIG1fEbToZy+DF6qwP1rF0XVMTbJTPqVk9O/bT3
OF3BymmBcbMa81F5Nnu4Q6yxmHFceLalGHZ7BKe5iIk0urcRa5QGj0fs1SfL9Wrvs1J1ZD1Cch58
vfNiLcdTCasVf8fNgqnAHqqRPFszJs1Lh1yYknOSfcpLY+yoTIl+P8xdf2DKe16Seikh+COPncJY
/NIq5dOKxcWK12NH9GQvSrn55k0okYEbx6B5pnCDp7CJbWQUQzgFAD+UjM3zs1Vt4B+psGQrEgLv
VRMEZ95hEl0cO2qRJ2M/Xrs7/OorjHE0Q5+noR6FIL2JtTn4tLt4dX77DX3ERasVRpUC+/BUQnPi
gLrlA5Vzsp5HweRTTLxE18k7RdH62TuowfTueKDHjNZrPQMQDe7keb8m2+IaiZbWcq3sJpNn4rUw
bMmNgKySoRVzTbA/lBtwbYqd1Rrzku8zWlH83RCQzLOGCQ0GMHzpfDT26MmXAJVQ81w6MVy4BJmY
/61REAxXhs1oxqJUoddGE+Q34uqoxNnOEBTK+o3QpJz/zXIMlrvBBaUtUPZWJRetOOR5jVbdPxCn
YCVA7HSoX5Tch+3eGsqyzJ0IEWiWaN/zf2E19ZuCkHutXxo0TNZpAQasH/nbMkiPKAYXw3IMa10N
bOJAgEKawhLuFHKVukTr5HZbaTd3mo6L/xQDc4sfDIpKDnDe1u7Z1yCR9apPnCkurMFcR7V1TyPt
FvMYoK0BMrslRp0zIxwQtTPp7LpjoRvW+d73t2SCaF1U4+cy8q1DAZGow3mzdjgHmCU28bfQYA5B
cOt42yMXrKounAehftd7T6kabgb+/EYJoyXYZ8xe9xpp0HaTIh9Nxs0+DP/wAKrmJEbHC3jMYWUd
iZ8LmvB8SDLec1FOUxRcyoCw2rdRjv/nFPZqusK3+p5JPWED+xcxULB8VlHTNL8mpxHcq0452Dif
I9udd584xt1Y9pnole2AG8Vb1M/njo/kmD5CBUj/08aw4h4gs9z3L2McLF347pYeJua0ojohzJ16
jWvWKCG7+DpMYvi38ShJMqvbmuQUCLUp1NeTsc253L1WP5BBjv/VsEZtL9ExcnjXhM+8Rnpz2IK8
tt8z3ZHdw52xeO7yZyRa3cGiGMAshKd6pObjeU3Gue0zYFCreYiC1vJ/RmakrpMeonU4DVNA3UI6
8SFWNp50fHd3MvST8qGPQgcgoqP1zr9a8bx1hccDkyctWsbk/gD1H++QK6yQ1tIdxkfpTm17jThi
YXA0DMeYIh3QCReT0c4pHIBjL523U4aIKcabxQ/PaimLB5hMLPeyOcfkOe/zxgP3bxV5Y/VjaInr
8tCgNnuoUrhGs6Bgol5qSLelDVEENQpd0O6AYxTBBqjgsjvqRV0XLwGdKjSFS9PDoBxcNgQhtdGS
LQSh1q9DDDk9pF28jwiNoQG79LDmOvk9kwy4CBB5q6orEgIJxT75c+NrtyCRP/S25zhYB3OHrXoa
/mCKgOXgXXjW6zQBdT44MQLqKp8swZLW630tv+HWVjQKaKCKMsUgjKh5dCmxvu8wc7fwREYEAodo
ae3nmbH1v8CEUl19VZI4YW3hCk0SyWR6M3aVzJ+VhZTA57nWJtMVFkhZ4JCwYuOM5cMvWW5aPqcq
r2INxcmsI8NsF3HbntnQpxDNU9B3fzvSwqqXkGSL/h9KSVn98/StdjNdFPnjqNoRsB2MaLUtcWvJ
AOMmxkEvt1zRB2Cw9SY+8DV0zd2KNHV8DtEgVK+dg9nqZBo/Gu700ShmIEPMU3fn1cxSexphJcTX
GZvAhjZGXvd7GxSHEnl6ipln08vUb6duUlaDYVwlx3auAtsRY95sEAQXvJsQ8eWtWO3eXttwKGQ/
O1/H0HXtK9L8YNnQpXLvXXs0XNfGBR1lPscD/DmuSVz+RZm+aivtVlTUuUQJFsV5WE7R9Mfe29Ic
l0OIaP0IBkIrhrRySW9KBdEkBLlA5IDex5toA/J6g5gla3f3MMplL7btNCV1LH/2/+PoPJYcx4Eg
+kWMoDdXibKt9n4ujDYz9CRoABD8+n3a2156tlsigaqszFcjCjuRSNtZ3rFZqI6ABfeP8+Jhq+Fm
svyyH9POx3J2J1wTM+oyjp0fbAhgOGB8oS0EJKfO9tz+HKwKxZwRVTxYzBXVzMhz37jV1SzGXNRj
iG6D93bcZawOGQWTPPYRNX5FCVjV1ueKvoGblXBN8u7LHkrDFk0ym5eNjPyq+aWuzzHrwpilVQkY
wmYX483RAIoDhfWJuY/0thV+bSouBqfdQ47pyrzl+L4AU1hc12kfW6H/w/0ycDYSLIOnmpWo2KqA
AlBuvCHIhn2ZlO5wR9bSKnfxbIT/m0V2pKatb7e+3lcguipqEjzLC79gHo5fKFbs9fXBW1Vbx/KR
gTbE7QjgmqBx8XbnpQVEQMaMMSxbzdDjpk4JtlFn3RRcy+VcvFqRWjDaB7KsWliRc1T8mzOOM1yi
+dLoFzLXsTnkLiQCDOrzkkMVp0B0rsEx0owYBGlJXEd43bdZu0zbqWgUtYQcFS9IyD0QvQC219UF
gw1R7kpdPQFjJMv2WPbSxnfCMg0QDfNUe+bFn1lNd51PhOKGLDF4ByuqTLVQRBLe+gNAZBwPQ0D4
7DgnS9PPPMnCWp7hSjC22wszocaYQJEsOnRUPUXK4lPXMXtL4yo+1HFOl8tXrYNDG8gQByXmJdcj
TDYtGab43uSk63TmNsGFz301d3IpPLH3Z6WSb4KonFipHc8zy0/y0jUvggW1nzjA/E/hOwu3mMBQ
VF4qGaAA7rCWgmMIXOkUN47bWaS+eM6rEc/IjPCUslaoWS9zMbrTO+XnNLy7mgw2a325qvSlsS1S
nxRi0ZgaSWK8OfG8d1OcGqoqorQq4gK1aKHUHL/YNfmK+DBYtcxxjGbVyu6opgMMHotkmfZDPZn5
2fXaWWsMpbrofCYOAsfmiYyXdKfjRNivmmETrbK/dyLe7A5tf1p5hMUIeeEZ371VPKz0zOZPjSvF
+grYLrd81zk7FU89B2u54i61neSLj7U3BzOGeKBITC5VntqtmBcsdkNMH20r36w/QMqIN1GsKd/l
TY0SfOFMwIrS8jbBPNP18xwOyho2gC98K2HkiDOb25sLNxwuK5ziadyhMUZ9h6lhUqGX+sHCuPro
U4pXryxP6HGTY3EIlt9kzUfzgw5gzz9M60L3SRJbjf4VstbuX3sZJlVvmIT6jXvb4J7W0y6zO9Ud
BruceL8nnago5pLK9RykztKDkdhGGD1JtDT2XDaHBpEfFoNLkP3YW4qdUpFojPve58pRN3BMh/mp
7kQc3I2DlXVPI3PV6mPosXPtC70m4s5mBBduPMuvWLJDa19+BSj+2SnAMs09wi3qpIo91+XWLny2
JzrMffzXFdE/fLINNSvIE6+7/gsMti+LMrE3Xm2ThnVaI1cIU87eU357k+X22rwHQRMkT+TYCO3T
J9dulzqCE/mYZFXoHAdkLX8X9ZxANzPPxXCA8OTh7hE2pOC4YAFFahaC5mfwHba+kgVWepCglGrh
UDKD7z3gxVn9Y+iECaInjBsp58MYJ5hlmHXrlfROYKLyrHjAwjAlOBC1J2ZRg7sCm/aRc2S+ltau
ZWITzNy5OMiGlPUcBZavPoit8RtITNvIrc4ZDVPVDxalqNBOt1jpyvDq/1ZtIYOMx7cifLlh0SNr
lDY4ND3rr/YoRwTrH8NsOWCd1OVdMBC3YRP16hX7vJny4Dj717Ay7Al6i/O0rAS7CKf38mpJDUlf
3/Kt2Yau2GkFPgCdD+6J+HXn77vVameKj3Yl+d+TWotvqcE650GRlDPjjgy+TUaAk1XeztUQdvti
WGQgsI8kdvhFqV4ADyP6S0s2tWG3Za7Nbkt6UCmtTxqIYOGJxrG0bH0fO/uUYrfMQXSXhDdUdUmW
ouyIinrdbP6NWVnWt0PNgXUqFuYaNx3+X4KB3FkKPEntOOnUhXGBgFjlXXWWjEcrwEQrhxl70gaE
bRgxQ7Ff+cHkURWhGQ8TXKvpZcQ1cj3fei8K31pD+/4XWkIsXmXYNQS4MneJiNx1zE3fCNHY4EtC
/LNvqk+8cT+UXdJ/4hMwdM8U93b5o4WtxCNmR4tCjlgirzGWC1c9WgZcMcMzp1hTLJZN+xi38upb
cQaH8n+MJSlJFTbaijZJP2RDeCn6BkP9mOPl2K9zpeTBwHYpdz6kiwAww4jp4lLnEcJd4i9L+9z7
vkjuRb0yctSz5G/VMdWbk7JyTeoPXfDxCmqfgLP30FboTOcGQbzeBXz2SbKtlzzxD3kUj5/TlQBA
rjMx+EeU5+ivWM4gG8/IfEyZAvQm+0A9zZ6/SyRI//3JYr9EkMfrJ6j5XYYN1dsKkkBTsWGYrSns
Q1ycmNUywoMYJIT12QAwnV+YR83dK4NihqKbXk6FvsV+oNfr/xjdtNcJaRO3m5GxSyfpzHjvFGNe
RzuT9A7KczZ77APBwkqORXW2R5B9cGdzx73ZM4myZjIdWCz7elLEjJPCpyeo6mBq8Qx7eAcqhK3y
Lkv8wdoSAp3Hr8VMqzji1e7LbV6GUA9iyh3sRWWuoX6yXEYGQbxZEOSZrgxJvIy3fuE1yesi+gQn
ry9i299wfBUD/YcLoGeDNrYE5F/igV85JlmaluTe4te1I15PvLLMONZ2pVOxKmkM+pkMeT9EFqGy
IHe6Ne3trIn9u9xxqTxOtT+w1DkceteIB4w3sgieaKw81kuzODXyX6rE9vRpGRso05rPdyIPbJII
oakqvT0kPNt9bNqunB8Dg+z9OgNMcD7smMnnPoNO0tyQHwbaqmzVx9kmLIIshKcQifhOy7luz3U5
9cRC89KPp/JQGF+z6nD0wOtX2HJNgbu2vy4VZSDuVi2tfdBhXPzTJ1LwYRSOc9ZxYpX3pOAEreDY
U8qkHUGQ7mApwVR4gyORYF8a5gXTf8Z1BXCCFutFQbCjHiPaVqIE2bjuGPsin8b49unDrDL0xx0g
J5XcI+q25ZHThjEUgp/lxp+9oOr9MOPgIhvy6eH1J3yIJEby1/FfpWUolzdLyDR9A3MRXZk5UGTz
K9N6VSdF4NRPK+6podqWeYegGbFlyX1qMuxJ8zbqqnz9nOFfQH9jCVSPSQGjd8aj5fmdVLtkwFeK
G7BA6N5BCMIq19oqnh5WRlGI/qSaEnxnlgRuGZkcgzk4iqY8uuU8t8XtlXUz7ppxNdiXJtqw7r5G
FLDLk7zWZSWFBEHALpVq7jEmYdgMZZyfQ63o/e6ETogo4LIPZvmPTpiE5JZRz9Vu1YVVszyP2oED
tmdputPd0PUb++86DcngbWQyFq61d/2llmwFkj2f6LoyeEjJ6GbmsRGF3T5BdYlDfYpWzxfNmaTJ
XN0Ryqn2Pc13/RcBHYWJWRXOu5noKQQR15Evjg4l7auY9c9CKIz7Ml/1E7pEHB3svi9/ixwT6mZd
AulFyK72ZLWblePL21syWd99XorfTMFpYk0QTLENLaV3U/vLqP9R3jsPud+VTDFlkThpIIkoEXoa
3PtlQqPaN1ZW1CcLyWnfNqbwSGcu06Nyrl4OzMoq+uOgqfbgRTQcGexCuCk1IeXqeQQr2N0V3ML1
tyLLaTt05UmhEJ3cydOvnLNR7G3ssA/N26gMFcaGVslp9j3S3NWL6sr1bhJkEkkprqPaOqMz0fj4
6toRMKVgwTIZICy0xYBjyV3IleO1xiq/n7ji4WFE+RQ9cvHY301T4Pom6OOddRAV/QGHM425ggfm
8oz2dLRbWbuk3gtyXxliT8k83WvN6qYM6rq/yu0A3Ud4o15w63i4G2Cduh9TG7NLo+kxmx0DKYb6
XMWd54A4T1p3101TJS8l9sXhMWDnmfeO63b23/PWl+59FiNm3FhsIB1vSpwGoGGasHXHdyRMPzgB
xWrOYhoW9PawSxIMN7BcD0lWQMvlj7XqU9Vk2YwTNe9D7xt7Xjfa27GCBnfCiBNV+8JbyWuFjp1Y
d1PZKNTu1tDxbJjzxutbUQetvsU9BAhC/4+EhyRdPPj4Q4dN3MzJek5aK5w/LW7LeKZcRNREVekK
/h8suXEkPjcgWwrfCfM5ZgpqyHkCeVceaxutFZmxn8uyQ4RN2mjZ8cUtSUssAqsEM72+aZN6G/hr
jecLBhsKKd7crFPvHoKpj+UsRr936snybyijQvsmx4AnbywiUD7m0Lqv5bsfBIN1thOc+cjvweJi
fUsmNR5dRPzgy0oGGHBsSQj0aa5rkqYi6et7nKZLR8XlRfXOCUYKBuoazakS4+EC7AI5psbnHiac
U6XDv0xXgyu5ahdf7OKmW8J9g0rtP7uQDwkOVoRaRYo5ZP6iaV50GtOFEyKttHlerKqa99LVHoSl
HH/knTvotb8GM8IHtoUrtWvaPNeYG6qietCZTrzU5kYv7kxjrgEEXf0pyejc5fgRSeE5eJ53YROY
p6HCWH3xLChcNwtHJEOtenTPDfklSmSKDqTyNSIm9YhIR4ITTJPtHQaXtDRucxTzh9Grs1PDkUcc
SWKNv+fuKadNzEEWH6+eF38DYkI4PAkxYTFfhiGhJkAm8z2O2dr70TAlctKiPhv/LOysZiTIpYYJ
pzF8tGKARuw3OEpGuIBzF6CJCapetpBM1Wj0jt26bCHIbdp9TkbtQ57dVqM9K+gVlpVQX/fOP87T
BkfSQHCu7c55iYPVPxAeK5i8ooatu2kxuY+s6bbf8WJcMW2XeOg/AXcSHi4j2cbXZYazlfCQomCQ
ECPcKnAzikKd2bLY8KVn7pSAgw+6KATX3hdWf1xhs5hHwB0kqOitJ/NqCnzF4Gi6yjf3fV97/wbP
6/+SA7WDQxLE+R2YzXrdVaWkqrI7ehRaZVpCPOET+49JgpXzR4B3Ve1ziq1TlJdgoufMaoBOrKXH
7wZJ4apZt+Fc7zOMK0944SsCWySHL3ADexLjGLWdPX+H90S8q/tyHLcujxVfTrtvxjFAUwDLyB5Z
ihTrzD++7CsrWstnESz/x7gox86ZzcbXFMwBI1+aVl5cdKWQYYUufrwmVC8RJ9yP5fqxuZTDHI13
c28Pr/xFk/+Zt/Ukv4MCCQhRe667o1OqsT8VzchkdOhFnu2YH8NEyZOJMIJjCMAzFenrnYAwge+8
KFv56OJjN0cLaRp8idPU+YVHq/tmWXET7texzJ4kUqCXCp/qegeqE8figC9UIhcERZzCRcdPnbPu
AgvLONl292XqOci3PNxURSWt4bBz2blQf9ddA0kKYSubGkLRXeBWbmozVcaZnmCmJGU2NCo8wh/O
gW7EFWUhEQLBi2R2rBPrxZZJzNCmi0Ij/2OVvlhO7gAm5MG288xc0VBsUMW/LZoIUMPgUGCuAy7W
TWVPTOA2CVm7aifr0sJ2BgsuuMuZMP5Fr7OCXwnO9GOcnLJ6Zg6M/SNi3HzHfBA6bLxqlhkWGbd8
PtjGOqJyxr9IT805scB0EcXwC0F4PYoec3rxah9OGiALmU8HwDIM4BZoAKuet80Iuw44CwFqzLOE
NO49kq3IgNlQAhyoVybs3KvC3Sqm/MMredHxkCF6G0qsGqQGZEJh32WwcqpTnwS4ijMvX4PzkPD6
M4d34vvcVl2/nRfmK2cUQ9VQUQnYfKp38DYKLpqUaOcsABAYfediyVTbHu6Xg1cqjp417ZjYjzww
/ywIqlf6QA/kNsOQau+TOmuzQzHF9qkVzeBfkCzJVE71FfVCa1W81Eg+gP7oFtwt5NX4YBgwIu8H
jUPq22JP4e3QRcO9zQbkZsvOr+5X8+Awk1Ws+A5R8dgOwYDdYjNJy+B245SdE6KIzGJO6y6qWVSs
kik6UgkwGFW6tvGZMT5igZVexydOAxy8a1lMSwq/aMVgyeTZSw5mHta7LmLn9JxpvzmE14l4yNAm
OoSLmMC0JgQCypuevVy+t+/4ouojY5CcJpley9kN1hRE4zkWyC7OmyOsYB52BAoLvADES9o/WoZO
daknIrsHqrZ2ZsNqmP0aJmw3mXRicZh1BeLOI23wUWAGZ1BKz/wWwvKg9aN8YhFGyD1hHRd3nOcv
1ZCfOVBprl2aVwFHIbI8MfC8Dl1eMWpn/yYHXmjvVoQu8wX+hKH+NwPIjvi0nbVFA2VQZDZ7T4ni
xjkmiSG+sfnJqH1h8ia4aaKBIwNrCCd4+ehI0zLOdIrSyTEQ9UW2GIN5Oc/bt2ZK1mM/OTL/aOw1
g6XoAkVS+3I03Ui8AntuKnUIhGJyHcfbuJ5K7sDqSqZJAzaRPd5bZkaWZYESih3eN6zXIyuTSJnW
BKS5vlY89cssP8rFaRbIQP1Spx6UsGTH3B9U76hdkDk8IWebCOZ4VCyovItNGS1p1BrF1phCydJ5
Yt+Iqn+XYRiYIGSxANwDYMbx3nFOsedg59Ia9Sd3jMBLzV2ffA5MXpIdkhwqeNkIVx5FOxMNj7Nc
nkmfBfFPbEA9fHDGm+ICaGJMQYSZmGmKXE4lHyXCSBt39Tv+jPLXrUM2S3OLBob5w6Dv6eGX7qUB
NPdvkmT+yCKLBuSAy9LCTTl1U92mQ6kxEhMLMvnFx/+JnFNpMB9uiz/n5EKOh3VStqY56DpZgr3p
x8Y8ly5bQRmkJrE4D8BMCwxCbjYc4rENSNcKZN1NteKjRQsG+lojSTLROApdLJiwYoASOf75ao9h
h24z0kvzGFq1EWk5u7XYL4UrgaA0NXdnHida3i6iEmfBs07ALFqtQyuuG/NkN9iP2VBZ8a7yAnlZ
h9XB/L3yZt802ElJSfeDPFUe8fs0d2WN69+UeEGzzGEEumGLi8BdOEfTZSF4Tge1WuOlyweCc52i
YHsZGdAXB1fRyGwiE1TBn3YmZrWpEfx/uWLzh3gidX8gL1Y9WtryYR9ch0XozuMyYmZiBm9tYHcw
m9LOEvyJwmtMhWeFzp1oIYSVgXRpapyheBiBEvDzSuXvExvjdEqYwmn+oLNLb4MbcL2DZDTnW9Sj
CJMpyh0sribAN55Ero+TdyZXtHcIYYttbJT1J5ysecFa4dDCyQqMG1H7+XsxipTWFdGAIylkURtr
4giUtyW9ssMqwNelj2bAH46H1wp0sf4ToqyW901l55KYMgxxar65HeeHfhxdgu6EjapDYYfUsdJS
ZBDY3tUxR1jZJzIuE9mBJYEeTcauLQ9j7wl5O1DpyuNQ6/xbVRzCKKv28pIbpb2dNCsIp5Lp3UBY
lHJ4A0LbHrYNa1+O0MIVan1RyZckL4Nw33pay72u9PBTJBTa16Z4fuoqKxBbT1ok7OgfPGg6eGc1
+eHVf29w9je7ujZevVmKiofYb7j4N3Ty+iPJRdSlTdd5VQroQTHrEm586Na+JAUoykubm+Z1BjOB
M7Lr6j+4C/PmRgDAfXNc2Dk3IIu8R+b8zRtYnZVpnptP5zhWklQ5Rhx8b6vRJCizZfWaO/xp8V8m
qnl08kG96TP+un64S8KgO8lJYCQFEpG8EraGpK4aotQ4ryph7vw2J1Zf1ozgCqUqb8dQQe6wFBpC
YYNskHTY9CSuqK4MRy/wouRvqFRr9N6nn1f7SgRMHjIXCPdesJUg2wKeSM51hpElJZxY62OtvPAE
FXE+dI2aSRzoIsGurSlO7ghUtvau7I1FkluwsIIEHE50F4/toSQ4jsyF147ObzU1Z08d2eEeGNn6
6mSVa90WPcOqK/d8JIgIHYAXOIORrefyk/mrzSNrhEqiuyasMuuJ0RTTo3gJxvlsh4M3nZYhb8Z9
ifvb2lRWkvxZhgz8REPFB3F3cclghdOS20cikXS/ScdA5GWo44Chu7VEwQcB8yrm9pgwTNg1qOZ0
kpGT9fjGDT6m0DMRc8M16ro2FRk4bUjj+Sw/HTeh3dhkUzG/KhZ/of0685jK2YrKp+bqEN7MXWIN
9/XIoqjD3LCR8LTSjpvDXNkRaDA1YNxZh5p+dprQLrYrRjsaR5bnjhep4q77maAc3OuZrvuSjXBi
+47GAeW28GGDb+apCrsLCj8wMdh2asA1YXP4a0PsMe3XtXqs/aj5yfgbn6eKZodcPx8koqVSLzBB
5xHBsVmZ/0YG0j6gc8YDIsAE7okuQgrPRd2lZbTG4hgaPFsca3XinMcoic7LZLy3IC7bO3YUA9Nx
sLS9FbYLhcuPXPCkiJjLs6F8gvlCqHy6xTXJzDxfcHASRJdOnzqF1UVfq2YlxpkVg3FxKCd6crpM
tOFUwKwjOWxBQgSFwnFTzeQxtq4P0HUTgcB5ZXbLF1yZLuNcKNQy7+POxs2PETC08Vi25buCsFvs
OAGDW03Ovt4OumGArUtmEAe8qBSeQAx9qtpNESBjH5YO5XmXUPebWzCx5N98PlB5niPLyZ9CJlHu
aYkYsRxJEFSfDYtygjcHee0k0eIzNn2w0v6WR8tbbywh1Xc5MHHctAU13nb12rI4A58eW/wOuv4W
gVU/tJNdY8ILXYhxfHf0O3VkFu/iBjYhIboW1BFyYdp8wk2e/1Wu4WSMhlyGX7JCLNviZ1TDrqpg
HW6ttu7qlGWbs06BubfBTiLFvLRkl4JjqUU9MTYu8+YRuVpH70OE6vjW2IUbP+qZ1yat6RTns6hG
63Oy3CY8RFQX3tlZ0ZG3jI3iYsvGg4zMROmvT0rTS25hJhKZ7TSWs80QD4tCtzMTdmkBuj3aYH5u
zDvOI8e94L11lxP8EvtvX5eJf3aD2LU/yK/Kp35uMn2eylZFRCAcZ4Lvii/3gbakyV4EeYRsq/Cp
L7sRHOzTghOwZ9ogp1NSIbc/9wB52aXhyeBQdxP8b0p7AEvEESpMEZ841MLgNoa0W25UjNeTrWEs
WTjWCaZLknZVUu8nO8YPljCZ2fpwoXdAxlm5KUvf8h5GzRbBS2ZcvKGAAOWyZQCGotjqZHksTM7S
Lqr2WW2NVwbgLUanz7d97rR604qsxZUdgLnDnjIUJHuoByAgjpn31+9RC25tTFfvAPYq+5Axk4j4
yt35KdDcT2lY9O7K8hBRzb8BLDSmfAmiDCxaPuxdC+QZX81UOqgq69QHaVkxYb4UA5qeG7TS/4jm
QXrfMYXnaWIhAgogW2jqH/A+3rSlxumJFUQ+jOUlm5MzKoNDR7+24lLOLIlOicFlYFV7GqptwWIH
JprVNH52vlMwqu/HICA5HA3fSd3BhBhXfywZRs2Y/cH3rr9W5tE8gIH2f9eWdMZtrqVhvhXXGfJ/
TzczTNKlS6ML7jds8KBSg7yLYUCNjUXD2ilgdFA3I5r1xm+me3apoNUws82jbVBrA7h0Yo/jiOV8
BIxUs1eEDqu/MgbxQR1xQmToYRKzhFOC22PqJMJpy27abkC8cdxXivUQ8r7XARKra0AsXhHIjcuN
9M8xGMqB4Y79DwsCcpZU0E1wCmdIdBtbZfMDKU/Jxc3dWMCJjPWLxmHyA+IdOkNSKm3oGmxwYLan
cDkHJliODnXxguMS1vB2ANP0OOFcxSbYgEzZDJiFvBQEpPws6hWEaI1oxWoVvw2r23KNIGVEwgIF
aAWq/1gnZu1XZ1EES0q3T81q5IEnBv4OjAPrccAuk1GrVcPZSxKbGGVguR3qqvT/eYmNomF5XrMv
TW19Y63H4BWMSXUvF8FQPoPcJRB+m/ENkwU82Khi1xgyqDtta3GVix0iDtd4CLjQNPEW9024hf08
tarvdsyi8V7XsnX5JpRaftFI2teA4F8AgYspzcZtPcmGHUQTGFSA9lqob2FALLVdP/t6aL7X0C2A
hzKfYRle65Niy+Y5Q7SrwxDxHFl143hx+1RofKubRuO15U9T4Y8BoXrkSwvZhgO1YyD3VpbW3i5C
wf5vc/XZtnUhHoZWuDmBzhKtAZfbzP4Sk8DdZSPs2mwdOrMX2YXDA7dmA48wyOGjtaZjcX2I4fqt
tSFqU0D267tsQ/x/vJltsY1UGN+XjqJGoMmWBCFdyzQb6bj4QwFr9uB1MkJ1+4ykS7xlZ3Pr0BxU
iN/4/sWbmtz1C2ZAFRHQxDidMysEJh+o4t+1NQZRv9rLcxTVAfQ2fFZUcHzelGs5sqfpWOvh99Ii
12bIJdts0Lgf3GgBrQueN95cnZYH1sx0CZnakTB7hRBSbive5xM4u3g4c1UG06aAY0E+toixtmoi
Lp/arTX+d4ivj6p2GSk1XRb/NIRnYZaEBH33kQjjN8e0aOYN5esT8ib/iYn1urCmnHgxrVmKaLf2
EWyPCcjeunPjrHksc6f4EvIKGgxrRmrd4MFDHsXE0wX8JrsLnZb8MIUDNwofBLe0yRLq6ChPln67
lNcupO06CqTGDft81ytvQu+rygEfBbvBXjGWMmgn/nKNXptkPCkHV0g64zH4a61W/pfNP6PLED92
T1nYru+Kc1Buk6mJPpbFGgvmTWX5ShhYfzRt4MbEvnx5H8NGsre9p0HtKZtba1PSxT4nk5Oh3YYS
VBDTa/p9r8KtjgaBA5EcVR2cq2jq3xODoHXO+PB+cBDCDYEdR3e/1kV0jnCwlvumh4bA/H+Wu05m
0X0YGEvupqAtLm67cCR7S1YVsDkCca+oP35MyeuyJ4yRWBt2JrntDlYks0XFhAIJmsEv6wdCWtBV
LMybZLBoLw2CEaYqcyjn1ykiBzOfvwTTsZRT9li3HhgM5WG5TBdQxf2272cNhGosbb/ZaM91eVhs
7Z9JmFlfCcpTQvm91Hd8loysJ1Y+nph68ReQ/cnlvmN7E+3VtIibnlqiT+PEw2V+XWn97GXM0YYN
0x2HchEwP+F2gtNkU9B+WufiFVYGOEGA2HqvMEZF+3gCzk8MCLlkfGhGXLEbNijx9nbrAGSCAXMe
3+RBGX9jbcfv7fXj8E8rTAesBOn1zGLPGY7nz+pAQvE3rSPG+O5KA8CIxmPV43dDnfYw8WPm6NyD
BuUtPxrs/yPhYzYqLICIMC2xTyYrj9iqBTIC/gU1s+nVpsr9iAKDPL83NJDBEToq00yGaeCGGWJz
5QxFvBwZNRO16tVojhWLECromnXx4hOdrW6Cwhu+yjEc411cOA1M5SEsvgUH0xe1KCu6+rlPCppr
ysx06WYSqiPS5G+SiHDNtm0xRHN/poTz4hMasCBfm+Co5eMfg1H6F8VF1P5lHY+hoZ0nt7uugBqv
XQzUtpZuQiQy+RM5eMVS9Ng8IFrGNObgiq64eC2O4+21mIPQ3yyE0Az+fxKczThV27VEbpBN4ZDx
9zL9xTjap6h2RLdcDDzzBFK8y+54Pty+1TiGQLSq4SkgYDGEpHoidnuUeC0ILufIMye5juNrbVf8
HOsnjLgvF7SQTdRY8VeSAbGiKiNesOmwW9cPOq8nNrDUWf0dobYmRxnN8as1xtpgNQxJ0nhtL/8N
xicf1gKL5IuxIPGyBZqGfgeWLx4PyTT0LzgWx2AjpU7AVHRRy26cfFyi15kNhi8aVDc+Ai+ZzNFZ
PDDWOUt0zCEhSC12Qd/ZbTpHs3fHuEfOHAVIruxgw64z3GhnLOfvnAmr/dfCqu5yS0wNfB2C3gft
LeFDrhFb30WpmThXni30qa/jlgA4pLS+2aJjlc2XZNQ5T2lXkC+mpjA58duNQ9bPurBNhpcLg3T0
q+QM8Y8/xWouZbd6CSCWKWCSnFVDcDPFuC9ZolRm1Wb2A8EqKShOk3vPbnvKQAHvf4W/WYSY4Ly6
rnB/aG22TNwKWFy4QtplJ+wmG4F0u7Wn7zlaivZvwIx7PPpotiz6kAj6G6hBefdMnr03T04VmieD
exWValExL3gfAivkWS01EPi1cp9XhPeCazxRxSso52R5L6ZK9RfbmV33tmDVN8cd/Q/wBKIC2Y3E
xsc6o5Yo3C4KSSaRNq7/nz1V4z0iQgXhSFT1mIrYCylVA4YrG2T2bLqP5WjMcWj68YbrnauGrJ1W
v6hhrDMKsB7hNzAZ3jLZueNrbqouutU1G0NTW/Ibvzey6v0PUqRO9BiBcuXTxo2M4goZC98Qm7Dk
PYd4T2lNvBNfKKsu7L2WMj9QjZfRttEuM3YeP9lvWky80xd2cDRQuEbYHTOj0e2A9MCMzJtFDa8E
pQBf5PGYyTumAX2w6yXy+qdceUcavjOwvXvsDE35CF+M4YgfyuYNv+QQbubB6Pti0hCNulWtuEPB
t0ZHrwnEcsM8d3Df+kmsKrWCMWQzCSNvMtw6s53qH3OCxTuNxC3mh4mFd+Kt90IeE2QUFI8AMzYP
/a9mpIuVKGpxYqzOFAEPldjsWYOpcerQlBA52sCe90nNMDkSN9Po0Xa1mHz8R5ZRjPGrB5yLvCsu
jOwzdsPCfgJlqMB9eZl9BkIzRncS88l0aZjUHpA9ug4DPr6FE6kSoD2rgyD5DXszYJCD59m1TqWy
wuqFghGPPBz+ZrTV9j+OzmtJUlyLol9EBAj/mr4yK8vbfiGqzeBBCIQEX39X3reJienpqkyQjtl7
7bbCw/KWxKoL3vB/+dADGcHh3kMD6WxHgBWYBbEgu6DNYQa8lcggoiPlvntCFdEkb+z9yODykFSW
Oxkt4snQ7C+nENjBvTG595aldfw4OhgF9rXuynPYuYzdWFfk4FTKlmIpnXj0Ce+Ym3s73MwkkWZt
9tw6rNHPE9YbvLw4RbAZzAs0HhSFk3O3IocscDC6oAgf/TFX84+/jmZ5YIOESpME79L/VXssbL95
p6pwj8YTtQedSsgVrhvkm79IhkdzGTNpILutidXcEkq/YAilyI0xRGzigLv5LJhvDdeuZ3HfS5lN
1yF1UsSAblDMMWa0FGuqYnOP+QCKdJGyCp7QSV19Px3e0Dd1P/SwcfaT8mv+6HhkmFkLUbNEKdfu
PyxuaN4hVwrWR9baorizfV48I8Be890E7mDcaqiu0ErYHFwZ9Cp2cnxLZbMdRHU7jkKMXNvBacUu
rIKhfckWOXqHYG3pUyeLbBVcilkX8r7c+DFM2jA51GnHoCBMCpYQ3WzBd2TtkO4C9kk8dWVp+t3M
fex8hExzo69pct5zzDb4KHrnGMRcFUHHJ7whB0Ik14bGbmai4/dc6wpvkaBkTaVTkfliVwzGU12y
mVQDy7Rkie39JIihpkyDXE7mRtpqueJcSPpr37jqfRmUvOHbVs99qhgUO1cFET14ApRfB0fN266O
ycIb99ELyqvN5MGXAzKXzvWxmsL0uyiS+F+CepiCYE3nv3UbtWQ7jFqKmxiwe1VT1BK2SdZOhxKn
sx/0tcg5lnL27oMOlRSJXqagGBlwaZ0yhpe4rkknKe48GQITQhyBg3QtCVs4lrgvfmI0C8vrjWmw
PKboTSGbDuxz9+1S5uU2QlRYHRt3KIn2bIc/Tdq4PX22I9FMEmTqn3KKtX4fou+/H1I2+juG6q5h
niiFgaiK0xuJc908zssQsjyCjOJ+QMCBQgecmhZwjlux3tu1gs3r+anUpzYa5XBYXObt6HIG0WxJ
dfWcU41vmwbdr2ByQR2Yoi1RjK46uDEGp13GBuw5pI4EIArqeBzRreqS53BxuuUz+H+4TDXYEpet
IObtirre3lEJBcVViF5+0Zm241F4UQgEYdTw2HNRjDscWhJDDsS0gx915uDEZIJsyMpd7KEdU1Xe
tSVDRsgnXsqwk5em30yRie0xY7XUPnhUCOslDKM53E9ZLG6xHuVc9ScRFsFTpudAfoclMdFkhSyj
PrLIjT8yQsOgrzWsOnFkJ0DY4MiTTlAKZzK0S0K8911MRRVEQ0S5nRZ5JJ+DxWvugqgpHai2/rge
PIZj8ima1/FfiuSV7cWyJF57Gft82WlxQ18zXVp3s8Oc/sKgls2G0+NteJqh8ZNzg9fiqRGJLA8e
BcctuKSvgq8BvTzGc1s6P57vYm1jyRO0e4R42i+3M7CJ5sTmYX1ZRT6k9ihwIgUU2NjzBV+H8VnK
+6vjXFAzIQ1p24xSM48cVrAw9HB8qro6cJw4T4gXpbftJ1zWKWl+ddTukyiI521XsE1AWK18OlPd
6V/LmNSX0KLR2qaM3dNjpP1ogJYEyyeilIypcLdLGylucJwA8R3NtGeR9UdcBKaDTsw2ZAU5sLLK
jIoU2WsX2dr5LJAfXpRuYruN4OMsh4Q5kaH4QDJARUklDMhonT5X/EDtARUeRORJgyRCOtw/c8C5
rySCZOuzGmIKPNaafUetZLGbNfKGXA7D1gGC0ExfBNWh5/CQECGG7bL3DBHcL/aIouI7tAww0EUJ
/9S3SfvoDUH/03c3Wsg6gEge0nTx7ytn5PKfVmHhKFW9e2mlt+jfrVum8tnFu3igYJb09EsYdW+e
bMP8HLPjbs4ug7JjUPoKNYXthPss2Rwi9/Ai8RN4tyelTIQh568Pe7gnfoLDcwF2aPYRSSQZlYn2
mIl7Xi53q8yBehMMSVYQ6wO/eF3snAW7FiVEvLN8C/X+xk4NOOKJ7jzQQS0dN/2kqhe1uLN7DDSB
mxvoFwxZWKmBz5iFi0eH8G3tZEf2yBE7wzHP4vCYzQyt2YOM/voSFMr+Jdgi+jdQEt1DgSzQJgjS
qY+jiuf1HR051Ubo2eyv0jKfrspzsicOHIhYaJYnMGI+qNaNP1Hl3/0/EuTLNQsXJPJ3lYk/xDST
7ewOeEn2gMk5OVtZdM6PM2LqFULVyWNdlOEHPo/e/Wav2iUvpuOcREXJVegSnLzKcOuF7jp9+3Z2
HRZGN9XDriiGJEMIgmt5Y+gAEMe3hVR3JRze+A15TgAKi30oY/41wO4NO0oBDKw8nFJprYGO69AH
l+7yL8Cnhvh0oFZ1Z+PFudlh8m/uUfmN+ZWvqPnGzVmTsTHKeCbdoR+vegThCdNWzvNl8gpC5DaF
3+a80Hzl3U/OXCj6CuQ4ChqHriaRi5ErMnV6Ir4WzfdLhQdCK+DsacnZTkAJ3OP7AxMz4WH5BeYg
TTgD3Gy+Uyqx3amJkeoeAsCc6lxQ4YUn1w+za0MnuT4FckXvMcarzckHKUR+RxeMEHvjsqPMzsMt
a/sJOcG6Ht0ylO6j9mGOt8DR2GuQqVNjZB40VWrHb4v1sU5F+Nz5tTrf/LHrvr8tCABl+E8R4Kp/
YmGWtpsRSCEUJjd8h/nPO+MIjti/9Umej2/1bMb5z+S0Yzeh+VLx8tInRePslbG3B12IiNaBSuot
FzVJ0BvDg/TDMs4R3zdxg7+Hfpj5T54pdXqXSpq1K+Hg0XklySK8R1jJVDDhFZ8+GWLq5pg2vmO3
xZhOMGAWNe7ApjTTfmRowW2a3Byw2yYKIvuzZNkIj5jH107rNo1X8+7A7fYfQzBebJ7Jk2bcv5OL
g//91rNdEbSr4YFZYjQeepoKBBhFQ+OOlrG2P9PSaQaLSpo/lZHZ8hSSRI5ve5pTcnI4b3G1hSac
n5mkeB7Su5u0iiuneIB5GbdM4BiosccnQ2srwsV0zwR0js2xmNklbg2RIWe3nSLiLczEKVqXlexR
/Pfx482NS7tEHmOwiazXOk8dEWTLJvRHklWmQcz+wTU4wSF+Efi+M6GTvxL5Ibwz4t6YX0Pnc3tQ
EATe7ABPfwswPSYuxc4FWzk7x3l8aEvPOROchFxFVLB49mxBqabklHjDtiLKEwNOhaqJPI6q8toF
anDuqt0KPCc6+EzdfrtptWSsI9LxgXHQTZcJfXaXY8Re+TQsfD48H1QgptDgwBhYtN2BAQzbdaDi
N9KZIDdyG0+gxf1BWkXwjC/NjqFu/5RXWLG3QzbSKSBuV8Qg3BKBFw/A3DaZnNk9e9Db/8Sy1f37
hOlbPLLtdcV2iHIP1SeAwiuSw/qioCuu27XCU0YoWluZM7l61T8PIFB+yEGdXfxYlTnIA3+w7101
OCibp9S5VIQoRfel66/puSzDvgGQFdh/qZC6/OQom5/btIz7M/k72GQ3MQuy5yr17I1M7BomicmM
fNQnxJLgcitpLgzaMwZRHmWOpyfMs6w6p33WF/0X/sO1eeTb7Loz9jly2ZYS/NkdO0T8BDzm/vK3
ouThztDR2LIwxee0TQQj7B0XDat5R2aGWO6OBCIK6qwJCRupkbRLrPfJxtPYqhJAuS762rI/N8Cj
wfcwDTvFA4kTsAMZZu00Mqh6v3qgwldEgfGJLWFk35spxn8yAm04qUDV+RYV+y1zktyb/mXKke5E
qWmd18TiquR4Y9n3xPggeHZ65gJPOZ8Q8ehFxognwLt6jJ0Kfapk4/XTt0QMb6RRGllBHNijs7Tl
lX2yCI4VJ8jZuNYUqEKAbz6kQagJSuEArnxsr2HSPeKZdY8RITYgKvtOjYelQMv/yroyfyM4tZOn
rk6co2knwkfcIVHnOmHe+GxZd1Y/OOQ1XLskWsu/qnIIQIUDyoPPgtQfPmfUGufYGVwyMi2G9Xlw
8vberBhyN1bVPlzjGE/9NsHwLM+LhobNFiwNm0OsHQtkZyGtgX9jgOp4/J47h0gHphIz2zRiVML8
cQZ5Z89QfACwF9A9/wN2qJExsdd74fsv+P2SuIz3tQ+FACnB1OjPpsl6rNQxO0NBJjETSPYt3Z7r
UAXHiVsHU85kkNmqpQE8istC37cdu6onV2GAYnaBdZgE1LLfm6GCM8gCZKX8BdtLiKUZs3WfGQMq
N2QkE98H0EufipnIuq0sivpzapPKPyTEzJekqa/h49J5KAiwKA0hRsUbdHtllfOMfoYFBzNdHyVE
5aW/8B/BuoEhMg0PPUPxeIOkRv6CQVcwecpuZMOKUo7F2Ix5xomainy+ihZvEy4QEp5T4yIjFG4l
n3uqMvdEoyA+w1F7rIerxJxKdN3rk3URZiE/Q4aNkXp1LwiOyBmzSibpS4EsQO1XUSnGwpP4j4mo
ob3jyftLSW3OaEQRH7ucxVBRZuX+d9M9EzhJiqJ/HiKpnxNQRuHWcQzKH4Rpaf+9kPN1o2EPRBLp
uvnrjSXi9S2VXXKA1hJkbzoZi7MH0rL5h3XJhzeH81Ug4iMCGgChYTJPQLdv3fmoQU/Yj4Bm1v2b
ef5QnhKkTgwF8S6DyPe6tzkLkc6sQZlj/c0Hoj93rMvm6QILI4Ekj5Nov0Lfx6XQBcvrCAOESist
lvSb6L8YuI4ABAjUpCseyFRYeKUXH91R4cSiBFNpS4IXS2Sklywpq//GOEJeFgE9gyhHbpGHP+EW
rYlvnaIonlX+atU635uFZfG2J7E127pTu5CQiMfsUXDXjG9hl2T9Zhymrjx2sxNAg0ht/sBKjV9c
KE2WXuf14pJOMAA3KluxCxjEq5xTc6F+U2HrnL84YO6+UZrIw1PcAPo46dEZjn2AQf9ILMGtMnRY
tN8N7VCfrELcv12aeMXPl3vqAkjW/kbY0zbkRVBpPSylDrJdMfYJrGKN9H0H/DDEiRrBOUBfT2LD
yVXJkhM/EGRE8Xltnf3HuIgjA0yITnd0zM4Pkmi6x6J3QTdmQaDbj3rJVtZMIa71V/p6UKlOTMu4
RSGBbAwwiDiRmKeXQ7T2kTybpgj7e0o9y38onPA/yHoTsKpRxMcsTRLQXlGL9DbHST/cER+IYW6B
M5YxSucD+0im0n8Ds56wIY6wVIGkyQWojQqN4IoBQ52YbsjpK09kHEcXnzJ5+e5Wq5w7S/LmdYxa
XEhMGoOPCBFLtC3HgGQt8AUr8EDj9CPqv6iQ6AGJvoQB4KYKgQ1RH8HRpDXEvgqe/duoSCM7gTwv
YNGpSotblEEAAdYdGeixqKNpF3NNa+ilunbwOVh9cwy5yT5Qw/IIRUgECGPT8dZ34aTei8rP5gN4
A2JhEN/D4e5nN1EbsmRhkHLh6nvSK28sK4S59CaLdeAz+dW6Y42g1S41i/qcDRFO1DBo0fZMsDAe
JLHQ77Bz0RottAHfWvUskyU6Yo51VEkuGn5SqjYZ7UxKpPI4vUCzIouCntTBseYKeVajidS9SzN8
AytOsTl6bjc88JoW62Wp5+BX5dR07aRyjOt9XS3uz0gOkdxmq4zfR1N3dOXY+Aki5SQttlin24UF
P+3AHlxj9E5znJObUPnOQKCImz7Y2p2S69gYLmiIGd57YYb0gUl1XXLnFQ1z8s6Y+070ZEGBTJkP
aoWKdq1NWT5azyT5dugV0XpOpbvizMVTP7a0rSQ/enGaXC1jVlza/uT/VwHeOHrxUiPVT0c6RYSS
0RkCpuWwEFnxxGXmmg2L7Mjbm7VEfln0cOYEShgep2FwvnDyiz9JM5CmiUl5OJL+0/yTwul/dxNZ
aYiQ4Nv4dLJV1UGZzb2nkLhK4EKBcFBhwtajGRYLU4rt6E1I0DNvZK2b+RNBrT3T2/uZ7Dax5aUG
ADXJFSXfJubhXXb5uoR6KwOAPTvPOPWhZ5Dnb1tZ+sEzW/Ra761bEz4V57PK9usK2huhqtPKK0UD
IX/YLNP8lQemI+iQ6SVdlJ9NH1HdU4q5FSlSuL1TBKPezEux7xL06DvAB5jERwy+/wIxJ+81ZS1h
zCDMfsOURC0irFn0VZpeDJ8+G799rBodMjJ0WJzAbJ8+ifCAzRQhY3x0ZYFgnWhmFDtQtT5bop/S
La4LoBElp33IpmqezmGbWHdXk7B860fD+WkJGHafRvR1050Zy+QFmgFzg4CpRcqPrgkYLvnMiVeC
pLMhkIIuv0szIhMxgxbJKRnCGCmPwHB5RzQ4OmT4Y4JkPxIjP3x6COc38uIMJJdR6mpDk+fP/hwj
p2Zu94XQB8FPGOKo3DN5Kliy503QjZ9hn6XrHd2anqGK9iko9SRb3RPmK+pFTfifewMmhc0LyRvL
46Jj2pQCr9kd9ra8PUgCMvsHVl3JBfJuyEMX4deBttDDmV7JqWkuLVQ275ip//PYbZIAJe3nyzIR
ibVP1yxQxzKA6PELgb54NJaicOcRgaG3QgHtovpa4GxsEYAUhJNYI+NGbeQ0BfURi+CMBzJ0PMHl
FXjNcRj89XkWfsz0tzbjcwu6jYnxFGLf+ghdcgB+WugU0SWFKwtHLI1z7cmnpAiQU+/427rF4bqu
PUYXzDx9lqFciAb8UdKQdLyCGODBLmdm+x7imldoCqY/GGC5zxSWQb+fVttd5Ni48y70Amzr/UpB
8kVbVORHtgYzo/BajOfUB5i3o9jw030zReN7t2jaA1m4BuDQUoanPmbmvBdKRH/xB2sOR831sZFd
Jz6rWSSXMS2rr6Qn1GJDJIsmHk9Fw0+vXDrqoSdegeRbFDObkAUZHY43hU8zHnLC8eJ+TPaTGrse
v2Nf3/mIbPRp6XsbHBnPkBRECcni1taIrI8kNPTfK5GdzpfrLkSrOwDxGvqZbD4RVmqfUvy9CCyc
oe5/HAeF7jaFeEANG/VICcnccxh9FKr1f0GwXeu7iQCB6whbxW5Etkz/AbSoot0a+Dhl1wgz94nc
CRPtmZ717Xk26821AHsJNSuhbynrPTzsaN3C8U/s5eHvQg64vBNnalacdaQ9F3OHTQKDalPcFZ3n
PGNsV/jREiQX9+QxZO6F+jxDBb2IwYTHnsys/I5M3mYHWxK5xhboUdae0hQWycX4CwQaUAQI2QIG
2ls6mra4sLldnrOSh/SEk3Phbo4KAj5VyBWKpA+EzoHKHnncGpshfMURR0pnm+vC3+M8wkGAUNWY
HQA+kpeAqtG5lCPzcwjovi7KfTw1N7UwiKLF3loIrCUQStT6lc7ahHeO24zln7qucSc6rRKErYDf
R8u3oX5EF7zhz4HYO7BhrZW3q/By+HtioYjbi/qAhralnVthQOAMJCmK//EOTxVqfdgQ055qP/2n
kZFOp5soYGIHR7uwCWn7meOoJv/M/Y6R5mPEGiZ7JR4OiyV8xhTPJi8JQpjL0ozS/0cVslaHmQvq
X0/2zbecyMy+S5MBkJVhQbMibBBsTXgCu/SMs0KdSSHIs7McRu91SqOW15JthXdosFKZM1kR9j9C
mN0/MGu65vbCNMke303EEnRK5LpTLkRutITO+ACpzTjvYsYFlS0lUwbmjbVPo5yXSLaYjtX6rYUt
416znFn2X1kTD3BckCTymUKwCr54APFdbEck19mp4MsXv1U0ud7dUqLmY74lrdOc4th3a3yrIviP
JnpAu2/5is6ZjQiO3TleMKGPDJjC/XXCigI84d0jHCEblXsH/AovsYOUNzt5Cw/lOcPoiptDIB7l
RBLQ57PQDWRMcCtRH9soY5Srd8ICioWaAuKETZzvhFxj2ucScrPCia4SHLNz4c4r1n2eAlvfQ9yI
ohfPG9g743SZy4M78xM/oI5GnGXGUN1FjhP5d2scNszkggiX1gyky6eXccLhkA9x88BzmpFoNjOl
B3hcw56Jpzbal4CxAj5Slsn27BaI8JgRh0n83mJvgBHXqNhnQdzrL7eU4mdAO5O+jRgTAeGzIDyn
ZtSE60ZV/MI575BothhGrWAJuvtZBuRuDmuLTB94TXoaWVIRY+9N/kWDDLZHSkyabekkCdNFLC3t
LkxsEB6QGMTNp1+x+rgrDCX5W1qgOt/oKS+iK9ESiKChSUcl6oKqjYpXRrIhzXvNoCA6TgPUbka7
7Y1JkYagWUGlx+xudmvu0LMimSfE9BWBVdA+rCCqygOTtOx318Mnxa6IHO3QTkRiblvPsJCiRSK2
z8bSfjnrbL+K2ETOSYYyDq7M1LDxIaWsdwo+yd9OywA5Y1T5wbsZPc/ZtNi6DdrCiEHTilah3iyz
i12+0tqafUvQTUqOVSC7U9CvabIHz0lAC1guiSl8JgvpnOs6eSOtVj4wUGNhkt5E+jsI6mNDGBBK
a+4d6X/HFantG4roBUhoFiJgJPGL3g/4PqE7iZuFvygpOGfGjvrsKBbGGJsMmQOC24ZQo2ObBmTN
4/iEfSqm0DyhyE6a95hh3i1HWIsLv9bic14iItnVWQpy0/eB9qaNXJrvFOf6AnJAlrPzEo0d4pdS
Q13B9ouK4wOCbwRbECsPOnyDaCDaK12N5SUj2BlprhMU9WWRJui+18jXwQ8/lMp+ZCiG2PvpRjaq
J+zpeXro/dF/mBK6GjzgRe5s5xrKxZlbaAVHSWHI3+lFnfNSAa9iaLPKYZ1eTe/2NZpwDYLgrAGW
RQcdMhg7s6/Qy08h6vnrhjaFPWPWmWlklrk7uA1FwCDHa/PiDlt17IAEljHa0Cmf3Yuj3CjZWiII
5X3UzFhIUgZzjJXLIO8MEWicqHAtQNEVW69WycNtF4OWqSpbUJMawtcGuW98qUSWEyQO4gYxPBHi
dMpIpCC+3nqafl7j6miTtgr2ZODwSkUj1BdQin00vzJ9ToANLSknPjwTx2xtjpINBWwacLf1U579
yUUzp89ScR/f13aN+Hwi/mz6WEV6Gd9IxFPVc4Rq56bZ0V5GLUFaDnZmVpx3HSAs2Hyg+jDbV0sZ
gbjCpXyIbSpoIqAWS8R+ZZYd+6gA2b/xLJ/TTTy4TjrccQ6uPDLxPAXftL/22Y38zoNMW+JOYGwW
nV3WSw6tvRMgl49r8UoE90pil2kgeezxMrY87By2G6K1ZH/U0TDE70Fa0muyolwP+LLxPgxAgCbE
4Oxv2EkZdvtlLOJ3Dl004liJI94yFWtCEUFv/RrnWPwt4MuhNuIABUyaMkRCfOG6nwXjWHUI0RGS
T+7K8Jcta6KrKVCIh6f3JG0yk8TxADvhEn1CG0Sel+91/uOwRCG5auCcqSL7MeZ02wzZOif40BUA
CFGnpbtfEDvdok+i0D2uEFvfWD+zXelQWtfHiEEH4rD8/7nIUPzwimgl3HNgRVrBo4+IaFYt9Q1r
w4mY0knZ4BfaFPAl7NEwHS4J03rQq0PYXNJWhQef0QXhLkMT2R0FpeC8JZEOvXlUWVZxWiP/4lSS
kNrxTDCS5tLOtmA28n/l5A7ELvbz8E3Gr/9Xl2Tx5U1W/qYzgnOBMvFvvigSHjxM43d4mvDZk0Je
Ob85nRH4ZyMP4Z7SkfzPxvFihGYNOML7vg8A1AW+HrpTadHKIo2DXP5Q0IT/aplgVbtYxdWbK4NH
q23aPKrKivs41rXdLir0SYpZYriO6eK4/mmIbAD7gyUhk3I4ECVHBArOV7r3KTqwcV1LCOua4qdp
lor6tB2pusD+rabDj9nSVYItQhYI076rn2Mp5vKqxVr/8dY+8PZti+FB85s5NENbuvr1d72gLDy2
qy/tFs0q+du5plM8ewwEx20Xe5XcOHXUI4ToWvdTzbX5HLwhHg5tYrx0ryrP8S99nmZfPBPzcARs
Guafc+PTnsfOyNg8jpfo2i50GrsEFSBZ0VbmhD0NmVi4dzPxliaGiDqZTuv8ofCzEZ+bhu59T85J
u4NcQj4o4zDf7novKD66xcWP5ddwMzAgsXVMdza9OcVcO47tFcdJT53bdWh5Fm9xL+4SklgtsaJC
y0hy7aKBq1oqwjcXK6D7MmPMKi/EpMnuF8P0CVC0KjBQLTyJNmte6IfzL3h8jNwwaDHp0nGWB9sw
dx3MiXmLBrjdjQQPIL3rI8ByW1X0znS/drGW24VuqHydw0FxiNk4THcpwjOchTPDPzhnOFUs4mM1
ZE3Aoa5djHSjo/kZb8oTrCqMXWFD8YDP3pgfu37EDisbUhWAqANrkiw3hrxiolZJXD2DNIwsuzLS
yH+Nk3iIxiUrvuq+GX2vd48FsSZmvWJDLljTDg7+e/UkZDl4B/ox2X8snbuS3+X7ckoPdZmNGMuj
AtPyGGF6fmlloPlgQc1BoUB6rLFfsuJOl7NaETceLKE57XVIuii6r8qJ8/Hi5UFPvgr6bWJHdj3n
XAAIQYb6yLJe699sp2z4lbE3rT5U0aJwJggFeMLWG4m23VVKrt29ywgfjVnLXBduWJJN8KOGGLv8
zGC9OXodf/y1aHBBwVxjgYF8V+rQOVea6fVxdduifBoaFJwbxgAD/1FrTAHVLidAACX8rO4nzzb2
u8p7QQybswQEN7hNt01lMF5IpAnWVxfwnH+WcwMtyvGWOcYiqZDglRSmhIiSUMHkoYsWiuBggMt0
NCwV/tAVGRwDdewhPaO0RF/FJd2BBcrhCNFfgRM9KxateptpX6x0zTC2dx7IT9AIkWu63dSjLN6l
gtiFF7dapFSbISJC96oWLi5EYBMEpytLiUi/VMIfuyuCg2X8CA09MRPPOs93oWPxEvrIc4GZRP30
J4NanD+MRTbdd55Wb4i/3fbkD8LgBMIi4jJG6Am1WXzqw6YTTIh6r3PZD5XDdF9ZDRi5MZlFgTLM
N0RYDznqu6vQzGIOqpPfNe+X2UMajRriWShEN1MBWQyBqpuCROeLCeKjP6RovUvYvNFpSdeRJRy1
YrNFx0UkKuxmPEppmRK6yD1I0cZWxsir7QXNezdAlyZw16IorAlgSe/qKdDJl8cw97NHD4wSBmnO
tWiqcn1w5tltf8EcUeUTEQicBOz9zYpIXDVp/Krp3oYd8AXz048OhXwfUpmcUMlnXyiG5R34MrT4
qOVcXnqarPu5HdA2TrdCjXBH5lBvrCGG+AJhF7eBiyTT25rBevakURuI/dB6U/RU8PBiE2tAfjw4
mpCHneXa+50oRPZQR0Nd4Itk5LhRXhJVO6+TTXrmiR6eQpB/t8AGI7/ZlzRqF0Z0CKBFxuVs+b7d
rQkZN98PqA3QcgCjnS5KynzVp1CvXvt3DZPFOfM3xO1r6Q32ifxX6947wg0/qQyDtiHD2VbwN8E1
oDjZympMvE/bBnapj3wXdc56GlNhyLyRoNNfsvB1RpBNXH2ULFgJW6t5+TDz3Yjqr6wx04KleNpN
71mV5wrPvVBYK2HjNd4hpEJrriyls+wXL+/qQ8dlzY+iYShyd0ffeTPyT60hNBnXk4pbuACiqn6m
GoLn7aykL6pCIW7wkzqMxU4kDeM+3WQjykpdlsHwavjH5q4OOYU5Q5lHB2/9OtlzkVYwGQbuFvJu
ql7BMyOFEcJEEd4etbqKfmjOgvGzxW565gkzaOvnBL8W6Ru0h8SqB2B/c6jEv3FnhcEpTiqC6gtQ
9/KzYZ8iyZ3iW8fdv3jIzwaYgweBdvwzJDP+AYEDgYHAr0ZzIG9MTEgvMmkZkMTtxOAqCT5gRkYE
tzWz47+j3A/6o0GO5N3VNyQQ5RR5Ri9RiMtHm2luTg009GJfhZ7EDYpk7mIKmafEKuG92PsefkBK
Fye7c6XFeTSuVf2bl1z9MvjewctGrv/FVol0ugVMYnosIkF0M7s1+dXFmUeQ7TzmH+vQ6ie4U8yz
ezwQiN6Il8b30Qdz95uqLDX/asfnfpEh4Zi7XKvSnrGctC9dqpP/CngkhmB2YRIksgmorKqYunqL
YNyuH7ENxN1ISpq/dXw6v+3EnFay2OEqOrJmzRAIdxpsStmFwWufqKXGgwWiSnnNrWKSXuuzzrjl
qqNEryxDRMJG75JpRmzTyrltD+VkI7UjsB0pegainVxh5Mek/lrJMrlI8x7hjCqZaMKrROJIbeYp
Iku0OGjCyp19HYbhVdSORgmy+tUj1wv7+TkVAri8ikPW+b2NhnhbOpxOB2JVbHLMbHyDhVv89dNn
Vt/wQ41KcoWax8WeOeZm/Km9Eg5bAlEIGzDxCDOuhJFpqvDbtw65Du85hVywMdhXwMhimhbji9Ep
IoENCvxVXGcMxv+tJezwrTKBU2/bhQkPiATCcVowb/mrB74dVZ6bLh/s+6iggQI6ECIBtQMsLb0e
YW9snH9jNZSXoO3T+tyvuSxOTpR3164mPhsr4DDPYmPL1SfBO2DWs5uxmX1bfHP5uYxA9H1QOVQX
7aquuhlr0/5qiJJw/yyhIIsK924Gg8cR6ovHBlB3jnVh2DJVDuEdRVX+4XtYbo5DC7m/vYP03drv
GccAolYbps1RM097ARmYEC9a0ab0c+sF3yabtL2S+0OgJ6pZCM7A+XsCwSas+ZukEJL9o9f9wXuR
XAnMRdbg4/14jY0ghRglReA+Jg6jsOHOW92VrSdEFv3QeeHkgz1TrfcUrrb0jyG3UYpA3AlqJQ96
rhszIE0nRkFDE0NWSAXfhYm7XIiFZiG+abw4mDfgGWqHZoXFPkvEwU3+4pVKAn4IUqBPqHTmmNBj
BLubthwZP+ByNPBx3HHBRF16I2T7bonASgV0S/jwWjwwVJ72PpXkcx8C4yZnUBPZ7zmGsbn7H0fn
tRwtrkbRJ6JKgABx29DJOYf/hrI9NjmJIODpz+pzO1Mz5e4G6Qt7rz1Vttt9UEfOBcn2nBVfDtSM
N7gmEzkhafMb6NkcG7m4bxg1gt+MG5nsC5uOAOc4WV3End+FKA6ALvTA8bCrLO0f/fW8nhZRwO/r
SAR5Q6nNoY/Njtu4TwT7kaB3mNJkxveSa7jB2z+0KtsXZk33H5xjPoyjWPYw18NodwgQFl2ydbDi
5aS7bKdtomSIcJlgaAopBT8IirY3vvkwXE5Ec0wX/yDN+T3T5MJ/QFPVCMQvVFz9rZc7/nYDvtBa
YzyEAS5zMlWAAdoXEJdu6JJ4twNIgRq1Vf3dd74Zzh3EJogHgVtU1wmAKwtCMzkpT57gvyp2CVpN
RsQo8Dk+O+S2txBdS8yGsw6etm4kdgPxfk6O9YTbjbeBXOScK/TV7YT1H/Z42z0FAMvE45KNCbc3
GgNSVHCrtbF267q4u2jeX3lLCJgZimqN4OIUDgvatTw5dl/CsC4T8rp+cLggCR0TR54mclJYmxZy
ufHDYpDngmhOIG3U/ODtMSIRt5KHLPPbN6sqahqxnK6ZRFts8nt3rknfkdPsjIDYMtP9W7Sjg9jt
7XE7ss4t1yvFXIuNPAjm5j/UxSFfRMH73X7WPmTBI24D1xwuaUHrm1da8xgV5QUGCvKCeBGWXX0S
PrkF7zmVq/RxkmH6h7pEsFqky47M2l2BgmUnWqsP79OUcurKD+uhh8yLEj05XK5z6DAV0VqOHC+a
V9d2XhqWaBm70XVoIpe4dSfaiOmcnysq+ewAWEs8tSkszp24/MqMO+sxP2L6KUNGHC0napWOBn2R
qcWNEKo+ET5JeAUt0tafIPkgHygo7T+LNcDiEHLSnma0r3xeRGkPEGr85BsYWY6jJvV7Sp5Ekw3I
0mm9ZatBlEWSeRYwzNkD3aU4cl+NsyLFm6TNFnXxXQ26cbTWvXDc3n3I1nnjtsHfj0QIVfXLmDkr
/sQt729nwfUcOp0JD5m0mUyxpm029L+VJPUWJYh+op/QWHtxF/2qunf7a0IHDOEFSz7d8N7XAWpd
0b0g1yD+G5UH/Yu2SpNAKFynbD+1nndfsD3cAGpiI811v323vO8p3dUE6JhhvWfj5WT9Z4cwzXcJ
LAX8sGQXBCecOGzGG3cGwtfT/iHEckOnOLqcOs15oAub9xr0cjMdWKnkzp7f1cYCnxnFxqma3G3f
M98Jh1i37F/8I1qPkfNR5DAq7SenLOjyeu1Z1nFs3VUfPWfgW3ByNgw8iimqkcJaxeskPVPRbFno
EzrBzCkWeZ4Ev8tWdQmxUMR4ID/rIek1gLFRXpll4BVjslo9IWdc17uiw3TFswzXtp3mjsuU6IRb
VqQTA9GJ0+0INsH7YvXBUHqhrx6PfQOD/oyQEt1VXsJZiDz8Gy8Xe1jG/Wz1mCeaebgtLArcl4lR
80lbizMyG05HqsaxcpAA7rYmxT+EymG8MhYXRow1hqOTALYmvfJJwYVeP6j0nlk7UCCDe8fsAyW3
5XUuRkJUKBsyeHUpCZUfqhTVbZhCNyCXGT8NNm4E4qMrI4alHOeJ1atvicwERF6PsjcemJczYmiy
6XFLByJPmDyoK6I4yGPsyiS9tktLhW+9mKZTRShIufPVjGCCaLAVjVlIbhT9oNGbFM0RiKdjbtjJ
ZsETNCSQvkzp1V1tC5KrWhxrv1tO1x0jqzQyEhfzwsmvswXIkRfShVsIWg1qK1eeumwF6zp5xA9Q
ADVKHahfJnPfEZO0r2jQg30KnsO9GVSo+70m2UTu5glIwaEsHCquObeD4rzASfvt0wXdHSZFyJsE
Bf7pLcVEm/kBnG84LkSsnFhJ5du5nw2EwrygYOdNlsSrw83S6XFkn8OiN+i5ou86VCaBy68xdPOp
LIfh31Aso4fOidTnS9Y3kAfubT0NeXeDo7ZX88knnm+4KoVT2ah7uE4/7L7Dk1AbAEUItfqan8Y4
C/vOHidjhPwdoqOmjfkC5VTO6BDWfp2RawJ9+UxE1R7hi9XiTSIRL5+geiT6boGMRTwr3H6Qg0AY
/Utoap5gvnNYSDNb3OAvoGLDSbzrGbQVz34doEkISNdWrPMzKuKC2h33UpkO/h1OCoKB2ABcyC0b
aUNr1DoDW4aynIeLm6UuCbnLSwaK/eZA1hiSxjr3OS8rs6CK2TnRdiPZN2h3Of7Zl1crC9tkLyvV
0EbxVMqkODgZsZdQWyb4w09lLezwgmWxhuUpRLiP+KL3unrclYRarumBBqOSfbytbfjPs6oyi3vb
2obXjii3Mq7QKd9hRFuecyspzA4XLIOehS5eRQMo49uGgeRTrSmU2VgO5spVLtpNDzv/U2qlOd2M
Iar9QIxmcQ6QUq/HDnSt/LTo1gtCW9AEFdFsFSm8vy2vAFUO87B9btIgz414uSvIusIxiDak64f/
tryepp+tXNzlvNok9zwrBaoaFISBUwSwpqwSNqmoTddxVycdUhcR5FDaZMac+G4KUJ5cK9hyLAvr
BOlkzIXnyQNx3ZYi44Kk8vaOUzCR6D1Tj9UkHnuBsBPs6CSPkkmb8k4wq2CExjRx7eTsHHaR8NyR
uOXVj3IRqHFkcjgj0SeBC6xaSaAjakWKgcy6sfrFWW+nJvW6/5gILoxwElv4+NpbJ7ePDWQkBHwV
Xne88/CgNzXuUeaX6Vdrq9DZyyVb0msHCstE3qW9ZMn2sXBn/ZchlFuopQZRPVphiVUh7hCPLFS8
Q2XfFXl4sVXRAb/pGgvfEytJV3507mjB93DkbOc3rdi0t18WSC97lMTl9CtpJGTCvjUDm6FnbmDv
jpWuVyNzbBPotjl9nrpDrOALxE55ofHhVeus7zB6zuWew7Bq7mFHSWSGgO/Sm9xD1fGgbbrs72QZ
QELt7UEuCXtlFJ8ZNno2Nf6PR03hXFTBSfXhcr1h/5gYZV2FAhLzx4prD3V8PXQiZ/nWsjAyhv1e
Fzv4ucM9lT5YHP6P4Nq+wmXa/PRF4nxgs8ieJQ+OLVvn+XuQytaYdrPOOphW+/ZR9SOF8wYsMANS
FJC8EQ+IxUIisVRiwLO5NXVW5Fgkq7ACz4L2BoF4mBK5lm+SrQuClzk9D7b2BEiv3jfrd0uacHCc
pc+eFE4vpuXPsqB4RpPpZGk8y7ZbSZEb1vJzkGyBYwMA1kRuydOPvFYDyTsaBlIjogiuguRe+8ms
rxA8u4pc3J60XXuz8vCAJwG4KofDPLvHrvBz9ZiB3qcXxzTqH3xkn+7jKrwuPSXbSG2SeE7qxKXw
aqxls8hs68VuTKkODsGUK0cuAvPbkZ0KeJMgEN1wXLtMUikMBSi8o13nHpWLBkFpBcSIL7RoOC02
JwcwiFIIwX5ImQMlF1jDAThe35SnGgKEbHFncCaSqjYHNu8tkUKF2K0szrvPchxH/8XvUdGSw6R9
4opMQBpm1BYmcwd85jS2rJEZiIVdHBT4TviHLC2+m2ktmwgr3mB2S5oI+VmqTBfZNW9O4OKZLhHt
YyBoOFh/eNpqGu2NBJrbVOgEopnPZn2nit6Hq6clMQ4sxRbgT7CM8B3QN3d8Fs31/bEwAXFv2FqU
4tdvUN3TepSV07c7Emx9d8F+jGoWETOOdIGkHppjIE9ul04u8sOVxcJV7TNvPRmp8osTUric7SSI
EIWFsQZ93sjkP/KQefyrqObm/9A+MPwj2chREyEpPQQVCb1l4OIzxnoaycagt5KGp17ave+DqXaR
LTOvHoX/oFzoOuRQJzrR1wJniN/dMc2G+rdGeEFzoDwNJuAqvwvgCJniDnp3a9ShBb3W93vcwE4N
c7ERgVARHH3c0ythCAZNuyq2+VA2RVB9MvgO52u1Fdt4NI0mrKJOw9wcaFcDkpIAYWaHTthE8lmD
BGLE2AL7q7HXlbilC3b0zLh/nBEHZ6g79VA7QMOMUiN+YBhg+3ryl3NFb4VGlK+njmtUbBD6UCsw
MCuq/An9bM+c35tLoo562gYwiSOFQdNQ88eWCUdKI+YXdGtZQ1wdempnN7gr6boMbLz1FLD5EzEr
LYGgosjCkyBl+ZsDniFjXfjypnVHUm0RW7z3lXCmvYCiaDCLD3i6JBYSZkpegooADwJz0W7J5jOZ
Ucnv0LrkK3deooZfRCOe90VrY3dYdtHFRT7iFpJ45dabRzR15OBMiwtzoS2GOjgw1wOKXPaDFbVk
rbHuc2drZpnHYTTEHU4/g/2EPOXvUpn2GsVIAWav3OiibKp2CqLKW7B+pA4WNwWjFBt5X+bXw6Db
8BoUw9zica5Qt6VE2Tt7VlOUakGakmESFDmPVGC1BZrOdvE2zkMTEsBiqezDGtt8O9WAHAeeartJ
rnn9EU+Nsxp/MraOL6ISCytffGjo5+2WeriRyD+YTVEnMBSnYdupUrXebsFEB2pi9Xn6LRio5C2F
XPg26ADvYXUpRPZUNz4CFBqU7Iq4mWC+R0Be5Och9EZxHSzV6u2Jisheh1kqhSaYHvAWoHn/Vigk
l19+kzKVazwgWzH6Fzc9dKVt/UuVV/2O+Mwbfg17eJ2sbcVoRQhgHRn0X98gZDD+E8zLCqFLLoGc
sy/6J4zKtXPeiHL7qVK/awE8gRxH5ddtORGCqXFY8xXmmoNd/I4zyjDwpGG4PRKkld23cKDWY1LX
Xh+x4b2k2bQiaPcB8c6kzuigOaE9zmRsd23YMwNF+vg4OuyaDqMmp+p+G5nsP7OtIpaD7ydrI0bD
sCPRuBDe7rV5cUJaDekeA1f+Ivsp7a8K3wWBQdQOaHRfWeJuTWccwKSL1k+zkHN7qP3VVoQshZI0
vcmg9ZV+Pjz3zVIyjubgORSInJujytv0XkmW2afZZb5F8k4VYk+dSYvcW0PvA5GSWSJ2bsDI+T5r
auNDG58kJodhVIxg0sKKfDvHiiAYqwZnpirLObBsBEyTCSSNQZNi8iEGur8DzUvijuUHOE9t5ELk
1GKRIYki9K1joxOCMUq0ASXzZomuCXMhm2eyRa2HVi3ACeHbFO4OcVqKOhPH0+Vkxtx26H1e3K8k
xdAWB4nlPaE0gls/NSZ97GtR/CetQtw0DMYZvf0f1mWFHvL9ctsuRyAefMSJ9TqCYR8LhmcQeZsb
D1wFOrFxEGwtMXyHxCCBNSsv8MLxGuZAgOxs2LhZ/LI2P7ZN1RsQZgBtI2jz80wawWWyhAsQSeAs
ieeytnqMhd/16zUa97S7QaSGNWIpsk9KvNUnx6tLXyY8H96V8TJCr3A4lO+NNXbfBfnx/xXQNu2r
S5jzi6WRXkbsFZurno+UxxmWcgY0NpEbL609hG8pJ+eTt5RdheKL41agxdfipYaq250J5JkPbPr4
llUSkEXodp6JAkToA5XMGhwW+M/JN4MqFwEHtLLqKLzCdU6iV/nPJsT2n2KdROjitBXHEMAt7jyr
EupEXbeymAz59IRUixTLKi9LSFsrTBDXyD1I90q94WYEKCjZh/OkMClpPQiesmRKRgjTdmWmOYDD
heD+FnHVmJ75BV24zTYa6LgRXslqowvp4RarTOB0Q7K1r0e8jPluchf8Vdyyzd2qczNjUzA2dCLH
bmJ3g7Jzs226f5tUOX3gdwSrE1qqLPdBStEYTaN96QnztPvXM/6BfZIzVvtsrHn4T28CA344GvKQ
kIcUvrqunMafv3HgMZBdW8v/Ts3KSzk5sme/giLzyCAAaK0PlO/AMjGBIkYUDQ/xliDR3PlNkv7Y
CHhK2HXb4J5UTvD3rgXCw1mKQt45OFOnmtupV15zGGjq3MgNek8/yzphDe4PJKu7OpuI/CDZ9fIC
6/HFpJBZ9ixRL3hBJBTkJVGwE6gGE4ZetyG/4rhpRC+RGSUmijTLnE+fZbB3MxAOtrw0OKoB3bhZ
TYovkiUM0NYM6sdNLPusprAi3aXU1MP+mHjNNaIyIkOBULQ/hbUxi86p6J9VK8sP3GXpdwIbz+yb
lZsbLUdIXzrOAW73XOr7pKM4jNJsBqLejjr9pMDAkgTKyWcx1yY9o6CUFd4uYKqWoLPZptgLXKKx
yK2q6qiUOP9biRaN3lVa8gnpD+tGPyeXeSGtWz3Utu/+B0RghnsutftVZahJTotn6IfdFqkPApEh
2OcZcKt7FytJye2di/LOFpj37kyuvQsZFSYCxiqF4zyuPLWdgbAvYAvrBYyiqMPOjfPFxgPTmXKQ
sTP0E7hM1IXjqZ/bBdgZhA37aIfoA/mrarKMRvAkcYbVWOxwfKjp0Wh6nZ3S2Fev2sErTs3U2uP1
2mc9vHBN/7/b6Hy8fWZNRXDgHF/PtBISgfDszr51ZyTWjOAkErqdPaZTd35nKJqJ+7pji/CH1Qbv
9n4KOgCkhxmBdZ7eVikaCe+Yz1s1jPsiwGdKreGN64WH4GzvCX8VmpMlTCZyEibPfbXaGQVrPhU6
pD7LcTLMhAQPQMJ9d7QjoNkck64j3fqrzyr/ehpxE+A2QUNQEweF5DguVzn1tyjw1uEwmbVFSYgW
xmJKb1tEbgk44JnGxc7M7onlLgYJD3RuvytXClCQDYGj3/0SocYRU27X3q0YRS1clAn45wgiV5M9
kAGWO4y8N6Y1yG1WtMRsTPlQOX8UWQgq9auotORmrg3nY37aOKcReBEgmGJJRl10Rjgy0kDKYL5E
DvghZwcOuCraPLG8ZluoJebfodYH9ER2vbeRIj55KZ6zOKghil+5yqpeC7ICnNuk86laGUKgM2Wk
r+Ur47jpN+TdpUhW3kw44OJzO2MF8gVrQCJsIx6Yyy0QtH199DtvDk6dzUyZdRZEmxNbHSf9j6Av
VJDQC6V/aLsM3XeA3zc7kaWz0sJ4Uovm2sumcfqPe97Jb2FE8H0V+PcuTJ1WPjuXQv0JCUSaPAOd
uqwSVxDpBJ+tPNGHAgN5djAb5C+uulQ5J+mlqC0pX6f3YM3W/JimSJZ3/bDgMaMLR8FO/y4YpmQ2
/YpPrQioxq9UHRWKYjdqkCbZTx6NPEuFmlD14j5T+FW5CCBKlRugZ6ohIJCwHJTyVCT9bn2g+HE4
OhWQqFtYj97vAK9jvZkdVw0vsy2If2MY3qMcCqzgXJcwkx5NTs370WGg8E9uykAI7VRjcKJn27xb
U8+a3rPMU+1Va1DSRoxUO8GYqNfhvdsug9gzoRRcEQRVtn+OzS7wgG7NA3maNRmzTxes5zNy97k6
z5lhVsYMJkTzlKLplI8uytPPCXuYe6vJLx4PdkKdAVLB4Z1ZS36uw0yG+wUeoRfTR3j9MrK0tUZt
8sPmvW+jy41+y06c2mz0WRCiR7WSLnvparV+UV6s82MfEuUcdbODt9QHd4aDyOqkqndIz5vuNqVT
Lq7JbQiKu65l6xOH8AzZVWP9aBjooCx38W/iCgTF77jAVpl8K7BMCLG6PiQ0APPacNMieRn1IzyG
jfKDvT/aRc8IeCkrmqqaGyZMrIfctwOtX2gxDCGkqZ3WrJ6sbSSSopfJ6L93+FUWmBYTFnb+jXLD
91GF6/BfEdI5n/BFTd6J6Zydv3Pb2dYDo3KTPMm06IcT1QwZg2YJXCzkrs1tUnuDbB4WRNnZ/rLs
sU/CwwK3J2NXv9BGs8dmySRII0kk7vOk9qhRqXYGAmcBX1gatZE8MJQ2FNoOsUbqqkvx3+x9Lx/q
H/gEYC6WLMg/evg5Z211FmMR33YcYj2S+bW6aOr4nMO4nGFfQ0qXqfF/EpLXh0gzkSaHqLS4P4Nw
du58DIcJsew8q/Hl8vIv41b/PXQgDTHpBhvF5q+FUoM+CBZnM9j6tM1iusCrevxVIkTnya5mLTsY
AwoyqW7UdpUEOJuYcy0gJPtZiR5eoCGZZ0DlkUbliDKlXrNQxwzlyDhlI+Ih00R/DcSZ5+V96bgW
cUfq9FVk4F8YyRvr1sLvgGlp4GWKUOFR0KNUk/MliDd/Q2Q9/hEvgATJQnfPGrnLPf4TYBlM0a0c
ejk14H94sHEje0iIExbH2P5iL5lwRaL5Ro9MHaLeS78s2rhHY/+BmJ+NXu4vhrRZLIefCGkcYoNI
VDn7HsED+5lp+Nu4XRY7g1Ovd5oH9Ba8IYPMqmzV9A5htPraNme40NVMYkVZMLmPUIPMk3GS8ZPk
yubPGWT5naxBcuU4ZoLn2KHG3y3c4Tje0BN9OW6G3Eqvve72hE6F1j6sq+IjnBpoeDai588cy9qz
hSA+Q9OM5iQ2uBfv6ozYrF2oW0RX8Nz0z1BSpLBcd8pHXLXuWyhc56/M8/9nNk1TEG2q1kiyJ78X
QDDtkoBAJMes7NLGjnnMOBMX9KZlzOq4vlbIMYEgEXbc75Atglc2kEsbDrweK+MqezKMcEqyvSgS
zjSyUdgW1crHL+TIgrN2K1a8E32GYm2nBkFTQMNnVZj7ZPunZTf4EZma+pfyqs33jmmCnLqlAeBZ
NE5wPaI0FJiqJOtv1XZ81p6Im5zOIgirK9+tRjxGUBcnIqNQqyqBMAWRYpHMRw6C+tfMvfy2DGft
hQ1eW1dT5/c/AXu9EOFe3ZD/GjKA36cWEKz9tMn+bnRt9cx9k/on8vhIclgRy8LFaPiedhNnKg2c
lQf6rMeL+8rMafWs+4FoSoe7mlzflk3t3mbP8ieHyXoxyIBPW9859+CVL6AdCE0Di7IyQ2XCtR6Z
sHDqY56k+NHWrFLXutrC1wYgxhRNIB2QNLYtXpHcgdqA9AOnb8ga8MFCKdOfTa2cp3kes8c+sbkH
UQ2uUBPWdLljz9HA6EA/7u4yOGXX+Pu2bzFTlEeZS+L1zl9oxFmr2phr5bwsb0asIDPpR1l2sqjW
SLLdRkasUuuzh8JpjibtjY/s0vqXIl3b26IhJGuHUIZpmTcEw2MFAJLZTBosf3ZZIBhh/eUf3XKs
2sMoSCk/WBY59BFic2IsVb9s/3BS9c9KzynKEXGxCY+z3dQHaiZyzXnv2zkSFqXUvvHyzUQmV5Cu
UNCJHYO98qEoRfaNAypgMGRaL4+xMxZPIb1tEPHK1V+TawU/YTHORcyTQFJWR1f2FAL+4c+wMe/s
WRr01+HFmxBtaW0xXtu68lWHK+KU2jLeTdrZjXMIqZr6XTAUHJ6pZnpEeBBn6i6EU/ahlyXAh+zz
+1MxJDwaXGaogjgbwLRPXW4/kIjIOQWby/5K2VnzULUsh4Z1rD68yak+YLg0n+Pooqa0xSpvWDAU
L0njg4Uem86rz3Nd1MdqAfwXLyyzP9He0BglRLW4O7OhfKJuKCh5A6cFwukgMc9OAB/YiA84Xeez
bOigVYLKG9LTyl5L8zJCauo6SgHibVBW2czrT/M8U/lzXQc/JLprE82ppz9qGs5n17eIXsb1ofAA
9ewFsAgtewv71b8qy+Z7o/DrUVo7HgXbXMvtor5i9AVdrnq1BPKuHS5SgRAyTUMTM/AZir1A+YN6
c2D4uxum8EJiZ7vCQKcN7DfF+8sW3W9KKOSGfneX6nQaI+ZDc8cynPX/HrUE6GfSjct3j/gvsdtK
Q7h5qQcFYW7OCInoh4TOK4UgJg81R+WdCrb0GjVMt8Sg8Iv0sxgy9y9H3+TvEG4NTNOrEedFnbVf
tBzVtcjNJQfA2ICK6ThSRcbK2ryDALbXeya0GhAIMq3bbFmc+mwXC1AT+B01F6DTA/kstrVrT40u
LmpLcBQgoHot0r0FhXm+hlrJ8lBqZJ3MK2zvbu5r63dCgX30Ln866NbU4Jcj1/THX2sbyTsePYwX
s3fRuZYaPGFYdP1zudTBd6gHwy3KGYhlFSzIfhWOBLDE/PNGThLiJn0Z1B4FP61isc46I7bJdCUo
23HqhRQEWHI7kAhGQJB2AmKHUcLSU21os6OJdRqgJUPpTleW1e0OosI4sAelDd7bNELkvTmDQyxR
JdKrhoOIUTHBMX/WzKUXWaBeWG/48IBwvzSrRNtUkDPnlGBDd4Lu0Iqg6HavI4hB6GMszG9YBdv0
vWKmsxO2ad4rQnILUPtt8oY+H49nkhr2VyOrSn4ezOU2+YSX7MxFXczWDZ2b09Wfuqqb7JoSQt7z
BPSIwbsi+8aP3L7CqWTq3CUyra9ScBvM4y3BaCBndTQc9Kza54S4HIrnMvVuJeYmWDyLbz7TdOSe
ZrUhdZzZThrsZ588+51w6g45D4Pq2LDZUrStGCPR5w/63vWdGaO+Z/XfvOuEY/h+0v4tmH3IlUVZ
gT5VTsWXCrFTuxN95KERGVAoDHnjY0j2EPPGom3O6Na7mSFUQPzYpeRkyhEsznsFcZ41CNthkGZp
GKBTHkq0gRM2YRILWLNyCfUZylrXXXg4+RWbuwXk9k8KqYi4m63P+ygby/RtQDq68L42451q68Vi
YcE7unPKCadK5eqRjIMw+eW5ZngDa7hhkF6IZw7E+jndGt3E3jis/2xsFo8sF0YvYpTeA/uGiHXH
RvEiUyCw7j0IVnMmplaKaBtCcSFSJeAz7HQuU9Aky/ZhI2u+rRecnrGYQGnwnQkGboE3d2jySZo2
UR9mUB75Bmjw18WG3iXYn1KrlJbXxlVoubc2jyBpLXmtron+xpbEb+i0satd9oPkYlGDjaRLisgy
2iE7lqIE24+9hWavS8vXewTZfOWcPsFbJXOmtRlCHqYcfeeeBuvy0bra7t99R9Gx1ctcDITWVu0j
zRS2KGpaFTcA9ovLWAcLbE8li0eoknRiEwaBk8ZhQ2RLPs+vJBo2z/Ta8/eSFSUWooGgHIvpQhc1
TCvrXUaeuIjSrbaP0LqI+Rqc1O0okJryDXm6fhtg7xXciRfXQm4xY6G8yjKIDAV9hDvnwR9niQpi
fCYFLuFqNF8ZXKz3rWPJuvNd5rd7suJy/9QrTGTHlFL1flAT3RZK8AKdl6nyN1fiVADGSSr9VTZY
zRMawgxdTgbmGsZ+s3xmHSVWlDUdymxojfaZA4sefkBwUsUWqgBzwjaQ3jHeYYPlMuyAy5hz20Rr
WXtFhK/QD3Hh5ylHPwttMOlpa77riu3OARfUsLcJD2Aj2COsYbiptRWzrJ+zJybLKVVW11rxgutR
3I0LTW4cNhWaslWxjD2PxIu+4N0dTiADBavADWkjdCsWqeypnWLaF9OWAF/gkXBjWDzu52SNkCM1
8ZPjOVPY2Q+Xx8Xj6+Ut2rOyhrpBzwmvEo2gJpXLCvz+YGFxpmciC3yFJkjk+NL2VFWVktAhlCTe
AEESoa9sUQcBBDFszVHZpid3DXNcFmNJ7p8C0srSQ2/7y78hXy7MF+1gDma9KhEqoOoguGuc2i8m
qxJwgYPlZGchLX4tQNrAibEJ0Nv1DULLWJYlNB4hcjQgGqY2oLq8tb/GDsx0hB/fud8gDqGG8Qzp
UTP6LFJYR8mJrcILWHbISrOd7aXIh0NT+9W7WtfM23VwttBZUCZUp3HoQiKkce0lR9K66D6YFQIr
1XQ0f8VU4Hd0RpRb59oKBniFVDBMGqWRySllOoK5fSH8GuJQdbuts7Twt6Vz8+IHBKDEWCSS8K7g
UP43ZSZjS9T2yo77JjF0rIT5fjMLgDYyLUPHHIm9nfsIHabTMd7K4iEvtWsievqOxG4SpngvsI0Q
uK2obWLXs7KPTdYovNPcTR+quXHHPflO8jgHglSlxSunW8q8JT86dJL5TnL7CN7+CZ7OwMziB8RT
8WWTV3pJGrIa/QKpXT3WYmKLaDb8J0dvQgWKRlnT07E9yCF4w6BirOP0xRcW0+YXI7ndRpVI8GcQ
oGdve0v6mYV7CycHDp/cYoxCewJrj5ouI/JyjrklNQUMbK+PuVSg+hBl+F/S35TGB+PaiC7T7BJN
7U/zKZk8ieiRELvmoCh0fwkWE0XsUhBAMi1V/5IGY/0+ND5nN8hP64fVed9T2bF2QIC1ZP55bIr2
UwO+VogRE3RAU9YygyM+ns6N/I6XTrWXbZgYw/6K7KgW0CXZn/7OOLkzxYuXEhCeMrhiFlhf5BEb
t/BpLG1xrKoWh6/yQVZRxQ2L9VUwaC7IoE0ClzW+D86ZqaD+JSxptmMGnuahRNH5C5N43Hau5xY2
UrY5eLF6R/0zvZN8+cVcmG0nONb/xnnlYQn1Mn5mSTLnsWK6tjdqdFE3e5n74VrN9ljaBWI52x1K
UoQbOz03m0MIvfF9nnegLTNTvHrOqsOCYPHOKToFL4GlqukAu5PdPP1HXcVolBevK6pH1C+Zj+ZU
tbPDlIEjOLazdeKgEI43h88h3rLmMGazH+wcezUl6x0tgoQZWCKGecLICnDmUSIj0HHbubP7Ce2/
4eco2Rkztx5y4Z5TaPwTy5h27RERMS1mb87fzSArsq2a/W7OM3gJyxjd/DgSCrjwiVbB29DbaVhK
bja0recLjMMl1r0HEjKWobs8OCSi4o3wOKX6h8QJHNYxsAJ8UtYKv5rSN8fHf6miaWgXHJ194YH3
h4QFrPK5IPUZFL7pgumagLpQHoieLryjT2xh84NH1SHl3nW6wUBa7Fp/D6gBFCLhcvBXKe1TewIt
n1W2jyuXWeYy3mZqCobmpEKSlfxr/PesFNivqJwvZHE7uDr7obwMM/cABxdgKRnpdDvB2F5cGgOa
dzx6CzVYaG0PFTT++oiEm8UcoE4OwlqOXOrcQqwcClICrWixm5ZsCVRLJKpinLoQvww49oJ48Q0s
DtG/UZZhQQeh4HDE4ObJ3guCFaddodGZUj3kjY0n1vdcWm+KuFiSSXrnIZUnjFMj/WA50tPCsGj/
p5u8+vOl1G/obvUQFaADKJpq4liiMU+8d1bW5PRMrWPbHNWkmsd5iyEmFqmq3Gieff13kQBD+jey
uMBNtIevHmk6YeYIfkiryRtJp7Wsf8rHOE3Sdb2w40GmT3WDRaHc46sSJ9SBjsd0odO3HSbKdbet
OvwOKrMe4LkzdCc4Y/RZJ44MyALpInAz05h/Lkju/6XE4eX7pXEbRkr/4+zMetxW0mz7Vwr13ERz
iAiSjdv9oDnnlNJpp/1C2Gmb8zzz199F94slJSScLlQdFFynDgcFY/i+vdfmHEauGJ0uueM+6Kw7
mtCnHQYotu9ggNl4FUPJl+1PshX8VXMeRIrJhaKgtBH1TA0OwkGxI11ybPGqNVwjEuBzSXZI2GXu
GwVz5ChYW1N1q2jQo46sY7SMbpNqB10JSi/MDOXvwMwIHk0nKds7J6rMF/Z1aLB8l83vYtLJB133
Ag3LQkrwSULXreiGhBP8IUVGn2SJmRE1UWg6hLRbQrPL22YeIqsIG4y21fthCiEWlchk4KtApHAk
sV9ANCfnVXFYpT2KSsIkIa8zMXYh4yQxpIyJS++ZlnZDm9L6sEzqOUWBoZvpgZQzzrcItqELZMSD
tEHlqF1dZc1t5NW+WoWd2XdLR3rUGcCp8HdDz2GSynLvB8qg+ouLwJONKKaJX9IorZ9gwDqGiRoZ
2YXZgIQfoNMuwgZE6Qqrmvji6hR1N5lKqj0CMEpHPFu8a9HM7wEpDT9kZhUPphqxjIS0Zrw1gTTC
XaOYs1gVia1CAlnh+F0JEyPxUqJUNkhhUFWyJDuDghnSMldfSCFgEDidN9L+jKKfWZLRzM7qTHsE
3ZRAeLP16jaLMyjKtnLKbRoS03jjqn6605sqfrODmoAZtwUXuIJfgJgQtTJ6JKNRwl546IC/oOAw
8O2B3PoRhPGIos+eODqjJakXcvTDcEHNl/ON79GCWfA6WN1ryp2vKjD7r+bU5M+e5IeidJhRY8g0
6PQEhVlAccde/x6lMvvF0S08xMZcPA1Ta+xAqTuMN0GyHHa6gYIMxzhMAWxQEfjbfh9913PQrEYc
dngQNMAM+Jim8Is7GrZaBagC3U1By7lYsOhD0wCdLDHdGXRpwJj3AeAHYrRw8mKHI5/N7t854I3k
IJdDc8fvyHE7MrxwPllRaFu0TEUgKyECOTMjwf4qXTHbjKcUugznqwx5Wy7aJ45RQ77CHyDbHUXH
qly2ypDPYHmG7/gRK1biKH53U6h5HOqm4S3BK3ygrdm8AeeuXgZI5MWCmgq4HMNSPDGoR17Ef+Bk
Q/PObn5dQiEtdqVuB4AyKhc24KYt6O/chuj0CaFS+ALM9b//9Z//8//eh//yf+XPeTL6efavrE2f
8zBr6v/+t/z3v2gYzH968/O//21bUteFFC76SJtapqsr/vf374cw8/mbjf8IvAC3ZJ2INXGiP6qg
zG9augdsl/xh84+vBBVQ13Up8DEowzm+Ui9ZYSTJS2vNCUW7JNxigsui9ySntTROFv+Hqwn8axJg
k2Xq5vHVGA84CB0bOZvOxnGNkQq++2i67a1FO+H35YuJs5doSLoHjq1cBHe2bh9fLIZ5T4ucTC8U
ZRXmIzI7mag06+3yZc5/K0m+qqkLRAXCdgz9+DIFwikIT64AKYZV7AHqhgq+9Kjr1W4Ujue9XL6c
Md/2X2NDuK5tk91lSZxY0gSwc3y9kWphS3ie2mcgzDETAM+q40fTbynwLQZZl/2Wtiti7dToupLw
BhPI58ptveSHRvfJXNuDDGL6Z77oOlosUz0B+cl8wB+dKJidVRSVYBKw77Bcb6/c/Xx3x3fvCFfx
DeJesElLOBnZI6ml6MQmtYf0mJJFYEH3GYl4TKnNBQ9TrtJvYAfnpMuINYMFLIEgUvRvhTCj+vby
zZy/SYaayy/G4VVJ5FnHb7IddZlR8A8OmW/XxFEJX7FrG4xvfRXYAKbwDum0ce4uX3V+wuM34EpH
8C+pDKIrxck3kEWgNdu+6/bEpHs/SWBKPzGf0viYDeBUgDri1u8vX9I4f+tc0zFNYVgYofjL8ZNm
6Zwl2+r6fuS3cW+Q745AP4ndpieeeQQS9Ws0t2rL6pxSi3UHlRRfNY5G02p0e78C19YA5royG7jn
b0IZJC5brqVQT5y+iWJCSzx09bCfI3AbOwHbxeC46c1IyCUt2AwgoWjkAixvZu2CkdV4eeXFWMe3
wDyrk+SKehetinClMd/iXxNtbDdgYkbP2GecJzjTFl2othyEJ+3NIuXveWqyPqN634GRr4OxDsgQ
0vv0lv6lq8e3VhBjFayhn6bQX5iOxOryDcqTMcoNMlHAUmCNc13D0U9usMorz47xSe/9vjSm6Fa1
CtATlYuAo2+Pa0m7F9XYDTdT4OC+ZdaebGMZVcpVe93pXdDNFSdkKINQObBpZCQxvrCh9Os7zODA
16lr9b8reM3knpYavfplPfYpIMAIChCn8jaClDoSNeUNS0NUzQtZo0FTYnsoOBKSuKQ5zcr0NWNH
sIfsN4PB3uSJXOIi3sA+JlkOuV437h2ARj1sqCZo1ljJg34dJahNbnMvRGWBarL/JDvo42tCPOmI
L4N0jJrHlplX7Iv4Tws30aJePZOZC6My48A4LeEMEW9mok3balOsawfuKnkzqAjNJXafM45M+rDb
9Vg909u2HB4nDa7aM9I1jLlXhvPpVzb/VobQXaHbuiv5zeaV4q/BRP6MnoHONPY9yMp7WMj0KeYY
DvJYQU0sM0HqxiqGON5TSGg9iJh9SbMosDcyhLHw6fLQmWevv+YZ7sZk1FAqs1zWdm7s+G6avBd+
i53u0EzeU18Pwc7FRL7sk1oMfPTxb0dkEDw7L78y23x4YSlNA3Op6ypx8hq0XhTgiorqAGUr2OkR
yfV2VlNhK8z0OYIo80ZFiD+skAnvLj/zn8X25KGZXG2+ZkPa80d9/NCIvRgLwxgcCiRa7optMUG4
Q4EhDyUzgg3UmYn1KewMhAbkkx16ZNxfEjdKr0ws5+/AEia/gGlIKXVW7OP7gJCDHDbX2kNrM9KF
Z5gLI0nH+xQ+6Ra6f/g90lWwBKSsfb7yCpyTBYYffv65bYM6jCPxXJ+8fz1MhhpJaXLgVGiTMtRZ
2H02Axg0g6oRFEIQKU7CiosulZihwBXZ9DIMsq0WzYhJJ1ghO4yQhGmdqXY453pvbzLpDL+HipCg
6NeYQph+GDuvNLd9lPbBtvFNZDQDcDZyO4s2oMEe4G5dqILUOTA6lWHuK2RVd/RHSSVMar4Fehih
/kACiMnhFr/4DMSakG7gFiTyjLJpV2FjCnDb4BDJ4Vv6FbAEXOVxW39ie5Q/Y3acvnnMQ95e5mWp
tsNgUBvtMDq4m1LoUb2tMWXSOm4UR+UATaL9PmEnTelHUJy75e0BV4D40fP/tYJIPdN0TO+zqG+1
7Qh2B/0c4BFkqxMvrLmtAIGR+gQlr13ZneUQmFybiioTIRvlS6BRmn0mDr5J7wCUEStDtcOJ/UUu
O49AQ7wCYXhfD+kQb+xqcA4wGKCS2oFXfcFoNEQYBqHRfpUqld8goAEFoPlTk+dtZ2rbhjTXUZIC
PIOWAbtl05h6v3NSJEKfezFWO9S3EWpNxTkW1yAbrQVWpjFYq8iIsYWSyVdXJtbKWkQ/K/ooxHOB
D3azrT+Wovzm9L6tnisTg82zHdXImq08kKQOjzDH1zX7EmCqSHZgH5R9pj/QBrOjcjP1E6LPikga
Z4kDhw9roNrXfK2U0ef3NgKAO4MIc/WrH1MHjlbafzbzcaDDLKmCrHyCvQi/SIt+jafURHiDL2wX
D7YJxRgRcVAvaZiN2lJPJuc2wKc8bmXv5N8A96N06XFlfVG6TKBcagoEpoIBQebO5JvVuFW9qUdv
YFMjdwu+tBix5JbogKvcIY0hcmQA+mbse9onqELd5Ga0hkS/ocTc/SiT1Kc+BdEbF6MA5fRa92qy
7lv88/YmMBHXQtJqOjslKzky5+RI0d0ZdmqLl2Y0wN3O6HEjXInUVeMTAyFJv9c4hb1HbzDz/kZD
EAnrHBN0sbVp1uCbNPo4vcvisJGfpPD97n4qdVkvuiEw3ycAH3xcPVWIu95McQQvQUuUGAYDDPxz
BmOxTW3kzhSRJ23yNyoM6hskqkgdqH0ZDvua1NZfB61wAhDPqphjVDyZbyKnNof0EXZqX2hrSaHa
QpAZ13scnFHybJIuQux3nGre0+Wp6nxvwzvhCOCySriWZcwHuL/WS/AoExjkXNvjIx6iDaEDwXhP
6S8SKyHMcWUohDaLHJ/QtX3f+RSJ/oZ+CUd6CBOYt0+ubKCuy8ciOnRt6T8XIXjfBSoOaoJDCKOH
fY5+ZUEw5y328cokLcGyRFMVgZZtnhzbiPhgHqFmsY9DCsRUZcDOLgPl0IQk3i42kNkQ9jSRWmZt
mpLgWX5ZL3DJwQSmXNwXTjl/qY2fl7c0b6xoBlvzuUI1mUD8pkgZqBoRQgjsfrTcnwROg5pGHT6E
ORENKJ/p9oUVs/yVHer5Siclz8NRBjEYdfST50odnZxIxIF7vk9ulZbi0CJ+pdBu0e4PldgGSEy6
R4sWaB6sakwCwT9f9SUXFnAF+TUROZ1sdVSdgqQdwvBAtZE9F/CA+Kl2yXISaYk4AQfYTsLE34Gb
tfeDq9VrDWn99vJoPqkDsOwyz1CsgRbssug7J8vuEFVD4hqknSUyBYwAU5O27i1t3tF7pQ6m7Csj
6nwMK06tFpss6g7KPD0ZkFqNL5nE+YOt68E+R73wq/Fgvii0pU/4cgzrn+9vlW5zBOG7YWXEiHj8
1XRFQ9a5leWHmtimbKfhnRuwTkDVq8o8twE7B47zOJb9ZwyJ0bZDyotXlAMnWm8icC+/7vNxp3RH
KccQDLt55B3fDJahyS0Mozj0VZ58q2Eh38OMlYD/puIOLcY0YKZliusHrb2ysz6ftxDQKja2VCos
/OEnm8zEZsuRDGV+sNo6euxaS18NvWy/D7YDkjCRHJfxlB0uP+8HFzUUggPqBkQGGO7p8ELMltUq
bA4eTe9V3ebOOioC/X7U8+AVyEd8S6NKXHnSs5fMDoXTOSge5izHFicfd2yPRAYWuneIE9VuyGII
PzmRk79DkSNINmfzY9xhJvOessaloH35iT+4uClMm6EteM3ytH4HCzjHUdZFL+j0k2mF6KrcwXSQ
W6Mgsc12w7xe2BSH9JWekbN3+eLzb3g0XZtzNY9phV2MjdzgZEqhq4gLeSiSFyGDHlm+zi/L7uxe
HxLYc2CNkarF1pOF4uRWCyPj5fLljbPlwqQYKzk/MMpNPvGT4U2JGBgOy9DhDwh5qUUJZpPc6eSv
wSXAjoqVQKWh2/U2KlX2CUoq9gSH7/d19LKUKJFUXjlYnA1Ak2meIUQdQjEMzdNRH2PU1xIS0KI4
TA5Wams7uAskh5mlkLso7rz7biKF5vKLOJvl6PUCUAEZAd+CwXBy1cm1wMT5QhxKT/OcuxFT7r1X
pvnazEs3JshEa98vX/FsHjdNR82vF+k5s7k7D8u/diUYyZDNY0c+oERLP9UlsZQ2WuQtUFjryiA7
f6XsetgWGMzfNpVqcXwpHzlBhx/Wf8GlVH3Je/Mr2mEFD9ZC0N16bTx7I6N/ejxn5yxYLU1dOixV
7skbrcjVISoUK2xYW/4d50RnqZN+xNbSk4+QKO27MmOruWDP0F0pfZ6/Wq6Mftxm60WDw7COn3cy
h3yIkzZ4yanKkHDiw+o1usp/grhSmVeWK0v/4HI40eYSq+ArohxwfLmcwcy5LbQP7A/Kao+5oi+Z
tCbcyWvo56L+hdzX6z5NlqOjXPKNlIIj234613k7dDq0AxdFf900RrZRZqH9BBpBRFodhulzT7qj
t7FaUqwxIEVhSumtHILb0olrixwG3SZ3r25BHBMINOOwG1SA4exGSKubvoew88wJwGjfUVa4yWMs
nVLnZAclaXjCZEfOXKNZBey+viZF2uIk/7lIw/SV5MeAmNAwBKMz4bMlLQVC+bvBhBCvchVVPvaj
2urgiWTxY121jrdiM68T1BVk1S+nFiPIgrYumgdUj9rXSIqufTTiof4cVLn25mRt/Z6AIYzW/lBP
z0qmHnmBHerFe91q5UEM6fTeU397CdKKmI24o6iMfnCgSx+aJsxCGl3BQ2+ZobfodcDzt00a5YfW
M9rmJsvqSa5yehLLAkKDc4tInyAh+vEIFQRg9xSx9TD5O7pvCBwdHKWfQSKjwWr9uviNBBBnMuaZ
qt4mjt4HLyhdCu0X+rIyfx7bOFqx78uHjXTntHaPAss9lCH8vpR0m9/8R5h7doH9u6uQIK1FA9sf
BZrevWo97sEvOfRPEvlYF24Jx7QwdfZeG63GwGi/WpwW8nWEKbZeULqrkVhSjLUWBXIodrb8uVqZ
+A9AnJtxnisSCX36mmRQme6zwwlt2Dh6Plb3gnpJ+CrriDQMjxPmgDfIt5LdMLClWgSEbtlLKXK5
q/IM4Cm1xhwCCwYSsZVhmrYP5Ui9BhwU/M/Ptixj75Y0TXyQxJF6IZRdznhu8S01ZwWvxDnzubVH
L16hS2u3HbF01gsUpFrQtk+qaEPMOJJ4tpEjPgzT5VCsmd40INHInTdFeUu9o3xEAtBAcX8t6Ztj
bSZ6MrqThsrymS6BGSB12jS/yQIv/E42t4b30g81ygfdLA5edUUfvfssU+QwteW3NMnSiujOItv0
bgDfOAp956GpJtJnS4+E6TcK33mxomg32nO0EBALm/EPpXF0x/BLhyTsJ5N/U+9bbMuPaNTITiiC
lHZBy+TW4hpt6IfBdTfeIH82+jMkEUXb3g6VOjge5f77BFb0fV91rr5jT8UsQh0iRgiBWiooRwQ5
WHmfMIINw8adtWyveTf8YSHZIugX3OqICE2lNI+wvWiZtRm6HvGkB9e62+GB0HBhdDGSSduuuaMa
BK58iIKqeasIG3ifIGj+TAwGNxqUCDZn3bn1NwyoQ3hPVFmU3wxjhmtlGqHeiDAaYEnU4KVv9MHT
Os55WfgmWwJifnqV0wjKEC1QIrONzPdSNIO3i4vWJV4vZYO86smNCFFw0RGcYXcJOjniH8U+cMGa
LmOr6gG81yhkbrum9KeXqJVYB7FTNxzGpdLibYluH89GU8jPA+NRomphtdjFozbQWCRhDUVI0MWb
qAjDYqkX/oBinw00iLkBLd9K7xxP3OBmjAAD2ZgMeYPgzAATpaZH1TAJjVXjVeIRvZ6NDDjCKhNu
OAgripMiKd6Ea4T9opVenyONsgnO+zrxzycoCvfoJmMDIV8by2vbh86jhLdMDSertkOqMAEK31Sf
cQDib/JEVT20vFVCWso5aPnOKvBUbMyOwshCaEaUbgYJxQU8Nw2EWGSoxp2KE+bBVVAHAM2SjaOW
A2LmYoU9RwMylI/umn+AWW5V3uS/4jHsf6F7z14tw6jbHe7wRqAQQb+280t9qhc6+ifK8Lasvxed
ZcpH3QrJ6zSJKiM1ziqs4HZsdGyDlCeBGK7KocjNLSECM/yqGKrfObYsksKTXPulVcLv7trWleW6
JFkx+MfbFEHrcG5v0KzjqHWyTRFWL4ibG60DnV0fHoKMipUuHFymcqwPZMhCJfLztr+ygJ9v/bis
zXmaMwhY+9ONylQBSoJZaR1mGyiyOpitTBJA2ZIpfVQqf7m87zvfjPGFC4hPlsPp/ayQgc96zCyz
tg4aSs5veJDngE5kIwQQUThsZVbvylJP/ukxln6skpS/bEpanKtPTlh5ATkyQpX5AmUfaq7vlkD7
8rR7InETo6Q2Ahhu6JQspFs7+ZUf9vyQ4xiGabEVw8zhuNbJISdM9YxiRecc2r5AK6cEtfnBdEMk
OxITfhuLcAfQpbWWhTF5XwBx4wC4/NY/uAWLCgDFOOpHrjJPj7XUpAcSObKXZohJmuxjiLY9mUIo
msnSpN0JetMHlPKG55QEkySW3ePlOzgfZlB7dRKNOeQ5Ohup410iR1wdrJZdv7BxtWZ8Rz8HTRni
Fod1dqjNKnu9fME/TeXjsyVXVM58nkIEQ4/u5IpF0UCx6/AUghmBDNlnzk1QotJZxRMd6WQhi1r9
hlkVPlGv1rRb32Jxg1xd0cdF1YiZO45iwmxCJua1LEX6a/aY08rpPYxN0gXRs43Cqr+3RzDZVwbN
+XfiOLTMOQWCNOO/WMd37yu7JlI5qF5mikjB9q9110NiOGCM9E5DRx90K6YLONSXX9v5SOH8Z7o2
JWMae7p1cl230jVeXFO8WLg/2CljKk63TUsw8GIi0IMNTEMUD9LKsX/r47bsZ8ehP1y5i/PRwknU
lPOZlCMi9Zjjpy/ppSR9buQvEyF3P0quS/hygJUNObm2NIdJv7n82GcXdHV0UjZThGABM04LEaVe
Y0AgJerFwBX3UPb6uOpDIW/pJpW3VuR0Vw7c5y1U6nuutCQl3T81zfl3+Ov8a+cKI14sycjMiUWh
a/Un3hfGHTGEmuYTHovf+BWjuv1JqBYsLfLh/Al/spBXjovnRZD5VnhuDuKsAgCRTm5FFnhNo857
EVnbbyzyjx6R6hfLkHmrpqGahRsgRtqq93Xva2JCSA2NyvqGTN04FPAa3Ss//gc3JBWFIb5bfgsH
Ie/xDRFuD7aP1fATtF9JxFAZfG0TNwDrLMcsWBKSFq5KNEwU3s1pvPV9LMarmMzgL9Is9B9NB3vq
8vA4+ypcaUvDUNTHdApGp2VB1LNuWRkBAIoSE9wCNoHzHeFx/00Ek7xnaXkbJRSlvNX1mzgkhfnK
KzkdngY7A5P9ifO/l7dOZk8XXrlMWlS3WhkWwW3shVXybBcEWe/wYwPBtwsZqCtT9ukUxEX5KkC6
W1JRnjzdkGR+FqZR4jjPMZz9n03DqXlb86fm1tTZMazVAGxmQ0JjWb1cft2nNUlWSyrt1N1N06SQ
firxQGGKWA0z8R4Bi/uDUCmCS/PJEOvIdHt3LadI+4r1WCNqXCFvvTIXnClMDFMy4YLxZfYx+UhP
vk20erjGpPT3eVYO3wdTU2vib9NiaUGz/5rggtkSHKLtSYiNsGfGLbzjblo4bMCv1a7O5gnuhRo4
zQdQp+jKTjVlWumJGpVDsgeXOt46sLKwqZvRDj7VdAemBxFw67o+Ab1s5LaeM8Wfu2ryrN3lX+SD
+2BC4gyKppTXQon9+JvE0GC1PcXiPfGi2U01jumjqAabcyDipPcqdozvthjqF1T92i8KlP4a7/mV
Jf18WCjqWjofopAU504bUG4M7TRKOrlvO9qqS5XhfF1xStBfKx0z2ioQBNEAjyVHcIHJpb2mFz7/
IKjJ2oLCJWofXdgnO/Q2mRp4sfqwbywrxQk0pJvJnjMePVzFidVrN7yiaxuB+cX+vY0xYA4bNtsS
Q5csT6eFUrCCVleQD72vmwkgi/Iycvf6RGo3VHaiK/Pc2TzDZXi3bJXpF8+fwPGvHKJUqMjDMvZk
rGELU5RwF0Fae79DGHIb3xLO8vK4Op1Y5+cSyEjQioHgZrk/vmCdDnUfScRcYppcSBtT9qAChPGP
SD26G8Zx/JnuuVxTw4Vv50xJ4Kwv38FHj8yszrbYRkvGuDq+A5EDFq3AIO8n0/RJzfKqbnz0W9/Y
eFloGDcJnbbkSkv+bCDz1BKIKBV+npnRdHzNEE1LWsejvpd+ixhfYrDYUVppofA7nW3dU0XCsJ96
HlTY3At+Xn7iD975vJYwpXMUsxxxcnVwxllqe4W178hvkYvSCqovhbD1Tdy0abNj9Yq2WUCVaghS
GzTVqF155WdD2ppFc/S6XDYc9NlORhnNhkIfNRMbOP2fZiXIGxQ3mKi0ReV6hC9cftw/Uu2jL4ia
taEzcZk8Ni2Ok4NAHWQmNSTX3WeRi96hLDupSDXPRX9PR68h87WOsVCnXgB0jSwJBJk5MBLtBwIW
y6JiDRB710IRX8OaCuNNiwcVx0cnAgRTyxJ6TQoDErucvYb6AaS40DFX5ZHkTI25DZi/SUAKWLRp
rBeTQsuK2yVM0eHiLqYkHhZFpzCOOWTWDnI+IjauaJ7Cboiaa3u9+bc9fRecwAxGOhsaYZ1MYXUX
EtwxeWqfjAMlpy7fR5YYxIIgDbEipZrDH6H39l1LFu4arlq/FSSwf4eEPr65PqErqEb1azc1/94n
NzUrlGcyn2PNfZPjzyEQZoe/Mp72Rkaxe4sNrHLv8e6R7I0lOtOI9UkKqoydUbrrojFTbeszi4WH
yCgy7cpwOZvkQew7MKLmbqTpmnIevH9tzNHbwWMkvGFvmllAZl4eeKtwHMZuaRuFXDtzdSyKPWt1
eZR+dFkX+w6nHvY8Zyr5pPDtVpi5sQfiqssb+AIKlXoeULUuy6LT7mukWJu6bJorjaoPPkbWM9Qc
rGgODbJ5fvzreYdKmgFaQn2PAC7+rSqHrIFKA/YX8eGWV57yj17g5KcGwMcFqYagIP3TTPrraix2
mUssh773cIt89Wm1QzfiXAY/vUyCFQ39KbpDuE/uCBgcwhn9noaFkUXVjYG6+B6H/dg9h52u3jos
i/jXtQlr7OBX+qpSTTSu+4JuxEuLNDtYNkEV2qvcsctdOEniafO4yNyV6Ale2o1VN6vejbEBERFY
Loaxyz/pB7M8x5e5MWbQfqTEdvxmDRJi2qobrH0Ruf56JiItlVUSjFVZVrGjxEzOxkSH97eWBeLa
fu2DnxU97P++5HkLOY+3v160QKsX17Vn7g0XgQhVUzf2ymXtTF11MyKRtl6gc/RbYuct/YFqR/bg
cuQm1Yrj6p0fTM4IcK3pZ+SnJtMHbIn9UxxnjnllRHyw/LLIzLUperQ0jU4mZ8OXE6nobACq0dY/
418nqSuuh3aZwvXNIFRW4cs//VkM/AgOBTn0FrNW7PjNpPANjDSpzL2p9Ml/aiHXvwamloyrwe6M
hsOVbnxFZR/4N5Zdi8+Xr36++FKEo9TKX6mAcuY+vvrYdBbaQta+djYJ1aBJ3vHJd9BukU9pJWHk
VAJdYrOoj9caSZOXL3/+uhEsC0pi1B3YbzknSy9PKZhcJ2vvF2Gz7sBZYkRNTQAjcWjQaxDNtL58
xfOByMaVgwv+Osbj2cEB0WYLoBFFnhf6mBtiW9AEJIzBXoqwNJ8vX+x8FuViyLI5ofCSKfeevN0R
sHZdZHLfjAFRR4PdaL/ppWACUJY+PIx6HHxKm6a7uXzZj56RRYN/27gAKNwdX5ZXGmkpY43kFC3+
oWkO5UCULfYtiQqERF++2EfPOEtmkDIY4ExPvxiTVg0kaC5WwHgBvT1o2l51nv6E6tUvZrQCK3lN
XM3ly56fABmzc03ONXG1UMg+2aqbQYi4MvfwiQDuxU8osLdhXAGKI0NCwLMsrX/WNGGp52vhOpuk
v+ZwZH79v9yGPR9FLUu30EMev2sgVtCJNFvsO0szEApZ8UZhhkCMA0ztjkgGbN7RWLyPQeg81nXu
UZUJr63W5yUCOkpMrszsfKaUaE++IyVLwk0cZfAj1C3ZlCPd8C0tJt9dM9+i2uqqQD2TNKQyNoXk
TeEshpDChBIkMw6nHPeX38sHHzZKKgOfDvo1QWvl+LUAKMgSaOgC8Hwc3upVGGzwppgzVzm+b4Bd
X5m3z4c8QhqdXTOCtT/r+fH1gojtbixb73kqWZgXdZUWX/QEREwG2rS6MoecT5qzMI4Hw6HFPt6Z
//e/FjPXiwNMykW8NwZ40k9NBS54y8mxW8GhCwgvBV9ur7KgLL8qNSVvZBWhAvnH3x0HRLpkTN4I
IimUHt9EY41Sy+WY7/O2Tn9wPy25dfBVlnGeOtPW83zzLgYMdmU/evbDMk8z2mc5KGdFTk7HlzVY
lDq/p2EWD4C4Ny4WSgqPN9JoinoDYia78pjn12PwsOOiFcmRnLLj8fVyvG7jFJoeOROkQ90UeR68
UYQnfAUJFaDuWAzTFYfoh5fEFM1RFDvT2QEtwx2HbsFx97VsivYmd2W4LRPbhbAms6En6g9E/5XX
elZk5vOdjbHIqqmvsB89mUcClRCzm6f+IYHUBvxo0rPqbc5BmT4NNfCWVYUXvL41Szd5sKkEjOvR
9XGZYaJJh5uyKcm564C2a1c+rLOxTp8fq6Ruk53Jx3U6zbrBKAsOX+4+tZv2Na769A0hBEQ+vQ5r
8dQRI/697IM22ZOdmK0x3YdXzmMf/BzUe4FG6lTb8JadrGadkZbwrEf/0EVaf2v6ofmVRIIcaxfZ
uBDQEl9cGXNnO2WemcbkrCrHhExp5HjMEXJB8jivY4/ZadLucitJb5LCcfiaB7gVkOoLsQrCFBYk
pwssK5fnzrO5TEgX8RmDT3L4s9XJA5Ml2sQDKpRDUDZE4PWQs7Y1svJgKzv4Zpcvdv6simmT56SU
T3HdnN/+X3NZZzUhVKoyPkSa1twULC2fJlla3zjRvrnoqTZIUEl8pqNIy+3ypc+X8Pk3xbY3S21Z
KU4P2laOpByoNtdGXvAZGbvYGmMO96zXqq8AjHJ0XmG4bDytgiaWhb8HFB1XPvYPPrxZ305LgXDU
eTMx/xp/vQCCKzSStDt7b9UD/qFFYTXNSzj4mnxyyH6bFjia2L2E1Jtx2iMs93ZCywAfGWUfgYEz
A/O+mhHbV4b9n37G0dkUQx8mdYnknOMa3+DxjWn4oMhsjtx9E+mj/xz5dh8tyCCYNiqFdrzBKjZ6
2yLwdQgxqoaLiMe8BgRW+f6OiGLCLTD0eRGJZQ4wOiJDoIwUZV7c+VJx+BT+iC8lQhK7aW13+I26
sHtucHxNB6DlBZmTSi+LdVJa1uHKDz/f+umj0X13jXl6Zdd08oFFUTwZdtPxgdE1qdahb9lLIjb9
m4ZZhnJy6GPNMwQdDl0Yd8lojtvJruJ7G5LylY/tbPvKW+ZGgBMoMav7T26lZdWxlTd4IGMtme4w
ivqffWVU9rrWe79bpI4DwtIn0/rl8kv44MKsaagPUOXOR5GTDw+uZpt7zEB7V1bgxDTi8d5CZHzd
Fr/LQGAegVOBH2jTla/ufHZhQ4b/na4yNVccPMfD6g8pCMOsf2gaaaT41Yxyici6NBYSYN6VyvL5
xnQ2e5muoM7JGQ/vxvHVnKJqsg5jzKFNEv9X4Nl1vAV5bDVPPWg6uR4RXcxWaaU192lDCt4LKglQ
x5YRg7qr9VK78ll9NOkwzc2r2Vza088+K6ioouxUcAghaL4WLOaPba7ToTGsGWTYhCV42Hi4SVNA
/Yh8u2FBClGzvfzrK+v8E/jTPaLjgKiCzt7xiyENAQgCuXj7Xmuz4gb2LTGrWCZNrPPoo6Z1GuYd
qjNYgAgNO1u++bJGGFgQad7uhlzLvFePrDeCpEQy/hp6C0eu45b2kwlc4nkygoDclU7vyqU3DtnL
iN9RLh0ywZtHtE6g/FqR+g+THyS/7JZ9B269zLqvXDTQGz+2ovDF0aHoLjVVk1mHaX/k4k6M/YLv
2VO3Bsj0tWz9sNqQdQE7yCsjx9jKvNG2beJgApIexyXqWrrnrmgQ5+F7ZATlrkLTAMoXOmK0rDvG
PebfunY2jFjolq4zxsZd6/ZEKLK9zZ7LMerG+wbLdg/9XQvKWygyuvXdkglUphpp77geYFdgbA0c
0nqcsJye4C1a3wo3A58Dkyx8vfzj/eHjnMxf8+Z//nxZopGbH/94BJgnEnK/t29ENv7sVag+Q0iq
glXgaIoUVvTF4MmxVpLMNDbQbNPaSdsfJsvZH8oRAO64bioie7uyeRSomWEeOnn7bkUZQIqCctmW
PPe6uDLZ/WnPntw4lQjYP8x6nBhPWx1hNnRg2FxtH0xZ2q38lgDeZe57I+EeFL2Du87skvLJb2rd
2Wp0ySps7D1HmjolvGtRoCXmdFX1FsRxbWh1sWaQt7s2qf8/Z+exGzfSruErIsActp0VLNlSq2V7
Q1i2hzlVMV/9eeizcbMbTfjfDIzxDKqrWOELb4gBpqPg+DH6KjvCSNXyh9bFyauD8Zi5BRerYjpX
g+zaFqOePVtlZ4PhTGyLgWUW4w7YYobAfm8TFIIxXyLkqli0VRm2Q7WtjWyp+XAZV04cVBOeEWIg
FsI65x/Rrh2zsJHofElC7D2ecaAZv8WmaKMnAZ3rQEtEftzeN5cjOnSaoNJg1gJqcg6iCnsDj57E
y16iQOoqpHad+CFzWrEK5PAF+59k4a6/NiAdaoRfgS24FGfOp4htgubovixf0Lt3D7w4EJSHJo1+
lT4WantV+qVcqOhdPmsOBCCIkHgDT4Xe2YWfBkrmjVpTvsBxkXgQZ843mRojRiVZHq8N5PCqlYCq
vzDsZZpCPEGKyD+gR0LSO59pVmDjbEVO/tJ5+BY+4ejWYhrj9dUvaPoA33XTHXHS7eDvr0ZLaW28
6EHtN/++4JwrkqWJmmkhgnb+M1oHPwRBxPACRAWqtlStLfdP+M02ffQXiL0WotcrHxgGNR1rQHJ0
a+zZHq77oFNAGYiXAtL8Piv87x6Ge4+An+Ue/Zzw5fYGvvJ4MjUaJmwbk4LmvF+S0xDvhsGoXny4
cngiDTh94CuAWeYqFcawE7zv4ZaYQtMfQFajN2u1BVamWo/E5kJmem3uHkUmrDCQ8rlUvKBFBz+6
FS+B73f7QB/LRyPRjBFMQvGM2j6Nsduz/5MLnd+eDtuaS59TDOpjPnsZx6ZHOTx/sSMT0SY/VK0P
6lG9dxhLjNjR0JykEAcZMLQKsz4CxBsUzyoQthypb6Or8WusXDgcaq4Y8I00vJs9sLcI5JgJGW1l
mOVGBjneS2oz4vbVcI0gqOg2BjyUIml3IVqtuMy68CE2Sow52mevd8yFZ+LKGWb/UlDzTLBW4C/O
d7FnxorR23X6UokmPap4l+3STMkY0Ojuy3JM7nhd7m4v7pU8zIHfCJCFlBftlHnWq1InR5vF879E
GWWnHyQgSDSsCmD6wUrUQ2l+zXGnwJe0G3L1yRG1d9/ZgLLuh7GCg7NG3a+8LyjGL5UWr/wyRLRI
xKag0XbVecM+07HnFP7ovJhAp1/YaGKDsqzxveqEvrcVGb/rIaZWodewB4LALu8r2Ps6gomofKL0
ow3/fOppF+mTRCAIeWrfs9hx8OrIwRPIeQkiLclXYkDJL0Mko8c6GyeFMgH+tbAlLg/bVFdWQS47
YLadeaoeRtj5xW3ivKQtjqPQksDIswjDWxSjVox6qegXgqxpEueHjREpqHPELQIWb3a1dUgYuGnN
iIk/jt8w3TLX6ThG9kpUebu9vfmoNcxHg+EAlHJ6mblQ1XlW5FtJBQgp9Hg/nLH5EeIb0aLuHKdp
/EE9BgffXTCGKIVWRR3p6Op0aDnzbfGbe+POSb2vgLAUqa446xibAtZV4B5i15EerMJOscwVdJfp
FMetuynQow5+4COATpaF+qe1jtHAE4c+zIN7NK5F/Ki6NfEWJKQe4k/WmcegNgLzaUJbJ6ty8pNn
IbS4wcaRbq9W3Pd6ORDxA9fR0o1ruspwD6dV/6QHmbSaNTgHFc4a7rk6ueXg6W8KiT9PFCUGcK04
3aLEYaJXZWWGv0OlAu1ESxXIwyqYQ7w7rdE+TaF9chB2bO1gX4X1pkL9IN903BQp/fLAQ4dGUYEM
rzvUhdS3pjJqdZUQcmLL1onxi6tUnrNNLa/9CE3EoDauVeDJWHfqq9Zb2oDDSW62/l0cF6X/aIeY
7BHOa9aXzPUlpu16qr1beSKHVVVo/ue46Dtzk42GRGvaqPXfxKOWcco5hsVDEVhom7XJWH2g5Cl+
iIY62r5RNfnAeVaUVawHGGUkSTFER1HQeTW6Jv2KNEn1JTKDakAWNfFfEAe2INuVSbLOWup1G1zU
5QNA5CJeR1XvvNjQ3k54fLTHxEn8n23iaemKMnyOL44eBF9LL/N+U6PU/C1Q9Sp4zQv6nessIRnA
awLS5hqee50+5TjHdE8xZkEfTu2QTw1aTB24MrwQzlwKY3cVNvoQ7AcKh+Um8qRaQ8/K5QeWJMJ9
CLUwxocTK5UIB6XIw3AuRy//kzv6tffFgTmPSoia2Q+uPnRv1D3x7pCmh2spNFpvLdCtRWpVhCi9
DtFQfbHHHMcAkHJBvYpjuyxJ06YLAGNM6axUpfG+I5VQ/GhKvUuemFS4QQjfbbZj54f3PjwzfWV2
atO9Di4WlRt8XYd+K/yk+l36oEgJRNVuxKrSadK3hjaiDskQA9W12UrNOaJr6X90+J8orw0VbpzY
1QRnS6ds/HAfZqi8UZoZWoGWbDGM67LM8HrBIcHCLqik7fZD1PRF1pIuYraNkXOajleAfF4U1dgs
NPTdEcHpQ42EzCthGuHdjGVFrFaQCmy91b62OUzBb1pZmfpzADOoeTVY/q/Ucor2wwyxl8Q625N6
cRcGafeotpoovuN6VzRfAPWPVNg6gcARqpzS+dnIIO7+k2Fk2k8S5Oi4y8wsH1Ylmv73hRp5/Qpd
1NLgE4HxtRLpPZcYNFgP2Byr/UOTtpPlhECoco0AM1nTxodp+wRI0Mru+Q/TbQ05tbfXYBKpU6ZE
cROxhijmgLWfFp0yKwkR+FHL+i4dK/Twx7oesEEChYPAcYCbAPZSZuW8gD4LcLtREulu8ADCBqIW
Vfcs8BDU7iJVUfZ2G1veHs8MXERrlKdgADdD1O5yr0bJSK/SAdh+4Mrgzh69YTy2ZomxEfP1i7c4
jnuyyVSAKNMq3f5s1nWgbc2szn7XCsTrf30qARLB7qHMaE80krlualZoMZKiavqqlU3l79RY738r
2G1g447WvbxH0klfSEUua14TZIqIgYYOuRB8mPPwCeGeRpp8xhdpRMUqtWCxxphhfapkxeWNfkn5
1CGU6G4GmcqPsvAn+zUTJfDMpC73rw/3BE2GTUGYTLRwoUkXY76TBXrev2A0aUES1/BAUuraXKlW
7XzxaiVYaMxfvNsMiKqmNqE66P/ONSzySHXGtDGGF6tMx1VXhdYhM5LuNNSFv0TNuAhUp7F4l8Gu
aIw5r6EalMVKlDmHFzXQrS8+gGxMo7ld0BpHmPveHE0t2vupnyzhVq5MkqSL/McjzQMHPYuQiR8C
t6Ww8GKnufIrKYJjTWkq2uiILsmFtOMi9LImiiCkapcUHveZWR9ANdGlsFLDfclzLO2Lcsw+QlLq
auUPlvWi12JYSKwuszyKWmzeaWaTTNZcS3CkgpjalQ7NHubLFsC0+hT1Rf6rCW3tSROyv1dtaey1
0WrxcEPmHnen1vx6OyabZ/RgGUAmUaPmzZ4ABO75KYpoZuNx5mSv+mAU+sooaXZqTRF94CkQ74Qa
k8KPyO70EMg7UK0C44iFWvF8e00/gU6/TQEb/CUk0fOfYMeugv9hULw2ltCDjWfUHqjLCp0pz4nr
x7ARAq3vIvt9e+bTzP6OfBkWF0zaj6BQpyh/VqEPuxK9SKGXry7UNv/Zz3OuKz6VfB+NMNiXQVsE
mywnE/xkQL9/vz36fGtPo0+EXz49+5r9Np+0hYUUoMVXylNwq7K8cL4kqd7e2bKF3H17sPneRumG
4htKL1P3zzHnXFRnTJAhSBLnVe/qyfnA9MIVAMbe3dJQ0z/MAPPuhSEv+mpcSc5UvzA4vA4Xx2xj
QdLuilB41RHzb6gSq0wdLAPlgNyJCcuqLDgAk+y0U6H2xOrE86O3ATljfBSBTg9UuAE+Nb1MnBHL
LVXF3LKP3Xjns0iPluHbPLAGzmxo2br9J3L/Fmf6yRRkXRgINP5SlaB/RyNc+5Y2fW+/3l7Qyy2L
TjiMVri1rCwoxvOvhyw5rmFuXh8bNJL+m0CLj4L84JjU/bBWemk/YFYZn24P+udCON+xpE3gFiYY
GA/t/KxmTeCWo5sXRzRCRbnOhI9nZeNEAa3GxrHuQhQ3N4g6ZcEuG4Tl3LuoOR1KqQhjD0+lLVea
3QzlnnS2P+ApnfYHfVDq/uX27zQvDhaIYpd3kOgW9pI1u7UjC2RMUkn9FT/YEn4BVZx6b2CnuPDm
Xh4hxvFYVnJwiqDz/FyrC0Q16e+/tpWMhx0O1r8soGd45raYlC88D9cmxVs7zQecJq388y8O7RCX
MaSGXpVcQeshCfLwzkFlYjjcXrxrk/p7nNmt1LhanOJzrb+SC1TYbHoAEvBgloM/eZ2DKPv34WCE
qGiATTfvvE2H2IFT9u5ovEaFnvOol9GDZUXpTxWP56Wq7eUSUpKHzTjdu9OQsxc2ivPaCSOdTMNP
um+dUuJt0lJvffvXKdFvcB3q4iiPO0zs/EtVlaqLmG7yMegrrLO0ph6Jyui6Tc43+sftwS4eEaqU
PFpgOzS2GoHo+WA2MtCai27R0SiSBv/HLPc+SPzg8biNOTwCF4uOVhSX/2Fxb3YLB+DiFpoGBytE
e5X+rzHv+gIbMMaEesSRrAmlHU+XmbHJkTzCkDlI/X1dJvmd5tvjQhHx2qSRRqQgDirOBR93PunI
xYtXOiI+hrXwKR6iq7DFpz44jugDHotkSuu7RrUxf7Eq+58fM6AMlFHA4pngSYDeno/uoA2DeFOV
HrOYMq7RJfka7yvlhymr8q4J5VJN7uJETuMRfLFpQfla8y4kIE8/zMAXHiEkuMp9iL1oueuxfABG
k+SDt/BwXpwStMomDJbDhoCPOi/Q6rZwdCJ7lLNEUGdUTjLzlzeWS1z7C04GbfkJdjflLbD+aJed
LyPOVigCV9lwdCPKI99RvDSczVhhDLuJRdt8slMqaQe9sT1/a9BSo8ba2VVV7XPLG+5TJ7IwjrI7
OR4Qma/tTW2Vg7tFqU52IVnvIMb7yq5ScXRdLF4KVRUaKgJKg2dSO6JNJnSFrB5vYzL6eq8naUSJ
psxt9BZF/COMZLDE8bn4kPiiTFwXYu4JLjFfWUEk59R+2BxHW3HAZfTOVw29pn1lN2IhH74cin1C
ORXOuGpdoh8w9ws6i/DnCB+lPoZh4ulYV8sXFHGsZnf7CrqMtP7QutQJpAPMy7VmXxLgbQQQXxfH
ZkR1ee/3Mj0gVuzhLeZHtfgP+yZMSEG6jNY+NJryFej/SN187Cl2aL7MCvC74xjmG1U6ypdBzSoM
lirZAx9oAxOxHjMYf8YB5mBraTf6fxbR2oE8cSh3Sj1JXcVKKKvnClZjtoBsubhqJpKoR8hKlkKY
PI9cOeIiwYG9OWqObNu1BsUYFljZfO51UbwPOr7fJlqSexTftYXb9SJonr4eWqCcRCrkdK7PD4jm
ZVXgI2J0LENqeWsNSeVqhUAbTj4iUiu5z0JMmhYGvbjSp9NIWxMGEQeU1sP5oE1FUOmUen3UKq3p
9/h+5qBTMJ43NoRr3VMOJXuHldk/PyWMS9mC+j/RgEeucD6uEBbeV4ZojzqC3pjOI2p3jwrsnQtR
51tL+QUxQVtfyrkvjompMSR36oTEJYKb7dw2RMi/tnzlmDfUNPHUAsux8lolzXZ+56Tl9vZJuSgZ
0U11bLoqaBbCFoGNez5LUEfg2/IhfBsArT9EFU1yLeziRyp9nyJR7G0z0p5xeJdPFOqsQ8OUnyrR
yYWPfJH5g69mwvyMSQZz6nWd/w7sQjK2exK/yUCOWzONdCx6QokFuI9IF06zYygfh7Iq/RX+tT0F
eyAisAts6S0sycV+45eg9wBOjQoEHrGzp7yOupJ2QR+/GbzXCfQ7P9130RjutXIUX712MLaE70vX
40Wvj7SQ62py85hKH/zjfAEkYnRt1DvpW4KS83OFcmW8KtXMuBNdgaqfr5hKhFZfW5Urs8Z8QLil
88kFQBWum7KqtnxD2r4Lu+PiwJuTugAFGfSpKObN34fY97RODcryrcQkvMZo3sWJQBqNs5LSdOUq
rBqnRjkydYJNmQ+iOvQYLCRbLEqVo9tX8a/KVNyfmVLThzZCEvG1nobNXnZpt1D9+5NgnqWC/N/T
O8YuAjjO5z9fwAoPcjlW4fAK9rPKMashVgPVE4Flo2cru1UbBVzr0k81kEedO3mqe1b6n9kq2Ve+
jRweBkD+Jxxo9H/tmwIW4HxNeC2uMh7B2ccFqg4wsPF6pPodnHCQinnRJS4sk/lpdodiChqOtz/d
5ZdjxKmJCXIeR585LCU3PUzmlaZ/TSM/8/CvD/1HDHvwI80wiQPp1Rt4UfwvY0JemGJCyt+zu6tJ
2kxvnb5/jchPXxzbHeARlN27NiBLw6E3/7s93sVLyKo6UDQA3VAJhW52/sUnYErNd+xfzdG6D2Qu
i3Vkp8ObXjpKRdEMpTx2sPxcCbv810eYoQHKE4uy0Www++dDo/gSueAjh1fK6fLQuIq1weHZ+lmU
qtwljWXeqW3gvmW5Wb/dnvR0Ic+3OYkGQH2QAUDqZm+wnWm+60pG1rIx+WJ2ZSXow2vaRgl0419j
NiSpqVYBbiK3mfL881kGZeXhETuMr0mjya9a79YPvqPUzQaXb3OpdnFlxzIYtAUbrMuUXJwPRkDe
Jsi2Da+Aa6iq1q4UGljYpilXUm3CTyKpvCV28NUx4UlOPD4HJPZsB3V1i9hVWzPBwPrZCxffY5fW
pLIrEmHqOGaiW7u5/f0unxc2K8hrl94BFM25Ap8rIJx47ji8cmtisGtA8/XEoK9FkzlvPu35Q2XF
1s/bg17ZNGeDzl5XLbLxHY0Fa0v0+1rqxXMuE+OUDsPH7YEuFnTid08Iw4lYO/3x/CNaFbYMSCD3
RwvrTbHywg6HZz9BKnIXFWXarW2fSuXh9qB/FOz+PhN0RCbe/gQu59bjNjgflSx31FLHKd/iHtgO
tp1UAIHmpkQPURlji1lRIr1DLUg/VKEmlZ07Vpp6l+tQcvdBaMjqftTeHbsU7zC+nc8m2vc7et3j
Y4XEW4XLd+qgtYr+rhNCyO7tQd0PlYGC4KhY1L6IFNGobUAQhK+B6feH2g+wQrRDLMJXQRkH4Zqe
jvHZQL2lO4B6Fac2SiHE8uh0X2MvNPxfXdgH4w98ecpfBZq5j73eGt4aJFIo91Wpu8nCol1EflMb
CQI4LTPCeRQoZ3G1WbaOP1R2+SYsJUl3IbrFWGvXQ+/vNbLdbFWWltJsYmNsP/razk5KanUODtiW
Xh8E4pX/ihklu1dV9PfpvZiIfM1/kFqWoXRcv37TcmAcuO0WQLP9HOMbPxvHZJNJ0S0cxouoaxqT
Pgf8N4pjxDqz/RrgIVV1RdG+dbmGomiEnBNsxtZMcTNGv9vcOlrS/vLiEtnyCnPvTwH01X43lq0J
Fl4bC7HG+gQT4YWndH5gp99F52nSO+Kqp09xvqP7sqttw+/KN6dus0/B2PgH0mustHnQhn+NFRiM
muAfZTcCPVTazwcTdNfA4yryDfMB48P3G/enGRhdsJFIHCIQ7SCTvbD75rcgQ+JdjMIlqEbk5OZG
iNKo6SU4VfMGXXxcCy+vTqS86k5C6fwpuJyKh9Rui26hrzbd52cXBd14qg+8L4SIHIBZHJbJyLKL
1lSORuxlcq/XtvNsNK78pjkx4i8Zlz7XVe4UD8hvFEsf9Y8V3fnwbGx64aSVyDpeiH4IP6ITPbTO
UU0n/WKrd9P+2xgHGAxawnbqN2kAi3GzzmLLFf4bkaRiHQbMjdW1btbJjwxpTm/f4cPi7gc0U1/d
IUavIdGlJrej2QLrrofOzDd0WHXkXXsBPnGUjSsOJtbHSkfu4Mmu38PRwLl8Cwq7wYM40bpm05e0
V3ZOo3pv7hCp8X70c0FRKtDirWK2YbJPCnbC5GtWNdsuwKJxj4qyUn/q+9DrnjVaML9J49zydxcP
g/k60Kkqv1hyMBm3FegL49ZNKVR8sn26Cb9uPwLzlwc7zam1QZIyFQnoQ51v4khtnModA++Idg7O
346pBEdAYtlDqUelvaU7hGD87SEvNjHMFJiIbCfSVuq+syCw0scCO8mqeOvzqLJXNQpsz/WQp802
C2x8njXf6NUXLcCQbPc/jMxZpfdFqxa8w/lkEaUeNcVv8zdevY6TUqortdabZyfXVAoiAzX+FHPV
hfn+iS3/3r/Ig2GjYNFcoj0+NS3Oh3VA5hgur99bT0Bo74TUrHcw9453X9GOcXYk1pPROmbmuz5W
1Ad6c0qxbjxThveo8doRXub4YK1U1Jd+ZEpb/GtwBfB9wn9wwsmmp197/gNxKFcBchXKW5PYwsQH
Ui9/0AgQxdYfTBQMrcF/rQbPXeIqz6/rP+NSSCWkw76GN+x83FC01Ov6PDgpll++gaQzNplo3S9R
Gxbb25/+olLy/2PRRuTRIi2fW5QMneaWlaYob6Iv5UMt6/IHohfZVol0hEu0Ck/TDN0Na42Hnhqj
UKjZd7XlyCU9vvldOv0Onb44CmoYbFzUxxJzUBx4Dv4bdrCucRgBE35NJUzsAgC1WJkyMKN1HjSj
/phFPJVLm3GKT842I8w+FgDAAkUaDLGn3/cXfbYf8WBsIQ6eGi7CdZ9NaYkVjrsmTp7twUTcPGsw
57Jr6z+S4XyPwFG3cAwvl2D6CZNCL5sNaN3sJzRGBc/My5KTmVjlBq/B7ilLXaVZCYOnOmkVv1vp
diI3podE/8I+mPbUfP4OXAjI8fQseL7P5x9l2O/V4JRPVZCqMGo69bFIG38X9qn4DJ7du4th6+56
7s11a9XRttEqHKYRx1izq/L17Z9zeQJYBtJ+YnCyRYga578mwS7ZrdHzPwUIIj8oWuHsTZC1u9DP
xNvtoa6tOnuf5Al6EXfg7KbHYzOJfC1KT/2InwNOIdk36ZgdgtAi2cP5HL9R2YXiVafJUo46v/Ep
flMNRhFSNaYm40WFo+rw7ui95OSOdrrLhBe/qmEzyeBn1v0overdVzRvYZdN85l9aNpsiNQ5dKTh
U82Clr7P0kaRVnpywI+S3RQiwgJgHGrkh00a4q0+JRhtnUbQPjyZHjWz15ZE+a9836kQgFIhtIyJ
yXf+fRXNmKKBIjvVoeY9p1mVPDsDjpX1qCwBB68s8tTiwIFretONOZIk0/FyiCotP4mkLfeNofrB
Oml8BWXCBGKRHY5Ebm6PKNbtfXVtnXlN0WRDDovmymxfJfTASGyt7FT4fvs983sPBBqyFvAPyrvQ
rfSHkkLWNxAn2qe0BFxze/hr07Yp/tNaVdFIm1ezWP1AqWo7PQG7y/qHHkYP6Sv/6m7sqSNsQtLa
TUXjyl64Sa/NG8YDQSnkGS6T2eOVtDh6NUaYn7TQMh5NTXj21hFduS8qW36agB/fUHwuQIKF8GlV
LT/enrh9ZX+T7vzBkTgEb9Pf/3WRk2XGUK6z/ISdq6KuuyLvgw222799bFNTWJtD9T/cVuQcUzMZ
vqB10VHu4ql6jtzKydODjyAvlRKj6nT8XIH2HLa3p3fl5DAW5ZDpkua+mm0r6XVOj2J7cVJ6UbyN
BB9i5Xt1AeYsKO5uj3WR1E9qNVzBXBMURMhoZwFQCJc3dCIjfi8VHc+johNxvI+6OtzWFk5RqyJK
u8/ohCtPfUvUsieYt+4d4drxmp0Zpwv51mWwMv0eEMC07lT6CHPgk469ayvqMHof/MDIENHpWn8f
cQrLlWfCzQWrJqN+6yVlxNvU11h9CCDvDbr6irekcHux0XV6GVPQBMXsT2/nfKMNauS7rW4ExKxx
/XPICucRyKPv75u4H/o91GNamLkohbVubD2O73LkzRd2w9XfQGUamCuhAyjL899gDNCYsOaO3oW0
xk1HLHtQsHf8kSTtj04dnbfIyDArz/1wXAdVEv7rJcMSoM7Gh5gk5WGMng9fdGVXWGkcvOdq4Gy5
7qt4RU9XbNq69r5pjVI96jQIFm7WizILSDT6WlOwAsUJlu7sCSuAn48yFsopECG2YdDG1DX67ck+
xf7jLTN7Z5u7FQr2oVo/mqKID/WQgBwP1O65Y2Mu1LWvfQRwJFPbgF90gdbpSY4E2Ljg3ehbrV2F
uaFt+qEY1Z2Rw/43ssF5DPxEHIrBLTbcR0tagBchDOsx9UmmlhUSOPNup2bhPhLbY/ie2FFwzOvE
Oylebj6mjpm+2Qqguk0UVenPfgS/fvuKuLhtGRpiAqWuCTLJ2p3vgFEf4GlY7ACtl8Whzk3Jl6go
bFXIqltt6e5vj3fxrIEh51Xj+MMFmFKG8/GMMdJazVaid6K5DkZNWpMW6iqqK5a6GVFq+BwG7Ibb
g16ZJNYVqB9OmSrqH9Od/NeTkrigTvtOj9+9xrGfVcz0NqLS7NdBlfBJlCUpo2tz/KMGT9ACbNqZ
/v6v4QayFFtSonyPlcB9NFRlXOtUQHAFC1tvbQdqtsP6zFu4XC8eFlYWzOB0iifM0rzWrpQdpNXe
Td5zzI53sHOB+zajutfQ8lgqEV6bIVgIgl6X5gUd6vMZmo3kSs1K5dQ68J96CuevKPBb63aMnYNs
rYQEG5uC21/xyimh8ulCM5+ghBflsjG0FQPdHeWkNApa74EXJ+8G2imbAO/uDZVMo13neaE/OLHt
LNzTV15S4lwE7mx0aymUzyUT8rJT9diy/VNQgKdb6bAuxKpGLjVcl1Lzv9ukGwBQrDRbecTG9boE
40tJuB/ottZpt7+9Fhcfe6pWsqMJiP+kWbMPEBKTDmVthCcbc9g7e0BZaRVJYCibtAYEsRASXpyf
aTT2FcnOtK/nTii+XvU1KjHhqQmS6Pfo+OijOFXbZeuhsT+w26mX7DOXRpw9TALN+URi73Jylcjb
+m2m7is/uW/yvKlWYTl4r7fX89p4k+6WDtTEnaxJzze0msVlIKQZnqKq/BEozbBrayc5oiaiMhxW
d/8+3NRntFD7oNUwF9OmQQ21NAnik1rL6MUUXnafOYHYKRiquNDspRvf3R7xcsOQqqKXwAM3NXrm
1iH4dXaUBMv4ZEPoX1Veq+mrGAGbFSYK6tLXu7geJqkl9AnQ1ILFzAt/vpouGF+N+m98cmPuOiVW
av8eZbO63PQCufeN6/jGnRbiFLO7PcvLz8jABL1E19NVcQF4H/TEkrYVncK+Bgw3lF6qbBQzSrRt
GzvyrdO0sVxY2YtraZosEDxIdhwQYAznk1WBkYwubrmnuq6LNz9qYPNag+c9OUrvHv0xHX75hsBI
00xDRLVuT/gyoqbiRvcYDX9IK4DHp0/x11sDCRyGd4IdBMGN/z0TbvIly0Ij2CuZb33gi4h3F6V+
/bPhhCJbyUH2Wz2X1cLvuLK9yNQskP+87OAQZ+fHBzSaNdKJTzTJxnYrYisJtmrSDTQMFWchQ7yI
16Y5E69OESS8hjkOQfCYSq9UkhPvAQYFXt7LD4OVSFb2oFdr04h0E8GGuvye54FPzyIpk9Ptdb+y
0cjLidgB5yFRMa9/YAU6uslIfQsZ50b/Uo5luE8C+lTroe2CnTqmqfavUepUW+UNAg7AweJP519a
o8PSK4aVnMaqEXIDzZ1iuu2WxSuCicXBFdL7GQyIY+5h48OVjqQfLoCqrs2aBx98C1NHfmT26qR9
4iF6rqSnyidvhd7spJ+KXC2OtZfgHGgnXbG7vc5TgnpW7GLS4HWRwQSLyH05ewcSrCYSIPTpKTPj
WG7jvNWHQ4Vi2P/wPbEdoUVAcoqg1mwcwCVWId0+OwlTNkfsgFGTxcHzEfpxchh1Y1h4UaePNZsX
nWaSoIkwg+LD7NLAHLqFyudmJ4xD835l1W52N4Hn16jXOE+d2SjvbOMl3Nn1USdCLLwPlJGmg/XX
ZdGoRuv2MENPEmHBYiXNWD4liY9baSqseE1sHj/T6V1qT13mewAZOapkuCqPAr3W83ErrbcCBCCz
EySBPviR+CZOZG2gY+3YKUbwSrQszI1K5NJ8qI3ZoXWZiFysfa1t7mRfIb6uIHK5lPddubRMokky
UZIvcszZz7ILXQsyj+XQDMj227LXnRVdKLd9QI1L9OvbW/nKaH/Im5OGLZK+8yujMEGWNCU7twiR
xv4SpJXjrJqqc5Jflq+b0cKzdG046hsU8uCNsuqzHUYLUhSqAMBo1zW+uIpBGrn2VUv+p2D39+32
3K4cU6BLnFFgU1C8502oTiZWbzVtQa3UzjygGVpi3mlRb1gL5+bqrNB+oWABBYTY6Xwn4bVbxNx+
xWkok/Kb5inOKjIkqIRCaxdemSvvOnB6pKwgm2Djrs6uBHwxGwQORH6y3bFpMduo2ocRCfNDOqbU
JzhCx07P0aUdjWbBe+TKPctbOnkgWX+YNdMq/HVOcz3DfMgY8pNaZba6Mm3BAUh8Zy/HIHptMANZ
2JtXLgYudA/2ABE+sNnpB/01YD8AxjVSipIOBPYXL7DTjSTTPARjmnwK/bIKtvT/gM7e3jbX5gkz
n7uIEgZX4az4oNVVHQ1GVXILDtUawYpoWxpJsTEGiXaIMi5lTRfj8T3RdOLhwm4WOvdsPJzhJWWl
VDuZtOIfCr2QgIlMkA6rtFexGkKRY6k/e7FhGZLbhVhhItyBgztfWcV0IzeAw34KxiDehekgn5Ow
zmhe9BLw+u31vIwGacDSBAOFCoQfk9TZxkmNugBWr+mnWBvkq5NX3WcXcSpnl2VAvtZdUlrVodW0
eKelMHI1u3LuQGf8K1eCyIwIjVMKfmvq2MzuHoM2b8bzZ5xastODN5r9u6VgmcbVmt+50tqrgxuL
pclPZ//sTZ1GJRyzaD/Df5vrKOY4o9KCMvVT7zbpexy28b53pfO5GSRipkHfVx9QuPpVr9bje16K
eNNDj/3kqr4F1aey6xW6Jv3v25/kcsvx9hGs0T+aal5zCEKRwBNRG8s4KXkafbQySv2NHXWeviWg
C7KDwCi32dwe83LPMSZtDGQPQfMRnZ7vOQTwNSSJbOOEEabzI0b/86nqkn6DM9eS9d/Fxc+aU7Wk
7Q7SE/jWbMPpbTxOL6h5apFAqtd1EOTpRnTKkgHfxQXFOJP9LFciERog5PMpBW6j4g0RWCc1TctH
YBTm96DNxUoGmvxlWWGSrhrDWHoCrn08exKeoZONDd/8WbOVoS8SftGpbtQEQ0kLBSniatEiWi2d
r33j4Q/979+OBj40PCDziK/PQjRRV7RqAoF6VFSaj0rgmNU+7XqxrooWhZ7bg11+PbpCTIwwgcuJ
e+N8VYsadEKG8sEJfpyuoGUHzm9bC6naP28PdPGWkhkChpmkntE046k5HwjYPgCl0bJOkaEGPqiz
qeaA85L6EnKX7XI31O1NZ8Cq6R3XSbe3R7/cPIzOvTjpxvHGzTXVqIyWedjY1qmMtH4vlTI9iK6q
DkWOgl4gAQitPHuodrdHvdw8Z6POXTnTpIrSVFcYVR3a13D08ruiMU14MLr1X1wN4/72eNfWmD1K
NQDILHfObI1FrcWdZhc2jcUx3aauHm4pl0aryg7kJ61Dsyr20dmWXrTEr7w2U+ZKAQT3pImTe/51
4xYBs74Z7VOgWunWSU01wrgZt9ht4TXyJRyCbgl7dn1ITsgkJwvmZvastj0yYph826cqTcwD6rr+
FvlRaA9AOG3wyIldfdxe3mubiEYqAGmieDDts7OiDEBCE3ReTnX5f5yd2W7bSLSun4gA5+GWlCzZ
zuQkbiq5IdK7E87zzKffX3kD51g0IcIBGkYjN6UqVq1atdY/mLY/NJOa34FL6FUvCdXOOCp5WQK4
aLFF3ONdbQ/NsLycFJQWV+s7MaPamHXjH9gPEdJ0QfMlSnFwOzaN0t5LEd88hBNhn2/PWISaq/tU
GNGJYoNB0Z2DK77Bq6QwnWe7SLoo94c6lM+GPJkTsMLyt03bsHOzLDd4so7WwVQQps8d8737+YX1
QaGH8Iu97BqH0A+dbE6TVPl9HKrurLedr8RKf+TfkPEbcu1ZaWbt0cqbaGfkN+vNyPSoqJiRKwoI
xvXEtXIyoPmOtZ+EGCtoLQbL9TiUJ22M43t9qcKHGKO0nUt7Y7WFmKaonXGhgly9HrSuKhuSY9v4
EWJtflOG9QcjSHB9HGh8O1msHE0tqo7NNNdf9bGT7m5/7LepIwgB0QGlWguCDjDp9fhVERpOkWqN
by692rudJTm/TVDQy2dZQ5DtZJEsISJqGlJL6hIXxVlSutS8T+fgvT6ogDAA4FPpouugKW+K8dWU
6nyAtPVhqLW9Gy6aqy9z/CtRRmPnBnz7qclRsXMR7V8hcbSa9ZKVY921QeurWWccMNwp3dR0mkMc
Sc1911efyH2qj7eX+iUSXx8s2r0vsGRRBqAPcL3UuKI5tFD0xs+SqHK8kFQaWXyrV46F5rQfMr3W
F8xRGyd1lxTiNTCfVhT0ohjmqz5JcNVTE11Dj1ALiWeRMrTa7USyvmiRIQVIug/jQ9G1jQxQqjcU
t8KsM/VkPZktd0B/v/NsEFuWF5Xp8i1rm+Tp9gzfRGc+IEI8tOpg8dEkXE0QICrwVyvsfD3DKdfp
++lumuiaLUvTHmW7en8VXAwo+BGCKUL5X3zmV6EKgJbT4BbY+ciK6n7V0mblCpDuQkuWHqiMdrU3
9HVyVBLk5r3I1rCHyuTw6+1pb2wmZgxmSrQ9eHytbuBhaINykqveBxwWfeaX/kDiPDwNUOKPct+o
56BT99Bxb259ITgNfIUojdA51LzrmU9hQrI86b2f1U4QeyUBHbSM0WhuP8v6w2jl9klT0yB0KT1d
bs/3hXay2sgUfXhx8R+2GusUB6nXlmrqkPnU4aPnMZXzsz01veXVRUhVs6rb+a4Mpyx1uzwaP0yK
0/yMOiX6IzXVMNz3rdLDVsT35j9UdqfPSRBkd71RlmdTwWVbq75E5Z0sqc45gU15insA9u7tKbyN
upStkO4DvSkC/ZpkhNf00ORZnPlGOic/Oqh3H7qsilAMReT6iPtSdlB6WigwsSO3XjT1/vb4GycF
vhHdIwoTwPdNkaG/2rhOF7RlKJe5X9la9KUe5ehTJCn1fa52jgvV2tqpLL3kYqtPBkSPdzmVQRNm
lViQVwP2WYpyiq0UPnCB5kOrWum5HIrBjU3sZ12p0cvPjhNG32vVwvMgGGZZ8gpEM55SyMKfMtVq
v81LM/XuiObFoVqs+h96EssBxoNzyAyzO4AAlZ7oDqe9W7ZZn3oTCgnnRlPzb8jvZ541LyZiZxq3
XJzX+oc0Rc5457O+RJj1NGl0sqKg7JB/XB3FSXKwUajU3HestjRdPZit8VCZTVm4ndGOP0GFOfdO
nyLVSkdSC49Nh1DQ/WTGhXY3JxFOI/lQxf+2SyVdkJTVmzvogLrhThWVDwEJwrgE0T/tAWBSDVpO
jcyPlYoI405l7kWmcj0TQM1UU3j3Km/0p2qn65syG1OSn7jBBUNNNMRnkVHyVGrH59lyyvkgNBQ/
0bRJIrenK3Ofa2HwPTTK+akd9fGXJtMmPJgBbqaHJF/MO1WWMq+O8j+3d/NGACQM8HrlVcntva7O
DjAdAJs0lW9minSZy3z4BAIGZZWAZDUK2vRcGUH+F5mLWBySFyrPJDGrLT2pKU1dTLp8ShTZ/VRr
0nnQ4v5RPIc+yFqx/JOCL4ZHKxsPU5jlXjyXyY93z1yEfCRCiCFwjlb7rZtyGQGfvvERpexdEAa0
ukc7+0HFf/qkYY9zQFwieCfrXIBVqfVZSHZgTMfL+vosK3rGM7BGjnFAtPs4zsHENy7n+yhSn6O5
X+4NdBfcIsej+/Zs30YtBiTeI3AFMBuq6vXATmnIMMDL0Wdxx/uu1cL7YJKl41TJv/LKbneC5Ns7
jpxYvC8Rs2Oi6yCthknbRTjG+A6Sw2fLTLC3nu3pUFqRdgi1LHlqMT9/Gp3e3pnoW9iPgH8zOEAb
zKMQuLqeqZwQsaa4m/0KC/iHfsnzgyXpjpfUmfIsB3J6V2FgzXWBajsiP/Z8aKNRPU/Su5VguGPB
58FjEp0qynqrnCqaljovx27yg2lWf3eg686G1iR+W9fGzqxVsXGuYw4cYJ4BVMpBjIDwup51OsSS
mcHU851hckpPi5eFYD7Q3/bSxbIjN6syYiH+IjG+Rka1/NtTVIaLAPWnvY9KJ3puYCrlXh8k9Wet
okZ5iJGYkB7SfMx/GgbdcXTPlULH/nXuQrTQAuP59h4VJ249B4qG1EI4JCI3vJ6Dbc+1zrt88llT
KLJzpUh0PEFNnSj+Nz9vDyZCzPVgUK+I0dCeoMGBKr4ezAgHhK61XvFzCOOeqknDQemscMbVTEYR
vYmUU1GDROhSdQk9mCjTl9s/4O2JBMZM+eVltpq63h2Z8CYGNKT6YyjMbVWz/JDns+yOlWz+iXHw
eneqy3g2fCOqvxvNTDVo6iWiXOFLnR0cTStF4ZxBj/SVnTsprMKDHYGi/YtJkm/SXiB7oRhzvcrw
50GD6Z3qV9yEJ9TEs/u8z7tPxtJVx4JPu3MO3m4hqB8UAECp0rzmSrseDwi0lC1kB344Z+mlXdoO
z7GwV57maeBVdXtyW1uIyp0AqcJHBqR6PRjpF1r9aav5VtEo0bnqnQ4DQt41jUsMDqpj2Q2jG+pj
Uh9BjFtf8liy9mg9by7wFxlp3rTAmGiwruEWNFUqCpWa6TdqjaCVDjj2NCMF4hlhKc8uQva8iI3d
F/GbAM+w8J8h2fCEgdUkdverpDSXDHs0jFr3iyXoXVMZsAiI4cEfkkQyfIt6+6PV4r1oQ60/3172
NwcH0QMoszD2NB4APAauh+ZESxIyXoYPyC/5CX85eXDmwHrSK7U4jjGMsr8YT1BS6VCJyqV6PZ49
T/Ys3o6+nugFIdSaqsSFXBB/socyOjUoZuzM8O03BXAg8P3wdC30uFapCRW8Sgk4qz6G6OOzEMv/
rAHBvpOUpj5kUTE8N3lh7uWtG6PypAIUR6uVl8ZavTnNlzFDSUDy59h6dqIw8EpF6Q95YKIUV3fa
71zu2j0npjcHlhBM24RWNGB+XqbiR73aRyCiMpjpquTb2ZD/qjqTO0mrq+dhsKzn29/x7ZYVQ4G+
JecD8bBWZLBTWW+wV5L8wIzlx2qMqpM2Rfql0SABjrpOwaEbFpd8MdjDDm1sWUocwhpYFApBrV7P
shyqXpniKLxotDvnr7maSL96R8rr3+q4FOoBznPQnG5Pd2NM8MYAIcCY41G3zuznOqGhoDbRRU+q
8o9dzP3DNFn106zMMuZqGI2/N9aDUaUzRVSg90YXefUp9cnBlrNSowtmGXmECi71hanqftA0L/Cm
wBfv9gQ3tg4dYzoYgLEAt6379FnXaPkSao4/V5jikbjwqvSkHiIvbgjEnZ1ovzUcVI8XXXUK+ms9
rsGEjj9rVuC3CKccjZqCkiurgXxWmzGrd9ZyYzDalzwTBFYffvRqw1SpWZHOxXjAGH2OVmk0SN+w
wZwmD7mC/26v48ZGgeIlJC2Q/RbQquvNSTOxxw4oiy6ZWqadh7dFPDy0SWGph2YpkhSORwqn5i8G
BS9Dbkzf+w33PHGKDFqsJfkNoxdPHUKBvRujz9J4WYaKN37w0It2soONCMcZZLtQYQBetf6ElRO3
Ue7k0QUZjy7ysLqRijtsS6XTkkx19ZEq5McUPsJOBeftx4TbQVoidqugaa6SEiVvYh5ceXyxGxWk
MUAhwyubiQtFmd+/cRiLEIOGAg8Cvur1x1RLJYVxVMcXtLzVe6PotDscPPqPQMnKnT36dt+IoQAQ
yAwmSNXXQzUdjrBa1cSXBGf3L2zX+UcrPFYVtW0/qjOD3t4ym8v4arxVfJFHoeoo29GlSsaxdktr
mBE0VM1EOttJYe5El7d7hdmZmDgAIxNyGasso5EUArTG7Cpn0GcPmXrqYLisFOgn2eWnpbHnx4LO
9fd3T5J3s3i3wgiGpr76fjhEREBlzPgSJ0N8VrLeuaDNUB7lSNq1+NxYUJ7JvAnQqqQmYKyDjNmp
5hip8aVnWs9OhYFSFlgQO5My2/MF3ByLDYkekmhRrtGzNfshb8Ylusy5pn+ASSZ9zDqkuca53Xtz
bA2FXbRFQsxFRI/oel86wMUoqEnRZYmmnOOG0CVKPf3Yhh4B1IreHclEIRr2s1AUALCwCp+4blU9
EhHJpaFt9MUcy+cR2pOohyvf47Hvv97eIGIDXL1bMbV7PZyY/auEaTbLyAjDJLoU44KNHN3v/C5X
x9H5abdm/dkJK8Dd7VgZtpvyg463R98481ejr868FEOrdfCjuphDPPByVQc34Mr/IuHRBvZX37NY
3xrvpT3EkRCSAqsnVhEE9qj3S3JxkPZ7TJ1E+hba1gDdeDZ+NVNuvJs3xfJSYgcaSwOdLbSaYNmp
ZcENEl+G2Qm+yZNafCzNsPI6zLHuF3Pod/D5W58TAAhOwi9dGWN13h291+qhM8jSKENqbtvHg/yx
n6N6PBY4my1np69lC1PAaUmQoDP28ERbC0xXQaCXgP1hAHK9nQbJ6hCEJszZlT5i+FaRZ8xW7edw
BP5jNaTz7Q20dThNYZiAHIbou63WN8ukWIvaIL5kVTN8zUbR69T0OLk3wwVR078YDIIY35TaJ7jx
68lNtjOkky1Hl1IK2v5z0w31vVpWc/VpyrR3+9WTU9CKB3ZM3UGgllZTAwCMCBcUx0uOTmLg0ejN
8TacYsNFL3rp3Cmss582JoGeGo34G1v5iJO6qqQfJup697envnF9GexkoN2gdAlKq6kXRZENQ1Zx
cJTSND5roTO1eE4Gzt0YsLNdYPpRfKYIVO3B4d5SB1gHqIcaLwAInG8I8kGXx1rWd+klKbCpPNRB
Nz/rZoCaYpuiCqgT9/mroFLvtkhK+sVYF+Vh6gzn0wxs+yOct3In8ROzXQVNGAMCfy6SIxBP1xtB
q3JLeHsllyI38tnDhxTlaSy8w9PtVd84TagCQNXQeSXyqF1leqiejA4KRtlF1auJp6QMqnJZ2ix0
7Tlffvd1az3dHlH88tXMaN78H/IFZMK64KWmXO+AKfNLFubB4zyb8YQiw4L2dqAu/8W1I31tA6XF
yt62dtjLG5MFxUW05GFLu+7Nu8GMinRaaFFrQ3GpW7lDT96Ma7i9UvE0R+ZubN74ijSNBFlalFvo
Vl1/xUHG7b0fHFY3yfvxWNYOm7fGI7XbiRtvewhCEUpIxpMVAe1cv9f7RDOarF7ySxMH6h0WpybW
zIv6m4dM+NDpRXxG5KfzIArqhid6K16KIsVdokjz8+3v+wbkIyTJqATxDBSCrAhfXE96VCa5l5NZ
gSNObsy5DZTTYFoxJWLbcI0sogc84JCNmFs6hec0W/Tv6M7vPe7X+0z8DFQnEGsGHAIrdZV25F0V
SkpbKH7QSOlJ6+X4B9rm0REtxtadAgu5orkv7f+RCwfA2/vXgPyK17CK0Ccy0+r1GlTmMKuTM6h+
LiNk6ap9ZSseax3cOeXQDJ6GC+pZhkQf3NdZUn7rerrYbpxriX24/VPe9FlYB6BW6F7CCOL2WlP6
Jn2W+zRJZb+MQzISPU9z3uR1mQuIV1GHnDupNx9DyVTz742GSvpDrymz8lSmrQQbZFyWEnMZCV+d
LmyawJOSuP8XdUaTomJmatPoYQkcjJ4yLRruJLkZ1Qe6sgXPj9tTWR9fMROebeI1zGbnxrpe1KGc
1bHG1NEvE2M+Nc0C7KRTYjt7GPXErtGn6mJ770ZeX0svg3I24Gwjac7HvB40DoY+jJJc8Tl1TvTV
mJtpOg5czznoHqcEG5nEdLncGt3HPb25derB2Cafjm4kXQ528WoLl9i7UNpQVR/dDiU826M0/akp
aeUoh+Tx8fbqbp1bXo+4fgOCp96wflyhuTtSWBk1P2mX8ksk6/lBDqq+oIdfj/xvdNRZ56/KMOsR
EMFxeczUxnxnu1lMmXYIjy5eJhDJxed49ViAxTHVFJc0Pw3mxXmQFVTV4cw9Qv5slONkOC1y+ppV
fqgda8+Fa2N/8aF57bHe6FKtKxHgl3C7WCbd7/NE+Wi0U9J4IJyl77MTm5oXWGa1czg3R+TBB2yc
V9+bQn2RqTUJq6aDKjAaB8RngnFMGwX6ZZyX5AfF+9o53/7MG2GRtrrJLHkWUQhZHaImlWjUxYHu
D+MYzqc2rPDK6+xO0d1A06QP3eJkymGY9OCSjcter3trdCw/bAVEJHXtNTLIjJq61Okt+04+DtGd
naHnfa9M1gDMpxyC32aNCeYhajqrxN5lQofh9uzFS/p18iG2F5k1WG0iovBSvd5eWlAmeatGit/3
WTZ9txot+6Krpe7pVZeFd8HUxz8l5I/7T5ikjd9aByumu9s/YSOgMLJgKXA3USwVS/Rqh2eRXVY4
MnI1NE2HCWCtf7ba2vokT4ESHedGohOmVfgj70x9c1yqQgDBaN2C5Lget0cpcsa+WPNxkA6+2oB3
3HAwQPSoQxAfwm6qf4Vj0zbvD9oCWMFVSOUG2NIqhqG/PlDC0DV/nqtEKly979OzokggWCQa9+qX
VJWCbieWbZ0rAWWHgQfK902rXM7xvW4QVPQX1DKf1CQrjkDm25MSM+FRbfdoGFvbWkCqMU8l43hz
SSQt7u1Nz9o2gWw9913hRJ8KtVE7N8XseaCnaYzjfQ8xzBvrodyJmVuzBXcli6ecAGiujjTfXJKr
odP9REvBnDrZPAwHsxin4WipEk6McxArfxMsBahZFG1F1WqV4VhN2yMCWWi+RA+ucQdlnrDWbuM+
8Tql1T/bZbJLaBd7ZX162So8H7BNQIVo9ViRHZCgouvpqzDwGq8ZAcLeKe3UZJ4Szl27c1I31xW8
Nu9jun1ErOsTU4+dpU5Go/u1ES7f1EzqObNS8rMdw7Y/ZpYR7dUatsITz3BK7jwX2Eur8BQGKHso
Zmv6hWIEj2rVl/mhnMqPddNcpCrJTooypDb16kV18yCodia8ESLwUMQRl9hI6WqNLaY7DSLfKk0f
8/rJPElDYIbYDeij36BH1pxNqZHTg57H83s1VYjLlmAhKzB7wECs2RAm/r6KmVmmP0qldlwkjLby
vDSds6Pm5h9+hym98y34fyPSVIEFwct3zcs3cpvdgz6Xb6N9hsuREjVIb5rLeZKD+rJ07+V7vIxH
/ojwl6KgJ7J6FSVVm5R6Llt+aaJzPuQKrD5potwZOcaC0tGkt3c0V/4iZ6Z4TVkFzXDRJl/tKMWm
9t9VtuXXoybHx9rQ0sFVauePlIS96lbmqO1soo09DF5QQGfQJzYB1F2fmllbZHZRbPm9NIZ972VT
Ev1b9UkeHeQBSVX07uZWOjn6UiJN0Fgqj44Cge7bt+xGqCDuQe+glkSlcl1Sn+wJ0k+sm343q9pw
ltsO2Y2cxPZTl9Mr3RltI1LA0AQABvoBDbi1Rm80zqlRZqnlL1nyZelG08XNK2pcIwm+9v2s7Hm4
bs0Oozah2gqQ500NpVFxBcyK2vJtIm7iWkrTPeZoZcWeHnZ7XaytqECgRywVuVSOqPgxrxIW6oNz
H1Lq9ttUWp6jHCF1F9hbPJzCZJnO4EPbYxUG415he108EScGFQaBeKNhTqv+elxNnbLe1APDD9NG
D1yJSpHuFvYw/cXHAwaAPgDPDqFxfj0O3Exn1HPd8NMsD/X7AP+JGVOn0AmepDhL7uek6nbOyJty
zcvcTHTjaUby5tBWY5qVjsKbZBv+ENbBeDDmMO94v6aWdTQjya48lCFj86DVWfbg5Mn8I3VyRXWH
JurqD1UqOfNODrGRwZCP88jk2FKvWCfGYYpApdaFho8mhPItV5rhUQoKuT9XlbNYx15ekhyLgQyG
gq3myR4adGtDo4JMxxmGAu+hVZhqY0lJ26bUfUXrBcJ47jPLNYKiMtB2Qj9lJyndGg6crcCdAlbi
7+qTY3DDsew1PyttvTtrWj3VJ8zkLOejnteqer4djLYWVyhvQoDmVicmXQ+XlLVhZVpv+EjyhoU7
lNN5aBb53wI99WfD6eXPdSAlT1btLH9uj7wVmIC2QJKC2o4AxiqF6eyyyAOpsXypT6i9LZjGcOKS
n0CqY8BDeftOqhvCfdSq2UWU8SmXWKtHRljWBayBiIXVgvR7ESZD+qjMaFh5Sx+2+LxYbU8+vlBq
fu9EGZkNRLigesx1d73EdanNfO3M8HMHO+IkNROUbkPgdl/VkUflGeBNae6kEG93EQ93bhniE2W1
NwoUVtXPZlWAimiXeDyVcR2bGAXbxslSk07ameDbaAhoE91Andlx16xRk3UeGm2bFqafqVVzZ6j0
3firDOrh9kJuTYr6Cjc3bkiMtDqJ2pQLel9m+nlElnhAxi1OnhsHdaSqx6p452RsFJ0476J0RqSn
pb/OT+zR7vrBAGdmlhg2PiKugatVUJaG403Y2d0ZpaSoD06dGeW9bVGLdJM57/4Jkq73b0/87VHh
WQwgHWcJBGpAMqx2kNri3RWG8aUw5PRz2HZxckwrCNcHu+9LD0s6BAZvD/k2LoiXuPicSH6CDl2d
lngGKYbXanhRA0P5PkdGF3gkGOb3poOcSUUx+UIGXn6jCqi9/zMT+Lj26PmoEA9W50WrWzPLdFPy
JxCAj7qEEHKeWtK3DojC6fYstxaWsgutaWICpF+xCq/yhyxts6WY0vBSKmPjjuUYfnGSYD70S/aN
Irnx/fZwb9MV1RRdRO4wSnjyuvTOI0POhzmV/KyIYFYvSj/Nx5wPHh91NEum0G1m4DGhNe3FA/G5
rp+naEWRbpJ3spnRALieaNuH2JOYQXTpg2o271JE+qxTh0X3XywoTyQKpYTbt74Ig1Zxo0RGfFFg
qJ8wy53cRYFzkNkLNY7YkKjP3l7TrU9IhkS/hhYTj4hVKtaQ8znJpMWXDvbNeBfTsyxOztwY0RkI
rtXc81arn26PufUdBeEIJBMaM5Slr1czTwOlCPQ5uqidZn0YF3nycimQPaPsnCezN5pjq+d7egAb
0c8UmDeUlAQJaH0ipQVstor7+gXLOWvC+aws71Xk0Z9asDI7EX1zLF4M9O2EkM66QZVgGiZR6AB9
mo31FzmVKy8Y89Y5lD0Ohjt7Zmtvcia4I9meoE9XX7CwlDCznCi+pGqX/5KVtAxPuHfUe4YWW5NC
xQFMDY1WULyrKNpGsK+1NHd8HBmHu7QsrcDTui7U7o15afdEOrdG42Ui0y7gUY2gwfUeQbaxn8NO
sX3HnIxv4xLXf4pqNhZPKcg8dkLm1hKCFEYgiJnh+6VeD1apC+I46F/7L4Kzcwqv9y4LUGw+3t74
W7eCaPgICAjbY52cCuqDnfZZ4FOUN/KzE1rxR6Kq/XFRJpsOW2wXA9iMrIl/4SUoNzvDiy+0jmJo
jwiIsnB7Wh8BWWaWw1JLfopvRO5KWjscK7UuH8t2gGA5OfWd3snxCUp22h7zoi2eb89/6+BTkaGD
DD6NuCw++qv7QgmjtAoSAnjUV8HHAE7Ix1QPkw+FsWTYXpo0LZpc2zmMW4kIdTfRl4DGhQqT+FWv
RtULBYp0wNelktikH8uyCdwWxq12ylqqnzj0BXlou8mwqOoj7Zz8U2Cgr3Ap5KX9fXsBXsLp+hNQ
dRQARx6kJLTXvyWkWjVUThn4eZYRhRqW+wz5swq8IVO6B3lwwlOopB1c6Nk4SaAUc2/SZgUNa4r8
GIfW6aE2ij34+hucjLhuZDA6QPRAJ+FXc/276BJlaryMpl9acSF/kyYAX3SQmn44Gllo/TD7Psk8
ucdMnoJwG02Q22H2u0mqzd81NS4yD6d1a0/hb+PAwKEiL6LLwLlZ82Jjq3QCzQgDv5SrpHbxD+4d
b9ZTCuIAiaFn1NaU/JDRZOoe1LpJs/vb32vjdsQCFl9oSLlCCnMVGKZlTu0WfYzLPLU42MdOfzAx
0vH0hCwWQeN5D7C0cUQpulMXwfSaOvga8me1Sier1Cn9HmRP/q9eVMNFLcfgXM+17HxM5i7Jv0Jp
MMwvSqKOjlcv4V6g3zilxAaqJQJBKoQOr/dCQXdrCJZF8uNkCaJDXTgyKWsNvvK/MQWV5/FWqQOX
ykZTHW+v9+bQgCtgiaCUhIbl9dBD247t0MJrmLWyHc+ZRoMY13VtaZ7MOJ5+j4uekCwkjb7XPtyK
EoTm/z+0uCNeRQnuhkQdOnLZZBqGo92HiVch7XeH9onknC0jtf7U8BY+tXrRnOSii5LjYjbv1a4R
5xBaEGiOl/rFutyYBTn451STfHUWvOBq1rWntlKSEDPZLD3dXu2t08U4PHLR8xXiutdTNvDMqJtw
jC4DhEj5q6wWquSisjEHh0FPw0c0k+z0N/TY8VRURavuDL91uEjF6IhgHwJKb5VQWItRZWVTh5eg
6ZI7p8qTz0tR1BTEiuZbAnDL3LnmxXxWwVcgL1lbAZiBZ3I936WG+VSiv3RB2TI4j5oTHJAKRR/H
LFrv9tJuDwU6SUgW42G3ChySkWHetBghNudj+k+jisRddSbTVbrB2mN0bQ0GGZBGAK9KYLOr7zgv
IRd7UgX+KKuYDJupFs13o9SGy9EyUFi8uz23re8GOU6o6FIZ4Tq/XsY2VZuwRJDZDwugGgdAT+rk
ldIyJe7gSMNPipjIr/zFmCKbBjpJEr8GcKhtN4WlePoZdc5L01LTQ4rk1Zc5QhsuDOZyZ29uxGHE
E2E7CoQ51LTVkuqIxMsSHA/favPIY+jlAb5jed8v1bmdB+c7DujWHZ7daAfbJXze929VhJ5BmL3Y
H8K9uF5jPNWVwLba8NIpc3Ju+7l77KNcoTpfB3uQto0wQAENgVmRbSOOuToWqJBYHX6XEndO2RSf
rFCy/jPVLtSfAoR9UQC0nTw7FlZtDYe6rd6NqyfmIXlEeR4iLWXztT5DEGJQB6Ofb1sp4ylrLA19
l4gWUjV1/YPCjPc63BsHRswW1pUwGyUdu17dUM11JYsDwJtGov3M7HH5skSL/qsg9Px3e+NuDkU/
mwCHRxOlxOuhTCvssWFukkuPJljgkYPD2qGTM1buJGf1Tt1y61NSJCWz5PoAxS/u11eXmK5OydQ1
EDKypdear2Vl5PIXMzGr8blZYsvxFmcY8v8JFKU9NUbo6Dsv+43QQIGYVEnEBzbvavyqDYIgzOzk
UoX6HLoR/c8/+pzr3y2tNYa73JyivTbo5gLT1wNxBKQOasZqyiLaK/hfXfTCnCd4dBTkubmHbPkc
JJOyo9SwNRqYPzpmAuHDDroeLeimRkO2MQVjPIET9KY6XKzP2FTn6r/xOOo7ZcTt4Wi3wpyFgL22
SA5UJyhRy0suWpeny9NcL03wGJeO8Z/dRe+1FhTnkHDz/wYTP+bV5sn6vIpG2UoupQ6K2h2JgMWh
a8vlXFtltJfab02NDj3PbpmaHvfW9WhGEuMwLkFELKo06L5OSZbYtBKgsT0hXhXsKb9vnQyacjJd
a1CAxLvr4fKuLqW5meMLoLwhd42K1F0tTKVESio0k1M42k6puWo+tP/JWTt2f3EycDEwmLHwBF0r
BVbolJRhZaED0TbWr9aarROCq+mxlFrtiSeXtBfVN9eX3hC1LqpsKBRcT7jTzT6m3pVeRqWRl4OT
SrnpqlE0jF4u19YemHZzOPxjKHUDwofDcz3cUEVDV9G6vpiRNkKmaJQl9VrZyr3OHpudlqY406tE
DrMAHmX0+Air5uq1OgddW3RZkl2cfrTrR3mOF+1xHNt4J4vbCGdsUcQWBfoKsO5qUrSkwqHBTPQS
5BMOvUqsG8nkxmMz3xm1tCwPJRKK6fH2jbE5KN0KqrHoaFBev17JUYtQPxOUlX4KCsoSkx45rtRP
Y3voylQz75SlKfZIKRufj5BNUkzoFo/P1aChEINXazm9SEYTlRhoIPOIQ1ldB1V8MKICzaTbs9w4
j7T/LXAkOH6jVr0K20oXtskcD+llycviq77QzfCmeDF7z6gJQx8dKTWVUxSMnJGpW+Y9XMfm+Fig
kduhuwVq9HqVl8lEeSaosguVhby+M6puPqIZmmsfM6z3ai+aVETA3LAKZNtrpHyw/7m9AFsrrmIr
Lx56fO215I4DRLKLMY681GFtfIiVongmcQ8CbLW6X7eH2jou4JBF3ZZnAvW/67lKekdA6pfiUgSh
Mh3yGW2hY2uRgtweZ3NK4B7oK70ISa8edGVj8vzorOISRrbxb983tmu2fXEokwJ22V+MRYEd9AgV
Glps13PKs86E6urkl0HLQkawpgtcSSxRaHHsQdg254VQJm0n2sJv1CtwIxj7vtCzS50aqXKfpmN7
wupSNU9KE+35F4t7bx3buIcRmyMlpt+03piLEkHiqfJLOiQmuDz0MWw5zD6nY6GDqpqm3w3qqPd/
sZrCa1JoWCLpvgqojZUuZZ+ZcIzSFt/QLuv/m41mQBmwkzDWvD3YVoDjDUe/mxjO/b+6+fNJnzJF
ZucD3s2sUwNXZnZjcCmFJy9qCKEWdMqeyPjWN9QEwZxHFUDSNQDSoWWI+BMsKhtXm9hFlwzTF5AF
j1VoGTtZ+OZYXLrC3xzM7pomRaHGVIMlyC8O2ODCMwHMHktjxMpO0aL3spLJ2uiwgzRiani/2qv9
YtNvrapwLC55K5n9hzjThp9qlDW1Z9dy/3Wse/n4/u/3ekQx/Vd5YqxbsW1mZnHRAD/jRTrUuFYm
EeqSqEtE9gPPxT29k60tAx4DMCeSwEx0tT+TuhvaMevKiylHoddGzvQpkLCbAnBTmPezkhTf/mKO
PCjIL2CPguq8niNwmqVSnLy8RFaUn8BZwm4vK4T+Zz3/wJWxB3LZ3DKvxluFs9EI80wPi/LSW2ER
eOPSNKnIT4tfmVLZOzzvrfuA6iqVKfxXRUfkenJzy4cLwWRdLDlv8kNjTmrltaVd/0X6xL1NFRn/
GsFivx6nmnqnDykqXBqAlcBUoy+NFgcPJQ2iD93s7EhybM0KFCPQyRd5rPVbaemgpijFUF40TLHV
Y9YV0a8agaq9VGlrL/KaJ3HhuDG31axGQwLzpSXMyjbS/G7ArdItCyEPOP0vaefZIzUStutfZMk5
fLU7zAADDCxMwxcL2MW5nMrx15/LvCdMe6y2mCOtdiV2tdXlSk+4A4zM6mA77V5mtjfkasFQQ0bh
iyvrkjpN9FiUdfg5ndvuTuvHT6JujFfcX4Qkf6Jr+GLGKlcivvQQcTcFKhKouxyc1DFOdlg09Wer
0bM9GuPmui30Vur9wAHWfeVYEXUWxQNbP7Scj6nSJY2f1ZW188RtBXwL/BBILT3lF21yKBNZ2E6W
uHQgOMK3sL/U7pxXNuhAIvx30kJ+O2jCuFQfxFztNSG3VvD56KtbWnXaJVxxCY1mQ32MMG9tMVXS
Stx9HW9UDx7EoZ0Iaeu7Lh8UUAD6eC+o76Kxc3xpNYHPTJEOZ13RhvoketV51ThkSGDzAEmvpdpq
WVBuJoi/FJpQql8ehJTqo0eZZA8nt/kNF5gl0DVKwWtNL0K8BTrbcfDqpFDOcdG8McfylOfCeR+X
ZShe8c4t6rQ8AZBr3fX11VRzqBB5lhdzDPvaz4ewPEwRAntNLTs7iC2E/m+/OluxH503YkzwWwBk
li/w7GVtpBhg6WbVBXt796iMw3SXKwA7s1bE59lpyievCpWdQTcPxrNBV+GYqI0MpXWlvKDv17xx
y7lFsVs3fqPUapxJwNtHIP4II+s8t6+YLtKCCNLCr0Ly43q6ZWRXUZy35SWklTiiHh66fjW4mZ8S
WBxUrvEuQHJl71naPBh0u8lTkP1/4WVcZUNFTzPiwnEp6Z9RaXPc49yae7bxm6v5bJzVanqzSuae
2gQtQ3206z75BblHc/3JpH16TNq8fsgiKf9S4GuJB9HYANIPU/+liEpiTl2lzkv+MBfKeE7HTqin
2hgr412iwq7euVa3Ahf0qqmj8yZyr66CQbKGthuxmriYFnQ/HMqyLntQO6uyUeOhr7enlL21eLSm
4fICWFPBBFzvGWmi9O/FUlzcvKGgBTCYgLBuPHvPD2nrtuEx4nNSpbBenH5bQ8xhTEn6nKxMfspS
j+a70uYkniq3alF8t4zu7vZ52BySpjt8SrRx0Xu4ntusT4Y6ebK4lG1VxB88qzKK332pyfZNJHsX
m1UrMZqdx34LkkKX8o/fH/UQkrLrUVOUjh01Qf0ubebI+tHOsV6eiKYK7T/N7Mv5gNBYrp+7nm33
IR9yzUkDWCmGldONGuLOd8rRac5N3cbJO/gk3ZfbX2Vrhy3iLUsnjvx0XYRrpR2hVRKywyq4emLy
5t6f0ny6hzzwtz7uy+H5Iz0EFpde1Br6UIxK73bTlJN8Dz3F2dwQ7qPrVuE7E+wpNoDu7FDsf8U9
SNeGxiZHiCrNagXIuaVIDCW/dGU5NQc1jqvhsy7NNPRV6uSBl6XfXXcu7J0kZ+ss4QeF4hqZMSz1
1X6LJSXbGj2aSw/D1fsKdEwqSaCpYzPujLS1s13O7NLmA6W7Bn6JsZFKWk3FpXW7MjzoSTj91pJc
fSuzUHy3Wm063940W1MDD8m+gUMFsHU1NSeHbC6nhKOkFHJ8jOXc5GfcoMWeV+XW7lw6QQvVkNL3
WlSaF9uaM0H6LbPcQGhUa5LuzlWnrj218TTsbZXNDwn5mQuCuByy4fVhLaoejr+dlxchx/GcgOd6
68426LVEJo4TpPE4hq/5lBA+lk40BbS1lFSTATxSdUVctNTl3sPkiF6F2eXlf7eXbHNqQL2WMJLa
kLG62VF/GkUuSbltRSY0Z7oYymTSmMkQ6HKM7UMqYLXsHL0lc1pX2yh8o41B2RKQ4GqfFJlRZtNg
ECQ7gO4sNRW4lthze3Bmd8qCnoYZilhheFekWfWR2mD18/ast4IENKRNzKrg4eF3dL2gQJF5U6jn
X9QkQ3MslKpWnbJURt/rtAKOoyKklx4gXdpfbw+89bkX4M2iQgWxcY2+SaeUx5mSw8UtFfVIiqCb
vt1LD2paa7VfMPce553QZHOuaB3DV0LgFVG767mqVWX0jlSKixTOkJ4yTzreG0WpuuaHks5xE6AO
ASzbL7B9eU1oDX8fsgJYJ/o5qzu2zitr0EqylNno6m+RlRbOWw9kAegRNxffRjduDb83QFrt9Kq2
LgiPFAwG4kKEWVc7VXtq7UlpqfOjFNofyzhrx7euzcX3yZuxitkrjG8QEOloYHRBgsRFy6m9/spV
CxXHzVKq/c2gfbXG+N4cdGr9ajdG72Knyb43aR+/SVWn+apnInoHLLn4rHWT9Xh7h71c7j96per/
9OUhHl3/EPy7S2cGVHZB8K4+5YbivHUlOih+3aRh42OJYSIyiBbcx9vjvtzZjPuncsdzY77Q1sZK
wkp6bCYuhtNXZz03w/TIwbVkkOMBtSx1le1EwRsffRmTTAYZDCBma+lEx5FStTonuYRLq0pVtOk/
HJLm5E1RAyA9hqM9yrMy2DHJgFK4QYzXDH01RWQHD3TNDmxg++fAP0UyYikNG6s9kFAPEIjLJRcn
JWzVlaaUvwQ0Rb/KWvvoJEn+gFlxDr/YUadLYg/8IaJt6YHUBJPwnUt28+dww4KZ4AAsWJjrnaDO
xFUw01OqHzLDQ86Z8zudsvHwZXJ72fjU5FPD9ntiUTQmSqfKAiEypX6v2G7SIRrTW9Xew/0yQoBn
Q9QGDpDC4AvFODD/skH4GGXW0bVrkrJKK0500dI9sNHmQDY8TbCOhCRrvnqjN7ZVp3V8qQ2vvkuo
YqRHp7SS6nx72++MsxZaKCcVRBMQ+0sdKzKHjZUlwyl3ciQ0bg+0db4WaiRSdIBHuWSuV9NtVBUu
5Jhc2gzldp+am6qezVlxhlNtW7l4n+XqrrbOyyoFW5kolYNNgoQt4PWgteYSgkRooUblUMZv59QY
f3paHr0fSzHmZwyHYkr0w9yfxVTb2Wt2MDOGOwRajGdztYP1xOo0o0bKWvYdNvcGdnR9DKn6NEZg
MPy8jQ3zfVSi5nVMqRubvjb2Az5lbuhq/4lKlX+rrU2RCLw+T9nSA+Wv1SJIU8XuzkNTMx0s8TVX
54YeDOyOo11wuG8v+NbOAoJPNYFyF4dm9e1jAMitNqfZRQ4yHB9mCyXaezoUo7dXEdoeCXVdkO8g
Lta5KPd2mCG/zqwi054O2M0X8nculWqvv/PyVYbpsMStSOhb5HqrKaU5SkGOkgHH0XP0meLym9LL
X9M8OXuX39aUDGoIxLUchBfskzxU6AR2VnbhZww56vmLJqFDh+LvCdpMCSkQei34dOAFc31CVKNX
daAM6UXKVr3r3dydzgVh7EEOjfnGyi39LYiHbs/M62UEfT2sfj1sYQPZFg63QRLHzvTJK4c8+dHo
FuIVlRNXyfvMjfvQ1we17s69IqMPiGiE9s6dtBVrIDEDPROIAyodyyo8q5ymtJOtrorTC9pevKlR
hNyDQCXsH5BRTevPnRUqmLm1857x7dZGIlmh/coZJJdev7TdEJdWraeXBGT3W+CPxDS6gx5XYI1g
7k+3T+LmaEs7bSmGLLH79TS9eLKtdBjTSw9/6FhPo/fZS6qJYuKYfL491Na60j7AnIRJ8U6u1hVX
x9q0KqTERzsOQUDr2Gf4OgFyCtMnsvSgdQxgs1WW5YkPUcgJVC023U+3f8XWhPGDoAyPdBFx7erz
NlrXzb0p4osbWhH4gDHRqseySAbHN/oS9ujt4baeNuxJkAtBHZ4UZfV9dSi+EgMNZP0pOf3XW+rX
oUMdPk2k/QUYdLoz3Obsng232rVRbU4annDwRG0ja45jDUT3sZpngB4kvMneK7Z1SGhNEv/T1F74
VNe7p2ilqzdaCSO/M8v8XaGreCpSvsPe8YypsPLdCevBOuJdbO/pT23OlOgP3htJiWqu1pFncBph
9IBnt+zhU49XEWwupcoPrlDdV8T/oDwhc9IIpgK+WkQ5DQBYG8aKa20I3Eiz3sL8UP1iSOND7IzO
X7fTAXks7OkF/Yi6wOriRWNqEnamRJfZNMV4iAsEZg4Kqhg7Uf3WN1yEw8FXE0KwSa+XzxkkdXHU
Pi6trJMPadMUSyFGyRDxlrre6TvT2joLXKcLGxBxK26B6+G8oi/CriaHGOmETf44m9YPZULDy3WH
9Os8GruX+OYE4VxAd+BJdtb1SCOjcoDt36KMHfWnvI+9KlCyUv6mTBPKw+2jvjkY7Lalv8eDuS5r
VWEclQ6g/EusG01xtCe1nHw9UXLpl6PYU3He+pjw+UB1LnVeqtnXH7NB5awrExP1d6scDmLhyjh2
lB3tRT15JgH/7/bs9sZb3Swa5JUp7chuHHRbPliz/G01YfYoarSqNfQ5dz7m9nALVZO63aJXeD29
btSUWTGwuYgzx/4XgNyDNdlaEojOnjBlsPpXXJzkAAvwjzISegnX49U2zkMaDYdLbwttCipELv5p
Mxl6Z+JuYye530o92JDw5EDGUbtarZ1eeu0wUFO45FqtHnWqcncVMPW3dqx6iu8abXmP/Jvnz7Wu
/Pj7ZYSqvcDyuTuRFLmeZzl4uYrBdXaZpPEtV0Y19W1sNN+a2qg/yEjNn26Pt/VCUI1E6oJeC0Hk
KizOsqK1hDJCb3Ds+j9+lhSHoszQ2LRL444oD9m+sNHn4+1ht84i2YUGOhXjUTAl19NsnYJmuNMB
sOxG/X4cKBUFja0kH0RaKcXOXt0cbGlCcGkDjF9fo+jPJm2kxjmAub69wGHlQFpO3x0bx8Rp/hUz
w3d10bWkTbqWxM/VRMgUv9JLFkE1aKVXPLpKTkunteLXPO8eSQ0ZDeh4ypzXX7EYo2LuGy27jEpX
z3eOm80/7CoWH5NKt3w5Zc7s632k71FnNzcNpOXF0Q5W41pgbHYT/Bddm1wKQj+MPOEFnlJHj7Tz
0btdtCF8u5j2VBe3rhw2y/8ddRXMoDzrpKRdJKVp3XwzS9d9zwabz3Ni4KBbkMU6O7t0c55IevA2
QbTk0bj+vlqRN7Et1fwiEEB3EWbxmn9FLJNv/Zx5/hRrw0kMyG/4t7fQxvVDo4c6Ho4zi9H7sp+f
pTa9ENQu6yS72PX4Ccmv6tC7WY0wTN9rxRGycvyUaaXV4QqQ53tyasvJu+6PLF0mAuHFoQypliVL
eDb4pE9Dkoo2w4+tju9rsgD5plScfK/1vfFtlyYIJGA6QKh0ry46uyEBYRgmqdjFEU/N8DiAW6r9
Yejl18EDySAya/h2+9NuXAUgFhATWu471nV177jdKOBYwHgirBtLP85lOD0oySI1YJayiv++jsJw
QG0WvSQDiM/1xxzLzMKXsGLLNpD2PS21nmKwU3vMqo2TgeUUHFmKrcQPaw2BXpvbsS/q/BKWIyVe
rUwb5yTHyXdSRHf8qI71cOea21y+pcuxsBwxZFhtEyVSDKtJoI8kA/KRn8DwoAelMNJ0jAYUEb+7
daT2SGdikrQTFW8NDcqaM7lQkl94Urh9NruIP+cXw4nqYJR19Bl8fn3sqjm7K+JEOyCIk/y8vXG2
jsXzQVfbFfAsgPkeAilyUO7C0Ymr+pAlUX/3inFMgLoLQ+Vl2Aj0dx4mwwCE4uHf+yHLar1/tOO0
3XkTN+ezEJzADhFrrOU/XK9x4OC6OVjByVAPQ6vO0acSGKi3s1E2B4KdCtwEWQ/YN6sjEOe2rDtR
XBI8OM+ZsMboiEyis6c6ubkrllIYGkKQmtewpDy3QqyFYnFBejj6UmAprh2XOlbua2nr6G94qlsN
42mqpzvX9dbpW3SY/s/Iy79/dmNyh/W9yqt7AdWhftAciM0+9EdN9SdRuD9bmc7B7U2yNVfeB4OK
EOBnmFrXIyoqOh3c0fApOsQXQzWJHyR2ZI9qPEXHIi+Tg90p6DTeHnXr7qTmhewxtVrqCauVTGpz
roZWiEuYpV7kZ2DOfloyqsg43PTX7bG2vunzsVYXpxcNADAwSroUoL4YS7ETcbR6t/qstbr5rRYD
rq7/f0MuG/nZMmZjXRJGJWygxJBfPUXWld/WpYWIdOQ89kVbf3rFgAQVGHMSKlrrQmIMZ0OvcDy5
UEA1z1lnWfLBTbE+xtnHtYrD7KT2Hl18c+fQmYI2TSsHI6PrSVoirQF1EJ0qc/xDGcopgH0IHdXN
LPcfkZVDch8mobNX5d/cOv93WHOdLUq1KeLeafNLT8lWCyy3CD0f35oyg/A3mskr7hzgu/97lvzj
epahl2dALMguqmRuazDeWFoeCZaVnRXcmhbP3x9sAzSEtbZTLNN+mhMwRxWIkVMmJ+ueyDB60w9F
8s/tzbK1cIvrOLUSOlIvBOZ4Dqsoi9XiAmpj/JXFZvtGGDq85tyNzrZb3/U4+exMb+sQgiKHNrI4
yNDNuP6MdoF1mBXz0AKXyZzAKrzqXgDWfjt0eSROEiLCTpa/ocmzRElIv0JK1xGKWaWjU2aXEg13
niXo7j+cfDw3fX+v9KUTTK1eBNFUIWPvedMo/QZtZXmyBtHt4Xg31xVI7eJxgRrbGuA+e7KxCgNR
AyWi+eerZt69jQCwuAHIwGoPkbS5tNQ0FnlznYdr+TXPLh4rVRw9muhkhLYh7+eiqyx/tGf9k13M
alDltfuENJy5c8Nuvcvg5Hj2YJAxzdV1Z2awtCc0toiEYzXo5NS3hzbR4vFwe+NufUsCGSJgyjc0
alazyzEdqiMD2q+p6EiajLgQncZsrjXfK+pwB9q6PRh4jD8NUlB615+yL4dOxN6UXmyJuAfSt8ob
FdD5F4DF3fH2vLYOB6RX8jQSCTzhVt9PGpMtqICxaoTmKTIb/G2M6+ljO2QA9Tyrr3dWbGufELHh
IU1au/ivXE+uLkq1cEQMTVw2RubH5Tj8BGqE1WqHJIA8KPRnm7OcZ20vKN36rBwHFPxIZUABrE6l
24Y1LzB1hgSYmgympNKOMwWx4cASODsR8B9NxHUGSu+UdB1C0oKiup4nL2IopkzmFyvBwaYyzfgf
asfyVDq1cVZSoRy4BDozoNI4fMaCxu6DJLbdj22NMoA3878O3AnGoo8J1PwVUIl9f3vpt9AtGtEe
DXmopTzeq/dlat0y70J+4TS7w7shtJ27Qmnm/7K0SX5rmZZ9UACLP/aoqlZ+3GmyCyryPv0Ue8PO
b9k6xqTP/0P0Jl1ffSw5DKpWmgBt8rIt8HaL1SgJykFt4503dXMPPBtotQeSVB/brCpJZQu1/T5j
alQddJBX2n1Xtkij3f7Ey/9tvQdooC+geJ48ML3Xe0BtrVxiA0cVAhZFGcx6qyiwC8CJBN2ICtRS
0XuoxzR5r6KnEdwefONoE12DfV3UXBfHguvBxaioQ5nn7hP2Voqf6NM0nHoj1Wa/05vhm1PY+l5t
a2O+tHiRYgGegGOLu4rL6CJ1XoO3x5MCgi06RENu4fobmvEEPyYyciRC+1T7OrTaYMEhacP8y+05
LwOsPvhi5YUCINZ0FEiWb/LsEfKqMk4aG63XDNPAb9g8WX5qCxfHhLYZn8p6MU1NDUf4qojn+iTT
0cr3+Gtbv4Ece6FCwPmCTX39GxrAZEJRZ+cpMjEiP8Kdid4Jx6WTkSal/IAu7Jj8mptRy4Klp6R9
sNuZP7n9ITZuWZYedxWYQugZrUFVmATFUYbT1JMmKbgckpDCcRm0VVJ/T2DeVafKQ739OKZWsseL
3Lr5kI4j7lkwDfQ5Vm+K0VCyahI9fPJG3S7P1OHSLFCtfvooTB7pXpmKzNd6VjBw5Th39zhvadZ5
xhi7WexXDOUc1TxKkW96mXPmEXHPWq6+oolNdA3SfkFAWMhWrtYpQxy7xaDmKSrs/E2GjGvpmzTt
f3foTu2AabeWgxGgxy03LRKq12NluaJEalGET0bPEhwsc7Y4EvWgvVV6EdWpX7dDbAbo/HnJztBb
2xGI+LIQUFEQQL4eeo6UcQFieU9O3ef2oZMh5pQ52sW+KdS8+dA2Vvk7J8j4Dlwq/zTmipbe3d6M
W9cCMZqJTMui4rtuROVqCaKlDr2nqM/wNBHKdJJqGStfwkzPYaXH+TkUffNjCodsjz67dQsS1lC/
BE1KpXZ1C+qR6Jpc15AuHlKUaFAWqkWQgvQrTtGcJeeCQrh4zXxNLl0ufaTa1lYqs5klbY9VMo6R
Y5O8qXqcDNOs1JGAJaU74oDERpezAMRtzHH/7fbX3njiIAPhmkKNA6bgeq8hXCm0WOvhRRWKPh1s
L8kR+9Pd2kjvelM2eyTvrWyHoWhJLRa77O7lBz27dEMzneVkDN6TEs3eRwOBI9O3WlE/RI0qywMu
BoU8elZkdEE06nNziBSlUw99xytyvj33P0CX1QMAqIEMk+b4cvGtHoChZzfXihJSoG611ldr17mP
K89pL3Wuyzd9XU6fUznNgZiS+q52Rz29cxWBQkJRWyHLJEr1qLihulNC3wq2iLNQRVLJDOEsrW4A
0xFS6SsEUlGvS75Gzdw/ZKwTBnWJbqeHvu2L9+WM4M3BEHlrHmbU8j7mcZ8b5yRflu72h9o4FkvY
h8EZzyVFqFUUHtImsoepwpIgpFFBKmql5n9znsy+oBYGl8sx6WjeHnMjyFuG4zUCAPpSyiwZzSbr
ptB56ot56gNbCZ3hGFW8xP7tgbYmtxw9lc4lvZl1xg+6Vq8Np1oU37Gz8cWkqe/cTg2zM2pq85ci
rlXj8+0hNw4dfW5vUaLmMqUbvDoDoaTEH8YEHko1A6IBxnDCcrHR7+Msn7K/P+Ig9/6Uo9HXw/Tk
ejTFzpOqaFxGszP3d2Q08/Ax8vQGY1xQxq+oI2A2TBxrwEkj9V1tXSoLSMobs/cUq3r+vRYZNi9V
Vf+swijZaYpsrhy5IYtHafZlCwgm99QmInzK4xSKTaJH3yaDiJWAqtEOkxh78/T3C0fjHnUFotaX
LlNjUwqKOFxeuZMNT3qPU5CvJkVzlxO+7VX3ly+1vp3gyLI//vDF1ujdOYpGI+q4nYrMwlUh00SU
nbsqlea5yXrzY2KatTxUdmgFWopay4OeVurejLfuax7EBUFA9xDs6Qr0Yo9al5QUv59kXyOopTUF
Mu6NDgP2ODZzauNyhQKfXzTU8O4y9GueQjPq4+MAyHDPenbr3NBTQTcKhBTo6VV0gm/AMC6b7gn2
ahP7hd32/2RVV4iDMLG+3UmJNkdDuA3gq0pXeg2hUCTp7mAN7hPFKiVQzWlyD/nQpb7qJXD2/35n
oR1DZ4/KKi/yamphzU5ow8jDNAH/XAFxBuxUURufZmfytJ3Btg7O88GM6xuhx3LFliJ0n1zR/Ywr
Z7L8MJnqM13NRTx1XyNn41PS/aEAv3DiwCsuMd+zR78QztQkVHieIKCohyqcwq/pNH4pMbXdqYZt
7Vd63FTe6DLQzl93bLKkSKN0bMgqG10/F7JRH/AKi3BjUxpxFpgjH3PLyysf39ckQns8UwM9Tqtf
t9dzI4ZfHKrhyuJNRKlsNWPEV3QbuQfviRJoqAf4IMRekHFxhgc3QhXhcYqTuv4ywhLrDreH3lhd
hiZIR8wQ+Yd1Xi3bUHRZPFJBRfD4aKS29mUYZBxYA6YPWiWGx9vjbSwuJwQhXgC30EbWkPwyrtAr
CT3lqYhS8pTZjR6zMNYe60L39o7JRlRAaL7kRtzCLO/qmHhZjR6tboZPyixs6YdeONUnNVnKx7cn
tfERwTAAP10Iz/DDVgPpiSOtIUWu2XTbdgx0rcs6vykspb2zqNW1X9A1nfWd7GvZFKsbn64DGFty
EJxD1kgNxyvCqJEzTlODbYjPsYjco6aPvXNvDe1sHLSp1+OHKo6S/K4Y6/y/23PeCju5WWm1AIGh
yruuW89abTf1GCId3zhaf9LZSJ4/NH3kBW4Weo+aFen3VJHAbKsCb/MME89v49Dk/Tn2ANL+/TVF
RQPAA4UJwF4v4DJAZXThADlOlMl4nLTROdJhRjbbzkY3SK1Z++f2B/iTfKwXgGrvwnNfEMFraZo4
cioYug4L4Cq1c5+BqL0U/Nf13TRoMZWg0UZT5aPjRkZ46PRJlxdrGJTuR5h2bvmuSUrL8ZVyKDRM
ToauPLldX6g+crQgw7ohUkKose0EPWVABFQ+Fd2cPMlYavnDUPfKF6WtsvdZPFEnhjlaQmV10lA2
P29Pc2ub0czG0JEbEizd6kmPMqqXg4kUemlXoZPBqq+98UOhTeKfsRfOY6E5xf2Y2867HuO24+3B
t26Lhba7gD0XiNDq7anxvVjMuHCg8LT2a5igg6U7QrR+BsxnZ6yNCAo8F1RMZ/ELsNf2SnhRj3pt
TeGTaAzSZ12NwiYIe72r/KgYHhzkWUtSKldrsVcf1MHvCP7SnV28NWEKXDQF/ghHrY0PI6dQER6R
4VOoVeXRbt0o8rkZh6OKcPgrMlqInnBPidfoP637aiKdLC3uddJ5OKXvutE0P+qVZ5/dSStw3FbE
Z3TbwNOpdvohLizjq51b9altlBl/AUnsnOBA4O3cpRtvITQ3IJsARhaviFW606G4gcWOGz5VeuG6
J9tohXpXZkOi+j2yjpqvOkoZTDRIdz795sBc41Q0ySO1tQSgHG2zVLENe+qVfj7NNWr7NlY7h0hX
8o96PMXHVmjJv7c3+NbpQn+WLgnxDmyJZT88i3Xo5uKTHfVsut6zDlktVPohtde8K8CHHlwldcuP
c0ikfNChOdR3t0fferfchYHMc4zp+zrZa/SW/mYqvac57EvFx/N9sP3KAtKR20M8BDGEwD0/m61j
RtDKmaajy6u1/KZnM8bNBo5s1YVPTtlYld/Nhgx4vG31bTtY2qNny+S7ZcdWexKK7cR+qXfT59vT
3jpkVHAM7K9gHrzwOigNbanZ295TYon5ridIkMeic/7t0rgvD7fH2nwmQalSBl5AnLyW1/NNKqFh
S8T9WcOyf1dOVvw0VFl0R4TpOk+WQPDuoQE/uhg1ikPrlM7ZU7NPhj46xc7R2iqf8zT+v9+yilOM
uhChXHZbls35vRGa2pcZAZN3ht1rb0VZ1InvplZ3p8dt3R+mIsWXmD0Q/oAm2NF5qbRDMYKGmXGN
/tDx3u1ha7c2JLj2P1KqVAPWhx8/1Fwfuzh8Qjoz+0cNS6v17Xog6i60nH6aI0ql2yH1bBzBhcHs
omy1mFHYqzfGlHPRO3oSXbD2LuajObnFYhgzcMHIKbxMhnuK8AGXp4boTt05gRuXjq2CH6Hkskiu
rGUASrZ8keGZ9OQgCNQGQ6QZ71VY0gc1QsY1qI2lzkptWyQ7r93Gl2Zg4I1kWSro1NU1a0cOJeoi
X4yOOgNaqumd2AklmIDakv48gKK93D4JeyOurro2zUeqgEV0QRKxEictIipH2Mm0taNmQA33K016
X26PucxiFaJRyoIbhmItH3h9pzea00o95POijS+/GLUWOudZnZr8FV8T+TUD0VY0L1DHXx1yoxNO
iWTfhY/tvQEf1/zsakSBj7OhCP3gzl74CiAQZnnUGij5kEutawC9KHL8Eck5vDANDxD8m/lOVYV1
rGLdDhLFa77rRtR+Fl7qnQhdUF12zLjYo4cuq/biCz/7GauZK7QK80zjZ+CMARWnmUYiYdeCGJvr
aXJ/ezm3thAttYVZDMaCVOv6M3e9OnYurmeXvnbTxwX96U9hkT/0oloeyHIPwrLxVi3yZzSeeaeg
cS1Xx7O3ClW7dIp6JA46IzPaQKI4q5yGRjb5Ozua5g6SzGT/VIsZMrk2x/HbUe3ivQx96wvTrF10
BsAHE6dd/wiXRCBrU9BPtrKgWgjVy38GMN0Xs1WNvV21dWCeD7aasewtA8gsmhKxmXu/EugA6hnF
1O7cTFZVkNh1IaB51Rysd3g2avfSTaeMTCdt0hQD2UzQDkIS6oerlLMeaGY37fXANz8H1fc/0iEu
evDXn8PITEMoMb9wUs1xfpMhr22eC0MmRUBXaleoZXPLQW1RiVdQl1hrFeFzbgGq9RgObUX9lOvQ
6k9j4dRdkIOxi99hKrKTcf2RZV6fKd1D/4q0Eoz7mq0bxnEUAQDjptQ9QI1+0lj2pyqbJt3PZTKU
d73aK949etHtO1F4dupLz8mIlTqMo+7VtJvnQKkzcIAK3Ip/3c4ctJ1q+tYqAHVC3WfxgkQR9noV
cL7qCvotKexGu0uDDBpFUBZhdac03WTuxC2bgy3QKvLQBQS4GiyKDado4b5dNJfw5QOKBVKe5rwv
5HmuY/H79iWzdQQA1Cxys8AcuGiup1b31uTEY5ReilrEKBK1RO6fCneazfPtgTYcRg3CQuZExYIL
fF3BgRBijXpRoINRK05CwU/Xfgh7MD2QHUtZFbChROkNvPoZf/bxPjTS6giUvAwGy6rvytjoTzs/
acnm11sPMZdFkYgaLAy968m3ZhsZtrCTi2mmWn8/pVNXnDqEi5tAteO3NWlz+HEwsiiwbak5d+TB
XoI1WV3Gh9s/ZevgPf8lq1g1l1WHbY6aXtzvadL0byBh1u+1ME5CcDZmu8fY29pjNoBoml+ATKl3
X098eUvIV/L0oouinnw1jNPDLHrjX2zqX6EWxJf949FBuED6dT0W0bM3Y14FqVtYqeq3RPo4a3Yg
an2VvomJjXuv7my25fevF3ahWFHBIceF/3E95qhJhHZRibgs7ubiwQvHTJ7Bj/XvLY+c5JTUQzTR
MComI4ACJnYpkVvHasGr4TEHaw5I//UPMGBgWTXcy4tuSfNY667i3ntU2Nu72/tmcyFxOHNpKyJf
uFYBUnB8CFVO8MUolf7rUE2fepF7vEWQ9y+3h9pqH8BOIHyGNmsTBK0WUpUOUQ9quxe97aJv7mjm
blA1+cmwW3HAxGasD22smW9GOptfq26q7vlvPG9naZcAYL20lMfoBRHqLljb6y9L85kOJij3y+y6
nQH9MU6ZtDZqbaB3dhHY4D7twDV1ZTje/gBbm+r5yKs1tbw47Nq0iS6gHG09yEaR0dwDAaB/DPNI
OStzMb3JjC6MAxVv5D3a8tYVgYIAHjQLJIVc/nriGuhV6q8yBqGtyZPnjN3DjNbyYy/DXtKaGmp9
Z8Jbn9qlt4m4M23WF8y6msgWyUCKzKWcjc84Yruf23yu34RhMvanyC2M5Bh1ubLHY97caZQqoGVy
bXB+l13/LBL1FOrMFYHPk+cIVX6QUwFoDbNRpDj1zLvvdRHHB671KD5H6Nz9ivpkGE9xNvV7jkab
H30R2cIJZNFpWT7Rs18yVUNModTkE0zmUAZFYZtgnyR2GU6vdQd6TXvmKpsfnY7mUq2B3mwuUfqz
ESk8Qh5Tc5T7sqj8NM5uGLhJNf7WCxrb/kw156Ai5xfc3tub8zTR+KB3TCVjjfQYKYnKVMbxJZ2T
+UIfqVM/Dl5tzJ9CUGfNwWy1Zs8BbOvuoluFEA0tK+iNq5mak9kYkdUjqZZ57bcmbVHhc2eXT2sU
brcTVW1+1sX2B943DUBrtZClXoikgScKjzludb+onPmR+FGPgnI0uMRALcyZT5dC33M72qqJkbQS
wUPKB/mxpjxWVlSGfVPy2NLX+F+cnVlP3Ei49z+RJe/Lrd0LTQNJCEmAGwsyE+922S6vn/79mffo
nLRp0WKkUeZiNKmuci3P8l9GvzS0bNhO6txt+7zpzL2lCRdW7oA01nUFwi/QpFbdge2xxMYMTeXb
5z/1gg+nHsnPog17usGIvWCSzh73SB2m3/osdm/QWPCsnYTT+Jp1c3Xh4Tj3nWm48mgs6Gk6lKcD
hkquh1VqUHyxhKsHk5bE8oresFJA6SZzv4AQO3NN8+wic0SFwrDfScjVriFIkDlARly37nUHQCv0
WyeaXI7v3E53XZfp7ZWTh4nmJ0o2XZI6Ond9kRTiar3YkbLGq43tDWVa6ZVJ9FEr4SYznF4JphTE
ugwz7483YBpuzJp9tMxoCmYMFyofqF1/YcefWXYeaSTMqQcBYF4faceMFGlQb/0Frz5xt44+mdEG
hXe93uF94vwH4MSi/r9QtcjjqNWcfmUz1utCnXJQGtFQ3djwNHZ9KuQRMqO+kZoyXZjemWoFOgz0
g2keLZqiq/E6KJRlJ3r3Vxx76l07dJrjT70cin2m9b4KcfKr2k2aEdDW6MMv2iz1S/nD+Z+wVEp4
IBaU5OmUjc5CATIDTwFEcjHacnOxr3Mzja50Rw7dA7DWUPGz3vO+xQokwH1aJ1Vz9enjDEAVxUTC
TAqba68xp++txJnB5Vb52Fw1oDqupRGjgBfC5tR7fb6QqZy5SJcgcLHigoBI7+p00k2hxUbRMl7L
lf7aNkOGNpTlqNW4yRVhZT6+isVwHGd9Ti7cXGeCagS2+N6UNpcQa3WHhxOpuaoVYC0NvGL9xHDz
dpMMEC4/XtJzJ4d0eFGhXMAU6xAzNJyqcGKQ3i03xTY3mtLvKYdYPqhXuv6fH4zWKSUXku8lzDhd
zyrWZsQ7FEBkrZABNjrFEWBuu4NpmPz4L0NRZkGHGlbHWhjaQZW1KWuGmqws2rtKNgRWWyk/Otvo
P18xeQMJLKEEmMZ1BAc3DbXfPqKzG8LSSszO3TSiV2+mNEx3n5/V0s6jhMQHAzR6uoA6PVSC3879
heXQPU6JSrZx6EPFZLWReP54rHObn5cMPCzJBx2FJYz6KzgrW8+M3D5VfmmdG4qg701h+Ioeh2qg
UDw4zLWrj9fUuGhsfjzyubsGDDr5kkoHlY1+OrIblrkqIrABlpcMCN/24kvuqK9YUkw/5ll+L6We
VH4etvcy9uTno0Ms98BcU/1i6uu7XQnh2dJJI+fS2uaQzh7A5tJGu5qqYCq/F2mV6v9hSCrRC+IP
5Zt3fEpV9mrcx1n8KPVZ/FN0NcyXicaC7w6deo8PgHUhbDjzaXkjCXEWNM0iP3e6wMIah86CU/0o
BrO5Cdu++lIaRrGpTMW8ChGHpzlrmIePv+r7Gw32JiWYBczOsGsoXJ1bblP1KuA/t0zvQ83EMbUc
R+Pl42HezQ1XET4dSv8LLgy0x+ncjFQtSsWKxWNrN/l3r9Rc6fejI9ChnQx5VCvDTfy2sC7BdC+N
u1pTHSLiqEUYaEEcV/A2cKxv7jBU+0Iph23qJGrnD1N4YU3fpTLLZCkOoOpDPZPm6ulk83Hqvdg0
xGMfOvVG5oq1QWs/3pStnL54oqs+e9UxHinTIpcG0Zhyz+l4GuRKmLKReLQhx/dQIYSh+lLaQvmS
gOG55EV7bk15ARcrWor0qP2eDpclpCjOkNWPFkXTTYZv3gYb0/Iqa6xmXwnTDkxsFb59dgNx/hc6
Ipcs+2iNm0S6UxSmNVaPLrK+OIF5xyxM2ti3B2p5SA4r2H9eNPl+9wyjlghojQY+WsYkD6t6E25r
TVzoTvWoeYPqbGLKHvfcN+q0qeVUff94hu9O4jIYdEs+JZUtyBWny9onbjPoUyke88m2xq3MIjP3
AdNlny7vnw60Bo1nwpoQD8nFY0109RPDH/HNEXTfZ6mo44VH4/1RYFJLp59oDWqeupoUN2dK0X1A
kkUI99uQdeUume0sCJ1Iv05Ht7uAMH6/N10+mEN1H54c+c9qb4661TfA//DCgct9IBZPD3BEJ5rd
eWodnapVvtWJ3H785d7le4uo5l+DrrYJuowlhQrsOIummrEVBTMROBSosq07NeXPrs6j19gDM94X
VnjhYj23RUmhiRGhSZFIriZsIAQ3IgSBk5xRtuDEcrffjL3i2Bsad+Ovjyd6bovS+6Zz8ibB8U7G
xM3xNUnxwMWAtP6WjcrkbOqqLKPNx+OcXdCl/4RKL+jsNe9NVwxHwVwUp5SJ5otXeNKPvPnfRg1f
MfRQp6CrLIjIqijzC1f3sh9ParvLp/y/kd3VO1XPvR6FXYPvKPv1p1hsGey5UHdQKsRV3vXew2yI
UfilW+bhAjxWHj6e+rkDw+5FU4HaI2jj5RP8Fd+Z3eAJkRg4Pg7WUdeFeac3brvV867gwdTLz4aT
pOYGHWLSdGIcUGKnwwmPS5t7BgmlypS+UMcCTrlLoY2LKntw1Ma9GdLwkob4mUnS7iMDYOw3xu7p
qBkyKaXXueUj0HfnmKhVuIc/V17DsdRjgMv2fMlw8cwx4bNSR2aOvJbrewjra3oseDQ/Tl0T9oFq
dM2+73rd8TNJdeDjb7h8o9Um+nuwt+rMX9+wFkPTysLD/kbIbDtCHauvGtnm8sK7f2azknFTuORj
0ONZWxV0BUwRamlYmhmi1oIer+OD1jXt7wWcjFN8qhS934Kj0f0ma1r3PkW+9VI35Oy3xJqL0AMh
C8Q3T79l09VaQkGTb1mGIChppO8jGbpXBCQoYUow6B8v7tkvSXQFlYsxUcE8Ha/TFAjWvVE+ikyv
t4rklvNbGk5X8+yV5WdzgOV4wIoDowrIiMU+HUy3ahlaYVRxESVdMMXVfE/HUD00tJnusimPLhzH
s5MjwVrQNovs0HIx/rVzNCcas2FmclXWNzdjZyqtL9D3L7HfGj1j9/FSLku13qeQuOk9U46G8rua
nS10p8nbpCLhwPs0TXEVnENH/aa5XfeVR33ehkbr/Pl40HNTRE6QXj/aHQQFy6b+a4qRrZaZHU+c
ROgdt56AvW4MqfVcOsUlKZJzW5NrDagh/UL1XWtSq4y0BtuP2ZdMy/GmMNJEua5QKJhuiZHH8Fnt
FFO5BCk/u6qwnBb0yhtc43SCVtUMXgkT5jEVqvoATgYPW6mO2atGE/ahDrNbaPJw1j5e1jNPJmhG
BDsWliyDr5bVkeZcNEZbPCKon/zw0qn2ZacLd+MOiZYHYUnz0I8nV6+uYqXI4gtx3tlJI3aCMgGK
UVwEp5Omf1GFmoIaWJ5XuY8HBT6EeJu5viIbbdvFM869eW+ICynzuc0Ei4yFpnJF/2bZAX9tJlxT
ZSxilA7ZwcWhk3G+nTo1+hHhR/0fZrjQFBZ66Rti4XQoSGlGGQvM6uDn5E9KptWbRhmyrzOFgoNF
sWAMMrzXPwuW5QJi+y5aE0h/ga08HdVV1NAAgof8mB4mQTihNUQEFP3S1HbcUS9Qtp1hyt841mQX
0pFzX5QIGoy8DhYOhsbpyOWMeTcN1/yx7qVzCxRfBlGKGY4vhJg2OkzTjWeJS3prZ540Lpalu8yo
i/zM6ahNryIXkkTMlzjvCpbpcD/gpLIpJyPvN0kr7MHPyo4XLfZC6x5bLuf144N05vEmisazgTIX
qfu69DpnvaaGNb+g1Gc3vU56bHChB7qfluVelHF1Xm5CaTK+dbVHT2OzqR3ki+rIcZugy6euOzRz
k1XbBCZzdvXxtM6cFIYDdE0nBsMxexVXUn7RR9uy00e6Y+ykqpKxfmOHZjhD2apyRAI/fyGdDLj6
kjMcKlJlJLk7LtlN6znK6HeK1/4SDflf07fVVTkm5WtWD/PXj+d65t7nyADQoAsH72HNMsWkXM8y
B60mI5IulpJd52a7cta7n7U3eP9kaWFd2DRnDgsjoklI9QUszBrtg/T4KM3WzPCFb+IvqhE75hbv
wfwloSjxp1R6/Lkqu48vrPG50/L3sKtLv+vrUtGw33j0oualEpVzLE2Z0QCp+vpFhM0RgMoXS7bd
dakmVb39L8sM/Y9/SFjW1ZG2nPRQl3zhGYWoR0BVx7qIphcJGXtvSme4EO2e3cHUnd6Yn4u07enV
gAx4pqRDlmMdI+n6VBPRSaQ9YuuHDfTHMzvzmIJlgsIObAwViHX+qXVdWHqLPj/eB9dhLYpro4HC
7rdK1O2xuZUYhMahey2izwM9l2vh/4ZeJ6Be7eKZ16KcrWGRiTNO7TlbTzGtX/gijxdW9NyupU2M
0gWohCU7Ol1RgLaIwGRm+lgVXd8G6azL/lqv877dNYqDqIGi1yEtJ82a/8NttJhcLwZyNDHWCNOy
izzKosBZOUvTcbRguLkgnn+bXdt9PkRYCs/0n99wROsCSYjSeKfFSvoIoLE5uPXcHnqEIr7lKJTf
f7xtzu1QKpSUD6jeQS9ZHUcFslGGnSqqhHaR7t0Zes+YdeZd4vCQ/JehFusRCK70uVafzpnZuAQO
XDhz3fd+n03mzo7Nrt/FuVONF+6Zc+cBdZL/HW0VZuHbMCIpidyijm9p63cCpNKtFg5mkOT4DtTO
WIQ+OsjOXqAWdCEEeg9m4EjQXKNtwFVDorKaKy0XRY16RsfDTtN97NVourb6YiiLfhycXjUc9Rsq
cNb3ImltNcAgvb3OMyW/ZKR37gOjvkV8ayGPDEnu9MDoNe38tE6Lx2JoUeDDaebI+95sbSu7CEE7
O5ZF4RlgAaivNVjZzqRwag1H9qaOUj8pulQLRNKCFq1lfUlg8MwHBnsNC5RKLVnnurBng3zOZOcm
j27ZuoGdNd4t7pr5TW6l26zrzX8QAzR/SvSZL2EKz9xBZIJ0TR2E3xfLpdMltfSK3Ey06eOQ2PUd
Hh1NtgnVCOGS3wj6ATtGF/pSrnRuTN5omqguoP93sn7SSRBJlmr8GLbddJtaZjzuBVQ3NxjxQFNu
Ey/U66AcYme4UBk6E5nQ2kNHD7z7Ev4t3+GvfGVGewdiHYZWocjcKxWrdsVH/WG8SmUj7lJgV5dw
1udGXFLRJQkmxV+rwuaFLrpWjbJHqJbONkpN70uLcjMMeKRI87IcD5++mPiKfE3S7kWrePVKo5ec
ogyJUvEIwMf31FFsBFCjbDvBtjcuLOeZMwKMn74l9Wjg82sgmYssyugs2xaq7qAesg45iOsyK13x
a2pTY/pslMcBoQcFfs+mHvROqylJgEXoGkyFcvDIoPHms+OgigyRB7mbRYh46FPeBJZXOv98vKrv
duyyYXjESMhwQkGG4nTfRMOkIlbsdY+RRiM8cLQUwQt8StDbShJ7NAKtnOVu6oEgfzzwuxVm4KU8
BIYLPBux5unAaem6STUWA5L6srmtqv466lAy9qeqGD5b+1oM6BdNX7oZ6JWsC3tjMjVh68XOY2a2
E+IL5nifRCCZvX5yLsR372fFUPR+uXBAp7FLT2dVN4M19lrqPHb0OIdtpSC4gS2qNR6L0swubNJ3
J3CZFgeBGBmADdTv08FECjZlTs38yXXjeItx5fzHHOzpV9yq1Q/22cXo9f1mYXI61TNqw+iwrJmK
szDytpFZ+TTEVrE1mxY1prnwimPuifl5MIbxgIyn9x+mSdYOEg0QAUgw/XSaYSjtcvSa4gk2vb0p
S1VRfYDpuY/CQXHFDS+1/zQinrULFGbZPKcjCk5iStc7fyrEPPgjVMXbwumi23hKy52o3EuX97tH
kiGIkiHwQ4ajbLraNZNhi0EZ3eJphPJAnSlRtjiujz883ep2TRzhJ1lkY0qa4IWXiNomc/mrVIv+
PJV1Xiqq0fTDQDmezrUo01h3mdh3oTX+XM6BvGR/tAYJE9CgcEsTiFcRfhQaCadDIMWhdHZraC/a
WE+7qhHyiZresz7NKjxLI34SY6vsMjeD2Gtp7U3atd/mwpYPH984bwayf0+VewZdtaWBsmAa6b+f
/o6ykkBC1Ll+tvTcVoRvKPnYHyMj7lBr77wKGEc122ayRUxDnXZelkZG6zthmw5f5tyczasIuZfu
t5QAdzaF9NyfTmg3r04GgCtbUCcjAv5JBWKBdfb6u2awMVpVLOtXp0i19TWz6O8MFL0vKfm+AV5P
p4Y7GRAYOEHLVbfWLZK2HEQSasnzOLhjegekQT6nU2LhpOWFAMMnR422GTrT1lVi1Kaxre1RzY1t
mZT5fJxUoWlfnUSJc38mNolR0UvB7+pFMos9vphZeKfNplYdENkqrIMxok9zEIVeaN+yjP/o2L1h
XVBFWt1uvPJ8IQ48TCeefWLI0681t60aOk49vaCbVd0DhUs639MwZ5C6F+3s8pLtImUc/saTRVyI
CUtzdNmwbNPVMRTJUCo5ZKNnC+lEa6+0E2mXD4q6tq81ZdDNGwfki3bbEA1sPCSBpq0VVlrpL1WZ
YtekkfusxrGibUIPyQXfK6feDeoErtQuVeKmvC/aTM1wr5+jL1YHZeHGcqXhgKgBV72P3Vorf7Vm
GEbHJhTmXH+ZRylqeSuLqdibBm2U+zn1oI1mVVdYdKlTRRR+YzZjv6fh0lyraVm0fpOPWvJ11qLh
trQb3fUdFEde7TZOoHaazfxglkhfbVql5zTmTl7v0mka+ytZKFm4r9Jeb4Mxj6oblMHrNN11whu7
69GdGyptgzGF9l2FR/PvjPJX7zvQ8ustgsxl8jKZE2L0bZY7aZCjXxj5o5YrZrqz8yFMvkNfyJ+8
iSU7lvTCnaC2ijy9FbVAG4SigEn33ZdWbSlHow6dZ4fAKN4atZd/qZu5k3DEw9TeWyiORdvWm3Lz
MLqJJjZSb4tpi0HgILYuW1r6Mh+9e0RSdeGrAzqKezg5WehPFlzbYIxao9lkwpjkDipKlxwahXoM
1OxZuW95xsKrCup04UMYGeMHrx6Euy01O3Y3bQeA9aZUVZGXfoiKeL+NtEzF9NAxR+fYm5XmBJGO
GFtQw0GA1TKN7k8EOkL76Ey6Vz+QJpndnVVZpUmbf86u9Q4i9HcRc1pvmrIZ71Sr6To/t+LEQ3F2
bqJD3eujx9PX1NbWNCqt2Cud56S3aqZn9p3AwTkPTGT55yvg8KnnSzdGQLqYSxjGCLsfk46eW9Cr
6VA+RwiJdcHIA//q2q0zBbVdia9cnMuqpWY0bs0KkZyjATk+v3OqYf4nmmXcHUJZOSLzU1RXYK/j
3Rk6ui+gJ7kBr5U97SMMboq7eVAVLfeNjGtVbJQCDvStSUgSPmDHo3WHuo487dZUG6U8hEXVjFVg
dHVZPERFoUS7sa/H+EXrbaxdW9XJEQduZR7qKEuScAjUERM1/RkqcRfr/qAhs6IHBThp67sKutA+
FhUoqoNTVxGQ0V51+oCj18kH1VX0Mtrps2GIKBgS1Of9AcpTeD0M9ojTSZOAd4cN2+duiuZB7Sbe
rybUs3ij21NIBR2HpEcxxZH6I0a0+H6m/xf5TQ8Q8JBwKWs77AL0f0P8xrAwheq8gV079Vu9b1Tj
gVxzGl40QxggTnq1S38MorfuTAUmx43V8Sr5IJ2QCHHdSG2u63DwxiCydNlseg/xd3/Qq0K9T+si
/bej5m/dqWqYPk5U8Gx/VNJiDqo0RSAd4WjNVxvHfrXn0vhVw+fX2N6x1mzsaU6tIBTGkONP7bSt
X+UuHkx6Hc2oiztthZk8YpW73CzECKZoTrSgRR3ht6vFUxG0mVJ8bcEmun5sV+54VdJUmfy+jcIR
mDyyM9c13lLtTo1lfJiN3NA2jZST4nuTnCTCcUraqVvCKZL9aBjcLz0iuLXfmhjdQgeyqnhvmKlu
ZluseBR718xqnR16CC4tcAMMIK0nlBWK32Fvcq7zLm+hyjVeb36BRia767zRQ/NGtHbaF7tUnU37
OmnC+JeVp1O7yWcDeqzV6CYCGnVkPcCjTQd0eCend31kEvsq8mt3ZkPqKHF/icwslI+5F7p5QDtI
T3EXVJfZVaJXNrTvdbHj/ccwVnRcUd+qXu+v1KHUSdeaEHduFHaKGTGkPOy+zG0M4zuH4fnY4Lbx
h4fNpJtYTtMOemep/pZYJutg1mfQXOjy5+3eEnP5VfUyzwoqu0mtrTGandhNPF19IOzaHHcK/cvE
dzJcNP0pw+TnKqcbAh40NJ1fJTCO6ThIt883bm6ZHW1Mb8LDtAJNPcxSljdNBqxrK+xktA+lNrCf
taLSbR+YdNXcm0mZiD1wpd7ehmoJ7LwVjqLd9D0Fbm2DylOkvU5Fl2NNodQzOnnWmOb6TbQUTGn4
R6ynx5vRBSF5jPjVpYOokj3qVabibHIRz8WFpPKtdnX6hKN/ScOENp+Hg/K7zkETuRbNg/QliqVy
n0JYkbcc+KraaEZeuBsrosq2L63e8r4UBYTPba3Kut820cxLmhlp/mxbfVgfwroXDyYozZ4anPT6
P+EQu5W5gZ/bJT8HJVbVHVyvQj0kXtP+U5e2nbPZ3aI6zoDP+ise6NK4gEF8HxLRo6AsSwMRzh2p
32lI1Kej3SJkYr3MCAw0yxWsRV8zPW6Og9I3iU8ZsWq2H0fNq4yWMMzBhwttLUhfzsJMPh2z6Up3
0qEUvixXTednNLqS604h0/UrL+ouKX0uucDJB8SMYgEaa1QnKRyuqzwgHMLOmzD3TbGe6K+qSOYP
da1F3ZfQCLmlXQIBzSdesMddJaUh/KLs3E8qtdAopptpY5kIWB61kLXLqCF7NNpjW3sJjTxhXb36
EUkj5FEG+5L65rtvylAUtelVsHGBkK3yLwgmaRxJob/wrpWP7SSjo4M/ybMU6J/vheZkl+xtVtkm
k6NXi5ISklFLDWYNzM/QRstISuJXLzdjy0cMbLjT+kK7kQrE7kjgNOFUAmeNUWriwgF9t5u8RYuc
QhMRNt4nayhyaQ308BolfZVSjHWQTXbyVKg4cdljnl/I996gIX/vJc4Z1DGA6+gMsXnXDfdomMti
jhP1ZUxxUdsJoZXd11Fph/lokcIMW6vRZvUG4Y7c2pR67j6Dwuj1gCaMkwcTVtZj7qcFFtff49og
S9+XE+HYnS7KTrvKp8j27ueaED3xU4WIr/SFYcTi32QSoUV43kNAGP0KFYPkh+Ali7ZhNrfFnefm
RRHooBOzrd7p2hOSkIPm22ZdA48UdMtIb0TaXldFPMcPZiOs5mtU6lVXQpIeu2oDvlqNAgW5McUN
GmMI00Nhghv1qyTUMUtGe1jZOnpmpX0gkYRzdojnzjO2XWbrUPpmq+Vtui16qx+rTVdJlJqPYSr6
9t6cecKQooqK8tWJG6v9ZNWKnU7DhV3HvwEToVl5eqEg2psmQzNMT0LBwjOZS9yO4gSD69l4xR5S
udDPWl8oKMmapMYLiBGa/zv4kmziURtiqT4pFbnCzp6yaDcpmf5Vza082qvu3G90NzdSP4uNOvJb
u8rM7cd36PqM8xuQwOOA09xZ2mqrO3SIVCXKvVJ/iuzICPAuzx7KoYp9vVJNQo5FK/bjAd+VXN5G
XN4IiqtLzWVVcsmE1ll12upPUGX1IJFwzvO4SXZDFYZIYNvzHok4LSgT+VNJlPSodWYUuHWu7T7+
IWdmzsrzfqB2QIlprTlbWHHBW5EbT6FMkoPaFmQXfTN9A1ulHjvZDVcfj/eGwDg581jQUd3helvQ
qyhGn+6uZnI6xNtt82lKvfYfR+b2nUfeYx9hzDiqn3Sp622kRDVxj3WYQorbKM2203scGcIBCBpi
lVBqP/5Vq7op/RF+FFxLqApUanlVTn8UViY8lPBPnoD7xIGOWMzWrepO9ee+HJ6Lapyd3dwYofrr
43HXDc63gelUwqjhzuW2X22DNpuAsHElP8WxG/4ES9IUm8ZsxVUdS8PbxlU8zZssTOOnzKuaX3RJ
060nQlX7ZOCyLADUPm5hQP4gk1a1HNNLqtQaRuupa3v3a9roThB6sS0JAnEX8DW3yrr9x3M/s+b4
CFHzR8Qbi6v1mrdCUZUZwdsnkSR/0sGsjqpZzVlQQKvaUKiTP/E30j+HD1rWG10LmMMmPpDLRE8/
dK9RklCLzsZVbFCvTDXWqfbM83hPadv0Xaipl2gwZ6430InLoqIJwPjLAfyr7+cRY+e9KK2nsmnn
ZltOzXzEtcWZfVSswztwWDILjNTqhwAmThWojTFdaKOv44ll0mhPULpG3ZVoaTXpzqilmrdMWkWb
cS8BeVwT4VXBSJK1UbNM84vEKDfTaF3yUHpbz9VpBxYFpA7RbuKKdeG8MyiwYX3oPiVjmA23acmO
uI9z0wL1kVk6XhXlmDV3ULqNYLI719j2ZPBDkCLrfVeh2RUfinRQrno77OY/GNfrXeKr9BuSXds6
2vh7NAeJ9UMpY+1+hkHhBlo8R9/UYZgvWaK9vyph+tCkQreYtqq1virrpuoUp8pZRsETjnirTP0Y
ISJQEV6W3Wkghy4EY+/3DiM6VMMpGi9ottWptCMz1CTV6ad+gFc0m4p8HBWJ71ZcFNfot2pXraFO
e8HTts95SC9cCutYEMwpXU8EfwjSOC9vb9hfWxc3Q2mSG9tPXh93e92t5CaKvRGN1nG+8AydeQ8Z
jCOJdCiEKoj2p8ckppo6haOwn+yhyRO/Q/znID2tg/ha26bc9G6XU8XqtFvM6EvvSnLctjodLeB1
iaiiT19O/ByeKXQG0JxC4eH052TYHfb5pNlP9aT332I7rLexmPKdEyOLPUMe3Tu5+Um9RS6H/7/g
nFCE0YFUnw46QopPKJPYT4SIzt6u1OE1dRzAHy0Unc+1XP9nLPQyKN0v9kqrh4cSsdE2aWY/aZWe
/hxQn/NLfUoPbVWVF77t++tnmRdqGcuLT9q/wgXUHvArhS//lNs9JlW8wH4f6U0wZdUhsSIliGaU
73QrSi7s3/MDo50ImhjqmrG6emODmpDZW/aTMuDTMyZ9eYWVA1ZSpTf6cHG3/dC8hMgCX7hv387l
6a0HS5VBedCJKeEhnH5Iq+8SkCV1/myOliMewBF7mm+4kUbTt1Nzv7Lo8+ymwhjMXV2YtbNhb2Xa
BsvCoTiasSbZ8IOgitzi9bk1MEcxLlwtZw4c3UQifDguAJ5pppz+RnR4qqwqRuM5FvI5DPNsZ/Vp
HBh5rm+yCGNDMJdmYLaz8OtozIN2jLx9Sulu83EY8P6SMekFL6BONA34c7XpZaK2XRz37hMaU/G1
JvsR89xeeZkGS7lUfXofckAgRnWQIg2EAdryp3MGSC4KmwzsKaMDcQw1ozmEsZUCrleVn7MmMwQC
m0unevnYp5uBPhGYhgUmayF6uJpgOkdOPtt98tzoBs0L2u9PHe4OLUmV2W1E043/fLyi5wZEA2dx
NViKFmtTHypcQxyZavrct9b0C6Buu/UaXd1DXJjwa1ZfPx7uDYS3miA3Fkg1npkFerA639BrHdE5
TvRcJ66wv1dFhkIZ1ZhWPeaxmviKoDSKDtM/7RiHx8bArNGfHKntBTHvtrfbDMTkkHQ5/um42D8K
2KwXluTMh0fDGNQefV6g7usIaPLGyUjC1n0KG1NsKovAKx1lTi0lG36bRef6TZzywHy8Mme2Nl5r
UMiWQsrC6jrdbkqb1zPW3IxqzMmhqDL9ZvZG61FV0ja9kFC+v+vYW2+yhESb4FvWYwHXy2NjTp9V
J0mDuq36fdG0uV8Svh/tWO3uJ60TQZRBHvnsLKExQJiAeYQDEAyZ01kKGYcIIMX58zxXjuGDTyqD
oS1j1c8K85JU6ZnNxmgA6GCQISLDcT4dTSlTp5uGNnvGiFPVg1LWowiEiZLoVyXFnhHFnAKFajma
ahgoVd9Ff2Bjj18EPdjQt/RQ/aN2jescJ9HX0zbO8Up/yGTLPv3kspBLgaF2FiMXODzq6g1IPMC7
MpTxazLx6AQVBqYbouQp3KKsewk58e7rL5EK4vKksGSwHPrTVZmzosEVyYuRZAmzm97O8r1bFHTI
WR4fvwnjR2MnN0bbNxee2Hd3zVImooBAfKotxm/LwfsrRIzLkUoZPfuXlPfhhRLdfOx7MX4TeT2+
QAG55BxyfjzgW8ThVKfWKkKUwQyMsDP9JWyL8krPcbfqxzLfluiq1X6ErOyF6tS5AclgPKxx3gge
q9vbCfMhScLRfAGC4b7M/Wh/LXO6YyoGhxujx0fi423zvj4C/RuXI5BDb1nbOgicNTVuOktXfrtF
09mbaqglGY8e0wIPvaQ8Gk2c96+5NjmWcoihGVf3IJ8lIjzGVEe7xJj7urkqtHFqL3xr4nG+5slN
v9B8kV/lEXW093ENYNK0kWPR/wYVECv2RvfamEiqhUnqBMNYulZ441K72UeKm89fzIZeAm3BluRO
Sa3YuxORXmzMxi2dzahZxXAnBRhOv3RMtb1qSmcoD6MSxXRO4Gyr12TImnU1t4mZXDX4f/a7Qe0L
5VGGHcBHCpVGvnWh/v02iBVin9iZ6HzotaS8z3J0rOMAkmc5pVtbGE1d+yWd4x/0b5Xp0Yul82RY
JMa3mpmYT8Tmaf57Nnv8E1MPpdkAwEL+Gksgw77A+fuXIry43XtRjUz40I9T/LXWG0oVUhj8r4Gl
koxgIkcXdDhUkW0l906advehhD9ypZRh8d0EyTSBagbBtJlShzagko3iiFuV/jB7rdSep2L2Gr/K
siL90tNNOtpIByb+TEcxX4wy7OJHa46qirhtC8rNn1tHGTatbaQ3HqxW9xqFKKPznUhp8FnJmyz3
9UR48kDTLa7/bQsqR0Fbaw31/Fmv7lMoxyZN+iTLb7AiMnBYlV74w3K6tvx/pJ3nbtxW266PiAB7
+cvpI1nFtor9h7BkabH3fvTfRQcb0HCEIbRfJAgCJPAarvqUu2wrJRuwkTQjHYWgzpfWQQYFYIf3
gnTtJUnvrIIOZ5mfZjH4crdp9CKP0g22l5blYyMkfHvbA11/HqVQ1l8jvw27bZBQ5d06haS964E3
ZgmEJduhYG52gKG6hQf47FqcylkT0puGCk2if9W3D7eT4ghMQHN5eOWKqHc+JpHbQK/Fdsqq3ZIm
5VoqMPKWgy5aSAHORrYggwGfpY9KyYVn4PRezExUBpIB9LzZyUm5VRv4Q2uwc8o9rcrsoQSdg34+
1c/M2dWYvNM4uHyPnJUOCDygWKMohQMrvNXZvTUkfWAkSSre66E3xb1m1/az1CkjgVhS3kIrD8Or
sfDKTeg3yQOv07BwkZ2FXKBPqR3QyAKhaZ6V9encKimJS/RCeK/sApxexDpPh1RzkSi5kdIxt2mm
O/kSXHJ+YVNNpJJJwE3I/e+iOp352C7qPi8REx3Qp94W41AcctXOd7Ge9t8do0DC//JMTxHHx0uR
JihdQUgq9O1ga8w7Zk0skMm1eudF5GghgiFqY1eaCAgLhhHzaJIiEI0y7CORPyC4nwsEyBKexLyy
zguVosDVezxWjUwkb4BujC/qaaLwRLQ6xZNELyr/Pv2WDwcHtU5vCNTOe5GzbNyH1Vgfq6DAkBO9
71WBnuzCQT2rg/8bEFgSVQ8Oi67NgsjYDuI4cDKHlqfh31ut0956NmTjVu7qw4BPm3C9nJpBUub6
QSvyP2qdS/vLC3mWEv/7EbCPiaPYuQQ2p19dtkpOWzR2XpKiUcu1Z47oPBLhPfh1Oxy7wdY3vhlG
r10vvDfVH7vb2EjlxDUSeclRd35//PdTyN0ohSEjO6+bxmkj92PdOi+5YzfmwWnbtHTbBg9P1+kQ
qllrSjHSfszCe6UZxP3lmTjf0iw/pPr/N/rs8kBrSzcaZD1fii4N1mZlD2Kl+ajFLSz7+VllHGDq
3JBTDWIu6j5oat85dcWEx2r0Q3dKZWuOtbHjaeyuzMAZF9o8n40HdgWes2oCxj1zGGltc3CcwX7p
O0P7qSa9vXaGoVth8aH/rosyWPi+z44stA0iYw4tiIlpnj8co3bC8PaJcF5iURp3al+KX6lv94dR
D+Ml3fLPvo1OOqWGiV8EsfN0rKgkIizxCX7Bbt7qd1ljxleZFtijK8WSg8NubGgPX94mhOAK2c10
v0NuOh1SV9IO27zMe5E8pRGriu6V2MoRT/nCFfvJaWCgadHoVMI5ng2UI7g46PnovVRynq2y1HMA
2OTSxsTfdq+WQ4xjulf+DMOy2l3+xE9WUJUVG5o+dlOTceDpJ6p1NwZ6UTovitb5DoZWY4jtjq6P
G7kHfrcQNczfTE49spMk8BAeEfWadwPNQK2lGLeulxjdx2oqyA6xW6mm/+rlUkwUUSeu0Bzv+fJH
frJ1uOQdTvukJXRGBu4xBqPCbDC9XikQlMjaPalif5B6eA5G1HyRmDa9LjT6J0oMKZx25sSGjm4Z
K/IgvUz4iKMEH2fdZvCnNpIdhNc6s7DUbv9sGSepq0nQZ6pQzQ4ibafQ8VApeRHF6Is17FmKA6oZ
pqvUD72F3frJ7clYZEoc/amvOntGYqPzq9xvvZdUzxuVRrIOOEnpR3nhdvlstxB3kO/TvceoYHYq
nLYstGi0vBcrEai/qt2wieIoONK39q6tAtvBchi9/eW98tmgk1k4TzS0O6RJTg9En3mZE2HB8SqR
Kaz0uOw22C6be99Xin2TN/q3XA3ChVN4PiiSaBQzKeETz7J5TgftvFYOPNkUr03gQ4NNjKKlQwQd
bWv3orhO1dLByxNo6fryx56vJONOERB1rX8EoNNxqViXvfAtzkRUa6VbsBCEJJSM3i+Pc749uUCR
YQIC47BzjNn2xNbJTKqs8V/7znKutSEZ3LCzzO+6Kjmbrw8FuGei25IbwGg8/aREBFGIc1rAUF1y
PUhq+BPHRbDNSFZ8+VoBzzMVo7BeovM7d60WReVXtqzzVY6WfkukSjr0g8JRaP1r26+y7eUv+2ST
oMEBS5M7lLtsLomme7mVNAHMnUqujHVg9fWzI2nxIXHCAPglujFVkrULZ3CeZjGJdFDQA59aFzRU
ppfrwwtvGE6Z6mkWvMp0nHeaij+gpmMuFAyRdkOFuYZh2KuPgDz6jRPJ5sJV89nGIbSYSmH/eOmz
1fSCYrAwrgxeqc61B57JcKVbafzdGtsvGgJyafM3lWwk0DkLAPdmX5rZrTGaRfJa9bFWbOQkyKI7
u04l9YEKVX0vcnQ5l7Slzl8muqB0DKk5qSQ989ZhkkcREPYse1W6EigYFsj31IW066FP/T1iGv3C
7fbJeNQJSJwnVzIy99lHpo45lsCfslettAwXIGyAfGhX1etu6PT3kDLxwot/voDTK0hDChk9bpq5
oC7AoDAVTR+/yoM6bu1MWA9toBmrSmnHL1qesHzQ6wgq6EaA8SToPl1BwojM7zDEfZU8OgU/h6gk
/fccL5EOGXSBn5eP49mXTXkcMeEkYMUjOP8yhCRF3mlB/TrJOf2u0ThyFQJUHl9Ja/8/xiIzs0gj
pqvtn338h1MIeiw35TFoXjU5M0AJIF+14U2E4FFJwVIL4uyeIQmnNjvlRnzZGZqm1WErF57avzp9
VV1rXoB3bN4Zt30bHlon3ARqGh0uz+XZOwRAClw5+DTwkZM61enKZfmkwC5C9VWOZMKX2sKNaKNS
K7y/PM75mk10PluhWIZ4BpnE6ThO1FYteZr6WtOjgFermuLo95PDUyw7S1Hg9Ied1E1YL0jYwA9I
Vih5z8IkpTLgvDRO/Dc2sMWN/dR4oN4frsY+tgCABukKIpuzEZGa/r38mWfVBhpkRNeTkDUSs/IZ
TF/rTS1pyrZ8p2Rq/gkQNLsisxq+FyFso7gU3d8cfcCfoa70R9z57Ec1GbqFuf7X/fv4/dzbloak
9VRIh1E2t8ELUqn3stGo3/C6RShvNEOvxPS+EQV1saFBxiSQ0ThytFF/kPTEBxQ3aMo+6Ywyomac
qH/qCCLFIZaVTF54S88QDBPAnzgcLVr6bFNv53QnaAEynHVsqG+IEmnfW93T/kggrZ6peJfJKlag
s/VUjzaFqRpXRZi21soxJGXiNGZTMKG3j+UY9U9g+Jt+s7B8U7h3OnNoA/HsQh9hp/LYn/44pbTj
ulVG9U0ua+dbQOfpWTGkuHDVytZuOziCnevUhWO5HeX6xKU7gWVXW+bdvtZ9yLO+XvjGwnrOn45p
xkiEiQTIakBWTP/9wx1ktcSJbWQqb+MQ929GoWTvRkxVVWfVviNKZi7NwvQWnc4CqgzUqKd4EZjW
nOvfQyxK8Aez3sKslCcLp7Q2VsJKarfwK3GbVXkqX1v+ILt6HGKBkfFUf/dSvcVKQEn+pgNty62v
1km4vrw+5zNB6XdK1kmAaNbOC6J2nKEo0Sje36gx/kiR6dHuT9vu2rPSfJ+E5dvl4eb3MZVefAVg
5bPVJhjtbKt6TlPBqlHFm+ARcEc5oiEiFdJVmVf1odPS9qh3tr8w+/PL69+gWDxR4Qe3S2ZyutrQ
5Xw4ZgyajUBW8bzRd7S8HAiBmXLXIG26641KOVQCRu/lz/1kdrmjka6g0A3lZ1506Ua/MIxGEm/o
EXW/8trO1n4YaFd600drfO/3l4c7m10EyZAV5ZbmtaPNO/tQIiU5CMIwfOPgVImrIaD12mvNUCHO
kXQudS1EeA29Xcozp1U72d2MOynFTkwE7sm5OrWCMU2DMUT0VsYcHdhb2Vo4pWfgjcq799Udy2C0
NmXAaSwnndfT1cxLS23ttInegFYEg1vAaZUAElD9AH8vbZDsKJcsVT75Pur45F/wK1A6n4dHkCRD
GuVt8mYIke5Lz7avYAN7hzEAwnp5CT8fCgAuDw3yNXMA0gipO4/kPHnzYzXYJI4ibXtfVVNoiRQI
FjKSs+0JEMRArnTKMOGOzFtuVCFDRZLK9A30or8Kol7bNzSjdsPQSndJNi4VWz4d75/NGFL4nIbp
4z9cu3INqilUguwtCA2BFkSeFfVBVnvjSpRpJiFZqmsL0Mmzsz99Iqdhum5osc0ZDJFPT16KrOTN
DMP+3guLfIPBnumWTQTgRq7U+rrQjQif17xbCpo+WUv2CrJH7B0CiHnQMOB1FQqonm9+02fQmTCF
2ldFFwZ0uhPz7vLG+WRuGQysBfc4sfyZ4VCqBUmsVdnbmEbaJsN+e8PD1+9a1BdXHSzOhbvm0/FI
pmm96CjpzTkxiao2fp702VtThuaegkS0HscyuePhSvcVz/xCO+B8MtFVArU2AdemVum00B/2ToG3
uOgSJXobrU7+XogGD1k5H+4UXc83l6fyPORE+AsRPeQ/JsEz8FKnYyk5+E6CpfhN2EWOz86oxmgu
2OaTU6nhPZbXcMZCuQA51Wq3JvTVbdWOxUIL8XyC+RGE9bweKJAQBZ/+CKqSgxwOGYfTGsOdEWUh
chOp9tfq82hfOdlX0TqMRF0SrDFFAxixzmw89IvbvJbG9K0a9D9VU9R7ofFw5aO1DkiVtpfn+Hw5
iTboxFKWJJGmDXL6dVCEmkjzpOYN43rvJpBHJGtCJzjoWvv29ZFAEhJ20NyHyTcrggbOoAy1VLZv
Xqfm16Pq+JuuFcEWc+5yd3moWYEJWBeyp6BjgTAogKfn2krDWCHVISXqu0gzHbZppW4qxe7wWJYQ
eBGVeUiwol37XRA+yDaov8vDz+FI/40/gcu48TQaINOkfzgjHZBNVOpq5R3qg65vartQH2u9bnap
6Ix1NeTytSy8X7Kn2nsQ3IBwzHHc6lY13sp1snT9za7e6ddQLaEHRLZPXDLv0NK6BTKt1Oq7KrXW
GlkDKBhm6mnfI0+zd5WnI3yQVJ7ihlHZLgQJ02b9EJH8NzYSfnSpp+tiDqs1e9xkVJFq735Pw0k0
2fiohpa0UBCap4X/DTN9IPEITMQ5+zKpKWKmqaK912B+DoizaC7Ob4jGqGXpb+XBUN00xNAbQZjx
W1hJNxpCo4fAqg9x1uU/wE+XS54s88Y4v4kzxeHippwsPbVZWczum96REl17N9XsT5Ul3t4H4b7l
jfzVWKFdugq6/uMar8vgezEE0ESCBiAWJtkLELTZEf/vh/BCwI+gEknJ83Q35kWK+qAa6+/AHINN
5YTmIfBRPpVaXdos7Pyp/nC63mR0tG7pxfHXWZbZdE4wabr5wpU0GxUNqoVXbVeL3yjvVIexGoM1
BobeOkHtft1LHgVtUD8vl3/FLPyePhgtNxJxTQcyciYbpQg76wwQO8LVw8o5NrZzn5cdoj6F0hQ/
wlKHZVwlzRIF+JNdiNQZM0yQQbiBxMDpRA9emEmRjnCI22vBDaISXvytgQqDFIk0vFdxb28wVRN/
elyI4DMgQ3QweqlbNeivFquglfNjV9FsW4guP7mO+D2TGiJKaFz0cwS/Exm+6cQl8q4kK/I30Tf+
AfUy220iq1/5qdcfewROkA+JzW2r9pi8WJV+NYyputFoVz9eXp7z/WgDRCUe47yiDDunCdWq05q1
nIXCjQwdoIyje7csCnRzPVtis5zdP0S3oCXobFArJs+d7/006ySpslpBbwitF9DlKA61eSLyhYvu
bM8xEJp67Dl4+WDnZmtvdUU/lK3cC9R1kzHaOHgBqOu4RmrsPuV2Nl3Qf9hFNypqIQvX3ydjT17N
dHHonRICzse21UKLe00Rrsmdd0grL/mm6UWy8v08/U1i1j9Xtl0uIfX/3WAnh503ZaoH0s1B6hLQ
4Ol+9wrT7/JRY797MLyG7UihVb3y41zcBYmGSltsW7UMfB485nqQCtk5KjjRP0PUGrNVEQozdYs0
G2pXjbqERLlXCOdCFxmSQL/LEkTnVgib1LoLmNjMNpOMRvDHCJtMujfL3E+PRii1MloEAYBMzZQH
UgelR08qdz0Iy0G/0jVhvyDmlD77iY9UpTlapdZsvLG0tWxNnXqEUlUih/F8eY+fvblEOjBJJhAE
U+PMjYZbA1EcvUpU4frQnapDV2RDuUKdSnOujaK0gwO8ru4K3bk82RQ0bJYe/WnuT9YGug4YRnvq
IsKjnUsvm1DSoCJ1eGDWoOMGF5BuTc0d3oG8ypy0eTF1YSzc/mcfzZiQ4VH8IMoDuDOLJUG1I/rT
ov3k6kb2N8NZ7jZFM50mc+cc1b7HOB0mwtbsR3PhBHzytWQImFjTvoI6Mu8okspFhhOh+OgOZbC3
alFEe6Gqo/heB1qlX2dE7MlCXnB26ujno/84yZTSw4Qgc7r7FaE3YUNRMwQtrOtujV5ivVJKQ0nc
pBP5Ssol51sJ2MZbuGr+4fpO1pbsC7zmxEIE9QI9+XRkhJ0yJ9E06DC13NbpsSf1rcpV3mhK/FSj
SwAaWm+Uem9jhhjUK8sGanTdm0HafLPSjlBgS/aPHkeJOuVt04yS7yqlCmQ+kZImX9tOre98Ams4
h3mF6z0JAeJ0LrRjYf31o9hs1jqhvHywNBJrhKHoL3pXTs2xUl0ptZQAmzCpGjd6ksjBjRlREFrH
RlXmaxynwfBePmzzBwXoFkAAdh3/ALA8xw1HxPoyOZr61DnN2lAfnNh3k+HH5UHmyz0fZDbpUdPV
6DL76pP2A2kPye0HN7h1FvbUfB/PB5nlSLVvogYmCfWJNNPVlJWQjmVwsJdUihe+ZU4+My3o47n0
71vE3vou/xgOS18yT8FmXzLHpmbCMHI1Zk0QRfCvldqVhrX5Kn7WD+r3ywszv3XmI6mnp6GA7m7J
JSMpt9ERxTBjY3zzj1jEXB5mac5m4bwKLyGDI6g+ed/SdbiWf3QHZaF0tDTEFMx8SBuDTq89yQvU
Jy7qlb72XH8jbS9/xT99+I93x3y2prP0cQxskbS84DOKP8VNsdsGMCTc5qGFU/A3kNzg2TmItXRA
1s5Yqt7OdQ1IA0/O6TxeSAKpiOqO7wvFrtT3lbcakju5qt1SMo6K6qJdc2PYG6EdFE1yJaMAPHSQ
5Kux2vKb1x36IuZPhOQqyNCXp2XhBpmb8skQDcK4Zw/51kvS3Vfpr6ZcuD8+PRA8F9TKCX4p75xO
vOoT+aEXwv6J3J/JUfnt/BZrsc32l7/k0z30YZjZaciGMHD8iGGy92ifvQ7P0mHY/W9DzE6CZOa1
ltBafWo2YjNt08H9ajT9b6d8+IrZSag1qO9jPA1xzK/FUT0Uh2jpJEwTfnYSPowxOwmlr+dWqTOG
cps6bnsNfgwTuPIlL91GW0V/5Zf/bdpm8UIlHFmqE3Z/9j5eSY/aMd0tLf68A/3fCfvwTdPu+HC6
rUjxcwnp6yfvd36t7rLf5l3Hu31sy2396D/oo1s/+wuGMUs7bvYw1lHWl37AmMOwkp7MYi3lK+en
+fC/zd7sZUxzEaNGyex1m37/36bTDpeH+PTxpXJPvEx5kmN6Onm4/owACiP1ySqPmfTD1n8Y3ehq
3a//bZjZ3pYz4cXhyDC5v3GMXRgd83wV6AuH9Kz8RMIPNYq0EH4plZ85sq+24MiXsTz+cirbT10l
6Jt7DyhmC6UdEv02SzM0+FDtCvZSX8XpOkKV8D2ISp2wA8OGP1/7asAj9ApAkEwafQg8zHb/0PWl
Ftae8suOYizp5D69LYmQCdcKzSUf7BciqWkWP57uCayCqRBYEfBNlLVnQBlU4fg5keP/Fkbi6K4X
BjEm0561FBbOXw6if1SCoLmC7f0nCnG6aZreQzxcV71fbaXahb+ycyOUjxZFAE9Z0VirvugiBvgH
jBExLqh+ckyUMk4HjIHWBqKM899akRgrzl0qr2wJhy3LGHEkDut8SStzfsCpKfBkTZVsBDo0Zw60
ralqgRPTgj+VKgVXox8FtyY+i98QX7Zvx2zMrmPIBQtFy7P1mwoZCqwFiqcoT817dokWy72ESDRa
lSqIGdL/HfYF6uryrjxbPbT7J1QAoHMqdnS0TidTym1k4RMl/VNKhZOvkAvPfjiTw/MOOEyy8OKc
fxKsHapQIBHYe2Tmp4PZOdVDG3X5P7mZNtclVpL3aWEsTdy0/icbn8maIG8K4kfQL+YkKMlDVkmP
TPMh8LN2m0um8a21AmUfiuSRGqi5lzDXyF1JUtrV2LTdQiY+79kBYgGcZZOXAnugBjJn1RtyHBWS
L+yHwudZgJbb2+Ufq5cBuaeZ36DCa5dBAC58hHH8EyHWVHVcU4hIeoti/reFSZ9f6nSap5TQtIFm
0eWaA+aK2MG4oIv0h6E1pRsYr4gHt3Rhn0o7UdotYjcZYKfLu+rswDDYZETF9qUFRA3odKFLFt+3
zcR+yJUmXFEw9FwkL6wjWvLawQMP/E3PrGLh9fp3Ik4XHr0p9EChvk1CunMEEe++h1q+LrCdQpAa
fZaostKd0dStuE/QU7GuyjrVlTWo/bJaCdSpHVfWOWY/SiQw8je8k5vBW+ForKOVqvU4gGNIFFdm
dUzUysjX5PV1m6wGQTltP+hVqC/5pp3vXV4riufgwpEdoZh5OnFqj+xZBDfqIVfb0dyUoV7FuHtW
mrFPHaHZWy3RlXgXJK2cbk2E8MQO5XN7CSA+zygBfFDBmqq47B5krGZvRzulYTp08AdEhtLxeyfV
jubiUW5qBx+EXLEeS+p5m0xGY3uTFbnh3V/eQGfX0qSAQsUaECNqHTxip/Mgh7luBLKaPY7REHS0
D8K+3xqFN/hu2phi6WI6G453EmwgzF/QSgpCk6fD2aK08ASxosd4jGNqPlUKW18KocC70dh8UXYD
6DbkGxpEAKt5mwEkno7WRfTaDL+RHrDDGu7jRmtWeayluzwSnWuP1JaGOOzXFOzshXN5fjf9KxA6
VMz4C9DhLAejSmWgZROXj5pfSjdl4jjXehs6N9nQGCs+Wr/SokS9Vzzdv9EV/11V6mQhLju7G3jR
Jm7jRG6cHEBm+ZljJJEuiYJonMeGUncetxuvmYRau85Ij3ohfgWIrG0ub6j5jkaPTZk4MhAOUS0D
CHo65wipF1Frd/2jmVn2tRdTCXypctWJV4EWllTQAf8ku0Gvu102oKG7MPHnwwOHsSf9fuj9k6zY
6fBZWidqaTcGCuNRdFfRBr7vkk5v75FZH9871arNNaDjqr6xVb9b0pI6W3bq37AhAHFAGaAlOSdE
eK2g9mkGw2NHdqSs/FC1cT2zm+iotXjluBlA+5u0UvMfYVGZx7Qdghct83pj4Yqev0XT74BHABNk
gl1SlD+dBslQOmdoCvmxqGpvcIkS8nLXqXVcotonBDCoJskX4DrnY6KnBuCKYaeO2/wqafoESwp8
BR4dfFzWtd46t2PhoJMSSWsgSUtC5/PtDYgNYyREWMg6ZBTyZhstMupRraq8fAxH1E38tu6+oUQy
biXHEapb5CqxP2CDv5e39zyy0qBMgCNGC5Z9BspgdmGLyNDwIyyMR63B63rS5AyfDH3Qlh72z8ah
3o7E4UTP4CSfLmDSdHZQIlLERdlKwXH0pNhasbVLfeHAzG9kPgj4KJcxMBYuyjkvucLOBU25RnkU
UV+5keJlmw7BeteXveirV8M0FGE97AWQh2foEKeB54kXlPKIsH92rY2lddV0ukdvli0KdSJc1342
vsQtekyXV+18a0IPnOzyQOtwHOZXoVI5FgKrqvyIx5u1TePSko8FYZPtFsSvP7UGt6cvj4hOAb1g
tijcunkBsotSOapaWTxaflRtPdOqt46SOhsbLRbXgv35NR0kgEcgHac+ycQIULn8TveLSBHeGdJm
fAwzNd45VVVBD26LvUhkc5NnzfPlzzvbnmCbwTuQMPGUU2qdDSc77QguIh0f08gPbvpW0zZUuJbE
lj4dhaianiLwPy6W04/yBNr9DaaGj47S1+uhiHWskfwlX0zoovw5H+NZ+qYT9g9MI6Eg/nizQ220
6dgg6RE8eFIpITxYDlK+NrWsiF56swgq2fUjWByGC2CucIhYw8BPn8eyNZJJuR6k918QGdWwN7vY
xg6mjn1cd8MUV5xVDDjMeaENYg2R6yAa4T1rTui1xUryza50XIDhjRS6SW+a40obOy+5rbSsgfac
9lVt7ug+NxS5QpgyyqobSt/AhhWj2aFHINjKkyuRe1hluLTHqfruqor94a/CetRMKu021kYHHGjg
HLhwyGMbiEiZtDTFtVjPW2PfYEqMmciQqYViuj5I7siiKgl+yG07yCTXToiTzg1cE63s1ggf9UW0
MYrKjq7QT/Oz5yBUs+wHOnZ+EB6woNNhbXem7OH+NKT9IHw3V1TshlwfyZ1CclU1jzHRUbSsdU1f
qk16gZ1RFAeqGkr4NIZqCXLW93KyVnfsct9sSB6oVewT2RjG27pCsmlHRmdH78DNHCwWdIEi5a1n
DA0lzxLd1G2JgVfwCvcrTTcBrjYkpTgsWvxJgOPbY8fj4W1JvM3wPevrSN4WqA91K6MYW/NRQ+Sp
cDUjUpNtH2SjfGcL3a+vVREbAW47Wt5Ewo01Hzk7/FEU5F4sPWrim1rxYqAvfYPX9B6qtyXthdDq
9rsOIiZBY5mrfuP0TmzcRSVeMr9kmSJLv1LCBLmQFewqnYaq06eZOCiqlL2h7p1PCrtqH2y8WOvA
dAmcaHaOk0ryelCrvvqB82GV7gbCXH+XU5MfDr5JqLfOe80L123qi2pt2ZLQV53Xxd1VI7RS32En
43SrstCwh9K9Ni+PmGGa9o/Ilhr7efAGpxxXYQvUZdNLcSZWQdn4xg6RmcSHRWHa7ZYQDG6FYVdq
v4pHu2zdgT87WLcK2JRo5QT4ciCEAxzbGlzV7OyoZLNj9bVBeKPAPhAvxnq4k3xJGo90o0R927WN
Gvxq1Uo3dp0HpONhbBEMvCpE3HduEiOH9UeEuABucPxokpRospos5ii8VfJPaEPAvC1T8017o1s5
eqGoqOra1jR7K/kGIFSfCLhmi8CMKyqjklO4NwO0dtdukLtytdiryp/8BLs79GTd8T4sWkfeNLrW
J98zoLL5W0HmG2EEhATL3WArhSGvAtS7gNOpHVJkKtsPc6Bi1IdslUeWMaQrOVbKCj39PEuTNUun
BTjWjViE3OS6b9UDCsle6/0u+EkYCElYwHnGOq50xEK6AsjUH73tew8KkSYQl05SLoJvYeQl4gAN
NbDNVZbXYd2v2iF1xjdZspRMcYNUhKPhxnVVmBjYYZzZ4TsE6P5vCmQiqPeRGjITa7UgD/oLm8MO
NikcKefl8ktx9vQiCvKf+Sg5GDXSWZjGZ4SY0MXSTyWuUtvVZHCKq7gs+29mHHDVyGkefPEtBApP
AQbO4qRHQqAxS3wA2YDOKaXklzJEEKtstS6arSYLa3xWB9F4N4URll/Ne/QpJIQsQrwNRgPc+ulb
lYYYODhlVP4K/c5xVo2Xl/4b9IrUvorKljtHjUKrTVn4sa52vmr0yq/LMz2P5IBWo0aO5ANar+Qe
9uy1hHqQ51w88VOOvdyT42v+X7zhq3tVL7Ad/PJY/xSIJu4h4OM55kerMFwcait8alCX3Wc5SvBr
atJ1C763sIuF8G2KJj6+z3wZBS6KfBAeKaLOVSVVfZBwmGuiJ6XLcHUD8OZ8x0G3vuuCJNlhnKj+
IsKN1HVuxdnT5S89624wOEUEggaSSmCmcyujQDcoyhAgPqF77/3MzZDSxRb6oq+D/JUQ6t7GIo6c
FS6f6mtWDqKHhgVPorFW6qj3yn1reVK/ULP+h+s+nZJJHJrpgMgzbbfZsaqSACanKOVHtPFaLdj5
KF2hb5/aRCZ33Fl9H2/rgfLCtvXChvJK2uKf8ihSKwEPV7VxlSFbLuPQs3KK1BZ7sE6pKdZYxXHH
aHm3qNR5tj0p1mJij4TYpEKLkfTpAXGkbBCal6rPPcKF5i6xikjdd7lDJESE5C8lG2ep+OQgQeRI
QEwxlhLILEQNCnZiMBjycxKOunZD6V3t156tVfk26IsE7FQnuCR2qirVoeJaXETiTuRGp21Lw8Il
8/I+OtvDQIQJlmVyAR5SftLp5/eFrIpat4LnqvKsjRJHPXA5+ABGqFRrdfTbrTcaxaqXonShPzW/
gcmNJ/EJEgMqYfz7rOY2WoUU5HbiP6P4Q7xZh6jw7KaymIdDoaT9aiGbJ1+sBTAmsTT/YLUhQ83V
y5O6q8aE+PfZGq3oAHM+OJiVI30P/Do8mI0a312e3Wn2To4D+T9UD25+7iLKHrPZTSWlrL24r56V
OvPwZTLb5LEOEq9c10Wmlm41GlAEtcTTF5oQ57uaPAgcOrVMJpfzeLqsHX3c6b7vnw1A1eGxCB0p
/eYH6RiurRRt8YV5/WRX8428Lsg2wvQHAHk6XkqHLOnarnyWJoG8nwEMA4gWhZ1izzIIPTxSIUAD
MMMrJFkDA677tY+kZbCysyBaKlKc7ywu46l8QAGGMvK8+5BEie1Hbec/T/jU9WCY3qHSbkpLWwlq
WvvLS3w+06QYcBYpHQO7pOtz+uW9pyJHXg3Os42+w0OWd8pdmJuIgstIdX6/PNYZdomVpMuK9xkj
MZHz9N0z09oxm1J6TupUkFwh5mtVwQqtXIdWaJbHyXCfEeAn1+hvyRJWtSglPOYF/bzrXJOEqGmK
TI4ctINRRFa2ObmIfB0NuR8fE/BqKL3jYmY8+L3d/bj8488misojkQDSUxTAaU1Pq/YBmVELLG+t
VFae6EBZ/pH9UPyyyQZ9RBQiU1p/dTS0NhBGRUubBgb1h9PRtKSUEfJNzCddiownHHfBkpmSsSmw
vVzY/NPePjnkk6wHwmuQ1ydJz3lxdUBkDs9c05iAp8qUhol1UIzVPkHHfT2KSndDGqIH3ttwI0Y9
Wwgrz+eVQtykFE9VGfCvObtHGwOoUBQU9pNHIhLsx8ZJI95+zF6uhJAdaSHoOTtc6M1MOs7Idk9F
zjn0tkGclb6njNC00dQrvR21VdgIcWQKKnDcabgArpmPx64B1UyDms47jcK5EVIU4LntdLL60qrm
nW234lhGZvOzy5InUqEls/Cz0aAwUHKB7gyRilh1Npl51dUR3MT+Fdg+DfexlDHqtTIn2KlWHuSb
AfnkpSrgvJwEeMKcwvOJMzPlCLO8IG7rsmuiUX51HC+9g1uRXjWhVSwciE++jFIVjFwuKqhY1uyG
xg82SHU7k1+lxmsfjdboN3gtxOtsQFXSVaXi7WsHkOq+DDqbojsKZYjrzIpXDYbmfZ570Ssu67Jb
OH68adshcduwGL8YSTAULjEQ/6fnh6bWbAKpQDG3ZVy/pr1Z7uT/Y+9cliPHsaT9KmO1Rw3vl9+m
e0EyGDeFQrdUprShSUolCRIEQIAgCT7975FVPVOpaquc2s+irS1LUoTEIIGDc9w/l+u8xWnkJFE5
noB8mv7mIeO75B0inou5AWO8jwN1VK/tYKPVAgc6X6I/krGsg5rlkYh+FoT18dnG5BWfN67kpauP
Rf/D7bi0FyFDDGiQjo1AkHy/7inwEVcNcpwf//rz+tP9gQ8K+Qhgr2HjxCX7UKoAkxtZfw3Nmx1T
9iUBSCapYyoRTDk2O1VHP9nKPlZGuM2xMaOtCZkENs+PE+bQwZRdwZ/yVscy/gLFUIjm2eLMSN42
8cI3AIFA54ohS1r/zfUSh3AHk+0IP4sa0PtYdwazdOya8P4tFdjlMlRuVbbi+JsvE2Krf3Kv/Pmq
Yj0BJQI1Lu5MRPv+uA2paJiQixparCdRuqtFN32LYTf4nLAq/GRq8bP1608KY3heMGS84C8gQ4F+
4MMborfVMFiMyCsIPMnyGkHXtu5J3FKIsRKmKg6T22o76W1W5HzMe7lQJGHwgYpmb6sQyMRsorgZ
EXSUjH0xTrTlI1LLZt6OR5ToECm7DnWIQRySX/VuZkA6inPWgsNMEI2qDIYm4OTIn8G6Pl5JeHQx
Tbj4dzG3TrC0/3glHe32vY1AJreVa+8EWpc7ltphA9pU9xS6dv7JJ/fx0YNtCOs/imjMDsFs+Njk
d4wklTco/xm0pTaHoGXJCNhE2w4Tr5+dmj/uABeiFLbui7jssqJ89CcLimcgwBn4FSzKKXqXTtqC
e1ajKURYYRAEJMp6HdA/9toQu2E+USgfl4wOF6Npno6XLIscZrHWbwsNIVeAwJhAmQzLLwIVfnJh
/tR5iBB5CZ8JTvgXg++fslSwczYTqyR7M0E6zu/egCTcgtupmxEkjiYu2fiNdrr3qSb+iLBhoPNv
a2cc0HHsULbWW47tvv9ZXfJhQUEXBlPJi3YGUk9w4z5yjcIqIFUl3fFOELIUnj+lpWUj24N3YfIO
LCc0t5qfYTE/nnt+e9fLfYlKCFPXj+F+fa3aKmLheAdqGS+Tdm52jKfDQXjoeqhwno4oIKYywKqd
w7bon5HT+jM1+ocn4/I7QGWFwhN6QRSg38dIfyisTbIqUQXpcCfnTrY5IGxukvfGJttY6eR6hL3+
Z8bHf3Ox0c67YBpg+ISw4kMTg0hwMbRxh7vZIjhGKZ+XbbLG9yQkXSnV4BTi4nj86x3q374ppJAY
uUHah1rwxxWAUKiCxn5Wdz2ygvYNhhRbxx3oCcy3Koe7c8qIaOfNX7/ph2Xg+8XFLBqtS3DJIAH9
sOwMYSLRdhn1nei4ykNMvXMkC68FzKU/BclfSqI/HCS+v9elTYvF7TL0/uhSZi1RGG946q4RJOL7
iox8LNvA1iJfuQbEWXuTqjY2GQzBJMpTbRYkxBthXXPr4e9tk1CpYNlDxwLMAnSr/iQMXeFrWzAI
EXezaX3Y3BK2G1MH85Nq6X5ypPiw/P32VpcyAO94yV+43OB/uIFB/Bm92eFIpGG0PpHUnTZGND8r
sz8c076/C0LDscxi57/AGH98l9GlWHYGye8WYZuTEfpt7clyPzp1A0ZUqDY+SCMIF2uHHYSEz3/v
NrpcTbSKwbPFygyB4odCriV13E51QO/Imra32J9Jnop1OgDcJ7Z//Vb/5mpiG0bBgWED1sGPvE7M
nBZGwl7ckQmAxFov4xnhBN3LX7/Lv7maFw0IOhEAtKDo+PCZsb6rkGVE5F3nwpyHwDaVt1UVFX7a
xJvJBMNuskGIqarWLG/i6WdO24+Lnn+ZraJKvbRTccj/KCyAhqxniHgd73p3rW6cSmIw7fjUYQXi
AeRz5UvnJwfRjxAB3EB4MHHUwGniQqfxPnyG0HDIrhk8c4dYVXJs5nqpN/NK9FeIfHhdMExLr3k1
mjcw/+Y9QlTIm0mb/s0FavCV4c/4PSvsP9+W/wcC3M1vS4P+53/h329CwrdbN+OHf/7zRN+U0OLb
+F+XH/vvb/vxh/55lu/8flTv7+PpRX78zh9+EK//+/sXL+PLD//YcAB57a15V/buXRs2fn8T/KaX
7/zffvE/3r+/yoOV7//45Q3J9uPl1Woq+C+/f2n/9R+/4ET8h9vx8vq/f/H6pcfPXb1rAc3Nn37i
/UWP//jFS39F9AVkLpcGO5r7l41ifv/+lfhXtCgv04mLeAP/h32LCzU2//iFeMmv0MTAToy50cXH
cCl7AM/+/jXf+RU3Oj536AchX0ft+a8//YcP6X8+tP/gpr8RlI8afwsMKD8s9NC/4/SDLEmAH3A0
QPHw4WysYyzhzhJDFN3qDnVBfehQpWy6aiZf3EBtAoTBXDHHGzejMAfHH56HftpX0bQbNFgDoYNc
3bCbSu9CcAQ4esVrsBGy1eV+8I2XtRKbspfcobMAAUYwXgOE/mBjOp6JHsp49Ns8jb8mg/829Z6T
qZmVVT/eKMr209g+10G6Fqbypv0aVmbPR+ikIatRue+rx2qOiiZWIPZUiEMFoPHs8+Y4jH4APqa4
4oxuI6JvINeY86iBxJ4P657HTTZ4sjnyYN5XwkUCstHvob8+22nZdC1s65rO5UCmbzA6zCVjMu/r
9bXt2DnqMLmCSpRBGjoWGIE847hloINRiNXl3yDmR7YDlEQKyC8w43ieOtCUhOlbSK+CsAbp5XEh
w/SMI+aQxyARZSZc20zOtZczi99yGjGdzOtakgeOVgifFhStw5zNbnyXdBHNpW6HXK5cXoQYX3Cl
i5HByu/EvGC+3xf+0hx97WrocPSZ0/k2mLwzxs756o1AMotTl8Ij3wv+tCqXZalcDmlXxyAO81Mo
UCi6SlHoGYTcJJ3nlGSu2u0a97dNKzcMoXxTopasXm8D4FSgfbkG3fWgVYPELiLvlWnvauhvclIT
sGQQCz4HJH4DJvaGxNFhiRMNjRK+ObnY4v3RDlvCgr6YIInjGQYF5IiHITMogrI1AheuZ9eQH+cu
9CQ3XMHsnVBy36m0znhVOxkknHzrQdJFgvoYdOJ+UOvQZcPwSuFegBPeB/UJ7YTM2GjeAQwc5xpI
3keauHXB/QaOT0ze956dD6Zt1w0DKypHr5QCQ6HDvA2XAUmywTaK9I1S1bfB9U+RkZ85CrBCiQCA
4bA7Uzp4Vzj9lN4Ux2VqtS1JFS6gZQDtquzO0rQvwjE+NMg4zEZrrm3sjNkoJ6cUtUtu+Qr9Cx3X
cmAxyVzAWEoxNF86gWvkJbXNOhrgyNeEV51RXxRLPzmEnWLW2LIZsNvBibdcQ6K9Z2iaFNa0T7Nx
IYFSw7RxfPnYGcw1Bk9cz3KOgdmrIA5hUNW25uSiOM7aOAL02Xd2aXtiwTRkFcWzMbYINu7NAPFR
MOOsDb7+kbQAmWgd2S1EK31B3bTP4oVhpp2wN4Sw9RmnEHcwRH4XY2uOrqKforSeinHud/3A8HyD
YxvX0F3FLfjTHFGPo9GoIEOnlJpclFeHeBngiFmG3KXeK5+8radplw8GtjikvPd4r3CHdo0qOmOz
sWaIwDxTjw0biQekGW95Rco0fW5dJEcOQ/tWQ9Zh/LTwqbppAP5Ch8CbsiBQ/MqgDRhkaHHW9743
yZ0PxN1VRCKdhylYIGqddemhKtu7DbIoqml6Zgg4LtF3c7/MqboPjb2yNYwawYKMkQCDkGs5piG8
SyHHjgNxDzSwUTH3frsPyLLmlnfZgvyjTdKnHCYOcfbX5dSt9WFwwYKHEcFc4SaQN3NKLgGfR83S
r2s8IRlmfmQYrKi+EUW/kHcaTemG9k61Ab3sXEfQeK3eIZjsUWOOlUWQemEpBh7Pgijsr4LsNFRc
mQ1B+dfC70+e9fOYJCanNc2RuLsTZLppEnPd4nyRu07Ndmam0NTUUESFyUF3BPKBFEkZa+pcGYQY
DtHoZd4wOe8tZl+w1WDtkl7Svnbc6w+ooqfMXZYCh8LlymGcb01fjxmMMHOBGLCw9Adgsid+H8bs
qVN3wvo7PhMvqwGVyRjyAuGWQUJgx+xDxfarUFi6jTuNjzby9AlkhgOf181q+KFBoCpEo1Ctw6m+
rNkcBnNpqBdia+gR7OiuEuRxLJ22i7oTUF9nIpc6n6D9gc67aTYSXJ7Sievz3L94UKYWIfSFedzZ
a2aD6GUy8iutoUpRbuPnwRjuVOrucDYq5xEHTPRlMvTrMyAjDnO95mBuXBNKH9eQRptm6g8d6fY0
xMKLGWsxEY3PB2qlxI7vNk6WAuKtY1Ql1d6LwJ5ZanR5+CTzbuIb7mB/GcyJjgkSULETmOqIGMWv
OG7ma53mEHnnYK82J1k772ijfXLjagXpUoVlo1y+gaCxL6MG7iHIHgyghVVX2rEqU4iKMq19NxuW
wSD8JKWlr8yUj2a+CybnaYFQXMQcPR2hXjq4pXPu4uGf/S4qNWHdKU2x+0zr/ETjSsos1q67HTSN
MmdMcJMnlSqtWsOyJcZuuI6cncfJ+mVZ0XLEUDLzQSLLQiQjZZgaLSjqQrlbQuRbIGmiPTDRtK+0
rdGwWAnHN8ZNWMRLVWdD1Ym8QXDSq9P4/X61M8iPzjjvV1cMBQ08+xhaK55syvtbpws3qQVpT4Xn
sC5tCI5BCIEM1t57nwSfe97ph9aZ5nyNP3MZjntRDUHZQJsPHjXj2M6xyoKVOm5CtHAyPVfPqY4h
F5MSCjlnRhjoANJlKg6L4wiEFb/PsCZdoe8xFyuoCcVkw5e2TbcTj8N97xLnfqjHz56NsJnFd1Vs
tuM8+Z+DWtA8VOTk1+Da1t7AD7M7giA/uBAqopeVsU6OezTtQJZX2dI1eSXq88jbQ5M6e7N4mejd
XHgutH582F0EciqGrlGueReLKxxQspYCwsbCx5gOVzggIZ0JrbohzapZo0NVubpkiG7IdSJ3tnMf
YNUVmenRShtAiZHVMp9H39s24+WhhBBGIoi+s0PuDNGmbWNsmuIK0PkNAmdyHuGJSKtz0pj72vOf
LfR2KfS4SPTcz9RBiGXwSbMl993V5GtLkGIGDiLInlk6QVybsg1r3Gu3Q2+3guiUESTLIzsv8N49
zbbCu+JOUoBiCUHllIVdvYPWsOb0jXkShIqowNi7z6cFBVONpyHui5jU274yu4rKA9SiW4ajIuqu
0kTRgYxjsnVTdG1qjqYRtXVcVMF61/HoGhpcgRjoedjWy/pJYOSD32QOESZnzG4w8yPcf14RWOxo
o43OhuPvDp3XOo6OLkgWubbrt2maT3QQLdLB1wxt7x0SsvY+9c64s1HzAay1riSLhrScRbRhfbCb
dHWiRr0qfUec+V4GUdHpqpD+vRDsaZL1Zy6QPj4m5ZSq/UrYVV+TfTw4EO71QPm1qhAt84plXtJM
OrRc9OBnvbLfRJd8CQGavywQXTQ8iVi9I2j6GM4mM5W40pTBBWO2BCb4pvOA85fbLpy/TnO/odF8
mILpaR12qVNvxVCjmlfwASLxp7tO1/kZZs4rXV85wV0drbdiSY8GSuYg0GXStEgoV1eRA5BINXVZ
42I1A63gqAIUN+gvn0xHXyIUu93S9TkcuSiaJH/1Bm8XaVLI7jSussqdegiLFG5yZNriZawTfeMd
bmyU08GVjeJiXNPTMIiz8NXtRMISi8gJ5xqwopObcOkxbLjzNeR+Tr9A6c3OjIJ5Rgbv5FBbjMpD
5gbBjjI4IkcPpdmn9mlBpYbe6mdK2SlApRpq9xh78SMNmk+SA5a31rTeWBcpEy52LmpuhOs80Tpk
iAVDmu3YmJ01/jm2b5PfFEnbZuuibcEThLgu6d7w9HGMUL0MozlY5ZQLpORbzLdvJ9/9NEAjtERA
RqVvuJNo0Y/dnVdDAT5FTZXhNIKzfzO/8maFeUJ2JZBSsPda6W+57Hfr4l23rXMzR+um1zAtwjpZ
ZZXBvLCP3yMaUoy57CMl6eVIAc889jIgB/JpSp8WFEst9jOHE9jK43xdPmEUuZWka7CKUp1HwXTH
6VRYR5+HBawCzxw7bIQNwTgrmLAPGBi3KjCz0cV4mqZzyuS1rdXJJ8l9il59p/wvAfD6LpY9bBxK
5caTn8z62kUvbUjeV/9ISXgDh0Y01OKy7N1aG+70ak5iMP4tsNVfF0FPwgkfewyj8jBAhlgw5jN+
u6Yi1+FMN10yHrxg2lgqv6WuuF3qaSPkF7BP3xsf4oiWH2vqLNe1G2ZQMJ7lEGOYOvkH7Nw4rq0Z
aFxN0bX431KV1DV7F/pkukZf+SC6HEFQeyJ8L59Z7OVk1icmyZZ666YeMK9U6hmS8c9KRjm0p7CO
OmO3QbgMgNfYGlg/78lcX4cKNelKsNhAfT9lVM9u3jZdkld83hBH1Xk3TxgRNvIbaYEW8BC1AUvL
XUeQYRG7WM1pPI1FPM4A9swAmtL4YmBIHirZPMm+Q8U1mava9a7lMDxOK+tzKG/ng+yjKq9s+Iij
u81Nh36y77evowzuEboutnzsXhoPBaWfiGE7ufwTRudx5lXDnvRWZ4aoL1M1PPUdKJqo4AHzbJY+
j+f2rcepNVfr4hwqIeJyNYnJoMV+rWdx52geFlBU36i2RepF1cnMCn32HHNa6+i6CyA8b1vYLVY1
4ImCOG1TVX6UtTqFBQu+TBJhGSA66Hdx0szbFo3OQuhl3TqJZSWdhM5mCXpvky5zniIn78C00+KS
0+qz69YPDdzEOKzMy+XVzLnDSlxjAyMIY2xKfDjThYOEPp5XSUjfYWbwA3NkFUp4oupb1o75Mnt3
PEFqW5RuKqplhti8TSqGd7REb5hay4oJN7fIX2cZqztZqrnip5h6OE0MrQ/HwUCKZbJjieiiFCN7
Gt/TKWg2uKQL1oc9ElJwiKxRrSxiuRnBi83qaKquqLjgGX1JPEQmcF7KXg5Zm848x/DO3UNFjXJp
GNhzlSz9PiIUUHkMtwmebactbYB7o4u/CJJcoXlYgt59iML+W4K9Frltz2ASJjthRYd1GhFuiNCZ
nns6P1Yt35MATpOk9g+rxtaGwV7GEGXlTbjNF+4dUZ+yDDyzqFA9zTs5ZZIEV1GIFQ6C+wfjYpq4
sSzEPQ48+B5bS09iHD/cCpsfqMAJJC1lzF364rLF3SzdBJ8WDtfbekQTZmkMoNFS2RSZGKj8Ng6c
D7lKANpw8PRh9aiOAOCdrPb9TEGzn9eMKNR13qOpmleTdoW7uMcp5tcB7sRENy81bjUekwea6Lhw
ZbepWgnlPS8bDl7tvLqbsAEQq7IV2jDYltteBBlc8Zi+VGbDA5N5pt5FLtiRykAukNpSuhj5GUFV
LkJ+dF3/ukWp1nv8oGaKdIZuQ4PpkFJ/N/XNMRheWVR9WnRyM81TjqZvaRLvEGNgOkG3p03QZnTS
z1V6Udb1r6qbrwfWHJl9qmODHFF76wf1ebHdF8LlleyGXYiiLUKGVJ/SAwQjtwkQ6T4iITCMbQpO
5qtAtDd+36GVZG7q6bMjgP4SLDoiIzlbcQgtJo1aEU6jAJdzrjbAEdQ4drk3Btcaqv1AFlXrXMqk
9bBOl+p4dnI3shsD5WrGccrALQJyOZO2y+F0f9W9CzK8ez2QoAQv/jQ5/gsG+hvtB1/HWWZmgNPL
Q7+D9rx0MSRWIrlM8Umx+ojYRiIIjhmGX9MZ27zXxUMZoLsvOCxZTBl0AvH8oYuWmvRqaIfbRrZb
MZs0C/1uU+MGQy77QzrY4+pFItOjn1VovIJG7O6QkXRMpnSHSJmxaKZ6u1JaUuWDw8bSDFz9spLd
wQmqW2UpYnH6e3dB+I5x1m8pre6Shr6kXH3p4kPnQ0KbxmvpYEv3SHznKRvcYrlwzmF/oBhQOhmQ
2F+7eK1y3vP7FCbox5kPDMQuxC6gCRMKHEQOqt6Fy2c7XwFPZQvEwiwjnpYEWarG6cNtgGHHrZYC
DHVvaDaQ2QUlfCv0CiAaBcI2ItG2QNYHKDd07eQNaK+IcEHU3LLKcbvOSLT43u3+v8Y/Gv9o1v/n
v7rrf27809d3RTGq+m2K8NuoAD/xW+OfxL+i5Q+qAFQJFygoBNf/6vwT1/0Vchic1PAOkOKAAvDf
rX80/oMUpnhQswGBAJsJP/V75z/4FRp1B5gEx4Fl9uIU+Dudf7R4f2j8AxUMnT1eDwOziyoIGt4f
Z5DYJQNQSddcaT8WZUyiVOcdHk+SVwPFTTdiLxaZNyMYKyNxBXju0HrdDfwLMoRlbRijMvFnVaJ+
qPqyMqszZZg9+R3WzUo7RbfKZiliYIivODBJ6HiI2Nw1Xg/EoeUavdfUYJnICdpyyOMQFKdoSVGa
MtIJYKGTSQHTXCfkfamqOM2lqfujaBSaooat88GZzeJkaCHBw2aYC7NcrCeJMyISR48zRpKfmT+S
zz1sKO4ukHX7kFQMiSdcxPsEWFQDvqqz6WfZ7hafLXaTQpOYR+MIKrqVVXuvHMkfZoqaJsMYZX4a
O+Ydpk7CBRe1RoIZXsXTc00DBEcHWIHNFgLmwNlUll9GHVqk3yrtT5+WmIThUQxzUJr5ElcjVjz7
ORWeVpkKQXDJRkcn9zH6diAUc8i4C9L76s52WChBzpd7jQLGOVy6Gi/d4pE17ztGrvhspbmUH97n
hQG5v6WaJSK3FFCfzI9rgBkxL5+O9aCSoRiNZ55aD828blA8yonbJCtEVbG8gYWUwSjYrzPO4rFp
t62M5wQbhFv4kFvdVeuYHOs1Hp/QAJdD3k4JZgc6odTLquQyxhhQDHOUJKF3wmEcS31KIXEPbWpl
FmCVPkf+iv7N3PojqB5u9yX2uGIFWiqxOEz44+7HoAfEFbObHj0+K+s+Q8vVTTIvkBpb0qyXM8NL
RFkS6uA9WtIXbn2YUuquRZcERGDI9VrOovMs054WFfyED0uSrl8nxyLixiSB2fYiTPsjreUot97c
15soQVSdLxV1s6CnzL+rQsrfubbiK2y3c7WfIgfHnWpqID+LbHsmkajNRlkUifkFuePBw8r8HbIN
2wb3XxWd/FUavreSKG9jWB35mZ1D+zmlExCeiaQXs6Pb8882qT0BmAw0E6XXePUnPTZKlSjQ44d+
XBJRyhCUtlwuxD65qzA4haGIJKC1KXntewK5nqIX+Lwd7gpsMtipcCAYeo2aZU2ecSJz4LjicTdv
Oowop5N1J5/lnCLCEqx5F7X7NJghKSLVMbDn1pmjnTojiiBp8cKbeEhXjMvh5lpySFiTLqfe1KSZ
bdcqQNM0pqwYOo2dy+nj6mGBbfGbC+6vX0I8B3ajA8XYl3FMoa6aF9GzDJyN2M1GE3oCLaw5/SK8
Ds33Bp589AxdmBXWeYC4RVn3pHgaP1Ue1GQZhxQZDoZOEVNCVbV8U/Xg6KJfGQq/0OvJjR4carLK
BVNuBEcbfR3OB50Jgm4NugHuWucuMEwvbeMHGAF644yXgz0wX0MWnZIhWZoCLnBagki3BqUGvhhg
pYYhP3UIzG5tYGEpVBAJiVJnFQ+phX9rA+aS1Adfue23SCtA8y+2G7TTIKrK4XZhzl3q1c1LUnlY
grJwRdICJhcOgmPglYlxVpo6qjEW7QwtR5FIczM2XnA9WCzWt4j3RgWZKpvYPMbikmymQFflCMl+
izwAqJoy3TDYyIdEqy89tF+HSM8WD5Dg8/mCNbmmiiu1STA1wmQtTehrZeT4NC2o93H6xz2Aj07A
rh4tIZ64aHbeksmSeDMvFvot6nmdKtrGWR8Zmy4OMbCis6kyKYZsbjdQCDE5JF7neR59e+4JqC0l
mwdGi9pDijGmP7G7lpqtPSq4kaVnVUH6ib6ZqKXe8Drh9NYnAmd6DMxwul51jOkB01NrrzDqBQlg
0UqepOZRAj7W4j1jDt+ZAk60UBxi4shHaRs+5GgHyan0yYXA3YkhMU3uTyPw+xYTzj73QtKTotcx
tKCuXmJgsuvZgLiomIaVz47dXqadeFJp49xWzFLnyOnC3aLRFH6oBJTGB9tOUb9rsXidrNX1esPX
ZFbbVEwduoI1PLut5Nj4nL5TdalAWbuLlgWsECAnPIQQNBxObZwFIm85x+NYOXsnXmg65UZzeQ6R
EDWXDeOBU5ik0zcEHyQk3FBy5Fa2yGNuUD+iI+ci1f7/irfR/laKod75y+LNfijd8P2/azbCX6H5
QACTiwgJuFkucODfNBvpr/iPKJvAL4LYEAwR/Mzvmg3f//XieEGKJQwn/kWW8a+6zYUEBKpICPYg
K/v+1b9Tt/0o14BiC+cuuG2hGwe+E6ari+LqD/o0DYyObqD9zZYJzY101AsSzTihN7Fbq/tYRctP
bIMfRIceCk7I/y4AuBS6Cngjf3zDEH2aLpoazDoW1hbKDUihPfI6cVWVf/gEfhen/FGMAtkJXusP
okMfkV4wrcE1Dd0hcJofzRNw0LE2GUG+X6X1anfDJKZkzr1M8XQjL8QfJs4h4LoU1Ru0RZx2RS+1
x9bA3LJXEdoBFFOusaMu4BltvTOUrum24jVaawL5GNUti3x5jSgYL6/QdKOFFmF3b8YkxHE1Wfyx
ICZi/lW6UMTBNCydsQO60qTIQO9d8ba4iqOBB1xDvY3iFXCHzHMWMew41ZguweEOF0vfddVYsCDB
AFb3SR9cY8jT6xuBBq+3GQmOxSccqZc3I6k+KmSSxC9ghojglAAMeFOHtDpJKGTeGAbrNOehi5TK
0NPSwpwbp2uAPmJb6zHEst4xcWYt8J9iXTo/RdOv0wiQQhErQXivVIhx+eyirXIV9jGqCaJ9Nhdu
QxAWghYTeqq7y039VteTy544aUY/VzPp2+G4WMOQCuRANCSgtLS9e0yaYZE2CxeRYNoadO4aMYyq
Ih3awmkxMfE3aCDwYNky0XetzEYKom2LU6wU85ehaefhFNaE84dkFnbGAEqE4ZRm7eBMzmM8L522
GCD7IODmMa2Q5LFJZsxMAAZyQoGpV7QQrpDFWiHWwi81aurU33SOVmtwaHvSyPg8jqAW6VtK+iFm
hcSRCuW5A2QMJCV9EFg55qIJ4/UmHgeXdwW9mH37M+g2xrmrNAqoz3WbtqvewIiIrG8JBIp+YZwI
DMrSMbH2Fn8ACqJCttqEPEcNoxUCj2UjUIAMTgNKbOa5oR3uYohw+huQ1oNzNYZEl9qlE8Yzwao+
D7XFTTRM2valVJ5AJEPrRBwiBZOGmNSpZioilKQIEByjtt9NSLrETorpbl3Oca/e0JZBpgMYH+20
XR3p14+AxwgITPBqDjrIFsKK+kwWh2LO7VUggRBca1F4vOWY6MVoaqJPlcYD4sdmEGsBwkvwsKQh
3fkXa3LhDDWSegD+w9yim9DfhFYLF4xj8up/nd1wvgQk9aG4RpRy4l+xaRnYkdqp8dH3c1BK5E6w
Nss9tk2td9UwXL4VyTiI6MBT4V1HBDwroGCaOQo3QRLi2IPhfOfsWugeREYxQpPvjmBBt8Mw3tZH
HWHrzrXnqlfshyEDFYsue4pWtXOQBJPtSwsWao31oCAWGc1Gq04rF3t4CrZqWS0jifpShEsY5WM3
9XCWQ3SMMPJLYA6oQI4Fe8JIvgBOYOXOszoKMhvJri8qinMaolOaEFMySbjIHAB+urKfjJPPqg35
7oKadcp65JCISTqDiQJ7YpfedKlM9Q4olvmhc2uvPlV4kOEuh3rTva+XALfvhjAWtI8CjuBo54+L
XFDDBDwc2v/P3nktx41k6/qJoEh44LZQKEtPihR1gxBlkPAuASTw9Oer6ZlpNWPUOrNv9s2OaBPd
IbJQQCJzrX/95lXXhlEaUQsRWV17QZ3kG6FXIzssA+OR7ejgLLQRXia8yM6l0V7VzHrkEYph2e0B
nOW3Gk+nNZKrW1kbDzvYjGpeppchTGlvNbaZj5lZThIUqSV0Gpl0dy5WjcRkXmd3iqdqdKetxTFQ
bQszG/Ujq3IGepOudD7C1mDEuCFoO2VE4OiQLfoV/QEDB1yZQidfGcOjNHxIpLkGwI+BXprPElM/
C0MK5voh65KukDFMuq3arKYuxU7DYgzaqDUY529pV9eIt6PJSZJmeFtNS05WGvG+qkp/05Ycqu7j
/1VF/6qKqGX+ripiEPmlfg9q8TP/rIy8D5caAJocqlQKkUuV8082q/iAnBPfZnoXfMhAqP5dGbne
B7xbLyHTwF2YIV24zP+EtFz7QxDCZv0fcVnfy81I9gPK+sPURlxwMoqzn0sjJ3GZhLZY4/rwUcJt
W5sg4aJ2rC9GkKpi21TT8lK2cnrqtf5cCmBvnLT9Yrdma2kyvZXQJaDTVGcA8KqN16HyMURgTmLE
1sSLHY8ZXkd3uAYtw1lrkxAVZqm/Ez9S7fy1DMIjgVISt1uPWSq5fe9Z8wER8P6KFdPWIyo7PKxM
Ecd9sEpnPXVzb18m2WX2LcOp4uxXovuetZRv9EHE1UVZm2Fd2fuZ7cBDWDugc6tNP6qqz+68xKns
CCihPGt0l3gJ6lQ9iFRhZGaS3pkdtbsExa6zK+zRmCuW6QHapu4OgwVVczMLYQCyzGlKslPXlJ8Y
IovTXE19xjRlBgGx+3y27sJ0rp6xaNL+Bs+psmfz6XALS3H2/NoGspriOYU0uJXlkiTRLBqPoXSm
4B3mGodChule7sZE3QEacJ5cxieGbXaMu8FMI6cwlgmvrbS9k7aiQAtb2Jiwyqag3ZGnOXebgod8
pSEE3HsBMg7SJysBpXmwPMbaDSqAjao8czjATDSgidHLXdVjtwQn162Tdm8O1spe6ZftN+wBulO3
hu45x6Kauiuv+2PpTngY+TlGk3ALbG6S0XX9JpAmI3KYrOuhYxr06q6zupuoqMZdqRkobjFTnG6Q
Jo0m8EnNHAEkz/AwOvEF9JqKYQG5PClzJI/q9bbKJjh1WNKs33Bzo+qp5Gz/6CC/DnyJcsYtakQB
hMea9R26UC4B+6HuqsXIb0wmMdZtw0zuqpu92cEXjOZ5O3PFlZ32Imr9XFSQt+f1qbBTe37wvVSt
TJ2rxd7pzh1uRZVhiWPOK5y7xp5gRdhd5l4FA8pnBusAT5Te8Pl2Zu+4z3VjBV+zOVk8iNZTqI8e
tAHgLUdM9ZbfYX328ToJeWxySUFae3271nKm3q5FjoUziKJzZRhBGO5pM6b+jMIQL1oM2hw80ALT
AbEJm2HHEhRMU4dxvdALZvmFGS8iDyQv4eviKcrR0llXaFhT0SRxasLwAXR0nUegpD29DiClUXD2
wCQD6trYSQlPaRVyaXZiSTojyrKlPLLwQMfmvnD3hjMiNCoz5Fw4uCXzC0K0fo77Khjvws7EIsiY
lHpJcjN4MG29zk+2NeSf8rLxmcgHev7sdNjaQoiAcAhjpR+tyK1rD4UrpdmwCZuWgX43ml8xp1Nt
tMp6OVRtEwT7dA3KH7W7qOvKL5onj+jKYkAwz3vAdAGOrU7PIunnt0qm3smtOGz3hG1iihgErwqx
zAB0tSRPi+p4ytJg2c3YoH0tW9GGx3BchpUX25iGk9Xm0JoG0SZ97DN/fYNCPJl7CPrBp3AcJwU9
UIcZbPGWViQMcVOKhlT7sRoKRLo5Hod+ZLoJE3Qsc3xK8sm0lyOR8xd64QCNPoLm7P9AyGHmx4n7
vQ2YeWe70fCVGQ/uGARb0ffNsjHYtOnx/jF2p74ffJqcdEhijKKHN8sthhe3JsEWHzqRnNKp7op9
JXwDIr3t4NM3lWmKqphD6olYdd5ieN/juPWtFGKC8pcZmz289t6KxGrqONElaWqWk943tjkUscnn
QVkfmrpl81QLNgFO7yz4V7Jotvj3qZeCPRXSJSFzCtLyqOvIcKXvxSrDCvIs/IqxZqbDU8p/X2w+
kuIlW2Zj2Xk0c/aGZM+KCh1g+EGGKp8ic8zgoZpDUNfnUCwM8jHtoshzOtIVNzpLErxUbBshBa39
IDcY7WTmXZqYTrqTVdbVIKdmBdceLG7d1uPk+DtVmFW2C12VAgKuRFYbvZNwh/wZu+kqLDJ4/305
f7FAsZ8CEvmqqC4L75s1ho6OxVRO05XHTl598zJJ6cjLDey+JpB9hcm4eYNbZLieDCMj2m3IvcrZ
tla9nNPZgrM1B0J/IcrOvGaK1I4RO7LzFYN+i/iBILg0byF7VZN5tJC4blmPYeapM8jh8lEu+Oyy
yIf6Hp1RcIsxrHVvJXr40QeN9TZPte53RYF/E/7cY4GBzDCApA6EDZJraNi8/ipRXh+X7NgjJ5VM
b/PK54wggrZ2Nh6rC7pHkppXQauGL0u2Fn5cjyHQbGAvUB/7tlVLlClsFTPHz0NASDi80TD57nJA
KbeS1zhnY7cLaK8+d1LkI+PbHFDWIolDx8nsFl8lSJDeErY45uCxAxaTAb6sT1my8KfLSk3BSY0L
AfQO78edZ1fMsWiLmYt18wXwZSRwUcu17gT5miW29ed5gFo2ZkzoJyR9xZXVN+Hd3Cv1pCsh1bZm
WHGH6Q9qlsKWpRWZXd0H8f/Vxf+qi5l+/k1dPOrv1Vsz9ulfp7380B+FsfeBMg0nAvSpF2cMEpf/
VRi7HzDWv8x00X7ZhLOKnwpj8QHtcEg57fnEsCMX/3dh7IAZOlh3Az/iOIPEOPhvMENU++8qSpDM
S/LopWi/pNi/l4YvrStTe0ydjTUo6AQj005VpTWnT9l/xYYojHSLQEMiG7xfwuQiLjLsmPTXaivN
Ko+mYmVfS6jzsj6w9uS8B8+hVb65wwqpwJznLU5D9iZM1Zes8r60fvLc9M7rChFMdra/C9zsBzbs
T3TYM462DBuJxiJotrfbSNVXCszk5C/pA3KEb47DMGdw2u6o187ftFIyMQk4QiyrNM51uJBWIpO3
DhXFqzL7JdKrzB71nAEdIRygehT+NTazNnvlgsQipdBBWgZdR8HVw28Yplk9rLsgNcVWNpVzKxIR
HhJv1ldhPxPGIQesC1S9Z4z1kY77c1pN6lRYxb1MbLxrOW6CKHSnbp+7S3EajTBFoON7aGXMz/RI
95bMNXTv7qsvdXkKFeYhRFnF2kxA0HTPUJvwjLqp3txstvcZ1jcRdKNul1s4Q8Eeh0Sy2grePTTd
rp0GSvYUrk/lCr5S8GVWnoXxMBnluSfVSesKaEQFn9sBkqBmuvfWiFyDWfS+e3Csqj9L4CyYWg3K
itn/WAv0OjXkvetyUUALFrS43Lbg6hh9v1nK9VgFxhX8SXNXUrffANWZWxXkNBfLMm9Dq36QjnYx
jAsHuiyIz1ZmXRMomnOhwC19Jj1EBUMFJtY/24vlbxKKa/6h4P+F3Uc7X8qNk5JQJkgh8MbmSUxJ
EAUIN7alnJ7Zg9WOAeW1Ow/4Obd6vCEokTQ4BQLGnQbmkbjJZsYCyz2F0o7PK3Ti6UXNTbB1rO5x
MDtoNcN0rZxRbZq6bmIBJW2TtRC0anvnXq4gD8ovSZtwZJikAJNrnHNsYlMmb9YpKbdDYr3hF+fF
Y5dz91oGso54HRlkbwoLlVbFTJid4FyqAsJsCoeYZOm3fqLfwOfk1kjrj2vg7YpLd2NpA92L+1J2
BkO8xNMIEYIOeYs1RE2r+6i3SPeu7LF/whLmENjSh3XmfEtJTofkNb94g+NEeSOMoxz0Jco5H+Kw
H1/pBp+gWSSPLjzVQ5bmNoYXco/LrLddHOtkDcEBywSq3qT1jk2Hfw9Xnpm7rKGfDUu4gEOrhyMz
ZHSVWf/KeepsZoTWHGt+csjB3aJeTScxjfowKfsomHMewsXet8QH7yfW1wu03TflCeh1dTNum8tD
SKU9kwnTLTAxg89AsAwXu48TjeVGe7gxBKWoMddsvU0VAtGbY+MB7HOd5VTetCH41+pwo5vBPxej
GR5pYtcrLdP2NNQWdQ4WGFvmgOEGvSPYvplxFhN9K2G1bKS2xNb0ipeelG2EBoW59Yf50Xbz1yyb
Y6DxFcPbyd4bNhQEsL9iM5lU/eyN1t4ZKGUbF6JbWHUXCBYR/y4wFPzcFbcDy4mApdJNULf2AcF8
tuswutukxMZw1wrnYfEH98mv6wDd4IxhCsgCtF52/61pLufKVscht3peNS+L81JCLS4GgIUpuxeW
fbZqdAa5wfyi/uLMq35AGHREPw6ruPT7LVnm6SZchY+TsroJ0+WtT+Zib6iVGambJN9wk7bZMvg7
8z+GYU711SHfsFIY1tm4fhzxdZmSCqy24BVtUm/T5J3NWL17KWf4kTSlh7oI07jqxNua8pRL3+tg
HubJLqG+LHulmauPyzmH1LKdZ8B7xpk+AKBOkVb43zHtFkSHQh4N7OlaW/pbQ6MDnn3R+8CTttPM
j/1k/meazH9FQ3tqKv56Lyn/ixT9/0+ivv/eXMTdw/tfdbmarz+p3/95dRdq2P+aOv1i8ffryuXu
CyQC9eWvgvbLj/xRt/juBzhmphlYFr5ekGQoHP4A9DzxAcshS2DD9Q/duonpwr9Gnd6HELOq4EJu
4yd+GnVa9gcWOkZP5GCDF+EU9t+ULXgyXyC7PweChmXi6AM++N45Kg2DVaQTILDVzEFylQ7ewAIO
cvbdkakG3Pu+8h6ydAQbMiG7Noe6sXUDq4ehB3z9dsFTVW+SPl9M/h/LcJM7pjxmo7/8WLLaZ5Sj
vWKbpuF4nBplIaTFLkZt26VuiwiKiwevtBmDe8NFDAL+NEL4T7y2esaBCev0cM44YXMOiiKyxjp5
c6elrbdZUcwftSA86XpRJhSzBMdnRIfLND7My7T6P6C8JHJXlXnRnygB4GoAfzk3F6a/dwVKuaaw
HzzoVhDSZXrH5KKvn/2eJua8zGQeX8Z5NIjrJuj7VkdrBSBy5UNOrlEvmyrQvKcjY0lM6zHSJ7gv
UYdGzEUGJdZLu5dhsZZwvywBPUIPbSX9OJGUeFc1ciaLJgBCpYHw6uyE0XQubuq8N20QtjSrrgx8
UOY7t+9qbZN9UuDkyc7bhAhfS4/bEV2oUNPV2DM9/TxjDdYeU+SWF9hBeH12b9j2XF5Ja0XdtTFH
4Tf3I9y59roiCKuooVLPk3nP/lEPx0o4aUDgA4PG57wvl3Xn2nDZ0Nz3STnEjkwb97OCzUyF2OeY
5S7AF/4QQBWx0Z+QvzhWRfh1brvExOWs7Lsn28fC5opghbm+JVAMkiCDzrC6xbNo4gEEU5Ew28kA
rNyoSLxlvVykT2Z65JPbIJ+mfHSb2zR3g9yJnI7dud1UymzUVaHhqDwXVo/iYhyKNZGHXHCXQ0xW
UoRPa9K0G6+owod0dE1EdFXV5mS/yymPSF6qh29hMyf9GONLZTef7b4bzg4nN0zlasAoT2xCgkoe
mf2gp+nAd82nMpE2YtyGFKF+aImFMVbYyhvbdYRLMrzTSLDtmR0b5pq64djvblK81ADG0ip8TZyg
TU9e4PfQy4ckJccAA3ToNxwEThN5aJO5Oe2+4S5AATTnftgqhm0vYm2aYW/D6TpBdemN2OtlJWKA
HucOcah5VMFkd/CbiVbemORJ+bvGTotgEzqGgN/flWKKQ8dNms2E9hZNIyfXa5XBZIQzTkUOJ7On
xhtEvw+SxtolwvRfh2YRG9X2AIq1VNDOnAQe5cYMqpYh02x/mntvoR51MXdHfEg0wTZBvD5Sojj2
N2fx+4/rLN/A8MXDCpaGoUEGiQ3/BkSXByLjKi6n52gVkxs+2Ys7XAqMWYMme6680Wlo7IyArQEV
eDe8dp2ZnjJEwwiFTa6sKHBLiEpwVpvkqCRrHhhGlsiCzLGatghtGBybbRX291TBxT1JEeDnjObM
O40nmtwOOTYgW2ao+ReYtM2xCdf2PsHyzTwsrpGgna+Hh3LovAMTY7/datuHdmtUKLx2qsdtLsay
iIQHEaz4pQCOiWshi0YiR1ddfk6rEetEfNHG+VjnSGchYpX1wV4RIsZmYy/DNUr5Yw0K/h2qXNPs
q5T+x5iorGezs49FY6rnWjr88cJfOgX9c/bvEc6aRgQ6Zotd0OdVfkhxY3ircvgd+0I38scicDJ4
7kOB/NnrKlxpqHzvaXns8sYd2XG2CaIv3CrccASVLTCxXKobkTHio9CY8+vAmyZ9JoEFBajJruKi
anFCypnBkN/z3g1hchQ3Taeb6pEhpXlLrgR1PzPpEWnPMD13ueG89soxTlhjCCw22FinLY0mNNI6
S/yL2CRvdlLzKncO2X5ukZ9dtPotLY2ycQ+YA9XGgyFwLvAGgPqI1zv1r/xGmOszS2Qd3nKCfYuj
nA33CpJhlz4m9YjIH35nrb4Pa6/GQ6hkGBwTd/a/IB5rSEvEYAcHAknbdj/Wbhoe9aDMl9RbdLp1
xMLPgB+HTnQ5orEy7EFvNy1vBILFueJAdHvabZIOMARwx1niC5tYKAxMvZqomNbWbrfKTYw8Hgrf
ZqqLj7q7bYOmmB8uYETD0VUm13bpInLUKuvzran8UTGCLZPltnW4HOZlDG6fLTHmuN37M1yAuSIy
4ZxVKywD9FceMd3YHqrvgWwtbMRlTdnctl5B/I8j4Jm4Jp4y2yS1UDN4q9EcGJlD061r2cMMLzM0
+kVOojyNOvYWOSfOdkkmqJgbxciupL+Wxq4X2fJR9UVNlGaY4ewi2x4B3iQClB2FBQ+kHTP0MmmX
QCw0ZCdvaw2Z4zi0JBl+chpfshOP86ecyBb2FgE5FMvzTNGfLvB7456GpdsT/4H6s2T8f0QxXzCi
SV1n3WVtg6hlsewiv1+SrL9liEgvbyjGW2ePWWgC37orjqY7FO0BMD9FjkyiX/2UIyu7B7Jtwp0w
yx4iESbGw0kafqH2iUbCtUPdE5qxoT1h3CsxVu4pIUEGugYoxYjaFcOJyBtSOJJtB2VnB/caSBvq
pGWNGw7NdD6aova7qFT40KHUggS0awNPdTf2hD45Uopxz6FZC7ibEA6lf1I+59+mA1YYfyxW6RKu
xEpYYtIOeGADhTms3i61iGzBfoo/amrRvwQoKYdtZwYJ/V3qYSbQ0uA/iaJpM0YWq33FdMydDjam
nd/mEULarnESkfGAoGKcPbjEN4HBlrM3XA5z6EFQhp7Cvi/dTWNZ6IfqVC3VHR2X/anF+xsAfDEa
TsQwMbooMDPUxxKuA4wtsnR8Ai20b+7shLnzURM6hLlHINL0Ie07qpYqdFd/w/GTHqraNCzuQEXD
BHMvAdCa5wQ1QRmaL6NvaJ50mXlFfTBGMWZsC9RJoDtZZd+UPtGTAA5Dbm8mPRS3k6UAH6QjMDnw
aOqWg0sqQ3nuZGA+tZ490Try5fc+iN5trhdxgWggeT2sZj8/cN3izQ5gUvGd6zo7inWgAQxANaav
60RzGddamnjKkA2wbBHUD/5zyoS5P3g8/QItJV5r6RtBG0SlrVlr0HjqOnxyg0bnceBLFrMhHUzY
FwM/nx3y0ACODzvQcjZm4E1SoGqr25Zj3mKIpAJxlaW1nqi2sGY9V2umX/CEgSiFftxcNlPj+yvX
0eovgD7aBI3OZtJmicaQ1mEoFbAKFJugwUAmw4xk8nlh47zCVDYe7c4ob6U1FfqxAW+sz+siDcJ/
EEpUR62J48SeoIT1kegLM8RU+DdHq+l1ziFjjjBG/QS34xwqtagDRDPoPnPOEf7MM7fds0NN3H+H
6I09DAk3a/elsNBsRTiFp/pucQGI7u3JGFFTqjyBecK8c+c5vgnr3FQ3Eo0rmRJmN7pUp5WS+wqT
RyKFnC5ZtyE4xnhoB41KMyCsyziGMun8ewofMhoxYM/6j/gft+11ISkZNiaDiSsxSNXvsKSwcV5b
KWiqStrlx9xyq/Eqr2FPfDJKxHmfJovAuVvi2ubgsGAA/jQBI2H2kZXtbTP18K965MbuljLOvNje
5GEda5zUrUh1nQi/ww3tUeZk5jrHvrOMxhVD+kSdEEpkcNrLDq1kYLbIuDssWtdL8ha+QidWPSM8
S7iGcZsJbP/utBdOmEIQvXIR97S59MqYeKRF7uxFLDOHTwo/3/QULX0unf7JUaXHovPkqpvXFoOU
+WvYsCl8VUVirt/CiZU7/LAsXlQRU2mhpMSjIUBgPJacI5vFb7QdD53PjpZlIbYy8LPybalTRH9Q
p2mm0kxlX5zK8z4x9Q3lDskf7Myo9hEooSyyL44NVTNYy9Y2+HcSJ5DCZ31OHEKAlztYUoaEfz/Z
xdQiOhQSmXE5Boizc4p02G85KmCOKhQcUTYORhjXOacStLtiGSLDrvEgS6FFgjFmGiLbRHP3PAGJ
YMc8wEGqfPxccwFfzvMvHq+bYMIg5pNpwSLc5tiJGZEj4RzcTuZsp9/ZZjsG4CFraSdHSHfHwJ1a
GweBUPfhayh7a3gYCcPwH9AltSg+XXyFqWrTEZ1/abP5+eyjSczUPc1w6liUvV7zWL1L9rsRPlrQ
8fI9yo6pw1ANYvJ2YofJTw3cyMfVRqd819ajdO7brEBMEdKbiu+ji9F3TCvvVoeOcBxEYJR30+Ow
DILja62q8rTgdDLt5WDa5MWt1g9L9bPYzE2qvwjisx6DMR1bMFhQ541MRxv/sWZ02jOzqux7XS8J
OPtgVdVEudgUrELI90Wxm0vh53xLmA3p0N5U1CS4aLjjJynKJNjY0xgcLG8NfuTCpz3yBCqMiBNX
D7EN9FteK55Ky5QLZSSmVouqmnKz5jOD5mBc3bs8IFUK6j+WEoLHu2Vw5kBfg2135zFsrM+2mYCP
KTBQd5OWtdtvJqNkvCr7gUMvb9LQ3lkdiGUcwkQtoPym2OGtlh7QjvTSDHm3LpZwJr0dI2A/xW9M
u6V7a4XKH+7cdkGSYxMhXEcrTVm5zVY1yPOqM4Qpq1lKZte9W2dxRr+DnwsQ/PUyjikTROT4wdWA
Rzf1On4CyLYZg3gvbjkE32xtCPUqzAEdlPSNyd0hPxoRfDaEKHM61e5tifIKeac3OcE9v6Jzr6bA
YOBaVaYJE9k16onCqury4iA8HKk23Rg0HgqjyjWfTQHSgfPQ4j4WqFOgEIEn0tVorwmOnDdKHh1X
2seGsBiSiUbIxuAHXlJFwuj67Hpe2OZiYrx0snG8VjjbLmmAHmGIdMkZI6IVN0zIq1ZEOxEQTdWF
BJuFc1BHbTBkn8iQVEeCaXoLDwnC2hFs5chv2lA+dWnnvRSjX7iRKbAIaRO1PgZgrDToi3hOUIvt
A9S24QbqaXgHkAMdwGgnhcaNkNEjn7Tc2YttxOyuxX2R5opWQGnCE8YkGPZuqpU4VvlSSWiorA9C
6dzusm6Rmu2YJNPEa5uOmcNuxJ5pTtg3TwZlo3xMJ8NvPrcFFiuRRSalA5cjSOUjnGB5IUNzVAES
oAyKmFSo4qZgGnQ1LK6I89FIoTFxT7q47/MieHDKTsw4cuFGFyUcXbg1SRyski3yYAhGrDLDBL8x
yh4GNtAFbhyE90YlLfkGImwMQeaG+eTycbaK8UDIgljOCpuQ/uugRcKJQdRNejKWoYJxIILMDics
FmznTgtasigsOhQFjm8bxp3dYUurbORKESmC/nENtEFwDXW1s22KJM0+4og443IiKfaucsBC4tyy
NL0HN6yWOLPX8WkUdtHJTZk0y7Xu0N3Y3dydl8RyRrxFED6DWHOaqjDsirvacYI3syqRDxUIEOlX
3Sx8tL2gOKXg34gIR1hm0Tpl+pk2iCmiYVyklDaOi+ps9FCFI93Py4scrfxKEqyEaUSY5Dcwiasf
JT7dWH73icmWkTDhqs7ke5b6PPUBWaXjao4aZzCd11u3Lg3kcS7PbI+d2QTlwq1h5D/6btoG+N+R
NFy2RUkwpFNo42Ql49hyN331vQ46xHAkkTC8MVcHb0NnrOzXMdD4zFDMJZjUzdaVk4T34yjDjtJ6
Rm3P3rleD3bWWlisOPX3EprzfQDI+roEmShOtTTL5IBZo3D3wvGWcY8fMnQw1c3Zg4ut570DgZnp
WOIvr6LU/iemCPWpUHYdi3raLZLmHje62RaYbjnDMH8SwGsbtKmUbIo5KfdQ3KRJ6N3agK4T/n4M
+uKJGuoZ1q4+dhyg93iVDcax8jS4HJYFGEuG1nqaBh//GCgd5Slt91/bFQ+0xcOeyhHz1t8rHOpQ
Ml3gR4kg49Eiy/OTScDvdUYECBYajjvumybLi6jPQJEiVRU8itzLbAjKJRzxdF2+JCBLHys3GW6X
NlTmIazNZ7gyCCv7H246Pa1laYJmKpJfcnfFSSToXHl2OymPPBhj0w6exxtfzgjq1dDP1Ybb75Jk
u2oGPFTQmM4YJC0yIpHyh71S9/I22ACfuUOMXihW8zYLx+DWsPPq4j6ypMPGZNnyng5LeZ+LWU87
mm6niGW2APZNwulebdgAFse3bQMJV8a9GRrqaNpCtTyruf7quOvyHR5JizABJ5iOc6EKftQMK785
7pTzoyQ2FFFyUYyRVQkeDPwlrUesf4IhbsN5fO2smonaXF/MBwiMVMkWQn/eM/BxEzz5zUVfjVpn
eeQCCj+B2dt6pydo17d6HObPYFJtvZu8LvjOi2UdiNe9qQ27uglzs0DJ2uOv5LX2eNvBlLxmz/bf
CrSe3m8yU/7q3/wnyv+OsDsjFeH0w2kUbUmcsBuNWJ6iPN4My6elwzzuk19nf9gVMJj5z463v5oo
wLX4mRxslSCJgGttXFhrvy/XDBcGsfLgzfWeDgxGlw8q34e/+WqwO/7jAONCyPhJplWyFyGx1W3s
43DZdnaciCsInvc/zXLu/hiE/KyYMv/KFP7zzl0+9qdfn2H4rAp0AjHWQ/Smo95Sxd0Sk3DsMsPe
rglkenN2GRgGPXd0PI8ZpqeeS6DKfxXu9ucVvNOhSV8JoxnWNk78oYucJIB6ladODMtk/5sv+VdV
2J8fcfnyP31JFJuYK7VtG1fOpaQrCVsvMwHPVqnGjuamD3ZrCXm0w73zIlbB8KNJv43wwOjxcQ4i
Gr7fF1Zr6/jvr+hXawgi+88XROBvVg9W18aALj8q5T3SkAIlhc3HTDonZBo0HstvHvGvFhAc/J8/
a1kXMtoLPstncWqOgUJY6Mu633jB/5UY9Oe9fef6vE54tepugOTOLAZC6F6iVrX8h7Yfjn9/s97F
Uvz7I97H/jVhPjgFdpfx1ILg9N2e4KzIx3+MRGkU/li92k1UrQ7mU2rzm8+83J3/MDd8H2g542ZQ
kK+sY0itoqn24LaH1hXsh8/G8APn4Z2oeGJZu3XK3y3TX7yL7rudBQco2sVp0JhwWdBq9HbAAWax
riGXbpts3xHFQedauNBa9kK+Veo3K+QXj/AfnK+fXg+Tyg3hcq8JOkOyIK3FgXkzZ5dGfn0Yrea3
7+FlTfynm/pus/GIerd4D/kgaZw0vsJ8Eae6xl7zwRgmKP4Qr0yEEmr790/xV1/s3dYyrWZmm1OD
Iygv+yrlTlnecSbcmvrzNx/xi5PHfbe1ICmzabBHHTeiPgg8biV8GZ4UG0tMxCvH+o+6+k0037vA
xD9fhHfbRlq4rYEzso6hn574kMtn6mSKMex5LpUZoQDbrN3Oy/M7/iX6W9YKaNPleoykOZO0/pvX
41ff+t2eovPGJ7uWC8kaPMCd+ZphHYKXZ6v5TGcOwwm/w9+cf7/6qHf7i1NrD9FfqWMrgHfNSK8m
NI8Y+8aAI8sesNq49ard3y+YfwQ9/IcV6lyu4qdXQdIniNEqdLwYLyEcqdbzLjvAYqCCpAGmQQU7
vA6HH+2qI489W8s1NpYvmXxF5/b3F/GLw+EfVIafrgHgqAqKjlUL2B5nIKO1+8kgejm1Hj3vKz3n
bw4h6xe39r1vT272UyKRIaPMY2PTy7mgD3LrS650M+PBfQxtHELFjs+/rGwfaHHk5XGwiGjCdl/N
HTIWoH46m8vyakhuudykbnZvRkZe+EWcAnxV+ZxINd8wu9vkZf+7lKlfbNCXaIWfnxRJY0iB0o6L
p5beWOG9W0ErxB0fH9gbxVDX42VgFereQ2iaRn//bKxflBLOuy0MYSvt8GUL69fpo48R5mqzPAJ9
bJwwtsxkZy7Ij9ttyl1U6nrO6xdnBBlho3Ov/CXfXpDYHN3QpFFVmvkBgc3GaT4LQbKs//r3V/nL
Zfxu4wvpmEsZ5H8sYzYAlbz5w75eaLBYyZc1yyvTEHKpgM+W5VljwsFx4s+n367idwEj/96s3odO
SkzF5k7wKq24WHZQYUD3h+Ym5J3l+7I/SfszkMCmXwWeUfVvFvUvP/bdHkk6qeyB9HWMzP7/cXYm
zXHjyhb+RYzgPGxLxRo02ZJtyeoNw27bnOeZv/5+1HsLGS0UIxR30TcU3UQBSCQSmSfPeQ7VdOcx
/wovVbqf8YgdhslSQMzXBlTvoL/eWHKZPQouMUmtAqRzNwHOjR/a/FmDLGXNUlb2F6O5iyBUhhIL
qpZ+79JusDGozFUIzrHJcr2KNVyF4iiHOrmH+n8PmR41teCl1eZTY/8gcLDm+CohrUWOs/CZedU7
t3EPC9QAi12RoU2+eR1Kjoch+E/ECBryplwMXQRBYzj25OqUIv68MV/JhS4qdGVqQ5/K8v8XYGj8
RCFsZzfO/ZzcYVo9VPTGeAcrvd0d4IbyOXLuqN1zMc3NeLr8G2Q/QQjSoG6qAzqGJp9mOSj0Huwl
PwUBNH/R/vIAqyd55woS1ZDpiY1qQFCT75H6u6od709ZVidM6fLnZS8+kYaDnmc65WoiFizBUf8M
aIUAFeIOd3pzz7Ecwf3YwesNPkIYSiXw8sASWzUEnxSlc2FNfTjzCIOvprbnr10Q/nAj9Vs1h4dk
rn/ohllv3KGyXRLCMt3O+5lqx+xTOgeQ594vI9j6zqATqCg2xpDZuuBpEorXOU2MOLjS+qbayeNm
GCK5mA3Bl8wVjJSdy0MgNwyYOM0DK3Sdd8ntGr9CU36ww/QLzvryxsjeV4bgRVokF2baFCffdMr7
Zgay0j3l5XWCv8JjYhLW0v/46OReo5E34Q0KxMiijDjK9ZUzEE/Q8HgICKyC9M//vW02bV1icisF
4tsYQU/0DDAGExurZk8l2NeN+BO+IZySA7Khv4iLLy/hevjfObO64BTCLLIQpWBOtZ38XD3/6oZg
8wzNm0HbMDeJX9BXU3+zbm2rdeVgM8aozqewyH1ngQ+9bY+XpyCx5hWL+/bzEbXoJpkWuvby8gWh
x8+8MC9/WfbDhYM/qC3kQ/PMEymeaRldXsrM+e4M7a/Ln5ccdV046gHiNTpNxZMPJvSXPYf3nluf
qXFTpQC9enkM2RSEo04SeZ6c2MZnKlNPVcqh2SGvH7rpfPn7kgOvCwdeS4sZXuuR4AEYPBE3dIyw
JD7o8GTTiHciotiMy2TLJRx2EDaJZia4/yS1r6FR+lZxhy5q+I1s8Qdj8xXx/daW0mByld6rZh8S
S5jKlx1q0jsDOaz1aLREYOBcr3AoTXXcdCuywE8kbagNIzXhAp7pCWhOq5fnoUbYva5m8x2xDn99
HavzkzXf49Iu75vELl4f6m/OJNka2Ga8FMLixvmTTB0kklO+HAgwL39f4lde4/s336eZpOosbk6f
/PYjzWVfEZeGwWW+Bu90VrQvHxtFOPo5EHWKFiNs9zzc6wrQHaDX+/WeMevl5JXp/mPjCI6gKa16
TkckXBDlBooYadd9VP6jq92xX4aHDy+a4BByExiQlzCdRsvv+7K/b+rg4Jr5p1mJ74bxg1sjuASK
PyWAvmFGLLEmOksPXtmf8qZ8rpT2KTQ+ll3VBMcQuFUAFWjDSbIhGn99SY/GVR+BckmSYWMQyTX5
Ghe8sbIkbAKbBjuqrSEEBeiWQdm4vli5jV1Q23R5+R8yAFE3PFTSwVQ0DCBC5q/QxrvSpZFPDUxi
0ZWoKEs3HgqSGanCxR+VVusAX0MsyKFVXsndk4GYb5VSKu0QRtW7wbe1eSNDJfGo6np43yyfB4IG
QAqBrTenn6CgpIY+1afGrX+Cn9xYufWIvBNgqOvYb8aYTA8ufERqfTeklZumqGGn4ksvb4vEi62N
xW8/bo5ZqwQ0BvhqBGtAsBTfQBUC0thYH1l8qQrnfoQZAxL1CC+Zfenn7y6ph3h9gU9KtUdmDq4W
DWWSj51LUTe6iCwA1SW7AUcXlfu0/YdXMpoILuVjk9Z63v2asTEzybUtsgy2HUhjas645+7guMbB
pUGYqa2ApdoEldBBILEVpctMWvAEXWqMk8HN6jc98mIV3ERde/+aYQbUFkGusOnZpPslhAi02Tld
BfGsn1vKkSyNFj7lSX5F4ZHnwFw8wPK724xH3l9DGDH/Nj671V06eZkXjw7cpg4zqQX6EutjJZc1
oU6D5mU7f/82dTzBK4SAE9GwKnE/1fjVCt1TkZG6NOEo2w3wBe4cbzMxs94C/z2v0Fz9PSvdHAvV
qLAMIzconPKUUmHoQwzQMdcSKzixXRhlEFFbS/eow8X4MoR0oFWjFjxqEYoYl2csW1zBbfRlY6NJ
lBATUTjKbedzu5AKAnbVaw4d69PXtnket2pm7/soKOH/nnOPHw9pYZ3R22p/ezHKqtkCyOnyTN53
snAZ/P1x2wrgeKcL2A/1qtg1lXoFHfKXHp6Y0TA3jvP7R8zxhMBB0SHnjVXGAL7tV4Pqq934E3qq
ncJLGLpPVCTjD5qiED2ALUXXc2CodUOoIOYQ+6zxXYa0ymb56zX0fc8KBZ/h0LmomdAA+XES/VN7
zffZzoCnpTBa2+ZeGZPrcWhvB+h31kdAbqV+bYw/6b64XYMyzYu/FGS1+fdvlrA4Xd5ImZUIziW0
+wGRA94GodqjNents6L+fvnTkvPtCq7EzCGS7FYbsUr4tFwPoa3W76c82Q2Zd7vmCi+P8/59+R8t
ciPTAxu+aEK/LLidB5uWvCV//OBDHxaQv00dim5Lc8I1eLE1mt3d27Q0b8zB/nH510t8giv4BIDy
g0sL+OwvYKAPQ1z1JwPeUW7hpr2DoQdEn7E2LpRDv9MypJEuDyvbHME7gDDuhijFO3iwK115UXFH
bHbd5rA2GqROdoYWfSyecVzBV6CXkiltyQPAoX6FAt0+bqyvDa7+8kwkbsIV3MQEH0M522y/pwBh
9zhFqlO+JClBhlZe9910nVfnjw0luIlo6dAStFQgdMnjGvyXSwai+0jh7prC8tJsFZbXw/eOo3AF
RwE4slgqe8HzJZnxE/5TAMraaQXXp8FdBwohm5QcSKhtQ2PUbgW1snMkuAIQ0rVZTfrsz8iuwfaI
8qL9aS43DE5yYziCN6ApJS7VnK9rhf4d1eMvLXyNQawfNw+qxJU5q4G8CcoTMybYj1m1KqYLprQg
oyKTfnnnZd8WnICjttPsmHw7jLrHNV2ilN6Gm5QsuyM4gBGavDl3sF9dra5qr78uLB1xyo0fLlt2
4ZxD7ZWqy8KyqxEEXGp/m6/YCxqqNtMVshGE4+1EtTs4lYIDgxybSptZ2F9c84yY+oblSAJg55VW
883Gzksyqd5CLxuNWHdz9kTY20BOAp4CSkvoVRht84X/+pR/5+w5whmf46aKVZPp5Eb11UPTceyW
M3I6N4kK7zj5cUU1AXCiK5sNtGQumvN82cRk6ygeepuLPyk07hm6E70iQSYE+a7agDlnw33JRhAO
uAK1mKHBd+xPgOCnFTlb57e9De4WefjLk5CcE5HfYYqAa9SNwRPMmDo6Qew/2wUeiaO3hfNNe7di
VEmN6mvmojLu6UinBkr6UDhtd9tX9Q8VXtR9EIzjxnrJBhQOfduA24dmb/ENOpRdXiMRdJU2EArk
WuCM0I6bbzzJztjr399Y+AIcGXZFBG2tGW6+dIpO5lyEL9AvNT5Sw+nG7siGEZxBQx9LG6XJQgBa
Tfskm6czdNvxQVs07RTSJuNftgKJSxO1DEya5Nu5LxcMLToMjnmkpfEEfdnGNCSxiy3c+GWmurBw
V4ufNMZDOLW3apfeNNz8aHxSZTZTbyO0kFmz4AsQSYRqylq3xa1v6P951ir3eHmJZHMQTrubGHbS
1ZzFAOD5+tJNIB/qkA2wueX1ZWMCslGEE0+SSqlhXyJgAQ3q2slRbYqbKbmj+2obpSWxKhEPGlWw
LSk0vNJv7R3aIv6pNMp9FFpHyP83rgDZEMLR7/q+1EJIHf06T59Uj+orCRDbU/y6pZHx8o7IxljX
8M0ZZB8ov2hMI4lhmI84KNCe9wkN+Et0hrB8w3hlw6x/fzNMXaGd3ERMZTSn6h62N/3sJcqZ1x2d
3NqG55IcwJW0++0gdjbocTxw0Belg5JTne/guu72ix5t1JQkrvFV8OPNLJCqmu2U9kE2INlNynKy
7KcV5ZVQsiiyAvKsjXMiu49FRKdBq+OMvAQSxwlkEdO9SemIClJB43tLEzD1pDonzeeiB7oZf8uW
Tzj3ZdDGvTtDvLN+/bVmRfodJNmS/U5ogyvAduKd12wYVRKN5F+qoDDa/rlsiLK1FVxDpmpmocOR
4lMaT4qXBWYug+RyEQynMvme0jNyeRyJc7AE5xBy6yDKUOmoiCnHYUawAVHROSIF0L/0+tZbZl2z
d+IpEcIZR56Z6haaablzqJYGbgsVZkMF8giEteKdvZa2rOmQxtZVvfyxtrDG+jqL98YVXIaZV7bL
9a37cYrGq276gaHSGn/gzq6qM0QzPoxQ94CT1OwJRCXyW5BBgdBrs+vEi+40yONIeiILvZ1blRx9
EeDp6A2qbB3llSiCzk9VO1rBo/Q4K6FzY+Z9N29srOTaErGYYJ3NNPFytDcsJFsn+sB36J7YGydS
Yp4i5HIYIvihstCiI4q2UxuKOjiGap9+d5TghvQxQcpt32ubBrSa/Xsbuc7yjauJjEhJtDm2uMPS
fcPrxTSfp/qQRem+ne/K4iVWvk3BI3SQl4+FbJeE6GIxG/TuEXvxtdG+nqzm2DbTXaWSdkyUDw6x
npU3U1po/iXYggo/MTpaChyju6XZdzyjNd/cTLzxL89E4sZMwZHAFzYFTVBa0KUXv5KsvuV+O1ve
r8tflz3LTMF/wHxSZIveWn6tZ8fOVM4TKGSzUGE/SU/uov+ge9G3rOZM/9rvy2OuyYJ3bEHEM6KN
yQtmtexAsyBz5vU3XSFguOvKuz6quHnOhqJubJIEwYB01d+71IaRPbhTb9EdvKYs65PV3IWxdWSw
obxvGTJxD+l0WJTksJ0klhxeQwhDynFp2rxiVA0kIKw9X4fgQTdh65gOjfWdsacZ5vvuPmmf1q46
10bQYSurL1teITbxvJHmtkyx/Lxqb8bE3lW0anfjMS/G7wOEwK4Bj2oPB8zl3ZScNBH6CFed7aLN
bPtWc6pglM0nC4na+TaunQ+OIPqOEZqioGdCjYruFR1n2ZT+cL2YBN7+8hwk3tAQvAXCqM48lAHe
aZlhAzYBT6vKjb7QJLvk1w3s+rs+eLg8luQ8G4LbQCHOG6D8M/0ihmjMHQYY8oeXut8weJnlCe5C
KbqlBlhl+nQsfxst81ccuFvLJHMWIqgRfWoYqda7z4CdWvN+9uVjmt+O45dMT/czr5OqH3272PB8
EssSQY0a+nGpvRRoDam6S/wb3k1Z+FwZLcQAH9sMEcxo21mPp2YITcmfdM/8lqXNYbN4J5uA4AVC
U6lNSLZtH+4AOJ1bmm2aGtS8po//QB2cb2y5xKJEEKMxtMpowjTiB1WXXYVOeTYVeOqTOvc/ZLIi
jBH2mBh+Ivg+XXuCfcy7iY0auqZlIxaRLZNwvrUAWkddcS1fzxaU6maqxqFDQ+DKVYYeRGZs2JPs
FSKiGk1LH9QqYSDEOnbW4B1WM47GXw6qeaFJIycoumSAtklZ9s0WDFHiW3ThvHeG1idTaBHHKd0B
4r3rackOKnidlrbRcjHvCYMub5PseIqIRx1ytgYI1eCH2R+6FGw3+BpW8EVzB41QQoHQgxZuj2b4
huHJNk6IHeaoKuBwQzBo8X5Wtf3gwPym1l/GYuN0vsY470QKIuYxV8JYq1Nv8CEBPc286jsFToVb
GC99L052CekJt1SuKOQs5KiCCAYlzdBPPOJ48605y7WNaiqLxyYM96HTn638zg6bM01EcaR98/hv
67RYMVmDXbx4YPUrC/Xb8pq/mEOXr80mVqz8o9LkB5QCFRBQB8sNzM2+E21MUvbGETGWhorYSleB
g7XsNFx2Htp4dJBosXeNFFX7ZTAz9c5B8u1B0eYre87GOw0unWf41sYbFUzuMx2l/XwYEOPpj9NQ
VHejPraf4Dfgdd10anCmxSN6mEdawjfegxKPI0I0yw5hU01bE8SO8VxGvxGHubWqrWq2zI5FhCYt
TlXdqaTV3HJw9uHSeccyN/7kUDOhaW2Xv4ZI789p43Y3sb12YuVbnAcSi9bWCb+J6T1nTKslIudZ
h8XVOLh7xKSup+I52cytr77/PZMWnJ0yxIUdIBpOKUd5MqGBSC3tcVxpDsYBcpXxy2VfIBtGiGiQ
FkURs61M34RwjTbd4HORZp9RZN7D0nadK+iAXx5I5lRfA+83Swbhrc36E8+sThUBuzu4Ibz2mE2H
xLVPRNZ1MuyceEKAayNak1mfEOIs6QLGCGCCv6jNLbDoH5E93yyquVFsky2d6NVQdnELN+WWyG0Y
7OvwHnEa9SpH871Qlu/euOE9JdP4D3DTMafBgZeRRNjybzsUZxdZ1zmrPvh54eFjwgA9d03BC9+i
s7eLl7t5pCS15bYkqyQCNGvTqNPUXSxftdLPkT59LaflSza2I0yfcM5shuayVVpP6hvzSnj6atBH
MU4fnp3OuXOTnASlvrFKkseSCNN0oOBu0O2x/MwBtZYdHajQbCcFQPNkZcfFi3yadi6fFNlMhJNf
xsHiINhg+V40fB56ClG2fetO2cZBlH1eOPGRAiv2ArLd99Q/FQi14zyYh1BDm/5jP1//eyO63rJz
ZLMsH67K22BR/DCI7zejJNmvF840hLB6Og78eneuzAfwuNlBn+P5GoLs6vvlCUia9BxRZseu+nk2
jdECmPVPNB60SIXrG9GdO2RWouq6QZLO1pUr4rG8eCF59CETg33/74VzYmga4e4kT1R8WtIfvRad
VpeYq0993cN7hFzEVtbr/VjTFsGYXZgBvkT8xW+vM3UPgDZIrM/60kIW/Kg3+UbEInH5tgjEhCAb
1s7V1GazO1iTmvnAaY5t3fgre+2AjGJUQUHszoirZb83Z/e+jdie4AqCsXWjzMECmwlkn6JmXxEN
PzdVtxHVrAfxv1ezLWItXQRvhyklaQNJ3F0+e1/HzSSJpHkcbui/jUCj5B13WcOSBeaP0lCnK6e3
byAKfMin9HYJrPNs6N/1EoGe9WGi6oUPiusI1TrUHQS+aGjewiC4cRRkdiL4CpjW2tRIeTG2RvKz
NqFdm4IZPtJ8pU2jKt843zb7BdfdeW9VBb+htY4zmQGPx8iDEDEKvd9ZZ7xUy7dUB9J9+WjLxhC8
ByyvMzgq3fLRln3pF/Qjy+aqio2nzetOtmJCUDDUOqS8Fa84PdPvBl7zta0hE/PElWGHyn7zunv/
PrJFuGWYTsiGlswkXZSbKDRfgh6FwRjK9oM5B4DvYITe8haSONsWlWytJUxDO3AIETiuhgb5GM3R
agC9QwplYYJq7NEuYODdGvD9mAEBg78PAWuoDmbIePCrPKnVdDdFCN7qSArN7X7cwqhJpyX4CXNB
tzdveeYHK+Ydus2y6E4qRyxNXESCi3tQz1e9kRzQsW42YlKZT3RXp/UmTlFiMoYGPHH+nFbnMez3
DYoUh9FDiV73YERdnBHG6vgxVTWI123vxszIBVw2f9m6Cs4FIc0J7FZCfsbSPqUFammLcxyBKAdQ
bG3unsT9ihBN9IaraTYz21+gra4y/ajO9U1WO/7lSUhOmCv4CVJkHYIMle2H9A3slvibNyJCpcb6
l2LonhwHmRaYCy+PJVswwV/EsT2oRoxPUnuA77pb3r8GS8TJVp7Av76VjJWdZsFr4JEmCJ0prozl
Y0LSwJ3RToAwpGizXYAyfNglp0U5X56UJrm/RHCm5XYqKlFr0YFerX0+GHfwvn0l+5PvGqX8DHKz
P8Sp+q11+udBDRNYWKN9pHY/S8Tn90M+XW38kHV677h8EcM5KZqDKAhnwVSeyvwTT0GtDM5R9zwt
L4byhMDuz80WHtmkBZ+igpKI3YWLFami8qQbbXxoYIG5PBPJ/omozqF0JkWv1ls77m61THuxNPX3
FEZH6G/nf7WqThEB16NTZEa/Lo8om47gRhAYTZI2GZG1c7TQXwlxu0zf6naXeUZnHfWNk4Kt26Zp
d3k9wucwNJfb1ot/ZaX7VR2T+koxtU+gWPdNmfzptErbiBcljkNEfkaqBdVUz5y06B9tNnVSvNHV
XCrVhr1Jbn8R7KmOhlvCZG37eV8eAQlcjU1yh2CS/1HX5wj+Ai3OWHO62PYNS/k0kCKMOxoUkhQx
48vbLnFIjuAoyknv9HaJWKIlunLV9KveRtDTuUea647oTF4eRbJQIq6TGmtdBgUeXF9MejZrxffa
8Fz3urPfzGpIjoyI74Q0t/eI1G1/dO/j5UdHQbeGM3RCHUhxjDWUgYF1Y9UkV4YtnP22VksC2J5V
oyjIc311NM79oIc+mE8sbH952V6zf+/4MxHYOZmKQwYVx9oH7d4k19mbIeTnUantijGLT6gPBYh5
ZOXR1dOToyDKU6fOI5qnoGWKOUPgunOunHyL1FDiJGzRSUzITnjwgtPATE+OiegIFYYtQJHMSAQf
YSlzntOKQ5AWGlRIJr1/qJaCoNBU4kM5DO7G5skmYfzti6Ky4TlnUtWtqsi5sow2/wxyOtjw3JK6
PwzCf39eaQrdiRUCdgWo72oOgfEQ5+q+UNfEDmiTDuJJsjypelyCjV43me0LbqIps6GbStvyjThK
dpkxHkF+P822e7aL5Ow6+UtR6Nemu0Qbs5R4VltwGxUcuXSzMGDaWNf4pK/6lJ5zeCguG77EK4mY
0AC58pF0BaX9CDWcfnZ2Sf2MDEDGSxEFmC0uUokliLSgVakhHYpoi68ls3UI4AL+1Kel9fPyJCT2
bAlOIpgnyFN7JpGWwb+ms3ya4uha4fxuulVZ4CVyfaKuXpSIu9o+6Pb94Dg/p6JAFc4MT+pEUK5Q
wbasf70WMSEUgWljBeqi3rKICCxsBH8SV/gfrGiS5qQXmGW9yi/0YXds2vAuyfpncLzNLg/06WpK
tI0Hh2xNBR+hIyCyLBU71ofaA4pJBZJ8MMaHeVb65YxOyOWtk5i3iBqtK7NmYVMbxoF8X2n1PoLR
qFPbDfir5LhagovIxlgZjYzTY1mo6qZReZyjcZ9WNXoSmIo20C5Ar0A1a9XGgZJNSHAQiZKRNivA
ytim8jXpmocsRvvSqhCov7xisqMkOARnqpzQNNYTCy/Y1Sq+Ap/v8nL54xJ3IIJA0zx05sbi48aA
JuZszuN1ps+9H7j5vzBdL3vHQjLs8liSiYh8nUi4jF6WcqQM13oZiuVYFe2HuLERFfr7ZjCzJUgL
lDR8BCDRN9K1HyD2Pxve4+VfLjkbIm4zmdDfsScyOJaD9MigAwFDV1dRTh/ENtoidjObkLsJkEPy
m6G705SKTqYo/tcN7N+9V25YqmwWwgmPFIQSXq+y3svhuXUe41TZlZV5t3lZykYQ7n8XhVd02FTu
rj64JxmukKwh9T5xW17eCJkJCce7Dg20CTODjaD3y4sjpLXN8s/lb8uOgnCQJ70ObXTeSLSbJMj0
1Omu7WZ5QsLyNnbq5zCyho0TLQtkRIBmVKe6oSysk6s6PrVVIlziXARM9ms02ur3ZnO3RtYhvlG3
PrZ2IkRTNau06OFC85V2Tq8RUnQPaMBuUdbIkmUiKFNz6GuIHZZvHlBIzI49GveQsXyutd8kOqke
k30GvrBr9P5jGyYCMiNoRCGRZhVJXp312vzeJN5DgERqqQ3bFQrJLSzSTM5TUAd665k+iHBe7wvU
JTbEcv2inmIHTuVyce/NKdvq9ZUNt14zb57zVdyHIUokph+mhuHsClNv/608jbJP0aTXFXpRd0YU
V77RddrW80ByhYmMk5PSIOyCcKc/jPOXCN0hdERBaW0ZnixFIUIxm1CDcF4DmJ7pvzVk511E6teI
VluSHcJzV6XSXc/2QkSzgQqTLaLgJlTdHJTSZEIIld1GXnDbjdpVlIWfOzt7tonhnC2stWzpBKdh
mEERDo5t+q6LxA+qkiv3/rC9dhKPKqIzNc0EZzZiDo1pEKT31l4BgzvSiKpARrYRk0k8nwjKpL0q
GprGMn211LKrPIpyqvLGco0WYXtU0XB+rIwx3XBDkpKtLeIzUdQb0JNiybpsMvd9Hq9SKzHtH227
Cyr9JRySrz3kL12IFKDt3Olt+qtZUOeDte502dVLVlWkoVQmgFapx4THsXrqswER1uqLG3RfJmd4
uDyEbE3Xod+cY2xCtWmYNlGNsX9aCHCuT0Y0AD8TAV1v8iHKJiJ4i0HLTBJjjAJrhAfesd+jfpfv
LS953nwKSe7cV4bvNzPJXKM3wtJksULnkVTQoY2brTq6bJWEgKEfBjIuLT1AUa9GvkpW1KjdK7tI
9Z3auueKkv7l7fBY9nfSPSJisxnCPteACoCdqruvketk91mtoJTRRJUP+Q/lPtXUr8vR8B4SpFo3
DE12K4rwzdZToHY2VZOs3LFBQEmxtD3/Ny+ekALf5UON6K2KICfM7B91t6+gxDcbpgyp1qGTaKIL
alzVCcCd8n4C+tDzDzpwjajZabVJq8JGOCMxEBHR2elxE+oz4y02SJuUJ1A7dRuvUtm3Vw//Zi5F
aOUWfBsWolZzdi512hyoDbQb2yOxiv9gHssE8VqdkKjLm1+2Mn4ya4d2IhiM0DDz6dS8Rrbvd6hb
ny9boeS4iiBILwnMXF/fEcpkXPeh8RymwF4NhOfQSxx+XB5EciWJeMfRjNwy7hgkciE57wz0F52b
dqvRR/b1daPebEhdwnc2F8BRAjCsfl7QMxhlha9l3sbdLXEJr9fGmwEsU6lqyPcJw6dlBzfJPcFx
6dXXgJA3XZpsH4T4QNdCtzVNxlCG6S7O6sekr597r/2n0z4G4LdfHcKbaSQIfVaTDTDJq/WDY6Ax
3NYdIom1+zFky2uw9WYA0wyUPBwYgDuz2ZW1fk5cr9040pJdFnGMmVNR1Q84GAHkRt7sXdtVfVY1
7+WyiUrWX6SdXLJ2UTuVz9toay6rYjAg7iahbXcTMSCbwWpeb5Ynwc13Y8kQFcFlXWmPVMaerOFj
LAHc5X9/niStWVoNxwCw32MIOcx+hu8E5cVnTY1ORRptJDYkp0HEMqqugfIrJQEfnsT90NZ7bo4y
Ux4A6W36b1l8LvJORt4wTHZPFBFa6tUqbcYLdBV+mL/3WbGbHu0QveN6f3nvpaMJd/5ieRRzDa4L
JEqP89hdG230Y129RTFrQKbZb15aJdFecmrjzQ46mckJR950+7ToYkI+O62bhyQ1sq8I99XxblRK
ZZd0mbnh4yU3liq8CNQoagzXIFyKu2TeVSjfzkaZfyxSF+GOVhboatMDzB66dFCRZ6LFPdOjfJcX
4MLryegOrtHUPy9v1fvXoyWiHEt3himub9gphcaFLLxO0RTtEujxUuPn7FknO9Y5sltxxPu2bv0H
6YjcdAcBvelbemReKaqR/0lnddnH4VLtp8ouqp3XRZF/eXKy0QQHEfUNPfZhyz6Z8Se49XrQG6nf
83gbMiPcLYW6UUGSxIAIRf/tKxCzbVBvYH/K1jt6S3RnuDla5dQsdrk7HZS8ia/zdhpORpVhj7lV
koMfNxLikueWJSIg87Yd8prsCI0XzZULLQtcbBzutWgLqD/S0At+XvXhLDvZt4jSbm7n+x7YEuGR
jurl9VJmNEUWyb09pUlPy8Dc3Cr25H372B4KrqQe2rALmpTcDOAsc5oenQmFDjU7JnadkCqHBPzy
QO97D8sTvEdaT2njuQxU5O3eU03I5fpvU1kSBW2Jy8kOm+A3FHXMqzSPTL/ve9iRU+2qDYAUrw6E
3TslivozSxftSEWy2HLF68//76vI8oTSQjnnHgL2iuGX1DBHSBbQM/kxOMUViiPfnLHZN0V/7Mvy
YAMO3w2gnDdBkZIVFUGRXR4MST0gX5m3+W1cmj8QtLuJgujzUmw9vmRDCG+Hss37eqk7Ni1F521+
6u1hH8FYOs5Pl61C4kJE7KPRN5npIZbsT+2IlG1ef1mvMltBxitUhyvM/vI4EtMQmSgJxRTkgTEN
K1E/1YGyn3LPNyHtvHLd8Myz9rAAgTxvviDfv8IsEfcIg9MUeMgU+/XcnIeKMnSgbby4JE5BpJw0
YjVMlZhPO7THt6G77FxinO3WEtmeCx5BHfLeImowfDsZoO0x+n/hawEn0H2PrY0HimwIwRfoVaeP
YcgQzprF1JL9HBnXTlq1O+L7yxsuMyzBF0wTqtSKlqwpMri5NSNtTtq8ykDONiygqvHJGoctsmfZ
Zgs+wLYVL3NnpqN5CVqISv6jW+atzLIk2LNE/GIPuKoZFL4+lcopa9DPKxb227ar6YqQ9r4OTcS+
FChnUYs7IRe8VY9YD/k7rk3EKw48tqpoxr8EXktRoDujF2rvVYfkh2lr36ZqOGvgdjdsQnJCHSGY
KGEQVvOGuhTtnj/UBLM2pzn15+hfJ2HUUv+nLjJvNxWG87EbSYQxpmkO9D7jAeI41hfFOQREYnDH
H/Nm2Tiq0r1bz/CbJ5QW1ZMbFDyhCBfy1jiB/ITowq2GXRkGV8EU7gtzOm0WWWU7throm+GUoh3r
NOBRboCXM6p5vsrAdudJsh/H7Hdcdx/F/lkielGx1SJFtx06jbR+RM8dHI9z+mB2wRKxi15IdS8e
gSlBJXO1TiYpoMbM8+dN9JrEBYnYxdRWhyVZS5UuOnaK1n7tVefaSIwCGM+GC5LuvuAXCnPIGq1h
jLH8haYP2s7qaWWa79IDhkCBz0xf8g+WoCwRxjjUmuqpUwMcz3buO8X9MvME3JyMxLT+A2BszCXl
XQQXiBPsSJmfeTLdu2N863bmIQvML5t9rLKRBEdgKyUlagdH0OjBMZxfmwH3XgfpgTk6t0NQ/5NY
8+/Lt4TE6YgQxiwJiLENdmiyToXS7obqU2aaFI2/m6F6E3S/nfPlgSTmJmIT7UmdhtGBImQBTQ8c
buc13qe0H86b0aDkwhN5KWsrwnpz6gB28y/khAcaVkxvVVWneqd8uTwLSeghklPOoV17k+tQazDH
iFs0vondlAbR6oPfF+ICFahW7mUc+7m1yQYFNDzU7t5M7S3YgOSmtoWogJx95KapRi7czsJdq9m/
Nt9qsjeqiDrEQLtU60nKdMH8kA3WGZh8By4ruHGd6E4t+z92mRGKsGphOL/kVrDV5yVB4lr/QSRW
bkEphuwTPAe3w5hf62p+yHk47hRveF5014+K6HrJu5+qlT2bk7sH6XMzU2rlsXskpNjSE5YYiIhZ
LMs+9eyeFFHVqTdprf+ApWAlW9jwqBIbtwTXEIatZy/JQhQfG6oPhZX107L68MWDpfzGWzk0FwDu
Xy8bu8QPifDFIq8tIyioO2XUlm6Lqgm+Ws0wLvSmtkq28zLduc0cU/tDXsXYqubJFnD9+5sbXBvd
ybPWyq5GnXNdQC2EgXGr11rihURmSy/0CrWrOb9JN19xBblVclek/5quub+8ZpLzJUITM6OwFWt0
cXPB0F1NAfiVTK034jWJsxaBiQ0M2UMU4+GgcFC/5g3tOT78wTo4i8F0+n09TpayK5qlLa+CwDFB
RhhKu2ENsqUTPIcaw6yAdjWWrdvP09CR1C3zB6PtqfZnyfPl5ZPZtxAwtGkVpapCxJ0q0xNoOdhM
+n1buZ/ceFgJwS+PIsFOWSJiUW1pD5oHHsNE978H3TrFBdIIjd3te71CbDb8s9Bo27gWypX1U9MP
x4++/EQAo63mXjm1PMtsiwyhtgxfpirt9l0NTtKbHy5PULJXIpRR76Jy5n8rb5nW7dTUPY/sVWO5
p2b+fnkIiXMQ4YyVDQdlEdTcVKhae8MhjOYdfTyoWvpUo//H3JcsyY4jSf5KSd6RDRAEQY501YGk
71vs24USL14EAW7gvn39qGfVdGf6lGdM52lE8olkhIdvJGAwU1NT9UXKvwl5VwLCJatxMhElZEzQ
BEMBFjU89WFAefPt/bj2Pc4b+XfxpjnvEB1nYlH07hpW3kekDVaTLJyy3p7lJKh18+cX7EpksPkf
36geY1LYFYZswO2xtk4X0YDZ+fRNaLh2xy8Sh9mB+EmuMLk4Ru4idsaPrItDDt2lbwGda+9wsf+R
KiRaNyBdj5bay9brgvO6Kky6Tgr1Xa1/Zf9fkhqpmuZCppgSolllH+DclKwSGUOpqCtmsDl0siim
QX1zza6E00syY5pnMcst8JZtp/ipafQjcovIZ+O4GicParwgeisOlhzoMH9tLV/yG8uekQES7eB5
nyXfFHuKdW78aJq/Aeqv3KNLNmNeDWkaD5idyRO472XtAADbTW5jTxeLrC2Xf76Sr+zISzbjXIxJ
mbWYq8Mhai1dYd/IuXV9Per6G8bGtQDNL7KAIkvlFDOKaTEin3ikb1t0X4c0PyXj9NYX1YIPxU3b
w3E+wRiHnzfCg/jfd4Oq177gRUxgVgPMaWSYL7Da2qe6P9ZWeVN+B8Veu0sXkaAa4SRXVZh7pFP0
njmqWZCpX0cG87gRcb/+2k26CAheSfK0Bu9lMZztnmkr1pDOOoH1+c0tunaNLsLBaNiUpdQDi1pV
3Q+W8QStRNPC0aIts+n+z7/ElXBwyVwUcBgWToRR8k4kq0ZGqFgM2QlHnn2TUD38VTDkkr04e01L
ZZTJBS9z6wGjg2YzuGY+Ct2OMIoDovTXIsAlcZE2ZowyF98IonKCAUcg3l43SW18lw3sm1Ttypl2
SU2EgokLaYHGXYyYMS8W2mXuI00N5g76VkOIGg0oWkEHL5vKYOxyt/6mx3AN77lUnMQIcduUQoPm
V8njYJzO5zPjfjkPp/NhUY3Nc53pe0SpMfirJ/ilCiVa5b012OirsaILaR0FAjKNnFsrK0r38MMO
SfcdY+PKzr2kMca61FWfIHmbYRR9bgw4ll7UebNJFfn48yV/7S0ugoNkQMwMP7/FTDUkZzvXxwzn
2cEQQvhdUb7++dtcvVUX8SGjEGez0uJcrHMf0TYco1uwpBKOHjZnh7SCKoG6yyzyzRteSX8uSYw5
9FrrqsvPLeSUrBKgsjrqmuWff5trL35RNuhGZyIZ8eKKFG8iZ7d1/J1f75WXviQmQoNaa8yjgNcS
Rz/KIX9ltftd7/TKPr1UeOwKmUVc4bXdQgczJqEdF5Mb7hxotwy96Onb3O1KsL7kKHJ7SmOrwRuZ
LvdpydSRAR8p+Vx9cxpcWbWXpEQojHLiQs9n0Y8smKtkHekUnuBy++38+LUFe0lJnKaEpoMC9FHa
jT9lryAxAUCOyx9U/RQ4EOC46X8bU67d9fPvf1cVtHZjpAGou8hmPvguGAds+m6w4NprX+xwM1Oa
0wR0fNI2D3BkPRlJ9DfHy7UVdbGrq97WpoGX2WIcqRXIEv4PnRDGr8o5nJh+twr4r2bZ5s+33bW7
fpEDtF2VeAbulovcvXfaaI/SyVT147fM9CsJ+m9L4Xd3oRtnGmkHpBd2nobMvS3I1z6C1ODEfiUk
FLHY9wvsSq5xSVeE0U035HB/XPRo8bdOHjpTEpypPJPxziDyn1+ya+9yvnG/+0pua6qSAIVd0DzL
D0mtjS+6HqdhqmzM0fUtpLKn4puS89qeuRRj7OD4l3MBxjr6ignoT0UVpP38cq5qOrd8iWcNe6KC
BiJlS2Zl32H9V1b4JbFxguEUGSoAwYkkP+C804Yszuz1n1/BK4vuks3IuJlUJM8ynFWdtwvKu+QW
8v4xjq26XlgNDs9vTpUry++S0sjbSnnZWSmTSowB60+eilCXdniO1EwKP5PWEQNBi7/2vS7CQncW
f5qVghygi+yoKNjrUJENTB10kA/2NxnalfhwaaINvpgEUoihJuZEfn4+43HyNA3zVfOE9Hc1td+8
0ZUT55LB2DtzFUkX41ou08uhSN48t78haDD9+cW6tsIuDvw+HiM5g9iPfN176iu+9xL5XTPh329R
+5KxWGPq2hFnoYt6iD9j3hy7uEqWmvE1S8jWdYfvaoF/v5LtS66iOzGQyCPIdUAsri64hmV7HRoo
/ay+1Ra9IkEA5/o/xptZt22iexvTtHnt5usupoNET0QRGzbITXZT0Ag8QuOBwhG4SstHgumCPmTC
FjB8yVPVhR0Y6OfnZ7m1HMrI+k4a7d/fQ/uS0sg9OvGOoPXonBuPYnC43303YXAl8tmXjEUxUIqx
zhLrD7w3EcPLRg4xDCxtvxDJtjOHCO1UiM983+y+tmzOX/N3kR09KQeSGABEs6EzpR/zSETbmgIk
93lZeM4uspO0XOcOA+nht13wHx/j/4o/zc0/qSjNP/4TP3+YcqphANFe/PiPB5Pjv/88P+e//uaP
z/jH6tMc3/PP5vKP/vAcvO6/3jd8b9//8MMC5OZ2uu0+6+nuE7h++9vr4xOe//L/9cG/ff72Kg9T
+fn3Xz5MV8A47O4z1qb45V8PbX7+/RfrPFz1H79//X89eP4Cf//lHtfg/f/6+8/3pv37L7b1K5e2
DfVRIalL6Zm1M3yeH+HiV4m6j8KEynK4I8+5fGHqVuEh+StnjIGiYdswgoMA2y9/a0z320N4PYZw
7nk2VMspXviX//O5/nBn/vtO/a3o8huji7b5+y8MT8BC+G82EaaXXduRUHBkFsiS+KAXC6XpwPlP
WmIFmmP6IhitpvIF/OqrhSlV5i2JikYTzLz2koBWvEG/LbEFec2cJmuCeujTNKSpHTfoPxMkRi0v
mwz8kAqKsTP0g+eFXVtDHSgc82VQx0TxHeFWK6BsUgMW1ClGCUNNlHguhqluwGd0GAk5qEzxFmYd
DYVIXEm0s+ODSp7TOiIOWksqGxARKIT9a2waHse+6agz5mAmVKzSi4m1VfHh5IXlOr5btcgpniym
2mr2WS7t7l7LdkRLCn7O0lpE6MTVDnTBldBfs2valAde5cEUvePtuM4z2TV3GJtuMz9PlIC+e11b
Ixyg23QUX/BO6IGgWi1cOg6dN9b0xiUs+pFIKhiu5mRxe/S7sUjapyrLuwJCO2Nl4Xg76zizJGKw
R/X62oW2WefOkK7JyZS8xfE4PWSJ05yqzvbtLmKBNYyY9C2Y+miI82QifmxjsLvjUeytrF1NlAKB
5J+dVrdVNkgcpgX66kUHI/sCfBR/ar08cBNzIFY+PM6qqf3Kbeo99B85rNNhQ5h7ZN97ek+lhQpf
9NNOTOWPdM72bsZXKUJUNcsnZWy4L052UNc22VtlDfl7WMY7LT5H1weWbJbk7PLGPJgXdz7EHklg
d8Vzn7uvNR8iqJWAswJZ6bxZYOcEU+Ut9UCyEaJu8gGKDsuK0/RUjrII0cDetNoD4DZVSEcFqKje
qAI2cX9gww/peMCUxnqBan7w+2ZY9wx9hsLeunjB1k+T1mwE5b5nXGslvPYZ50geBTxWGNPtjf5N
D34efOWNrAkGXu0aJ1lAYOpxGuoi6LGQt14UBa5RoKKYOj2lmYOavpgasca4krXsJFpMVTzDpSNK
123nnEX5oaE4e10OSmhVqGWXti+ghQYuieY3oOHuJiL2uhmGNDhru2yoHXkLM1veqq/IO2jE2ELE
vTEJDeeKPohovJ2qs1yTCy8QoYZdMcOYhbX1vV29xXW7nmUULecMlklJE8JfcjGUsy+o7GBhy7n9
YGKPxIsSXNU6ZEOf+B5Wke/m5VqL+g7qXGe3vKhY9vV41DJ1fA9Lx09mc+w5vKKxcEKVePj6yqwB
hN71lVnLElytYW6LFab7H1k2gOSiKawC5vTA20hgS/IdjUdglqR9QCEYLzEpjR70NAu4XLG1oCnK
Jud2zLz6ffYS526cuVBLy41ysiHS27em3/W6OnSED0lYalV8gOE9wBgqKQIMNZDRt2AdhPaFlS4L
7jjPYoj72wR+LDeSd+2aZOoBw0CV8CcPQqtLYpuzPWlteyFLSvt5ikqjlx5Rii3tYQrKPgpFnZ7L
LswUfOoUYttVAppIB2+HNSQP209McEDf1vRYHMnEN3KiR+6gHreV8qytVcOfelXKXaqz7diWB3sM
0NzFtnPRx2OalMOisCOI9ZS8XBIJgcFNlpG0wGpOhn1jdfAYcyAxFoeYvwc6miwTag9xwLSO6iNE
/52151pgSnMgq/HtZHBpR3hAKDU+pKixA9bNvmrbR1qZLHBBWNhTnP1xbb9MAFlRAvEKzErH9WvX
bBJGB1+7wAB8FhX8o/Fg60GHwj1CQ8E7WC47gsqeoODwsh7zJOTGdtS21uVRF429i3FpujKzTxmA
SD91SYdwhwtM+xZkF5qMQex0SVBy9lUkqFydDN+O99VnPeTRV63kWwZnVd57ve9xaDrPtHSXEKh4
jvrpgCMARm9tPj9aBVgFNPKqTdLzo2GCpwFikOFBU+bpu4lIcYoLpFRM5Dqs7WKdFskNJ/0RUFNt
+SaFyngvCVuSDvWf1Rk3aOHM4ZdaxL7lYTmWog7LdNjBz+nQ2D1fYL/gITDFnllV6cD2GkVuGWwD
dkzaEEbFE7syMfeyjUJ3pvihWadCpIFHkKW6Cm42DV1xuxTHFCfsBgoBTeg4yh3WZZXUvjOQr1FU
QQ91kXBucJrE4PcHUOO7Bwz3KqLhRQoj95P31BbV2rhQnekrOJFmDZS4o2BK5k2H4PiSJxH1pddt
IL4tZjjjGcz7VKezsUKQDk0VcFH6s6me4pq2uxhWFAFDQgBiQbkbG1R3nf6A0VvnJyoWh9Gz7Ds+
2vFP3n9mZQYxSY4rSJomvdHY/FOa3Xrt4As2rlpA2lJaKqRlddIzkLAsd+ibaKq7ySv2meJ3jvsO
CfZ+H1NU/E29rufoVFXNmX/VrCHiFwWOqbKlDTHYH17cnUoptoNih7xl2ynJblNrQwkknzFGVEVb
FoPFwovlWBtIwg4Hort9PLEuKBh5hJTr0SnJqWqx2+Ki3uRW/Ak2wwBHhggx2RLqpLWdLZHK7F3y
BeXQzsCbuIHRkTM+9x4GQhIngZI5YrFXYq5c6nRl5zrTIXi8HyXioCkfLP7Dhf0z+Bp+nfzsSujj
juZk4nxJxyGg9SHSPBhtGNoV8YO2FbYZg11O6yckPhe3AVF67bTHmtznpH6uuo22EpRC2AFNhHP0
00XxU5dZ4EgSdtAaypJhnRfd0ZmPtvs2N4jxSp9t4f3egV6je7SkfcCWvUESGmR57evaXWNMxB+6
AWEeiuk6CdOmXMEXYdtY47pl1cqRH9B5B5GF36jcLFJoFOTW2R26RPLxKsg+5/YcsIoy5AtdOPfe
Ie/6BVQY0kyGTs7CzFtY9s+a4vy0LH3T9XCo1fF2NGUS1BBvrSOO3kcDYblq70GU2Y/ioQfRuvXM
7ZkSZCt7azFrqSwkJ6N3Kt0oaFIUhc5N1SiYAcYGki0qsQ6F6YRfDR7WCrXK28RLkaggsXaDQdRD
4CRuHbqex6GenW9mvhIT2EA9X6msCVmJ1ZJNH6WJ+y2EC1J4LI8r5orTMKrWdyoWtbjZpdk68dzc
zhWxNtAHK7aGCL2Op3xcuBDIrprmYJIWe79oXxr4M2zgPgwKsYO6H+E60vWtNei7vD5JlZh1n0MG
DqM6J8ttdmcynNUuMEM5hZY0tPfTXCJEmhRE7bx8GrnXr9GDdYNU9qV3dkQLjf0lp/QGk+kbOKVR
f8B5NeT5fWwhB5lAslv3xaQDNbElGqswJKeOP5TT3qXqvuJwVRB26WP/4WhZmRbWn4E9lAv8A7hW
vNjFoLbD0GB121GsQTXqIc5JRztwLfWuLGcjZfJsYoXcceD30aRgwOqtOGZLJ9lsUIw/QB1hWdS6
9sE8XyWW+2TrDoyhVvkztJ7a28o6r3iehWXHl7qQwC6bMCc6GMy0Z5pOuL+4MH5qko2SJMGJEeSl
u9baYPYnbuGaWGHx2oE3YLHqcZ05NFToE/lj1y2GvAhVhJ4BoS9cO2E6sjCayvvcNkf05AefSP7Y
0Pr5/CynBld9TO91Qt48kR5k394RRr9a0j8OXpXgnO+U70V90FbpWXHWI6d5KO7LKVpWWbLMx+pA
M7YlPN9KzYJJ0dino3XP7OZxpEXIzY8mw/aSNi5Hku9o5mAFOG+sGeHWNby6tTzEHV3AJZCDl4Ak
xIpXhS4xbhcd7U6sOxM7ywQaZn55BvjilvLHQYo5AA4SwRAeHlNAsBBzQQwlPdWBUGm2sdDZlGoO
KOlU5celM4V5LHAjZ9eHaP4SFYMOKvBHACq9tb2udzDAqda11PtqmBZQ+F50bbVoeXYbR1uv4K9u
NO5SrJN2jBd5pBzfURQfFO7QWe0tE+Nu4yL3SV5Wse+Na4HJsylRr7PrTL5APrwuSvpuUR6OlvaN
mpDBmFMS9T4mu0LVfKnW3qKTAcEf71025MGL5EOc9SvnLFGbZyLonfGHSHcRsWAgUEKTBSVbWCjv
hNmnMcy9PIz4vEs86sezEFsypMnOGavCt0W5BnEcEQgSY/NatalV+Vy80IGuvHJaWFa+lEMpt8oM
SymnOy31hjX2cVbFPqoLP0KWgggDj3HzloFWVOJUH2iyQCkTyr4PXJHty0hs1XwyMLuQ9gu1KSSr
vmJDFt1c3OqpD3TZ+cbUWxm34YhrZBcnmneYZG5NiFLKjwZkVDG9nS1nLUSP8ROYUceuT0C5o3ny
ZjKIpDnkqWlPshjvwSE/wBnWZ/H7IGMrBA9oGTvOIVV9mLTDk+l5ddaA6v0ZpuAP5eTibBjdGHVi
eeobFQeRJl8OHxek1DNymfgYNSAaA/MRWZipaaJ+P1XZRxp7dreHxQJSPHTmVbSK6maygBq5ybPs
UokgaI92GXQz1EkzpcG3jV00RO7I2NM2KBkMGlYQx00t1B5s+EoEDlwf3iHJVpfEReLItPOuyjp/
8yhgLxQ9bf6lSruAfjQINfs85950b0+Z5JCPmabqrIydbHgL/Ckk8VSkQe+JqkHYP1sju3nKTqjz
YjgaC9Y4QeLw2gRIsep3GqPODi2FejUAR8MmfhpFDWQBs37yfDbF8YADK1dvGfS4+bKxa7pFV6J3
AtoBejgTiVPYgCUNgZtW1bUxtC46CSGpaFxKp4bafwrZSrWwFDs6zmie+TzxQ2cp+sYrTMoEXU5R
kGTWzDLY1U9TjSn2YqFqZMghV3ar8fGFcXzdZQaoH+iEhV/mdbQoCAbCdwWuLlKr3qJuSLhwHuNm
lojbIFaDANKj3dtxsJFx9k31C6y8nTLI6yxSocW7xlmmvY73szuMbRhBKeeIDzY8xKQr94NFQFdM
UL/f51Ji1ei+SB8SED4f0soTjzMUsb+g5jOUISzLvCxgqkh1QNGcHfysOZcVw0hxtgq0t4slZt2Q
vVnGnpG223E0h1UlKxXEvci7UCJiyMCGfl7qV23t3EVZKR7cZO4RWiZIIvisFAPZJ42XZ0E7SuEs
G6fAgO5A5zzFxFQBWjw8wcTgS4fzk22XGbZ/18mTW2UjjEpL0+2QVrpWMDPZmSAdcVIGtgtoAUF8
EK0PX8bknrUY5EY+4IkZ6b6ZZ79x+/hdpzl5YnU2xatMppreDwPG2hH2bPoKJUF4PjdWUk/hQOYP
o0WGBZjmWvg2owUJpmFidfA/x00P+qM2jflqL1HRPwCpp/KzuG/rz8/28F5e/uX/h/gpA9gM3PM6
gno8455/O7x/fP40xR+x1H89959oqsV/pRzaUp4HbNSzvPNQ1T/RVIv+agvuMI9SjnrNPbcv/oWm
/gbBchc4krBsjwJs+y801aa/uvildKkF4TIuxf8ETJW/tUh+j6Xa1hmWBTxr28B0vcsJcDo5qKzb
MYOGvAF/FwYCbJ9M1ieqZRVPLwnMLFTSTMEsXCQH5YtSZOM4g/M+E2AGhap/ijgvYU3V3bCqBSQg
pzJd81wiytURhiFfgXhYyPjYyo3YLYMfDRfVjbDlSylK+xRht/yck7rz67oCCwilgChRljRHk31x
2MbC47uJFhkFVte20pxmtaXpBuKZ+X2qRIrcH3l3MudA7XDCg6dxhw76QjVWmLr5yjjJKUZc8RgG
adhorOXkkvmgJu0ddF6g7Ld7AL20wNxw8ZiZ+qnK50Obpgc2qHg1T4h58KpKUIvlWk5Q7yr4Agll
GkJ3wDkJoayDjKcVRhk3sJ8O8jbaYCD9EbJ5gP9sQNTa/uAtLmBU18yP8zg5Nab69LxYgnQ5B31U
B4S15b6tun0uzU+l2c/KJetSZDMS3PxZ9lB4cjV7qKqZL7vYLf2hsO85TLX8rsNpktdkmY3Dc13x
YIrnhyotP7ki/Z5kxQNIa69zLrciH+MlT6yfxZgHCeMKRzO5LXQEp9OyuelFZ29Ku12AqwPtrUbY
98RNvG1tWX6XzSvC6h+IdevJjT5zRmhYRWCNzk11mAH4sCxXD9xBAcnthi5kh5SuratQjFbxU+Yw
PXJAZblTVvagalCi8AuIkRt4J1bjvcY4GLDk5kFa/L3FcZ7ZCex8yeAnNT5mzlqYKyY6D7iZS1/A
xs4nuj42tYWUw57tsJ9ajBfkPYPtvVNi2CF2AquL16oGV1wlCMwGJgFuBRWbUuZeoJEZr8aBTP7I
bMtHCVotcEYjpylM4VPg5/44qLdJCzSeSA/v7UHeCECRY9y7O+ISdwGgHpnGecbGmi3f4sjxeze3
w9wkMQru/Adgh83AZsArZQ0qj3uU03zqXAL2hdVD80NEftxF6yFBKeOMMkg00LEa/HNgMoCNLPPD
yAJzay3m5+u5cIMepy2+Vh85ryjQXqUiRkMp3g6jrGlGnyMv9ZWRt0nTPMPYGURYZvuYLdlNEV9h
jYeweLcCWyYPjs0B9KZZ9SMZtONLMzthLIj9ShRqGgn+xliRe5ZwUCmAC42W76VtH5YWbgEh+Y0w
p0xFryaDUKRXbt1imczPHdIoD6owHspZlnRW2BCpjkLNt01mT+vIZdEpqddoHBWB182bCZK38P6F
CEpuPkltZzDDgnWrbMqAc+8tljSg2LZMQCdF61fRa0So2Ew+7kqNmhpkRQ89jbS1qiDBlPfaQdxB
giqHG54LuTJjGYd5U2Ur3rP7DIZsHTLwUUEVanTogtbyy575wbNMfEyT+V1MkTx763lBZI5uGtt+
nuGlYWkcAshcjtgKUb/XsYWKPaEFRP1ydteh9PbHBGbAhbHTfZMOkV8L7C9v9MI05htj97bfD91H
lWV+Z5N0WdYCyHNlgsLC/TE5c/F/5cdkKchsdk3rZ/SzhxJNp9QNlG7tdToZE1jjOzR30DNA3hHD
avvkciu0GdlFgOxajaaOBxDT1NgzcdFi0bIV8cY3ViGdg5v4iEFLqHbC+xcChxY4pUkGMNJuhmck
N/tkqMCLnGnhT7PcomP0wke1ojOgnzkBap6ilPZSsobTAvPxW70rjLWCYfkAElmDnlhK0Ghp/UZU
Q0g8Ob/RlGxbLt/gd7EbaQwzy7xIFlLkA+SYplemZSjacR9npA8me/zw0ItIbbOMPea79nwAsg31
zKyUQW3Qr2ibG90NGqsZUb7s+geK8myo5qB03uKSoYVRVuIgHViMkpdRQbFZjfO6As6uaPPuVu6q
rfqHEciMO43PxMD1mlbj69T1h0RXIZIvHyYDVTgr4h1iOXTHDMIPW+K24ayTEXlYUWC8aNDQfi+K
D4MZBJRFPQD8fHjXcwxfGW++lU0zAWQClCtOorF/sp63u6gqrNBI66MZR+gtxE9DPCUH9InGN91B
PKI2zqrGWach/errBrmpI6zAHaYqqF1Z2T6l7i0sSN6hbbZD2bLWTmsFzLCNBLdlxfNmeEky1fiG
xB4wehyHjlOdbBynZvyRibYLkzh/ld5YoVcCk4yyXwH1cJYuHL9b2nuB1ciQUH3UrLxhpNnBu+sr
hvZfQJ0eFa5nb3WCZY3Oog7TpIcietl/lBpYiC69FvpQ6jGWLVtVjvMxNW299MCWuqd0rG5jG6dq
xyakB6yFREraQu8SpHPymEEXftEBAEXDthRhIiRIwOcF59mqfILcbntoorS7EZSgUISky9GJ0vpu
VAk5xshoN6Zv6G08uOorstps3zpgfFVZVKidInGz4l4rXwqYX0AlupvtPWuaeZmrST2XlpAbD2S+
oJpn/gPwZbTPcJwgrUhJ0EwjFi0mMVmNVq2URfccu7F5rytibyvE2EXFnG7bqJEuPDpDc47CAjTG
ROQY0CLL18i/s7t0jqyTS4jeZuhxJFYxQYm7BmSiMUDiaVqfjSdN8+W5xkMBh66Q7Ubpu2MnY1hZ
jdjaed7AQLW2djOf3okXtT9TL40RavLqAYITkLmzcM+jEQNWzjSEVZEMtzSe1WKgefTRjUN0rhhs
tgGeLlF3V0B/BOirgFxVuYOQSbOwRUVP+ApqG2NzI7zXdXuDTgRwo8YBeyrLlqJ7F+4YoF6GeikF
oWBRGXXCvE93gpYCyxelzqHzL+q6vh1Gj2ybsp2BdVliBbOloQcybQ9HLykhuJhGTeDNwFoxmhh7
fqK9GgFfu2DtWwpKW5l2XqZsLBdZT70ldOigbNAl3Y9BWMRHAmlWLYwF8JIWSZ+MVHTJMjRAk8p1
YcpRU6QNukN21w6peMXQK4aCECNhBqfJvIqV0Ts8xwkKcwTzbRe5zZJHoYMTzWveezbSVdfmH9lE
AzI54ZA6OxgyBB4+xqZo+/ZRZ+Mxw5UW7vCW5NmOTBzndgYJg3pITl2Xi1C2sY3srESIEr9d39aP
crqKYGsZtjXdGyVHdB751jaY/BzqdI/mWoj5bnMrMfS8K7MZX14lO9Zgpi1JM4SwrMO7YBcF3Siz
xynqn5po7gKeYvCxnVW+QLN2zYsiXhrj7UzMUOKWljkRzxxM7q5dx35sc2mdq9rqdhyGRdo7t57a
DRY24IwWFGp0GwJ2BT1C995BK71cQg3tpqrac1uAYTYNJW8UVhqbGEW+CRpOzKMAzgCoO7CtadPp
zi8p7JiyUq8iou8GyLnBGyMel/FAtxCWfoKVjgl72MlTM4bA558ipzzms8QJUCMqFu3CEsN6dNBM
6zvj3UJHLEcPM4K4BV24Qj1xMN/3ckAILRXLcMOL6cUT+QuO710CEZuww3SO5X5VjvBO0krjzWga
7Ab87TspwKYYC5wfemjC/83emfXGrWPt+q98OPfaEKn5tlSDZyexHSe5EZxha54HUvr151GS7p2q
uG2k787BBzQau4eEJYoiF9d632d1et7iUv0St2K5GIN7ncdXtTL2peVS1teU4gcD72WU7Gnhp2om
hEyBRZmwf9RBlYQpYWLRB1uue2+kXipyYMTxdXsb+erCG+jH5bRR+i1QdkB0lF23w3rsDO/BuBhX
lp9fVw4W81Fhvcnia6d/sHq+gSCdrs0hv5rt5cJaxiqE2JZuZJHfBY6RhAFg9pbLh1dX20oEF4UA
zRqawwxhv6BgIpTWn/KuTQ+2uVyKwtgQpzWh8llS44DWoOuSfJ+XlDu0U13YE2E5p5oRu5u2QgHa
uD2HT6c5K/grDE0OqKMJa1W5N33B8PZy2y8+3WsrfmYw7GPHTh/zNLOuurml+PTnOYX/17IF9MB9
KVfw+FQUaf8/T9XX/9mPw1gdK6/WP/sjV0D7Rvcv4RKDkUKQPhUQRFw/kgX8T/5fwhfuT23Vz0SB
Iay/pPB9xxSW45NHkKhef+quDGH/ZblSeKQRXP6g44g/yRWcoCEcz7cc6bmeD2fV525zyqmLlTem
qTCHh4wzixKEVRY3uqI9a+hoPR7oKtqt7dLifLfMcvqcZ6X3jd39G215+qe+jAfaa1jlOwFNEmWM
1f2R7Pf7z6MTpc1PC4Rve6eCRaX54Z3vDg9tNrxphBwvsjz0l21etvb5L2/vpybtVw3aKjD7J2ny
cyjPZ8J9YSFcOJXtT56KYmcZHmZjrsNRdfEuNpPsFSvId9/V8TBr6seUgEol7/HUXquWFordUCbv
p1qNB+ESD5aJeqNbcobc+uCEqbFRm4Ga9r0oZv+G+8h13hWXXYKSxRVxdS7GHKIF3P67EvTOzhBB
vs3mOd970bvca5vLfMqasyxurLDpSaInY+tsgykwDy/PmDgWda5TFpgsGqRrtun41iksiebcVjeX
ffLe84zkqzdW1htiEYIC6VZ7l1iS81tcaJsmmaM9N4epWMJ4zs1tOTgAGZrlUPRlF1bjvWNP2W7K
4/THS/2pxTxSGv5b33mqAf3/NJe54hn+cybz+unrU/zUf3nqfhWEivUP/diWHBKVnpB0SjChSzvW
ajL+sSvZFnsSaUgYJRI21JqN/FcK0xDiL/6/HIReYJuma62ghn/tTNL5y0VIaJES9V2fO431JzvT
8efIJ+gFAYIBfqHP1mn+JgNvotEXSUK6Oyn0OVrIemPHw2ses+MV7Av+fh7G5ke7Mlif+ViejCbV
FLonWp+c9jIx24dpnB5HR+9QZ5Gkscnx/fIWXt1l1gHZyhiR+Rbs3adwOfbKOcpi3SIedDEez010
CDxl/Dhuj5TP/3kvYxQEC7g7kCE4vF02tOPHotVqqeaMaLc1k347m7082L31GoeZd/3Ljvl9FC+A
iUiW2/XWw+pkFCP3C9ERyeYlJfulo9tcGe9zO72ij8C9zjJuLcVrTaiPdcLroDKwJSvXs6VjQ3s+
HnRe4nhQvdGHttuisxrdYe81M8QiQ85Xtek125df2LFVYx2P3JTNSOzZpi/Xj+FXAbtHcTLyXUJn
w/I+eFHtbRkO1UhMrfTlkU5XPCOxjToWdzjOO9wzxyNFc1fLLNNDSFVPX8yLnVM/HYv/YhTpCMZy
A4mEe32pvwjyp1xlbuqPQ5i0NMu6yGaopyzGttevDPTbpyUJLfiGacaCppsg43igzA4mbq+kEwqg
G5yneX4IptoJfXRJCCZq+Xc/DOXZy3P4zNuCbk1BxnFMNqNTQgJudXepx2IMB2lX9A2s9L6zbWNf
tRxGLw91+roC0+cD833hEKsRnpysfkz+7qhaywozFWeHuvat80hFrzU5OFnuLD52KNY6xoxVtf+d
KvbL62rbwowDueTh7FGC4YAcQllclY9lJMQrW9MzQ9lrXGlTxyQYPDXFOGQLG60RfJnjfEn/L4f3
FXgXBZfP8zZPilde1XPDkfmigMALo4/TyXJve2X77UhXJOm69Ig2/aoCgZe0xeVUTIYIR7vwqj97
Z8wmcR0LQ0hfUmb7bkL4ZTbBUOH/z9M89JRrUBoJ7vLW6f/4wX74KGwm0Ql+e2UJ2sze6WsG0ao/
j83SPsc1ku2SqBU7raw/cwr53x9q3Zhcjz3K5Gg+/tCg+bPdl0YW8rmniMDRShb0PPwvnspfB8Eh
ZLHoCSR+3Tcqq0jnRvhZqHPEilFlFNu6k3NYD2XPtTUXuz/6vNan4gRjKfK+nDXgOB7Ps41x4WPO
wyUqs5BNM98VArTtn47CKyK84F9rHOCfjBLMqDGc2c3Dlv6s22Hqu20+9vX+5VFOdiWeZfXeCBkQ
HonA805GGdwAFvgyo4LukLJJ/nHXx3RoGywreuWBnhvK8dh4CdIEa/10KLxz3qK8ItRL4YbJaOu7
XmA3D+SccYP9d0D5TCjz3FDMnOevXxMWoJMPeMRVUzQL+ozIje8bODMo5CV5o1mNf7wWLM8Vlulz
mrD2TqO0yBQDzftQ01ZOvOI6XPqz6bT2/osHYld3OD8ca32s4yWXWLWnhr4oUXIa/fVimIu4kWMb
xTdmRVHs5dk7OT6+r4lgPeY56G2bD+t4MIUzCT1eXoYm1qINXxdpmDr+s26e695AFChcK0CgYwvC
6ONRStj3Dsr8MlRd0+2yfvm4apteWd7PPIqP9AXYL1GSBaDleJB0ElkSCQah21KxS6vOvo0prbwC
gH5muR2NcvJ2ZBPn8Og6lOmRSs58HFebhfo6nQ+Vd/fyu/l9KJvwQUrftH1W3Clvy4HXP7cT5TRH
cfTiyHHybS4dOr/5o3H+x2O5+EZZ2eSIBI6N48kL8jyXyjbJajiZfZlTn6ClYpw+cYuwX9kbfn9P
pFLWs0kSnDDWyQyqSBrg7xiqZl/dOd2MJE3iNXr5gX4/120gfezbFmUX1M4nq6HKPFX44MrCJG7i
6VrS5OBDEWN8uMScRv+vXBqF/8oK/H1Mrh8ud0WHwI+744nxmSRyKVUdFygALWsT5SZiPTwQ26KX
hOoWIo2Xn/E73+SfLM76XWHVQmHjIr5BZnPaCK7m7eAUWJt4jwFVEA/DdUwNuOnJ4Qez/95QbpCj
F5Zjt5knpCIIVBvzo+yb/sMgfER+UTbGMmwqCc3WDSi/2OhujY1wc02ZpEl7Y09x2b1cbCv+9PKv
/315O9wzAn+99JqBOG1102V9HAuL40gtZQPYepmo0CftEn02igj165+P5nK7JtfJdseUHS/wvkNz
3zXEeahFBrj+uSMfOhstHtXQwHmNWvfMSsBcagIbRnxlEs0ejyajNEtHZO289bzfaDvBQ1dNRY6j
VFczVoWm7t6+/IDrX3myFgTpL9Nhs8DH6lnHQ5qxS5E5d4uwD8w9ddhvM51sw9xMtmmL7sO21d3L
Az73jHy9npQELCa3uOMBR9Pue6PlOEyVNuhebz0GOr1uizQK88J5DZryzGphMskReT5GeXbD49Gs
YrI8xBxYWbilpBvwLM29Mbf5eWan1isd154baz0OsRWTJ+F2fzyWT5VNzaqgguX3GpAvWLNyirOL
AlXV7uVJfOateWR5mT3pO973xNhRPJuQwfajnrIMrgsko7n3gAbH3NUI6zCUoG0o5jl+5Qz7/c35
5NNcUiZ8gOu3d/x8OD/HJUWqFCoXIwfSB1T1phL020aGEQjb3v/pQ/rBGlvwpMGaRT/ZFw1pxG3i
E6KNSquDj8uUOlvajViiKONlUa7fGJLk8Muj/v4WETnSCdihgsI/nOKYexRMtTcyaqeW4rC0HGRt
3pZhMVAAe3konwk7/vbYv8hC24Q4UorTCbWywCumivosFfkRWcFsl2/aAHH0xqqW6n2x5MVd3rdL
sknnEW3uy6P/voZINKwiSx52zQ+dbDZFSjSU0vs79Ci0X9dF6dB5g5zlJlhUdmM4RXYf0WXztRj/
t3McVSflGofvnw4u7DzHqyif2nmu6ozTLiiDc4T2xVVgJf4rU/vcKOyhtsV9b6UDnOwyy7TI2WxT
7uel02y9vKN2jtj+lRX621oh5cWHsM5g4FAKO5nCYdDdJBxiR9EhSVoDMqTxuHfSRC3/zVBkU7gr
utRgTg+iYhmpuzhjyQMp90y6g97a5lzuzMzQh5cXxjNzR4DlcArZVEcotx+/oVKkvpdizA91Y1BK
Nquk2kZdUf9hNvl7wlBK0kMsf7Jdp2GIkv2YlRUKKjp8NJiBoqT45GJ+nbcvP89vC319S6ROCHzY
lYmyjp8He3PXO7GDsqKVKdZPP5oAozRBh9hd4I2tDdnvBwk48eVxn51H9j3X8V2PPNBJcJxbmYNK
dy7DzqFPKciF7AmEsnyt99jzw/jc0rlcBr9hUeIOrbLnKrzRrkUfcPzkU40KqmpeWRbfs3VH2xXz
aJmCj8nzKZP89jxejipk4X3h0Ip93FRJfF8kYC5Lhxa8pnXWpCRvKiU3KNzGg4dY5ZWP4LlH/eUX
eCd7R1DoHjuM4EI4Gi52IiABj6O9OO/+/MX9OszJQef2qZ57Pq5wsrS+LgP/wSrr6ZWU1PPPsm4f
nsviPOVqymlaDBWtsdYMTmDvm3ETGqXxap3zudVP8oFiu8fyJ69yvPqxF075iPwodLIWe6OtxTtU
4FCELSI+BJ9eG13hUXntkvHs4wmKDsIj2iPXfDzsPDp1QH8jFsuSVmOY0OHgsYhH65Xw9bkd2MKx
wJWGsoptyeNh3Gk2yFgS30WmE2yaerb3M6KXta2KFc1/fKjwMdNVNVhz51ysTw4VmY72hPyLVEGj
BszgSZOGVtrVf/5FMw5BJJd4i/z5bzd4qxEjbWTRly9+nm36yY4Pju7SV+K53+eOmzu6DqrgLENq
bcdz59XabqQdT6yEGQXuglp0SrwAau2rfUnXLfZ46yCkkqw+aodkEU9B6cWMtsflKhkmEAvwQBrt
oaH4fpu4ooYyUPav5KdOGFHs9DhbAtt1BRHcmuI72XszpwEYg1Q8zDKZZ7dNUTj1U8HNuONuFXTD
28RpzMfKw0e9yxuvkO+9bB69c2IG488av6y/ZZXB+JQySZVQBjmZ566SWdLUAAGRNxh71CnlwSSZ
8TaxvNciSpbJyUz7fG5ITdijHc5V+zRoRt5bRUOU4l+oaRVXhnNlTCjQZtvuP1RWY2YFLhTVji52
M8OOFNQ7f1luu4mu4AhxpzrDdCdiLBs6T5+yue+qbVoCVdj0S+3cFNy03jnUFJ2LnPY//aZrlNC7
ufOsD7CwBvdStyXshLaz0GxKOvrGDwbn0/fqSKoG8p8L4Z61k4M9DZg7McBYoHrcyuTVBFqOClQG
6b53UaDtIQvBAUXR+9IsgrOeLpg638RZnkaf7aAY3ZJ2gYGvmo25eKmP0bWeLQgaqfAa63Mk59Kb
w9klyHg7I6b12rCODYFLQPhdSQYu6Ly+vKwxbqL3HIDhowAtYsu6Bkof0WBvcftk3LXWbHhX5ZRH
cbELcAjodJM5TrXEmPqXMftKg45IX3iOX0Qgm6xZfwFdWKZk+JIWsFxW6SnFaNMrnW5pEF1mj5bG
wthudDpH7jtvonf6eYd/1nlTjyrw9u3sWv35wAuW4QCqUuwAZs6A0dEv4z9RNR35DvY8usENTKE5
gJEx6eYqytt2vlVLVxgPRgyI4JJ+Jd1078+15WwFQqmLKU4qZ2PoZam+tTKav2U1uLarpWvyPiwj
c7Yv2OAK89q186xDS1qp8TyO66jb9Sqo3A+Zm2DqYxt0/RCIf/zVJqjy080S5zbYpNauYhBTOk7j
LcnAJH007CTCA8umDFDDtrv5SzVbVPM32C+T7BNfWx7hsXSq6C6Cou1eCKfxvT0mWC0/llrQHgA5
aec+6S4x6To9IfGF4DNjs4h3edUjAsSipc138NXGaGMbXe/eVhiX1a4E+uNdtKoK/u5kIL/RIbVX
G9Nzy/jMGs2kICBsPESZOT2s9qKBehFY5P42Ta9SfU8bT2BRRW875VaCF+m+tWlkfrSspPc2hctv
w6XfDBwEbVq1+y6v1BXmtRL8k8R++dgZUztsvC4d8eVHyhtCgc9UoOTO0w+ykyt6qK9XsasTjYAO
SDKOoU7iOt6h9jdZ20vuWRA6tPVFTCXNTBzgGphVKI8l6OB15rMOa9xbQya+mLLP0209zaAbVG5o
bOGV38FsGlUPpMQzdZhAwLXDvK8cd1sWOBT2OM3ltxiwQbb1Y+lNh4WLuEMLqUWrfaTy4aOXgbC4
jrGoVeG8AF4JkYBAvalidGa7Lq/FfaNsrNRwZAL0ppDCuTkneZNf+NFszuCAqviLqrmm7GQprQrI
iDt88pbMQcNMMDyuNDPFjTd3iYJIALd3fVWb87UH3ngIYZTphNzrMgTOpkOxm980tRn1+8oBeQYp
hQ7K28mYyug6aSIf33o0+P1F1o4xHc8QhN7j6l6SxyVF1Lvxsoze2yXsZ73PBmE/sPGjwA909I69
W+a7qnfd7MGogPud9X5rLmeKPfPvzrQHHD9lpy9JGmQfg6lPS1pNqRHbWN+6eksMTv9Vc8zLb6aM
xEMyUajeUMFaIS8YZIwDSfQ2DpWOavfTVE+p+RaMoOgfy2Y235mdMdyKRZA8Ugbq1kv2oep2Wpyx
OEc4G4CLop/xEpILau+aYcqLsC7pKzDNUVCfz4Me20OAySm9Qo5s4psynfjQgH4xDmiC4m+WEqLZ
jH4fKEyBrTNuhyprjE1CxOjvRdpm2RXon0Bc2Mp0HiEW9O7GGG35ITO5sPvE+4nR8rFrP72YY9O/
FPNcLlfNmOBE6R343ztfxRa4awxAUxhAu3DVRtW99aaMjERs87YvV1/8YtO70Vdq/BxRzm+v+7L2
8AeNCbAg9hLkypFXzjrsjWx5Wyyk1D51Zm9+8t0ozh8QO+XiklZVrn020/YsgRjmWGj2ABLhQhlx
8B/YSybsnX7fyHgzR4srtjF9crEiW7qMPxRC55+bqZWPblH70R7TUokMwioEe0PKGdDt9KgmIMGL
FbfvIgOV332Rg+57jPMmjQ8AvmkegpzbA0pQW/KdJRfTDmUGDPJSRIFFl46kQxlomipCT986XbLt
/HyMtlVXZytjaWqKR7cq4NnnNFldrrwYwdhDMjR1BICk4ZSEToBRO6dM6LMQs24Ig6SjPd0w0fD5
0M2s8o+0Ukkw7Q/TeGEbsVbn9sLL2wV+avY7BDk5JpmgnvOzqoSK+TdWcjFzZ5rKJ5V43rc2cP3u
i86VQPo0ISXYpUadC8j+RkuQ0JSu855tY2UDjhFu17fsVn1/ht0/1hcN36gFZmnIIpJyeoCpIdHO
R4+yddsUp+YI82YVwM7b1NR+d1jr/NO7XNhNcleCGLDP8Qw1LOnSH+1y509eVd775lIHyaZP/JFV
smRpfd0l4N3wcWClP4tjO0BSt/g2jWhT7jPdY2UM2QAtaljwum7yxRLTpyGgqv/kDHEfv0unpuy/
WBqGxpmTRolz05ax/82uI+xNCuk4TYyRbaQQwsSMCdCdjHQX1WzLh8jFdItiwPWZYXwaOm3fExm1
LOPGqCYPe0Ah7Hsbkpm47UpyiY/umPfxnWamx8M8taq4pcNkC4cZyex0yOLZwplljcWjcqU9v5sn
q4JOZJdZ+5lq64DbKJ/t8dxJZWtCbPIXFdbV6GmySp51QQPjuf/QJAs5OSkyGEUO1fjLzFyUf1Z5
GclzLQJ40Fk/CYwLeWFOZ91Ma6WtwK3b3PYz+NtQNYp3Hvb2wIeJIW2sjE9lmRvqgCUgVnsMVItz
ZctUeXvulYW4zkVa6VAPukSeP5kZDWLQ2lebMl6kfhP3Ri7fT65l3LTdCGtropw7fGkCc1I3djzX
ZFu83Bb9XSLRj+AxVnLYD4bXiDdeRdeAgznYwZMxmGb/3ouUwn3kNoFE8z8aI+xkayAjahhZbRth
HrmziU1XJb751MSzMj60NR13mKFyfvieBvhf+e3/IUj/JSOyol6PUKxv+S+6I+Xt+v//qbyVf1GK
J6pGvO9TOVrlDD+Ut2hy0VGSMJfStFFVrj28f3oCJB4CbmGrni6AE4G959/CW2mj5EVFgLWAoomH
ceC/191y6VkLZ2AN0HO7KO5X4uyvdRHPLg0lmoiOC11jXwuvBJ1iyldyDsepjfVmtRYgV9+Ds2rg
T5UWI1uq4cNz26rCcC6cTtCHp52j81+m/BmByvGV+ccoq0KPyWQIsrHHj5L5vVGTWenweUbmpXbT
+8Tp4n06GcW+Ng3xSjrquBbxczifZJTj+yTmT6sBvU3rDj3AiYnrwaX2Bx5ygWa9ASmrcOfP6YWT
07ckGq3q8PKDPj8yCiN4YY7nsgCO3lk9cO1oLIreUTEVV7E7VQerx6unRu6q7TLhcbPt+TxzXpUz
HydAfjwzCjeoZuj4EOSe5HMmWqdHZcHIQWt5G6Wmcjs1Zh9yFY5fSUj8PpRwWDE/tHXr+jl+yJR2
L8XU++M2btHf1iT79m3Qd6EzzK+lu8EM8pf9k21ZnwuvCSlFFiG1D4otx4OVNU1m0WxVW4rXtgpb
OoRcpNKL71Jo1tXOiKruE/lGhceqRXUXzj63vILiwqeixZs/gUbNcGRnznU7T7Qscf2k3nZznv7t
FzRp11XlfdAtjZjtRpt0GPcpYPkaYp5lgoCsI3itS9P3H+aliB/tKZo+GSJJ76NVAwg6bRkFrSyH
wdxKblfw6qIEYjh3e1XvfdLZYQnO+SrxOa9Dd4mGq1KtICR7bEk8w2tf3pPuF1+ipRvp7BCk64U+
k1qjv5TB37pO4eS6bT9nFEb7eNgklRtdepnwoCSa88cIzMEnNRXD49DL6G8Pph0lxqKpvuJdacW5
ynpHbIehKB/SpFiKrS8q+ht34/KQwhy5n7ETP5D2topNFbloxwdPLi4gNtv4mPli/sJlUaTb0lGZ
OKutMrtJoVRy7cg8nHeUh4pqF7tGPOLdnBKsJJEDCcTieA2rpe8HnOiuB+3LXfpxYwIqe+q9ZTS3
EVE5HGS0n5dj4JfdtmoGkHxuFX8zPaO9nnJuPQeza5MPppOl96ZKuahanePeL4OlwGlmXvHVTxVu
4rXGdK0yo72R2Yzx2jNjyJlpQEGZfgW33RDgkyQ5OHKhNuBUdZ0PX8lynCmn+rsYXA6sQe2nmcgw
nEGJgg0B8zM6lnHWloV7I6weBkQZZMFX0ET929Q004a0VwKzCEBXi6N+SdJNXCxrcrhZsvfRSP/J
Hc8ENxJ9Gdgygv30qWlyIB5lq53L3Bq6aC/mqTNJazX6VvaT1+8mWi7uTEAIEMtcu97GEb5OtEIj
FGEYRF/nMqumjZ6XAdcqpqRkMytX/z35Xf2+UNmMEaybHg2zA8tc0dae/pBQZttQi8b94DutnDdT
VxMCZt4kH72G0iUJ2qLcp+yU51PT+dh50+nz6A/Wu85s+i18pOnvYcBMGyvR29s2qcy3chR99UrH
ke9iieMvHWcZWzZuDOqPSAyPv/QGlJg12BBsZuADWR9suKsdVPBQxTAyRk03v5z0AtNBvm8Extd+
UdblKhJsgxsnuNLlrcraLeQtP7ofoNlJY6/74scG/79xFHEUR8a/Vae/xVFvADKN8VNxHErxR356
K9eoiM2TRgwuARAyAF7fT2+lJf6inoFDCTEnaKVVCfsPiEnYjssmLwi0kLRQ0PkX1t4E7ISkhs3f
gaK0HqV/gLU/ziQzAifjahohbKOK/pvQStVVsdhm5oVxn0MiyZb07dRH7R7uV3pRVilC6gbyJYbd
PL02Rze5+2WungmAvtd//1nc/ACbaHDt6QBhm59x6lGgJpxWiSXckF9KRrMfjM0wSptRK30+dSXw
nBrD8cYe+vTGKblQwIHrgt3iT2Qka8NYLrXjNu/L2f0YpU3fbFptqXsZZxP4oKZwpn1XeTvwK/0r
Ic1J+WH96dRiLSILChAOkc1Jybl15xqZMxVz1511eTabqYDMljbA1edZeh/mVo7FPtAG4I4hWmR6
XlvgQC5nOge8Jrg4NTquPwbxNhdIUkz42hzW0q9BMXoLrK6JxV0y12rZBRN5oA3p49zca5FknzN/
cPYU1zJ/G+XlUu+rfpqisy4oB/OgmzJNLmqHzOJeGk40hwVEauq8Km4DCgZ92l9KU6l2+/LbP45h
mEEXBT0GP64N2BA892QGjTzoi5ZDPdTOStyJq1G4Z/SaJ+/c1KBZwOHHMgsFh5ba5onZvCaPOWmv
sv4CGGh8lri0Vg3S6fKblix3xZARPzlQUjfJRHOasNSB3uTIygzaVZGHB/0V2ZPxprTnAJ41sABN
xDHWLmZWWZB6HezCcHeWWJHdRtamw/uX5+m5n8kb5iLCHQHfobveVn5xhfhB6tLnFgYDXxLIRTLi
453Z1YB9RtOkp6bE8B92CFnlWbYYMrlpoO9kBx03TQQIcmn1rl86YW1dNN0DrntLyVda134vOh19
yav+AWH/erNAC3Ea4rPM5eoPq8OgduLullYTTRdmyVAHm5HDeNk6uNL25RTY6c6bS1o4uH4x7W2D
e8pZNTYTvRJV5l8Azhw/94lq90SeYMZbp/ictRmlGldDY6mdAf6vazmTsa1aw7C38Icik+pUQPtx
OJrldNspJ3IOQMTc6EGPvXrwIkiMG3P0esDiY+n/bOTyH92M36+DRw/vIZng2gssjJ/Lde74BXlL
AW9lRNSJFhCqMx9rTOLQNCO66ZnQ1zZ11BYyVMrOdmqW5mPiT3AMhi6OtlPtVlHYykx6r3xf3AoY
99ff9d0LY602WNR8OC5Obgkt/PGRTBqlcgojHuk41Z6rYdbZNlB1W33OJICvjRdRvr8syuG8AmeS
7TLq6gSx/puANkP03ZjIO2La0eE0GXuannbvR0oO97MVfAgqB3RylAK6AGYpknAoG2/Xd52+CoYK
YH4FIdST1W0q7JG7iByqi84vhwOXwYyekr55X0/VVwqaVWhBGynixb2Zuy5NNiatA7nHgOZHgUjx
n2rPbHphLezhrvEstQdJ+fdEKnIzNtUnbXJ52UJgaS4V9aFoVza2eSa7pAAl3ZWXnd/xSwzTxGk3
YNphuSRf886Acjm1/F6WqufvehNYF6C31rkOwEzt52WmXYk3jhez1u8WMh+HGKPJ2dLo5k648V2/
NJT9WBFnhYaHb+uibTd+VOX7Mm6bQ0Nm8YlUqwiz2EquozIVWwlSDbhrcNFbnb31QDeeoXmPz5xK
Vhe47HvalFAY2egB2UVY0ASp3BaxdB5b6CbUl427JWsDIuehOofJER/EQFNIOIHdtp0xFnqDUu+a
Wj4EUZvfysZrNyJFYD4b8JXIWR+MtLqaY8P7QJnT+NShPEhYqxlwOTMbFvOC64dyLgI3H79Rc2i/
lojfHA2fHGztoS908QZIld619J64a5LhUyoDvSfF+M3SsoVn0urY3+q8t2glYbrLWyh+2WezE+CP
9DJMztqYN8Nb2XtfW6QEbwJ7dB87GqB/a4DOgYBxyQy4Q2Lc2DhBD01/TdwhAbierxDxs6SuV8Bz
dWk6fXAOcqGaQo/3sEPpZgFk9axgS3dpVG1unL5Vw6DO46WLzq26LOuDyuruZpqoq2F97uzNEkBV
nlR9DhLF3RpzUx3k5AJ/maNDXC3WZRZHipKwsi9iusX6G1UW9gGGe3U+THFxtszNxK7vTPVD005f
IAR0Iy+t6p4I6LvPZEPhK4/KXvZ+Kqs7Zwiy7SALZ6WQk2SCuVInT0EFzHFMSNWmAwJYyhrDo0G/
ALDwZWqygwvOHV8aZg34OVNv/GAEJiwwjW9abrXwpnK4RXxJFEv3uXa97jzpdXoYM9vejGX6ITYc
687narWj20z7mY01P1O2bD9BmynetJNSoW9G3LznDGKym5IsL1M3zNlg79uMi4aePTffJb5NC4MF
3OvGkLl8gLJLO5guZi93NZ9skIvoHBQwTJm8Xa7jjs4pI71LQpmk14VDz4sgsYMzipPmpUU1IEy1
aR9aNX5uzGV8EJIVSxFd6gsYgd1+glUUlqVdXBSRelOq6eOAOmevTYqeeBgSJ0RZ7OwWKdTHesnT
t8EE7jdQuXjrU7B8F/eTcS4nVW1nUF2HrvSo+Kmku9etYwJZJ2N9RlT1hv+Uvoevl53l3uQAzJ0M
7zxOLaRvnqc/I2vJPgxzEUlUjGW2Kb2mvuH+v5yJfODfNMjHTUcx5ivkop6OZVlWfRxyeoPPBhlu
JgkUYafBTw5F5FIVr0B15ot+axVZeasRzXwOALmHYLM+l7bzLWjpB79pLCO5tGBM3ZVdm0Mnzqa/
KU+YxL5WVl8ZAK0OUWYklI4WxKKLxeuzcuWrbaRJr0eccw+I0r92aTp+sI2hflcK8MR2YfkXqdFR
Kl7WSdDM45cyU8u5V5LTydG3BlsaJ5U7ndEWI3aifj097PkQiyTeoU60zoQ0UjCcU6raXd8O1XuZ
+9ZtDndx43ilvrLq3j0TZpJfyKh5EkM0va0GnVHcaPShb3Jv7zpGftNpmIiN6maa1HT0MawaqGiq
k+e00pvfa4QN0NX6nNo3o/1f4s5ku3XlStNPhFzomynAnlTfHWkSS+dIQg9EoAsAT18f7cy1fJ2V
duWoJh7Y95oiCUbs/beafzrdTgRg/S1RqJtmchsFof1pj3ODCUy/5WUz3JZdPRF2mLadtyOk0l93
YFrqDm6IVK5OD3ATXgqaksOwkiDFuU9Y8a3fs0hof4i22L7pnIiiHfbEb4yZ002N75cMRL+7H4up
TrIpDBOKj4oYmO9VNiQ+eOCbcdvP/i90R9GOhqImjUuFb2YUQpNeZRYOTiYCuFmspoeUCp4bb8qy
R0vb3bFoRUltDogKTqBoyo/B7JmvisXsQouMTzUrt14Gfob5GCh5X+X1uO28PDhY7Wz86YLpO49a
+yhyOzwxOy9z7E/8RyA40QjkJCk6avLiQBlDG3dKIobqScybu9B+lohj17gZ3S+jd6JLmNUE/LvD
ON3lI6G1KGnJmRxf+rqx9t5k+s+y9Yg7m+V4XMvW/giieteHAfL2bFitb09GPP6L3dwLN+32DKHz
+zzK9VYKa7ylQQY2P837oy+vpUt4T0wi3+R8dvJ1uRuIdTpM17S+Btwz5gRwzuSrpi/oXt5QFEX0
CqSkXupgaUmYd80xzipqkcK8POeUZGG2y+d9V1BJgYRmOtTo0cpEkK7L2GF/Sx+bizFpKlSuZ0s4
YdoN1Rw+Exjik6o4Vf5ezzY1EaHbPvHLrs6r6sCTug5vTsgETji/Q0eIQZfx0nrG6+BRaJS3ZfCO
uys4pIrs9q0jRJQsYnYtyDk2MWVNIdGR14jf1HR+GRhiqP9wCv1NMEVw7zcrUXJ9PaZbl1A2ek/C
9dOeXIJz8j6hWGE/o197wgfRfYxTlT5NSPB+9NqW32kksweqjsqdPxj+IeyR1qBUIMu4lOEEU77m
M6HJAxFqMvsa8AAdy9Lr+AtBcPM8ktijs/JmuH5nSARBL6eGu6qkLP1QkMpyLQSbYgeJ/VNLOzGb
hct0MWPi2BfEfifOBHpGRVGePth21w78sMr8ywK7ONuk/rG5N4b3R5r5Sk0PLUfbQYvlVU/SeCCC
JyO1c601VHS0eL9wI3ioTuryCWJRvan2GvXY1+EXqDHp7kQVcQK4GWDp3JjLvdfKnlW7ls5pcarw
zshL3vvQZHOa8MOqNlHEr343zkt2FXW1j6NRmtYmMpevsfXQqc310tk7L1fBu53qPIhNq+U/Gf/C
F9cSgRnnTlRQMpPzko7XFQPNV/U8n0DNi/DVa5uGKMCROEGwAY9fu76qtjm0O7rVdiy2kWJgXfgf
urlV0cOUy4UatnXwZXZQ6XStRVK29A/Cr5Z7ng4C4aJ8gZlFwOvTYGIiRtrZuc+Bk9phexj7IXqx
srH+son6P0wsez+p8hlWR10PN/O4pvf1ek19m0aUC12xLiPnTjSKJAv89hpe19xkhL83SWZFX2RH
0jVA2C4jTxqod27e7CKRHR7MvIjSpJhzd9rj4xLLxuwH7g2En/41aA+/2ODI7FJElqJ9pxhRGw3M
Nxtunva9VikVCFbQiBe/C/sRcnldJWGzVas3E+nzPPuGr2xCV6fqa9BO+FKp3ridcf+WrNQKxXeH
dPRTcG1VCSMmwf9FGKTP5eyKT3MNIcoX+hf3nahoW6xQob/ovNTNfuyr4L0pO0RuM8D1sLeiJeo2
OWM5Mo08Cz6jYugQRT0zEfoffm5MpHgHg5klZtuXt3SDkG+4GFQW0LJDK8LO111Lz1pxnUngImlg
R3PT0HCE5y2WuZ1dKnjvWyJDkJldr2tgcp1rfSqRZb1Yypm9/VpiKjkb4yjhtccyKj4adDAXfspk
vZqmMQ57xoNx3ReL11IfwssQDZJ1xGlRmo42UmnyRhNkauZrPpSShq7anGyOUYPn1W6wNDK7K49m
Y9MzOoo0pE/uLnNLfnZICXxFTYTyy5j5RrehHD1KPVTIcNzoOuuIHR4ipnKzCh5caeW3i9bVFvUT
31ZVUXYey6sCy7NVc4PQNnxHhWfMdAuEzrbxG/+xXedT6mf+vTKFfZJ2YXzamVUTa+6ufGDwS72B
GMGnVCLT2X5Ky/kJlRNXA32qtB52bvQmR6LUw9ZX9badl+484hf8nDm8yWKX0w8FxOQi87rtwc7c
gSMvI/UoJgqZnXPsbC33pT8QF7OgPzfiNRwXb8ef7vi72Z1kkxi9gQJDZh5df/8al/mbU/gv6zUu
fJaKANQDNw2BBn9d+8kcmfpJWLRBKQkhRU3kNsopGeTojOQ+qouZ3MbViByu2ML/nIrVMZNBV93C
FW2TPBNUQzrctWK9VjuHZNojmVy9YYtAM+NCy4fxfbRnchKMUlOXs6SkEw/ZBKvX8vi7sW/YaKIm
U1UnXVWusedoiRY2tZE2SzQe0RCrAXL5Oi+UXkKSc1/8G8H8fwOnoHOBtoHvCFmALPf/yXygyOKj
qkn1iOWL9I9rRjVhVaJvvxe6WB74U+j6gkx5SDMiJq8XOsonf7WG5Fo1elNR135nVdf6Lyd3539T
Y/3fQNor14wBGjQ9JEMMZf9fvyFThXqQWHm5TFTxkgqLxa8zaVDkCUTlc9FpWOwrdzbz7YBesUX5
paY+MVzFbvavn5a/kv1XeNHECHW1O/LnABvDEfwjiJdKG2Zsmq4ylgU/59Sd6yt9k/rOsFvLwvs3
D+df2ei/v5wTXvXDBGBhOP+nd+42EQrX3CSSfXE/B2OWr4NP8j98VvT5r9/Y//WV/pajZCEIYS39
6xtDOI5uhwIwcJOIrNIFXlGRGJgM0fSfEYj/K5rp/6Ex+X8M1Lu+0D/G8P3nC19Znf9flcnW1av2
P/NLN5/Vp87/wi5d/4W/s0s0I8MN8l1fTZ4QSFe3yt/JJcf+jyseC2/oEOmCWADk77/COyPyOWEL
wL3RQyCKvgp//isizwr+Aw0P1vsrqcHpZv2vwjuxLP7zwwFLRfwAADteGpJLrn/HPz71tUCOu9rr
TA1WGBQJUla10t0JDidK0b7Cmmod8x70FVxgK6lC75hhFrnPo9HfNKFdn3u7q579IQ93c2l0J+p5
102TSuvSM4PEnp9qmqx6fArEDQ+ndK7aI/pKYtEpYm60One+RtJb2992tLzXE5lzq3gc1oYKm4Ki
QgpINr5mUTf5jbiDufCXEFxuK/dU8eoSJQOI2p3Tzd4GeEgdjYjC17QaRgKmZbTTy3Q2O1KEaWP+
oY/rbQSYT9dx26OJPS4WcdDELAFSusaWZV+eJMrYOEP4uF2jLo2RjGwW2pqflfq8DonlnJPabRck
Gbs+r6+sp7Qud5HT3g7YOXZ495+RJe5TSbUbkfNSqAMCyU3ULYeWdIZkNMtoyx3RxwqevyGevxP9
uslslwJL/4ZCgBdhbPu+jt26iq6H71sGRsO8kugq38K8bFJffqDCY6YfGCcKx/42+z57J0mA7GH2
ngO7rEHbtLVSV1c5xzwNwnhm85mjcEtjO3RYXVLh1mTlIzT/2W2p8zGd+lxGobE1xj5LGkXxXjea
9JQAKg3eVyb9U2YaD7J+9ops49U7TG03tKwys2n92XmkkZL8mD6GVneryv4ESNaUJ7Fcw0V7djTT
oZ2UlA0Qbgt5BCDIElIoGA2PIKsXQMeFbcVmgR79+7VZvrsALM7pm2M0zdPBI7o+1cuhHEpF9WF5
0iOVcd1afwGg/Eld7271eZYQ+V4HrpzuDEOwsugfj2eLNojmiI965xBryBpBZUoLIneYq2pjBF6x
7Sjbi8vJNG3Woq64KyjfIhhhAtrq1wtznLtvtM53IO+PnV/RGW3FVYHMWIi8PCA4uOU0R6lRqT9i
tP7Q/LAZl+XolOTNBghnRIRzvbOQ+YqBbVymxf1Ylt997j1Y3fpjazHGlK0RG2nl327n7CIayM0V
Xwk7O925ff4SusNLWfS3qTSfXIN/or6GLxP3vLFtxMLh7AC4ZMd2VScURr/7kUjpYE0Za9zutztN
vyaKactkLlDKalwwUfcctc7Ggae1DOgXK7OTglD5dCAhLjD40ftPeTcToY+GP3YcDONQNBaxsPaf
MnPsU2Z04YbCy6veSPqbwqhOqvQ+gVS3Xb3y7GDOWI4R/Z1Tfr+mZy+l7BOGp8nDeLEOgl7SLrK+
/MUDh0IqP57GabdaaIhmL93giQn58VexTzejX9eUwu7JkUjqtWMxFruFjdu6+gt1aCm+6AHf0LSZ
HfPSVG9O/9TOwaarrbhwa5qV+dv5yQOYfmoXjLyisOBtCv2vrKpYbNqJjYFtLl6lIpjx2rGNiFZ+
6EFfo6+6pjUsytewmoDkdkWKurz1xgwlkZMtj6FJ4O9p6lYCPx2HKpI/XsGYl+9cTp2ijBsS7d1j
JGYz+zCL5m824SUomwfT7ynWCyxZq/cWT411yHJX5KeoUxZR9X0AV3MQi72AwA2OKM8YjSi0RrtL
h55pgg9zpGYZfxTFQr87WYd3ZpTl9GIbxvQw4HwwEiIw5XEu2iaKnRXoLRnA3lPCx4sw22fg+29V
WdHmohdTdvteOf6f1ExpZuwapuFtz0TE6VysaiCTHSSZHvSucH08xiyGNKE4ANI9DtB6O4wGHZMr
94236e1xjqWSqYjiZoBLil2nau9X2wu2ou9CGk3d9L0GjBVLxQ8+9BIT+DIl135qbujsO1b8yr1l
KH/hP6g+e4K0mqK6I6rOuGn7xnmmMj6FhRaFjZBqeXIs6cYIZYf3tkN0d/WrOcz3BJyMX5HrysMg
EdpYw8RPBz1O50nqOeZDY3cno86ikwKH1D31beV58PQNJjzi16Ga6aSjKyIZp/5A6902LSc++PZe
O7BAUbQvHb53ogYNKYjdV9VySNeTpSFJRLprAqO+mfAIIeQfnqlQKkEIxXvv5BTiyOCiJ/6Lsf8G
tzkEIb3V2s8O8EQHTVGHgmrezEVOyk1Q7ka6FpTjslAbmu2DrLQT6yyJAHrvjJP3ERCMFNsz6Ctq
C8ZVfkVHPx1f/awFOZvWxM1PUDB0GChBxjs/SVtlj34ubkKZ7tapesK7y9LMuvqcLll9mZfZSWzT
oJ1kfqhaoz66VXWmswl22p3RBHq0rUyafsW+24/tKElt67/Be39wy1oo3qz8kE3M0URLVwcnXQi3
CYJtV3k0p1BjCfH2la0ss6HI6ntdLztrqn+60biQ0Yvsv9+UnXkbZu8OyqpdSlND3cv7ofESvF9J
6YxU/hT7Mb1rKn/aTmH0mhnzRcr1EUeJiJkvpk3X1Vw6IBaDLPcEzR0Cs/sxl+E+IKP8ruGFN7NL
6LjVhVtrNi6TN94GHTt9V4J5xaPf5s+RO38KfSfKMou9woj2urZ22bUhYr10fr0Zm2kzMS5xlYbT
F+T3q1sUeSJJfT0OKDu2Ro3QPpudXYBLZysX9TIE82lFyXArjPrgm1168Z0FrMu+HzyYvibC3GDM
9T1wXbmf3OJ5zT6badjW+bibVpheoS0SecdYSHkSc/Fer2jxnJCqs4brRY3REUjhHLYuCDyfgAzy
x95rOI/pSuZcnk0aSUKgzFz60dkos5/AoWTCNX5XXXsIWx4kaW31TOMt4pkhInelUzwAI2qVfZmD
qdtqt7TpJjWtQxrU76nobmQLbib4gZgBGE3zXVCEo+ua7gpmMZdXBYd9c7zh4NNvOojmroQ5YNNL
w13ozc3R8ea9oyjl7uedzqLfQxls3Py+F5cMkFtC2hqw5GBYXBnPPUbLdSYEXL5MrtgK098P+k05
/QHvX/U6SpNb8C6CDt7XA9GjwjjYFIbMRpTQjYOBy38z1edUG38oYObqv+BEMb/zuj1DmiVuL2LU
oJtKRPsxN16gZcQ2LQJ739Ad9yp19GZpaB9+k3iyAm451Ks3rWfu08r/8Qtnaw6MNKi3OX0h3bgq
UZXScJZnvVowalHn5ck3g/S+xBPWNlxAx7zWFczQzSbtOArDBU8I1iGQt7pweMsfcCt2ee7zB3pu
tsVEZXufr1nSUjR0D1H55oUUZBZmiXDV3fOoBXGa2SZJdxQEDVwZZvuJ0/wsh/AWEtA4qlx2NMd0
MGqhT6Y6amk0mZxg26rrdzU5f780rZrctB+yihB0KivdRnrajgGMDhf5RDfIgCHxqrg4CFuJFwqB
DlF+kM38C/ToobIIBDZa9z1Sv2lx31DfeZjaZdjSqfUQyFxvTMfkZOhxpLkCVxWxmTTqiWCD2yjJ
vSVxC54fylv91r8l4mOfRtTq5J6pmInq7gWMtwIY9t31j6Qzh+rRYJkuDr00m1HN8LmDrTdQYeVN
32hU7NJ97jquGEvi8cXe9r7a/fqT5/x/0paBMyK7KXiGtt14jyzjZV0Uk3V0ClaFLlsoSmYIHLPI
0VU5YfnpBRBvN0kf/RrqeDVsPbci47kOjAf6ASlJw270WmXrc3315hrLWZE6vW0E9HMLEily680Q
/rkLxMGppyNak00VIvOFBL2EMwBuHpEbSAhQE76N9fxH9sVt1jxEo/db5Pn1cvmlKIvO6nBLl+i2
CLmetOh8+JLGOKw+TqTexbmYdvBl7dlC/WAXqcXpr3kfcKX52Gwnz0QmYd/VyHlm0WwQG7InsLjC
aavuIIkhiHv2uyQt2lh7wb0MjX3muteC7D9T3foHtocs6QeZoH449PDB0m11Mkk+vN7zqZSnKexg
hfOLY44sc5A3MVmvzxGXbFaXiIAg/vX4wiB4Gtu63YneLWKsHKdckyNsvZFiQh1S5tl3Te/+8XLj
hGDnIJr6d9TgGx4rsV/pfx68B66VZ49/qXNHGm0ce0AxDb0O9R/rSYwnOY9vpYMsPR9vUYUUiddZ
P7rLv1ME9GNavI7ReBlBkOPGyn+5/XzjEvfWpsg/+Fp8cRiqhYnjQwS7vGMngEECUfO5X83tgF8f
hwYUfFU10CNj9EqUwXBB8XOgvGBOKO3B5WjerVQAJnmgllgW7ISpo9986Xw0lWshNclvq8H4VCu9
V039kqmZyp86SrCNf41DlFSOCk79dIccOhFBd1CdohDPUBst3fswyLonvN+7oquAJm2mUxnIh0qF
O72iMXFy/YPOgrco6E2ibhuiwOZcNSNOrGictmq2PxFEoYtanC86s7sY4NxLOrSTRjk3u44MS0cM
O79poZ1Clg8nmOoz6fdMie6nGzScI1HIhu8tTyE1WmnXPrPeWxiCkoDoBRHthnHc1ZUqN8hZd26b
PiL333nCfqTycDvZwRbB/rYdna+m7w6hnp98IX9JBveKzjoqriibubIO56hyd91QvYj2AuX/gPQL
lyga63zCbedSrT5RkZv9HkkPy/XbOIrgplPKox7JLz7KMuy2sEgzlZaZesTtMrIp3I9BlP1BRU5/
u51X2XfqjOtN4RYCpLZtrCNPlNFuh2LkC2YgoVdRO8dsQiq/5FC1vWXLe9NazQt5nMC6QrlJZebj
W91AyxH9Zx6rACtmt7A8i3W9UTUjrisDP8G72+6Y5zM2ah7g3E6tjR/ofr+uaLIIydjpyPwtXKrK
qH5LrWNZWxGSSDUfVJBX+24SH6gKmxfL6AwWutT+jQpIvfWo4vbYYKddlAb5vhEyjPEa03tfju09
K6z1IBxDH4TwvYNQ1Ext21o5uywLnReHlAKdwKhAr9BbbT96q4AIYPplzTEAmp4FVxkmVNJKsMS7
ZJalNsd8NSFJE9ASXBp+2V64Wkq1DwpMHPoKc/TQUfjEM+sOS4hGxBzmNZUl5fLlA80mkMzzkROo
PaZ9thwn0iJOK9VYfje4Sdt3KYBBDvUNdbY1s2B+K6O1PnpEFfzqZTCnyB5aLgD+zEd/nvWPYJ7a
5JEX7OGcBfSZnu9mUS9fpRddNYc1wZqorGXSN2kYJUHBFtTyztpLWaTZ1mrpGBkyhF1Bl4Z7g+fh
M6Wdeh95S/mbg/yExTPbYpEyD3gDSATjppq/gbvlr2GaaI60S995RrqwJPPYuBfHmU2J3NAVhyls
84OpXHtTs6qj26s5Mq+hsWtDTeWo8OJyH6J6JQljN/Lh39QNcYMmJDsmihGlyYQcxo6v+KLkKPGd
J0AYUSbl6t369hD8nu26eDbrks8LoW2xj0xp7KRtiudJZ+25LaRzqckmok7VPJewtCpefXosHVJJ
MJmY7fAQuNL8SL1sfM9Q0XGmDgOthpjVKf9GavUbfTjDxty3xsZmuj0EavChBBfnoNyZJbb2cg86
k8ryq9FJZ1fXUXlUXt6doQLLk2e0xaVgPPo1lBqH2eh4ZyOHpEEfEflG0tq2ODm8KswR2oMdcgGP
cb1Vzhv7U4sNmEtGmMExz5stMu6jF/kPFpEMGL2jx3lsP23R7VUnTrrs0n1m2WjXCEwaGDgIrjgO
mKDqeOlHEIA2aNGOEMK3nGVecoyIids/JiikWJOsifYYd6YNi/z07Bva3nTkJaKnYK9vNv4QeOwe
jdhFdIUlRIXIPT3PhEfA1YvHVjfZ3uRTwblErR6/gX0phrQicmJk2Um1IfYGr7PrQmlRUZphqAoD
/RkO7ds0Rda9Yc4uc0Bzrhx9Iw2C7e2yGjYw2cWDta7BjeEGj62L0DAkaWXup/3grMN4aJWa0n2n
x+AGpYKqN13Vj09pIz/Kxrr+UnU2HOu86N3EIX4tiA3Z5WdFL0i1HUqOVLzxHTpJ97cnhoVWMcDX
m9Qj+oKez9q/MCFb22YxQFtrx27KOEcicrJki6oO2c3e76K5xKzTyC+K5ME818BP+UZnwjCQFT1o
k1EbfQI5Muxf03sma4rZ12u78LpCZCJkm5XYEJxCQYhqOjwISlJ6xv/vSaRoVHMjqC5r4E6Hwk6P
Azp28gjM8UbbMtxiRbefHXe9jh5rOB21S/nbxgnEciLaBSt+Ucr+ZhZuvxvhqC62FHbHEWJFO0ez
IfLbWi1AlWE4AsqgMmINbEZzO6UjCQDBNP621Jhves02XPi+jAfVbiN/2hmZsx+VvrSjrR/toWa7
Hx1z/hNULUVyRBkYLMwlRe5+Cn1ccIkfWa/Ut5f32W5FV1fxV6RdUuVedjPX2XwmCAe4BI5qUokc
2/SEv+Ee3lMy/NRp91BFjv2BxgVSWI0kELFDuvzaCrJgLE7souymO/yHr+6oXsq2B1gc0gdrgudr
DNvH5NlSpcxCf63G5OMtdNxaHU+38zTYe/SZ+j0ij+dSOSBtVVCdbM5aVpv8w7EQucGZvvt1cU+h
9jOM6w/HSIJ4Cm1AwR4OCd/hDKmXFrTGpZrS7H+FCxVhehG/BmHBaVehJr6h4FlqQxoBYVRdwlYY
2Twkxzylor4oxCCt+wSSZO1FR+1VVDn3eg6W2NTtnn7fpC9b45Br77VXVbZJV3d4AGe6R+S8y8FW
C/PZQeNwab3y98z5Z1UdeK/hueqCAV89GAZgeu+RPrAufJE4XeQOAnlPayc6EvC6bNG7zBb2h1ha
ZMjgYCQgT8FL3vlbvMJJOZrPC/h8PIfh3dwzOXgRBZKufWu6rUyYsHEAhsjIvGLZSc9s/3g8K5JT
eQMjfGeWEzkxsMFh7Wx0oJ8q3x32KzGCj9NohoTKzhdV2m/IXv/0g/85FC+9CBLUS9t8nZx9Fby1
FQwEcU1gTsO1FriUC3XJn2TK8CHmwQtxCze4YXRMLzp3LX2Bro3Sy7QAU4o+loPetGBjXtreT6B8
Uy8Ps5Rb3urO40TAJrzFkbJjb35Fcsq9XrsTSpriFOmGTuZiRlTguo+Baig9brpnPY53IkK0xgJ9
0eTi5Cb7Ql7Z5jZfqu+sJwIiHIJHKHLUncxpF/CGQxumOYkHDHlh6OwcoxH3Dt6Y2Iq6b8dnIEWV
2xA8Gz5SN3Ll6tmVhfaefM87LRJwW+VBtB1Miy1ZH+B03F9jO7EVyNfKz3bsRWozhPW3psV2X2Vy
2HAzFeYdgQrGi2OHzVFHwq/3jm+8gxycxwas2gr1a2iPyRrM88Gc+gdcxF9yHHMKJjQjWlv/9GkB
vGX+zI31RjVJsWkd8rxdt6CHNPXyfRfSuAiigiQG1NxM1UNqktID/Ey9cY6vq9Zpv3Mrahqp3Bs3
qncuLe2zflUdI/SdGfdKj8K5fQaNN+DMzZPw82Hfza6b9EsPeQSZcfSITWzdXiFAER6dn6PvbKLS
36w9OQ/IyzampfjkRNJOdhbzOXtgOfOvxSvTTTNFl3Jc7RsDVWRcGqF+mEeLgh+TLTaLFiT3dIGz
GdCTPg4l73ANuXOJoVHVg5B5SB+6/RzYCgE3uW8fI0bmg6lN/9Zp0jQnDQU9AfUIRTwR9k33ctkl
8/AVdr13XI2yf1rWqXznIp/PKK9/r4bI3901DW9FL7Ch8Likhs96oq70CLXqqVQntiKEyWKbizAn
gAZpBV2o/CbCfrmQom7sqArZuFV7ESM6JJTosP+fswKwA/agwtqDGIuc5WbwrJiY42+bc1lV5a8M
HqaFHkqmuTysoDicaIJottbcZtno3dg+v1MkmtveLb8ImNs1pPRYjHkxTYA72rRfVIc9ldaRxMUd
HVuls9WGwZdkM1OzxwnnJTdopB4zdIxhNPwUvfqFJCm7REGxWdLAimt6gQcmjNih72NvE2I2uMWp
IZukJ/Ng4LKOMzbc3FqnD08Z3RZpB/k9CJxW7fyZkBkZRXGyiuBQVPQnlcxVJXnx6AWJAYy9UqhL
TsbzrTYtwr8jrDDS5qiOsDNtoDQWnNtpiz4r4lAreJNgV628KMra7T6smFpH72BFl8b16oMrqxJx
lYEvS7pe4svyeRH1m+HMP7BYvN31zrcbglHd64SQ/YoAmMaxmjdO3THqa/OJ7PWXuTOoHWyyo6sI
g5nFWTTWjdf5+wISK4b1O+euPnEx9mDAVkF/+3Wx9By5oTGK8QJ2oygdEEczOlcW+UP26r31KxqT
FK1WHM6edYIOeTYiwkVHygaVod4F7PZmIoPspuSd7FofPRjpO2j9PeY257Ut3nv9o3rIDoNHP7NW
slfW3PseUv+jG+a4C9xrLI8FgdUA+CI0fmk9pz55kh+snd460/rc5vlna3bv5gytUAu5HYlT0Omt
miq+VuUvMc3L7q5Iw3ATsWFGOBNtZ6RXnPGMsSG1tmQXxV5vPUyqqGO0jKciJyUMMxMQFV1t5pm+
4fogB06HlcSApGxRmGSGi/DM3KJv1r5K+mI9RPU11JIYryQzxYDncLyt59raVJ4F05XPp5lk6n1W
u+FLUIIv69XKaEQI+jsSD/+MsB1Tb+yvFOdkULFHLW+Gxdoih0quH17RPhBmpct5W1NasFkrlwWm
ap8Vn8JlLS0OcMt/tkr+vqXgylvJfyitATrtFa3VBiXzj2/+KaZO/0b/pnZeUPLi96ZPFnLfiuiW
AsGHzksTwtnuir/lx8n6tbSFE7vRysQ9PRGNZh9WYmqiaPzEVbMUcRXpVwdAlnpoQOrBfzDt9LAO
Qcw/tgdThdTIXBhyrnbkeCCCj6afJwg0ynjtihe1pi1twc4PmnUyymyC7lRbbpos/WV3xY7OCphF
O31Ya8jGebZOKl0fBSOIa2bwzlAkaf2TkvIPok2BM4lBew+7xIGr5k5xyAdYWxAMbdSIiDBCKdsU
4pwiK3NUzfq5+iMZ2vWBdMNjJLmrS7Ov/nChpAmePblrjH7f5qDrfduiKLcV+Aw0nilqQsw0yPDY
ro/sQlhBIOVEu7oUUGPVbytasu1AP4MAA3eN8kBCU2xZXwz+hzozbhrJbn+NLUh7feNX3ZtLYQVf
VUSx4j2MEGIyuS0tDmSSxjbpoi4NQ2H9VhFoYQmIFCcEU/PH/LW2qp2DY2uTD5Z4DEuJE7567Am6
CE3fPLr+APiYnyOJYMBKf2GlEom05E/dIkdYjHQ/cIUgpMRyo/0F0P8qWLen/KbOrN9j6bd0hWCX
w+5/NtNx3FQOWoYp20aNXj58s+7ecvxNe20A/uEZE+RDBIdhMd5nuqGaTAHReXqDDkQjcqUrPShP
bv1VFeJ2wMMULRm34/yc0W4emvqptQjfs4cfsE74TFPwwxLLiw6LHCV4c7+wrOoOgFpO9GsbrEOh
OofDcKaS775Z3ymJT2RYox0gjhB9J7DdnkTK/Sjyq8ITS46bCKfbzxbgXRssnM59uHNoF6+G/0Pd
mS3VrWzp+l3OvVaobyLq1MVs6TFgsL1uFNgGtak2JaX09PUlsOuYaRdzrzhXFeEwgQ1TUipz5Mgx
/oaY5CA4IMbsSo4od44j34Tyqm/YmvG5BK5wTXvgtMmtnaqdH0ZL3Af3eFmN5kVHjI9abB/6m9Hu
yTOBdFTJcO1U7WZ0HoC6rxIaf5F7VwX1mZzNszTVqYA7xWv2bE6A5ias2BFD46uB0CiQyPG8DybQ
P/PechSZUn8BaWLHLrsB7tyfQqJfG+OJGQqSSOZeFu7lnP6Y+3kla4RD65pmS0sqaoKbDT731PKL
Oi73g+tBMmVLj4pbu2+/pDOul0WyTQEJIpDSbtgg02cnIcpq2Tuswk8546864WNuC6Qpkclp58+X
vZWxsuxp1RbJF9MYzwqL0oq4Id0E0E2XWCHShzbIo9dV6HsanyVQVHNMttAi1sbCucHhbNFZtA3s
86FzTxt/kZvFgG3QCEmZ3dsJuxObuges7I3ZSbWABFAuRLFlb8X9mchBVqFPEpfi0SvdL2MwX1Nz
KzeK2r5fnY9de1JFbF5em94YfRWjCmjOahuYM3X6vJmf7JijE0jBZ5VW63JhoLzmFrLx3QITsJKb
ubTvsmq8gsAKAwrLlK3f9FsVZXKbFwWwiHpPqxH+2mhwjg6Z2TP747aCueSU7XLfk54SIFMKrpRT
3MQ98+ZqGw4l51Br+dGTOGVdcReVy12IHXo2hPTJRXSZL2F70ZpDfgUkabmuR3Wu7IVUJ/75C6ru
D0oEvyFFtZwCbtaaDB7ZqGwcANWaaFziomJq4KDpXc+IkKG/Wg3Fzyroyi+tmiikZtUcXKixGckA
U+RJt1NJq/cIcBOI3QFpVyPvQFLim4ABB7L57yFzGQpwvpAWaji21z9GJWSSlUVNsEQKsypuW2EY
Pynbh5/Loe5h9UGFpXGJqIyx+MXTy7D8I8Dl/4im/BVM+Z//28zTP5b12HdPT1WJdfqvyEv9K2+y
HtgMuxa63XheUts1Hc0If5P1COy/Asc0sdy0tE7aixfBG/QydP5CoR2gJq/W831M1f8beelFf6E/
gBiGtkHB+dH7/5D1sKGuYlihP8c1LUCZB3T0mmow0yqfLlsIvINNTUAVtMnlkOE+a/eJY4QXs8g4
e6yQyw3j00k4fvsQh6NojiGw9bV+wchzLwGy9Ba3YVr4TdoH98JcR7MGTPRlaye+jWmNY6byrJPZ
ZNxLqJT+pUO5KMk2k8yDAVjj3I75l6yEmYXOQUajU4qiPjXCyJjx+8yc8AZAf7acfrz+D5RQbBxt
Ue7ihdKgQOPoUL5gVDizKs8pLw3b5IBnRYOhLlVU0UCr3SqbKWFnuKhCT6R0PFp+2m16gEb1l39+
G3RNeHN0pxmwg9Fy5pbzeFiWl0KbyX3vnHFMdzYCU8XKEX4d7IZJKr/bdABgI2Qhkbg6A9ZXh98/
vo/DcIggvY0AIHppIUJ/3MtBOIxzmdtuOEVnogBCY535tQSbA9FCRCbVa1QhP0t4Nxz1WliuiCql
RXOao7igq1DmfEQE6U+3g1eJZ8G4tDGyiQ4w5iryoGHnTnDWCJtKGRQRTkn1KHTLqlZRX7lAbqci
AWdsBE6oyPFdg9a/hbxqcVP3uTOffDxCegB+ndeIr/GWID1gXYjDz6GAP3VKWj2xE5xSX8c3ZVMn
LfX/XCaeADxBOaohxS/LubdRrvVE/uxJ1KKL1cd3caAO5QFow35B47XDAJR/dLi8pGMsnU1b8BQc
bFrFfwed02fdBdReepbQRmFscUKlC1RkV8GQo66BRjTMQXc1+wFCXKsCj+D82XQhnZIE14gnI09s
1DW0EiNJk3lrK2OezxMJcesxVSoEwRB6FrSgUQZt8QiABIASitUIyz7Go8vf1DUTGW4+ftLDKUAr
w0FbH5ki2/NMRDYOlobh5ZHoMgofMbYKNJYDQdMH3r4H9peqYQ8soVwvSTvq/0Nm0AFg28oWFIWb
dVEFWKajzRMfeQEH0wD+D6B200Z4JyDEsSe836wbz8G3qbbHndAitTv4OG1zZlhLAik5TfwrlbJ6
MYZHOmAP1qBKjq2MA4A9N4D1rKndbywbMZ1Dk1MaclNQs//sLKO1YAKGaJFQCZ+9n64NjOgydfJe
fuoym38OCiUfUoq25qqv0P47lcIapoukFy/CbWaJnl5pquXbgszD8s/4L07ITuhaWF2wgNFNOnT6
DMISbeF4lruEnhqC1Mi/o+bfpviMVUKWnAaaUR1ZpL9NGqhJOJMQ3G1kH1CF0aScX5RzZOkoI5jS
Ycfp1AyvRhOR8Ps4LwzvGjopDk4MQA2rNhxceotdFZeXbefBL5O2iF37yGQ5cGUkmPqEU/rMkUcD
G8rGwe3Edo4ur4OwCP2L6Dqsh9HaDujfi9MFrXk2P5WONyS6XcfRuLXWHNSGG5Gjd49gZbB8mwR5
6VNk5P6l3ZulsXX9EsiQ7Reo7adTA4R/pFuLlgo+3MY/25v0zWuzF8TCPDIXxG7ej6XFiXOKaJHv
Cvpm400xqTyI15Cunb23KGk/gEta1PXYLFn9PKGnJ1duEXqvGem/rbWjb0NL7JjkUHZIpDm4DVe6
dLNY57tM2dmZKhzrZkBlA4HKZGxh0GXJFFjbErH35qLMJA0qz+0SShYqVmovWiN2n0Ei9lN9LEId
LkXuzDPJ7Lg7oMAUfd8PUIqQSY5kW0MPx0Owu+mnCWW1ss2HDczXRmwMpEBpo6AVCFQ8TnEEkJ6X
Jbsyx0r8s4tiNWUZkczNXVmXhXeN0oVXXDOzj5qnvNzLL9uXHkUCFn6JpJsB5pcH9zp0c4lfA25p
DTBwMKMDYKe57Kh/pxYSDWfCsoZNrMXPhhX9B3Cx/mwlJxQXWutLMDtCbkTsiHWfimnazUA1dsFk
aT5bbGEIRG210mUuA4+LeAkei9nXRT/RjLdTYLbRts1ChPUTb/TP6KxLpAnGRhn5ZUQPse/geybt
XQByi0oWimqwVit41Fsrp+l8hL6m58vBSISeh+d1wF8sSh3hfwkRqDgYXRN6PUJpIL1uqHpRMCpl
13qfHF5ee4oiaHYRmIa4/3hH++OFIY76mNFqo8cDQqAEI0tlxRl2shLFtIm8vt2DLkjSnSmqFsF3
NL848/WWlEdcLA+SXf3yMfdiqgJc8lA+0xP5l0cOKlvG9kJUFIiAqDuRewEOnZ14WkQlo2/BHEAA
QOWhACrAVrwgaNCVxZHl8ofHJ12xeHhoZiYHqfc3gbYqpZBwkrsyM9t+1w7KGtaGZ+X1uvGsZLpp
Ij/cFE5BTe4fD3zkcW7TO5HJ2B9kEpQSmykMG7lD+Hnwd+0Yi/i5Z02vs35COmQlQ3Twt00Ydcf2
o4OzvR55DniUGTx2QJOLHzx0UQyVmqN+F3iDMEEwAQPk/GNFZ10zCAA0Rm5tFtu2611ioW+yR8LG
r9ZslnF/Xpsmg/PPxwKVHJr3EPhJaQ/eQt7XjajSqScO1JV3UYRR81SGIrpobcNonkZkV84W8KLD
kbd/mDeF+oQawYilwBEGhKD3A7E0FXwQj50QWOsEAU5V4eeusfvPU0O/ZF1MbQPUMrHrZZUMvpFv
P37sQ9YyL0KLkZMXsADQkLAPVn22oIllo2C8K2ZZRmjPVS04/yLIwIXn6INZZmFGJaBcTKZABHrG
da364rye5DKdOcSh6xHlDDphRduhTTz3o7/7+BZ/Xx96eFz+hGHIl4M7HLpwaIw45Q6pCKlNUSDt
8nXRboZRBOccKZHCyTZhOHZHXs2fxoajumUSErHhtg993VyRBkM0L92ucab285DIdKb3ZTvQMizh
l5vKrTQuTjoQ3/PSPx8iv7qAz2/fmMJfqO/OFg3cCxxD0kd7GOPwiND2H7I6aK+OvjPyXc6nB5tX
A7thoVzc7mS2FD9GcE34JMxVgUKcLUzqdJ6df8t48bfObOWnZRJSX3cszIKODNXvgZRAYgeBhZIq
t3O4i9qyGJsGsDh6Fn5qMJeRbekgb9nGaWVDtdvMk2eCA23zfmrOErpY29w1E+f246nyolP5fg8j
o0SDlHOoni2HYYV+zey1kdHuIJUsYtMWA5SLfCzjfDXB9wg3QR+P3+t2EgCwTEhCFdJecNxAE18W
CqeePXO+up+EFQzHQp5+GQf3Frh46WnyL1J/h/eW1gKooUeXjWzEd7boJ5UXhjnD4QRrek5qIe4H
mVf3Rh3C5/EM2dmgObxqj1qheOqydj7mvWf9Fnw4MOHfTJUVWRbKcQfBR5lj3SAwgc7thAjfaurr
7j6OgG1sEANKoOkpem1D6Wffw6lUl5TWwbr4vsnxvaL7FpLCSYYP7A6hCiIg3hT4Mc8A2mpENRbQ
WLthsKOjKq+/7R5slD6iwFptFoH5w+qQPS/w5Qzooe4EqhvfGTGJ7B6spoAvW/ZzcCsBrKif0kmq
4rFDTjP9hCGc6r4htYC0ri0cA4zdkcn3+12Rh2u+uKnreyCz34dyF+yd4fgi28ECqSF2oi49cM7G
tznMru0Xw69h6A2D3X0mL3wo6yUYb5dpoEUBg6heUNcBYFLVdx/f2KG4MHdiUTFggbLZW/DdD/a2
yk8BT7kmFtZG1TXOyuFER+XTgTOAwJoC3EpP3UY3ZFqNgRLFY2XaE9WDORE+gL3G459yEynax7ww
aWQkEEdPGkt68gJ+CYqAs8vRwlvFWl7lxI363Pzp+2HLpdo+VHAWP36g33YExF+pMbBhOoH/u8Tq
vIBM7hOtABfy8bs6G8z63JBwPrb4/XUZnZXYicE9BktdHdF3BUb8fh0j3GFBzNAeDkjJ6N37/WsG
uKgcgkm+n5tW5dE1Co8LgwUNSfEl54xVG0jvQOJRf2fO6AYjOHJ/Aec2A2a49ltAyt+ml5pR7vTU
nFJ3nJgn1pDqItmQlbWCZGaqxMzpWspEoXTvmYPRnNi09JcHVak6f3aCxig/J2a9eN/ylv0YIBg6
Rne9m/h5yA2Y6KNrG7bcju/EgiIgipINUo5IOnKFGqQSXDSBIG4ega0X6EFid+4Xko9dF26XGxIC
RaQZpwChzLbZmSW8pWhPE6rg12dMlyhuES/1pWMPkRYEqirU3sIN3Bo9mSzOVUO0zaJST51UoO64
bdJQ18RU7iYUC504AW25T1BXY7JQwa98dSvGwJ/UpunNcf57EP0sv1joaljomfkUlwjiY8X3W2X6
2sIBh2MjV2tQ5bbwV0RyMFpTarc8hmhRGeJwmQJ4yjUIh5HbDCNdWYSKCr/3r9CDSfW/cbwD5hMK
EfXLKZDkJUh2AYOtymtD+P7k3KBek9jmPm9xsUBYwXfjOIct53qNp99PxskOxVWbFQY7YSR7vnq7
26xlIoFXWVRADS5XAwAADQyabJRyBj9bHpBM5By9DpfUMrSHotezOuOutnhkplE51eem6qkxehlu
bMY69myOprtkoHs/nFnwOJh4KVVRhl45ucmYm4abM7CprZaBE38neeIxlfnyQMmgZ4UXfpM/A0PK
eU/N29qvp5SXXvRCMCRx1eoF/PZdDVyMAQoyrIfqU99uo/oBdnTp3Ya9Uy4PCAx18irCuOzZpzXQ
34NqmJpHqG0mdFFLCdA1HCUHQHGttaSYLWRTlPIuh8LQF1VpxDaFo1oVPLowLowbbFh0BVO1s35b
3VAQya2yMr1736bwumuyGbuUoUpn6Ld2mXPLuJfpO09d6rePQR1XgFG6vCDluGnsCTWyPZBxC9ph
jpeABmyqIGRVyNrUcdqVCYWjVRgmLTy4aMki59SeZl0xLaYE/ewzEzEZWV7adQQAJs68jsa6EGVZ
n8/SgsUK6xg2yafRy0esRxCdkaG5QuFrAU46GjKEaFgTK/DqiDxj3ENBhIrJi6PY663Dip3l8zQL
rBqsDq1hNFAxxUH+Db0rDD8w3qidv5fa0Lecs5ZIelXtL9iK5c04ieGMwxLPiK5VVrO0sNrxxluz
bBJifOW1xfLQhBIPMTBGJfMA8Wb9Y27L5KFS43pYlH0KrWxhCgIb9flHy82SxtlmmIP5xlUZgJW6
XZpYbyFZhRbSCZwdyWQLPPRWsz1UZf2lGFXFcPZGVOTPr6vMkaP+JZfDM+vWRnZozO4WZ7KMaEWx
sSkeB5Gn3KeXZjNrhRCjXzok/U6HNTxS8+e8y538q2WASD6JFtcdcRZctDORlm6NTnJXZfEtbniC
kmHBjjetygaZyCcToqLHPEoAq0db5TXEzoRGAuz0rJDIT4E/G/VuhwSSEa7Rpyqcm6jNuwwCLhIi
e6ulaByi2EqFcYZfX8/5HRFwjG6t2Vn4nwAUHDKYKeku0MeWM1CLnO3Le1q8hnYMUiajSWhHiZEN
//WBs7QIcHHzMmuKLgdg0PT/SrcZfgRSJcMXhPCywNp4DqJhl305VwoMZwtJptpaUzMg8pswh37W
Hepzl1bXVQWEtGAIuxvZR2V+4kP8Tk0QaYi0r/thMc6hQiRjuglR0xAnY0Lb7Kqj7EovK44LiTJH
aRiTAQsqiwGvJ53NDceAHHgrr0vCiT1e1FtPg/GroPpalZ0orGKCGpWzBbk2gFrIn+t1NMlhgYwZ
tZJvYuhFJI1DAs8DXegxtOZzGYB0eHRwzmYaqmpovdOk6KFt7GIY29EtLJSeX6X1oninVOl1X2OC
d8OACk/WHuRO9DzFQGBBUJBSctDWF9D0s+yCCYtADVqzoOwsUD8L9bkJ0slZEBkhC9qdkJ0x1ikK
v1yi6aXNNgdHluwMwQ63L6mivm5sJBeeGvdpA8K4p0zZWemnslXx9H1ZQAIjhfuaK8Fz0+H6bS8v
ADORYKI5o9dRipwNn8/a1x2it+03T2udKLxtEgCIE5ZmZ7k6XXpNvDzp6/1qrJyWXwukr4O4GGq9
JszF0nsxIvt6U62mXu+fVZxkvK5SoofLULmBXvpvux7mjZCUQdiiZG7/q1fnG6mOm4GvushYzdjZ
g3Jn1MH0eK9NIizuXz5Z2npFRbXS8wHioW48VWGIotw6L8GUP6ONmPBRXoXmM3qIfs6S9dBlxJdw
BuNadve5EbcGQH6zqNtdikRwQ3R2+4lV2YZGQrR1X/NS+uOKB+4SXHjhcbMGQ+csj/m+PkfErSNA
KAMLVuc0oGXAHoISD00vIHi9zims162vQIFXx4K81ksvq1zfUNvRLl5aea9XCAoTPO0GoVY7NOH9
l3oDRXyuKMx95ChUNeBz1Xp7Eq3nt8jC2B1eGg9dN+hgFcUZ9hB/Q1TQo94uQUe4XA+qjGvtV7jM
U2ddDcIOO2LjKPU0d2pLb8t9pajr7GqnEvzIPBYWLx21Iv0UZNRI2m0aprR70pgjTIpP6M6ILn9c
qtbpLDw1vYKhqLPRwxsNdQiotzD3FmmS+2VAlMeXkarSQF8/LWPaoZnhw9V4eEsLLCQy5Pemn8Ph
fjbQUjmXUMOlLlTjeAEjXEgdhhGLzPRNN67OCTEq01uPn7oOPdQsxy/qAZl8ySDL2S94HW+5R4YK
Kj/fWq5+SFQ/yIjvpg5Ny9subJGQPBvRxoP8X5X6A+NODDyONww1iwg0gYGqCNA5+NA+HXUCRu26
4A+dSM8KBM918xKOm761t48IUCIiLenA43JrntNLfnJOe2Sd9kab1nwMuqZuEAKjz9tuvKxf53PV
1/rVJZGpV9EbIKRJhc9tOcIhD3CgWenLgYbgIwtKH7RLvLau8ucOidnW3pDhJ0ugZ4h+zLxEKnfZ
TPlQ2OdlmfSoNGK1WmBxbDhGkFyR99fZQzAaXfU1SuOwfQoirgfRsDIhoURB31RfAXjDgaFaUoSA
CE0Qlc2IvnZT8sSi9FCs6lDA8jY5rZ7iSw53FF17BbsRjEvaUuYEQNv30fCpLpZl/tJWWHMBAe/S
pUPVuwPAi5Ew2nSRc5nKgmPHCnnOOgN/W8/GOGyZ0GFa3ivoqHxBCUi0/noGOzMosLGxgoraDqNA
+17RZIpWM4CRud0UJRPqE5/rUbpI4WpXPzNUGpFWaVN7gdrP2BSBdQGWEkrkbQgox8QZBtKiJ6+R
jVXhsG/GGjBgIOFx3FgWBSt5gj2Kvj6iW6HKt60Bd9Zfu6D9XbSN5kIYW2Hbg7huepyGwxPVSvCA
Z2Ewy8qhH7+kjrVdepyoQW67i4tHKb3BeGaPrPIabaoek2Xy57YCmQAYXC0W3R8BL9foLtFl0oFv
YnrriJfXbODxa9b8FrIRQEWxdkNuY5REYt/XMZ52TmRNW4mAd/7Y942X4iCKezLIcslxSNzlYm4g
G3hFmXgQC3ov+pKjHs6bnQboy9iqRIsloEpY5eSvPCMwS7G2jAaS8joMskmGX0Kw3VQiM1R8YHsl
VgZRwht0uirqTh/bnNdNLlfsMyWkr3nmEZzXH6nMxEXBqxeLISEM04MgjnIA6QkZr2dTMJr6s9we
/4lz/NpZvbi7O4v6FAPEQ7sCeDNbOhOFZHJ5OZ7kUf6yL5T8zvnQOHqvd5CKY2t6Pekir6x3b5+w
BpsvmkFbqh2F3zjPrt7CBSCMih1hwAuNQEHiF3eWwkTQ8tLuohe9LbNbzonxaGmx/7zq1oWV6awf
lqAO7TMOrXzJQ6E3YPR6WKnEq4DInqImGks4Zb4Po9Ovi5ecFI4yt/mGlzD9mmOWk4Q64IWQOdkz
elxgl4eoGUbG1K4aDRbJhdFU464Y3LwrTiAkpniRRaDKEBYbzKq9caTT2rzrgWEjajBrPDj/aI15
FkSW4l/beOXnihg5e/7LuLweY4y+T6x2hZNWX226HuO8NR0iSWRDsJNZhr4qYP1m59SAuE7s17Cc
kbdyQHpNnGUC7+ARfocG5FSRqeOZeA15WPJF5DNvm2vcGBkvpIB5h25alQgqKpCmw4U53LxmPhkm
dcQ89K91qmCHiQ6q8jVdT2Khj4NYdL4cKGabI6JIkf7GlEEpvdOFQzawQYS9pRMts7WXrt6WmRGl
5xOq3rP992xEODXtPQZYTRtmSBjdmW6LBvgGyruZPA1JL+O7CL8GyEFZasT47+XG6KAcxfwRUC6Q
15qRVmkbqzuhRFeET5QJzM8tZjMKZwdH46DShNe4d4FyN1ghJPH80GAAhfGnvzgLGoKweD+TWi2t
se/ryFPZ2Uz5EQkSfN+X4kHhvGN+s2NhVVt7RIPeoLgcwSLDC3Ho4Q5hVTDUt5loUT5YZaWThYgQ
ZkbGRrbMc7GVtXIfLcSa7VOjki1OVNK26CYstWbMq6itzmS5jP7pIrF4v4PhMsTXuI/pdQllPmfQ
FWS/5DlexjyJNn4fVsXGBbLic2Ypi8bDPYWIJTe9aMzK2bBNonF2qY9m8d6EL1pV1MgYOZLHwKfN
69BvtMoL8N398v3txPWWZZMG6KzntUjwel4xnFhvuO4AC+oWyXUS+MDh8F5tAlQ4QnudolDApOxf
D+oJz1tvXue/es2h7NdVhTkh5caJ6hHTIwN8WTy+ni/QfdOp5lue+7YkAm/UaXVrCp2Fo2fdmt8o
GzTf23HOAjosrn7vu8UJm2lGcWjAyRHtw3jCkGOyQ2bYJpXjWzqiU+ssh+VRo46woEckKZHl17Ud
prBGBLYi4iwYAQ/7cMKUDhnUdPU5CD82m8tD/1As/qIWsT7MxCZHyaaFkkEKOgCeBxwZ84YRZJgb
/A6wNB+s5Jm4VBK6lma2om3Rqkxla05lU/mZJYVmNN5ac2dOEGJBipzG7iymK15gM10lRR2CZs9M
Z4EoIP12MbegL1X/hL0CgmbkEkP+PQ3bNn9ArtxkGvYdNuXfZW5YU7mSAdiegv3C79xhPSymPk9l
86RxT0uF9OPfDerX3K+qEBZ8gs1FPo3SmBj5ORdmPbHGTJSO33UzmqjcvxaPAnr5uAmAn69euIuN
Ho6qVSaBtCNjIDdqM49vxj7s/Csk9fROoHCo4VW9xTBWXEh5AmKqQ4aTWa1VoP4JQxD2qdcZpUAO
sWp5Yf7rPjSYjuB2ytd0vjMxZqdGNQc6fEXWQi7qQa/mlTUsCXfZ/GuT1kUnhr2GsUxZ08KR9cGf
7MHv9rNnAl2kaBo29kUF204PTosGOgf1gYwax7De0QWN1m/6novR2auxygycEcap76mYianewIMU
gUu8iAyBcOCmXqwSloE9REUTbebXGoAwKyomlgXr5tFAUWjWfDs39NeRJWd5GqJiYX5ZmoyKO0DL
xr8KssZm2MKSHOtz4lrD+PltT4Wo/FI8nQB6zts4iJsZ1ZKktYatA5hLD1qCxlSzm+iL8Nik3HqY
4lQZRGbDZJXjKZfMfbNmC9S7ZmfZM56YueNSDF4Hho2lAG+ls3poF4UqkTBSkRMbuEA0Q7VM529l
AJqxOtOgAFEQHLq3Wh51WDIHKQMdRN4Oiwl8SY4UYvDxul9xrIQfiPXyqJjAcsSXZh/AWgtJk+c5
Jpx0vTfp6lDSUxE7yexm4r1Y0vE95CI6iMs2MqK5/lKFNfdEMa/1XBxuilTw6joAHDwCHFad4Ius
4r1ntaO/MRBc4QiQBdkoZIuj60ulJivGwLlg3OsGcSDqfU9LViYmuZellis3tacxX8NWwBrjy0s3
4x9RC/4NLef9U331KJ76/3in3fziefnfSs7/+T9SFN79Uv9O4/ndN9tKZnK+GZ66+fapH0r5L1NN
LQ397/7nm8H657l5+r//50c9VFJ/WpLV1a8sgheN5A8Fn39m41P/26+8Mg8C5y+Qg+g6mz7dXnC2
9C5fiQfwDvwo8k0TSAWNGs+nEfvGOwj+MiNAl5h8AlgG5q4bnv9SfDb/0uhRk9/0XH6RHnb0T6gH
71urgQtkwOUqmhdBuzdyD6BFIBVmljK+z9l4G2EQUCQoyoDChYNWOojcIP4Bnffjvtj7zhTXpC9m
AcQGxI+sP9D1g85UBGmpjhITG3VyA2LQgHewLY913/54GRfwMfQKUu1Ds0grbgTyvrDTPHx1wJvi
pHICVA19qoH6aPYNBUK0KBuY8gjV4vwSoYC4hhhpmHQUT9t7reMZnPnlFXIMcU2cWEtouRY8/TWq
ZZW9RkCz1VXLDZ5BAi1O3N+srTBW4YV1pYJ1UG+n8Rw9Ao5pvgUDaZ0gPPxY/HQeoxoI5towtqa9
6Rc4Z5v5x/yjnVboLeTJzoV56dubbDlH/K1K7hYY1Graug1KMdtgPCnYN47gin6bB7pXGQDQYJcF
uG8ftNjpRiL6MDIPSH1RvyuWbTpFyXmecy7wSsTRFjSP5sW/+edTASQ27V4uDtDq4LJlBVynTris
mXLEMpfBQvCyP0Zqcd7jPl5nHNweHswBNIXxwfsZx1F3Vq0LlTgNcKndYEbtVvu0vwQfu6rHH65P
bylf+d2jqB768sryrkUtkGTDBO4cVZgFSiCljFOLXH0dqk9d9KUIJkqq14F9ZgXnWXed0QiZlvhU
Td9m597HCDcYvyXDlSq+j8cspv/4OKhH0dwFE6pX0fvH6WaErkSQg0ejc+pf19pFEK3dNLlAthcR
SHjUudx7cIuDUdF9iVbe9CmnEB0wk03kNPZDcw3oIW3Py4Vu3bORno4YOZUo03X9vZ9coPq4babT
ot2CJAvyq8ilxu+tik6hGXvjDzsM3VfBcPrxbHjfMH99TRoBTixkEv4Gbkv6JVYTZhMbKi31ykGE
N1OciWC05KsYSToTkfcj8/6Avfd6TS3KH3kEaRuw9/uxdLxFpBUKD5vEtS+j7LHMivgq9dwLzIkE
ezcyCFmBbhLiMmvymnQfLsd8P/Uk/3+Im5dbcIHc+MiR+BHP7by/hdpB/bejo7wZggo2pn3h9N1W
qOrHNOP2+/EQ/+laYQCQ0cTMF9D6weO6RsC5n1PFJsw4cyjc7EGe7vDtSXnf5rj7+Gr60w6fLOLc
zkYFFB1NpvdPNjdOjcYzF7IlyiWUNFd1To1U2HS6QC8/FEGA5BJWlXl4hMf2h+CviRZuxPbNJusd
7GtKqbZopccj5tS0Jlfm+5lu95E95g9XYWMHIQphjtLOIRrTHUy7otNGXJHQzIaqTbax68ybj0fx
AD/3MkE8sL+Af2Eugn86GMYic2oAAtgo4MKEPiyCHeWQbh3OckQZSPJljm0AfjGGgu5syOlIkP7D
3uCBLsSPM9Q8sxd41i/w4yWaSun647LJxMKrMh9bGakNllcKlaN5RuAx2zCDj1z1D8HAQ2uUMABk
0LQPM5Oo7BGvQexpU0MuByGAd0Ef5Vsze9RVtbWfx80RZNQfr0hUhYICb8I0NXDql+fkgFwkk2oQ
jKgHyjXWRBBP42AVL8JaNwbq3GBQjnkR/2FBeo5DJcPREyny9U39clGEwute4o4IYfHa6xYUUv3Z
24xR/Tzj2vTxRPrjtVwsaln3LMZDA+/YBThRFFwrbjh0zZmBg5PEqDmHnz4b1pEl+KercSWA2+S4
RJuD4YwlB5OSCbIphvtxhm5PEQn9jBk29mK5R9bIn1YiY0im5/OHQPp+GB3O//YcWEQakF5rOHDT
2kM85cgM+f2RbLj9IBGJ1yZQioNIPdAkB8/FVeJidLde+fc4Ft9niHugbY+hHn+LnZr/5AJ41KZA
kMsPJoalJzir0tzkZnbfdXm8x2krXU+F+TD30QqJOWRTLarupTceeXMvLLh3cZtrQzTRUFnSJSLb
+9GkEdwMzmTrBCP7sXTVfZ+Lcq1cdJN75HwLs92I2d7SXhRAMlIYEAgIj02eHZmwv61I7gPmcwBt
MgKM+tuEVRiY9FNnbqZF/rRZHdsGA9o5RnjcRoc0M5CC/XiJ/PHRSUdJBOB9ATY/eMWIwUDtQl5t
4yA/tgpRBZnaCPmaKl3bg3eZqgkAS+KtI+qqdD/cZxSythTojtlPHWCECfpsK4w8hz9IOz4owvfv
wDRAS2ILx8mswJwmE0heJjYmdEBOHgC4X8/piLCUH/f7blkLIx9PB2mceFF6ZeACceTI9tsWwHGT
IyLoe8cEwn0IbjdRLwaCny+bOWqQ2UF5jFi8bul7t1Pnr+i/nYkmff74XbxwId9Pw8B0IZ3w5sEW
ESPfD4FusNtlFgISQnd6EM8jx4Mk+Vo3T6wYkIxoyUAvrbZGuu39XbQ8CP/KLa7M/u9yfBiGU9v4
O42uwE6s8K65ya69s3I6oV2/EcU6QPprXBXek+1uFAs4PA1wPUg3s7Vt7NM6QbD525g+i/BmKi5V
f4TRY71Ev8Nn02EEoVVY24zr+2dbDN/KVcOIIrrummfwfnFH/jmH+CYnu67/1lbBevSv4/lzXZ7H
IWfWz2FBM4JGNQcY76qbHiDdYGp7g4IjGKyv/rCXwdewOak41KJ/WK3maNdCUToVeKghMlqiRs42
tk62rf8pmbadPK3hc6AXBeTeucjsm2q4MZKfdnk52udO81hXl7hjfkPaxTG3gb8Z/BvH2qh043xV
30p7N8gvY3pXlle2PPGGC0qivreqv3vpV5V9xWTCN56T9G5xT50cTi+0avAwxK3tfDtbWECtzOkE
Y0u6sp9kd25D/m7v6whjH+bV5+kHGikiu62QcUv2BRiafGPfBzR/zE/pckUyrmV2/V2/bHFGDaId
h2zvv9g7j+W6kXRbv8qNM0cFEh6DO8H2e9MbidIEQVISvEmYhHn680HVfVvcrBKj7uxEnImqO1RF
EEAizf+v9S3zVEe3ZIe05bYky1MMj254L3sqyxeu2rF50bzDshGlfSrdkwdqUN+rL63cjE4AydMH
wI2O5VVcAM9y+mvd2BbZYbKC2qbqfkz9q3R6dcRNHGbwIw+zeinil7HcTMQz1pf6vCcQi4yWoMKQ
Jhw/8Mxn3bmUh8wLsDu6ahOOUN/35KGE1oHqeun94+mSsxOZHJhl0Pty4H07pjzWpqJ02TLFFVHj
QqQnNoSEMGjFZ5XmxopASfODFfHduouZ2WH3a3sUdCxC+95eMgtF1ZAFz7rL/1jhj4Nyk+vFR7Py
z5rQ+efCvgw7K5wMThJnU4FMRhvjnzutB3UNvlT3Vo5xa4ZBSST8a+vwJr/WzcPU343WN9P6jl6Z
qv7eQ7tj6Ie4XYNnweAIkXVW4DU2iJS7ZGP7u0HsXCPGsLV2vKeUEOWy3yj1FN+aWRDeacSMBDVh
0Zv4liOLZQQYHOdTdxEd3csC8YCzjU8doMA1Mj3QRbNc+Tv7Eq/EveEGDTrlaVUma/S+1S0FhQpK
t9hFVyq/qPt9sWQ2BQfs5tBZ81fVPXjJfembwfRj3kY6MJ610ROZsOajrznDTyC8BlJWdftzPb92
1d4OT629EmrtTVekNGtU5KOnprkis9YQG99cj+qeeoDnwjbedCOow7UaLvEhzCWfCEqCreUd2/aL
vZq623AGFvpYENxr8ZUp8dWjZYla6tiJOVAEzDva80Kvr6/NlmIYwWKNvFHFser3rnkLrvv3c/+7
nRYnRp2lhgIlZhT++XZcdVWXu5J+6XpwUpJ/EvVqA3hb4KynOZzC9T+/mlj0qx5ifU4cZ6PLcEpL
tdZAE3owyQajhjdIEuZw4Qgy7dIPrvb+PEfBdzGRAi7C1mn7ZztjWoqImaJpWs+0FFdTAfcwMl2M
2nN2afWMPCdzx60nicNuxb3fWPYHy8/y9M6+JjbJ7GRtAabD+VkU+eXQAeyiivuM+x1n0oOzPAGP
bfjtB1/tX7xDwgqBHADQWR7q2RJn5L4yrTbiaOPa23xu3BUgNEkJFRCu683GB4/1/R5luRZVHCwk
NhWHsw0T5gK/6BWRKk3lyH2qHX2d+hbHkKCzS3TicGxdL64/mHPPbxKPPQQa4hmBJfx0ub0dqF5N
05Cer1qb5fClrgjT0L1LY36RLb3334/S8xMBl+IyBhtik/0wYuu3l0oRLEfOUFFvBndzycq3aE8A
uvjA+alwh0dF1pcL4GL7++ue78KXcv3CZKBob7L1O2dmCG02jbEO27UpypZtPvb4jqoDtn9F/WG4
KpWn/vGtLk0TLPl4Z6hGn69kap7cgiiAet1E1CzbQV1KumyctpjU5CuwoXjNicQNYrf4wKz4/n1C
SiCGllILW07OXm8fcpJryJAyIm58oMAuPj245exlGgLKiYvw737/aP/qaj62Vlw6NGCc8/s0IGDE
uZbWTPMRAQYwrj0pQFLqLnYWMuA/WK3fvUl+IF8HRB3qxjSRzm6udlQHNN0lFNIbUbsZkg8RJPBa
al28tEx/ZEWVfPAqfxZqfp1sPMNkK0IJgE25SznubFeSYBPB+xHCw/Nu5gRWNLaP8MJrHumkXveN
Fug1O7gBUF+59XwyVeqDXlzwf5R2Mw/Ec2xnbY88cda/xuoxFfVWq7aJDky7vuirS/4Eg7MZ/EdJ
SptLVhr/rl/f9OKRnwEYnx9gayy+7TYH+FJttYJM3/Birh7/4bvkPgkNBl0BPJDz49l9eqqy7MnL
6O3WzX04NNpK1ugZ6rFCP+/U5gez67vZgIoKg2ZpauCVgwzxdqCO6JKcMS6SNQv0euqhGMXSDzSE
JYTO5D9mE9xrqyc3qrRufn+jf3llweXZbOJ2Mc+ujBXbEV2F5mhKs+/xiIDQHWx7RWCIhiOeXQ25
xQiV8U98cOF3X8tyy4sBlDKoBf/rbN3sjSRrTaIm6BnquwmmJ1Vsl8PPRBhOXXxU3H3XGmACW56r
wKOLJ/Fd9TonPai2u3mEidrSNmoh1zvOvmjHgz0401VFNlkJsxi5Wx+tHXA5ay/6qDz4s1D99uuh
FEB3ktovvwutkbev2axdG334CBSZAPYiP0gkNpF6FIrdIc6G3ko2+vAIN1RED0qjl0m/MzkgqNmV
OamJ27nqt6FOjKG2maA/VReaT0RIRKZcDPGdg9J9TJ/I67a6c+PLAwdtzoXk1/Y0PkhtWHfpNpTP
NaGZuMdJmWgDPkKhyBHUNqqODnP+iRxUsqPZo+aBWXOxi5AfHXfsDf9xt4ZX8hPfxzxCy5DK/tun
oVKBsC+0FUXhq0QQOeDZRXfC1kK+KOj7yAGqWQhrY/rVSWkTWWm0yT748M73GctJh90TLX3s2yAY
lr//ZfOkh3bSyZmtuVBgQudE34we8Q3qkzu6pOg102aOtO3vP7n3I5/ll/QG42eXlnn07TVzDyrN
IhFaz90MI7uvKEWTRxlZlCnApP7+Yu9WCZO6E/w/ZItsOGhsnF2srGW1eFWWfYaDJLb3VqXgtFOY
83rJCFD9bH9wf++eKRsLDpH24v1dHu3Z/XlI+Du3NTuUhg25YVN4CVpnW082ffMpf446syNERqoP
7vTdTPbzsqgQPD5xjxrj2zsdOkwRg8W5v490oMbJZG9jv3AvvcrT8KAkbB9J+SlA36/Hdmw+2Dqe
WXRd9o3cNcGdTC2cB971caNxnnJncBYtZOLusjFFKk+TmvnsMA8cWsve+F7MpXdkUTOK1WwDF+wS
lFIhatcVDpbxg7X6/WtgfuWlLzsfS0cP8vZ5zDRGFI5gwL8a2cl2v6dbsEoGFtS+zZFODNXnIf3g
LPJuaEMaoNwKC0+40Jass2uqsPM5faGl4MzUHXNiJ7WaLKFeuxom+fD7kf3+/pYiMvqTZZRBMjkb
ZhgOVYudq1prfDY7qXOQd0dqqr62SclXKCPfP7KClx+M7vcfFGNLF0wWhudQJTnbuEPd9Z2hrEpm
bCWDVrQb+vT6Lg+NaZML/SlL++KDkf1+8cJOz2GW4r2z9Cy8s8MX5lwBPTirEJwpk1xwChQDFfoA
4EcI7EJLOMPnwzHDVRh0vSG3pUcakxLZB2v2+08MR+wi72BH7S+8zrdDqq8z08mkWaz1zAjGzmYa
gRqM/qYgJ2QgnIcBhQdwPdrz7e9f9vuB9fbKZ089Hebe7bzlyu7aHb1wo/zEXzktmcO4VX5/rY/u
cvldflkTakpXLrNVsW6l9nXC8rCKexP9FODh7mruLiwjlVvgB/EH112e3pvdATTLZdbkw6QjhVTs
7XURDC6CdPKmoohUiZ7cqlWqlR8BmP7qSbIDYTcENwI51dknGs12GmmxUeLqEeUq0dEdmwiBG3I/
yUP4qEv5F0MX9sMi2WJDbfOdGm9vKoVO5s9VXq7TMX9NnOxHhaBzQolxST7QJWp5oOblVZy77oGm
RURB1Tn8/nWeoSiWmXn5FWz8tcjwCIA9myiihj5HE5G/WqmvdbxU4pZ0SYRQ5UVYE3qhNyo5Vdoi
XrbEszVphDJQQyTfE911J4aLhjMYAY1GtRGF+j6zA9t6MTkusVbC447LD5aS9xMbvy+MTcYZm0Se
2ttH1pt2agrkdOs41a5rIqFERAaA02Tr3Jm2Zoxu20Ym+8Fy8W5cWDSmOLci4qNYB2H17VU9DV8F
rNZs3TmJ2lZ1+lUbxhUIl88mGNr/n4uZaCih9VEYOIep4PawOtXG2dpPALciY6camokvOHB2LR2f
3w+A93eGrsqnMudQIsPZc1ZLQu+gDw0ozvUYNS+NbMs9dLFdX7jrUkjng5f3VxdzUaqw4TKXmuDZ
FBm25L1oOSWN0JZ7z3FwqFtkMEwk1Y+J8+P3d/ZuLQJN5VJ/ZLfFcvsOgDppI2IYQVFaUnbcuimG
aOl7JErHgShggBQxLeXfX/In4vHNLHV2zbO1SCso8yqyXNZeSA6QcrIdOv4uyIhOe+pbvGbzSAMM
w1smnHEl4mZPWrF/zNifrsr8M0gKAvXw0p7c0MuDEqzw73/Bd18Pvx9txoUojSoCFPjbcTxOkP8p
nGD1Is+WyEozvza6F3w5O6fqJwgk8Y2XD/UHk8xfXJXJhZIIl2Xq18/GWJGAtyZTgr6WTYsisadr
LIpUmWrsD8eq9r93mvfRm1jWvP+8CfjQwnQoqy2S5GVYn2sywCz45E15CS4BUnKM/IQLNN3LVLkb
PvNHP4sE8bZgZXtffGuz/mmy5lMcT4hVhxlHUhw/t3YSfvAklvXj/LeCqMjugJICA/xsHsFQ2wwh
Hm8qJ+AF/OKqkyE0YKjMhxoVvm9+iZPoInEm64MXf7YD53kYVPgo+FGcNsHanVf7CDOyeurUS0JY
t09HB6fOOO0bmedEmjfGTkdH2dpoEEMRJZtpjIkpOxXVAWl+8zUa5k+/H4hnnYGfvw+OS8qefKSo
rezlSf2yjxhTDdxmw5hILNtZm9KkMb3WIrfZYC7dDFFV7ebOf6JbrwdFRg3s99d/Ozn86/IcbC30
4GyPzzVXOO91pVIur7Cog84ZH7SxRX6s38jWJwtPEU71+yu+/Qj+fUWOX8A8LfPdCYwQZmei7Jmi
BTfIpidH8joxwVJ4xZpMMVJDlXswQ9f+c8r9R2aGvzUh/I/OSfi5MP69XeFrUrw8vwzff7Ur/PxP
/rQrmOYfCxUM8QnQ9uX0wFT9p13BsP9gO8ZqvyyKbJCWDuy/7AqasP9A6EXTGSQcyl0ml//4FQzj
DxjSAvItzGtULBDR/+3VuPlzDsDm8bc0YchZb+YK5DCoxd2FbeUhY1tQ0W+/EOmV3uSrQccp73BA
nagsd+V9hM21DS/HeU4JJG+SVFymIZoQKczqxBfXPOAdw/hENGGAiAxmgATNWWAgrw7+qDenpO5t
vIiMR/a34m5yvc9Ihk9ua4y7FtYBMHA78N2Qg5rnSaQJWjOfyHoir6lekJe+/WqVxCe5dfvgVoMH
UG78pOsAhZtQj7VbL42qNuhdOaqgtqby1dT7HG2BLvaNQxypFc/lIeXX30PrUve15dEPGMzKO0HL
cXZGSLx4GUJ5LyOk0U7Ehg5kcryurPrJEt1Lb8cnoG63vFI9UABWgtwjBZH8pmLvWSE+BGu6AcS0
9afy1m28K2kisCD+qj+5E/R7PvaslLt5oUT8MEed0NUCnDzWa3zuO6sadeyzc0sShJ45FxgG7Wep
iBNIR/IrR51wIAnpcpiyYUcMk7GKBo84GbKut3Gu7xM3FUXQ2727bcREdvjgkjRkKqqQBuH146xe
ySsabiE81YRfRciSC+QWjjU4a2+RP+ke3fusDR8x8UwkydUpMXiV7ZBbGVMJidub2e/qQ0e23EHg
1rvGEtti9VAA1zQb6+mYsSc2CQCCF0aQYhmJB+WFJYHBquxem0HM2yFpxdNcKOs0ObH5NYc1soPl
Xexjnh/GNxBftP87feMkhhkHdVfWa7yrDoANMpvZlF/03VAHcQaOC5kL7VwRJxKVyzDta1+v46BL
awsjuK93K7tW88OQFA2l16o9Tqlr3xZerO1dIvygY/U2CLI6O3lTqwc64bS7KO95ho4xtiu7zd3X
yhurJ2KLin3mEfA411h2LdAWDyzm47aYSdzNHJWSMpZVxzgymhMZlsSW+6QwS+76yks8j4hOKwqD
oe78YoPhW9v2cJ4uBqzSJyf1OdIUEYzdIKcSR8hqXj1Pw6DwJGr6jtC/piJNb3D2pvSISTfTzg0G
2tWr3A+jC7PpSAWM5cC4RrpUtRNhT3FC8Cj6tMDEGv0aK+1FTP7OLacQtzqewE9+TmpchcB4F/aV
jwapxYljxdY9A2dmpBD91trZeGvBLN0uTAR6gF37Srjroo2L1F2TzdrKbpLPZWG5O7u0+6DSvXal
x2OORQNp3CCx6rch+otamxFK+Gaztcm42ozApTo4FkCyg8yM3R8S4NLOpz51ohN4GxUR2QxlmdyW
9rhTo3YNYMXfNUW1bzW7uBob51jDGbngrLbvBlneu7NR7xgGV5zY7lO/fK6MpsW92eyp+pGEW9bL
A1NfJ8PXLucqurOU9TLbsBZ6CqG7WILAI4oyu4dA5eKISMSV14gnd7ScT1Ru061Z6v3eaKy9covn
LDT0LYGKuI8W81aqza8mGRYvoNmus9B/IApsh7u3WKOBZiseXcfz/AhJDittdlv00zPBhE+Tch/D
grSUUiu20JPswK0a5HXtBuPGznaaH5ZlR7CN7SeRq1fXoJlfSlRdYx69hIa89vQ5/ppwpg6qmQ4t
OZnx99Cp7/zYvWphYpzyUftcJZDm4E+yvY/XrZOcijE5gGR90tTg3hiWNsElk58VBhcnQYBltvGq
quOb2JVHWiIa+i40c31Zb+kSXdDN3QH3JAWA/oNG7stGUvrPWtwFsq2te6cz2l2eUnMLXDEnD1gw
7R+1JfMtqJN70yLjiobOyYMnto0Htp7sQ66izlpYQ2NJ1h4BoBM9ro0lUIqVEF42MyIir/gGYwbA
gUyaFXPGpUe0BHRJPz/C4zGOBUG/fhS7hJLDVFO1P++b3L4A1jDTSs5fU3/8DsdshyOY0ForvvRT
eUyQmgajRQ3UtePXqEuPs4wePFXuCewCM2WNBJmGl2YlfyLFuOfG/R6GHKfy0rmNh+EB8MFp5Mug
N28YT73G99Qn6TW4wnY/xgJEU2zcDoa50f3hJkeo9iOLYgHjAzhV3PkImQhoThNWT1gNEZ4hUW7n
JXPQITXMTXxYcXPHoc1CNW6hzAkk9Ly1MbunFB3ECnrLo05QEEi7ume1LQsWra69j2WDz8+cv3Li
QwqXevl3IibyO1/jpZkN/+3KQOoftGnX7YRRyFePrPAgaUaLoLSs+Ta3WBAq7nTnG5rcgS713HVE
cn16GoiZ929712GAz3NHiqXV+cOWg3B4BRJwjIluT2yxkvmQv/QdVLda8ue60Uu8U9jq1bDv6SJv
pevc9jEBylrvE9DYxfaq9yXoE1KXj0behiu/BTxdYLJNLCO7KLrERdceaiSvI3F0bFluedn2VerJ
nUEsy04r5bwSqJW3ztS4GwHx9RlMgJOs0w5Zpd4sUZQRIeZkIk61MR7bzkfyoJKWbMGCDG3/mFQR
RizcygCzAmeEsHkzpokRKFx6RS1raGOi2BIEiUw4TPawdgKAR882HhEybtYGYgZWlpVbZ18gtxMQ
q7AwTpn1eUz77sCDudHRkbl0l3wQg6vYlpshyTZhH12FFvWWHFwzwDueHxResuwTcSJ65KVWxOna
NE/CUb+FaFzBVnBuhEgGOCisrF0Ywa1QkntEPlaBsfjh6Sg/3YXg4wiaF7xC2i7DjJukn0Bpcux6
TjnlwSxwvJVFP5HN0CYd0Wv2pfHQlMu36cAnAgCUo1zVXiZIX9dAKptd4ZtPVYXAtG+RNBk2RVDN
HIpgqpxHmMSX8KW6vS9NDH8uhPpca0ge1It6E+aMUiuLkNRnE8ZKyG4oNhNzXyS6gjO22JcyKxou
M/J1TqQ+Z/vcb7Kdmib+ti2/UNOB9eEODsbRkExXjFRdeFFZXngFbSdfAyNPPw2ymE9K+d29cu2v
bizlVpaedjGp7oek3Solv4rOkNSKQR3Yhjlf01ZwKk+trg3mZiDNM/a3oql2rTszjIA+OOPnbIKq
neOv3zSRJEh76k6+5jwBtiaxMJrSh6Lgg28gBzEEKg8dgsUiaMvkpZch7JBiEa47Lg57IiHVMzjB
dYdZmc0NkkEWtrqcNg6V35yyDeZ2jITA2lZaNxc8gIok6X0W8T42qabhrzeGMctYDqKJ9HQBUY/4
bzMvWG0sq56bU9WNJqfaSYwNEcWTzKdV1k2JnAloBia7HdAzTFsj6p+iiZgedN0a4MQi9rTiEoZb
pgKFMiA6gPfUb/VUaPqqsBwSTgpyYvIbLZpM8bU19fEgbd9s83VToNh4HHUts1YmuWTxlah1PXGY
YCf3OzGXwyhWJiSY+ujn7tDtJBTOb1UXAb5aF/OcT1fF4LXVk8PL/TaKyJxx4iaNVuR8RXBVfWab
+KjR4/PXJk+lewCB5JxKXY/lC+iIfliPGq0/iDBzjGC+0ubksWZbe6ydflxlgFghTpgyTvYh7KEV
7AvrmMNdCVoOG+LUNiq0N+XUDuFXpw2dU4Jyx4uCfFCqId2xyNpTgxz/oU3qFlMrolZ0jGV/miZF
gAeQXhFMoCMAzsSaXR2iwi+4V1QDLPhwWOJg5hLPQKgyqVYFNIYIQZmTDRdiXkJla1WExpXtTIoz
iaE16mCSIPvgZ7b94qdFpLPuCWRaNTgZqA6wb+Ign6e27FEmzB0/zJpn4yaFBYPFVKWMLxxWwHu6
uGy/EuLq2OvK8RLwfGMtrD02g9p4gleD87pEbcFMVBpJj/jBtzKSk9u0qffR2IzaXRY38wCrUnrt
XZmggvss3Jap2nSJsgQC7Gsdlr9OR//n9NCqVvBGOxICWNQ67L4R8rxSNXB0SroJJYs/0c2XrigS
8zgK6CAbUFUwpwwtQ1SQM2c030zVDaw7MUUalqSR+AWQIax4oR99srpSPHceE29QQXh+9JJ8KtYs
CsWwD5vwTu9gha/RtSXj5WDP7T4Z4W9884BJtDt9nMgXxV8OWBfQytRPJ/A51ZXWsfzt+Lic4Vh1
WNF0pAbggeLGU5+gveiEXKfjWN7ocqhZZouJg7GZksKXd3XrrshUG4KJTuAGrP9TVXjOXaJnxSHJ
C3vVLatN0yYF51iVrBo1ZmunTP0NmWLjvjWXgx3AsoM3m/qNK/XsxqDtscoHn/faYFxDV4wj94s/
hOLGhwhOanb8yImJ8Sl6HegwAWe4ZvjswMb5xdOgnPRaJKqPQQxoOZurpkO8DCWrC+Jp1MnOdFD8
Ys0zg7Z2O38v2YV/5qzXaaiNId0c6xxz6zqep/4kx9LBEdPKrR+SZrRypMCln4Fi9QH3eWW+Ru6W
PThj9NyBtrpMKr/ZylD4q96zrmYDflzOCyDq9tJI3SFI4/S2jSyCm2BCHgsXQCKnWJFfI6H/MZEI
sHajCm7tVKNuGUxHbKRELa3UEoKOJKx/1izkXj/LY/9bp/ovsZi5/r5Odfl9TF6rX6tUP/+DP6tU
muf8QQcDLz9kXJJQaNX8u0ylkcn5B21DClR0DgkKWqQy/6pTmSR9Lg2rJTqIYi++5P9XphLWH1SA
F9Eetk/6AK77j6pUb2tUOjpkauy6TiWbzoLunTV0GlOJhIRFeQlDgYASCbReXGeWzIxXrQlZXnON
UtuJldbWtmFOuPRHdeSlYv6fijoKT+6bKh6+KVYeEzPf2ypZgk8gzrpaXVStBP5oqMbx760IWteB
U3hcH8fJNOybEO9GqzEnjg7LTmF2VbGKRIPNMXBa8qI+alefmdr4vSjosRgiHMTt+v73ot5o0x3N
xYUxdHm79ioHFVOTeIMCWZChSoPSB4qpHRGOb7Ni9CEBm8VEFjHQxPSG3Uo2kFYVszzYVduLP8vC
f1te/Gls/PW5LR5r5MaInelm0oE+e3MZbGOjNpGUJgDP+7Ve6UBHTc5vN9rIZvHHmAE8PYmMFMOt
Mog3ZCfhlt4LOJ++WcM6bu78zPDUKTK6Yt5izfSTm6Fc9ti/fA3/Koz+n7IvbirStNr/+19nnQJb
0OhFssSg9QmX4M+zNywquG/aaIjTrI/5eKCKVYcHCc6cnGvJfLiJnaL8XqHzv82yBuZXOsjW3jNl
dckHWQPLpX55aHBtENQQwbpQbsiHPRfElUkcjrkjhpMRYkfH4lK0+eUwzAAj5qxP6y+szoQrfvCu
3jaNeAA0bLhtzAV0numVnLXPypm6KCEeHaUIgSCQYhTyVwCFOpvCbrblw2w3qR5opZWMu4qcGfYq
WgrM6/cvgrL32c0TTEWep8kXj1T9fMQUhOuothwk6PsUeyZwKKc/WEXKGV/WoDg+MGIuA/Dts+a1
LxghJDUYDs4VWmAq8ziWdXECXptlE0iKyoK+Jf0yHne/v7OzSjtJX4tgCVWasXgq3umZZQjIFCjG
eMxSberX9Z+PUMSOeSpcEGLIqyGYHSbqsNb+H156Mf4gouZ5IozjH2+nL41TiunDJz86Gi7JnecU
IBez2oB1wj563CHfIkRDRr32kSbv/HXiuMbOxp3TEEaAcp6lBFU4ahuzrI9tJIW+kl3Bl/7ndBQ7
AyPp9zeKrnJpfv/6RlnDBDg1/mYx+eLpfXuvbNzHsNJqBc9RmyrMeu30A8rjpPZmhEN5w3ddlSvC
VDEh+KmzSXMq1HgfOBeEtZyuTbcj4Tiz/MNUT/nalZYDSIzGQQgPfjMY5bBqyCAOajZbx9wqzM/S
d4Y9OmLnbvCdZDU2pQAm0V2NdhjfL9kAtUX2e0hA0RbfXZJZR10jMFL7rvK8XbXIUH/4Xdi81H2r
tpEm8kNszjhSy+KlIANrZ+tZdynY5q9qW29W4C/FPp89zuaGNDzOK6KDokIgujba3jX7spIQxcoK
xprAZJ3gxYtmRHkMtXrGClHmGQ/FKNGmJY9su5q72DWyYFKcmqveTo8OKRu7Miwehzqbb9VgjBtn
rpq1Ak256/zW2UdtFT/XfffD7WZHDwaLZoA/ZFSiB23GnddlFHlHawUbWcGvtIlNKGOrvgLgSJQ7
EW9U+2ux74Ayc3jW60+hGDjtOiPOzoZEiecm641dONnutrTD6iGSrbeZ9bBcszwLQokIrsC+hzIY
2NF0adnZTUuf/tamqRB0TiduaW9kd6rS1Q9SAMaVl9o+mRpoiIJssofyFm+OFbj8Jrhko0mnBVA6
cHl7sqW+2vSmqxUNOnlhVJN9HOtuXtlxCAFochCtODUY3xJJQeyAfbWgTLmVJFY45l8r+7aTG4fQ
EO1EHMZ8kQKqfwi9LP6SqjIP10wP6TWHdOdeeKF5TQlEfSosLIFVjO9dQtY8SYdC6YhN219NCE6a
QBae2Ckp4w18RPgSTYbqAnbJlL5mo30yRJu39HVcPUqJgdBkahf3MtIYXFejNdr9sQqnV1vU9mp0
WgHdZMLcWEbjSaGmeIIjnox4PIp0HxNSFAWU4Lp9pTcEfej5N5M61YET5rBLTRABiNvVlXQ1ZBVD
utXdDKilLi/7aeQQU9d2+YjCIVnPPm9IWbO7zY0EsKJdZ9u0d7PAMFoOeMM0X1IlLtbMyWqDsiKE
DmXH924jLlIDsNLkVt8cBCN0UqKDqKfiHhDw50lwZs088pLcBsEcdQ/9i0i8nbILc9VFPc6VqF8K
av11WKlhR3reuDHzDNhzNKpNYmQE22nhxKgj23urBDo4+H7zgj72d4aRErVT1BWZUVN778xhgdc9
iW5IRpgu0siUGw5N/UmrHbKcWlcRXDIPDW7xDh1Gs6oNpaKN7RZhE7hTXqsV57fxuwkp2l5VPXiD
RIz5pSCOhT5UPOT5U5yFufYlUVMR8kO8weYQ57tpfFn7QKq/iTAVPyRvjmzZ0mzuyqlExTCUsuuu
vNRwnM8+8PnwU1OznJP8OqMJOiravNkPr1KKwCljap17Osz6t8aDJc92sG/mG0U3dNwZideCZYha
kW//3JiVmtOXeeAApcRQHVv8Vu2Umptx0DM9AYczUJP1WtUk24UXHrPHjNnVtfRm4XmnlREfhjYP
vVWFB9M6KFND6axNSXYZo5/Dfz/WvXcRlfoMJG4sk+xoTzyCclWRLNRckABsqSuXmdiyNrLycrbN
omFe+dTH2QjOMTRcHcM6jOwVZbCo3VjMo86qokFsXdh1bmeXBNTI+cbSOfNTaoAg9n2e+D4uizqz
ng1Uhvaxntr5sfQZYtEqFQ3bY8eJWJUIUAntp1EKnk3rMXesWo14+dmoajMissgBRhvUs6nougTg
bPM53CIShPFcFDLKjn1McvFNV46eQ6HZq/KNMP0BGB+jU9kIc73aC3ixIdkhkpW+/F7OeUxanUEI
y8lokyY+6D4ekKUb7iUD0Rb02fR445aJ3zTbxHXKS6ej07CliWfekUbF+76QejlZzkojqjUtLgUt
gIzI375Ak76Sw4jXzmaWx7aMxlTn5UJVKuny6H65S3T023z7CmH9pvQgPa+VzLKaBLh4btGnikx3
v5F5hdQyqMTkplTrVDdpGzdtFc3AiJZPlcSRm67ptGU9/Sxz8ALNjL3qwiY4JTr6IzLYT/5IQNf3
ohx4LZqn12rRdsYpq+XAH+OO4ycV/k1UdUl6QUsw6792w1ASJigrnc47y1NYWd+tQl/wnuYc2p25
JrZVh7MrzKa+Beurz0DXCA+5A0/tiVUJmZZ5LK4jKoQ0rJwr1U4zTyoW0iQBsJlKpiwECOTHSPSY
lMlbR+YWHUQOVTgH8ykm4AIZnd5g7s5LJUGshxZejjW9V4NdIt2sPn3QpB9/dqNUbLQkHNEJ+FLt
CMuUh6jJw3ZFZdgChmuPX22YzI9iUv6xLmMiMRJRE8wi6D3yKcs2Sg7cXrkdSs5AqLToExODfCJy
asi3stenMKiLqrvxe1oeitiGvLGSXQjs61LripDkj4lxZtTtwRlD7V4nCWlHw5S1ZaRNjgmm4pJL
b4F5Ze1TEL1OXAUqP/GdNSlkNhkCUuDwIck8CH2338hZVVuywv3jZGj9pvajmawmaC4rr6K4NSu9
y+9sL6ImDznGCBb6MF0HP82PseflJgoFWV26dpRnB7J79INBHtk+KTKxN4UiC7Igzj6Jh09iwrAR
OH7UrvzSkagVLPukxmY6WqktTwYZywHvJD+pklFtdzzruKbOidO/tl+MqM53ZhoSYDT2M3D7vjx0
pSdvKQiOlJKq6dDMSbsp2/S7NRfNnYzsEtsADoVqJhxFjFV8V6X8uFZE7qONMACHjuXVF/SzSvgB
ce1ep0Pjs0sw7YgFDz263/w3e+etJbuVpel3aR+1oIXRDkToSK0drJTAgZYH4unni0t2DcmeqWp6
Y4xTxUXemxEZAeDs/ctBk4GljPJxnZqOhGmirznzaONcAoOQWZVAkEn78WJKvXBHGE9UARJ4UFR1
EfSN0qq+p2ZiM4p+kD67VUc2YBpbT7mmY5txvKR0X82Oqq4rOS1Axy4PX7ZOC8gW0ixNw8pyKx1q
1e0YhvQRUmdlPKCKrhibe8FhfUgSoX8YSR0fc9KH9vpc1LiNvERujYboCcxe+rLLB+gFPN5UrfuZ
7MbDnAzTM4al+mawOgYqfnv3bmiJNfcb28kfKrpV5nBJpP6McMN9RIwyH9Kur+8GERv79LLYh+Yy
93u1JQ3V78BEozUHDg2EsEyMcU1jR7R44bkZzTz+GsbFe7I00UJOj82g+iNhwMIH4PEqv6Ner/Jb
2BZC2rJhxw8GD22lKshOGgAI59kZtM3YjckBzsqD2zY4t2S2eGClohNjYI7NeFoECkPpivxeKyga
8T3kFs+kBsA/qw1hj05N0vGVOygqdbZq2U4BJekZOerc9gcX2cgjCoT+lgd6gbJXJSKOmI5iN4xT
E84z/N2mn+QksEKgBPKVQhYBUdokO3rlMp8Tw076XebBJ/P5kp1M30RuIXJfsuKoL4kSaek6v8Mp
OxH0nHYvod0CSmCqIM2tZNN3s7Xt4qTeoLMQD3lVvNOkQwuA6CwZwNcZz3y0rRUudPqGOnIAJyRx
294oerpsk7Svji1709awsVa2hmPAknRFKq885sObVqjToy2cqeJxHE+Ps1ENBzdr81M+5uW5qcqz
0i7D59QO8dkuWveaLHwcjvNi7ShtR/JsTA7J2iI5uJ6bgTHlph7QA9adVqKOdnmv9+xUgNS7xi67
a6telXeXRWWGN1zJ3qhcHVuJYVevhViadwKdp605ul+4BHLBrzO6kFerYUJcACFHhvCynSlYx8rO
VdqQcPTv1s3sgzJxX3SV0LZZX6zQFVrHflX1Z30oukizGsjqHDHZTK88bfRSu7fZgkNZlumOnbyB
GbK+rVlJQ60vj4kzJhukGN4tcVzqw8AOgCRmdAK986YrwqIJl3Rr3Y/tdYiEzJwXq4/7K6KjeOrg
AN/WJh4dx2ycvaXKZluavRVBiKhh4ZJArZjtiZwAnemH5rB2nnoq6aiKcHO7ONRTzD3SVtornVXq
piHvfk/FoRqQAicCOI4dGgUy0lxkEMaG1E3eC2+IgNUyDlc1/+wMJ6WjSfGIXyGnKCNtfFfZcREu
NmF8BW0ZUeklQ7udNWP6XCYTGq3LD3lvJwcrqxOyuNY7uzCcH3as+l6yR15ReqH2EaHdeRVNrjLd
xSYDcuj2xJ/qPUHn56Xk7kKElrjHtJxVITCQuyiGFGuwDMRli32DxUZ5sFiv3K0rY5HtssrJEPG5
Q/zG7KOF7uDBCi52eacaqv6yYBfY1uIicHeTnKVM0/Indy6McLCKLsyr2LpTc2sCG/OKvaj11xFj
1t2UzsxRbSxvsF9Oh+USzOF1jnaM7YXyIeaE+1h1ZZDVVOSIGSnYbBnuc2t3bkC1oXItMv0pGzR9
ZyPXnn21SG06NYrzqPIMc7vBObZUIoWDbMpPHmU0QqTK/IxAUOaBOTnFfq14XtOuTe0H9TBKVLhy
RtPkLCfubay90vROc5vadFzlH6zG2W3OGkKDZ0tylImqjuzKcTdXuk16TcJQxnWSAkC0+b6Epqfr
uRCIoBp5ZTL+NzupLjphGU75ZrZK89K0bXuFKdEItKZsd4VoFVwJfCPNWlSXgDkn37m6sm6ArFd6
NIxY++nwMgSr4xRRY5pJVIBjRb3XQfBqOWIZHjkOHGbDkzEyazqlB5GWQZ/Xz+nQQWflRXdn20Ye
pAaaiVRZVFKClJwYWGYzlbayXdPIL2Hm3RDItkdd0lfC8Bsnb95WJzN91UIz6Fec21x/89heHNHv
lOV0JVS80PxM1W6opq8PFMikl1qR/miYrXuepW5eASsatz30EZ1YpaPvZBof6Us0qShGOBWw1aQG
TVeascXzOc0RjdnDfZq51fVIAQJk2cANKFb1JwXQYLKPWVchVxF8lGp8b6qDelXbSICCmZnwVJn6
sOlEg4BD0yr451h1KFX1pi2lLXupNkSrUaq1SZreKv2eUAGSnBx1+B7Byi/bpAyrWdbbojZXfzUz
+63PVf19BYvBGD7yHGPe5wNzezSejKwI5cV3YXrPTZLTTFma3p25ag21gMQLLXFZ7DR0eAGZm/12
artsn5hdGyTJPC9+12vLSSnwsDBHW9YzLONwO0tHAolYFm/BObLSWo9Kt8zvdk/cFwhwaUaz0a1s
UU7zWibTcuO2i4XCVKGTg5qudbVC4MbRX4a8eCvWYupfFxqhLh11uNe1KucXq7ra/PTKZP7msJQB
mXfJCdV7RiMacmlilBfzHvKcUheSIOpToTgTT0x9lE1guMkUilrmREYrNE6e0LBQE5aDHH2oU9I4
O4OH3RiydlnPWD6mxyI3ugnlFT05SuX5mWYP7WnkwiZYbbY1ObWUaphSR18GNewO5JmHs+jTeWY0
nKfzoqXacyZ1jwQN87njpD3jHSi/wUoYORqqDM2bfNDauY4pxKFaoglsg/d2kL92mC4FGbiiWZxd
kvarwtyCwAw2DtHZ42hwGJOOrS74r3rTNNW5zd2OBqIl5t8sfRrTnQARt7bcYarTyYICTNW7Wke6
LsKqlaZ8SLzBPBeDUtnnhhRH+22sDD0/ryhi4yi24XJDAg6HiqgC99K7uLYufwtdCCAi0tncO3m0
hFl3i27MMFMVomC+E94YO4Igi9ncNr/WZx7c8fyppF5OSGKMiyp+7KjNNTYaREBPa3jilt/C64f1
zlnxwCAoXDFlB7ndLN12pfknPbprsmbHxFylc2Mog06YmZHSlgs2oKf8n6nR8Mqkn7gtD8O5VJ1k
7y5izHaXGvWrwiKu+mbNrFhQfloaQJoxLDW6JqN3Ur/G6eMe6DvR52vdQMB6zgm50I9to1FXhkgm
VTDYL30NPNG0FPgGiIqM8mZalUbd1I7Zg4LkzNL7dkRXcKSIEOgbAR9dHSNPGrgNGSfzs5VklWsG
mqQyLoImiM2tqw06whaPc+clyWdV2y8CWX0AKzR4iW9aS3lQgRfG0KQrID9Pv2qbFdE1LEGSCX3f
aIi7N+uo2krmgzEPBJRp7iWrlqw51/5xLIOCsmAee64nTUsvlFld88EbSsf/0r9Fu5SlFjp7KZk2
MHt2bPbiVKQ0Mh5LzeC1K4fRFpmNkaEW6VGcMSFr7a1eF9p7nmJoav2Sba1jhzc6JJAJqzF3TgND
QkKgzFR7ifDw4Hz0JozrsW+gg/ppiZ6RD7+3ohXSvTS/OJZ9uVisxURqMVhazfBUOjHbSBMnpZ/G
jJgPPRlVwMPz4qLDXKfsoPepY266OOMhpSFsNm4Jg61rBAWNXiEaZeWJzFlHLqsk9lrdZFnG75n2
dQ6wuOqEUB8KkWgvceYMCyLHZLJS5jhYMhzJDrlqrTJ5p5VRV4kuxJd5rtbebH0O/lW/Tc0eqc4k
kE2lMa0lwFyut8nzsRw2rYrGLgDs8I5aN86ubxbygpzlCV+m7eo0QcUDE8FGGPZUQo5lFZmmvYYq
Y2obZisefHN7qKTJ3zId6bjMfHBuh35yV/dgxXQX75l4pFyp2L2wouavr7Uz5k6714vRK4l+cex2
H3eWSlFJrsj1pPSFLf26bAa5IZzG1SNvlVN1NfUtuizapZUjF5fiXY2dWe9XXrG7MzMtb969XqPd
dHFwCQJkZ82BVVNfjnBwuAcQl9jVrqBGT73D3L5UIQ9Cwts9RZXZVbuiRwRW0PrqPJuVF1JB2MSb
lWGfGbbybO/EYoQY0VXzuURgTyP3wRp0Abhret3zb32Pv9VOAdOQKpPPa91/mlluFqFmyvZjGS15
k5R8RbtF17r+C/W4mTOU1nzdY9KV9FBiYX12CmJKSCptWKb0NWm+DL7qdzCi3Nghbq+XjT17LkVl
oo4NgnQUPUZTzKrJuc9Sv6N5hktjyNBZ/nZzDp3GNeqqndfuVHq/09zv6FRbd5XU6FtMbR1gEE3X
2h/0rCTVs2BQtDdDB5IIKURBVJRnfXakdRNxljAMzM0pqcnLwV70LrlG11W3R8zjBYr6izAULDUl
sn1ixtBcSQ7etII/2rUjoowL19kg0MnHgLSs7CgXr0WWp2rNj9OrU/pj1Ja2gjzrsZ3xwZkgO62i
Y9yEFCnLF7MbueeF3sLi5V15KZVL6gJqLlgNfrkbXZc8OBrHLPKtvpbJdtJp6w77Qg7uijElb4ut
NTj1cmBjhx4mHcOgQC8D28kPHAN2frakm9X0UKpcphvoX5B1xWrsatNk3vLULtVy0pccUhwiouP5
+VuZ0ZxXzN1ZN7XE4nmOXR6sNVPbzWAKhZ6+oan1+Ek4SGS3nmK5VITUI5M2z+kynq4L0u7EtTeL
tN64mccVoQ+DMLZzIeGzUmsexz4o+lzhd2hKBQdzLuqiOPSlqzjhpLrZbqWl0dppaTFke9YN79E0
a1IDuIMpAk9cdeB+zeouRZ3Ytx8IRlm7h15o1kYDEnvpWjeeQjP/lfb564z4jSqdS+quohpf1L0l
7Do58yFZZFKaC4raDjJ1eGqWdLCvfntiOq2ea4+yozlsM2uquCREEg630iNvyHSr9CNf3MVVae6w
ZmiXJ7BakTq5zmu21/kq941MzSxYRmPov+yOPsNQcuLx9LGLzt4uzGGPudm5ZogCu39tNEeVkSQ4
oaLKom4mfQjSebSZlPmSVWa2hGK7XeUMXBbaEjMTK9pYNzeTCX0B8jnMylatxOxdKyCfFKESp+a+
FZZrFWdzzu1PYIZ2OfXKYJokx+FAeWAisqiIY/Jdb2Kdnr4HJxlJD2TUkHszU2x5KqpEXe+QT/If
YY1tzF8eV5LYx0qXmp9ZhXcRKxmdl8PRWNel/eY8KXIOFJXGOIS2arEqVz18frOd6B9Wd5bZXwBh
ZdRxpYas0BReBKlMWvsT0wV2K9dM0ppwNKus08tjimwvRXXrFafXrCv0oWoehMJ0rGhja8gVc+uJ
AlaKbmRkS076t66U1hTGk30R8UAOeFAEwkOH4mvA5szDnZNW8r7vCtncskwsAoPKYLknpxgnM8gy
HUcR4r7sNe8WLeMSxUx2wbBnWI5dVbaudgX+VBKaS2ePcUggTQHb6a9fn36fkSx1NJi6loRm4F7k
F5Upqgxn4C4uy/UqUXP5pYmFJwAhyJfuLZehsnnrLH0wwQKwq5yTTGnme7dpRBKKZOQ6q1xSYh7U
jALYPdBF0+yQHCcdKThzPt6vKjPNTi3YenZydbAROV2/myZ1wVo3ZFV2iqUlkagntlxmpDtK8u04
cJ/v7KxK9ZI4uvpBn1jWfiJRp2eXTSq1ncGf2nRmBoCzTJGqD6WefHiyn9KXyZvb+N1aYq6NGHjT
+4FgmdvdMqS4xRD1i9BYlXwFw06hIo5GlRv5uU8Y5KNY2r16v4Bn4TG4fLA7g7TI4YR+s63Q3Nse
VYEUYebPFjw/D/r8VyGKlqZ2X2wIM9JN6EOGrq80FbZ0EdfXrh1USwulWGQ9G1WvoVIkyvzGaJE8
wU+uHrYt3vKElt7Is/WW6j+O1VoMdv9RVmO3IKxKJoFmBxZqPHaN3tS7Do2ddiFZxHpau0HXCZd1
3cpXnAL9O0nHrGexvyr1sLzQdN4K0JHKms5lO1TmndQ4HHd0R/NsJguPeSTzJns9SFlgnSTLfXBp
nFHypRd70ce1d5PFjulcuesQ61AtTCw2oEijXe76wVCWIzvDiBtQAxN5dixFeAjkx3Lso98L98bJ
6sAKC0LC2nBET5uTBdjWdlJEpFctCum1ihw076xQspZeGjAZdMdo5WVF9beszSgPiWahxpN8Pgz+
JPT9RUtmMVN3tkS/K+vSNu4Hc/H65yozKdabUwvSztNg3G/Wgm/oxSs8hudf4pK/JR79HzS2/c98
0P+3Xrf/BxvbyLXwCAr5gxLn0gr3e9vbpZzuP//jQVAurJy+++H7jxrTf/7N33SmZBz+wzBR53CS
IW+zHf2/ZKaEvv5DNTXkXigaLmE16Ij+yw2N/vRS6eahI2RMRvKIOLOvxyH9z/9QvH+gLLLIV7tQ
mITMuObf0Zn+lkPzv8VDTO9cXKSvWIhhDd7kX5MTeBCMpTSa5jjOcnnmETmmvrCr+acoRpuojK7u
Q2KWK/AynTj4JWEQnhXaP/BmXfrObJb3zMXr45jdHtFM+qzGq4G/BshvU9Wu+jJPcfoFzNYj+tfj
H0L1cpQodppFWlMVWOXSAsp2KNP0Zsi6+CDs6bImd3q3R9iznqux5j3hMkxvaschI71y7E+6Lcqr
kVMQ/4aZR+hxiw2MUEAg2+gzB3a3NHXPgYpGuJtg6328TMoD2di4mibeBXVFDX+68RTC4o2a1VnY
Cf+GJZjBpMRldj1RVvYluEG/f72XHnSMukXDSl3yEosGz7C63i4W/zTPUtzWTqs8tD02Z+kVOT/V
HQ0zipNRp8QcdVJo8Qg8O8ycJ/BGTNxI4dMvdWTookEMX3ZZW8mL0dh5SDkzXbg5Na2+0vaYW6q1
PeOA6GmpzvJlk1E3oICbYZQphH635p19oju4fOB0QStp1fGrNsPxBS680nxp/q2sGz1u1rNrTvGB
8mqq58zEzIjTJ608SWjSaxK+ROAIz7ebej5klzZjX0IpP2t6HVMMq8cPw+yUZPqpQt0txOq2DAQj
4Y5qm99Zkr2EIVqaT7EsGWdzvShxHRkj6685989N6VpvGTjPrm/4ptNZ9g+aFivPMs6TnbP23j5n
sYhiApUQBZTxwelnPdBH+6Fh5X+z7Mn8Ektm0XcvjJ7EL2ujEhfwCmQOyDylK1uiOV2jpQVlG1f0
Oq1boouo0y8XCRSm7kl/xS2f38zzGL9OY26MGObQ/ScOQmITPvyYxBD6miY3a2qlV7OAZ14rWb9A
EKovLSkmjyIp7RtVpqkPyp/SFWHmT0TPZZeSXCVyHWTIo9oNUT1pCu6ji3NRcd2tWSzdvs1WiYLU
ziMP+9LjXFVA7pBXWGOqSNSz8Y4uARYe4RW0am+su77nfmDrhApsczzfWlw2r7bXUSRbKMvZarTk
pszH5G2Fm9hOHdGK+sC9yaBNXvva5efRSPKzUXTittDW+LBQDepr6yBwgFBEBEWRh609WsdEAKLR
Ou6eCy8lUDfDkDkVl6jGyanu7bimu1sfaU4Yne4mRXUeMZ6qYWV2L97iCXBObzkb+lL+FF41X9nD
kp7Bh52v2BbL1s7xZvZZho8/RxtTQKfAdxjmU7HQTsrpbxebCftMFiRFx0iTJoiMwlLt6l2a9PMV
yQA1v7ycEeBMAA66kwBT9GJwqKGYCT8GYTe/PHaOyNUbLp060QGbNZJMyd8JWvrlYazUKJ6mBEtX
QaPvXiZ3IoGRB/sFvNmpZR9k7QKnEQ5FufVm4mOw3smGH+s7uHvsLwcJfrK10iHAgbITmHpAarP1
XUHqQsokLH6b3WXGti4fesbeOn60MHQa0GX5qe131ez42UqLRRyQS4zmr5ofW4O+2XKv19fZ/ME4
t8umKBNHCTxJfk4op1upHz1xRfYe4ZE0QxTNqaIkx1Xm99neMO8vPqYUoBraCK5HvMvDJsG4FTSj
vKqbOkxzHJ1BRqBrTtFOQUj7kan1LvkATdbG3VAjqgmrSyMP6s/RN9WbHASqcUJRArt9uvou4+E8
4t5Lu8BEIC74zUhXqLX3uBUbuJ0g9cDrdfRdzyg6jeJNM3DeM+83cp9ojHZxgYmr1mg8GrejOX5R
l/4wIJDk+NuUEIfZZB1kaxzzwn63K83X8zth/cxz7QsFSZMm+qC9c/ODmdbjWwfCuEcuOOg4LnUl
BA9RoQzS4dmw4ybqlpZ5nqoSzzigOT8psqQwil6JyiQ+2ciVh1TFA5gYaEXh7C90O+BV6LlKVE2V
H1fdgyGsqG/tW0tH/aIRDKA7uLhXDD9ieZ6G4cz6+VTqLlbNan5hLzqNxRr2HHn6LyxAmGenaGZc
pkvnIxf4Aax+USv900iHMLfuKtt9zS2vxlz60ND0RoH6UyveVf503555ggTSNluSO8frBY4NBdTl
U3SmAT0IidvTvNPRircYPP2BDgalHPxBX32tkoe8uIZpCEqQHTcudz2ijZZgHOtiBefUSjGdecpe
q7jYdkX73XTKVlYfsTFu5tQ4JQpKsYkkX29FVqJxoh8QQnKRrOM2lygDtY9GiLAY4s9YyU+oVskz
Z4GwEKUWdrROH8jrkHGeHb3azeX9mmzW6mgSR4DLwgaDF9t6IRLYfV0ssdXIeSMhGD/66nXgpN1y
stapOkxC5zdz9KWL1pJdgtQ24VvkHTguPLKPxzGqBrO9ar3ythsB693laqiNjdCzc7Z6H7pdBe34
WqqiJc1Q2eG/ItHQcfQoqZz7YiRYOv7IysNY3RBtKfoqWNwPw3lQO1ivZutS7oJOMvvsOiwc5bU0
Hqrs7KZRWb2U/VmNk2ihRaIvk+t2PLjxiatw5zn78iPDwt/B8DbbofpJHc1Hkh1208Hu7sYixwS+
KYxsb7ucuon7BTtMUUgO/r3XsqcSYB1VsbWn4plJpySmDD3LaVA0xB0blA19EhH84Jt9gAdTffMy
dXkt7Rger/at6tTgfyuGyFqfRefr1NFrbZAutIxuVzdybI8Iz2TrJMQPzNcJTebjwiY6hjNZYZX2
ohC98K3EPyMwavzTDs92s2eZbcfj2D4I82nqQ7nuUtmh+CUR/BKjQr7GQ6W+GI+LdpNDFY393uCH
jcUDVs4ZOqAnU9HPmiMo61I8DCop7Aq8xFVrkixNgBur/Prt5UfFDMs6XFm/rO84O3Rj5TO67PTs
buYfOZ8w+h2xuJ7Q4uIrZUxLX/Xc8pNYQR0ZQQpLK+R0MwlAADUIjCnqZypbvFdj2iEtYdjc2/3V
MB8kj6pV38j1YBOMO6XH2oqjgVK5priqy/PKI7dzT+r4M41PkjtI6bdlfejkK1SyVoAEXEzUSVgT
Mz91E2SdgQJx585lWHXFDpvwVlGucjzhAlmR2x5Um2RzcvJbZ+vyZuuF3OvkwepuciIp3HYIJmZq
0yCSO6uu8mmIiu4ksLAPElyz1XCuk4ouH9a6gpyLtCK9Xd0f6WRQpZGg+6VpOauOJMM32X4kyIPA
CfpYuMyqJKXK/BpuEGO87iMqfFbbe5ot0DkXKFJx2SdBTeOiJyMFtKzhg1m4Qqn0nMfroqS2Rrm1
87dqvcVzEPViA0Dnm9NP0Ty2CHBW3GfJjl4iPcXu/bbmIhr/XaAhfglMC3/ZS9jBkBHTxwEyf1mP
/phjZmnIGA2N5iq4R65YANUiNDHzFaHwWq4tOriXhg7lobruzKVUObNU+UaOBpo1dbZPaPqbjbQN
a1dXmnxpMENtnWUYX6yMLCawEskhVejPaK6u6C2lIF6x9Xt+cgK5vCrutV1o9fUwim43VFiq00md
QmPk8++7bNl2MuM79QpikUC5Qtq439zhviOzoym5B9fLsJZiiZ0Gks2puNfKL9GDRwk6JxmiEVIC
52bbYo46o3+s+exrp3LCEVjqkGjzCTW/GlAlvyNh4FcM0Q4T28YjdkEhUKbQQcnXYQuRg+NNH9fp
Km0oJkB04HjMMJe7/KyU49muI3t5W9RHvfnSc2P2Nfc8lHcJBODSmbSA6nyTOfZTqxkjnocWFVx6
+lAg6JbNdVFUZ5D9yKgkT7wtOT7BiFVk8aps73GG2F6cbmT1CLTsO0OyRsPCI/F2BbFdxZVhKjeL
+V6mtIRZ8W1BJ1C/Q6iopMuzNk2bngSAy8U0Snsrc/IxVS6klix217nXegMXuOHLlBMwe6jR4cs1
fkvr5mjMd1r7Y69PWuqGTv0Yu4jyGUBxPf0b+EVjOf/DNejSaa4hFHdQnXis6ASU/vkaXFWrKzqr
lcfMmZ49uaqELhWnrhvfmDfXc67l5F1Vs4imPiHJRHVMlFvdRQFB6MX/R2LIEhiWh6UBTfmsid3q
lrvvhPv2j3iKZv9LFOb8Xgzv/+3P/4694MilhoUc3kuorWaClPyeRIdXF38m+Djpb5i0oNr+ib0Y
9j9Ul5Ia8k2pyVF5AP0TejGsf2AJ1kmvsyzqFEzD/TvICy/1p6uLn4/gyzAQIbvU0KpESP756lKn
pFRQtjDXGcIXrhPpkxmOFMdV9nhbYaYQy/tgGDda8b4SHzo+jvV2uJSML+mtOmbof0EeslNJzkbf
30+gvHW/69QnzMk7I1d9UWpRQt14lxVhvO5c7XaFFLGtl7U52yILLi89NQ/6vB0QbEm4tk+YbILM
tWWXPNrzrVpsnQ54MESkCZmCxDhpfYN2OiQwMYqQut6t0Gh2s7Vj8lDS7kA+1M5hLbTF3i3LEMYN
yRIYafddlIRVWbmv9jfIefwBZXt9Y5dgTW13LxlS84ZB+aLCflmoitDK9kOLl+tBXfaKUTDrc5gl
gMnGOVfLjVCIki9f3PzDAQ+AqgkcFFugQb4tUHbHQT157AIMD/kn0pNTbd0j/9qm8n026ic4vmiO
p421rD06znpXxk+0cGy0JtlAmhzJQYkQE2wYRPZKLfkQh80EKFAnRjQoIsydZjfBDGrzzzyVW6LI
Gud2EYjQ9jKl/ax+HZNjCklssTmoOaBSd1Uyjhoe5c4xB3/8Cd5UQuJb+q5Qv7X1010fFO8dfigY
OgP2nAyd5cPi9B4SccNT9mFkBM2dncXTuMvzrdovwey8qAL3pMKgy6yg4KEareEcSxhCotbo4yYv
pJ+10KvIIViJW0nG65kUPIFATKd6JDe0YEwNRKNt0Nhj1DUycubmyoC86PUQ3CdSiwmNNrEZih5o
2BXS9r0qOIMyLh1hBupxkulBUBWSrfj6RmI/F3FsCN1d63sGtjn7QlUetFkSVA6s4rCfXRN59Bu4
HI/KIqisBXdWFyDw4fuF5+wvFZBFRAchm3OKUlkP8Oswwm2VGuDRq7YoDU92KY9OgscuNkn8FEy5
181gISaKEgzVlV4cEvtJyteGgKmyOF9Sl0aGnoo74fKKifWmjWNQV+xK1WtOolA/c6Ua+0x8OvMU
NZzo0kDXz93msjcmLb13Kqc6Y+FCT61lKhv8KFRSQp6nAxP7xLtPAsT3oRjmsDI+y1xAdTErzjSc
wgIGQ7ps2lnzbUY809GDwrmxO35x9YQmt8nna1Ssf8Cjb36blf5o8L5gy384vn5/wBDtrkOLq5w+
fxmhgHt1Lx0EzQ/Fj5hCpy8fc6bYKS439hSu+k1isIUrWrgy+JpttqcyK7q4FBq0HkpMUEkRb2ab
McrQNhLdeGLelJz4pGHy15wAWVo1362Fv7rh8J3qJFrxd1g9YBh9EyepWm8gLSGfPF+XRywHa7sh
sSko6Utc3MtMyQJkvKF8R54FV/kEGhvp3M22pEiABMq59d31ZJtfaSbwcZIo2B9b9gXadLL0Hel7
fzHd5VtlesAeStFeT5w8+jP7uk/vSnIeSdn71x/qX/IH/vuH+hfX/OgspCHit8N68KgO+Y1ZZyEx
i/46Y9eq3pYGH476YgOAu1uNJZbOxX/zvRr/p4PDvBTVkacPwvnXsaSSiuJORCv7OfFOhp1h10Bm
Eib9DVF4mf3B3ASYtaZOZKHwcgNLvzPtfaW8tM5+jhnzrnlUqPqTKk7c9cqyx1JJSUnhhbktfNVm
EkO/PP69lo7LceepxBIT38A7d/9aAKxxxQjNK0a/8z5GYnGQqiC8PS2Mvv/6K/pzIPCvb4gXMkip
JtfDpGDmz+fqmIzFqE6sO9xlrAvkfZcQmfNWuLuk/Xev5fw5uoBXI0aAHBDmCNU2LVidP7/a5Koz
yhtIh1Y5uZV9R+YSTCQlwWQ6oloDIUXL6GGgyIyXiQZd2zK2mrXP68hiacmnMyUE/lCttIwt2SPu
N4THxQYRnr8U5bOaKGHCOZ+CGuMRQtRT32dJSfLpU8rNO4nhS+mqiOd/QNvcHhFFoF6e5qDuTYJU
6lPDLzVYy82qhb07nWe7O8zXpnoLOxEZIArJ8r/YO9PduJUsW7/KfQEecIogCTQu0ElmKlOzrMnW
H8LHsjjPDE5Pfz/a1dVWyi2V6+/tRqFxCi6fSJLBYMTea33rBq3thpzHwJMviFn91vKg1nD+dagi
pZwD2NxjrKBsWT8NhXWo9Ol8yvsNGinOltPW4fRrRg85vDUVNwdCDwKoW3v6penyUmjXUdadtvEJ
ql6fWbFJw/WIe4kN2axQkBdmkBgGexWTM3Pr9+GdjqSdfrno9055U1mrtYio+QSPCkrsltvgfBmi
djfWj5p4WD/DDig1MT/GuNatZvbDYtl7FCsH+3Y92SZYfWf9YpwUDsZnQz/P3CaQKBtoB9FiB+hH
ZDIFi2IrU3E6KxKdvRfXeHa4BXgENZSzY/lV4fqNnSvH+JRSE+r3Sj9k/aeBL4ccwDRoj1E2cNT/
8QUoqsdeeQG4X183kgDYnt+Z56MRWGnma5QBikrDM6c2I0aVhQqgjNFs8bbabNp69zSLJjLSJ1bP
eQO2ybe788bWuXQP5uO0aRbr0C/FnZv3J3Hk8v1MBF7EMcgdez+BoO/61E+r/czFw5bEdhPRjFNM
qW9mw3ufA/wwtpWx2uAIxYMKa/ophF5n/pbGTZCy4bF4TyqT9Z5vHz01EZ3nkQcoON7a7M0YDi/f
FkrrIR2wFbUPmbOcAiQzSQyzTrpYoGeniCAfkEBuB9XsHXndU7V3F2e/flKtkcbTlAY1GxmtbPe6
Vvp5Ln3OySJ5DlV4M9FPzAXvTH/C1NsRfVGYn10846bgr6lob03gbIXrD5jmSFdFIomFwzsIiFKj
S11epNQVMWKhTSq7T4spbnPrHv3GBY4aJIryFD1NGN278Wq0ghUVWdS1thAlg8xMKCx9yrgSVyOo
GYG5umnUt3Gy2H1RnKUYQdr2AOgPL8cGFRt4t9OOoj65HJQQX9Qo2Y/ILT6ZT7RHtnk9Hgy8imb9
Uul72X+q0WCmVjDyboWWsUFsSMCguyF5NxmweJMUBXlsU1XmIfau2f6N7vdFFjAm2dd5oET5RBoP
OJKUMAKx7C12XAWp2ktBhLWF0SR5VNMdXbHDygz1xvg2y01CiyPfKHu/Na/WRpVTt3vVfUPDcNLZ
n0cFtApQDmTe0ziMbtct5Zh2W+WV26IbNnY87OL6W0kXL8Mwzl5zzq6IQdj16ouexPfooyjh6b5s
oi37O6vba+FF520j92Fw+FK2cAWjF7NmqylmX08cH9mbS6mTTffMhnTu9U2FPtcqsIhODlP1Os94
XyjkWfMnwJkbVz065kXEMtsNj6EhSf9hXhqIWOxlS8OcJGwMeubnSj/ttG2NXH+mjBaD2ad0EdIU
scxrYw9iJ8BobcYPjRafRlTP5yp78MZhO4bUvSn8r0cJBbHLcaKtbMg9KZeTpiiosfaw6crNoKhX
0kbRqGZM+bzRw+6qQQodyQmvW7HJ5cFq2bdgEJOS1xjEf0vZpmgOPC3Srx5Uem+ULyV7JQ1rsZB5
4On2AVOcn6QPnaNvFzol6W0+PdO/xgqMHQasI3dBg+GNCPc0JgpahDUw4vZG6z412XIIKWISLrOR
cJNlsk+WMQBMQpemhzU8bxZr2rolfiYfSQ9l4vxOH89iNHRLfhjcM0wyBq2P9aeQmRwY2nVGqc3h
vBJFoBtbfin9E1d0CL2/jaPwXYPXlnK5xWwFlDpPNSALc9NAomIi7WJ2tREhP4rvUMbJ1m0B4Qlc
us6jmG8Lu8Q9lfsLSOnUfUZevy55ClAhn9qTKIk3MeaRxnf+dlH5ePvRFn4mLmzTPAv7+0zfKxJz
hpaGBO4fmrh8Nvtzqn4cwcqDsK80cULXOBtvWi1Ihn2kn9AOtPtza7ql5t2E+5xdAY0hp60DAEu+
p3v7rtGDTvveTZ9Dzl7sfTyB0zIzWQuo7lHGlvhLnpbyoV7HKfLLok2ftLDZDKJ5kq7nI3D204cG
pQSocZYXc9dNd61D4AQJzQOT1tOxU6UmXEsdkPhVJkilHtEp1lBUa+dS4/yN15KuMzXooXpyk302
mAE+0LN+TIHM7WzOsEBM9OnOqA4Vxu7sy+A8GWZ+b7QSZ8FLgQUTujXJQsGM6SefmKfLDnstpUgO
JrEZLE8TFfxs2UEfCDkQxcnBwjtM8d91wZK3RMoXAVJYOMUs4BkrUY0l+2bhga1dS0kXYvoRKvND
p48ifZ/j0EqHYDL4yJi8oy1ScgB6zhAFsXEKfiEQWAB7az8Y94tn35iVIOgw5mXJTrJ2wJOId9XT
HhuW+rFC5c3xKq5vp+5cKXqu3rDJw/rcyG87vsq9NmIIjtGMfuZwf2m51Ema+5DGhTZfdlZx0OzR
J7AEC0T2gt500/SkqceH0iPrCXxt9kWj3997MOUTXjy0Ib1eXqAzWHtPdGhVIEKO83ej1fsF2IOp
UNvO4rzCtK4RorcTMBGu3505H8XwCfHLS6q8VROdqDK9S6Clz9X6kctOl5bXuh83xRDCntW2EGO0
0gzgJPnAoAvuj76E25bJnhasI9xdiysUISDkhYqrWUNMjbc5nxhUexsNVHBa51SbaTXo+7hIT3vd
3mTIebOYSJGcnRxZlXhgrMrPsciy+0UjIfwCYQQBU0FMXaWnsUOrojPzPUzFQDjXE5582WIWh/Wb
rVBclDTLauWiqFow9cUJsrsNEle8Zcs5ZHamSvp90IU/oBfM6JW1Vr23kRMWunuJv+C8QZaRJtO9
Ves05PfGXODyoReLfVPq9YWNBqYKUR+HVZCphyksfNWlWxkyU9PNoFmBTKfLPGPbuVpw+6siY/tR
tNtpPbVO5Ve0lYj9o4PZIsShrBxkwOkL9dyxZA44SNVgHCIZ7RC5cFxt/am5XmZwpkUKh3o5eGxE
YyzgdURLrHjGLbobWPZxnFJ0eeqmaWdOwFZ4jlUughAgAd5OPzPZfXKPXFHQtt+xGPf6maXTKyHJ
JNKSnS2/FO6t6m1/iPj8lZ+ZzXaInUI/gaG7Sfs4yDQZQMgO8vCpM9iZaMXenjkqV0swVg+tuexK
i+dd3S/lPYcCs+6o5IudTV+ZVKy2/hrlzkk5XBSL9jnCsqps46xJP0fu5wK+iwZOf0R8MVUJJrX8
ShvhulrdYcHqmpgwYZjudn46sHUqyuTTj8PW/yoEP6xL0wx4Bz75FfoApZXudW2av/OzNi2tv4SO
MxX+km45hDBzbPyZkiLkX2jKOS1TGl67DpKqzn/pAg39L0R6juN5Hn/VI6jtn8VpzdT/EiaFaUBy
BgHdqLL/pDp9lKDnUvymJI3wkCM0AxnHMUJL2uRllqGtLTPHONUaZ7qXsJ1hMKiJqIh+VLsOlUSQ
Nn1fIANY0q80yMg7aOL58Mud+00d6/V5/sdPMYSxXhWaR5uc09cnbESwHZz2ZEbHAVEACNoSQGNS
5FzA1GXRivsbWtDht2bCfvn+0K8P92gjLUmVDE0nD2IFf67ktV/ClNjPaiM6LKLctfjBxdG6aj6+
p4CmgWVbHwy2Vgr+u+P5YzACYXhwRODY5HodDYaRUAoto3+eazBs51h9BRuZfVC/+v0g9ElpqzLH
3KNB4qFsoxxBCCeVZK1u8/1eHMu6ff++mWvv4tW1rEUeHpW3XotHjujRjYtpvRS66oPeu4rq25JC
qNdgQtst0UMjDbBp0BIU55dKnSxC7NMIzcdiBxmfm84xMQzOAR7lYKHL7irvjNuCqnMAXAJuffm7
0rPTfrkKUQ+8/8Nt3q7jH+7SrDVdEjYILjDXP//liVeI67SolyrIRaUB+m2Sct4BUGgeQZrZ/S7E
oaLTcdC/Am5eLiat8u5Id6E90QxVWAQqpdFhEO3DcWQGiubXhTc9YvdFXmDjrPxsEzdz4yGXJ/gk
bNlyDUSsB8k4Wzd95/Iva2NOlWpA9o8DNQsPsdH1l4PBQzrQ6OUoZ5qdCSK61UyH80jkegevax0I
6K2thO8VifZQptZDO0UNB+VWUTIxeuUYW5EKMANW3WEVnqXoP0riejO3+A0GQnWa9iBaET0f3TtR
VxoaTsVnpssuND2kpZB4zgevyZt3kiA9j0oRJjhoUt7xO9knU1cYvbHqUPuGbVbL4VYPJ9+eBh11
B5i/96fE26mM0toTlgFbySWZav3zX2aE1Ioa7XDLychxY8qi4HFG2dhBVKc6qsxKBMZMJuH7g/7m
IiUdxrXdSAMTL/frQT2iTqhS4HlyMnXdYaTd93FHz8XyrvHb5B9c4rqCvn5b+QzR6EaOzopPIfP1
aFHn4IuFOBI4gEg3benR+JnGZ6WF7vb96zoqn7PIeXINAMPpwxrHknq0/vRGbSYji18wiqx8QjFv
Uk1yazoETZW4pJTU55pqZRQskZkV/tw4xa5McPtxfjSdOzDy4irpSC7+eQv+aB/zr9kYrurv5W3f
fv/eX3yt/+OVeeH/vv6vxJL9Y/zVPfDqv6BRo/d9o76vPe9O5f1/JZit/8t/9Q//4Uf4YKdi6jzu
/3mncvtVPSf/5z/br38nX3/drPz4az83K4JwNv5vzRY9YmVb9l+E22KtIwyBCEqC1f65WbHMv1ZU
KRADvuD4t39ppBsSvjbqTlDJlq6TFf4nOxW52jJ+mb1QvNdJa1M3dxFqMMOOlp1odqK8A2W8yRuj
0ijrRVj1bW+kH9Q6wCzhLAVmu6DeMNlFAdiz+vkBr11hYAMDZebrsshf2sKYb6PII9PJxO+1V66Z
nphA4aiE6xyjYQWRU5R4UbMHTUNjlTB5lvC0jZ5JCmkObqfdlws139bVyzOjoKblW1bYPiZp4xD+
m2jP5M/qn5y6NHajANVimwYitTD1MWoRUelS2djHTcnOvW6z6Otk5vLLHGE/ihMn/+SSepbi4syy
A75sqmjCow2ae93GM1xgZ7itxAt5w6AFkFCPQaNK+1pAKvItraNLGlojlgiR0ipSEXoZK6wAxtqD
QmTjxfbJ3PU90LcJWlBAVaYgOJPAEfss7CbHOs2yXKeUE7fpLaJpE5zWOM0ErnchoFZQhUg7rc68
SDUAqpukdMRnvSen4N4Uqi1RFcJ8cpKu+x5C00R6nutYh92Yg3duNvn9FFcJMnjDi63bIuWzNe4x
HoTZt6yBvzJwjs5UXjzAACS4D2ciBvbmxHUXO7wbFlyCYDnqujEoT4OAbIYXSDgIQlAy6W7dtZEv
CgpM2nfDqzR1bTZCFNLjgUXmWgwgJIxaUdG2bq1fTIXg8Em3PE2iS+THeQVSCwFwNVpBZEqVEQOC
H94jHBATGyyLgXNAoCsbAYSJrfJ5HLWZH8wMushT0bWHsVGepE6dVu65C2KQ/oUcqAtoxiQfQ6QI
GhA+txmCZpmitaPiel+VEotBRTTzzpx2EP15TZzw4m7g7LZqF8Z9wZduUijVcoAwvlKWmV8Ai7OH
T9Jek4Vg9Er7iyD/Ek1oWGCzU3BpHz0vY4nlm3Up6zRWkHL77MaRE0hrA9+2OIxh3XYPI/T8h3Dx
0udYLy37qqmG+mlCs0+jneipDYonNADN5HmjD1VDXLu1pLUBuLdIAkkWTXzfjU42nwzKpcSGgWD8
JhF/YIjWNQhBVe6437omjuaNU5t9fBaaE0EcRt0KfEBC67xTAmmWzxAExUXD/ic6W0x6ZxvNy0j0
cabETLZtCYAvAFQyXrmxMUz7oa6pdbqofnYEeLQ3daHMeyHg+AUh8T1fSjUw9lDCVQPgo7LdMBbe
VmRs60+xp8+YbCZX+aFA8tskSK/pQBvePbxPM90K8qkPeKQxP41aHYX0REaChZaowZOvQ3oc0fEt
EWd7shDr0zjNEPx3RRJTZsotWgZl1NdXroFXJphWU+ddGdexiSqUubgZjcawr4oqoWKrz5bz3E4l
/RCQanMUmGNb36k8jcBouImE4ayKGLt+4yTFtsjksEsME7dLWHgk8AGxi5G0GhJcMcicfWWM8dUs
Ql0g1Oudx1BZwHA3pUewhz8aJg8FFHF3hmSN1z91EptmQ21d1+ZknnpiRJ9a4Zx+cdxJV3g0qpyC
rWfOFC+XmI1rTCW8Op2pAcLH01sZTJ1T7Nn64z2Yq6h8cDXK8ssiAWP0sMMe+YyLL5OhKPl7Lez+
wCjnsYGFG5I8PzpOhqA1gRBIMS3CnmFNyEB8dgDZbm5sdDWZVYP7iqLmalHSe9RYWOvNCKPZJXrM
Lg6VU3vJzm0MWHvU3xq6v6OHqrFJmyWvgO0PZbFrSN3C8p9gP/PnUIusndOnNMr7JbaSM6urIudg
AlZF66wldt7DRTXdst90nWUW861pOMPnBCpQuOuHNibaOCz0QduwizeomRFQvNAp0nR9kOdAG9Mq
YfGwXYhbGRrKJ9ipHmjexgIGqkyd0+0QQBisU5OqJai8sL4GCmRlVBsbUTQDsqmx4Y52vCIjPE/8
vXpeAnrUS5250bRmV9UY62m7bjJurbtNLJU6RTBBfUFjY0cTbUMLEX12SAW0ZN/kowjQSS8nU0dM
bPDv3cbRoI/VbrbXLeDAljcwaacRLQZdtYCgTjWKYqneknQ9BFjGQBFsVexY41kBJq7B62Blcsqu
NcLMSDqtbboeuGsM7ZuILbrx7RhNzbmd8ji1sjSeBL3b7HZ2tLILhAsQEThBW94mDTmFtEOVzna3
gD/tExfUtxjNMeSfh5btjHvY1su8F1PXveQQRu+0yeunbU8sKyqeti6+x/Rooh19og4ZLvZYGDzW
ZD7VEFgRWo1jUVKEdqhxDxpi8pOis0PnCn1sUsPvobxIlpAeurwUMV4INLuro2LMHSl9FyMcLJyO
H48SOynAUMNeGMTnoRA1NnUO8Ut/1WN5yDeKdCNk3DA/u51j5OQC+UQ6os6IUhZjy4SWcMBSLIvz
WFcRUB2WkXOECzrMPBIgxLICCXL7MpXNZF7TBoP5POVtTNbXBF/tJp0iw4L/MZhPEf4TTshELnm+
1bppdzlKD9rZOLtXPVfkPUSuqlyWFHsQl3keDqR16APfJ5IdtDVME/9bedVnBjAAd9TFFWw7GOeL
6oseHT+niW8r0QZLYaHGL3mzGucLNUWXAj/nrajDcOdwDu78dk5iFP62mRa9sTFMZT4ZcH6RaqPT
rJ4qRyWfc6MntKMuM1AcMzkH8oASskluvDoubymcmuJBSydn1n2YTrl5yrrh2du8kUR+0FvySJCs
uKiHyi3W8n5aDERAun2DkZzZ34VnLb1w/STFzbLs3C7raK+EwCphqvFGJDAYG7sBPGDr6bc6H2S9
dYdoWSjMlt18PRRTHD0p8hWfUgkiz18ApS6U6qv1mealqLcVG97kMANGFndRqQm64oUQfbFjZxgq
mttq2tV9bITnisjU5ZMBG8q4S+ZYT7dLU3l43jzcak+lGavuuphFed3Xk/OUgh8Ai0DvyTpRkNlQ
uBlm3W7FaNcDpz+0nty2ZcQbZYFVHJ5UqgvOoxBxxA6gjxro6Gskd4LKIBZsJMDNRV9n5XS2ErY3
RVy0NMgykceH1Fy7cq6s+RBIWHS0zoGjcIlWoyl6jFDwViUAQnx8WLO9Y9cVw+QfzccyJzLPNDQ0
CJU7I7KCpkHKQDMi1ujkwB68R/l0o1fshrt4hjUv3aEFYZrbVhPMGZwc3cOm6NuxUoquMzpJmlxU
O+iM1X12ZRgiNDcKkgqpZ7NGuC0JgqjGpomk31xXp2Gnu19DChkDfpjGfWowbo5BwaSRt9qAsDzQ
8SMj1stmtWMzm7/Ivo72oaK2s0mV3dGKF9M9Jjkw89gUY4BARf1p4VWl5wtM4HOeOCydkks4ROaQ
b+n16zdhu6irxO3tl6VNRwLoClFdNbKOGzSNbo0nV6N/ZpsWTMEK4SPdNfCcNRRHSXJXVyUeijVv
1E14+eUSUb5ZiMjYUZCyzxZyOSGad9B0n4usaMRO5Bn+L9OOBR/bosAg2wyW/EyNJT2r+sFCPRPq
Y09Lr4LqOGb69FW0DVBnyyENbtOzZUR2BEWJtp4Rts65K6v4QjNCo1r5qfSjOyRIfB8q5VyzUfe+
FkjbMBf3M/0iK0y6FbLLS2Ol9jQGbHSHuxgSEoYwxIzXclCsPjMu4j3VNMUbEIfS25IlMf2dQdmo
DnBEWP86TaON5lUG8bO6GFV12k/KIIq+dmJsrbSB+g+KJ0fFa+oA1IbWos1asrV1HCSv6xlLvu7T
RxigYlrw1zoNECdfycQ7N6cR8Q0yQ/ptIZI9upxVxJw3GmktKHykfWe7qx7nlyP19c9Syq9SzNdJ
Mz9/EE5/GA4GmvIffv5fa0hVy9ajKesSp3jOmBkBvbdAtMogz2NyALFx0FVj+3xtwVTeL+w2xg/u
yeva3I9fQMfA4FRv2FKSi/L6lvANbzDqsH7XoB0vO62wd2E3dy/vX+fbUWxnPYMjsqS+LI8TdaDT
VSCfk8pfMPfuoBGm+zKco5s/H8Va2yeU53WJpvD1tZCGXA3OakUjJmo5cEKBxgcf6oNMotdFsfWO
CcSDBpAFSpqS2t/rUcREhEYH3obyAAdo1lLTdDk+NPN9OkdR9Ud1+XU0x7EZ0YEYAUPyWB1puRzV
+xAcMRxHXppZkNKrhzWJxO/fu9eFxXUcV6f0hi9i7aZQJ3t9VQPSTr48zMQwLId0V2EnrGEyU1/T
rbrcZhZE6z/q3/wY0tEltUwPqPtqeHg9pIe7hq9cgYJJlt0LaFXrWsTxcKbHSt7py1h8Y+UH1UCy
QfbBe/e6dsvQ61pLRZNKI5JTpsvroTPbmChUL4VPuA2fzoxzxcsk1lAAKgSsXj0+kFWl0y/DB8/z
zezhJnueCVHDoLDKQvR65IqGt0cOLaWEDEwojiyhUS3qCoUoLUrNp/ef6lGW148LFVK3eZ70jVDK
HL0SZp1gOzNcNjiDxWcHPhwfBtBv873AAR35jO/chCIWDy58r/JEtE54mdRZ8vn9H/Jmev3o+VD6
p2iNhWa13Py60BE1n5oWSeZ+2pM8thnLhXOE0bKh8qFESAvhhfxwTv/mKVMVRO5LCBJC1eM5DYK9
WDJ3ZLnvhXgoKseIDORUnihQ3pOKeeJF7pJiW4UtX/wk5PyPeW9vnjP4N52QQG99n3hxj268kbbr
MRgmcD444ZkulhhTseZ2L1Fsc475o7tLnp6gtYLY2JRybX4cTaq5k0qfbCP2c46oZ0oNSHQbV34B
CIe7xqU4+MGAR+v5OuAaoUWR1qDlLI4HrD3UC6aqEr/qHUqiKc76/OP1/GjSUDkmLZF3dK0I6xYL
7utJIwg6jdEBxX6PqmRLRBV9PxtaJi4eMyW0fProM3U0YX4OuA5Hg5Jsh+PFVhbRUA1hjT0zssyn
nFPr48TiR9FEBCqiFBQPxMh+sPIezRQGtWyXYwd9bDCE3vGK0AmnHdMZxZeljc8hVRjfq9RzTgbU
Bw/tNwPhTyPYi//wTbGPpmQMzLU2Wyw3M6/FJs+jGXUtAInUBEL7/oT8zVAkVErOGAy49npfP7lR
H2c94SSwmcI6DX5cFJx1ojbWy3t/qCMzJm83XyvEDbTgKLiuq/rrsfJQirSzZOyTTTNTCaGZSs1z
7IeLtAGxeBouTnRjVV14uRSctzaGID0Y3X+xhCeDncv8AlIudqb3f9bbO0AnC+E/0xatBlmCr39V
2Q9gzLuEKvHC2S6EnrwpXJVuvfWf/nwoYuW4z1w8nuijG5AQnYN7K4ohXg/3jhrvh0Ld6/zznw+z
SkxMx0B04R5fUZrAFytjqua9kSIENPJ8a6eoeum05v/GzXPpBAEqZqYyiV7fvESBvhrQbvhjV8AR
SZbw0mXjg2aff3r/qt6+8j+wWbQeUdnRLD8aiipLnrWmgbWoD9M9BWfeb2JdlkORscbQ4oguhFYO
394f9Wjfz5xls83HgYQ+Johz/GUaygzNnNVFPiscxA99pbKMArKH1/XM0zgeHxfocYfcpaPTu03x
wU75N7PTYX5iW6WLzIfjaHZyYka5oFnr93+ozWsHgvJTla97g0IW/KD3r/btaFwqrNTVEeMx7tHH
vyjyWnlQsDbk1N1rhUbtW/b3/8Ja8HYgun0OOyub5qEnxdHDNNLRjYZ4ptq5TD/eBHpn/9abICUv
94/tuKubx3cPVOuUSKFodchlCBKe0QNpaAOdK/7pT2+dZF+Ol4u5wnUdTxSwMi60g5pb16Wn67sN
v+T033m3mQjoj9mP8s1lg/b6hcsFaQN9Q6vUBaZzRtH1ubDs8iyN++f3r+fNxkE67LfZBjLn2B65
RxNPxEARU8S2m9Q2CC4R4+qO+Wil+s0gDtoilGEUz98O0jvE+lYpJofcKstbW8TdC2+UvfvjS3HX
M7NEiE+D9Hh3UoxVQzNoCjfZYEU3fF8IlunVR2fat1MaG7gBAZcdEAuFvf75ryoT3UoSlGwhrihp
WjhEi3k4UXbK9hndKjv49y/qt8PZ67bVYSuCcPD1cOHclaFDW4jhxvk+H6fl0MwUBnLpTNs/HwoR
/CpNpG735mUFak/KQMiqAKUZ71fuJdUZ4XrLoWowvW/eH+zNlKD8AGwRrz9BKW/PmlkBmpnKN4HU
oW7vNM5/Wz1m8v3hKOwabfQQnNOZDySFv757GsC9wWYYYDRMt46ya1DP7h/fOEbhplH9Wz/HfLNe
j6LqdNDkKnWOOLSPqLpdTHO6VTif2EvazQfljjebcEZDx8EixIafrePRGzspq3Nl1ECaAtH2YFkV
8gXdaj7NxkDLPZXRxZ/fQ0SASEr4UrCvOxpPT0m/o6vurXZkqpLSxEhAktL+j0fhukBAMBt0ZEVH
C17I0QYCOamacU4K5pleTBwH3XBq5uhPZx4PilKRy/6MupHQ163ALy/wDG2vtpORN6og05QOm0lu
aeoWXvvBQOLNVoaR1p0Z4a0IbPj/r0cC/D8CRObdzde1e/Cy6SIJQ/PvAkHCed1ZIZz/sa6uao9+
p2bbFuD5aE6ReLREDq4m9lRu6JJgaC8tXTvT50KdI3FYrad9kWwNZ1aXqh/Ek6ikRfJKTKwqAJvl
IfaAfZ9QZpzvpd3DYmlCcip3TpNy8hwB4N7Q1V69GnQWAHtl6GcPWWd54Z4m5iPkYCs9BWoffekQ
H8Y7cz1l3U9jG15SWIf4QgeHuDahl939uNRudAnTEsMAvUDrmkgLF8wamoZzbzIwZ8K5DklMqCxJ
XRmn+/dlWG1XrOWjGUQthqwlmiv3sidg5yl1NLY7rqMo+vzpDCN82eNITu1urcMczeMud+FNKcfb
qIg9LNDOku7Th/P47dvp/viW0mKkoI0a+vUzD7kdaAX5PNjguoFWEOh2WXqKPeSohZfGXC8fFO2O
F1IAsxy00FWheeQscFw5q8AtUSIir40Y1+5l8gqyXcohOv2zm8coLKTUV6mQUZs+LtSnrpYsAsXH
pp0stuIJ26xFaMXt+6Mcf+wYBUO4R+2RhYCS3NFyHcJIVV2sE5GH6vYs7WpgPYS2cgIoiLz94KDx
mxvHCY0XlK0/G+Hj7UKW1iqpKgWLY9Rs4iv4LER0L38uAn8kV/z/EczMVuWXZ/8GynxR5c/V8ErH
+ONv/NQxWvpfCE4d3eMdAouxCux/ei5M+RdVDBvd9zrrV9fDP2WMtovC0eDQSHWParKxTp5/oJht
AYoZEf0qUrV0mzPen+gYsTSsS8V/y3D5+CIxxt/BD+F8j+lgnVq/fEIaB4ELzfMkSL32HFFIOGzt
bu5vEBNpdH8Ho9FOrDq61tgOYydE0Z1kavCdUfZXmU200b5KpN7tWpW4lZ8BxSTKDUzCY88M3PIv
fLZagQeuT5ud3iFp8JzIBRsxiQfdmFq/auszslTCzykHvJPZC9NPy1DagVPaF4KE7xO6SB1oPxcx
R6Hh5x2nCzjqt7Krn0PTHoAw6lONFxXvGzJLXHsI/ZtmAZ6WrNIo21T3S1VElzZinwB+y6hfi6TK
SN2NhiQLUhg9LtKdUeu/VUOiQ73pvTLejZQP9ki4Mn5hXtwNlQEIzHNJ3bPSroKqR2M88JpwdnbG
4OlwTasJvcFMZjU97qoBTkuyeCur+WIwm4d+LrT2xDTn8FNddVDLBvLaAe5oDt400uoPhoaeD+yY
7JCHNdFV2vX3ZhGbj26k7PNJkq+I4gg9fRaxjYisVXNpdA2WVwuWc5mB5x2HrznQYYr9pCpDNSud
KzJ18hbxGimHWTaFEEqK+m83a7EJ2tAPppqsA5bC8CrCDDactpEn7hGHQWDVnKbQtrETTnfQWsRN
hyIp31DrNr7pAtO5nHk4GxtU9GnY25ZfttQ0trnuDc5GqVF9RceTn8cdfM8B6rO2ESQubHLPTreN
Ww/fYrEKg1TFfrZty6csFLjkosyACtc6klKBhsu+z8RZnLYaGpFaqsPohSB4EOi0AcW6+3D98Qp9
TB919JK6OSM63DTlp9m7JkwRpV9dDvBFepE+mW1HBXtM1xwT84KUVNrNTt0k510KkQCTKvKbDO4B
zNWMuFlIQXaJSI5EMrkfgKwj68Ri16wAlLBLvB0NZ7zJikAc2ivgAt3HSPYwYkhGx01fwdcqx502
JmonWmT7DSzgbLaQ8toSIUcajPUoyGIJw4BgblgcrgOsCGqNTHf2DFrF7czRbzR5wybrRk6Rc870
CqzWxGabOek2WxJjU7kYzTVsnYEoly/RtMC1WLHl8TLPJzWdv6CxwUpLJJNARCTOw6UICJSzgwnu
3YEYyHMiFU+97GZEYXKYw6bYkGOjMNMLFPJh35+6DQGF0lLaaW+y/0ky7xaBZ3tCkjSB7Co3OVuR
/yym/MHoB99eqbCmVju3lpwAY2o6EscV7FFMVgbig0CNTYQ8C7+vfiCh5MJQBDP29rkTxY/CmRCa
dqZPIqxvkoRO++O+4CkhjQT3C3fkU665yHAi+2wc0Q/NdvptptFGUGni6wYA666bH2vPuspylhYz
zb67gLFm1IKbqqn54wJuHug9tDjR32lBdC0mZQwVbK/PjDCfDoWS32ej9oeYB9JR8MHHqi1X7VTb
BzERFlgMMz/R0L/jlG92UzvKl0aop8IzwYEby0MUQQTRJ1HdtkjvBo5R5Jim8Dw63r8XEZY67E1p
gG9Sw2TuEWtVYyCzlEhYkQ+7usMGO4bJ5bLw7vu8zRDW4nSCguHOQ35P7ixiXnYWNSqaIeuvSpeG
opGdEzkcnst5xM7bFWIb2fnJZBUZHl/zZhm05QaZiAsqKfqu2Kaf5rEY95qRyJOcTrOO5kLW+zpy
5ksjyUdsRoY8ayriLFGv+aZTu1tlVqq6SEaSjqBbJN6DqOVCJJaWZ7er6rrBbUxaKCsREDN0PYAV
GtvYmiJLb5g5Jr7ofkWhz+6h+n/cnUdz40qUZn8ROuDNFgS9KFHebBCqUhW8SdjM/PVzWDET092L
iejtbN8rJxJIc+93z+FpR3Yv3MdmHGHCNVMfnjDH9m+9UaesnDlr785jWQ2hTzMDDIBT8FQBo4hl
UFvmdh3wU6y6JujGy7Lrutw6EgEAZKYl3uBcEVDu6s7roBX730Q6sWn19Q3C0HqHoIOMk4aaEZ4A
dzdrGGio7ehZs7mpG8inUxo1e3MhAlUvMmUnnDN4TwESERExKdLIcUOGWSPhMVyyVk5K4Z1Vr1/W
jIF5e+Ai4M79pnMN56nIA3YLCbfMS6YlKL58pYMHKnoARrymumRelW5AN8cz7+VlrIaPVR0X5sBg
IwwHBwta3vnFpff9azeLbjvgAYxxPOpzZdj1Q7i2bmwMKfgD5+YKryudUjlkwiucfTuxs9Kfdm2p
95MLbFRMxnubZsYpN8fuWmc3/VKp0qseWeAKqOAU8hJ7RtbE/eauEDCHm6Z9gJddb5ka62F9i121
GDcKQ2ICKo+EYSQUYeAT54sDdqqSd6kt4MLOYPHMEuGuYU0n9C/ZU8rcdxB4z4XMYDaDySsw5h7G
IEKOR34XQDxdY6ROZYQWNbevEXbBDU7we7ozV9iJ/cmpYbnN0nCfy1r8HSvr72JZ3V1vLB3LwNwm
gSUY7y7vyQ3ne1L8/sHjyXsSBj907Bn6uV0Yx9dyyu+ytjV2wWjbh8gvm7uA0sO19ZlyD9FdHeua
D95uyPuWbdNfjZprKyQz65cVIrfs2nTZmR05oqh0L0UQvUSt6j5tS+QHf3R5Hmf7bcC4DJWvZ0Mr
SmXHo3tjjeTpgasNnHXZCwAvQ/Zc6zJ7w+L9dyZuvLFXyuQSK/GtTy52TDTC4yD8iIDQf1rkbZ6P
Bf5gB2ax96fG2SJzgeReem3S5SWYGmkMJzGt5ka443hpubg6zRpucrMHzJPDzh3r/iWQ3vhYVWt/
9q0O8brd4o3tOT61VLkvjjc3gGTEdBoCQDl8S+mGgURLxaxY4V3q9nCeTHnqzKC8M022dsz20dGv
muXYKV3/HleICBgEAWdb62vfBW9l1u7qwVlPC1FlXrWovQZLig9xCrrtlLfB67pG60PLMfkBEdar
RXc2Jr2S5C60RION/slQabE16aEe0HV2Z5L95XMYZvKMB2G8IVRADNuhgBiy6qD4FIBgrWTi9fD2
KF37sxGlTFhNhoGQtvIAIuAnOfcWwpUEqe565k2q+8T3u/q78sy8SLoh+tZD1H1YuCcuoa3D9Tjh
PtqChtTf6+KAzyHVzto/Zt6TLzVv3yS7NzgO7lXNURjT2R1Pnhe8qsnwDg77+9kKWRhJJpiP8ITV
FPcomF5mlWefq58vf4naNdu5VCajIY1FQD0yKtSkwKB1KNe/GC2Xp8Vqg3MlymKfGpHa5vzvnyaY
YT87Vv5XZ/6fksmTTbv684HUPlZjBa3EzFb/idmGaYsFjmMOmXLrNjKKY0k4zJHUnWEf1L/JnHrq
jMvAy2Akfu0FL2V9+8LLlVXQdKjuKLf1GCCNgD6P9i2DSQCQBdUoyyOjJfIsJ8/Bo5GjspiHgxvk
ADsUFBCnm2CFLJVzrwdhk7/pPf5FeAvaSY9/eUnIurvazHeFCAhOTNQLT/4g32UXoLZjL588Fueu
dvy3SSzDmeevh1M0/SqBfxxlJtO7MuiAldt+lwijg2NZefNrH3X1zg2LT+JJckvmYN6FVBezPHyl
677rXPPo2ebJQ0i1Cbsg3ef22O/7Fbmnru6Y5xB8gub40s7Zs5hIiZNnZMPjNmK7j0FWJH1a3yH5
fcwQ463ejwRKSegIkrC/Ta30t2b8aC/b8dqG5nwQgf7uQuO+qEdmrFobXWCJvtjloLlZTc48wrag
ao4cum1Ex+6UtM2wz3vsbe24XIbSARePMJ3wMPNU/tz+9OP4wVnkmBYGXGLm0rZGZQRvxsT7F9Ro
201lnwxlkftbtfWQLhkE89mE0EHO/r3LydcjYMGNq0m+ouUqE5LTJDkd+csJMKd6awtmhYNtPCIC
3+fa+i0jA76oFSGA9JCIzIDVwc1uHCiWwvTUzuTQ0ZoVxit8j7jO078WQkxmb6IjU1QEwpXTPOda
pEe1WkwYRdmQNNVSnyZS0/GECv4092u2q8rCYF2Dl6F1C3fWTtNtHazFwbOMk4FQBdZYipHb0+1d
1hk3K6y3MO8z/LJyIqlWCey0csbt4LVLYusVI8bsLBsRcJORTZhhEVIIyNS0fpuWVV4aUqMPLMjv
7QQgtsWKu7cnmwOXqupToNyD1iDS+EXs6zVzwAvHZjD4KoiHaGpOGbNRoYl4YgjkdWau+tCt7kud
20AndXQYoiDpnHlDcfSI5ytP0qGUO3TBbxOrSuQY/p1FkJ2b2UISWvGBD1k2b3smGTgqy3GHVZdl
tAN4SqtLH/qo/WUIf+JThg8byDa8o7SWPoSh+iRO2hxMFukAr2IO3ZWd38jzi6fwyzHKClu28YIN
fLFuj7gNWw8sEM+w0JQTBj9IrgLJYEfDoVb9q+voGce7sR7oIO/CKM9fCVzUX1F2IZdsgSfy15C/
aVnObaXWZPI5w6f090CHpU9s9VB2XITyK3/wSKRc2ekhyvhKrAUaFzFsMXd8pe2rJ0p2uoyRhUGI
QxdwYjNhPsgh2q0+v862mn3t4CIaKuetLksrnsq1OjIPNZ+NeVq5iXpAZSqbvZGDRjAUm8oaTzIo
d3YVwNfVZbvLcn2Dp9YvbYYsx+xhEDXpYVhG6pzpVCZjC3bLYp6qgEaWGCtEIZPpjEQou94Zxpzv
dQnCiJmeDoSbd7Thijrt1J5K5XvxAgXooBkaBEOLqoKxvauq++FQ6TmAokPQVpVjylEbNkw9F4+N
7nkxMcQ2ejtmrTqWsvLJkRX4XozyB0XGtaG+n08CIHoy54vFkdEsD6to8kM1Th9DbyG0bpwvPDRB
UluVD+TN6SEO3gfF75WrLBULj8ixbYFPNxNhpWzF/QczXHLjN1/UDgn/2t1hrVeKPBjBzdb/6abm
ywjshd/CRdkm8wGixgYiXN/n8mBlK9+8/+7I8BeKkyGhcZBvl1vrFUW23KwDwCWshAzktIM+Oj0v
4+oUeIIMp9giU5xOHavZfqnhWczt8GEGeFGMZel3YYpd1py9G7vXsnhftHcaGt/HtNypY2HCfwyg
mwJ2WJ99Elxbx0ZJ4A8shaNk0ml+NocI21BINtwQ6y9vLW9O1Ued48is2rZgY8ztrVG2WDesrfa9
LTFN9xBY03Twy8zdVL6igsSJzWbE75B3HbxoGP46Nv3lI/P9uy4aNuZAnN5t0GfYDOtoCbOw55xK
/YYvKl0YESib8VxPb2FUVcmCevFqU8hiqdND4lrduU49fyPyqKRFreApdw1teLvpGOKV0Y1lyWlm
HLioQOOINop44+MSIJXEkmUJEW5VWQ2JNMQVWP1D068PGUSmjBkYAh0FhYFmJWwbrKciFVkSrPJf
7e681LCLIsQJOJ05n0TOS+HYF9RPbux7cOqMZTVQpTO6xBwJ7hZTFwfB5TvBWK+eGJB4qAf2YBUd
8jHsf/VMIsc2UtrLfAu0oCX+O3UMrpXCLE9Ev2kj/5spNfhpei5YcZpFf9tKUwyq299LvnK3KPms
isk1TpZh+qfGIfUsRuO3RbEbXVin46DLl7jt3Rr7gt2A+lXAtz2mVHLfGrcEXTjywz9+SLUZJdHK
48Ato7pwbr9dQZ1n/s7HMJx3qkqnS6C1QfEjW7YpI2lUJcCcgpd4Cfr0suKTSTvvdyrGvVcaTw1X
8IOYiidvHSk+mvXTkE/O2a7VUTXZY9i19K6a5qSmYZd52RtZjh+TYZmdVXdOgmccy+cCrs7tgaU6
brdyb/P9/ZgxjDq+Y6gCW2eXz9JnWgDW4lWE6lcd9n+8vCMpPfkm5hMIZ2Uvwg3Ssr+WN+4FbfpW
atwh8i6z0JqZ7Um463fYsAVoBZRJkbrZYkI2qWHMILVcjWqqZRWwue3GkbY+HcsAaG0b1zHHNcuo
KufmMksYUoj7/kpKADuSF00bzTR04s3qL54kRtfcDOxds36rOj3TsLdjZyicGI85tFHGQmNbphp5
iQoSZubVoaBBupuX7Lt20GzlMmeoRJyGwdkzcgj53V3sJ5nCZ2XsuI0bM3vEucp2GBqfS1h/kYy4
UoB2kyGoiwS+x66x0GuHjNLYBF9hgT9i03ij2rDGzGFDP2yLJnZ9NCQgLJB1KcX2o6t0XylGzBY4
asG76rq/QyomLv5wDtO8uUY+K0JmB/WVVo6xc6xa7JkoWyDNZQnVYBLqatx3PWIqf8yiHWsDNwcu
k/kA0dsYzmYxXZiTLQDoij+0X9+yYdzJ0v6G2MwcTXozNrk25cAiOAwUWRLHoEzO7izQQjd6szAr
Vxfyy/EAFCuumXIOnqooVJsl6AMeUN0na7bAQYO3EtdgZzepwJCGg2SnyIVAy/VA5BN70tbwBMm3
iHMTImbn8HjX5fRcU0HZRC1YdaV8CMtTCQTXFPNGWhSASU9amyElJu7X4tVYza/KxbWVysJ5qZ3+
jctYlPSzH8TIV+9FZzx32v1iaP930AJ/tiKx8R10WpYqYNhSZ9n0AYDfhXHiwAyA5003rn5e7oa1
ecB7Vycy84uE0jTyDKt9NPiNlG/tFC5rs095mlsP7n/rI8Bd+Os2bVsqaKUy25pKWVtnqDxO4GhK
HG3A61B4mkYj5bkRxo+bdviwCoLggDkZX3JafqyuZKa6pUqS29N7Zbts7Q737dvofC/+ugby4Cmn
Vz82ot40KQf3zDQOMyVTboksd5GduBlDhZqO7KbHHrPLS3D6Y8kopsIfTiXX+Itn/mgIqo0ouEhS
X1NZHYdg/oaUCx9QO7i37W7jOkxFw1gejPwwy+lcM9AZa0swhjCtYtOxsT9UXZceiDbx39rSRFXG
Oxwwer3LzRBrLJWpDVP93sZT7boJZPVELSKeJ9Ybtz+WDIK+5fNw5m71i0szyhlI73LZ59FwLTL3
VVbKPS8Lnjr87SfJiXmsqXcWv0m2nnJv+aCfzFjSd2FH78xcfi1uinaM8e4EB2Zwskz2mM5Nj5OA
8u+y+GxyNcNVxFfM1LDrJGPQHsjB7uXkv5Hy/jVN1hv+9vxAIynh0woPmhFBo/vDiJuNg5NGRl0l
9qC+pmH0sRLZH9wQGzoWIFoMoUO04Vysp6wdNjz7yeo7p9Hvf/dseUlkV/IU0r5CBW17R1esiIfS
yDv41vqwUsD7LjXHO9EMj2o2KMQjilqdx7A3Pkj6hXFf3cjv5kRHoqdU6nka9sAkkBkYfA/zV9gR
DAiX2aTVf0NM5mm1zQsPC6Oh/J3UIaB4wx3O1NHPso7OrhPdMYDHGECgPzsNO9LuYP91gbbiJmjg
HTaG+BNoKBZxOuS7wfceyM0h90mrRzlPNGFcplfn7AVi4bWZ3asssytHOrmF18Tg0Qr5v/EeJk5F
cesVIh7N3mWT8RVT4FNzCDlKxAbJ4DgqmNT2VutxmQvNX86s7ZqXyQzxwmPGjocLY0/ZR1WSj4ED
OhYFmxmO0VNOGWIzt2v30JmCnieMl/9R//j/T9wNodD/d4e4RR7/X1E3/37L/3bGWNF/gLJhTM42
SQ0Q6/4/PeIw+A/C9MwqUY1hnvE/c/k8UDdgcG7jhmTCCKj/3xaxBcyP6QlmXRzKf0RE/ictYuZZ
/lv2h7+dMSpC4OTo+FfY5u3//6cWcTpRSyFo3Fxyl55EFrhTaG7kYDdwLM1qXClbN2UBSbMXzQpj
kxEImeiiyjsZjyHdoNeyYwD1j8+ZMnzwe39RDEaq9ZctrCb4rqIURnVVNq7/XfXjSl9LOIvelWim
9WnEuDVfwZpU7a6K3AGa6MC6YUx1ujdFaa60gWCTZJxdBsu6KlANTKc62h83cjGKl3pkmLr0xIof
c5z69epPdtvcGZFbPy3T4pvHINd1gaivGh+npnbfqrYuDaZ/WWffXV06TZawnYwcb1OP7mVlMFrP
mD0ZKStuCZEXFysbWHT8f6g2GSmw/LX0JfR0OZfZsx5dulvxOonwx++N8M4uQYds1tqZnThd5oXL
QL42XBuwBgLC4i554WxAakQuXucMFERMVR30Shf/3OSWqbdD2TXTR0NxO7jP8qjIwZN6iHgyhjDG
nyqiYX/MjbLB1Ajg5yvT/cT2XBjrA/XewqTOlQfFqw5ElzSm5/WcAHv1mw1j3M/eKPdWQ+WUEXTb
fVlh6ohd2OAEMN26PlLFAYEeZh6OewbaqvYGcl8NeKMenYU/RdEzylK3LseDls7rBG1/5IAHH9oG
7esXRGp5KAYR7fRY6vtsmlMWKOr7zp2/rCUWUZlbhbnlvqBkEVccWlLqzwr3cmzoYRl2XavxAMmR
f+kjVdx/qOWlXpJK2MYhkGW4Ra8TPPEkG3pX1Yh0Xmx2SldsVUuX/blpUPPuZ+iOURX7q+qGqwef
tbufvIYwLlNkS+9BE3ZYgXGOZI3OuOmH4zrd12FjVe/UlhmdDUUaTcktaRQeQpZNMgCpO4fhDwW2
yqVXXdJjptRYQYhZVsUp2CqtdN7BdvOCZImoOmELCac7bS2r+4lodnbe196suEm3A3XHG22nod3g
WAVVtnZhPv/VXWcohB0RNT+J0gBXs7e0aXPMJEPfV/JyjubprwZj3XbAIQSJBMRuX5w8wMjpXq7z
8zQ3JlWINlzGbeRnaZbAZTAQDphaBgeO8xXgGIlJZSs9m3FsiMVFwRT7iO5hkeWSoSjQg2F9DOHc
jjEkI/BUG4ufXCWyHvuIr9yu3fJiBgAJm60hOQU1CSSvPj/5Zrkafjz1pYs2hKElOQRJ1vYl5MG6
mkeOEK4vWQrivKNNgP/MjFZJ/6wq1J8gl533awrcFd5JB6nItOJyqMrMi8l5U9ou4Jl4b32oMZhT
ZIz+gbErPw0uOdI1+p/Uo+xu1zdkGaZTMductk6zEfgAkecaDNOzrwukHVKtg/PVO0rSgqPmFW4C
kymgl5SaPJ0VawKIMzUR/dgFArgXR/CzCpj7QJI2oZ7SJ8g3WchMPnRrLkKmvkH3XS73nFhoPeRk
NKqTcIwgumYoGvnsy7D/yeSI5HtSrkFhB1zvhjCu4W5GytCYEVLXfWmMm2d6bAvKWEVh3oDzwVg4
H37YKRZGrxjEflahGXys3GYAHi+mC5Ah7dWHD1eq2AtZmHTTO8UtraocoD2U3tyPplvqBE+QPLoV
R8VzWhHOHNEiXZQzVvpu5ToYD6WAgt5mRebt/W6xGO5i8JzTXGQVy5MuMFaLLNP3Tleg04xEdPbg
fjyMUTfQAtOV+eCStcs2+UinpiDz4m8IRgbAt/tup7vC+My0MX1Wo3CORcEgIqX+IXBwYPoh9+pK
DXHH7+VChnvBjcb25OPHOoZkPMhf9umD0EwTco5fsreQMnhSjbXlH0idi21Bd+ZxtdbmTxWm+iO1
YNUAz3BVv5uNTnrHWUOu3KY8xM7DKOx/mAiZwfVWKy6bZh68i1vm3a/KqMwPgjSNt5lHkV3sgiP1
s23MzcW3qCdzfFT9EWiawD4EV0NdIAxVFLCrYgmnIwadvD1VfWr4l9Qw5+7Bn4r5uUP0Uh/JWJr8
UZ7zpByRA/1cFaybapDwnfum3VMjImFjGrV/NXX9UlUzH4kygheT+wlwbHBAPH551t7u7zZNHqgc
42tmGwOGMlGU07sSa/WWecuAdlGm5iaNIE5A3Hf7i+gt5K6tEscVBAsmx5B1IYPh3WRW/iSn2jjV
xZzdic5m/aH2eRZuO6TPrrsYZ5Vp3kjf4APJvKEguNIsNVwvCznHaJAki/E7azK/jvFpVu0Aat2N
rukt+zHWU3hZkZKchqoGBTfW5UNj8UyGU5CCd1BiOHOr1fwE4/hKdhfH8aCMS6gZ3bRXzz4TCn4e
3QE6aWHjQ2lwPCWqHhE90Ae9dScGk2c5GyjVNcWPb/SHAmJcrMesehyCsXyuVhThgJCmo+sYESvB
UI5xB4rnI5tl/Wkr4W/BAvDsANM4pUxTfpp6dBQt+/XeRshwTlfKpg3U86Nbs4GsdIVOYWBgLXEs
8MCK7FBiBvUMnaogehUWS/Dkaz27tOqBsK0BQspxmM1dSmeHb9KV5fdt/A29Y8c13mwGolYFChIE
JWb0bAI+fiD0Bl9KOuF5LbVAcalKsPe6ei1oh+OjSf0dOaHonpM9j+Vso84uuTGskS2eU3iZACGW
KvogIRDE7OnWPReR6igqTk/upJ0k6pzoni5F+J356k8FM2KL8Dd4nDLX3c9WMZ/7xqY+SvLxcTCj
6inlZkTF7kbfWKjzIjHumvu6oM/Rt/VVFK6KOckC77CoGKUcpgCGLS1K5CA6LFXenlmMSRZkKt8v
NOV2NEBIzKa5OpeW51AHa0R4jrqctFawBC+jlTFhb47+nXSb4NEo0+bdJkt1ingsWS6p0Xa6urqt
1W/7xtM7v3Pd90xPAA3NBm/aOAuxYQb5BSL6vZJuzWujia13bdhe/Igj6TTrfWn1dUKS5dObyKyl
8NUz3wE7RPfhMFqCYuUwo1Ixs9/TMpUv4YCyj3Z4dgDJW7PeKns79g4vWS5O9cR1vKdaSGakuSq9
FseRPinoMSILYHYOTM0FiQ7Tfj8Ga3fnzi1cQ8FYE3dygZSFZ8Lpdl7hREgSieg4144y8L07p9kf
N4jKL4eMzlNA+GY7drQaFj9Xd7iPGPECvA1rfoZpTd6Gpt9PS73oTbjUu0zPhXV8yz/MvMj7Uo7P
oV1QemGlSabW3QEiyg9mWvTU/+oWcP4aoLCLmi9HO6ufdAYcnFsNt7xmYQpfTk7u9NhzJrxzmJ89
d3pWOzZrYkGDBisk0JtuaEbRb+3zITqT8wCoEVELWVv/lXNveZ3GwmT3mnHTO5JiFJJyV52bfra3
9rR0F1dpRDslTywRM59zeAql5n6aGJhaZMHwCl5bfFL5X8OgN6kdi30nW5X3PFGL6Dfgo4zvmUTs
Oa3H+X5wOqbmhe7nHfur3gR+1f2+FTY2pNwYsheDeOWxDjeDvGl+VDGR86T72UzUuzKcuDH+GPt+
9AkiaHlrXcusu+CWoY3HcWjflW72x2aI9hafQ8BCHZDOJbcW+rocy7gPcSr0Gsj+AMTiIZ9Jn+ZF
eB5BJbzTOlg5YUfpjrmI9iJ55wZp/8vHjlhtjXQXZbD1jNGhbgfAH7IEDVRuIFwsYlrh3le2iHS3
2tV8Vi5rjFwW+zOs6e2YY8ve4bcNoLgAffhk3lelq3Y+G8ulaeuJFvGgzrY7NwRkR3m2tHiYGCh7
Ak7MgB1BxGMT6fADt/VrmwtitOlMOyRnZph6mZnShW/vOo5eR/Kq9c40o3ZP96Td+Ebq0gAO833k
j8uz5YqPucJ/QR8qTeZxKHd4hFlwJEHTrh3aZMwlYIexGZ6yrKwPnsC1Be+Zy0INdkyIJuRDWlOV
DJHX0daM2qMNu2JrZ9FyGnuaK1PayI95nb5ElNdnryr8U541Pi95+znJIudUqM090yt+jZ5iRWfj
yMBMJkf3iByW8G6SjXXOi+JpInXUxn2X+ker4iG2S/uZim3/AjCQ6iEa3g+W3y94pAK3TAMk2uds
Y1hhIgSEPn8Knd3sj988YOpgcjrcwuzonlTX0x+u+awHJ21RIKbV1YqafDMDD7y4c+4mHAaQN8r+
2WUQMskcV53gfy10o27338Z1/9ZOZlJSZM6FmBllHkXhs1lGK54NtvFAGh8L5+EYOS2doEx45bmt
a+MwlY4+KC3VdlS9x5XDpn9U9U16z9jPUm+spkx3ofbmk0X0rIwHTRu3VpQm4hkVGwyM7NvE4nkJ
e/qx7eivW6eOxDO3fGuTccy4PdZrw9UIdbzM1aNT9tljRhDimWKWu9dGFJ0nE/hVljotVWrW0g0+
6NfRyKPviMjiIwVLDgHuyhU50g1jNcozPiejqXYlRH4qYVP+3AdptZFNPT8TYf89ulFGCa6vFkoJ
optjgupNAkOz5cMaTGTlQ1c98ovkU6374MDiWh513qDDyIzlU4XKvKap8M4VPc5ta2QN8Wm/PKmO
Q0g9O5QFzKbZj62c74O17c5OKd9d7gXvUVfkX4QWYaBLbIm8mgGFfuluM5JwJ+1o95FpjZfOmh6t
oaI3upTyjK5HfNOVxbaUqvlgUdr7LOa23dZF1D8QfJJvPS/Le784EVeOgVNdDsrszOHgTXQWuXxv
rC9NybIL82H59jF9N6Eqk4wQyGUJ3GXfKT87+1p2BwgldEJD0hkggtRWNd4jvTB3B9Ow2snGVrsM
F9pudDrYX2qUF7lYjDw5ozPsJ9bhU2+G6jLlw4uOAB5oz2btzChSFrLsNhF4VekTjpxSzClz1VPt
6OYwSZl/STCsp9hhLfDyY0rAXL/2Tiu2U5vZrFKUE4phemDBXv/owQcPSiu+3ReZE9JHJuHZuwTf
mSa0joGcrm49I5FjDOCtyCGTWv1tU/EjmVCjJxUWzmKfNm330kWQC53J2hC5weWiOCPnwxhuaFUh
9u1h8vZVal0iaxAxpp8pgaM5X4cgwAFell7BFU1Res+twSf2nInhGM51zbiCcx903u2V7XmNLfNb
mGl2yMKCCi/fBKjmxT8QBBgOOqicBARgeJhvVmP28/ncyVE9asB8j3D+h7MARrSXljNw0Mi9Ez98
e2rGPsTV3AsOnvaLx6QdYdP5VFhVEI+dOb9EE6LdcC2MFz2OzROZjxnvEOxoLxPu11opvWn7WiRF
mxpnw7VJWjK5T1s3zLIHBpKW/RD0P4O2IOIardpaHm0n+KDOn4q5kQRuG8OgELHA4zbDOsUFhza0
8XlGYsWOqIJzrSWkt3LanN0PxuX671qLINqFVBoT6jbjXsGSvA5DX96z7C40c4OKXBGrZXYIIBVt
Mwqfv8xAe5taGt629Vqf4820YHReW7xcalhOhJjMW6OGfrnywU3SO4YlOc7vTTnQwuUcQjtTWHuC
m8PeDLz0jS0Z4LHjV9+lk44IHNaGUjyyMzPsyrMZSuuwmKlODDIsNx8fzSJzzgH29LTwqbgwvFCY
y5mRW5w6rbTAUmrjtBITIs6wgFP304do0Dfzb9Fiq8xq/cfzKyJcRcrnO2psWGLOPqmlZLtRl8u2
tqjYxf0UNVcmPkBFz/nsQStF/Os73je8SusuXAHJCtlzh+60E26tiPcWmnf7oUpLXYA5VAd7MI3N
ggTl6tH1vCjV8qZK+kG6VS3Wrtzl3OwtX8rNVRRbXcD0whSqBxlo+31yinUHArJ7cQuuiTF97QEd
aASEGKfjg1AOfkiL9q41L82PXzt2Gk9N4yRi1NVnGxryCUDZTxrY+o7u5Hq0c8oycR/a8z5osnBX
EBna2njt4tv1/uIPIqTzEy07AzXx1s+MkCbnCpOUuE0b0sA3jEdqptTBbB9aeKmK53yh5kPV2dub
8ATvCYgCrS0b/Ec9xLxYjpn5uA56OoNWD5/yWcu7iJbXpg4cGa8CiVIf0WCOMZ0Hu6llN4zKFd0l
9/ad7JeI6RI6flFZ+l/DJKdkLIOBhJAGJ50Kh53PdiBH+q1VcT9d0oTq/LyH2by+WlirbtM3jkHv
NJzTZJgxa/gGV3VjyiHfdNGtzFnhc2dPotf7A/27Qh+ywAqLKej4RwwVbk7Gn6qrmkFk3yaezWTx
LG/rS7YuyvBSHMZQFjLh9a23YWnW+JS41mq7mY5ZmWdcjvKBgDLNnZ0KlvGX3/i38zOMw29jnPIX
X9HHjdlp1td85Drr2l2495Wsz8IyOfl5fVfG7oAFLBY+xZ9Ueti9mluvmFmV7xU/5/28ct60lcuJ
0gjlc0hmcNu4uv7T0Xn/MQvL5Z8RWF9ZMQHFoML86Pp9dLfwEtPvUoO1D0nAvhHMyzdl7joP/4u9
M1mO22iz9r18ezgwJKZFL7omVhUHsTiIlDYIUpQwD5kJJIar76fs/rslWi2F/2VHrxwOW0IBSOTw
vuc8x5ahuZ4AyB6CwKI8PggKxo6tcfsmi3cBdgAhhUYm3rT6FFVtuBOMTs6p/rTykF2ugsT9XAdJ
viYTryL5ym6etJmmVa6HFoHaFK17uVyVwuZ84qEg7jvvrSyKcc/W9muUD1f0xro1VaMvkRpucl44
MdKhcm4XrxMk7qG4dcuRBLuCUNSMuhvhYIl7LINF7QLGIx1/MyBmHYJ1wsPIh+ijmJjQQR4z2Ex3
gkJ47PLzQlFZJ7fD0MPm9cEEzaaZp9c0tT7p1mPnhNb/U13ItzRDHTRXkcMOpOjIAHDrD9hPCPYW
PHG2ERLloEdNYvb6exDluKzjNqrQYWFiGglz3FktyrM4KDlXBXX3ra+c6gmO/N71mTQDj7J4NlDU
MXWWE6mYE1ROyKgKYf05L+h8mh0Hc/+Caft+EtQjPKIXNxTTrhds0RhZtG0dIMOeckOgSzn3ESPZ
flZNOn2UmddvlI39ioJ5tg4UlQ5E7/mtGrPuCjN2ch1EXrCVjrijhv4oU8fZdZb16M++f5NE8tof
uwVNFhLaOJ+iW6uILkHYTTeUbTB+CM6igE+uS5ioX3rBhDiE3bQNCyoKftpwDMJMi4eJE6k7Y2EB
F2q2/VTVd1FRRp8dZ2JjhR9z27StPkzlpD97xj27J1yXo7YPbdvTzb1XquBymUt9sJUcd4LD3j5Z
UB5AsHd3tEzi2wBYJ5IXhLJOVoao1OMRjZ3Rd7aP5RYI1XhHTG2KPpN48Qy1wMekIFCOo1D1NJbn
SVaUY7muEUAeRr8mBDfJ0zJf5RYfsXRdvccNX2DGI/286DQ9XHhgxD5k4nPkUGCF184F+4pig9NY
r5qSwAk5pNqMNQN4QM+FFr/Tt6mol7O8qLiOEn98QJ1hXeBiD240IF6qaHPg7SxUt+f5PNunuBeQ
T2fDFv+N2hccjx9oRLXoc0p5hGud7/s4GFc00PxD7VAMTtryakQGczFFVKTRZtVrx66TK4Ww+DgY
NpMNt/V1icJvNG+yVVEloQZOT+Rg5EAfnxCI3U1txrxWDMHOAlzwWM8NldpCat5BhnTMAWL+ELpz
KNfC8uNLXXmEoFaGL8HMzrTWncN8nAj/GpMMCmedjMQ2kuWHum9ySIPVJvBWougC9nbWWZ3miWua
YBRd6iYi6O9sVulyHazTVn8K0Z+fWEhI4p2iCkABq8pWTFSRbPyZF4EGUmt7EZMDwVPNWb5WbJqm
u26UphZnDzfCLe8Tv01ufU2aKAWJJKRyRiu+LNv8hrputg7lkD/03dzvAEQDxw2svNx6kTTbcKC6
vvKa/CE3/f2QVPUHaL39DTfC/gjyNXvtakLQnPpUN+u5aln15/bC5MOZjFW118QP+PvSrTnB06e6
jkzd3MZ9JF7cDFb2ipLHdFcIFAAGWeCKSASzt0CpX9F1qdkBDh6V2Th7tebhpSllibbKy9RHClOA
3GKwZx9IIDAb39Xm2HUshau4w15atnODoLVGjwT6e7OAwdgoF+dFRfEXHvhYnFRiSGNO2QkhSnBP
2GDGL7JuxpvZxPhuKvUMzv8MTvcleslBvxIcPx443s0UI9kkhXF1kgF9385vr11Mp4elDM0tQ70a
1hxWZ5T8SzaOJ/zK5+KNUrXKt0sxLvGGgoZrlSx+SdedaCrXdwXs++AUl8J74GAfiKumboOnuQgT
FMIyNQ3hDCybzlrmk5+vXXfp+y91P1BRsVwc9RgRixAjZRj3/nNDyAk92VkJuS/yCgRdKhRKRH/I
3S9OXcY0aXs3MbcCp0a3yhL3TokIV9hQh2jaJ8IRut3kGxLt4tw/JxLoZkSgXCFnT0fXu9O9rNqd
tvr2scVVvVCpbAlwmObmlk5cs2unID1atMHSQy4bhMLZpINzdhtyvgEzW7yit86/N8PIgAnYTJ9f
9NMAIONaLVZ0pDo2nJgyqS84cGhX+N/OGiRZ3RMUnn0J/fhEclj4OtMcwjI3ohBrolvFQFo5TY4e
WtPruMvrwBv5CJL5ymmXjl64o70Hy3UbvQPGT3BEpcRw5VdJ+xUu9Xiy4fvjQeXENh6sJPRPikyZ
5zwbSY0eiq44FRxgS4o+I3kbQRVl0XaJW3MjsHouR5sCU/xQikhR1cmYG148YZX9ehwSrbciBvq5
DgraCsy/HF+rCavKbqCClrF0i7K70VlvUZHCHHMfysUPdgVcDfOYoauzDkSdpNmX3hIDhzSL0eO3
BJg0uW6/ueZMmw4Ez3XxXPOBeAwERwlbs71DctWnmcVrF5RlwSm696sLTCrIAZsRIgMtd+KA7cQy
Dzl+5h0PzL3szzHGZYauPajcNzEyoZ+nRF/F445zn9xHlvRvfI4Kh6kfh1e2vOV68dS5y6yrjRjL
Hvx+Jjh0l2qn6e5dtMto7xsplus2L8RauSBgbePN32IWgvsaHT9Z1RxYHiNwA6eSTfUXO1jEwzKO
0ZNNfO42tvKQSBCAzeukEdnV4Ab1saNf/aX1O5SGqHSZuQZvvJglrVpa7z65ErqSVyRvRVS9ALwy
y1Nqvg7N6L0ZLeu9kTSnylE/YStiMvXkEV88ampda/nQT7iKpqqbgJZWRCHr8/ZqdN1PbTu9pPhg
L/PAcb5Zhd8fsjIyt3OSUefJU3a7zNA2hBg2m27RUxLGhXu0ExNdyIZPdjTsemtG0Toi1/g0z/hs
Mytor2U6MYStaXYIi+sbVOvIFlx2Btc5X+WhDp2nasrczzJwndciYPwgEMseJjMHN7ESMY4Leimy
SYKNEXOyx05QPpAdshzozdyz7Sb0dMafcoEmgVecL9G1wHZWrwZUnpde7kV7Rn94PzS9/RiktCSj
dgie2mZmmc0J0t0MFn7bVWrQMOSS5ASmKPsG1YyH26g1TwQLlQ+pyqZr253MRpxL4V7gPTIjuQ+9
bLIj6Q9gu2bEwxduKUN6hl4DcqGIXZoy/Yhgg/I0ovf2sYyHo030yb1VEeA3m+UukfbbNKekJvY5
RQeHauuxsZeBIxre/DLJgQ+0MzkolCiICcTSF9UU4vAdQIhy7EtNWXRTRmG013aQHcrKBy2PDjXY
LUxehBDX7cdyTJYdpr8vJK0xZTA5pviYA/cu7wHEB4JSzYzvb4eIGRs6W5vzR1dWKE8RAwQw0g92
6vF5pR6b/XT0Avov2FqUI90thaVX5WGsoFXdYvGO1LROUf4ehlnQ1ql9vefzcqH7owauz5v4ioH4
YcDZdzdHSbzNOn3Cvu2dSm8YkL5WOXL2iaB15EjqLcb9eN13sn2d5OLdj0wBOCti54GIG5x7djx9
I7wl3BMI4J5bfHfCG+RlR0rgFTkuT3acunep69wW4eA/5jFRzHQX2P551aFM4te0BVccubK7RKgZ
5BeNpTrc3Y3cWD76E88iDhgij3tXoPK8narpy1xmLyb0KLpVbtzsl6p8AA/T7oyn5S11SzPuUJ7n
D9jVr2AR0/QVXZBcxtM0oNYUrbc7V2FXVkiLNWf9RJ/c4BQ1oaYbPNELmCYkprbAMVV6bXZZpsVz
lGUZ+say6D+SikTlWZT+A0NjZt0WJQSHINiXKTOGNJKfZJbwakA/RtHPd3dRs4gt6pd4a9uo41em
9rBzyLhMty6n8mtYryCX6uIi6rXazJ49vjDqrc3CDu2+aE257WMUJ9nIn42yZNyDEY83ztCLl4me
wT7wNPsrMznEetIyv0+tMrunVTQ++NToD7lO5jvVQ4QIZFmgnBEtdiOTN+5TSythX1Txs62TACcT
0QiqNTirkTR/ZbdMPTarrdJZswg1NFfa0c/eWlHjhkzyGvdZhFL2oi/VAXtCEV4tPIwPyGsXfYUK
BwtmTuzMTuemxB+P4x2tcLdhlNGu0ou8Z7Qkn/q+tbi5PvM+KBx1lPOES+Pe8vBPDjSP9/HihgdH
psuqtESwt4KlWHde0V8FQT7kyHTn7GgvabUJI/I2yi7VWx27/rXX9+q6cQxuNkW7Zd7k0m6cYxmW
YF/YUI+pXBXk/iRUnOj/bIxrW9NxkSg3dnRImn0QhMtV5RagCxxrIkO9xy6WfypsqtkZc9aUjxd9
kzv9Nyi0QYDrF3XTapwrWZwCxMb9daCl/xAiWw02AsMq6R6GQ439UYz4fU6wv1LvygpYFPcZzV2T
b+PaLrlRt49njMaAxK0HDER+hNEE1dGlqL3EIKWv3GirSmxVr/3sCusDWrIqPdHKHcdtL4Xov8wi
NsTPo32z6me0x0mhMAfFDYInapyF3awMYJUwe4k72ym/ZRZoqy1NX/qweOn3PjvY4+DLpSaZnrKG
MLLeBJZebhriw5DMFoBjKS7fU49ZSIpFWnhZqWa+sfnm91mkVQZWo0Ym3juoZ6aYHHBH1uEuGXx8
QTmWlcEWyT0uw31D0gy55HLy4TkUtMq/UUtSn8Ng9l58y69CimduUG5QxBMHjOb6belG59iDHnox
jteHx7Fuu+q2nTls7RoS3MVxaiVjbta++9blmbXu2tjehiijaNkkPWLOpLTsi9of529BxnFpEgJU
wjTXysOxno/RFhENUerSxTm5GjxqJisMDPnXdqH9dCj7BnkKPKD5m2e7y8FiN7KPRc//C6w1qS5a
YjBY2OMJ4deGFK6YTKeQM98uwKVB6M/swmlZcZZNsj2eIGU+iMrSOOK0IWBsN1HrdfOVqYgPfsqV
JnwPdYLflW8oQTNKbGEjSOd8sqyxEUBJGrSc6gP7xYJdol+5Nm7SKXb7rZCzVaJGr/Ww5yyZ+8Uu
ivrhTrid7RWIDW2/glgN8YMGQDYkaOS2YZa3ZztN9RQqV0ebvhsmCEI4Km8ocI/a4up1N99lnurX
QZJ+pq1gPjUtsTZYNhJ0Bl5MTWkmwzWh7bxtZ1GnT0yVVfmkNUcxvPO62sfTrOoN3uYED56JHaoM
jRX2iDaqNmUFxW2a9lsTtTycAkBa+YCiyCO8segQqt/+6/8k2vPh7d/+5SCQ/p8DSf+9SYe8qt5B
vP5fcDogyD+YKX2fDPTQ92HSI/f+i+KFuuAPUPI+EL7ARxvtfYfxcqI/cA2dN8AwNSHoeeAZ/xPj
xX8i3hwsAj2SCJl2JP6JRttBIP4dxItf9CemHIkHVWJhQ9H+UaG91KYZdJCKTeshNfLt/CmNvWo7
d+2XNu5fozw6DXJGreOW3VEbnPyoDH/Hmn+HEjv/Co4PAUJxV4jIQyr7468QlfHDaIzEZiCB9XKI
zDFq6q+6KB4mS1+iumrWUUFNtG3aK73U48V3b+wneTfvdOp/XR+qN6RKUmFRxr97CvGsOvhfpCTX
AsbfhuUTV6ZAzYb+B0VCYi+kxnuYnJkRg9DuoCtLC9GBLkdCBhs0AvVI24Io0Lijh1ZkbBSGauWq
Fh80EIR2838fW//nxwZ/5Lt39xNiXtN/bb6mqv0h/Pf8h/5yRLj2H2BG8R3YQcRHEp4H9F/fGx+O
ALHLSOctEzxyfslNq/rs3/4lvD8YA1DAXSZOoIvn8fefn5tw/oh8G5xt5MDcw6wQ/5PPzf2Tq/od
NM/lxAV0NQzx06M94xP/caRbvkV0Fc4lMjEwfNOIVUgvB9MLNnDZNGH+7jtU133O6ZTFEYtPWhjq
iyRs9um+ctwi2HbzpLem7ghDbNIouNK618u2yOceJ2c12w/CXUoaKYEK30qPvuCaOJu4uvI5x23G
yqfoJ+EisR4K9TUUkztdcNoMd4QA+5uI0pakm5WRnCnTkWW1oSa6wtePJwA6NvhlOj5sXuWSrBDC
LRlFIhHtWrPoZS3Gznusa8tISiDD5K/tZSmwu03q8+z4wbXwUnRLLeK1R09I2FuCJ2Ctw0QkbJEI
ZEe8US8V1T2HDEaLljIAkdSy9zT7vBOCD/E1oMZlrR2h2qOQ1nlLTBwvcDKmKuQ4PSbj2OvBqCVF
GHabhiLcGa7hd1ekeZTHyO664aaaeze6wMSASgxG34QwBIfNXrCpeKgWLz3mNq1BLG5VWK5pv9c3
dHKwimc87k9W1fssw55L6Ocwt5fhwjl/1Q2UH9Z9XHRyCzhk6+BamNeSCI1+3dm0DXk2rrm1o076
q1ZI8wijrUKJkZ55DamfTOEqTjQiryHEILzqxFx+KwdfXE/+VKLiEN6r3wzecIELAXMEBYAYBR1u
EnU9p7VzPAcrsn2gSLaPa+e8l4+nE3rbaNgSFQvqp3QUu+cxC8DuWAqqSIv5kXOyw3vOyisMafmT
dLr4Y+D2ZDoOie0dw2EIxAodicW9VL01o32O7+jCVx8Z4FQcBhNA44ksGBxbK2liepf0J+MNZByl
OAg26nbp1XLpdnBo6Na0ZmB6rWR0sMLO+Vi7lcPw9510WyHXTrcpZd1imyY67daphTYoSKBWWHp0
HhFDmRf2vQKuLvWtYgeKjf5xaUQPiYOuDNCAOab+nXWh+sRBkbbH0g/TdVpaIPzgFCoOQG3Z35Vp
j2kbWA7XiOkPnfUsyJbcNq8OdRNUCh9eAS+b/jDbdysaylsdN2EHkRccCyqIrqWyS+G5WPWuEmhU
aFUCZbE0V/AtppJV7QbBTcR2rGDXLvoPojCtda5QGmyFk51/zahCt4fF7sx1bOn0yALo7EPXKqhg
0pmrN2CQVI1g2usOug1ruaP/A+wtblDE0T0xMBKWwbuek9Gmhi+nUzhGGnnPKC0GZi4QmteZtk91
bttkWssGU32RqHJZuzJ2xENfhz1sKjc0wf8H7fV/qVvvjPz9n/eC1+3yUr/mcvj6/erknP/QX6uT
sP+IyLvCFRcRIASF9b9WJ2CvGPUcottEyD8IO/iv1cly7D8EgW42FmF49J7w/hvqigzzD0JmgBE7
+OwiB/nSP1mffkQP89eg2cK1RXMVnCvr6Lt9mB0WvgVXblxNNqTFFB0FGKOooKGiKdV+92h+sun6
kRH917WcEBkp+GHqVX/uyb7zBpYmjA1IMUTtMa2YdaIi+Kvp5GVfdAus04uoBv3mkmci7X8vvn9e
MvJ8+NcRvH3eAM/xezsi4dl1UbiS6hsH5g1lbmvbQCz6DYv6Jzd23jK4PsbMc8rXuyUeKYmQiT9T
Mk3BwR4IBgnWAVz+AWhDg5Zj9JumWf/6Yf7kxWHytGG5s4Nmc/HumlQcu9Dvsc0nA8KdVMx1skYc
jWO/xxhw8euL/ewGYzukwYO7xGMn9eNjLBJPOi4JZpSgmu4Gnqz/BqNCIkI33XHIFTCXX1/w/F6+
f2+wjDkNccb3GSZ8P+9g9QxIm6YgnlBWr0tbz69TlnQEivkfNbyJK6bsy0zq7a8v+n6wnC8ahTZX
FFzTt999C4RbTC2GMixkyKcQ/hN8pckT/81g+ftVMNzaofCJbuHDj97dmsE/bi02DgJWXnOTh11+
LXX4+utbeT86PA5YIQVUtp42aXvvAyDo/yGuU7gJO99RjzENqNvSDdqDdoZ6/48vFboofiKOkv7f
70eTKJwVo49FHGLrwmaOgidmlnl8xkY+LL95R+eR9uPAgGbNfGW7nB+ZRN49vTGnK9Ric8O6HiV7
wjSSp6wzw5OSRXpdOzAg4epM9m8+tvfjn8dJbgKti4itfEA62o/jP+0DKZHfLzSsg/6UE8x6WVAY
vPIwEq/R1BGq++uH+pNBEnE48Xl9js0Uf/7v302VUxFJBMMQbWDyRNs495J9FM7Tbz7rn1+FRJ9z
UcH922ed+4J6bA0o0nM7CHiFA9kFROk/f3gxWZUOq5jvsda5P95LUi1U2uyz80G58qItfQuvUB6y
fQ3lt2xo5O2vn93f5w5g6CT1gX3hxuD3/3g9qGUBtU3JvgyhOk8Zy98Sy1XbD89d7XwoItWzWXV+
kxTwky8udjlu+hgZz3Fz71YamOlurcDtgDGZw60a/HbXEm2zT6xlePz1Df7ttZ3nKCwJlFAiykhn
O//3g4M8Z2uoPDhZBIvo63FJi4umwfv1D69CUifFEeT9IWdhzsg/XoX6t002Uu2dTSwze2LisjYd
jI77f3oZZilKYYxyVmjgyT9eppBRHkd9CVk06ECwjHB8G0qo//RmOM+TJ8WGiwWaes27D5iclz5E
mu/CAiusjWuSbK3bJtz8+l7+Ngb4Yqmgw2ZgJiQo6d1VZpAIJoowJIcUlTApLsstgYvTugh0sfv1
pf42Bv68VEysFBsqF3n0j4/NntJ8HgscGwrkH7bBmtbAYe5gx2x/faHzhPrDhEv63Z9JZsy1iLjF
u0VRcZpsAXVj3qAh6DCnz32456yBEtMN5xFzs0uI+TqQYQV4SEzlgDKqiKZ/fL+kcPBlnVMJeIXh
u0fL9+oVaR6Gq2IyU3qcky6mbe3VXfub+/37OyR4jDDRgOtBdnmf+EEcXg2hISZrfmqbXRbLkEPX
MuxTr3Mffv1o//4OAy6Ay9H1AGl47yuxweL4UtXg1rRZug+hJZp9SyjCb6bfn1wFKB2HjJCrnNPb
fhwpaOaC0avmiKyfBtYTjMsVap/sN4+NTK53A4UzbshRnDuyWUw4u/54HT8visWgWloXadZP24r1
S4NkzORbGOHt+GSB7ybxPpTsTzeoBhIMQVIlIr1INZbO+0DpsN65k5RMnxYYOLxvqIM3blKX9lVe
1stb6BsyoBHVluprklSQ30UiNO22XNvqPvW0oVnGaqxQd0k0BPhBnFIdbWhjYL505skqP+rYhOTU
EBs1++FqbDOYfjdM0im0celC+D8V2QQKf6TBE3gb1jNpTv6UzOZsIozFdmmawTmFYY6rHRYS1rmw
K+OYyo8/o6LwCpVdDoiHPwJnsy88etE13l2luw+JiK3wU6Zod17bug4hNBOfRLI6JRUbA1bbx/sy
j+FALljTZtS0M8IP/G+53DnamlAHmG6ua1wRVNrQDRVdfGGasZ7OhTo3YU0t/Tbc9hNkq7uWTLhs
l4EkQKtLag1qHtIQ8k3pJvJUOItDJEO+MCf6gFSok2g2Vyt6pp2/Q7PjNvh9k9Q+tj1c1Ec3sDOM
kd2k8uqlykSA4y5qPG9Fbw8jhGMDgsYAGsl+r4QJcWI4LYQtFYwp2EjiELHqTG65qScnfwSZbC2H
KO4sgFlzITJkSKrNb8M5Cx6jDGrevl2iajwYFXrfFnTb9gbC2EKtqQpbFMmjmRUQg7zGoDkR8XRK
hxJlH+yi2tmA/Koa9qH87afMMjkyHhTvdNhqv1pQWwfTiDyprhBPZmevStO51e1AzzJ4mAXK14PW
MDsgiIh6jOutMimezM0MrLUfNuMEbuE1KtRAjsXiEf17g9itVpe4anxv21kF8o+8BtOoPIQia6+r
NMpuaOEGDT0jAt9iTlwLxqmoV/f4R4b8dVZ+5xGL0diRirc4eHpP70tS4gDLaYA3kP2aWqah2aay
isdw48rUNm8xIPL+SkSy0l8HibeFWlHZx0u6E7Pn3NjkbWVHwoQymFAKwfqeH6G/lHbU+BcJTqLb
qLblN0sHeP7Qj/fWZTrG4YT5TaO/uZUOPHbBkc/zzJeloLqKOgl3uXWIpyUwr/ZYu81FOsSYP91Y
li4SCL8OUOQXVJ1jMMw+jpElxQvboOE/KJNXISEKuUxP0P/BADp9jJQDxHqnLzBYtm9wVnoIZD3f
8JdaewjXELg1l/2S2vMVkVIWeMCoM9i7shK0/8zHM27IJzDowL00vZyGqK/uYlrPzgX4y8zaZJZE
7uN4WQpmKEPss8IeG80rJylNtyVoTMRb6ZV1dAGqre7WzKSsYKheeAxQQZYzFS4JPkzl6HxEVGub
i5C/UmwFbkPUaWGWldtITKDGezcnx7T3IDVQ4+5kQgPrDECBW1h+XaBAswHOKhcPb90KZ+8PYzN+
8kHN6EPGiQeesqVq77LTdSpuB+yIwRNBOJnFs4r94RBEFay0Xv+p9q4z5e/ipo+fpN/nOH1iC11M
VbRfbWfQ6XXW4c2hFCqafAv1uO22Yyqi6l6qiCK/ZaMr5QUN44swcQ85sES61o6IWohmwRu+Lvn8
z6XcUcHdwKCG96r1irWDzMTH+8CBfz+WmUPuh84A8dNNU89taIG+tOaqPulBNYjupsq6KQlauWfi
D136H5GVXiCLZNZoGk0pMqu78gF2feeQgxNN6gIut48iNIqK7sOcuHa2zSwIwahhFKS+HI9MtO38
gmBsnDoq2gmnk8QCTYVKnqFqzRzdW5k5V17cW+rGwR91aJkvxL51/KJYzyH2q099OmTFthmW+FNQ
sXCu3Sg6R3PIObMRnztNf4nTXhnArhlJbXIAmHkVSDtXmwgHbHBcRoeyazraQ7xmEUdZbvcofbfC
HXqA1sY4ywZOamjWnaaFuHJiYJKgAmGaHzO+FmenrMKG/D00U3+UJkUJDdnTh6QPa704SNtGCJhW
VeE+9r1S2QbTSBoja02ht01jzfEX8QWboSqAk7fzGgo3W2IzwlemNWlfB22Y7obUF3LNx9LZuy5P
/HKdha0IP5uiwtU0WahmjvNA3sWKN9lS78jA2lBPX7iTMaW3saEhQbPFN62/bNE0ps9z4lBKmyHs
wANxzJiv8MJ61doazzKrdHKDGbRkx6awiwOF94ewia3I52pcM6DQ2uOBHAnQ0apGoZ+5Ev9k6ae7
njXgcz6r8b5wckH2r4U/hUxwwnw61L/OyiVqEncB5t1ug00yLo5VCasEr5iV08ppBS7wMDPS3RgJ
vQkcQFh8c2tX1fRnHBAEeqjnVxoxGtiu8JCqlEoOzO1BGlmr0XaQbMTnhjCIv8qt9ja2VQEjxHBe
NZ0mOMkdKxQwtokTZmQTPEV9kzWHHFrqsNWZg769bcYkWIdtPp+o+s0Y13WHI0nBNKNXFhTVZV/R
KVgHxD58DMmtcle1hn0DGLpC8OIZkJ5rEkjHZRN2bX/KFmTs/J4MFi4BBmjpJfAhLKZNGc/EgCyA
iPRYcuK0/aB9hnTq8Mk3C/gLI1UI3tCX3huu/IYFcMRvzDYTGzyyOwSQ0BlQ3K7VwmKwUVGBLxTs
TvMyKxJzVp3XIlWMYvKJ2sqFxGqrglRvC0nJNmiKcBuirA1vPO0s0Y7awhSxQaK9SJEEA/dqoLOG
xFKGJVL1uUvkbZrAGf2AaaOLIXhGdY9ItTBmvESEu3hbi/k9Rz7YgMsvieNxV5Uci+neRazgr1sw
s8WNKMRiLkrRF+Qm2oKxA+kygMrQl3F52bGX6B8atKs1X1oukhxD05BiT7UyLTA1trTb7GUH+jYS
hxZdcp9eud6c+18IEqxBX6FrhwMUKxbSYGVCqkDlurM80X1m2+K2MHo1oG64RsQwIZwf9jkLor4w
QRqQ/ZVaID67qob2mXI4JKIFkUXO2tFAbxOcBJ+lRdzTkeTFDCJErRyqwm04n6Ihl/EmpydXrWIr
y8udSmAq0NxEB0j3zFPdhk0XRrBMFi6PX/IItrwZ/9hrT8NgE311si2ascBu/OWpzZCAsgeXgyRb
Rok7VY/m6OvSw6zADHWFa17g3AP/2a9RwKJfT1qt1JZ0p9gA9XS955mzLcPNjQdnZyc9mVMxUKV+
Z2g4p1v+v8Vdh6JfeTIN3qj1o+Nrp3nQ69n25G2Gpw5LMb+8YwJkaQQs11g3trKRjdfk+vLz0J0F
a0NNId1qJy+eEztjBgH0gpJ+8NgkYh/PTbeiATa8KBb1cT1IKOEok6Emr1WVjE8S6s1y1oGP9E6d
LniAEUcWfOM4BCdiqO+DVdXSC1uzcVVmO7tIvPczjVJgtzTHHmjMe4RLGcsHVK/n8DYAcGETXVlN
KTFRWfHsuoREY+gwACWiqELd2EDw5+o0Z6BhTdEd/hWr3gj4LRJvS1rTisyk+Vr1LoaVdO74DAtZ
oFAdigFFeuqF/UdNhseXtlSUTDGBxfaGM9v4rYnmDtBzEexFgmNvZZcOpyXOAqRUIE7VV3Oo+FZ9
dXZD2n0/KQioFEFXBqtbjd2xal/IpQsvl0ZAUoPVA6J6qvzsdmKm6x5jgF8BvLxQM5SGGf67jIWz
gy9nWzuVBWWws/HpNOuw8UeMiy3U4DVpdKx65Vwsp6Ep0h6UQEj+lmXS9JgVjfUogzS0HzH0InBW
qjQfULN6t5PGSgZeSlh3eRFn1jawTbCLIRBcSdsIEv78WWJVL7v2VYDDvDUDR0a22GXFYdgNJLIC
vLK0np2m8s7LQUK6ghiK6VCQd16fqHmMX1PZNN+qzhA/Vlua1TP3S6wzsTM1L5OI6GKLXjU9Imny
zCn4gFbzlxSVQF4lx3qYh+SYcyZVl2lJysAnN+JYeZqTeHb4gaKyp13rlEP5iNwVYCooNVK6GpAR
89x/yADe8E1ana0hAyHqzqEyGSb5VY1R9nEM+bq2FUFpBl+JV2kseb7/nOrCPAhOggpUbNh7G2dp
2oiRVACgbvspinaz5ZjLaWHPvoY/zimEjzVnzNkDfB6MTKLPvippQT7v2mh5maQe3nB3A2JtCRYi
fCNCBLzqLDkQwlqncKWZMZpLP0iybFcTVt5j2sAXu62UZgO81K73sc09+yMe8S5lrq3s+iI+S4iL
pvHKLXRK+6YRXlXzGroAYjYb9bd0SNr4IoQJ8dz5lZdtoDxXu5J8YW8duEv8TDCS1d26pOQlHLz+
g70zWY4b2bLtr5TVuHANfVP27A2iIYIURVG9qAlMYqbQA46++fq3oHurkvRkMOz6+A1FM3kADj/e
HN9nbSrWxU94suP8qSi5I/sOjgxAc65NDaY0MzvvXT4P7udEtFBmkXFvhUaNh7glsspxvIrtdbXf
YFzjfEJQNgA+YCdYwY4imRC8p2IvgU0Cs887uAgVsO4aOz0kH9s8GotjM7W5GXsVD3ykwzk5B3pO
ron9eE0lz2Z1JUzzOOIyeXLwCaNMgO0mlBxjXj+BgB++x27QWZgU6cY3SCLu22qhEeq/elaKdHLH
L1Pa6h2xoTfOsWXwo0KgLoeldhAU4+H/PNQ7ssOiPzRtFoN66oQHTrIYq0fIgCsTH5e0wMqcjPqp
ofe6GwgDw3xckgAJAvvP0thN1H//ANzYpiD2oIGQBfG9FmMCJwJILfThQwtetGaV9uc7yqvK4GjW
jYat5NrMH9YeCkS4AoYE6wXRKA3J+m0VEaAtBcNwck+eN2GIMo7knVE06EZzRwkw5ckUcbke0nQj
/kYEwNxJXSH6neeU5ietdtEILSN73V03u9vWrSCg0nKY54O3atkXdnwL+8+EJRR2uEPsN0Dj4n1r
V2Wxc3oDX4TcDwagJ4PdPnp1PHU7gH4jaR7PyHGmY6kWB8Yls2GN+wuON3EZxIcizvR8n6PU/N5Q
gxjsOsA4nK4RgXzWGn99F2Xx/GdbNgBF4xlOyM0kxvEPxmVsHS0guekvKnkrkFZsjbUbMH895Jue
QkGKTFqjOFH23WP8gLYaSbNBWRzmiKOufy+pa0eab1H5emz1fqXEI/1dsZcY90WUTvV1Dnv0Aelj
y55pTFsYBtaaL1r0Vlv82cTNZhls4qsZwLBNgh3JcKcL5M1QSVecluqVg+ojeYOs/K6DE4KK0xpd
T7WuIEu1azKO6p9ydnFgEcRkuto34IFp8pE7RY9C/kisOXGaQKHqPgDUd4I9lADuW5p8SgXlvu70
a5pz5D2QTXKmaciTV61HySQaGDe9zYGK/ek0Y/mLve3wQLFFYn4dIzEUv7KZzTdybHbQOxAvuIQs
ncjqj0kSiyY0C3+jCfTcVZMEaDJcXfsPmLz4LWeIHh2/w9Cw4HceLOSdnIocbG2EY57o5+8Ypt02
Vfuuqu1fQSVgTQvvj6ow54cs8LsjBjxB6OJR0W07Tk3ACyhn6KVoruzH2LeX5M1/wXFYo7wKIAOC
HK0OY5dq95oLb/NITQceH66gimOfUb35QFZi8znxyMCGZjc57/7Lr2ec8X7TmkpK1sGCZfrIPVE2
vAsGy/jIwczAsgcgi7lb0N3cI/miapx9Vv7530sLc1jjLoR7He733c3YV0qkztbco9ZH203179uY
jfDB7pf537yG5le4ptC5huaqAsGKlFDvXMfusYHDBtr22hsOJhSmcIV34VcktbG/1YQGAYdmNsxc
/pmGdF/bxX1rmz3692DCr3Ez42FzDEQWio/X5csdKDj/rtKsVaeurHXuYtFSOuKzFv3SKWZ0L1wj
/C1J7Xk+l00GvDZDtxxdEjJUAf5PS77p4RjJ+4js755S+uAAu2C+kHd/6acM3SXrvt162p705pTQ
2AZIOd58NYf91HvBXoORQGRAkv89Yv4/LP0/tzuRV9RXy4+q/NE+lV5t/+GfyitcX/7BsNvu4Qyu
/MCF/48uOACH7jnuJnkyUHn8vqf7ly7Y9P/hIM7f5EI28gIORP+rCw7+4XIdisAYobGJwJ+I+b//
53H+7/jP+v6fF2ad9O//qIbyHoJt3yE4fnZbopnGNiRoSBoVeJNxmGsGcWqpGb2l9Dm4BZHeDBfu
O5/fgf/VvHQLXVGk1+R6LtAVdvV1lM23i2Xnp2WaKJlEhJt4wAuQNFKZWt0+6fp/veHTN9pC56+L
wr9+UgqpxKw9UiSeODlm00xbXUz/bU7yhtOXWzfWaWic1bnvUwA7FyLsXB9KU5c5Z07NGaGmUjeI
7P1kGuJNUgDAPLz+RtLk9dcrbaH9RH3R9Fzh2MVSn+xuGIdrxBGxEU6tH38tYsBDb9o2tX86tQkT
a2xuyyXz7zEW1R77pNP0u9cf4vk08tczbC//5Bm0wtYYoUNDNflstxC37Vg/koAZPluVXfxb0+Jf
PyJd7iZjj9EFJbYnK7bGj9XkG784yXJfBHoJ8dXrb3LucxFST98E9mzlJpTjnpq0cjZzr6H+RArL
bRSHg7Re9v3gz1ys0FME1x3Eg+k9NkHmm9ef/tx3kHR2dSr6sW+1mv1gan/OF5yewqziWp/dw2qY
4eu/cqaP5GVSj9lkuRiHgAkY6yP3LvWVaxTuhbF0rnVpVsjYbhnom8WJCuvh/Ti2GKKUZeO0/1yH
nk1yT6cA40wnycpO2BWzvWi1OGFcPuMvloJbuc561x8OjjviAdCIQejkT+vxQ242eXptTG4hbrye
i5Jbp6R88DhFPSmgHiCutptzF98TLyeXc+kRt9HwwjRlSJPGktZT7VMfALDH1yjAqHXK7HLc5kvs
crJMf+A6d/0TSV5uHEdtTG6o3wrqAxrwkq03JkSj4sfY+vBJYDt2Mo0oXcF2aRP5osFuvA9aNQQ/
1UaSNG8MYFa4b82aE8WS1QeL0lh/t2V1A7VoM6QpI045Xhh1IE6Fg+E39btV+RnTIf+L2uNLk0U/
ucNsZZAtSr3IPgM9yh4nPPwuzHfnAkGaKgbMNwodZvkJN9wthaJ3lGNmiecphrE0WRQrt2dV4ouT
r/c61Dgjbr5STr72Fzr/TJzJ6kcWWBxiIxaFpe2XAHj4tNrktTiOYHwca79e/wZbSLwQKro0XWwl
U6ApHHGKp2a+G/S0+3PSuAd80zF0izsSHNGlesAzmwd5Pz4EqIkiXCNOtjfN894h59l/9Ix59t4G
adQbB8qSIqynehPUz4Wp4MwgkFVaY6I3hiW24uPCzYIrr58B8JNSSC4p6M71nxThVjtP/YyvyCnO
xXaUXEyLSpBJ24wry8JIl4bTc798f/1rnXsdKeBHXxNmhGrmhOuGXx0j0dnRcR2S6rNa+1LAz8LT
MSQ02bHmSEgPGbiVP8iOMq2otS9FvJaBHK+aFNR+ALwu8F1s0lzy+K+3LhWc/u8WR5dCHmwqmTc9
q0+B8NbQmnq/eARhn85HHeSD+aBpqFavEi+ZSFqUSV69LZxoWrSd6HXvwpS/ffiXAkqaFsDIjpCw
+UQa2RSAz5b5x+agEu/xdNHev/6iLw8D6oWfLyuuhjVJ0y5sw9t6E2Gtk30zRZ53YU7Ymvn7K3BA
et58VYy5Dnce4lC65B3p+Q7hBLRgXAVjiqjwDAM1x8k+gt6GiGjJH7zItR5ff7eXAwrx3fMfT+Y0
X4CQCPBIhllyLx272fViAml6lwooDB+9pK/rD6//2LmO3B7iyfqMaiiOPPzdT17nO9cpibZ+p5PU
vySLPte+NDu4OA+lzdw3p75Y8DAoMahCBTSeXn/6lyfU38XnT5++DASXO9vynADI0Q59MIxIN8GW
3QyNcCf0Kan3C15dVlxYks69jjQ9LA62Q3Y7Er46F56D13xuB6O80Pi5Dy/NDVYBDKFptn3lNNZU
00Tx/JHccImvMvzjN1qdXZLwnhvf0jRhQvmq05pz+eQUUL252MZfxSkTB38qPf02VsL/3Gtl5F0h
AI7Kva/75E5f/2bnulCaHko/NWsL1/NTxXH2GkCLn21IrrK70P7L048jV5wEouemmivik1jiNt+x
w/Wmo08xMeC7brade6XX2PItT4dejELP7CNDnKwRHFXQudXeYtBdeIkzneRLc0BdtiUm5oTlbEXR
xzUSxkdtWJtrtWeXgj7CWgddHGdUEbfTjdNPEFTT/kqtcSniEwOJnmb2ND6jEuAGVb9qIZwqtr51
2JP5CudTExujlm5HqPfG8xuI13WhtmOmTvB564lG6SiUKsI7T5ofSHtxrAPv3in2uxTgflN3BfZO
AguUBRtJR1uOTWBe3ImdGzRSVLurZghEJDz9Mv3ixsbY51qbHdU+qxS2S5UXgVdXnIQAroVF5sK2
1/s8VGpdTh9niJbJmwT1ac7Sm2rk4hqJw2e1tqVIBT1AqVvBhJB4Ni6tQY2K33UuFYad6XQZrTHM
YxEBwa5P2rxpu6zOvR5FW/xUe3YpUgFfjQUl4dgSoOzZoXjAL7DGIVmtdSlUKVBNwfOzdccwz3q/
4voSs6t6q9a4FKmVG4/jTJrkFCOyowBlaEmJVhjl5ju1H5CCVRudouPGmyySD/F7GtCgsX1Xm4A9
KVQbS/he0pkIXdvm3m7FMTM7xV6XwjSpenSo7sSJzF1HyFc9ox/uqttOF3ZF54akFKq+02Riatr6
hCjIggwfYTS2c4Zu/qrU8e62q3gyBzszpT8t7OgTrqELE3HdfUDNl1zIsJ95erkkxUCSPdYFg7Ju
Umw7JreM7AOibXFpg3DuB6S1dUnAT1sJTo8QI5pl3xcNtcz2AL5Dbap0paB1Wi9ekWXVp9KqrBP3
18atk/mXoD7nHl8K2qTq0qSAw32yEP0cYHxkR/xFG8Vn3371ybfdCGIo2UlRMDizj9Ckb43KKd6p
DRwpYoXAN2jSOno+WaZwzfri0RVYclyYELYJ/YVTmyvFbG3r6I0nPFxwZjAJ3LbdcTr4BrWVPU7w
fm2W/pQ3wE1ef5utw1/6OSmOy260EpQCrCupwMZmmYHH4A/qTygy+qhTWxlloM6qjfmI3y8rowbY
UxexfQ1Sy1ObKhwplPvOTtA6MpgIaO9KiHq4DvooV9usOdLKq8O6toKKSVT4bguyvm5vPH9W3Kw5
Uhyb0BuQKjBRLHZq3Lplk+Au72P28PrnPRNnjhTFpkeFsLUExQkUDgKJzVx49iA4X2j9XPNSGCMi
dDsr7zCFX6bSP/DP5hvwyn44jo3egCQX8zhAKYy8+m4r0nuPyumD5mT5jYiK+LYy4gSxMCVN2CSg
r3Cpf9AgvXR1vWVzuiD7M1/H5D38lih7S5acRNPgVwgD1yqHdZEMOaaEHRVp6fcGSXV64vZhRv6H
JuxzhrwZyVcH3x0b35VbDIfa3iwRDoTysU71t5aH2U04x0U7hu4MX5MKdYCnj0GEAwjefb37axRz
57+fV5zzdqiDvHm/wPn9kiT4rekXvtE2TF8IQblwHL2tlcN4rzjIrP2nHr+ZO7JCPyJg9Tu04SMo
QKTA+M2KBsvGVuBgduHznflhaSbDZASf1jSuTy7mK2HUT9SjVMWFkN9G2EtvJc1jTjVNBba+9WkF
eO7tvdhcDuyOKTaC/3094KzzSe0tpBmsa3Xfja28OhW+WX42sCF+swaafyndfW6IS/uQuUNzsNqi
PPUOTCOt8uyDXgQXRTdbd7zQTbY0d1UByrOp04sT1T94tgCmcQsKALsacNDqYd8YV/YCoWuTPd6a
6O2iEIpCGyM506b5ZE4URSKdNnBrVds0yhyKwqDafzTt4pTY46zt177jIsobfPGg9L1kMElfA2i2
46U42eRjQiAV/b4Hi6s2pmXswxKN0+QtZg7ut3UfKIYM3jVG610gB5wZDHB8nm0sIqiK/dTlxUno
I36XlDSGThVcUjyda337+5NtyzCtmttQDAZi2auGEGdj848xwVX3wnR9Zq2X68K1qKGGz1y7EyXf
Ogw30YzMKilaTu5Wy+KL2veVAt9w0im3sXI+5TC53xS6WD76RbpeaP3MtGJL0Z4U9ky2LOlPwqHU
l7xGC+GuyC3KY4YMV1CMfttBMRKk0K/Q4Q1DVmihDlzsNuu0P9JgzdVOCBs89OnHXg3qjRMEjGG1
FHOI7qaldDYZL4TBmU8tQ5Ryp+MurjJbILQz1dYBYkzn6EMqtvdlGVHO8fq3PiO7ofj++Vv0AhOk
IMVfpgMSPl7n8bCYIfVY+cOE/7h449hdl94Eo8h4RzPIq4NtpRTCzHh+VHcoM9v1wqOcCR5rGzBP
gkdjo6OnbrcZ3zT2J6OpD9RGKo5pS4575PZs9hsar/z5tPhWejTMflF8dCnunY4e8UDbY7rC+N5b
TIcPRd545YWl+FzXWM+7BhAyEKBmCULMNfRjjkf83ivtf+FOzypJzrUux/tULmXT20EYpa79bZqN
AAMhbf36+gg7E++WFO9zGZkeRiCserWr3cZz3sy7OjP7/DDVwK+vLENo4vD6b517Eyneg8Ydc1/T
N5+J1D3Ai+R7B9Z49XrrW0i8sNLLMkLD4h65h8Z+mpGvp3966PrFjVGLago1vRL9kRQZrofU9hhf
Xv/FM30n822oSsZ5CW5bmGoNbPvOsZ0dJpuUQlO04GNNFIBvP77+W2f6TgZjjLOPLbCTaSHVI6u/
S4IJC7fS0qlTV/uB7SWfxHfSYgqCBF4LqVPGMMP2erzVyrkpV8UfkGIcyYeJh6UWUR8Ypd+o2F3e
U/8WKPbP1m9PHr/B4imDu66hS6o54GB2dciwkFVsXYpwgSfSwMV0fXLmpKGMI9DrrxxfNFttBpF5
UI5NmYEeaNXJB5c+Ymcb1u50SY16buhIIb5i6U1JAJ5Tmr4M72DyBVeUwniKn1UK6rxscjePOKI6
hhNdtxwP3kJEuqRRO/PssggwiIvSofLbDA2EkjNnqLSifNpqbCUpo2NIyQerQQzNmlOeMLYKQKdC
p//JjgePnhkZl+LEJ2sB/WKZuqCNi1O04C3o6YaNjWUaKb6DFLlVDH8CWUN+Ku2g3Nm61t8Wk25+
iuO1+6U0OfwWOT6JLtysEmtkRj3Z1Mvc9J5bXZUtptVqrUuxG5kTnErfzU5TRTrjqipmm1p/D0dj
tTEqC/TKFgsKMfMDeucNX0wcjT+Mq+FcgnmeG6Tm87knS1eTmSeaw8qulztz3sjUFZq6fw9w9T96
Hef35vBJ79cmhtZ4xGenFQkLbsVLtb7xHYCPF7pnm4FfWDllVuc4r8J1qdPahmd1BTULCD6WrM6y
r2vXvfCRz/yIrNPz2hgswhrxDYw64S7cHqBzwkDGMA4ctnVJtHDmW8hCPZSjnW7qc3ayBmEfAXKa
e7Ojzk9ppMravNy1i7ie8cqhNBnGsgMe5WORNe43tealSDbHAKhKRfNza/5oEnIsmFCr3bTp23d5
MoiKeOqhfJUEWZeIe2v7EgtVempDSJdCeJpXTKxbEoRx0njr3qiWYd5DZcBgOzMaxYSaTCPNKHpt
BNWBJ8hLPc62PibceyqlfMVbN12KZG2evCRz/OSU9UN3pGD4zwnbKrVjiCy7E17i+9CckpMRL31o
NRF+Md6imOjWpXVY5OOECMhKT8DIESFj/ua8qZKMJLHK2LRlMR3EZBP4iJNQfKF9WspAuzVaf71W
a1xahqmhNGdjitOTWRvayag4q3F9aH16vfUzgkdbFsvFmmfEbhEnWM41AYbpcEtriPZs4sZGYOaT
JoP9s8vjMsVqI9N+QETQgUcuPjnq0+vP8PK8ZAdSaPcUdosR8tdpzYfmhzP1+V0VZ95ntdal4Das
dnRybv9PxWSb117XdEDEKGlSa10KbtcFne+Q4ThRqR28sfARCIMF1zLF5qXNdV1olu4VfHLNzoI3
TsxtdD9GtdJ1oh1IIT3j5BY3oo5PRhD9cjqQdeRMLqH+zn1VaWstuNWAPkDeohnI7uv4BB9n8H4X
OublJRP06PMpGx5DnwJOjsKo4iJ95wZldJc0mk2JQT1Qfq/0dWUpXGvbJlqUjpE5QfkIs6Dsuv2w
FN2Fhf9MH8kaOKoO3cyKVy30YkfjeskA/jJlB7WH35IBT1Y1imU4OlWDFq5JR6FdaWeHbInUokqu
B25GptLMp3EKB5NDW4v8DSZUzlHt0aWYbaG+j0amBSH0t/TWmlf9utEqNf2CLRN/S27d1lr4QTj0
pXvlOYt7FfUYZak9uxSyeNeCuOir+ITJyC+/xlkZhJJappGK0+fflCpkSlG0jm6vguS2LicfhFmV
XtjCnQkqmclpNa1R4XNHsk54FFTZZhv38DWKPoRjU0+KHSSFLvd+60TpAekIeOQnsE5gRrtpUNrL
/a2OesgoIg2yDTeSZdkx6oM43MCDFy5hzvSQJy3Ghk+tfR+BlwlSLnD3XeyDQkNEOeLTUhmTWvb/
txPR09CNV9McE0qCQnesvD3OseHMZbfapCazcWGBspw36bZkYSVv9FC6vMhXE3jbMm06rTJIYYK7
BRCS0zdAEeK0JlZ/rxRc3jaRPp3TVuox0syKAGFMcJNH8bVbMNdWa1yK3Fo4uNHg7R3OWmLu7DL6
YmfaT7W2pcCNhhoRSlDEJwF04hrfveRWq1FIKH5TabGFGNivXmVGoa1Xj/rSXBeCG121R5fitffb
HE/ONAiDKctvu7aCxqGnmJGqtS+r4RoLU+IOE8WwyWfnS5TawY8izy8d4LeR8fcDvC2r4SrbnoI5
cYNwRa5/C2JpPiUDPkhKfeNKa2zpY4eO6S2p58Zur8vchhA2m92F2WbbAL/07NLG2KxMezJAH4fW
XFoHnEwtJmVgklciLzeQae6qnTFk6LMJUBkVSLstKxTbRnBEpjVNr9T6SIrZdKa7zYj5vhAYifW5
9wHLmEun0nNdJMWsKXyoZgi3GTx6/wBM38jhOS1Wv7cFNRq3ToMViNr8IMvjskJYI97rUVg0Rry3
sX89eGggFL+BFMJuMC42RRC8CZ6g844dRPUISChS2+vLMjintM0AJhx3vpmlX8OOSh9JSsRqRzhZ
BrdUzG92XzL/OO6HrNXrfTTOailiW1bBYYug5wGoy9D00+aYDkZ6KJxhURuesgrOSvHzgimthWO/
WIesC7yDVfSW0lU7b/98waqnCIdvlGXkP63mXeRihdzWdayU3rYdaZ8MErwVPhYF4WrEEcYVU1U4
u2Y1Kiq3vMjL1IamrBKLKbhPcP2LQmM0YVQn8XQ9g7K5MDK3ufKFWW7zVny6pjdTUwcrZbth2qdr
ySGxNPs3fZzH3SErEzvZVV2h6fuqzPPsQr+dWRQcaTXuAyCOVTppYWKO/T2eH9MJ+dn04fUJ79wL
SZFs9am12pR2h7C6sl/1ujifROca73U2c/p+NArxRYca+e31X/uNJHip/6T1ufEjJtiVtb/WGzf5
ECUW1DVEQlV0L/SmvDfckmRUG3SOcZvAiEp2PWbvwZWPafbXYi4xWYyxVAyO8M308QNutnZ/KNwk
1fERT9xJbZmX1WZtt5Dii20tLPvY/t72OQpJ3evrL693w5lPKkvHAqOODQPiWxjoMeTgvghOXmCo
lcsCS34+Rm1RsCHHtYuHH38FdvbnhM26YsdIU4QF97uEGsFhV5/Lkz618bUZF4oJKlk21pS638XI
cENtHN+5hfY+SkEhqvW5tLJ3cI+mxRuDsJiMx7hwPztR80utaWlSmNLeL3F4Y0cSDcg2xwJ7Ayhf
R7XWzeefk/LQFCNQHtw3ukfYXp8yt72wZzs3DqXgBwrKXSAl9mHT1+mNlevTwawsXe10a0uxXo+4
eEV6xTqb1vZXy9OCexIwbqjULbIuLOqXHsqwE4QVHDZoqkBj8Z5Xq2vE3ul5p89L3zrchgehAPbd
i+77MsZq3SJLwZjwCpzmUM8YHLK+Vkblnsx4UFz+ZHmXnyQRu3uhhUbvp5/TJOq+Nmnkqe0QZH1X
FnVcZpkBu0rf7d+Sr6vD1S0stZFuSSEaeHGFGjryQ72tnI84rdbvAIAIxQEjRSlkwmqqNAZ729dD
steCpHjbC71SuxZChf98yJSaOUAeZxaIXXcJ21nMdzD4L3n4/DY/fGHllAVe6ciN6BQXiMbmvnz0
0CIUb9ehtr4nGqTKMIuXe1MXR3QQ5Y9oDGBZFmtaHU1Yw9p+DkAKhFT5PKZwgdqjaw85QCNW2Ct0
+hUAXP7SH1Ywwp/SrvNtxS8qTQEZ7srYTeBAsVgOed1aC9pq53ZzpbaVl7Vi86wNZZ56LHWpPVxx
F+3sOrj7apEq68IKGODZtI5+GE8p+44gvsOPRTH3JAvBcn878y1GFHoL13y1QJ9VOqu4UpodTWmd
zvFpiPyMTEK/wKWNjSg66qmjhiXDGOP5UIeJmxlG6UQh+QRx54rE/4hT1/JB7dnlaSAzKg8mK89u
LOYujTFT6jpNTYRhy66wnh9baTkz/eIN5//Q07i/MkUSfVR7dmkSGLAO1QDwBiFsqi/R5s669ktx
UGtcWq7FaOd6abATyHQdF6LB/ThFYOLVGpdCtXO1WvMXdnYaZQFXHsSdt/M6OJ+VWpf1X9aYmKae
sbPD+DcPS6qLdgI46YVpZht3L8yNsvprXgHd22JAwBmN/VcLpt0Pcx20N02rNWoFE7as/dLSenU7
LPzCuWiLa+FU3W2NEfterX/keC3x9qorxw/Twf2OF/kDHtkXOufMJk/WfE02vvNTj5tWsbrem7jo
i+tI5LracduQghWb47ZxczZ5opy0q3U2YxKumCIqXirLkq8pc6ze00q2eVS8HTRdv6Vc4pJW9pyg
wJDDtUBj5Bo5e2u9LY7B5OOftWKIhimVsbpTWFiaPexbLcmHa68Gen90MG+dQIwKzvpqn16KapAr
nInbyQ8nLdCPXNpUu5ZFWbF1Kay1wW0NfDr9kOxL+2Pql/Wkr+OidoCQxWCYWUDf9hm2tlZcu4Gw
Do07KV59yhIw3CvM0sYzLqwTq6Ow3fw0FEOmFnCyAkxL3DEwW/Kjdhk0x8GjkBifougCFetMzMkc
trV2V6ONOvb4TTxzuVqax8RNvygNGFkBRvEGZfJm74XjVHb5filTbD+iuuxatTEji8BiLOjK0R78
sO5rGLRdUn5I8Ej5pPb40j5caJSRrmbjh47fJickLkk4LFardkKRlV9k4uY4Bz8eTkmdXmXpWByn
br4EbTr3XaVYXaO2GwKX7+rgCBLigkQRDxWaF5KL51qXYrWrYP9C4qXfPf8et2Kxr1xdDeliybqv
ErGMiUzTC5uoy74i77beT4MQShtxfJGe7whbCzSByFwXffeavvfwUnjAwq9XOrrhG/m8dVMf9Eno
CaujH3Q1EI15fHDLlH2zypCknON5+3pncbiyLTf0p3mIjyln0M3GoY4/qLW/7Vue3ARbUWLgckZG
rvIH56GwjfaTwAjlvVrr23B60jpWBI2NQx/HFFalj6ZX+PfJKFalcLUCKVxrzw5SH3vjMMJzY5dN
XbeLR6GWZ7FkVZcbrbZj4NwT1nCoj0G5aLeliNp7tZ6RwrWJAivPEtsLN0X9oYk167BquaE45qVw
3cxJu25bn4RjHUoXspPp6IvakJTVXLa1zEU2c7Kdyh5njBZy1HXZdrWm2L4UsCOuoqsutsU1E18W
0TwEpfXz9V5/eTeOyfbz8ZhHMwak+RqFfZvWX6EMr1kY5HphhEGbqO1qoZ88/5FurYpJy8gVTTn7
sV6U8c7O4Fy+/govz8SYuz9vncwcpoy+64WxjoHmrgkqTHCSMYtGpe2HJcu6PC1a0rLmNNHMRrMb
kzLsAsWjnCWDzezZqqZh8fywt/0sP8Dedi0w1T62b2rdYz7vniHHa7NvfbZ9HmY2jdC9fRLgQqLW
uhS1uYU8xI+ZcQQUUyyC8m8mBhtXao1LQdtZQyaamd32Mhkt+HsUeyBUlRJGlgw2a/IeKkBPwqhf
tXKHgaJ7iNf2YhHxFpt/P+ZasqALdKuLDd8UhGkeJPGpy4qyv8FTbH6n+SKPbnwD3wXo/s2XeBnX
YZ8tXVbtIuwwvwWC2yZjsPr+M0RO41s8QS0/RbYvrjP0c48zplcOgvZiflTqZ5mU1pSDNZbr7IdV
TenhgVuGJcHsJ4ostTEoK8McYXDYnNhGztXYfTYXp/ph96OaENuSlWF+S9Yyjk1GeJPcNc7cUdyy
/lDrGmm97pZFczHe9ENzcNYrx0u9r/huWkpHMsuznsemb7CQ6shMwoTqOniJFX54uz7AQeig9vhS
8JOgMAsBYiVcQVQ8OLbrfMMte/ys1roU/EUG9xvMGyfyeU1/jlmZX3eRr6Ydsjwp+iPoKmjTE9JQ
UR73uzhDrbuD2e/4anOXrA9bTK+dg5qFA/9HO8Ti0oS8jHWZUufI+rC48YI8GpBa1jkGUVwdCyAV
ak1Li3YAi2DApRT37EaUV17b3GCr4KoNGZmRZiXVHI+R5oSUPk/cBRjNp85ZmwtD5sx+QxaElfhU
rmnRskOdivGzM2pGviuwHm13TBHat9f7J3h57nWloC261cMMfvJCU1TO9YT1zJ9m33b63nLqq4o6
jXqdPiaDEYHtKdVy1XgJPo9livpheq+NE/ratN4Epe3Pu2meJrUrK0yDnre/5La7tlbmkAvP2X34
+uI8DIVR6sfXO23rnBcWLFcKZsjtKDN8Ok0nv7K3rAZbVk2o3V5bskqssRsbyzmkVpZeu7tkqh9b
AwNRpUeXRWLFYrJ61jRu21DccU3PcUQrG89WSuJYsk5sHVqMMmaqBjLPF+8ABq47R5jTd7Wnl6LZ
5xrVHn3fDbvaegsvfz0YSZeobaFkmVi5chqcMs8Na5wuQ/iKRdjDFlNsfYvyJ6dZd0kL0fq2G8LC
FrvYtv6I8kCN2WTJ4rC0t5ra6g073MzEj2URo3WzRrXTpqwNE3NtLz0wnNBZhrvI0gXelVguvv5F
f98zvBBLsgysathxJxgoh6Owi/rEpWd/07sYcuzMVTQf4Dn1/c5JbCEwgMu1CDPstB0O2w2IDegb
K/pdkOW12HnevL7FqKHSsDjXonelX+nTLh/9LFHKY1mOFPYFGYNSa1YSlC6ytSwDCMt5UK1AEqO7
5wPEQf+P9itxw2Zqr1hbv+R2p/bgsuyLulR8Fh0yq9MamWGQNENYVs6ltOrvK8YXPqEs+3L1qlns
lY3fiEnncMSUt4wf4Mp18d4HHNrshlQz7lM9b2Iqqp04uRnTitNtt5mNYSwcD/rRNYbZPWjoqecD
HrHTR9Ps9f6YTw2mjz6WHNOxXZf5p865/IDZ7P08sLfcGZVW/vCqUm+VVIm4AD7/Cm2KCAzJIEt6
jflzOs/JrjYdxYScTCdLa/zlgsx2wrodHg2+9o5chVrBiiWrzPIt2RevrhO6cRTvyjX+GBj+4+th
embFs+VtAs7HOkbSfGLf6d5UENf5Vrqvtv+TwWQkEU3Da1sX0FbSvzN7zfk1Yy/yoPbs0m7ASbvM
Wx2PTzra5s8p57kPMQqiS7UTZ8e/NC9QnziUHExdbiK94tbKp/EhL8w2P1ZJlAQ7A53lJ7TB/l05
F4v9htNt1X8tnQoi50xR9MdiNau7zPVFe+BQO92XbZzoB0wv53WXxIuv7bmM6rjB04fpDi9CZ92P
0VhjyrrBzDE8BYZzYTo+952lSYiamzi1IwpoTV1zfo+h3oSGoPQhZGnbHEcr0h3TC3Or1dadUZSD
sTeSVNGVwZLVbbU1BugsyXd3vW2HNeCOY+a3ntoKLgvcgnyMcV7QnXD1AauVQGFvsBbM1O5Lecrn
M88CnI2lcDvg6ln8OImWxBNZaf1SlcaZTytr3Lx4aPtxmh0WLtvbMa9yUC+TRrFzpAlCoPhNF7d3
wyhhK4JjYFw9JCLKlS4eLUs6MSzewJVg19P35f/j7EqWJMW15RdhhiTEsAVizDmrKrMyN1iNCAkJ
EAgQX/887ureeF1dZrlps1p0ZARIZ/Djx70eTkzwqUjiyXws6F9T3HqYoYTrNCJyth6jHgwyzt3w
wZU2ds1wg29UiwSVRqjnJwzdofKYw3ejLv/9Uv2hS2RXNzYd4SYxGRybaAxtVKzCQMeWYh+1Pivu
4t///lf+cHj+HyHNT9swLpiyOTrMn9ZZCAbdXiL+NsX7Qxt6TUmDfBXfWoUYbW3yzXZrCz3HsAt9
sWGfq/CV4L+SsOu+Kw7wCsu86cck8tk1XY0ECcbxyMqHJRNiKDSBODGcwm30698f3OX2/kNtdE1Y
C+bBiH7BAHGDWHKQC0TTpIi2LfsZJ1302YPD8PLvf+lPr+iqwYichAazsPwwKyP3sXD2PZuI/Rhh
hdGrCw7x5AQQCsUsMYjdicNWB3O5DwrXsP+k1v/qjkzaj16HFB37gsK0UBPp7lMXAm3+94fzB0YM
u1YwwzpFE8Pmj+M9ywTbF3G9/RYdjaIc5ESfnOqtbqs7AWnHF4zCt1vw/jos5jZEf2wJgNGrKqFN
JcPZ8vzQy/G7rLJvVn9QQRJG5P+bO1xA2jTtF34AC7Z6gI60OWCkH34stl+T3LIo0jjDqFo3R8Rt
GtXk6ARXu39/NX84t9ckNzHqdTaGsEPqsvl+EdJ+ytJK/uVW/CE8XtPbWBRLb+qGgVTSt74QounW
Ensj09sAIe/1YyjjtVMpxKicyLoavwH9Q14Nzado6/nHyqZrolsb1XyT9cwOleyqXS0bfyR99MGq
5proVrXVShwx0aGKJdnrOeywUBl+sCy4prn1EM3ugraNDtM86iFft8AeZ6I+Ok6+JrrFgKSnoMbn
91lg7zwPwQaH09xfosafjubVlYWa0EhELaNDYOcYhKTo13jxIP3Yub+6s/jmUJaxKGmWZpM3RDVN
zmwX/2Vkd+lX/yHvXDPY5m5diZmBe4djp7fCdmqMC+gYeWiD0bSP9iN19quY6fT933/On4Cca1pb
VcEFbSMpA2WfAAVo/MjH3GMD5PcFmrpzXarVpS2dWrcnaxX3EiKeAAhLVoVszDdgTGQ3ckPnfDOd
6p5dOugbVcmwzdGXJMsZ23QYh//71/1DXLjmyQkptovbITsshkxrHoN28yUEJeF7P9QfUwtn12y5
sU22TIcLogLcycuBjFERGLOW//4L/nA4r+lyVEZBt/GNHbaFzkfLnH7iWM/8WMy/5sq1S5pAOSik
B2idDCWk76ezGWzzsYL7Wiht6Vlthy7Cp8/tlrOWNncs+CDRnl1z5ZgDcyhODDtAS4WdmMroU7pl
f9u3if9ws66CwiwxL7HQ1j6YPtOo5YzqX81mW5VjNcZ1ZRTG48e8rdi1aNoI5ZTRaUYOw9bh6MMK
XH9PZ+Y/dIToNXcurqdKrlVCD6mArtguEhxOdP3Ujn+TIf/nM0qv6XNKd4j7l1O0ZJk8wlSgKgWo
FR/8+ldYnXbhkNQjCzGUTNNCRHFS4mV8jElLr8lzQWMN8EzYxS8imXa+CnnZ6uFjY36aXVXr7bjW
Y4xJ/4EjvRcYgUGSU0cfmpXT7PI6/quaboM2GTdY1h5Yp8ybhF1fnlSs+/KRwEOvmXM+FSrSXUgO
sZXzF6D28k6t+m/OUP/cCdJr5txsUsBe3UgOdT+Ar74Oo/mS1FH1DnWMIcinMahcHox1+DkUwzwf
aiibfohjS7Orm90wyr2cFwK65IJpBxRAC0ymp9PHHttVvl94pKNFTuQQTZ08DC3fY+3tY3UWvabV
+alO03btyUFZt3yOGsn3M+XT7kNf/VoizXYJzRKNr97WSfMz7IjX2O6GSMPHPv7qHm88MiscQJAN
APm/THJ0WE+l9NvHPv0Sx//rMgiXzj0qkPAAN+R2r4FOYWioPqZ+T68ZdQzpnSRxGh7GBmTMHDa+
I3wlN/7BCHpNqGt9CkUr4sLD0pKqTFaxQGUl+xhvhF4z6hJu6xGUAnIADaD53ouYY27zUUiTXiul
wcaKd3NXEUjrrcN5gWfSYSQy/BAmSK+V0hIu0YWaBS826JMv1rL2x6aaWfzlVP5znqfp1X1Ngrbu
G40w12iIVuZhkLVrPgegT+VWjvINQHy8fuyCXRPsRDQGNRSjkMk88yfoYfj7epj/Rsz6Z34dvebX
bY0k8BAKwgPq83W5ZVQmD/EWeXgCMD7XReUSM+xCLKHQcvhPrfqhm3fNlVOzVnNvTHhoYJV3H7Kt
vp2csB+qUOk1UW5LkjkNa0ivQ0utfuhG2Ca03i8fO1zXRDnX6BpqYQ2E3RNndwMX32G8t/3laF3y
8P9vzmBg8b8hiQ8DNJ833Isqmucfo9/0Zz61fzOa+NOnX2Hlg0nZSHVND1ZHYQ7DwK7IYvM3rhYs
pC434J++Pv3frx9gsK6h3koPAn6cFmyAufM8h+6TbF0OKtcy7NYalgSn0EdQr+WrmtcLxyRoS7/R
ePvkoMcMai0Ex36m7camvIk8wAe+JBktvDV63lWDiascTrQNqIR8i5vbLetck4NTn/Aym4YqLMYE
m04FcGGXFfGQJg7GcUMji3RS1Bf1KsPlMErZTYXsxs4fOJuZO2Y1qrGdW7hLcw6DPAcZYme6vWca
ZBXvt9CesZI62xvbjr0rlMTQ7tHWMOI+8gaIwE64DXZsisY8zptAUnrjNgE1W1HPmwCCOSj32MAV
5TVElTe99w7G1PhgPouCuiVYCy23UP1gc7StxajnZs419AWb56wZwyYPPYmjg0L7u+QLyC5vYLNC
xymehpblVagmf078hgMKuzqsp3yqDIESmZq2ZjjyJAirG9YHGy00MM3tjsPiTZY+3Hz1zZj+wppA
iF9pvqoszeCapKz6Bk149QsvLq12GaOWfCe0mqp7lrYxchqXq8qHYApIrsMwQn9ejUN7dhOQwGKF
kHN4hPw+G04EkqEdvmJo04IkkzYoc2LyDWaMkS8CuBwmhawD8kx5EGWPGtZTJxhCWn70EEWvy5Sy
tXrZaBTOd5ZSidk70MCGn1kwuqpoujqMStgNmZ9Nv0izq4NeZtAYa8h0PyrQf4vQZ7PaTaglHupF
wfuLTBvzx23b0jlXS1VNO6iV2W0/1QP9SpSIh3O9RJBao+Og79e+Ei/4hg34XFCVbN/6aPUvjZi+
cRSl31QA/aNy6D1uVO+p/Ww655/11EYvix8nuaM+AlnFMam7vG9lAClnApW4vNUxLV0SB08Z5GaP
7YRuAiBHNthimKh/puCS0GPVTEBMRh4v/NgKY2hJLAcqBEWyZswb4RvQBXwX98eYWHEHM+jWfI4g
15ztskFMryBk6qb0PpbTV8n6qtmzJTF+P6Qkpc+y0jPdr72s5F5hXI1DO4aLeU5pzcmJwdlqhXti
a8dyTdMQvHoerE0ZYXc6yPW4jnKXpcz6Y2entT2xmONI4uzWDXSoJ1JlRYr4DsZEoHyftyIBSjnI
EU5T65TJoWiinkQggrQLLQN0/vdic2P6vJhBnoc0zdRPb2ea7LtEh/ImEnBLQTkoRoxYbfxbAkj8
ToeYP5Ce6XWXbHi7x9Rpd1dHPsb73FY57KyP+vlp3iLq3jjHoymUBU8Y9njW+VvjafDmErVBEALK
8vEDHJ0bnXeQtOpyvfRdiG8PZYt7McExs+QL7vk+S51Z7lo7ZWGJl1mlOzKK5GfVmda9eXS8VQmm
W5rsSWb72yRzwCIxKQm+YQGCxIWo1xaoVtP0WUl7kqldGIj5FlZVmPAHGvr/N7qzKnu4+Plqm9ue
Xcwz6wHbEz6y4yeORyjKKA3bAEqnoLLeeLf5tpjjdYXMFAnYd2dxxbGjM1yiSUdisbuoOQ77ReDJ
P1Vbs0RHBkvc8SaO+hehgp1uZv8trAe8FwNh0KVMazgHyDzm3UV1s1sSmu4iF0RwhDRrrM8QYK4V
XlmKjSAHeY31NnWEYM5Y0Xm7G+CH/T1dUzfdNOCuz6/SUePupG7kemoDwpfxkh2ShuRRZyxg4FSA
UBpuVauLNZlmXcRTFb+mHKDlLgi1/RlWaildAOQD7/8yKpt2pq2ycm2m6ZDQHr7tE/Tp4617vzBF
cunYUAirfosQDMEcNgtg/af8awWNvT1bsfNpsI9VNvOMFjLtsyLUrim8mm2Obow/AaYISrOAO71m
sfvuJ26gd7K8WtiX0TzBZb5fSDoUUKAyZY35f9GKBeVgGvAdjoyo8SgigTZbJ/WNFMG8FM7GwQNc
SsHBHtMNj3XpsPWdj2EkoBwEpkgOnrw7WrIUNQxxkQJsvUusYyV8274gg4nzajtahFBVrPO6zu62
1Ux1DssLUnLwAmaozAWfFie+0YhU32CFRJ/iNobD+hz0eRci3YiFIqKHoikiPfrnYZzGNzhOuZte
0vBr24vxjSV9Vdim2YowSrpnazV+YBtkR0bWr2ZNnh2cJ3OdWF1EsYhLKMHQHIeSnlvMSsH1XxOI
CEv5BeINyQOZu/dAN4BsvYaDg1yW51VjyyDOgrEUFbRYhr7CcGrKjmoGFMpbTOAYq5462T6xVq1F
WkfTIeiml6HZ3rkN6W7FFuDBQF8yD9Q0nmMZ4IT3uvkVTBXPlamfZBx9s1P8ABetmyyLp71dzcO2
rdmUb3PY/IAYDt123Knsi8yiGigRdGS2ed5xPaTHdoTRsuwxr2HD0BbbsulfuNkxKTZlf3TdBo20
MNVnFCd21wp7G/oUyQo2FW8RDGPfK9efGF0fWm3XgrRhdB8v7WGItieFNYYTEkV4m8Ri28+c2jx0
6fLsVj+/WaV8LoMpLXDH3F3F8JwEqo/cNKradzE6mVC4pECxIV4r7f2zAaHinAQ4vg00osuh6to8
rKH4Pc/WH6aevm91jIe2iJxn7Zh3TO99ByUgBnHFA+uZvydBxrDaVI11DjreVNSU0HdIKrnvwrHv
0MxiBThJ4yHsk1dwHeVxJAGEVmBMfxQwdM1ZEm3H2Pe9ypMIqtG4aHg8E30TTQbDEVgu4NCNzUNS
SZ/kaZbWb6pGQpviccpFb2y2wxnZpXVnS6EFvZ9CIb9FwzjcbXFAy1mH+yiph/uIopicpvbMUagV
JFb9LoxlCE8xjRKJztHrCDrF0Rqx5u2gT+iM+W21LPeNCD4rQaMjLs+O1DzZ+WVqcl2RLV95SAs1
iLOdqs9VreaCwaa9UGQd8xYehZhSyOa8hCEit2NfI+O+MUjYFD1oh22+kHXYYWYwfcMupy67NGjq
3C3NeEwUIm3g0/AeYmPJAyMiQqLYltcNTPdyFt0IbxyW5VNT277YvFtk4SkdfzVg+DRl6MauKZY2
ESWMJkw+QQoQscXw9zpa0/qwYmLWYlBds+jAXTANhSVBe6Q2nQsvqjVnhPN8RVlQ0G1+Ry85RaCS
kTTOOyyjtyBZ0dTCtWW94XKMTKmVM1uRzYksqEVIJCupzw5+TOs91oWbHCSFuAxhElq6C38TkmQU
y4Ls3FREHJausoUwzTs0l1QOzZMaMoYJKdfEsc8DtMuKxsNiCH+EJtuxZxV1kNWPon1m1XDDtbuf
ffal2dr7Qeuzg9vRMc6aSb5g1zS7RT0YdU8G+hhIcukyfYUF8+KLcGXa4bb0IIbOy1NfKy9LUg1I
Dpz1GSR5U0l2GpBacztvY7Y3kyV3rTRc5PAmitOCLWvU5VFgMnQaGUN9oRFr8maCzLHFo7it4Kj1
tbYrKQZU/s88S2XOljC4NVu6E01ygwJouAuYHkUezeOyE2H61dXjuWsnmFq0KNIUar8HaM5HuyHw
h37U+gFSD28TA28563WWj/OWDDnWPtNiDhWaF9NERcKTEUeDj6iSwvCc1clAjlukgyQf1rA7ozuh
GlRa7n83EJs5rJU2Q6msr3ewyRnygBrP9rNiDYpX7HQWaVqrfRNFfeFUdD9ghJYHtWjzhA5qb5Mh
eaEYCsLOCp6jA0S18raK8H+h081bb/DsdD+FJ9E0Y1khg7oi5Go7WopzClFKxrGBp82vljWWFg2p
u+dqk0BIOHqwvJ8znZXVCiGBk+WJetzU6naZW6uyNdCxG3zTvXWRdrf9kjqYRakabg5bXxoyj3vb
ShRB2CLYE4B2XwztxyOihtllY292Cvl6F4i1eVYkI08ENQVKRR+YIkiS7NSsnf4Cr3HwNuCdC9fT
tm9OLprsI3q0+S4iBHkx3VIzwQTVsCJSMx7x3KTRp9lOw69lgmbroDp6pIq1YV6ZPjk1KMRvISDL
imYdwudRL+rAFMGCjMPBJ6DcQqa8H4Z8XDnJCbQYbd6YvvsZErS02TZ/5mvGS2llD0zHtGdQdCW2
Vk390laQ9sQKYSfCnUtIEOexVPLHWC/dJ4wh9a1dZlTHyTieaWI6HLFaTHmWkuCUbUyUi1yDM6sm
eTKkS3ZAaFP1aJfByZ0ySZwgYicrGGeQT6t8VIsS2rTVy8Jll+a4ltNb5gUMYaOUdHegpjRflmoK
v3JW49kJ25oXxkaCRjqwAYr/mGBKStvX2Bhbztmluh51G295Yqb4FNZjfDPMdf/Oawz60eegbkJX
me6qDPpco4YGfQB1vdveGz4dq9GZnBqpp7uVQSE1h7xUUEzpNKtCTMGG7CR1hX4nJglmABX6J7Zm
6F+WcT6v3qT3QAPIt4slTg7XzgGHuVYLbIVsfZ5X0vHcmti+IOmkfRHHI5i00Mmsk9xkWH7Uy9Qd
VmyGnhDi0k9SJOqVtHSBmUNwV40g4ec22uBGvxJEwKpfklKNGSJmNKxmj1S89IVs3H0AGlGJIjz7
ha3bodvhVI7yXlmGvanLPlOxDAAMQFJPkHJpdo9z8h17owus5LPH3jucWy/XHY9d1uXS94hwItnk
Z5gJ3mwa7qP11L06BhAhX+cwNNALkz3bkUjRJ5Kwfn6bW27WPfyPI+zMKQJ7oG4rlqUJH9dWIxLH
dGhcqZaQY09pmeh7n1n/dQnqWeW+67IAga2C1+LS1OhMqqD+LHjjAYOwADz8ua+DfcribMvHjY/3
go7ClUsaoRsEHsLDPKkhTJzPAID2kQ9gVQ+yY/9SDdtYJrKCKQwH5eDG0xZlDGX8Z4dCpOjbyuwE
Isu9mqnC+xkZXNYqUifHNKr8ucIW48uM6dJOsGi+4Va8gIGU3vQCgJFCTMixPqY2iMsByIHWzVB2
EOo+Rcmi8IgaWh91p+oD8oi8mzc9lTH1phyjOtrLUMfY1QqjOq+WwO0mbc39gCFTgSJZvdiY9nuL
fxeAX2S5wEv4kgwtUIaQ6nfApPM7qK32EA+6Ltm46J1HwCxYP9UnYGxo7zxwVEAv4H33/qIhx+2T
hBJEmYhYfWqqflA5qHSiL0TYv8xwUsjZPG9dDunWeA+bvm0/KETkmYx96UjMdhpavafZOZpPiCgP
PHUiB0EcJ3xsF5lDDZGpkiDIliOtyKmKLP8NljI/olDKTqpH44gPfIoUvhJ07G2JCpDviGte0LfS
vVUueYqT9CExff0abOariyTmL60quY5HiEe11We4jckTdKLaKW9XOLzmEvLFKPuipsAaBpqdKCTp
jZiYLGQC57OOLoiCC7RLgdyZO6i/6Jwmci4mB1rtqhqPLXKnvs+cdMUIb4CbgE50r4Ko2scSGx/D
VPVv9ShRUK9wb2mCmpcbEW4HccfxyeiRP/bIwV9gMwjZr4Etx4ECqNiW6phY0dxLKzR21CHctLbz
5y0iYR6BaYYYHrXnBsb2r/3Q7AyKz0s1pvKtGeMdMejYJ8wSEP1VibaJo9lqnto+sQV8n8VuFeRn
HNfxYTI4Ig0djnKlWU4ZSjCytfMO8qq/N4jPfkvRVJzjCO5pkVJt3vPQ7DBNsA/EJgep+FrYRL/5
IZgvVMRhzwllRdvxJg+cX3atZHNZTfhZoWT+AGSenFTmHz1KroMdBYIu626SKPrh9eIOXZM+hMmC
X1D3j67h90mERnHhM2CjOHirMx4eokwCVYVE4P08xBrACCDuXNn6UAUUSzipwz4OFmU/L4bdE3Yp
oLgkBdSb9Q4spa9x0KCkTNU7m9OpIFPyvZHdXFKYid9HoVpwS8Yxl+PmvraQEtslHhtYjaLF4jte
LNhAOnhjVFF3ULUVawolUba1d6hP8E6RHGBEv4V6BxgAVVfH0UtAEhAvZwog8B/W+8qvaaEt9s56
qFZfcFGSd9rSVxmEwzlc0qaEf6DJUT94cFbkmx1qIE2r4rvRRA/9rFCWSvOZrP1r1iUdKoZBFnNN
W3ACa7OfbWt3RlXvbahAX4+j3QylyfuawqoxmMmThe3MUxXFbifmGRWcUDI3LWzamE33Qb1mJQzp
02MztCQXRL7Jquf7JF5WVvCsCl5jvARA1bP4DPHgk8PrzrMAZHMc+XhPogrxoO90MdJm2EOd/DnF
2HuUtc43MXuDHN6mZwfPtMcwU1nRmhAhic/YgFpFN5xG+MffDNnAd4LXaI86C6G1ZcTYsCJ0LLga
3K0MlOvzGOo/X1HtvKNmVeeRSX/fMxcUceD9DdjP4pEMw4j8N234cUCKO5sHC2f3AFnVnavZq13S
9mFidbJesGKzfh3ABygWaip8ccXuofm25DOYMDmYHvP7KhusOSVywKOaQO1dFoDVo5YLO+sqQ16e
WTgFgLxE8shreAwcVuhNYFV7clICBa/mJya2sduvUo30Z91stgi6lNGz4YujhayA7eUVRa2Txw3J
unu9NIu4jYKR5uj+dIk3a3EFkXPV+8WFRJwmlsBkGELlhnyaw0x+95WZk9cou5QX+dLy9L4zxJ+8
TOoZZQoS4Puk25megaPPSQGK8uUCg/S5D+CmumF52SURatku7MuIzGhHL3DcS9y5xJbIXxEYeDzg
t4KEVn6qkqQ1zwxCket+reu+eoSFcH9wgUSPzEaFVtPpeWB3zcbtuUpB78dF4I9h6EKXZxgViacV
q4gGSN2i74Yosu7gKZlsOQ62q89hs039JxM65NlWeWcPI4tCmauVrtXbWEXE7gCBYr7STsMXEF0o
OppLlZWvksBpbUAl0D2FI+XYcMRe3gNEniDRmWOms+yTBGDrz3GCaf3N2gTjVtYevse5CDY3/yZq
QxLGHYmXfdo09suYZfXRVW33rFi3dTdpMsqHGlkJFyPmYjhNgW0+u65G8x9lPvqcah1/snTptkM9
X6qLukkg7YvbCEx0iIcFvriQlo/Q0a1Z9KjjiTzIi/T83sZVB/h9WjsPvT5sdJwSEUl1h9w9qCPt
oWJ80rQhR5wvZC8zg4kkGz0/tMALfnRkkrdYS+wx0WoJVmRgL5+msGj1CsYH6JdE7mJDJRweWilL
3fHKHBmiBUBSbCUc8Wf5pwWdDDs56LqyQxDH3SPlI6RkOld5LLpflIsRoarhJ5Rgp88SW4DPdtV0
Lesebwgzfmt/TtyFQYm2mwaP8IxPjlqRBBhRF/FPNqqN/L2YDvonKB3ho1NBEW3MKzz6tqiShcG4
dsUMYpC6XlCp9dXXxnVG3Cl4AEdlZpsB10QE1tyYQMlzNgzqtoUOZLiDi0rvcriAVfFjEo9z0YZT
z+77ILJT6YXJ+qIPxE+GoYcqGKlkv4OlvHjOeMywLT0of0QjS0nuOAXg42wGDf0WyS3HrEb9rgnF
VERk/VIC196WslrU+tt5m3zCUgT1e4lh3JkT0Qa/NQF+vBPZaLEk3cjmkGAR+6zQ5Q4XIlP6EhrM
Gm99M/ml6NlKph+db2Ja56mUi70P3NYFp3iLQ/ak+MbFbjFQy9tr3dMzYnUyn/saGnR5RhZrCg+t
Sl6sMUse8TK4wqwlHFCItCk2caHUkdpSS/4M3xmrEOgEAcJAtgjwGp26o4uH2RQKtRiIScNSNfJm
iqo4/BkCU473nXd1etHdhMjqD46hh7rB8GRgT0EABKgUE23bR9NuGBGuyD2H2MSTv/wOseebSSDz
F4WIndIqZooYbuYvoJT6V+jE67t0XtK909v8BYQEANgjkveNT/jYFdjWbJY8MJWB1U800+8GJeNz
j1nZ5352Oju1TT+jvSdhEj5bbse7wPNel7iz4hfewfZ1kSlPjjwOAig9mtUUNFDRg1ulf2pXzNmF
RneZB1qilaCaseYUqApYE7B9oVGhArApNZHJS0ZG94Dinz1iLFSpXDTSSWiBztnwyvq1SQubbaYq
YkC4l2KjnsdfhKxzsGekgc1pNtHsSUi3HRJ0BjDeFtiM0+2i7uOMY4BAtmEfLtwzRM01BbQvCOmL
UPI2OE0kIQ3GtsNIFSCWXgWvJp4p3l0HOVR487q0usU0WbtHb0kC1H5zcfij4V3zngHwvZ2qOQmK
DOIX0U1v6Ap2P3BrWayAkDBSlCl9QR832p1vJf88BfF48uiA/SGJZfbCugVtLbST+pOvN61/Schy
QvbZ2MuwF1OBY7iGG3osvykUwimvPzcDs3lFglDstvgig9zPmMzn81KNnyCvtX3L8N8q32ruWM6w
1/3TKxGawzTh1O5mlKnPPVAI9GqqsbkPFPa8PV8Hcq4RwxACfApIrEecljtIXbdh0UqPNWyQBrvm
aGbuPy1LnX3XUqF8N3SZPqEOFZ9I1eJBVG412DvFIPaHBmukyRXSwYh5fJhmO6gAorvjEUYubV11
p2rBTn8etb57REe/3Vi+JTdLy6BVB/sTxWnZDqzaiq5vyS9s3fF6T5deKDg2+NYUHETyn0Kb6Qft
ejpcxuvGnTagqb8GU8lqRzQg6f1I0MECadbIvd2oQqTaaCXPrRkAXJOkt32JeXqnCpPFCBeaBUhN
Gyb2FZDqJpvzOqiyVwBzdX1TK8QPwFFdUB/BpxvA+2wWgsZ+qNvfLpbDd9VtSAGYBq4/5wEjy4KH
/fJEG7+kt0iemGaQSWMayBrCUMdOyykINL+zSyfc2Voio0IEGhY74+QxOyIyll96TOgoTjSYjwdI
fJJt14Xt+JMD+fwR6ITpmwz6z1XpRwHcOGgMYjgA1locQgZh4uL/mDuz5ciNLE2/SpnuocYOeFtX
XQQQK3cyk2TmDYxJMrHDATg2x9PPFylNl5Ld1ZrW1VjJykSREYHA4n7Ovx1RQWpHPLOWG6cNdBhl
5Jp/riu3fhmaqTVPa52U4S6pQvkGUz8Fm3UUVeSUof12bj9EhAS/nqJWJvONOQxJGSkPo1QEkc5a
bybDo1+jv9h1VTjW+2Q02JZdL2nJRF59QGADsptqK8BaFafmXJfbniA4Z7s0AGBbqvP6ywLNvGF1
cWG1Vd3uQq+cWWmLpblmETYuzNmA0Q2n5Ru4sZCR5Y4rwKSZtA+MHeWO6ZRpcErnyTf3vaWwzc+e
EaSAcZUKP+VED3hHFlnH21i+MaDGtvLiczCP5mNvGGP1GnQoOTAkrKsCtiiTJl4Xhcd/rNvwalXp
NMdWlwzXXiambyvYwRrpvNHWTvYzHWKzVAME8eyRf74yzCfCrWgZl8toLrS/4Ei7oRn1xdzz0huw
K2B76VpFeGiKSjaXJYevWRULnghVnI2ToZHkFDQNdwZ9+bIwcmI2mF45UWc29NlkIb0XoUET1il3
qTfGIixv14SieRsTDzjAJOPGjd21nj5BHs/OzszKadqds3XS2FiDEYWM07SPRBmn6z7BHP2aTmYz
bkpf9PZ2GijeIoIqm+qusnIFL1HmIH9GASjBbV02YDJVh7iXS3GlSiu/bN0ambtZ+oneKAub2VGt
rRqgRzrq9nWanW4bZk31yPNhmp+mUNuS8xT2YbzQftuRZ9sSQQltxlPYrJY4DLNJUlUeUtFsEgyg
/f2iV3egGi3n9rvV1lrs+Ij+mcWNydhZUcFZdXXnIssI0jnYkkov6w2uwTxAweMV7s6CgR4j8Av5
qpzZXraKO2HagOUyHcOcYbK2bjr4Ms4Mn9M6BGtF0R6s+jW1Use7qjqaNtrPdljP0JS/jNcBsPuF
aGDBosWxy2FbpRAee1Mn7c2MBf9zmGTnLJBhcL+UtKdqp1CFTHFXtZ6MR7oQ84mkukHdWVLPwUXW
zS4GeEBa19sZQ6rpvZvOrT9Djzf8l9YP6zcjyKR5DQsQzjtt4HiWVKT4pzbgAmxMpCo14VNeUkag
OCEY9VRpdpeYIW0ujX6I3iPyUzaa6xoi3IAPyY0h8pABple6MFg4ncroHtyqcb9Iexm/IgSdD6KU
WcDXWyVaAtuup+Ns1W4VaV0HZ2JOh/ZrVtSTww4/UNGtVHucob2Tl1a/bgZzDetts5Z2GLNPnvmI
qrtlLmb3KW8yKG/Dsbvr3sg5aF/mWQYmPI2PnZGSV9gt/aP2bSePGWfSr8cwrdvnJQ1cGaXmkq0R
F5yllEHs/kKJXttzRJQJojJzGlPKvdl13bvACsz2JveacDpoVnCxNYZcWhE7QHsVNkUYbnxMxG9g
MXMSBZTkAABF36nzrCBXxfa4tMPl2BT5TbEGnrGZe5vmd2a5jVmimvWCfZ/72aNZHDaFD2CMnE/c
z6jTy2hsAzOP8gqnw0YuK/CVdKhVT6IpTIBpPdXdyVYj7SCtJ8tuuLZLtQFDIq5QttzatWW4+BMr
VV25k670PiUvtXkeCri8I+whm0qAHklvQGKtZhuGyWSeJ21MVby6lWVdT5wL4rkTuxAbM+yG6fM4
Ei3RbHJBVhXbRuFnt4wSSdHipcPwiaQp664NnfK2DLP5hVNFWexhGxiP4aizkkqh9V8QETrIFHxv
0DjwVetv4UIFY8S0k7xXva/NaF6yzIsADYKvlkg19GjZLDx2pbFeKnfqLrVXQJ/445RvpV3aX3u7
0g9mUBfNo9VD2x2USHhLMMagP8wmI8S/h2NRYWlPuGxbZY6Nf5GajbXchLnZfx+9Xr+GpZwSFE7n
Pt1gLUh3o7TtBbmdWVbxEDh2nJh12mwNwma+h5YL7+0rtzU2bLTmF6SDK8dYFz7jy8dkTCOGKLoH
XSTM5/KDch863vdmmZkkM/mG2TKO2WDTcxT+5I1DmocTl2g92ttkUGFxZfN4+9tK2OkTM2lk9ykc
ExD0hqGMXlyarnNBBdaZ90hlqHI3ifay73PSyus0wMQRr33KPtes1ZM5uY6MMr3UxrbpM/0QoB2Y
+BIp3UmayqLeuozCTGPbWb0gav18ZUXonEwyrs9r+s3c+ECeFvtUtrHgRz0gaV8mx2Ewyi8mpOWy
GVVXWsBX84hlfCi6ZdtnJqTOzNN4kZumWLbFEDpXftZVT31rU9SbCpreNoNkRfCnYYXmFS9y5NGy
PCSF0s6xMFSWwO50SXJA6LJStQWWDQ2dwkm+4q+Q4MiC2zly+9VzTqU8fwva/Oq+Xgz/rhMlmKPn
cH3MpIhlYecw7GoKj22BaIzUp6HjNICubhmormb2cCfoQbkWpzyUxlheUXIN824iqTvkIIX16iRe
/qntZQJ+sRg9wJ6pjB37Tt7sKuFWCBZaDERbeOrwKZvSHpo+CDpKMcL3OghRr/pqtOb4WLVnSAnZ
d90cmmxtMoahtECThQrzfiesqe932WgEeezAJaToVpyKjW/w+0/4D9CWZoXqz+edNv9TFWbdgx4Z
Zn+XeA6PdegzPGtTuLjuNhlykib2RZe/U7cNzF5zOk7/4GWU66Gf0WqDGNp6yxoBqp+FZQEirAz3
K5WrC42V5B6xd2FlPSaUXTnwoTU4IKytXe3WIViuGwauF5GabPUyo4d8SkbHqsE3nCF2GTTpRt3U
MSFC2kk5xGXeUKPoRY6QX7SQrESz5XwOjAHQOC3b8eo8IrvY0yulinHf8M07mLlVnrKmH5cYjseF
fKxa1zxY1I5F7GnjnAK/Vt33bMyC+8mnGUWKEJKCXjcrb2s4PSd/tatMRF5SuEeD6QDdhSi1H4kU
z9R26CQo3Izhuo5VmNrvRlktD6vKFHqm3pJrPKI+fa/cqZZR53tMPXS8DABtXJeEAbXCGBUi2FUB
pVhVfpMhJD6fer96LY1SfU3agAfJnDzEVyQEXCBya6qtCv3le656NVF5teTuKJ3IqzKpHDsyxs6w
YsEwpWnn2IHstulkSAo1ihZ/B8C1qF0+iaqhyV+Ddj+bS7dArzq9wK4vm+A6CVWSX2b5wKpkN7W3
QBu6bQpHXdYlQ0vn9V4Si5Bfj2HT2hBJrr3szLIQAzv0udSuvTF1o4EoGflYox5d/sQu+6805R+s
UcnoWXwjcTZDtAsVNpr1b27YqPe/5hT44LXQxrosiwlLMVhrfU7dmi7rRTp/4rz64Tb/bwTrH9NL
ccwzUFPn5t5PKFiPRspTuh8EUoANo82yLq4dl7qUFlh/o5luX62ucvs4rxlKustoseot+3sTHBfP
8P+a2exj5iksYi4DVLcsIsii86zSsVX82ZyOf+Fd8T84qij+7TL0QEy6xq2fi3ruvi1A5uvGHbqW
5CWrA276S5fuYwZqmnVB2Qhn3Vvzkl5oo+K5c3v74a+9u/ez1cAynZmIv37d2xoTpudM5tE0ZR7/
tXf/4MMQTW6mNpOr97poza05WM2OAWDWXzP1fEw5rXohzbDi2KUlaiIffTewmcJTZH9i8f8Xz+TH
lFPjPGKxD2a9h7D/ZlbTZuyau792Yj487vQZjmQe6rrnUfxSCLFlkrT8izfMh2e97cYRaeyZACz9
irmctrXla8i/lMRhf8w3XVBVeK1ZrHum/xUXMu36Xbe6f21Ejf0x3bRc2yqnwND7TvX5m9/21U3v
yOz34Qj/9rr8e/oub39bktQ//oOfX2Wr+xzdzocf//FJ1vzzH+fX/Off/PyKf+zf5fVL/a4+/tFP
r+F9f//c+GV4+ekH+G0Q8rvxvdf372qshh/vzxGe//L/9Zd/e//xLp90+/73X14pAYbzu7F4Nb/8
/qvj299/sc+RpP/2x/f//ZfnL/D3X/j//FuOofO3N/vPV7y/qOH84l9tdD6OaQnXFFZwnpMyv59/
Y1m/Bo4f2OhvPbA1Kuhf/tbgQMj+/oth+b8KH92BaSOncwP3nNKr5Pjjd3bI7wTjTz0Py6bvkpX4
f4/tp6vzz6v1t2asb2XeDOrvv5wXoX9uKyHl6Pl/PshcKITJFLyfF6nW5qC1DePuT711p5bhq7I8
iVQBecUfzsrvn/zHT/I/DJjms3yUbGc1gOO7oe1+zGtWRBroPgU4MkmGRiwwo/M3+Wgy8xcEVE3C
7uxVzKqifPOvzanKtq2/zA9BnTQv7eA019KcU4bsZfUxrL3yMLno5Qq71pg27Hdh+O6hbZenXCL3
VKMybvPRpij0hX1bIhP84ug0fJAhLgmkxBsPHJzQjukdKFTSdaTOK1mfVhQm6XNCgi6CILIeYJ3P
2R9DnugOBWaY+4ym96cbUJLbye6G98RJSmKtveAb4LTa58JFuaAMQMalOFWTdqIENk5Ga1CLqB8p
4pNmbN50WKOZc3Cr1FOP1kPrvHvouwBpaOu6ItuOOkFa6aOgeV/Tcl0QkaX5DhmTZKy2N5iMYawd
9G3DQ20IJqhsgzol1/JBZL6TWeFBksOa+LEzem6FykAYNgpGlkJNGkmwkF79jLSpLwhpJqBnI+bA
8W564YjbqbTG1wrwAq/6iNEJMq1xXhQw/LJNzdE9kgdXZJErB01zpAbji0i0fwdOK99GkJF7a9RY
5zDxTG6MFmjCwzZr7ytIig9309ae2AgGp0sUh1KkJy9zgmek3sJgilBx7mkpLk+j0ftoFOFFD2uC
WoYZomSIz72f+yd3pf8D8URQijSmX9uNFgPMs8ab8mRLVQwnQ5XaRJg0cbuhCQzESbam659b55Jq
tBpHb5sCN+UbwQfLuOmBQhAvn6PD0S9mp2DEiHbWuCUE8a598+j5Ug87vgPkpwnCvIHxVeB/JkF1
GEjgbVHRVHwa9ADSnzBDq564Nf4Raw3wA7pw0vgFtJmlkSwD50kV0AF0jHlQAOQ2xvuUqB5sCgjm
jdkRxroXgRJPEP4GkkJbZDTvRSaMaBIh2huZ9eK0zjlKwzpw4e+c6SzDBUrnzoXek69FbVU3ronQ
OKbPW7pdMDPCcAOeb53/euje1tLHCTPBbMmt0QSdHxMxOvax3bvdhK5EYM6/U2warAssSrpV78wZ
oSEyh2z+4laod0EgjOVEc1auWwcRdLcJFWIWmILK6raQVE126jzdy0MwDPWLXzjls+6RaMYVLo1h
p62Jk1MLxwR/LVUKHZKUhB8bfo7stmc8wB3QaPjKPZG7x1Yl5tmogGxyY5LAk7JgLPpbnxmZu0UV
Qo9YuACHWzRw51q/9+svDNUxHvANl2E8u6F7A9Wgcx5ROtyIIPGVVGHJPbOZdTrf4Whktmmek6mD
woAxJFiZnOGxkOP4WSGnDY4D4La3YQU7G94CQ08EoXqwT/4ZDJeLqd7BL1pQnDwft00jRn0Y6slH
6gwL3m0dc7KLW3Na5rfAoaeOMjmV2Atkc6YXDcO4Ta0ufzYXEJ1npxDO22J5BO4yI/K+T7LaieXs
rkUUGFMOwQagYREUXaMPXA2+KGYA3WKProttp311iwAUMSheUKb8WF6drwc5pv29hZS0AB8TLCOl
aNPvpVOn+bZgQkJ7WvuuXdCOwo5u+6Fysq1JRzPemC7WzY2olwHlcZP45SZ0cnQkiNZ6uWXwR2ZG
GZyjfRKk+7THzoGp205Z7lgHMXiyo0so7OexChGMzbYgAGNxgd+Mrjk/SHgn00uNxtrCiMtcle3a
mMQbrbbZGZ9sp09fhzKZ7Y0fhhlI6CKmi5IOOtkSXjY/h3lnVwer7KcQj9YKDZTbBqa+ua5V+KRK
T9eR6SPi9UDJiKbnYJH5UXo+NiB4NjCtpYerClY2/SohfIb3sLea+jsE+bp8I4+1qOPS7jrP3oBV
zv29KBY3vFPSM1Yvsr0GAzfaEUA36NTWnB+EMaf5tW5yC2npDO6U8qgouyARPMlgtgBDnAD9fqck
goux1wX8FdMbjWMdGuDL6IenNtg4vH9yyHIUUBdphhQ63aADrODBEjtNnO9Io9r6MDi+X44bNUxG
CNYeeBo7YucYc4M2t4ENqY0RrjlOByNhRTKDTn2ehalVDnNi1uFjoHWhWJzTortvO3d2YggQez00
DP4gX005Zzbf6SaWkiFBN+h2ZZ2f0hyE9eCBGQe3xlBUnbeZbckeykY7PiOCK+UeA5NL/ttYgNil
Se7yRHUBEjBfFiMkbN3MnXtfKp6OQ4OyLzgaVY0kZlPr0ireHMTJ4kkrfzBBEwWkb9zKvite12mw
h0/tCCN+BcC/1Fce82e6eKld3fc8kzLILlvFBd0nU1snn80SfwnKSHfK9nbhyZqjV/26LYktvpln
7fjbDPYou2L9nef3AUlfgWMsrb07DJvO5ZKxvl7MazdPsSqBuThD/tLcl0IYw4kZ7/4rNtFUYxEV
BRliqmqCeADTGW+ZpWh/86w5Hb/3ukuyF9e1sH+6Y9Wll9IvAhsxNzW/ifNNDFk0s4ya8KSN7vw9
t8qC/LHt3V57JAWlq3vCEf22eLW7YdZzSYZ8Xl+jdaBcoEqp7bjXLSLEWqxIWTDKMXWoVpUbozNB
va+U2nQVF1InXnrw3OVTYfvNl7nsOp4WHMQxfH27HcTcXVMzLN89GF3UoSxb8JKG2rmNyeyCIkQH
e/aq9WWd7eyxs9HYTFh5MCqAU05zd3R9v9o7CgWAzlRxaRs1tphJro8NE+DQ2li2F4cDSfS2gvPU
3oDCCEeYcQVOHu77s5vIz8UcixBVaNHfDY6XxGXhdfcWZOluUsFbiw3ykA2Djz6RlaRMk3bXjR3A
5rC8MW542CP7tzdjUmIhmeX41EHa3goYOsS+mXXofbd4buYs+bKUdY+8WSKgj7EvMZpHVTbzSpLV
ZpOzNUWmUXlghuCrZ53vwa1Se+sGKF6QBI42NzROK3PTj6kfJ66odmawGq8i8b9xm6jbxbUMVIQ4
aIreHa/IPJvJtDNscDwabdTi43qrJdpdVr72hFbM21veYLymrntJxBXmQ6NElLI6xg2OAoToqJ9O
RaD7h8lHgUbM9miYrGJ9scfe931s3DGmmmM+oNm4RZwKpLXD0hsR/M5j2VcMRVmMEKHlbN63yVmp
6rrBsetT1PxZUz8g8NNXCb7Rq2Eo+mNTeRQ/tenHhU7NHYzmzHJK+TTIpD1pCDh2Nrd3Nn5l5pfW
YD/gnU63lsxaJBewK1xO3Kw67Z77vD315vAJGruIBOXyt2o0BSv6PAP0Wgx63CyNd18GzXitvNK7
dqeqipghg5evXGNIDMQhYS9HUG5T40RZENFgBvnqUdBuptFfjk2DEYSKqxrwB688wvFghP7LKJLg
FtlBcAyE8q781a73CE4eg6VH0HxGS2dcUKdqCUoWpk6+dcLGZqcGebLXqjo2WfUgOmwlGTI2HQ9J
hki8nptt4SCNiVTuGnNk2/5nkXeoCt0WuYclG7/YOoXff7dRyB7xjycwdYxTwrk8n30RpTgv6VCH
ogWVJknAJAnPbYrhHa5+jJtGGdtuohjFxvKM/jqgo6m82ChL7+gNYkHS4czm1h70+J25DoSi/Gjc
/lcd/VX+2pMz8X342K//1OLftO/Nw9C/vw9XL+3Hv/z/sLMn3egPPewZOfi5s38fsve+emne1B+7
+x+v+q27D361QY4ZTmp6UEGwbrzfb92986vj255nMqzaRuIoPBrv37t7z/nVO/+GF7peYDrn4M/f
m3vP/DXwYMCF5YTETXrC/d/09j+Cgf/Z3AfwXK57nmwf2j4eBqYc/NzcWyGmSF1CCqmWEopQS/ts
SzVJFZgTbD5BOfjNhlEdw1YFWbYv0NkiYmNc1sabEXnbJu63rJjtE7pv8QVKuHnqlqWaIxamEDam
yahf0lYkn1xn7I+iNaeo0YH+E+TgfJgfvobHyfBEQElE/PEH1I2yM+wchBibsFidXUvnMp6tw2rj
EALIMl139xKNxoFh3eURTYb52wPwE6L1R+TiRw75fzmA0LR9IBdIwY+BktrtkOvPGjN8UhWXfWGW
V8OcU/8O3YD2I8FOt0GEk5zaMjQOwVjqOEuNBwSk6ti0Gjl+H0SOWA9nJcnNSvNyY4tF7ee+Y1Jp
qPqjQ0XgbqVq6Meb1vgsTIfJCSAXX4pRre6Vi/qKFFcCIHbePCSn30416sk/+arWGV3/8FWBQyjA
A891XBtw6afEsSZF5x+UXULcRdlSlhXiWsFuqN26tsLfZXJdrudQFD6CbBRP0Yg0BEeGi/e6CkX2
BOtQvQTMxIF+Whyh8GmkMzswkj/PwPVXcMf94Zn8b3Al60da6M/HTN0uLBSTIfYMYKafj3l22CCs
ocEJAmt2bVnL+1C269bgC26FXU7EVMzJiZXywV5wgAf1bG6Y0Ot90/VU30zO0lS4sGQd43XqYLOC
qr1mnON44ZbW/HnN8vA1Va0etnLtc03IT919ZmYMUfiFmE9oxcad4zfmLRr6Hey7u+cydjujHvy4
aZWzX/IS8d0y9FeWcPqn0nY0ubLCuO+sujpBpIy7BEoUubIygFVcYxtMSxlZPbEXLTqvmxDT4FaO
c/MQeJN4k8n6uS/D9VGCmj9J4lYejaDysVw55cZHtXKRpwrce+z0rULSpKMcyBOHb72c6rXwr3F3
qSu5NhRvNuVXn0zOE2PxkkuP6WxsyeV9gA/5GmX8XMakmrQ7Cob5wXEMRpdmRnLsKD4btr612AST
nq+CwLgE8RuOqVrz66VQN1MldqTjIBbBriZG84tNfI+9QcMyxFg/F5ohbFNbtxLmnYUCkbTEZvL3
y+KlMUrY4irNUnKDptyMEiF5tn3A6A0OAZpOQktJdhE7YLjhFotpuS3N8dSVnUV4Qi3/hAL5ERH+
x9vrjMIGvgM0gJtUuP6H5af1U8y5nk4jhWaZ3I6FDANPqqnb222LlmOxzQMxMkZsQNbdzGZJmLMf
PA0GBW/cY/vVuEANgi8sdypin+kS1UagV53OT78d1CrWIrD+hJqzzjTHh6P2wVk9y/cDoOSPEz/Q
EDlBIMnRqFvDjIuW1CcxrwuLuhaHhTsoIEnl3WJGFcmIlrM1U40WtsqTL//z4/lxQeHscRSg1Rbp
FQhwPvBUi2NI4oopWKdl6j5RhaaEznR5nI3IE+2+8z+5rfVnYY//ZRmzTDaLgJLVtFwrsD8G1puW
n9oAzMT/aDub8D3N3bMbACGMpeOMoKppM++9Ym0+l6WEwTaJHz5PlBuTL0hj3c1APfmlG5W6NHAP
4zjGIuh3C0KYGgPb/3yGyDj5eK0sdje2N98Dbhfmxzi4fg7CJgfvROiEHN8bgxsO/lumW8cB+GPg
tMhCpKcImTYt8m4Cyf2LKbNTAorQYkTEMFikM9svAMfy1kP6cU0ESwA1Zed7w6sscK+k/9Y4xiEH
WThN00AGjNc8ObozI9cifCpvVPKARbo++l2NKqtyP/dGOlvxGiZ6P/Uku2RiEA8gUAIAKrU2ypob
UL4hGK9Dkx8iUkdsyHVGbIq0olu2h43h1jigNZ3i2k3jk7Id1H1uJm49i1iYfkxMJPG45naruWZf
UXnpkwTd2Rey6LdKpAlSDAjUiDwrlIVz5z8obEoHxqcl+7JGDuXlfk9GTMPOTDjYF48cDXx3FW++
Fpb/vEjA0E0nC+K6dTlfNobhGhEGkVM/2/2t53XqbjCa6c0FyKC7WctrswVVoX+b1lOdjdijitYO
4lRiKQ6WzrnKPPsOsHDet7bTPvsJ9gYmVnnXnhrzW6PA2pUmTbItKP6OS1El20VOqORQjW1sGuWT
8vv11Ff+tGcIT3pTox1hzTbTtsbUS6O9aQOPTInAcb+pzre2Q+rD9BuY17Yexkq5G502J77ZmTd9
iLFf4xU7LCrU2zAv84RuoW9fiDVo48EZotBciyPA3niNFtzHIJEslwijjsyhG3YIu55tM3EuEOg8
+mlhbGxGmm/UlF+B/eAHqSHdidlS15XhyUtA92GPIwV5PbvNvvE7kKapkkMVL2krY2fCy7Z6Mrwa
wv4zOU/JlZJDeBNOq4iY61Fd4akrsUq33h635i1Kpq+Zypd73WMhxj8G0N5OE7YSpC9blRA7bvX2
vrDIV1BF8pziwboj3Da8qXyomJla6HPSaeuRMto+yrRwLsy0PDrOioZQZ0OEtEh/qjs8xCnDce8H
vZQXSxPqqC38pwYVaeQjOLrt/VbfTgxOOxlN6B7WmnK2kkwurfAGt+PAzLYpZNx7i/UEfyTYAHeY
ULivmjlGjEZI3qTmB/pjZDdVfhLDYt9OYEWXXq3kiW0ueO5Kz4Wo8uXO9+skhqjBiDBW79rQCBEl
OUSRWBwwvaKp7NPaCbWrMzwefpHkm77L3iU5QkB5dZDvsIUuHIz1KWk0es107a5Gk+p019vSuBt4
YO5may0x66dXVugijXN7+UothrpzEuc7iASPk+PW9j2h2X20hv342HT2Q0GS06m2FYkGlVNbZ0wz
2a45EVMbu82GmDk3+lBxAa4b0PYXqMXwyfCH+iBZez4ThtjetMqWz5Sq+D9wZ14qJy2pjEsDgZVf
oBYdiOFpsF7l2bzzuqCAVyssuweCzpJnEgn8HSaG/L0PEKrFA/6JK5g0JObSnY/ALfaee6z7Ziwd
iviGWTo9A3UMoEsSrQTDj8pUX+DqJ8qrytcbZffeReAxfjQM1icn979Lnvhd4as9W6PYpdjiIxDp
W9J66qgW+GCTyvL3owjcF2iAg8ScEJntwtiHSpTBY4BkN99MEEYUaESTPQbAXri0hUfiGgrWbgdK
O9zMnUxfdSnHrQOPt2nVXEoS86Z1P6bdtOmJRduKdkgOotDEblEKXGeZDxCvytm4ngGcH7Li7Bpg
InW+RweMCR5o/IBRrt44flFjsD9DZSEjBc8GrYuulc2VkXslmDKjWrbDtFRvud/ihOjXGrV6yoha
kK5vOPnGB2R+LPwaGlIZ4YuY3Pmq8LseAqOzruECxHYOBFdmIo/RR53WNv5pWho3SstgLKKUaZqA
9e7SJ/tgrqBG2f8ldnDNHqH9uT/B6plFZCI35Qk4P/tt26qNXeXLwUTQepNXpV1sW4/gve2UOEgB
cwI5l885aTi7Fhx0iBd8hEvE3D7rbcYPZ91MhSIp7ccnFXPhXzEpjfyb5PwYaNSZp7rTprcZmfHS
kt+hZ/uuz7EwvoH4VJHkiK/J8nVq5j45iE1S31wvKdR1PPKsbRVJG7G5emzARTHl+7YZl9u50SpE
eyfzPRyRdc1I2BCVq4lO1GPxHWu/rhEOW8ttE0j4DJ30mbdt27Rvd9A6rrOb4R7n2KyoUS5kDutB
uGfN2SU7h7kZTb5fiH6/ZB8Xj3x41d2bZVYU35IFJvrW9Tt7jNAe65Iq2GqrXd4npoqYT3F2Omb1
8DbBMlDJKOu6LfL+8ONQwZIgyfohx1M7W59a8ugOUBPWdT1yG6NVtq5xN8yYB9mMad5QgxOG7RwT
dplL5gXhnpbnb58vs9gS/6Pv4QAxyYS2lJ/luhqE9aWaEsiR03I7eJwtYwj86X4xaouQPQambCgn
3Rc809wa1qJxqbiGl1i7goaSfLdyzvcqOb+R2VT9QS29uPQ8FOqr4xBamQiOYyqhtgKzb7+IsT8n
RsmwvbdbEXRQfymhY2IquGFl5h5HKH4nUg0GtUi1BDjEtoF1nX8H8+dySgDPkItEOKTYjhWczFZn
c3/ole3dEATvN1GFxClj4xTyoloIMI2RzotHQcrXgfhX1Kltb6s3VwbiUa866yKMApZPRbF4LxUm
xCdLTEpvpAUYv2ulO90WQCLfV/wvV66Q4c6zUxy5CJk3Y7aA79WntoeUjYiAFre4jNBJewTDzoE7
Y9cihWQncnLi1KQ1QGtzZ+LLeakQVlzBox4R8pPKiPTzTnRLdkqNFT8jsk0rxgdmRYCXyScyIPoF
mbX3KrP/Q92ZLUmKnNv6Vc4DiDbAAcdvY8rIyIyc5xssp2IGB5zx6c8XvY/O7ipt65Iut5luJFN1
R0WAD+tf61sGg+7IbeogimLeK8oerqXI9G3P1Oa4KNtsYHHy54xoDyNhmi19B6ebWqfUxuMksQtl
JD8cqKmsPnqs901X6Av4Re5GRmnx1UlOHY17hvlQZZeCFqqtr/ty7ziy+lHN9XQsQfM86CQhe5ss
gVgArbROSkO37l+pVDkdVTRjaMbS7CCEZn2cDY2D30xUOK0asUdVQWl2JWEassRLsQ9MEs3soCK9
oNNtXEtTO+f47RUTAw2mgh8jwoirAwcr91TJC+ZL07cXZt3GK1znvBU4DJxscO4y/H7BuuPmv6+9
JT6CBoKygm3jKXK9Z86Y9zKJb9vETRlT6vaim6FqF72584QcVr6Yd4g/7Udc43k3EnZPwhN/reH9
MNAorVvqlTilY7I+mxfrNhkZfKmEu6QV+PO2E1HPv4uN3rj+dB2bob+o66zGXALRFBUhfBNJ5d7Q
60oqdszFdRaHRIDa0mGYm4Jdw09z7Io8uiLIAlskabLHwRLP8EC9vehwuggwcNYQ1U+tj/l5bSXw
xkglp5tiNuleRd1TXDfBa0/t9RrKTPvVpl66gTnb8RyYk405GEMOhqF3Rnxgt4Qwv5zMmFuTVHaH
rZe6nMQR8qzuXY9fX3yllf+o3Pm4mIRJJKONfwC/BR8Zerh7uvCKy0tMMt0rThb9x4pjZzrb1/aJ
s0xawYIH134w7rsLe//TzZ3namBNb2zN9Lu/z63sIcGzFufpu5vYj3/exP4jpfvf8K79e2L4/yKH
G9rwX66s/4MOPv6ft+/3kxD+kw5++lP/pYNbaOJ/OI7teQJksitwp/1TCHcC/w+kn9ARoedK7i0I
AP+0ubnqD2xnVBTijiMo4CI2/tPl5rt/oLbaYHzQr4VCQfhPlHDnJFv+txrih6in6IaezZnU4fJk
n27gfylSSAuKJvHpm1fbh99NOmXkOdZL4NyDYB051LUFgpYvPMP93+OqREYBKisrHxFkJn7BV1Cl
tD7B9tNPpEWmryqqVb75y9f6P0mZKP+/fEzu2MRlBDy3UDH///ljWoH2lmLqvVcPGbzYeH6vnl1L
+ReA0uqnQDE/BN9STRPzd79+dazRY0Q2WK914AzITCIrfvz9R/rTA/3Xby7gkzBDIBnj0GSs5C/q
F8eTIhYhIfxTsDjZxXktf8wqA0fYt3BzUAZ7eOgtPIubsCoJ7sDSiOE5K24gjtIXqAYwFDEiLIIb
v7P0qyoMfHjNueREBz1PHqOpwJM1JLF8CBa/3CeelDDE4vgOcEB/RzbVIsU1mEtlN9nrwsB52gY2
uUmEs7J+CZWsrjz0rqtZKUfDO6hIO/WL3SxQV4Mw2bN3Dtcl/bHXU6Szx5nr4Sm4G55bEj7MJk18
ijVQUPObeWjlJ0WU7XncD94HIRHr2w0YgvazHymSHXN177TFckuMK7tZcF3jUVPzGFyGusUsGAeT
ea7Rjbm82nqBPAkAQZ17yhteq1HkF24uzV09dKDOis5qrC0IpxY4ZBIkvzNcnl6fn56mgHQSQ1fJ
TyjCk5H056cpcUwYtgDDPvDv2bchEIZk3cyzc+OSNJxXCEpDucrGYb6Ew+XcLH4OSgImkEeQti1D
6CVL1jJ5j8PbmdALLhZsKN7WbtvoJsn95jtxBdASIcCekHDX0sUB4LYHMXK3lEHvX83zMJ43sK++
//6p/CUNwZqBcZbXmE3WcxhS/FrbbkhZuG6/lK9WQlRk5WUaS9CMke8tzxtZQzFsp/sRQOMndq4k
WI/5wAmj7KsJxp8X3QZ1LAkVWbE5+80n+/kV5pMxivDQ8dGM3QB4MWvkX1eawra4zi8aXE9T6kc8
Lg4UiCCFWEyA0llFcQbACbNVfbvA5LzD2+RO6yWeZLhqQo8NN07gJf1GYvxFwz59KskwhzFJoPgP
q/TPnwqgg8RlFFZvI1B7bLQ54BW/qtWTi8uGdBaG25NLwg+bFdSM9G3wtLxKwqF+N47p4IR7lvvE
f+fzwWXxnogG4PWB/DF8ktkrrgvSCAzlvCL4Xd38L0L2nx9deqfxH2uewzJ0esr/snSXruVzOFLN
W6gt673yU/8uwYv53g0xdbdh2cSslov/QZi3I4rmGEiEQ540HZecMP9d46Fzemn+ez388+Mox3XJ
DLGp0KH1y3qYggQqMUh1bw21bPcalCMPXpUidNZhszwygiEUGA1F768Wh4jtdjKnR4CD0vRVI97W
YCeg/fYYOgtMHDCef/Nb/7lJ/PwJQ5ysuNaJUUvGYacqlb98YbMoaXmbo/GN47AG4Ofkz2Vr2eku
dbHocZUrtdrZlkXYJTlFI0yrgwOrUPCEpBMdxmCRn8vSg1gamYdgyWlldy/SWF7jchlfByys8QoC
SnQhe5SGdTu09Q+6G4Zpl4yd9Tj1zfCadVJy+TXZdBnTYrRLcz+/jqFwg7QdGus5sg2/FldskpjD
pJMfCh/ptYfT9wkr4nwXwbSofvdu/utvF9qhrXwZKOXzG/4yDx8du0whAy9v0RQTD0aRH58UVrDr
unaTD4g50UNscufNnZBVMDd2xXlpF1APzSKd0wuDSN54WBHxznz8Zt34l8+mpGA1w0bAL0ZS/LSu
/OVXK7reDSsacN8Y6YP8ch2M8KvQ40VbSYMjhMcrKx8KMt5XRWasJ1VVI3C6HhvSCpaRuVauXqhB
6oJvIIjT7+pefjlB8dwrKfEj2KcCBSwNv85xmiDSSTbE1XsUdPM5leZ4iOWylDdaZ/GdCzzvg5XX
79fo9Om1GZ30LbJj9Vxj1brK/Wo+spRLcppZa/dr8fD3Xx8jpV/eSyFcFgnXPp2ceCt/ndIBRZus
jrnFO1AI3NEWxo1oJ+XE5AmbfPuCWTviBLGUFnfIDgPGrqoyxCEu7b1/DrOIFjs6OezlTCMreash
84J0H3BU0CSKR9Ht7NKu9BpNh2IIhLQOZEDbmXuGT963RlpnAH6asDZZq1+gNWUPRaLT6OC74fQJ
wu90Ygo7u4QC4y1YoVQcqp0hhvmm6cHw1wM0lmljtX7xNWRudsdEjfyqUwcj+IY6Ly5TVzgYraXA
v6fsrt8uTou3jvSwSG+zSdu8ylotH+4s6nOubfUXS3kdvtjWTOEIBxMnpjDC9J+BDnJIq3Ea23tv
sit7k1ZheYEbE2kJAgr2qsRdrHNWVXhlPiTEEBxMEAE7zuBgbyacxdiukKoRoizGDNL2+8cgwA6/
dYHShhdsKpR3B0pnzTGUDK4uCLlE42Vbsl2fuYApvOuAY1d55qGYuuvO7fuvOCrUrZ3Stcq4aFQQ
ZMvC2syp5LoMA4vnvAnEfEtg1Hk4cdLaFUHfZMI7hT0FAnSp75RM2ruZF8hcJsh/KGqmhdCwxC8c
r5Zy342+c+WUbexx2olZDBc6vfxdz9kOk6IqmvNsYVSziSdXvDPcF/F2HJPiuy/dplxz7iaSArK7
OgD7jO5ZGXyOPKTYX2YlgvKEvAfgb9wwPY+TYHniSbCajWRRcs6gl4Q3ZODLF0dazit3+BjmfCkr
6FbR9Nn3JULBQhDmrQVYdw9DICDua9SAMLLMJbJaMimxlpRAS4jYNHXum7J2oDlMMRpbY4J+L8LU
ePj1Yu+6gh6fbHPcYEyfUsJ1Y1+UXy6JbtIPnBjn16xqeCD0qBmEtPBCIdH2rH0ceavnliUbZzAQ
vi883/IS2wqXe6ptKUnJArIPoST5i0CjCJCIue9/yCoC0qxLhhnkCVLvlLoIq49RSnlsc0ZuGGSY
qq3xjcf3Vhsi6RZKHyEs+qD2DfbZNdZo5mMGyXaDmy5PXvt+7tShl3UHXMlrCxg0Xhw+m5aszqmC
Rj6nhHxuEyhuBG8dXd0wiOiufBsd7B7zMeQYDfEZwbwBXvkyBtN8lzB+v2kZdL1GlNBctkkTWqtu
pNNgldncH1GOkpa2Up6kkmyJL95GRoffVW3lE8hRAh3rAdfeHhK5iQ81vmj/UIG1eHOXpg/PM+ZI
y7U/gKjd2VNIsqNkhRb3nRPHLxqoBMR0jETwvf3FOYFX0dhX5WA1F0WReqytS/E0Vp64I2o9/zAV
Ksta5TwfKavnlZP7A1028TLfWzMgDE4VaUrhh1VpoiuBfMAp3B58DtxAspOg33i5jwPHne3uFX6E
fWv7sfXee1Hz6swj7DPoh901y6Cp+GqlfLOaWt8VgcTmD9I4uclSbhUrNHrI/0A/HL7bkJ+ZOqj2
XThZ/NGypF8gRwEZck6w8bJMPchbneQfLt0ovJBjtjyBJSci1RqQELxEoGc7jyIkUiAy2OPg9bCS
Ks0HBZHmvjYmtJsNZFBZb4o+1deu4UKIbVUmtIYIgGpAsmIv3+TVEN5jjy1uGrA3CKv4XM0qtDqM
/a62h4sJA9ZL28NpXtlZ5HQ7UVvOdMlhfKm3MDpqdgLdhBBnA23WgCSb91IO6UeJiZre4Ciy+nXc
zB11X4tPP0HnOZnaEvM2z1GTnZTSlgg/PyKcz7ZamudKRNZVHGWAkeMOceN07cABFpbwJ2Xem4DD
tRs++1VVP9lBY1/i1JVXPj2DJUbcpniHN2o1zM4YZq+g28VsMfnsHzOxOAPQzogPEXdhcozjMWag
aXfJWuGJo4pjVlOEJUtBRmCinsCb9Uxw44anlSMNlvSLB8oc7Nj2v+EKpY8M+Bqzgh0q36FaqqeY
yMuyinpZPrCNqtcYRuaTOybBnc7m4o2IB0naOA4i2ILodeFtTx8GbEkKN15KgFbF2rWDzt8EZTC5
PHHUKADkzNlI21bLu9jJptfFTtR1wwbWUAigxOvQ+pnZpEXAau00Qbqm7GBu12kvCAk4QWeeRKQ6
MsJ2Wz3GUzyOmylzWbRCu4p/2LXnPdRtp+sVuNz+wZDQYDsfuVyv2tkuDw1tIRXTT++uyT3GwczB
d+7SlgeHJFjMfCF2P1VmmxJ+BXVbQWRNP8ZOv/hTdyB4M9lsd/nIFMRPjqoL+PeksE8vc6SMD6bV
5TMbbctMyyMftxWusd69IY7v62kIoTMi6Z/jfqZYAVUVlCIjd289w15ElEhdQ6isWpgOGlIY357H
/Ac9pW2vFTwRDlbFRHgoJj8+0B7gcE1L3PK+njFlDTTMBVs3j8obDgHyDouWvM74dYkEmUjShGw7
7j3zU06HLdfxO3uogwf+2oTbgWHgNjA4v54q5upHXzVMUOZmtK/CpPSTHfdq6wHTVYU+zPqSkr9q
uOv7LHDrwD8tM34W8d0NXBv3dp+kt9IberHlvVX3izN61OGJrDvk5BXLdbtEDFZ5MfxLUM9Whnee
NQ1Ei7xkBhM+AMWBaqaWHLFdFR4WMOZrDwEDxhec2cuHNdaYcmDCYSBJMcgzv3aqMH7GYGmnt6eb
rncz0Y8CWRNd28I6P01hwDvdEioNBwita9uNgocyq4W3qmb86hS8jUvFxZ9J7i0A72JvGqnKy9Kr
aiBUmsK9lT1J73yIRQ+5fiy1xhzLZGLT2kFUUk+7CP5qS9MMA8jZmXwi1rmiHo4pB1BuVyP/QAYP
LlbYxFm697Cmb4A/LFpSbo2h1UHDtBQ/8CrO/lMOGBjmhdTmWQHxsC9akCLOjmSKWtYiLStmDNjY
s+tTs2DLHhVrfxu2kXslxm7wPqcl5DDui+FIcLZ1D73tMVdIOY63SIQ9YVPGwPF1x/Lqnntp58J8
H9yngZriHZx3OeFwcHzSA3TKA7yH1vrKioer1+WJz/bGneYaLl8ipv1YJvEdpKD6uk8UPkAvx8e1
0syg6tN3Ww/3DLzm6FAv4A54xptanuOZwIOJ94lEDiN6/zLzY77WMNZdBQ/F6OLcDCKHnqslbhCY
r0eQbgHoKQVsbJ2pni/AbbNqOhsqDDf0AGnKL7rYtDSCqmIE2iNoLcu7yL9ZqjZUm8anC2Tf1B3f
dAM8Y7zoOiyMvBwIRusWfGV8Yfn9bG96wlL3ve36yzalYarY54lXQuK1JY0AJIQcbPtWqZq9pIIx
Pm844DI0Z6/xcUqLpYOrnhXBytFz9IKVf34vwjBTBDgxCMfbClFVXCVZw7TX5NNQHXxideltXgM6
30UOV/ELlOfmujbZjC7plBuXdARMvyxMX+nLI0CQgrC5KBlMvlAi5mxZpma1nWOpqbWJiOqs2kiX
IWVGS79HzIYhm9kRoDfPz8Nn2TnBPeqIxdCoZODTYBL84SmTv0aJyAhqOF5/MMQxIbMvFRczkD3L
mhitudA4lXB1UHW24k6TS1hZlBsryj1euo5s9zmhW8w+gZocnwtDP/Yg/9hf1trS0xkgV5vtdSSY
ih4bkHOlwI2aFirjiNAQNfLTfmLyBqe3OCo/Cd0Nz0/zueBG+eCO2egdg9nlLhIQv7b/6LI8ojYr
Gt6QG7HFKqcBaSVqlwHfP3IqkTM7qIc3y5TxwdLlj0rQg4C3ob35h9Z5lejORxUMEgn6laz2thuB
Z28WmkB/I0q6J5/xfwsviosnGhtJlQC3ve+LX3vRgatp2dC290Y8y9qLXhGEUdO8hzbnMZd0rYPv
SMou+sXbtQyZNySY9CPWvG7vIKXti4JivbGJKDbw9QSCOqKjSnjVsWMZYxfvugtmcHJbxc68NW3b
bGynandkG6OtVTTh8wzm9Ddq0p/m+p//Un6Ir5ocDrK8QJr4WZdYKKVUHTvwOyVQXCCWjDSjozHU
mORU+hfHTf9Wmzh+iocufSI83NDCgvMNsXju3p0hC4Cj6f4j0AqvVU0kaohOghiJ4YxdJ+w/iVlm
/G25UD/+vSigTlrrL59dqdBjekGQlZvGL+OUDEykP5Mjem8k/5JN0wPsW+tEYGDOhvKRP+cz0rFt
94y+tQgZFo5ut/UAud8RqdXvoV3KW5tpRbKKGn+4q0u5HE0mo4IowoSFIR/8/nwA2visaS3gWtTC
78DSWNnUMpDu2uZLSQC9cRUcfJRh94C0iPucpSh9UsKpFvZLTdUbh92B1BBkOuoMguXNmtmOiRdY
wUWSp/qJwgG/AS7Ugg5VBLhvLHoEi5Unw+6pgw9dASWgM2FdVunI0SZRSXYbjHJ0oUBCXlv5Q1Bf
hekcBdtwHIoXTvyLoQuadqb1xLjkxkTKebeHKIE125XggZ08cC8lB4gHXuWqhtngNp9jGvZHumD9
62UENg2Bc5mOTHaxRUn3FJ+dE7DXsjAvLd0mx6mf02Kd5ZJKFSN9pziTSzh8w7Pj0oWEErS7UYe4
wFl/YKVReHUpMVL2cIot85j0Pnm7Ova7PTZG9Xkyte+EzofnsK7Sq8CFW4E5zk3f20UAlx1yXiTZ
O+V10Z+czoHjQzz4+0fqF/mXd1yRVvUI6TBPhL/8qwyGC09Xph/K95Af9osodPJ6KnC5F5ScfHIR
x9DlmzC57oqQO2h/Ik+iqgzXLOXLXcEt/baMMHuPaS3E5u8/259Qnr8+7i4DB2QtQkUCz7NUv8ib
nJ0tQtmR9x6aKq63NX/9x8glzLwjU+hcd7KrgrOG9/JVU8d7i2Th7hcbs80Gqmm/J1dCueIc42XB
cOKy8VIRekbbbXjd9IwMVrWnu3P0gOB1amEXsqMLgyLZDA+WStSZD7eeNsu64LjGymZRwcCg0GEh
aOpDSwzh5iRHnaGut1gqm7QLIX+k02tZlBwhaLYLrmZbtxQJUgG6abuYs2piIFGCLM6jZk1ArwLD
u4jhSiWp++R6g+HpkkP7IGGjQZEUJ6dS23eU/zbNdZvEBQb8kBP1as45Z+CwTfMrqHNyXgPM1OeL
7dH1xv3DUKjVMjtERfDNLZ1dxAwixdKxH5l3P9Vj2v/mQYKp+cvixNjqBEFBtoTkGDKf+3lh7VzV
L5k39e+eGrM3hNzkwErcLhsfRel5bObwanAYMq8zt8+pjcblLbbsXQX+qFNuK3am4IEIzzDslwl/
+6qd8ummzJzw1edPPzjGJ0lZ+ezYu2ruvcc+VfnjiSZ96FFaOPl5Xv9YCy7TKzmb+c6P637vi4yA
m9XPuzTU/U73sbtmwpjEe6OwvdBjWNifhqMA/ZeACsQDd+CyQcfU4w3HHNyHWdurB4btk3MMYaNh
7vSUXX72/DW/vakUP6xxiIP10Psgyws5jXsXvXPCQDd3Gieoi5+Hc1dwUQ9OeuN3qV9sF3dKbnQi
xbGBHfoCetDQ2NNVd7pR85WPmoAoodBhMauyKwZxziMOqfIIwNQ+pnZt3ZCJ9i5yCXuUYLQnn0fs
NBxcuZ1eppWoOFHJWH/DnBi+kBiq134WmLwg91HWMpMjDzB+DjEI8Dr7Fgtdkbte1FS+LonUeh0T
EWx3bYXt/qyaSw5lYmrC+YHzI/DEeaKDds1F0Sdik/v99QDIQKwafxIPYFN8rs0yNe51xNB6uDXg
gtxL3nJcFruYI2IXr/POyOqsz5gpEqepBafVqPDVt0suLT5kTt0G29Tr7JexyyjEYAJSXNJ/bZ2h
6QaElpepCrYz3v5rZ5mzh06W/byeOrzCErfdY5pM2Y2Wk+2cWoMqAZrSwYZmdwqiiFcA+FuH0+jS
kMQ5NL8ooCVeLSKkuKbBKV/vlpkKjjOa3MICcjTljWc9E2lvxTcWvo7Kr6N1xMg72xA5pqq4nqum
2DDPGK5BFQcX0kJZPLhpVXkHQBgUtZWeaoqV0ydFudOZY2FySpwBY1jTNDM+IRJGtMXoYpXjrESC
xET70bkhulU69vO8ZXqSXCEAqE83oFBl6miUW0QX48qc/PCoVWyaszzzkvzMK4ZsAfqu5L43cXQT
hAMS1uCZiMoHr+mic19rRRvNnMCcbkKwGKThg2LG2t8yRu9jDXfdi2QQo+EHYQpyQjUfSBf5A40r
FDynLTJKTjw3XbsAEOodePvqkUcLk1eWxzhMtIiLC0OSChxISTGqZ2ET35HNptCD5x/pu12gPa4M
q/ll6/thfqFHLhmBke49Wjj5Q0rPmL91jbrPafC7WvAIB6ewUfgQNhNz/tCJ3bsANi4lwl06cH/M
zW08Ne196CTy4ECaxp9Ya0oLUhOcWtNCv05oom9bUBRcBa5s7g2oGYVbHonTC45PjjjY9ijBCrFE
0Idb9IfYLGS5hDe5t6xgpFmG1Bte3DzBGhcaPs1UIOuf3qjlMtGxpoUhyXEWTkDbrhZmDZQ6BRSp
ooaMxVUxLFRsJMY9AlvPBSSoWl+glSz2NpkReVBkp3TcDEWpn+njGRcqY6LmoiGGgA84qsov8DwD
nVTBEOIndmnnWZliGa8dMnn3sC0JezPPpsuyJra+j6ZofCcZJK8y1wTbXDNC3Bi31yyxXp2O2zha
8lOiUemR5aAw3xgUzHmbKfxBoqnfk0mXTxFZRKA6SYd/2AaxBE5nWpRaoehnD7FF09Gava86FmZK
PmmoKSnSyWlD4+Y1Hnvye8W6UBUTooSezy4srW+6r7t0W1KLEVAZEWZvNsHFJwlPRgPftiiLQvPI
q9tU+yQ3/TQqb+lh6l9MS/d0Uoj4bk570u1tYGI8rFN9rPBL1xs83IQuQrLq5L9ya67OnV4235Kn
qt8kHrMR6oISRz2zpqcCa3pGNggYF5jXgvlveeNZOJ3XxjBc20VAG+NjPyS0RhTUPLB45u6JoW4p
qsSSagTdMmWWLvYCV4h/aVUBgHPsL/X9kOvJfR0dMAcMThpFB3CVzjLbia6LriyyI94qVn5/15g5
r9jyzXjblcCFV/DzxT38fzHuXJE0Fo85cKCD6Fn7mziS78jN6WXdofPBxlBCbBmRnRyoPn0d6yax
nOYSIYNAkMOxdkUSLeMuj23/RvQQ3G9dCQ34G1cWN8yOdbDfgcCR1Tm7x5J+MBQmcYlBKnv0BW5p
FvdqGPdNTFnRJs9H763v5ZRexzIvHkCtFfWmpJ81gXDfZT+CrPPUVTtanlz1DvONHUd9ht5Q3vWV
P+Su96KzPH9qcLVlu8BkFA0mfUNNiSlrWA+dtgJsRoBl9uD9Me3YbMLBI3fTJsP1Gsn5iNvaca9K
2Vr5ecyRC04n780J2kDBwupEbB03qUj8s7ER4aNtdxMHjz7YCV4KdK/MH+KVTVNwv5tCmhMQlVvC
Jw48csqr0756sELR3JPfXO46e+4R82L6X7dIJJQ9WxH136synKjTonkPKJbuU2talaRAPqU0jFxI
1bo3Csfvq4DDyUsTOra+GGeXCUDNlX8mXkq91CqxfTDlocv4JISCeh8qUd8J1mgOkpWcn4JxLu9T
GaEeN5WgU1CHeSC3dpeeesJy+5Jkle1fUH7JKDN2h0rs+oSNah26OJKfAWDF3GfJALO8YS9O4DAf
dLqkNA34SZo864io/RkRgn5ZsZhr/ay5Wz1mJ3PXGpYOptwoWwjLtoyLb9AY26/c55CN3R3q6orZ
W/LSD2H6yOJHRbFLh4JzdLSbHMTcObc+TKaI5dHzfmBsNWREcqs4ZJSRf9oUIzSrk3mHn2BGPbAr
xqbYLzAFrPrRsG4IoRe0y5SNNddGUGmtHYWF3KWsU08SRhqSU/MWmImeB7q3UBGtoUY3IJPiAnJS
FoGfoo8fJQU5r9ounEf4MMGTqdzGXMATDo7CsqLizB+tma5pCbJ766Pjm7WnchKEXBLNVWE0WZjY
6OVKMax9KvyGQUCXWWZDwQ1PE1C6xN+lKAzWjoPGcEiWxOG25JKMXlUVCPiVQz78UZV+eJai5Z+K
Wyf0GpXEl2T+0yeeDWaf/JT1UVP5BvgmKMExDaKgma4e+/vYTuajP4EFWY3Sop107lrvdqnG+Yne
1ecsZoKgwtlhC6zCERibDfR+M45qvLOAeN21laYQo0NQgGYNFPBoSkNbFbWUfM2oxfzPzCTTBxv7
yFnaBRhAax3N351P79euHCn2us8qQuK0EOTDps3q/KoqenFBX3KybN1eGH5rNI/dInT8VQnyMr/R
a8TPPhIuT2EgcSZheuRTAjb+xekl/IYjlYqcL1iz9kdujw5RxXrcOpKq9yLumj2FD8UV3WLU9vEK
PDW5MmdzULYHcE3k7QbJ7oUYQ5s84cJN0vVUzhCe2wKHmC4Xm5NmpstakOV2akIuFVIwGgnjFqfe
cKnvT9OAYhsEOjuaDkDx1EMv7iG3bfyuMQfUBr3FeeRtRu27v0Gn/osG5yoHBU6ABCL8rFjQf75V
LXIxVUkzz0eexUqQgY/jm67Dh7SjpGD61vnYvliu8l8EL9PIE0etMfXNhXPHZMPy1rnyhmNUMrGj
MXICBg6Mzm7WZnaaW7s5cWFqq9PXkRcmtxnXYraxMv9hFZbzYSgdu6nSzj6cNKduxwjd/S8H039k
UP/33Of/+1As/FJ/A1lN4+/2J/O55P//X+Zzx/+DaDm2RmxdXKb5/f/pPbf/cCCbYvbCRY5YIXgh
/r/53BV/oLYCZPVgnwouUxiu/p/5HDIrVurAVi65f0n7U/ifeM/lCRf7FxkSMQZJ2EY9tYGLIaH+
ya/4i7Urxf+SxlQsR3DmgFFgMRHr1l7ygr6C1v+CAZvBsycNLfeWnodmXfOe2AdR1hHcd0c4GNbz
Yc5vIksNxSEKhO99JeGcNjdjKKwrm+FNfkapXbVsPPTj50KH4biaoJN9+ihUH92UhUdlKidc9T5A
METBRjArom/xY3Qpw7m0XGc5hFTCnTHGjXZFFQ3yYsYaVDCqKO2JdbNs5eITtobYfj63nm6Ps2mH
joKyzjy2VRsgCLURAEsXZ8myBXyWl2uf2dHyg2LBWV4Gw+wQgs4zvQ+zgEmlZhGjaiCg0WXZZEXi
2WczCBh8Pb4/2N/cEVVT7RjzDB5CRl+HGHu5XShvXzJi4iiXcWB/C407c8DwZyGugpouAKTQPmOX
LSkboAd7aAXFI0TQvvq+7p/p+hsBSTD55sofVvauHwb4/cRahzskgJHtEwAAhSn9mNzkfedX5Iws
fVnXXtpuMC80XNcwR0YbY7N9AHftHFZ67d7plnMuSrh3EQU2dwozFy/sNYIti1LXKzqzQprXWWk/
68EDQGamKrlXnRarcsoVW1brDhumzdkbhjWyBmOh+hQDWEqQDV2spSvYwoWEQoJ4kzDNrFZOHXlX
eZHQt5yyFjobL+tfnXE03XoITwnYZNzms5nOUiKKcBrd4C7Vnv70GO/hHmlGWIu5U73Mxkn2C+9X
BXxDLk9LUfpflZ8rZ10loDe2aWhbtO54sdOvQb3nWy6N7n0p+oEwoVXXIApHN+a7CuhhzzdCICY9
FIMReuMjVfZvcYM8dYntma6xyjPhhEPfD6hgOVtifLvv9CxC/VsRFOmWK71QE7FrjdHxmjsPPywg
OocgJ9jXGlXCqx8WKlkuvKZVGz8PLgdSZosyP7i/ViumDZTFRJy+kgIj1gD/pKKvCrCq32/sRpkt
ytBlAfiMs1xRfWR++wAysN2GccxUUNsnHpeEONrqBuguUzXVZMBqh8Hf5+MSMp2ZzmKXq3mSFMM+
iwmU6MR6Yv1/OoFwUEAMvJwRzyYT5eLMpsAWZsjGQX3cGf7OlPtoTHDyieayLVL2vsNOhdrqq1U+
MxqxbMJ7UEu/uql6WebgowmKi7QGiDmBxPVGL/xeCu8LXD17cHRjzYt7jxlDrr3x/7J3HkuSM2eW
fZfZow3agW0AoVLLSrFxq6zMggYccAgHnr5PkGbTTY7ZtM1+uOCC/FmMCiBc3O/ec9EIio5GYyOb
PUgZmueRYJO1zMGtLuI7s/EjhCvI0NxdsjQ0dno5px6jybnfeqoBc4nG0VEYtNsgHH3NPO9rI+Mj
wIybWPe8NEvgvqHWvI0oNnihP/1ePC8IKbRZ1J9xAJCJMqgohdZ2p4gOfKicW5QbnRkceafSKSFP
TMPVBmMnGZV1n1G5gg3zLScSv2uyrU0Z5XAGA0zwijM9fNJKvQZq+QCnc79s1UUJu7apZjpxaL41
smsgA08YSqax40blWIdugYbnYivreIpmvVpU+FQu5E5q2IP7PDMUBGccjTny4qmpfXePMxCIGrk1
2uCpVmF6P2+JNLOLgaIuDlHIybpFBTiV9fjpFcN8KIPwOyqH6rbf7PqujYeHjItf6syUvzgyjG/0
AHllEfDo1oDMmw3tntsPJ0ztvNWLzWEEVGCc+9XjGI8nqKjEKLrgrO14X1JzmxPWblHAQBXEdlr7
5m00cmSdGOQh2+xgH3o6v22LKkHRkHvyzeUpm2e1swIvZQSHCUzhK3AL79Yr4uE6690SIx2ZcpG7
Crr3fA1r91lM+kFZJUuIKvJ0EtufwIueaFLur8K5Ho4MkN4Rn5rnofNMUi+mTxf80BS8uu7JkePJ
dWZzFw01B39RYCa0sZJ6/c1oLjBeSDyavN5HsXj02WdfDRr3y7z49zXIm26csMK7vKZlT5daA2SJ
PtFZnYJleNVm+m5Cqkmq4hp+VslyPf3iyPmhIytKWGysOzOuYscrx2XYUo+Q7Q3TcvM62qhgeIRp
1d5uqb/d9QtDp0m6iaNXUKeh2OX8orjEyGPhYxyYHGgbuT6M3TwnFBcd6e8mG2nxdvbWwzzN3x1W
Igbzd55DV/VmW+e59UESZ80dNjkABhGD+rJw8XYF6nttzWtgt6D+1qvQz/drTxrAdN3NzCyE6r/1
Qk2zHmubi7W4mCctA++1969gSIxfOVKVko1JAFZlCXm5EvG1vtjP+j9dtz5QswhuRI1/cpurPI6s
+tofCkSPpcf7qymht7Mn6hEJM+kwbUBFWWa7H8faf0QYv2IgeLshH+ENiWREExBbO7V5gGRrlrvW
Dsb+r43X/GUkzRrgqqqJke7K2eYJ4IX18c9tDHa5BlkAJYA3M8ZGk9ckWsfN+eXnzXqQmSAxQo24
yzt10N3Ymz/CGy4VsfXoOkOLa7mhxoMObm9SaUyg9LKP0csdCSqnEE1uxqYvz5zzGytImLXBeHl0
o6aLaUq12HG6vy4qVdecsTaU7kaoG+I5lChw2nBs8mwp05IPC+TBcfXiXhdwV7dP3+5HI/ZyaA1m
XEMApnbpWSD+VVIvSIlce9TjaKxjnumWlLQ/u688PLeb79bMsq9sxkYPZu3NI3MY+6u3+R2lir3C
BWmKSGCemehXXXASVk6UpqFm7tAPPVWnbxjG6jABhWGIILU+79Bj7fI7tPbc6hd7PPtlx72MXzee
gH24lU2pUsumO6d5l6vr2WlE+N52uF9a90ziC+2cp6iyP+CWLfOY5uRok42NL3AZ6nYpsx6/h/NS
Ul2ZeBQ15v6T64QyLYqgwcRaWVlfHlVNlRyycbboo4uJsMoh1CEaprX0hvW2ce2pB07q1AFeSPRV
EfH1YgEOGKPlSuBG6aipwDIEMj3RUS1YF+hl5WqZy2HQD4C6BxZZLDnRI/DUFQCe7ilIH7OyZlwS
6eKjdYbPkY2geHUyPDrPhmBxdmZoprqvgisuJIu1fhgsHDHpvLlSDAeJtes2p6EaJS0e5gWLZbEt
OQVDZa6gKh81WHOG6mhyuC2BusvpB7/uWjwsVWTGd4Qv05wpnoMtjlzI3ghxzNr7flFUgHtrs71E
WUCt/aytpbzfIq9eo30xDJE4YNWDTV8wIz9WCyHDHaPH0hB1dPWTbAIy/pkOaScPe4UznrKk3r8j
YMNss0CdWY60cDIfHeNyxF9YW+EJ01svjrm0S5uft++kOUfmZs/MiA10g0rQ7mamCOCAOdGk/NKb
JlVw44DlWqEbZ+QAWk3/L9oEruX1flizVhxAbFT1GTe06//Kl3GSu3YBm4Y3ewOBYGhm7PjS5gj3
r0fH2dIVIJLWbRyTAT3xnawwApXJSwYAVX3VjK7GH7+Ox8Go7c2VnvqY6nLirOYR7o6LvQEreVwq
wHc7aWU6VaaZaBFDyo1LfZG6R5pGY9GdIVT7N9U8LafNN3TLatE/dVQ/JDRqkZbSNKKNfN1X4Ybj
fDORexJ1kF/ZEcsWf0vkoFxHqaABAM661NUp7CX7GOUI19GF4IItA4tvEXYvuqYuUlNgg89U+bfW
rOrf2DamqzK3yl+lEfYNRKUBOkHPKVFwxv+ppR3+HdRm8AoL1/qKMOQjSFmzeKPVV+w7PH4pTXAw
5phyTRx5CveQ0wB46MES/gG+RLA+NBILlhweQ48jVu00X+woX4p87Y4KE5lYXR899E5YfXFbpdxi
sHB+dFV5okGV3jLEquw8FLY5BPn6ZXXBcibrup6CAcJzUhBjoKYLS1SRsSRaWRWes8i3D2s/R8nk
tu9sOHUClkK9++uc7eMKGm2jZP4LDAj2aIxd8aTH1KvxqEBI5GIiptA5xBMrza6dvfkt1nJAwyxE
Sh61SgBc+ydDx4WOQCpTmH4BMPUPuBKbG9IjgtuYJ5IqYhevaB1InEaAugHf7aZEzfxXTKyvcvHz
c2kDNaTw4uBnouVrxMGaKdu5crIY73JfFH8aBlxHyXzntmnpeXCwCIF61vVznw3cGhcfhI0/qzf+
JhxO13iaj10zr9why/CMMXq7WxqtzhP0Rv7isznClTGX8MhY/XNy//81mP/lXAxS/xcNhrLg3+u/
ijD8D/4pwnjOfwD4ixHenShi2hfgE/snCdf/D3J0Lt5VvDNQaDF7/m8NRjjwczE/kNiyvQBw539p
MIH4D+SXOBAs98K+UHL/XzSYC1L3v0kwF2nIF8g/9OUIPibl5/8qCxbluKpRAR3pV+JAsFuC8BNB
N3xkiBg+eIPlxBxCPNymol5ljnVXW/dR4/sPK1wnSOfQT8Tuv317D/805vx3rOy/JVuRpdCYXFaT
wCYiHeIG+dcPhZVHtZm2ZIKXLP6VM+d5ayeGpJwe/GncQRnDkeKLwvmec8EIlzHWQjKwIT7FKiO6
7//h8/CI/uVL+ofm5Qc45pjcEkv7N+0UtxWoDZcCZs5X/PzcfmOoFHIixPbtqhwq1TApMom+GtOh
G5o/+N0hYMs14zITUvExJXmtyciBJA3XJMtF97soN9B2plBd+T/Ynf7Prw/9jscKSDlwyLuKf/v6
UJ8HhxaOnuPxts0Hp+3mX3h6S0P0aC2+Js5gANM92ehk0iAMwQgSsYEoX+Wgu93hf/j6XPGPsqT/
MmDxQIWwKWRCkEDwjhDi/+2BOqB6S49CQxP1RbUPNumaVK2Y1aPGTFAS1sAbjjKwRypVK2bzx0vM
ADZWIeHLBJiKw0PEGetvgM8PS92C0TqVE3/NXZXDebjK6KRhSl+qwOMf38B2OpTl/GaKET/1Q1Xf
QbVdiIdpm0PW5M55jdrP2CPxJ2xAKdCg4H3W8axui3EUDMtUK6kqEZKt492yivo59A0PfYVybh/m
Cnr0HSMtz5whw4beoYuH7Dedtg6UWEPM5MRFxkaSWuutP1Ga0VCOoSFO7/wAwNlzMA6BOsWEjn5i
E7CreJZe9RXxi+YVtxjiTaRi8ygEnoKkCgqvuqr6auoSUPTzd6Qb908zTcyNQRIbsQutUL7KQjmn
aRDgd2UcUIEwkmdiril7gfRTDe1IYoK41hV9GAvGQbS01LHLsk2BSy/hjvkFOpmai4l8V6k4korL
K5F4tl6xF1maZHyZj9MLGQzZ4r9BQnCjITd7kp/xj+251FgvKJIZXN/YHk6QikiYESOmGZkZb0bA
DhpwdTBd35OaGqh42PB6PdK1Oz+QfsMsVFl0hzX7rPbDE3iPB0OyPt26DrHVs0/M0a77dvvu6FLf
TbTaRmbQbMgoCtDsqsO6DkcrN9XeWqb+5A4eWFAMNAe7hL/EiXA+CxNfifBPPHn3kc80x5GSzzTZ
ILMgEpoopoHowp8e4ugqCGJmps7nELHDssIfXPWng8lW8b4CwFz3ZfuPrnu/uLJxbhHtnBgjBjWk
gEwbWE1ZTSKsBAf2VPEv9OOxPobhOn/BDct/M19JYYl9it5tPptIknPxTcvTcJnaw8Wsoq9CBpQ5
lM3wEWh9X/jKuqHTpP7Vjpl73xWbeKotz9DQVXrBl0twmzvC6MpbcoF4tRrLgflFjivb+/NgPSyM
qx+8eRVnD4jchp9JAjqTCDwMDqtDxmUbKU9FCdPOG+FF7kvQ0nzjlM1HS1u0t2AJgSn2UE/6rW2d
G4mAfJw6dKBumDmF0DvjXQ8ztMnKUKm+yPprBglwH06xva+iYfk1Mk3a9yXcJaYMDxiPLbAEsJPi
LMSSk0uVRci8dfdZFPnFGElG4DDT5lyCAZwgizJs9H7q0mk+/cnqV8T69UK0kAhD135BvmTnNOjj
aWG7XAFywTUmyUYzz+cusuqYe6yudLKaDNCvxWmw3xlbZdUhpMQoOKklyOJDZ8BzpPEa+d9OtOSU
yqh86G57f82zdBiYej6OVJD8vdh/urMqHOSIdpyZftMj9R5RoOwfQ65LzY3Te8IcR3At0TV2Lcc9
Qedk90yQr8rxfo0MkC54b7PcU3Vddt9E/azm3cWnDA6OegjQ6NZiwXukXLevgDpHlaC2g0Ov+Arx
/EZf2N1HupQxnQ1cxmTGyvyWjRBccQ4OKrhZgm2ynmUhouDEVOSCY3acQqXguGB1I4zETNkTO5fU
l+wCak+8eOfmHcgToCDx/CZNo8t3C88AiOlOhWv46lmRP/3C9BpWx00Inf/OIM8CsIQuun1baMHg
L8wUqv7UrVXmhIdga6NuH7Sw7M4yirsZs9zGmn0kMLKYdDSTY345VDvTAex0znLHuWcYTswqQPRV
k5u7b5bPgffaijfh8WkJcSSdgG72NHjdkuPFZCkvW6Q0qoIeQ1O5yy2PyBn5tTTG+wpqOtAsrFrs
e08jyWBxR/bVIwEnB6v7oa7VbUk+ldTsnUZuZeRXqPDprnXrMLLa+d0Ut8dy7MfmTDw+f+9bPs2N
VG3kXGky+9ldufQKrBi6qdwR6u7s16i0aBfILH9o7+YFv8SLtcTRpZ59sYIrlqzAfwPKIvIrxitM
aUpjMiovgHda7Seh0EsOpVerF321AbrUPdzLxjr2vpvzPI1je6mHO1/fRxs1eBZzl77fjiFGunjf
51nbH+RGFHRNJJk4WaWY0fq4S+cM6/MFYopXbV+Su14VXseiulSrZ9EiT4Sgx/wOGOOscHBxVrmd
lpXJ2uKxnNz5PW11ByfiB93vOGsNrrvn9+uVfz0cM9mQQsAoxnNO7QIl5jJs7mZy1eNpMB0RfFFx
TbmOgCXBOCdUIJpX7p+D+44s0Mn71e0wMSSOYLjOUEstgOK6MvfZ7pXf1eMtl+YhppS5J9S9NpOG
OkTqPcZJswxNHL7IsGguBW8qjNidABoyZhgNd7gjQ6TSnCoCx+6piwLtn6vOBOtNaFNIdICFV+fY
WyJ+CuhOdZu0s8RMRY1MYL1E2+zJeyuPs/wbWuqc3SkbtzkZsi5DJg6dX6TYb23vehOGbA92woCw
WyNtsN7yg3Ln76ZBN/A9hKV23hvIJ4k3YZ9psyQixDjH1c4vqrMiBsN8A+R5oPcZG67dA+PJvhw/
2jMi2ocSUG7T3818q4UPK85zjv1UIbUG7lPAjpD0RDioVz8v4aUrZpuO4IlSTO3HS5eTXO2HuPH/
Uvi+r30ZAcUYSdUD99tm4lIFwvRuy+f7Lu9fMEid4ka/q0q90w2wPcrRfdrwjZz5TREZl8q7Ij27
HW3WwCtvqK7Qac7LJt9FX92QcnxbMcRGWNBN0AUJRm8kTmLsZtvOoa+vZL68U6GNhX3MsDHT3RTg
DXXjqjtXlfMoxi2+XiSVgr721bW7xEdiWKyvDCuaX3jdm9Pcu/Lv0InveqEUikI9uSN7e8xo7Khv
sWDgzaoLKziIOOuxXavrpnaHY99xJI6LNnzN6bNPamtoH0YLCHXP5IAHyhuDEb6ChdADBodmcM1I
td/XjU2PwTrra5SQc1nVKSahU4U7CWNX6lCIvrj2UVMOaJVxy+8JCGpNdeWZSN99v6mEX+s9hQH9
wfWz5XOdN0mAFQZtPpcOgrZlpZgTryDjgDKIm5fC87/VIj7F1N/O4i9Im/7a49d8oPHSTgbd35bk
d+6Btnb7rcIt3XSNdyAJBba5rFDJpoH1JDLu0bkUV12qJk7MtNizZf9shYs5r6XzbjZLPsjVr/H9
Vhe9LHv18YGvTrOmWYl6NY/tY2jRT0Qh37Jj2FnhqIxcRociSnISpIOZU6vQQL18uaN14HtoCuCf
CNPI7l6fspyuiSBbt7ND/PG+Pb0B5i0OZd7UKY6A7Lbn/JYMjv8hu1LdBAMFXcIERBSH8i3mb18Q
u9ti77V1S8rtCv99DIt0yqpkW7ACxxTsaQA5dDh4v3RJmSI9ZrwqC3HSicY7PVT9DQl0c/Dz4n42
RX3rhnPaOcxUWcKvCuOBlB+ckZCGQ25oXF46MC4vnAQhLvhMtJuvZfa2m16KfaDAPreSBH/n4qh0
p+tI8JNBt8JXRW8JCSSV39QTiA+d2ZdUrnK6BPhFtpdhgPXU8f3n3O35e9T17ejybeZd/lqAHII4
oASmqem81rxkGzaClIKaa+UXU0oAYG+F2d8x9zhOzQB/15YJiM3s+TflNg6d8cuDpVxz5MjcvPqz
sXaWHPSPbKsVE+hopR64iesxHzj4uh4M2spJI1aeHbjxnghCxrk3Dqrvye76Y+6MYLG7diTvL6pk
jKY1bfH5PRqoEQfUhJeh8Pg2+vLJoV1j56IF7y2S0HZdYxbUUG5CdxbHshkxkTVTxmSiip9QOZYd
rjf0hVzd1Vr71xOOlaSEjZ3AUT9nHQT1yD4XxkbCjEhZtXiF91PLsbtwuwc9NLQMNrakq8PXQ6pk
eJCzm79RO9j6u8qDoJBKiAns3VbLcEssdyILrY8s8OrzEJDE9pci3nUjnRPu0tLyOS46bXU2XedU
lJ437CBplRf9KTDNvNeQuMlnKzxgpBxavt/HvJEWBL2pW3YgiYd7QpnVO2P/HD+mCh5df7PvVxtD
pWiAOvWWc/RbUzy7Ggt6wPFuPzDTwF6dNzyMcj02uUuE3e3jk3YlCLGL54FHyN5YRq0+MU/gBmFP
DqheAuD25t5JZbBqR92zbw9us9N85LfN0eBBSVUXe+yR+TGHqv9TdJrrS1FxV+nW4RoYVZaSq2h3
VqznXX55Nh1ckdu+auWjH7Hu4rjcE2X/qAd+WJSFtd9yGb/ihfCYDrP+W9Vhf2/YhxNRyOrgUkFK
WeMoMR6IjM+0lC8SN/o9Hg77YJNfuAEJU7EWTtmb24lfvg71RKOhfK9c6jrHpsZqU1xmg4r5CL6W
dWF+VoPhHp9WQka8PJlflz8575faNT5HRaoWrRnGU7bkXnXYMjztFveyduHU3WLzFRTxgJTfNbUM
hn2vw6Xm0NngSlgKrZuzMw/2B8tLf1JFjz1F9RoYOLDI+eTPwTUmDDTyVpCvqnr9vhnWPGbx+4KC
ym6nZzIADkPPgzTT2xL0DBlNX2HznOjxnOIDMedL603YkGKDYLjopX7sTMcxKBbX5erIM6/jAPE5
b1lH+87ctU2wFayKLnSlMtgTboh2zIt306zRPQQjxFnPHSPMOKK9heQO+2VWMhIguzSp4p0kUM4v
YrBAK/I9LqXwD91E+Hrsl+ErJlN8YxisJE7XRYmzohjhFG+nWxrp7jTW73xuqnbX+8OcbHhEj0qs
hsF7WB0s4Mbc+rmcQa6ZdnnIuGXUYsP649dFClQx2EsGQg/FmN2YlaEpWfb1lsHGjdvmHH0VYPAW
enLOPGbCoJpYcYuVG7/RMu5EFtXBLiwXcVxrN3ymxQBIT6y8C8HaO6xuO9ySI4D1sLWlf+VqYrVl
aZcfZeD+9i0ZXNmh6L9Mq/nda/2N55qI2vpqLhWHO2ifBL4wym5nZav4JSfPifrRtYGz9zjOTy+U
jOF2iUTQDdctWI895ZwXHqaT86pwFprs/RIiGoTZRR+pIa+Dqp6PLSUAeyweFznGfPBtOEkY91TH
xL+7Jtpb1WpdDts8lyq7Zbhp0rpFriLJsxtiVpnBYMonjXaxFdNRWBW/8Pt+OZ21HqMtghjIKWnf
cr7nT5xY6sC27gpLpwMFzU01/yVGeUv2srgxfvxATu/d6/jU3BmeFUiUMZse8n45IbGBD3eUs0PS
Zpgdy4QU1c3sZ9eFij8Gv3qGdPEns7KXwCzjcdtYDwkUnhoEAZ85IKhFCnl113HnL6eDH4wchAEL
tLXFjmustGuqD4sS1LgB973Y92Jit6vkyHTDzU6zHQMtguQxR9PDBvKQltC/C9VgmJIPgkVGM9yd
CcvYa/jiOM1PlsXHcSQD5nIZvJjOL4PXrNh5nGa8dTnnmQuJK7zC62fvOH2eOmm+PDe+klXzECC4
5ESQxZT9rS/FqXH2OIbWnavNwRTrKQuoCnPmR2L491PdkZMV4Lw7/9y1ZVpXP7U1vWSr+h1Mz9Mc
Pw19dAuPnV6G8YIJiqorM5nbauifmR/ir+d8lGrALAkm9bpn8yJzlkCrKi67yWT9nbOA1QCvBlCp
HC8BNUgcjfgvQwJkCeyrWR+hJISgHMq2Zfy+zve9hmCTcNoNCMMx6l+TDtfIlIxBT5ABIt4MXSfK
4p9402ADKKuCtjITPLtn9MpaLdmVtguZUtGXRYfudWhveniz56j/hdTaEypY9PBob/3K8Iy8Wfiu
VxdlM8BraaXVNBY8n61CCqHKoDx6NrHho+c34QtUN0hWsxiQujoih2WyKMe1OawKlHmaMW3iLJss
OO1G4JU+LWVjBm+A2H5g3am8lMrVFtlzzqsvLmZADcGa4zSoa+O/hiY3L04vWfCMpan/BgyaBSSB
qoDCYsobDnPvVygVHneU+3C2lytkbbodZNEM6goV1H6GBwz8JxCzvq3zsXnUG31zB+4gBh77ikUn
XQoT3RmPlw5DYGD3N+HY108VSnyehnAz3LtIl6K/irphCMCxNhi1urVEUAWidbmrznnzUGXz0p6A
woEnFUOjTzl753NMcvErLnCzH9VmjxvzVbJUN3Ybj9RyDu27ulC9uO8B5vWqiGOPlk5V3ZbwhJrX
1ueIO6+BpW7l6AeEGxh+7/WYcUMpap9RIK7FXKbwM3uYHzqz5G4gj/w40ia+EfSi0Ic7FQs8x/cG
6K7xUa20tor2KixH5wP9UTZ/oyKnQ6DxFjTQavHZTJAyKl7OVq+HNtd1duqjBUaYS8uSTwONkE1K
gmb77fFg592GYa9KZ5NtOaemiGxlFizVz0xulSnGxM15B9IifLU7YdG9YLnkYRw5ZPcoB9m3462c
SMPO4lC1QJaiOS8iEWpLAEuQ+zgN77YKENJ5YSBbpKzABXAAQKDZTnKJOmQB6OnE8YwPYdLE9aXC
XYjX2B+s4gD/EffqRkiIEXJmursWlNHveBpt+1iXvkMWMoejj1+/L1g4o7o5cxDBBCKiCYBZ10yc
VZsqxwliFfCtxn4QCm+fJ/8gwFsBlq0MItZYiXe3nf0n5BuZFEwfVkKrreHiOlp+lawWgB/GCsP8
g++le4xIObxmCBGAFht6z1nELFAKhTbNVz9uRZ+0C20SWCYWxlkBcvFrIQxrKUkRP0xsjSxvdrrI
cqiI0TptktuYKK/NNnVv0he5PkZDWWOzgaFGzGNVwGBokf2kAI7u81F6hCZBjnTFI5MNRZEY9TvD
VT3LUB0c21ro8oqhkC4tf8e9J/Ll0wS++OOPC1wq6S3su9PsX0iKVbylZMy3lxbNhTDPjIWKTttI
pXBIUSh9UgrfFYsTNPDVW16WzVuda8umuSlRHt247E69kD8TVLYFNXbwt128egEmFwBjV+OYX3Iy
TEhAJNdubu+a0gRsevzH2PXoddJ7vFCly/1OT2+sc9maePQPPSDrDy34g4bUa4s2mk4FbRPJ1vox
6EoBtEdxVX6aqNt+7O0xxqwilPi74coIj9425V8jABFMqo1nvztFzns06EpguHOKsk4XtW3fBclD
lS7NGFAYAkp3vgnKkJUWJHsJU0R1RbdvLC8D2KmdrUEUyzkHIbs0kBdqXn7CQ8PvxgZAs8tLGJQI
TCUUyGpxm4fM0EOU0NzCG4eJw7nNUM8e86Dv6a4hW2ilpbvUtx6GlDe4rBTgFvG4bkmzbtlya9HE
/Ap9pn3CB8MlH8bpg9c65UfWVt2XMF3xUF8gdodVzQgjl2suXCqg4lPCVT5Wu7XLzFuIt5vvjxtl
kQx81zyJnn8vC4nBxc4KvAUV+dO7sOjYIQjXP0beaHn0KHv9QEOQj1RVtvn8VtdVKE9hmTmf1bb0
L0p6WpDNDWgcgaPAYMCFXMQ1htf211xP7nCjx9V/tSmreqe/5fIpYrf7obLT/lY4Tjkfb6561VYb
f3Q8B8yO4WDvLItylMSxCCizN+fVwGMHFUE3UFG8E33A2xv0UfY8K0v9bG3P/FU0EbSLuvLEgwau
9pib2fcTIDFobmFZbhhNloizl8rc+o3lmftpQG07WpATuF9O26NrB9HMgLlyMdbtnDZHW5sqy31e
GpxnrmOH3/Eo1h+mFNwLGaZbWaJJQnNPA5LRHouQO01K6l2bY+TnJOFhD2wApHMsRofZc3t1bSmc
n7ml/f6oHDUwf+mVuI/oX3qrTdcc+b+GY4e5ymParJR8VAtshkWTC95HpGx/gmoLt6Qj5YkrrVoj
bH5+XwMmgUoMBTUq9DubThQcuYBU9zU29L+bAzYrKZSZONfQ7Tkklkc4lkNAW6PyxbiOKAm1p+Oa
0YrJCkVb9orOVO42OMFPXZiDbQF2GDyCbONPGmQHOqUag9eS7Z2zTVTg4HEbJK5kFu78u7AcnhVx
4OiRqEb0M1Ol3VK+OIxbyvQID1PtLBz+4knMT2GAGJPmxg9eDGb0T0LsKAJkFCMIOzMks0NXjCyl
Do60KC1pZX/Ffpm9rGU1IWlMk79yWZp0e3A12hONiqQgd4aAPytKpNr97LsLqdAK1BQk3Nxh9NaO
8bTXQRh8qAhndkKYHdorRZIVZv5LX2WV9QWDw8hOw3XZ3iFzCD6uRx4Zq19YPwC/pQutwxUc7RYT
zOGtteaNYM/g2goWt5rm1DYMMp4iEeYORmh30fsoJILFer90d4qSozCJPJpgj/Vquvuhx/S5N4gS
f+QW4KLePL2F59G1kLlx0c8z9ZkFLF7lDfmGGRof5M7Xqvpt8Tww1M1x9zoCkcOzuEj+YYGKCH6B
iuO0l3E+HB1IStMOuBj8dWDXnb3XhDk+LGIcbWLZVftC31np/lpCof/GjMCeR8fPntue1GOqliz6
G5dNdU9v43xdcQ8pDvnk4p7K7cj6TQOe/V7EIaY3BjryofS5ILi6nKpUtOv2KBSTOLIOZfuFjC+e
GKyLKi0NJj9gekSFqb5r1+i+kZ5IN3yl5X6YXGU9ECncMuyo3raeuGu4fyBzdNsVNMZx3K+rV/yQ
nXa/l7UfMf2TkiENHSv/kxeH81KpKu6CtgDikXpNUH75c9PNqZEu2nbjcn2DFimKl3IS0EinUHL6
WJeB/cnyo+CuzIFZIROX6128gcnjtpNRNzlhE9VcEWzMp1VMZ5HF0QaWU7AudarqRZ09crAfkQoK
Ngj7gjagHOEiz9qjVskybghvTY6VkOZKbHg7/Lw4RWYFUGfRokWPnSbwE3Bz8J6WNZy2Y2P8sEqK
UEJZ2Bzpwb00NrtrOXnvVTNPG/pLhzRJcxkQodwvidJ6rtHtA4NVQg7cDJq/2ehBIpm6LLziKBw8
Ms5aqWPuJSb0C8SPr8CVJBDyQMEVVrDQzmsA+2Xv1l2o9nQINbfjOLbPBEIzbtr4YRmfqsnx+PPn
+SdkCeAY30fbs+Wg0u5qf1u5yPiV/qhFbM98AxmgIl7zT0ooo+zani/tnksQtDfjRkz8Wse2DSV3
NgRd+nZEOoq3bLzF6a2iA5A+292P2sHo3bky+443g+i/wZn94yrVvS45llS6pTJP7R3fECpiKk3B
hU3a9MREaFgOVr3WrBu1z5FMRH2+7nOSY4zxMyQ1ftKG1AM7yfJKgp5FwQMf45LlVCx83n+ydybL
cSvZlv2VtBzLrwHuaJ9ZTiKAYLDvG2kCIykJfd/j62tBN7MeGVKJpZpVWU2u5ct8l4hAAO5+ztl7
bbt0bjvosS7bKuO0DdjgGWIlLlEM/no6XjssGU+lNsTPHLmQRmNUzW5Nh9kb9tnBdJAAAR7ajHKm
KznOOs05IHrisdB0NEV4vMdd4wTr7uYougMFr6xOKyXOp53oTP2+cQvzFAcnW6SqA/NLb3CgO4Ih
V1/29pjexaClu42hTS5t+6hn1gjmdcChLQav5s1BUV2utK+YTvs5NCCw4PYoBOegIpEoHVgcTpyK
BtTWmKbO3rbLUn+d5DSdRWHep36opv7BmBYZedMUtF9p55pXJDNC8o6iMb5k6XAv8pHQsB1dney5
dXApnKhaDbTPOHVdQyFqX3odrQnCWhl8FlnLud1OkdZuLKOYL4LBdDGtaYm4kd3UlGcVXVc2E5LA
T+ppoj80qLp6SpfIOLcKu7iS4OiNLZDH9T2wxqvK6OZL9lK4SjgT8ltznSES6cs4nUqjrl7zlKDY
XS/i9BLIC8aSPm1oQHR13BQ7K7NNGBMsNNY5HFkbhG3SduZey4is2FhNPX9hWtvc4RvOgmNaT8r0
auyITyFFmdpWrNxXRcFvAuqMcq80+umUsN11FYFETG8xkeXzbA81doGiTlCjI5++7RInDdk2UB8c
pzrec3+agxR/9JzrOtnR8itVVCK2DWSVK4OaF1udsvh10SQtpoeMbdEh9cbZSB5nBB6Kk9/01WAO
0Pj4oJNkl2OTerKaOT8fLUvF5BemNk4pZXMMTIUzFud0+vobfl/mdzO4nsJ3CKG8moREeOSMcuAB
6qPos5SzBVSEpItrZLJVdVKbOVt5Bo0JZm2YLY9xLiS2ElSs7Vb2xTJ7Zd2K0A/dgfCblpr5vs7D
CgJBqU2c5MMeqlAOOue87ZCubCQhDF+jtKfWWxwnbHmRORsUYDLvGANHFWCZQI4eAoFi3kqMzqi3
daCr1LsIHY5AkSa3Aq78U4y54M5xZghxYmD13KQOT/yGJyl7YMmExCDRhn3vmAWfzRwBhg01I6rq
IFzPpSSgVmJtRk4XehnSjgFfgu+ZyljjFFMFnTiPdVfR4xxtFexYh5looR2rvFmb00eydAhKZsWo
Tvocc7QXwXvst6z8JZYIrcF6pZFSwLHIrfLociBh8sYKulpxBXw+G1To+XkcChT6tCoS80JTwaTt
tQZOCQF6Sty7tItgIhg1LqQIWN8pG37zDLmsGr127NYKT0sqy280B/mD1RucWGLNQject0Ve7m0E
fPMVijSRYCYqsVraJsU25Wtkfy3gm9QbS0bhq8AKix8+cr6HlTk+jIhUAR4W+In5Q2z2/hKgajtu
gCqQUWpN4V0E9vgLMgj1FJtV+BiONAs2Th7QWlaIYi4tZ+kek9oEQ0N3ywTuClOWZr4ZoYuaA9DB
a0nRPRfNSC1Vd9bIplkVtI4zM2uQAJRVH/gFudUckvHAAjViPsNWnsvu1tLX7XIYQTzsmOwxWJrR
5dGacg2gJsDyhs1IpZZ4uHtgzcd614YUg8uyjjyc5iQCPv88NWo6HxJsKvs6GuJ77hpJa1raXwRG
TzB2NSRd5ZOkh86C7TO+y+K2uXLcQfAZJ6H7PBrJoxNwoKURRto0arch1c4tYxzLY9oBsIwk7SO5
hREc75HO9ZgstaB4IkXZ+Z5maKlAmy1kQw1B1X0WIOz5G7atF2xOHJmPzD7FVgCsNFU+erv0yTZr
3LR9pvrlBCgi1B3biZOvTS/UeYNi5SuYRfXEoAmBYKeV05euQE8DhCpqnjocQDe4iSMUF1q8MpkG
4BCqozeZKMP4XOK/u67Mzoh2aVa4/EjUmbeBrsH9TnX6xpspwmXCPh7WD0UURFc04IrPytQFoyuK
LGsnNXf8HgRRk/k5eFjOewRkkBSFi8LgsDqIby1ysguCGXM65jn9XaMPQC7M9BW8JtM5UM+krr2O
oSDKAsnO3WzNboTOAtA3STP4uzlhIhsQDvfIqlzrOWZq8zlzZzoMZsO37NuMzwhqKjtzijXbVTO7
qkAElnMQS5klpJu1s9Z6+kQnsSfntsC62jV8OzFZT8bYkAbKxpOsOMExOCNChaqgZtR0Es+EGpMH
HZYeTnymW4tMVvil7DPWK2UHirXFXg82vRk9DorNKpw0N95VWYGMRDg5D2vqpl+zAO4mByZTndnF
lNJPrm3K2IVPbaH0FMvnoSefRTrl/MVy24lUUMO0XhrGFvlxPLI95ACJLc9GATtuEV/UaDjaOtL8
uZr4DfXOro/zbozEuSvC7KEa+/QyTi1B8MMg6XbUnd4GHMYzGqBzXM2Qyacpvp56wWRswrBBozqP
B5uj3di/1oGG/Ta2eqf2tTHTHA+MPseJOQHG5/VTMN33QTfnuCpN+3urLRPbDeQpZFUjBURiZeXD
YgJW9vtJ7x+b2GFdBHHNYCHJza7fkm0Zvg748i+jxQIt5hopfwKr+2hsS5i8jDywQMstY3CIn7KM
kp6edZJcpkAE7V3KGajAyesKrEScta+F3q9lkag4GuoGLfKt7Di++njGwHDKNIffxygp5iBAQ28/
4bc+b5G+lds6hwB7Gs8NU8NpmrWzqI+HwddQlLZPfTiYr0kr1aNyAMyQJTolX2N0avddICiOJ2N2
Bw8wZE4zvZBMsUew58gZY7wdtLazwaPXvT6ofYFyXFRWWwLwG13ArAyTcOg2+Bl5nuIELCiap5HU
iSSpMLyl3Xc2pul17sGi0pjuqiceQPhlidtMZHjG43RHiUp3HzR3dFZhNbosXWSCXmHoWGcHLeYE
JlhYab5FnIg3kbCdLwPMwhFBZcgsdOlN7bNuEjYyIHM3oL/WeCB43VOEbNuhx/8HcyewzggC4PPV
nOwvjdGZmNrPCgx+q+XZrmZkPJz2dodNVhk9ZlPJ2n8BdGT+mltDchR1U/psxCJ/bCG6uLQuQYqy
6zKF3+nz1JBFXo76q0X7GLGCWIglYPXLXjoTezlmZiO5FhBnc7/TYoZPpRPb9DEk0a1a6izjMUyv
WttbZpQ8QX1jnsqkAL1aZcva9ttKIsKrlsosPdRF7Y+5PyRbulVb6AWcOsKFhcwLWo4uFxoyvvMQ
nx4/yWKYg4/SM418Tm5IYdBvg1SiGzI9hRkZxMcqn2R5smSKuPOIxyWiVDN7SGjUZfOWapZ70ScD
gzRTjHa2zZEpfSEnFfRtmzAtAgCOImSrV6lxCX8gIztV43HY804tT3gCNNIGKQRuoCWk35LFqJ+a
ZUDX0hnpUgH2BWCwa8qEtcqw+uJW2RCjgMxPHZPZcSAHzab359Xo9h4SUFcRLvLaftQbhmxZkFKS
2fRRN9RRyDUyRESYVxMjj/02T9Ds1Al91FOthTFNSxlk30YNYIS4rwBHttHYKXE0A+WY2aqp6jaa
jDg0xbRmXmIZ1jCb8r4EC9zwrlF75zooNqab6EZTYlTBV0bzHgmxXm6qIibqDOwd21Iw8vay9gqH
tGolJZhTayFXZZ7yzxyJqy8xouYCAUOij9cdd5r0VgeZBS5CN2a0ExXE8KZtZXwLQss0zsjrsL5A
uNCHDc1S93udcHBkN2XAfy8MgKx0FabkfjGq/jocILdRoXEkZYgZ2t9THLL6Bu6DejYq5URkGqK5
RZxYWC4GBcFjH4n6Ma277CUJaNF7fV3mxjYeiIFGPkhnCxthpZ+P8ACX/cLkI+VHD8AhVIOwVp82
1satrZXyRfblKkgEahluxgA0vAerZ5x6DAAFrwsWZBqblND2Q9P12rfKMgbLG2kTXOJrGSFxgp07
g35GzEXR5DMClBLR6DYDL/5kc7KYd2nvhpfsWcTsdHJuTw1H0r6caX3T3NRKU/q6tEFZzmqO8MJm
9Hu34KCGejNYLc2qio3S5fbAdfS7gd15N0FJKLdocef+BCdMf55kwEFvEv78FfqTRSCXn2oO+i7q
Wc9EOZAdBQvL6ZbTFg9OFTgZnTfhTGntMxcJeq9vBjI+JkZ+mW+D4J7JZ6vmm3QM1T28P9T84N7Y
S9CWZ+EObYfms8+ExynKLUCOesw4hzWEtoEhHI6h5B1x86CaQqVeGqb3auzzyI8H5nx+vdZ5zPJh
G255zqnUS000GOnDtAMdMZBfdzL0GuRx7r5xXKDeDbYYsdRNzWpVbnVMEbbXa4PFQl7UdbnHCIxy
QYub8Z5hWf1q4u9uNknVrTLW2k3EZiIc+mFtVazRCXB30TNGlYdDl4Oha3d0xxv2RvNoCRIjBCAb
OvTNhoZombjJJnRP0SCeK2mx/TGSZoVPQss+SVSZyotaE3axb6EFfwEKRj+iwZIAY5pTBiq/XHOu
rFIK7Zl2JV6srEEXP8hhZqSg7IT3jS4BGSS6oaIz00bRsc1rlumNC/KG4y6OERKlVIGTQqH3ia7c
eYkeGg7+7RGtMPuFTo5meNZiDZzy4p6sCccM0TjZqZzyfQxwlodlkOqF1gW1TKk3IPNBobSvpdaj
bOHdLThnUY2GiB1gaOEMp+VyslIoIG2uoxYvN034Fy3YN56SENAMctp0AbU3L/SL04Ti2YtbR8fx
Is36e9gIwzifwsmB+jOTeY+KhOEWNocoqhFLqZRYKwKlTlQLbxVdBPGZm2Hin9eM6fpn8mBLpvmD
zU0KjWph96owksajpa/9PkX+FSGtmHdS+IWRX9RT0WwnVYfokfRGRqfgfvEv4BQF3BC0ZnCRNHpz
Zbcjsp0k1txolzEHo3QrFxIJK6vGwm4tNvLIJEkVf2vWVeSZwxyCGcqpiwhJAk6cpDBuGCaPcbM1
CVB3zwon00PyNQRLKUaIMD+ejVm8zuSi6ehiJC3EoGXH8yzbhOqo4HSzl7rLapZhwMxZlRKKaJbJ
Qh/ZDuSK3pa22V12vbs2Tiapfy6bafqu12bybRGh9oURjdtv6L3lp5lApLJxykld0jrIH5i4AiLG
qg0ubQY7w+LRlRYJJvx7i0/mKYcPMaG/2ZLMbXzTqX7nHQcY3o++g2tNZ7t24K/z3+c+7b2YF2mM
aTgxB04Q+QdMhpPClvrNnDem8nEWo2zAc2tjPwrdmLAYvjhhnnEoDRoyKUwM7O945tnWxwdaMbRs
HBXU8iVlNkQAcewahBR1ytUfIR0G+T7UAwZ7gFqWlRJLq/imq+sg/5YjUBq3KJvQ/opFQXU0hs7+
DjSoxTXWuDAOG9qCJ0CW2OvGLDPuiKKwMSMX1TqiQGIWcgA3wdv25QBnyaEmEKheMPZsPw3xBHqt
SUBDjDo1O3ZTK/TaGX+2/wlTAzPaaSGIgkEE5bIxobwonMqut58YbWOt7isqu7APPjuN5dRbusDz
+UB75HoY0kxsPnEYsUYaA4Ro5PX4EnKqfbFUbj1CcIlOPwkUO1Kv1g03awrY4YFk/BLSKsNdCKHr
k504rkA/psClELjruyJjmRB2gpw/HqvsiZokXnZd5dDm/UTGI2FldsVmWWditfUbFF1drOQr3RI6
VGiYK8r2etAX1opBJ05HlzLxwW1VF11W6wy6s2ih/I2aVnmfsJkv+IFkQm+uoyGspVkDB6ZGCsu6
E7rXOSP3zAtSA9C4CPtR9wJTzKFXmlXOQDY39BdO6W67m1EiPwdGUDqnWdBCj/g0y5aUyqxDjxeO
S7LXU4k2Jh8btIvgt1rhNaPtnn6KgpYQzQ6Ftcx5NVCjshNxwMloglW549x/agL8CmbTYzMXbkqn
ff5K3IlEYonWo/I/DQCFwqAfUr+gedhhkGCayQl0Tvhr5ZDvxpEM5u2nUmuZK7c8I7gX3C+E09is
9JqRvPRu1zxHhYHUqWYF336iOxNTKRmpH9trbqw5AaRFy5GhCRJZT/YDccKUvqnr63MwnWluHT47
AzBUTzZ9+yWDIP1kMbvRN1ahBPSDQsFSKsaJpzUiGHCHppiitI3QQ67YgRZ5bRSHJ2Om3Bfh0tlE
Kp1fNiop8Q8WMn9Gys4knEY/BYVK5uKU0NYpJ+6NEM+9RX/Y3ObYI/YFKWHf6ZJln3MpImMnkY8e
D+6kXB6gStfBqLUFgiwxcxQDEfYZd4d7oqUmhVntmP0u7mNmImAjiMHJBpjtn1CQtsJkfuSrMlTZ
Rhvq7ApGS/9U1EF0W6EFiNcEOPFEyofxlAGnvWKcnN478L6/fyImPOIA1s6+PaOr39Iz4/hAhIU9
eJ9CVBNpPSvXH+Q8nc9BTGNVCwKdh1RTAH5F3a3qAxLcSI3XQKukXXtqClqNoARstNfmOuELrXIV
BFOoJJtPNfKF3lEVUviCwCdwbtXYbAkHL799UqrUgGXE4U7BjWM2bPQZZfFsh9nqFQNsNLW5edvT
GIRrWRXlXTl2TfGBG/kHV/Od9xd1Nw1kW9ct3cLVfpALbKczC0A4zQgiSQXbppA52LBzQQRH32vw
hIxczwNvBA5yOiDauAklXtPVkLSobR5q6WsOmCH3NdSxZ0RZICbJai0kBCRclcxxqtVPnJrMOyhy
7q0+UhxvyD8wbj8wga+f8/33wG7vEI9rmdBDf1jy3+bQVmXXyXykzdy57vJDeSc10PWt8y3GZ1Jt
FL/ujH9JOcGGLkxzBbnJcmnWGe7lBx9lRZUefBTd4l5auOOxF7kHfnRK1b5i6QLjYKEN9KDpMDnu
IzQnjJINsEHkmgauHw0LIq5kSiZ3J6x2pKcOzTvcWoBA0+0Hn2k1lR9+JltXhOCuISDWYfD4IEvX
GceQaGMLXTczz5xtuMrt8Zp1WH7rbSO/HRzwAn7TjFW0H/rVvMkhzTinXY5UNKNkcvzffyr5PksC
47ljwyw1ACxoSmMocGCFj+pgUWIQo8eQdpi+klwqbwUd0a88aP23sbOps3pqy97roBwxPEXkQuon
5Yq5me25eYGyJTw7clY/gSG1NdkbfVqe2S07jpFq3FPDpP/uRuNaYXRxdjXTX7WRn+mZQ225zPMl
W1tyMwd5dkYyAqi4eEmbs0Dq2BliR28efv+lfySpH/wUjgYZwjQ1W60DG36qN1jNPO5yaZSh4emh
UyxnBBUtdO7yaSi3eZPnqxUyhZdoUUCk2xBbKP691kaoVNNNwXqs8HiDNfgaCVE+fvDZfvGYYCdX
jkkCD1n1xgGFV1sE2gFBxItq8qzexU2PZtYiovc6SjWb134GmLPR7Cyhn1UYo6RUbLTZg0mRfBeV
sO9oDeb55oOP9fMbRYINpynd5JwGO2F9jt7cMkXDMCelHMjTNOH5lIQqQEuIxLSG1ekLTSdlMgMA
8pNumZM3OccAhGRo5FrOURzh5r8/0R/BVP5vQ9XS6n1z273n7vkf34ou7uaL5/zbv/551zdp+4/n
4us/ts/xa9n+47jN+L/at+CUH3/ib3CKAIKiS8vCIQYnVhpS56+P39ruX/8UtvyLHoMlNUgoEhTK
ijUpyqaL/vVPqf/lIiuj62yw6wA24d/6N76W/0myWkqcsZCFLFOqP0GnrDE0//2WcXxGxkEwN2od
cs0cJK/vH5lZoP2kt0ICL4ERD3NOE1kfS3qFGaVli6564Pz3oPTy+c1Nu/r7Cm/pKFBhfr4u7F7N
kJbh/vR2632tq4UQePwhqrlJ1oY/wt+SEz9Kow/WT+MX1zJ1jdWcl8Pma77/jtzKfhioIHeZQ13J
2QfYkSU/ilBfX67DOwkhhAx1sC8QUA/uJHYwOyd4GYejgwqza/NxB7gII2ZiFidjhJdelIEvjaOm
HfPj39/NlTxycG26oaYB1MXFHm+u6Jc3L745Ik91EGzuJpNq0I6Ms0YASNSIKZZNrPvNanr6/SV/
8QNyIrKlbboSiaCz3vQ3l0Q+knRY5gmfCup4SySa4vYmC5WOGX1wUvjFnbU4czq8DtK29EOQjsts
HIW0EL4g9fFKMi4GLFjEx4Fpp6cgR76YqXaKxTkjKIHG5O+/50Ek2I83hDeQF07qBhSawyAnS0C5
FAKKHM53WOKs4742M87OmRzv81FvPCUX/CKEMO1oAjLnJngS7yOdVAq6feKUoC+12Pzgpvzq/jMX
5CTKgw1jaL1pb+7/opsRBhe1wu0yd2fVAN3NFSiEkaPe/fktWNE37A4GhxBHHoBvUP+D4jTiaDeE
bklwU2C+RGQBfSnAJNzXgzZ4rjVuycYrjvv0TNQ5IOQ+gGRWT/VuGbrlOtVheH2w3R3A4H/8MjB5
yOp2yFWUHNve3wLMykZoGiZt0LFssPJmNvpIbXbogFVrX73GinKXhbN+oVBowMCgJ4iTKJgvkGKO
GJ5H8dhbE//WjHneaw0EqCFjqvpM9nI3F4w3PWInvbZxaKSH4iVPJzr/UcSkWRsjeTzIoHi0APKV
H3w1/ecXmtR4G6WCC9eclK+Dtyu1y4h5P78uBM50Zw5Lf2qjUmTOirYEGmYZad+h41qo6wkGYu7U
odZ1mXRuekpse4MSDcHkJEx6JUPlPuZQpWavDsOIaY6ayw9WWPWeLbX+FI7J0geyCTK/I+XBEhvA
01MBagefvp55WnDEYDpZ4BLMMUSfJhEF0RrxxLRRGuE9AaWZh4HaOSnCxcZnXGv9AzgRRQ92DmiU
4KmhbWoo5lD9JBG0jXCB4R9n/BedJNFiO0kxaMCqwtuqXMYr/kJ03QQhHGhRTvZpHKXmVYzd4ibO
zG2YwVKINaeDttQZR3XUyjWMzbxBdkhwEOFI/z74vE7/FX4rf7G9/bzluBpYDWSi4LY0Ux28MWpA
VRwqI/ADFQ/3GZCoo8KpTe/3L+avr0L19IOk5h5WK3C0GUq7WuAzw0JMLedvKzfigwXw5xMCX8Xm
u+gGlR4n3vdvGebweKnNMfD10eo8M1nsp0YC9wlDohUYmKN+Xat1pNjyg11N/rzGuevRh4a7dNZg
xoNLM/qKRQRxy09B2eNaNyObGeMCKhsFbkr+WEPKao4hZJfGYw7afdaWPbKHinGYPdhXsBnyO07k
81cCvc/qETCxDAL8gUQONXeBTMQp6DV1Rzu3oideFNENaUT5q5UJ41JVLjKxPg2Ofv+j/eJ+6rrC
Egswj83s8JCO6s4FYgOrcyD3BwP9DEOBuKHN3LSk/tn3Y9hED8TX2h/8jj/vohQHJiWVYsqsGc7B
hkHfvp5Xoq0fVe4AZtxxb/HO37Rpx5JuT/3OcY2LVZ155AqaPr//0r/6KXWdV4qkBE3ZtrH+1G+2
q3QxDIHj2/XJ/O6PugaieCCYFRQCbECS1sNltgYIV/MYQKAo2VR1E4N0pqmrnI6YXxfOA6oIpBpR
QAyCxBJBo6PYV6VhQQQba4rCUXrYZb+FysQxlTfPWVwFF50E2v37L3OApltXO5e3YdWRUf/RFjo4
6oXTpA/RYNs+yfT2zYI1AxWsG59iStcxDIx2tZ9tWwLSDgyPpBz3OEZBcwXHQNz/H3wUReVgc5bm
Bzo828IIVipOS56mJoVBrvXNM5rpcGOpvj12Fl1cMkVkeGUwXqtRIoGgt8901XQ3H3wQyQ/4/gi6
Ah1p1rum5UCJPHi8XH5N2t0RH6RuzopeHi+LqR3ryorPOJR1yGqgOJNVdkYnGcpQ1bpHOmGiXhVL
84OH7RdPulIaPxOpITpHpIPNKFJwxwUHBvzzpbqHKOacWywQpy1mGAwGoX1kh/qzS8l3Kuy2Pv39
nfjFokxnQGe1ZO0CXHjwpJd10NkJ8Uk+mcPBedC6zo7wsObvZ/CPKuv/R6NiLO7o/xpTepk/F29r
bfoc/4GUmu5fDmYsST+GnpnUHX74v0vttWP2n8ra+ot+I4HXWHU4O3N2/J+VtW79ZZn011iaKW3o
s/1RZf3j1fvvN4IxuMkr6axQVNfW2MMOHoS4Q6SRJw4yZmLUgEVZzB13gnMIvnPGmldDvAg6/QNj
iHNRTG6B6YfoCiT4pVN4omqwSolJVd8rAdCHXjmrGSpr6Fx13tv8M2ohzKPy4u0qqsB8ddoOJL4g
d3DxwOxGxSn4bgYgdCbMW1EMwwOFCyycldZJ9FqDXMszyDrsoYDW2nXXieip4LUFfRMhkt60rOUT
EoKwmuGHVTLd63pjZqck3ESE/bXN9Dkn1WMNQGwUHAPXrtezXN3oO9MUVuZ3nV72O7nC6cmBT4Kj
vKaG3Y495sSTRjU64bMEpKW+Wy2gHkl+JEJjtcKpO7ckxGDq0shmZKgS/jMhN/iQoN7N9Mxrk6jg
tkdTkpe6sQERWYsTxBsy9VLQGrdky1YM2+d0CYAINCdvnrhfnO4OeLP8tLRdiIQD8KfpawvlYIXB
qJlphNCQcRW4VUEXWJhw9sc8H/dWkFnXCebVdfKWezgR7AsNe5S1tbIYyYs+2s6eP1xc/f4zvT+B
04/XLSAaay8H1cV6Xnu/werMIfMIOpuHnUFd6MKakKePzj6BaHEi68D5oCj8xfUIjbc5Rzjr4ezw
bDYG2pDJpeZ6U0tYbtfEnwOn7Ly8K9tXmJnNB8em9fO/fZuo8TTaDK6jrbuvUuv+8+YA0TOXIMbe
cLws5KsBuR9PjJIJcxAH2Qdf7f0Kvt5KLsUyAtiAkoai5v2l2tJtGQUqxxNz4viFmIAurBOtv5fw
/80agcusXQXT4J/Spm+jrXf4zTcC9VgmC4Z8LxSMDEJSIHYR5dAHV5E/asU3d47mwNpcdF3KSC7H
E/L+Ouk4QQ1a0JV2QdAOrm+hjJ/oqo9qPhkUFsR7QFOa+Tkj2ZdEYVvG30NcMxWZh3XpBEQENSYG
2Aw9IKtQhDbychop5kA2jkbwmVkuau5QlumEpMOqJBwtRkzBJiHCttinZgkeNkHYce6GTDH2/bRY
j8Youtlfup4HKGWRBCpTMPdg4tq0Od6JDtjRdkRqlX+OdAOo2TZyMY3sLBO8OxPjQdhoQpmE3o5K
sEZgsEixHGSygrNGqqhxXYgaomrOUEZD3JnTbvewH4bNqRX0agy2pugFHP+WzqBjAj0xbapTLY/M
+SQNxETRSJpItheFSVut0HHKgsi0hvwCo3She53VAzPc9Fiug9OemoMnMc9TzQ81QkZ3gx2jgEZy
N87BWT4wTQI3NSzZRTBqlXVP/O8wbJ0C0cwL7eYi82vZVpCrnLYtTrUSxFAuG8Ap7lIytZ3ATL0u
iZZdm2SmTIT31nrcXS0F+SsPuQu4+VrNdT/cAS6pkj20+jI+XwgKRheUFfkqK6xGK6496DNK3xkt
OX77bqkG0GLplKQPYTwbyU0tO/JMtvgw44ulZ4h8uiRTP4OeDNBCgJ+s3csBLyGNhBxk7o4rOiS7
TxXhLktsmC9zChYMfcfqlB+wDG0akbTVV4LR0oQRHvnAJJCLeRX8WnprERmcNxyJZWNY0zGEum7Z
6x171A6qqT0cGY3Ku/s26kvjdliIj6VHQIKq34bONB2N4AmwUjsCAElWLwUAyYFUqODJGGwFa8Ve
tRaWCPXiC78Fopo199PWQ6+2zUE+Q3mwRYdZGW7B60KWErJyfo913O24MRnleCAE+tMyjbcadvRy
o2Kt2s4tOyQ/+9C7wH8T0Z1S56vEVxUMCi+P8jE/aVxyH0LG/TY1VRTOoAxWBhXfHMIGs2mYj1QC
EMg6Pn2Ccm6Jil3dLL3cV/ADP894Y6W39Ij+kAO5xeRpY9kxW2zDIPDjtDd50UaI53jcmqA7IVmU
PICsMhcXFJOAZUJbY7535iAE5QET0p+UGS+oLUXn+h3mfNJsRqMhtMmGBoNfs3U9EYDz2CIUxQKH
gXRKj6ZiXl0zLg5X5oARvhurwuZ4pox6Aonm6MO8BxdhniaIO4qjIq3dL3FJzPoOexbWNIGSpdrV
dWxbx1ZeRziKlt7SThA/0ejpbCGGjWM7xblMMTNeDl3fmHdRRGdnz/BOG7Z6qhUX7WDaFatSRcZF
kwfhnTHwfbcoIdhiHHYb6n69T1S+nM8GgU7Ca/EAoiJD+M5PzCfPbK7T5+i/43wpLiaR5AtpLE0s
3f3E7sE6ZCwhxNuwHyyUuye1krXE8NsX+KDpahPR7gn0gLlxFI8FuokP6pWDrW2dgHBIXGsGdhyq
44NyEqRhGMVNEnnRWBiXIMNzz8IjslGUbx9sbQelK23SdRJF1/7HRsoh92Az4LRW8eLZkac1Q7FT
2ZIzvB1HKurSfJixKN5UqoK3gP73InCE5uMxCLZNGlXHf3ReWT+IrtFTdwCpc+A+FFS4tdaqDkuw
J43ZtvYs5eEL7qWJoKeAEeqZ0wSG9cGNPtjYDYW8ngObRoWKR19q6v1OSIaJThfCIMmrHmePkNg1
ubhM/d9/s5+vwiFMWYpxk00N6h6cVAaIyFE16NgD4YgThBEmR4MLmeqPr0IaJnduFQbQ+z44PdQk
jGlZTk5UEXXaddMa8ngUrf36+6scTD9osa7aPGbwJrNByPdkZb47pLDHdcUAdg+QQQJ2Z+NYKZmE
TaPq1O+RwlcPEyKY5VhaRRUfaYSVf+mUU6LHLOuhO4M+q4F4LSYNfFuHsekC17Y73P/+U659wLcn
HCW5BRRsNJh4hbgr7z+kauU41VkGQ6XO4Dq6tbE1q4zoEzDoR6ODXjQSRvz3w/T/K/B/0pR8c/9/
moBffWv6dxX4+v/+72m35VBCMyIyqUbWKoRcj/9Mux39L9q4iixXojD4H9bGyL9rcqH9RdkNkYNx
DvJ7Q1lr+fLvebfQnb+YpjLtpmb/Ude7fzLwfv928lYiJ/nxqDD4pvy3D96byAxCETZJ6NcoWzcV
KOkjS0+D8zd35BcV4vpa/PcT+e+rMDJkeMPYkvbc+yeyqUZZ1mkY+nNT3YjEOcJ69RxN9rlRRq4X
p8MVGVfff3/N92/B39fEbWYyymckALvm/TXRwRZFE6HTXEFsvoZA5YYDV3BmtsvzNAzqfIIV9sGK
ys/y0/d0SB5dW376OmJ/f82xSwGnt8w7KxE/6gTFnXBIgZAEsPSDnetXd5TujoVggKXI+bFQvamW
9NJE2elAgp2hqTyUhQYTNiSdcQwH7DXsynuljd1uzmG//P6+/vQduZ6k+LBRqlGAHq607kIwAXLz
2h8SBy5/aXT6bV4iWwJHKqP+gzv60/PJu4M0j22KLQSftXp/R822bsJWNxrfZs6/reJ22OW6He1/
/51+eRWuRGaOTqPq8DuRrjizXloN8XpTcA56NPIEZzn/z66C55ZmnM2bZjK9sQ6b/qqoVGugy/Wz
rsCRPUixo/VWfHDHDn+f9Sp0IFDDUOoyCD947is9Mqig8NP3HdP3MtfH21IF1klV6x/Nbg5vG5ci
odjQGekxdLMOO8upgnUm8qLFeu0C+g8VsRU5ntE/vm0OabCrkIMppOMcPALNPIFgjqvWr0bdJiqQ
sKARaNaf/zg0TDTJNIiij3X5/YOWNS2WmQp3EvA5a4PnDUlDT8bBn30XFgbWeoM/z8Ku06R6fxU8
rEadN/+DvfNYktxIs+67zB40CIcyG5tFIGRmpNa1gaWohFbucKinnwOS/U+RY3+3zb43bV0sMjOk
+yfuPTefdh3uH6Jg28k6gBjoxL84Htaf8+uBi3zJCbDX2Nwt657ybwcub4KkJevMHWZkGDTmpI44
fYq3RATshINC/Kt5298qaZhJKH1c5l/cTIyLoQL89ZmlVVMjKwrMXaaIDy47ghy1ZZDDYZv5hfDa
90RU4WHpU2s3p666xBWanX2ckf/imTN5Wj8Qvz55EpL4vHA7IgHiJfj7ShHl0YI2G+LziN3Dj2B/
DxI0xOLXpzav2rbYui1HzVZk4Iv2YyHD6jluYTzhIISUczDKMfk5owIuL+yym9RVN43QoVybs+6W
5MKguggVXlF64EpyvOtx9LMoH215z6owp4aXHjzvqhGLPKJ5bG8Z6sJuq8dWnk0U/WozERkIZ9Zu
i0eH71d1TD3l24cs6XWGyScL0u1QeXa/y3vt+VsTN5vadUMWWjAfxvmL5LocSDH+MPGaWB3I9BXp
m12aCYTNeywdar5URQKUJHfHEOllXw2IOdJRbtO5XeZrC/loYVzaTtEHZ1/MhYua1tBnOvsF6HHI
ej5Srtk8MdLPVJSZqt0BpYn1Lhd5dgnESRJZlxTFIyAign9rbaqrmjFVe7dgVhb4UKoKGZBev7is
m/wcMX4szWjRVqP2LineGJNKRK2bfvIMe4cRz39RvhTt1rZ7CX2XvGaY1lBhgo0r4M8UosQx5mPh
uhTcdwENoS4wfbhglRtDpQkUOPa1RGV2QIscFml6owTBgltcJJgUbTX592bl17C5pvWnmMUUyJ3B
s/82FhnSBIqsBmmsYvVJNMi4RFmV6mTnmlPyI7UUzHOndX4Y6YjixcrnAfyWKEoN22c0x4NZ4JWB
F2eNxKa27fimknb6XkTN/Ywb/VXDZX7PTLPBX5mN5PTETaJVpOIVOpDPAcTkOGQR3ApFfLwMAdrZ
RmDcrFOsT9yHTnrMUQgzM/HkTDx46/ndzs5zdcGKPOkYIXh8JGO8LRYeO8zGCFsyUP+222yMxDev
JSFUz4RiOe7BGbwEHrvMWjOa8jg8DG0KBs+0WzhiMfcFAL1pICUU4EJ1MGAN/OiZa74a1ey9jE47
ldVtgDUzaO4QXKjlSqMwwt3V+4w+MvixazitHd7zltli67jkFO0KiiMA3OEUPpNW1Y6wFhUZOxjX
QdwGRj+UB+kDad0XstAe8RVBV0d24RLcEMN9Q3eduP6NoOGCeC9xkBNsN9vLOUmT3LoapEU49BsW
cHmTAGPUvDeJ97XYZfvY9tNqsgbKgkYmxMTCdLUbfpAohY4NH5Z/NzN7zjfEKWZiE4OGfUjHhrDM
NI7bm6axe0rj3jJRDJPDQvKjlQ6PPhsPYtaZiz0W6Vi6p8khuiOVlRiYfQqn25dl3RVXzhiIN2MZ
OlYv/WSZl6FB8xgZEoHZLjb6VeW/YAfYpnXqXtlVZf1kWroEW40D9mJkwVcSOezP8961ZG9EY9gQ
sGsUEljJVZdblhEF2aIXcq8snxgDZtTwaWzISyg4CMLoUwOKGYo759IvOLV25K+TgBGmBk5uMBqz
C4aJbNCIEWf/jYksyKKZoybfmbUbDhep6w/nAQYNyWAheygW+oac4HLJ5GsOg26UOzzk4gqMYfoB
swovXt0H6UQW+OT+1JDYnh0pVHKQ2hZvZDClP+iCs+fF6p23cpkYDhIT5lrRnFRevm3TZHoowwF/
eJcb5clEm28dghnMIE+iwZXOBBqUK4oC8VYytP8Y5665Bx6Z5ytaBZtfMwIaQei9uFnUqaEU+H7s
+NF0wsw+Nwa6sIiUUxyKvMJk0QrVdTuNkYdri2/FCBjIddG/ZMr7pk1DMFVLHEPHGFYexEKib7uT
O2jnODBK47io0u6lxIIKs9ofCXidUZf+lJk2iH0oSRoAhGe9uYsPX1DCmsLwDsNsUxh2WUQ6gRLI
+THzbfQBCqSnoB3QxFqFLyIydaf3xRwVgGu7rwHmzoDkL7Vjzve40gH1AcMVHMjUAlGZsj/dJkPZ
fricAV8YPw21WY36d3bXw0/FDYY7MQlDwG8DN9HOdmyldxk85Fv4ZdBXie+Bd9oUYGA2hGSkH7oH
PhwJ6Aj4oxD1jzvSUMj8bRDyPsR85oH65ijPDniRMctop9HVZWuJ4qYYbEzLKNjg1M9pqTEnpbL7
hgbsDFuXfIq9zz44ZlqedfYta2n3DpnKeF3WZvVJuld7S9YSob0+5qx5s8xSvo81YdCbUecGnItl
fp1STYpvF+NkA/HXOl/JmPnzqUT1xDwYxtqAfAZqyH4WrYWyxjFhsVm657wskgUFgk9kw+1Q1oUZ
EQFhwdNuU2DzWC+7PaK+fox4Jdr7BpQm8H4zdYEpA9//DruFpSvef1FDUjPms4KH7+OLnJs7xK4F
oZUxkVKbdPRm9+iRjvESZBMo0UlaDGI7o8+ey6a2i4icYOhcKQ77b6EkiDFdQ9E9CxxmNjAE6ECg
KjA3bD1pYvrxGr/owDR45n1Qpny1sff7F9ZkQOrygXfeWH3R1zC2qvIudLTrRRUUDu+qKx0QA/Fi
5uT19NZwWWlilXlf0vgOfBKT6AyGwJX0fXbHXRGrJ86cwoHzXoTEYGHCiUx/8H52pj0eylaqn56z
hCCJ55LMi6SJ9cOAExNEJHbJ4gqgzkTWGbhKnB9qNH5IUS2v2mRkHM1CEx/tZOKGqXnh7qCPcLME
aXmal4F7qvYsuN4VJ90PuD+m3noTWk5e0F68eHZjfy5m3Bx1CS8A3r5tPzdz7WXRIjPjpm1mT20w
cac/BYX8DWWA+SGcAiR1xc/G62/zcSBmRJgflhLWbZv13U8qPDAZSeL2Twb7EjIIYyoZO2mVZDcQ
oK5icMdYuFuEc2eBeYGtYFXWKbTH9qylj9BYj+nwsVTB2G21PfIlU85cnOKuh9rKeo7yrwgE0oSV
oE5lbOlTnaCV5baNi3vaTDYoXt6KB6OcPBnF8dIsu1GaBeWTZ8ww/HGu1dsWbCS4fobxLDQgxpyU
TE3QyoopxyaYcj6vfhwEt6w1QpAWxL22TPLD4jG3XB4k/Kbyo7ItWMYQ/axbkEGLERULKV+bVI6s
c4McxAeemLk2t8uo1FPPXutKinLuDhgt43InKpCMj/CrbaDCBLfoo0HdkO14qxSaCLZ4kFMK8Djc
oUaZUs629bQTw4qqBL+fmpsEKF+1dcl2xfctDO3upPZawlTqJkUTghCuo/AA1RBNqZqeE8dvexsL
fNyBiyrg9gBvC0dyMwAPuG990Js3/cKCGnRdTiEGUo4vAK++8WGabUeWzzRWT5oosbsS4zt66A60
Mm42e7j1KzzdOxJVKOMGKMt7CZlbkh+XlTkcdZLMAcpArQPNVLQGfWdhmRtC0ZurgP2cvWWBIT87
mSJL8WxiySmXZ1LC8tFfMGSSFU6fRW38xeoOaufQCvHVZMniRV2HLpFAHMqonfJGvOCeT/rURkx2
wTayZ9mznRdF+oKT5C2gjq7z76nnNELnrs6e2AxlHdwb5ZxEU8WwmDFi1ix4ivpTqkGeDaYCDctN
X4I69pr0pzdO9c3QSPVq4tZ84lWrfnZZ29lwReNlTd1N249FpfI+QaTlwZNKqYMzEGA/QCDb4AxR
Y7qbGpvrNT2Q2Ueh19QpKP4ctzEBUIiWgUKjJ42d3rS2uanqJywm1aPpM33bEC3nP8dVUH5BZK28
lUzanSAGcwgXDrj0U+LOmAXtcuR5ZJxNV7aWa0ofWeQPLUQha9MawCUB52Q4oaEa1z8sKYCI4GUm
dlRIVhwbZZXhR4lnUEdhORA/0OR6euL7BaErR1H0nZYDpe9q73r3nHIMIocejiO2GMi77LoxPzvS
x0kXkwSbkn6Vz++tHgMc6Uuu3xB3yFc/laA7wEbOXwk5k32UEhh4RYa3eYlZfn508xZCISgeu7lE
QJT7u3pIgq8Aa96FI5YFp7mw9Q8IhjWGNATaZ/wU5U1CVO7jqj26ST1PexhO8+42TXouOMc2HOpq
utFjKtzqO0wgJUQG4B8CqGQzvaRQnhyg6ZAMNtKpCXdpMRF9spOVdCMZ5imkoXbyTqyBcQP1YPiS
KUXACpKhoB2qnDdMJWtaTZ/BV6lHOT6CLfUfh3z9Zla5kX7DJqkeIHeV6YWaE8hGeEIFrUsY9Nl2
Zulob2cI+GiSjbm+y4VZxTsf/kMClGPd9ULND0+YreuPIpiBZGK+gk6cuyiSNuiRySux2sZCjVnH
wB4BU9WfLkgD4rk8GVAxeb05RSRPUYe4Ss7vxEHnOaCYJCQyJyMvduVPih1eatwL3AukIpCcG14Q
GEERkZM5dglMayCCJI6Dz7GEJLHpSkvStSNdunBbCeDFj+fm1S0Bt17mLTL2DbckoX5sYweS6gaL
D4LX9jXwiiCwntplFTahHCt5HsSSbRvpGG+tP6qfYeeQD+U3hb7hRpnaPQd1dZN2cn5bVFg9+RAJ
iWeopuw7lp1sd6R09J8OyXk/9TAVxGHVC1E7QQIBC53c2H3PvKTpZhg8v1ljsrgypS0eRou2hn15
A4K5ciyATv48/PC9MH3RpPrA6pcJs3ZQnAB8kPt7hC8C5gB6pkl42kIVcs49IT5Z5FFuW7jIu2Xm
8nLC8YL48HaKgjTxuR4ylxohrD0GF7JvRLvzuNwJovLQkbDNb4iwt0vto3xT9eRv5ayGB6adKyMM
5VUWjSRmWFunaxU5J2BP+CLzYSiO4DwSbGGTKpdnJEyJ2i5kTWHYHVeKa8PC76dPh3Nn+tn00zBa
uBMlETckDxbWgs22TgA22SWg2s2QEVpOXKInUBbIJf8Rd6b/LnKFNUl4GpSlsoPc2yLYAXiEvn0o
dytdPY00HQwPC2BZtXVAVM/tOQuVc+VVbfwEW2SsncceB4ZnP/lJDxR0JFdGkmCJOjENHtHmZPKO
GUSKjjFHMrHz+dsXH0rNKS3ImuXmkN3HUojJ2uK9U8BsMsWFGGCVRXxYZv3RbMZ22k7YU1PQVgED
zlY2YroQcD2znef1oOXqJIUUXPlT/unZANm5gD3QVdmS1yH4o5r/DQcfzVFI3hp5AnP3bCBj5EJv
5+bZnBbxkKsKbU9P9JPELRxnL1ORIkEH9jSfh1xO31hJ7C/ScLno7LmkByI9SAGIVrT6a+JBWVDP
gK4DAzvmA4F6HbKPyivG295Jb3vDEtTcAK9vyxnGOtBHDbmxYnnxClfQLQBLg07kA8PMOEq4bkhI
Im9b7DgGQMc4mS7rU+ITS/Zq5Towz9jagM00ogLd0CuEpbvZt3inNrYsIZSs9+vC2SFsMzOR8fgj
R0vpGblDTxgH+bnCMT/I7RJUQ3AazHSQGmBVFYsDVCHgflzZI6InIt2D77rk1ouwkMEp6vI0uBjb
MZSPwE51c53XDrY1t5xKZptsdVV/ERPwpB9lCrq0Zpw3EWVHcCMg4Tbshb5DwLrEl+3kp/1ZziRH
koXiwba4YWwEBWWzcswbIm9nQkRvZe8v6s6BUjn+CJTnkWzejv0Q70cbTvpBpBhHt5bm5dshhJAM
NvnS9lQzdZEEBt+DNITj7ZX1kt21qg/Mg1X2frjXvoN7ddPPYchOqo/TiWvSEK3ZkWTcLgNsK9Mj
tXXYDl7nr0rSWkKhIss+m3iiZFwhL6PkpGv7mjR/NPesnSQvGVmFytkHYgGPTN8HQRlgvrGKoJa1
BSE50CM7xZRXzgAs9Kfu6nrZWZqc3M8UWutymHVD4Tg1hANxOzhMJ91M+DTfPAuMLehms5lkzKGh
S3jiOIQoA19HzH1x6AtYUE4k7caiOJ4qtCk/g3HIfKafc82wsHeb6qc9xIEjV/S8519atR8Cr7O7
nFdNJZDwjjm6+/Yz8xX0uhpigWXz2YYkep4IPxkf3aFxPRiMxCM4t7oWps/MjNwV0vEsK3GQ2za5
sUJ3DFFnD9xbqnjGNe1BeoVQl25FDZ7yiQRNuznEpDV2l4V03ewebgPgEsubnJDmXMfBJbjFBcNV
qbVCu4PfqxPbuoYBB68Lx78HH55yrkbg3PWWf3Qaz3BOBbsWO3LB6tuvVSzje3Y+jWPvJuXAbD7A
38oLMkEtRUACdDZ4MMEh0xbJqMkaROMwPAYnpWOGyjRMwAgdU/UEAM+jx2EL1aot5Xn0pcOlPKDm
9WCC801Q2Pr9irX0Hzurf4sH/gNf+i8bov8lHrhv0O9n77/qB37/L/7QD9jhb5AuEAmg6Ahdy/LR
zvyh4LfN33DKs2cO2KejSBGs5v5UD4iAvxI4u0MEBAiKfBaEf2oHhPMbFisPAr/4h43+v/7zLwJd
9bc//8Wz/jfHKYJgHgNrYLApNgt29i1/3fmUJQnseWoCFEWH2b7ZQ1n1TAbZIID6NjrUhzeUnxb5
iUsGdmEDgMInoQEVv1k9BrUhvGsJpMH/MOeqB5TpiRiMWpITklVK0+BiCJQbvk9zmc3oxVl03PiL
Q87GzH1mHPu84kDeaMqc9LEoY21cEQElmJo4FVXJufac3Lxv4E64twNVin/qRrt/CPToXxZ4h24h
0KrllOlCvMAhMNrt6pVL9uR5Vzc+EHlmsIk/oeLvamhGH25PAgEMI6eGChz7hRzNbepYk/lkzk4Z
X3eBObcHEZZkVTtJOKtN685hH/ESWeQnmGn9JkgcBZJcDsME6Yh3fdPnYRnTQfc0E4t2iOZiJCoX
OpYF80ONyBaPPmuAZA/1PjH2SQJrfFsrNSZXJdSaK7KlqgeyB5dhLzs1nk2ItvamyAY6AZ5C9qPv
FwI4vfWmm8msos4Dcbhnf+MFu4pZrtiLvAAc5DCsnDemkwwUN55pDeUVMrjxtaUPgPaZMRzflQn+
eei1hqPW61385JSen0nc2iZxCP9XZkrwaxPvrlyh/pRzvqBm9KAddZlFglIlivywajEqNNbgg4RS
73EZM+Im+ynCQCLOaS+Wl3ltWzpSqFwUlBc2AzEmI3naX+YGJR1iSlnimy2GU9sG5dXEUK0j6sx2
LiyyigGZgaOnECqjAc7Qp+nWFtsV+OygiojivSGIABRIPAN52FqWdi9NgDpQr2QiIz8HZwzkZml5
OuMEDj3TMGK49aeOwmOda7iGr9XWWWz1UA14j3eSbPWDC6AzZ37mMKlN+IReLZBGgFQtKX0WdmUN
LTNH/7UnWZNu17WhglIGJQguuxYHiSlYBEM8K/qjZJGmGfqSeAVUkxg2KwuaF6ll15McyKNHYN5W
N8gJRAz/dSggvPhefd1kxvpQsc0s+4By57HusuwrYBbbw4/Kh5cxJRdt27fO/KhhfLHhkLFHjgB3
i3Ek552aj9UigRthmj5JC/A1FlGwtoeYcSvTLGS2351KSnwObCBRla9kfGZlxl1Xu3S7+SRixlbK
K01e3qF8Iy6EhibMG94A22isSyJFYAEiT86+YhYr85mRIdEDYeZ4dxb466dV7CIjdkvxIQUzTBlJ
ANqrPWczEzN6IljMRpfflKVBien2lftdpUiYNqSLoaBVpU+Ec0slcU6Q8z0yzGnupfapqYWv7FNR
h/EYuYNQL5SrVn/2Oz0fB/KuiRNEinxFzBu0aOIqcnTGFWOIHUEMa6xF5Zk3AaajcJ+D7xyokMdW
YyURE2NqbaivdjTGn40jl/JU90WY3LotMOnNYpkzlmQIy92HMyulokr58VvjEzHInGxJag44Q1oR
mvziM0gqMe2l1bashTLDf2IYTuCQbdc+e0ZmOBVrYKt4spgMrnZ8Xb1MoTNYET1P8Cnrub4NxtLK
YdRhb9+xIXeafaXTmOwfqzN+JO7v2TchWzGfIBQYqQQdlHsS79Jvm/ah2xUsQl49YlLURR8MfRV1
zhSf66SZgj1rmmWJWi9W6U7NsRmwi2QytVGKEicKcspuBuhT8MTUIgw3CfxXdr0WNoH1uxruU6Tm
x3jKGc4k1pTfEopFDBYpi/FdjOFVRsKpu9uu75JXlt8k7ZkiDJMjv3Rgr2KKOD4p/Ixz5PKG9dvB
wTuMV8BpKLgYUJLNNjo+pCdOtW3HV1iw6Anycu+PYDkiz2yJcHWSTt15iwUYfgAZIOm7kPBFApKe
zxiiNC7Y39D78jVePv04CZ4aW/c/me8uV6VvjxVjj6T4ofJBZCRQeiByecF57N5oEKdLdmjxoEIr
0FvKt5buI6Rl2ThFOz8AYXfzA9t5dgT57NeUp2aVp0wLh4xxUFjH1Z5GA5JhkYb1M+8aSaEuA/av
YMhdPCekkicRYtMMSjCP8qnpanlJAiNXTcVOpNr0xGkBy1eFeZ8soFl3QQVPNGpzQRL56NuQbOx5
uF+wCEvmwLlajdZD8oJ/K7kBjTWWMKVAeWyqNW86Qum/3Ag10n7g2cPWXpOG91UmuI3Y6BusfPCr
QQyYZhjuAEn7O8Pw7DbiRvVhv0/Om+X1iRO5fciAOB0DiMHBEooXXc7WvWGSubixiWkhk2Jo/eNo
1QxO2twFr23axBftU7YgHSvPVa9qssJ5N31Bip0SI8ucoK6823pdBG4WluvqTAQIvHenFvMt2b1L
FUnoKXrbJLZ61iK17xb+gbFfO4tsQ6aU9cTF1BQXbPMAO7tyWHYZvQ5sE1mQO1xXzFw3ivu23WO4
n9OtFVqaf5H859clGHS1az1hXIdVyIJgrAI+NVUHVmML+iYgOhajw8rfQlCBVIE1BrIM/cnPYJTO
UsVGjZNmt602M2dHmpTN9ytdrIuKtryLCCyDtxEHbvYQoprBodMA3tiRPgNX2l5qdQm5g5V9osJ2
3SGVfN+0ZRYfizvl1x0If4KpG3Yb3A+8i9uW2cSdVYtmvqgKazjkREd00Tx5TMkJOfK4biEAgEHN
bYB+aRIXrxZRJGuEp9udSz1zfcX+0mcslcD8sd0NfdJPNLDdIlPOU1OE1nJAa78wKAa5rPdqnBhA
MwyiwxdLNs60FfwmGqScHluLuYZOAJ0DaBlfGmbH0NYevYwMW7ycvP4IE9LwliFVNuwoGzNxnmwv
mXYoPm29A4zEZnD0KH1ZbQ32hzammhCdIA7eUb4kP/pJW91F4frK5zZHaUIujDLuS6thWMcygiVC
3s8gl60iF2DDu0Hfpakhk4ulqwz/VAlN9qtcgvWrNFvttuUyyM/WLHB/6WxwzYhY3xk63zxY9yRt
Ovf4GIsfo1+tE4pG5QdX6yrfQwEl5hQDJp9WmLYMOBPtOmtsieVOJKs3xWhcc5Gm3WVXzVm3Z97i
Etu+aIMZB6thL7xj9MoocUNvL9xLvqW6fh4GJrU7hjImw0zXq+zl2ZQwTj4mjEPFVcNiq3ucCGZ1
ue/toP6ahsJLd65TNc6bbqrefvulc7n9Q2D1az/wVzXgag9EdsVr79KtgFbw1r//RZK6boK9Npdk
kPHXV0IW2TZs/Orzn/8Wa20q/kfd9fuvCValJpZTTuT/JToMZVsrqr1i24p17RFm5fRg+T3HIzUj
qr3SstszSpg8B11OrWdK9nKxn8nH3x/Iv3tWelbeuv+/5fx+BPD2t5aV/+CPltUxf0OYzrXsu2gA
LVzl/69lDX4LkLQgxsa3inPil5bVsBC88w8QvCO9XLFKqC//7FkNGxc7Pw1fLfwCGiXP/j/p3X9X
//3P54dFkI/yNrACKm3EnkiZ//oxRe4AUTb0HzBTw0/N6NaIRo3DEwe3fLbtXuxUyAQu9dA2sVUI
rka+ph9m3SOlymMHbiQpT4l21LXsh+nNBgb9MNum/eg2TrvXo5pPLmLiZ86MR8NKlidrJGuBdWZC
jaOXS/Zn7i6FU0RK3oD80ev4c50X/cnRqBV9MKdnLDPBRdXHMH166MrJHjUEW8HWdkluIV/jtQg6
4onyNG39LZo194dbWZPeJoJAs6j0HHVjS1jGhC9J8mRIs7jw9EigDxKw3l/HO0tAP7kOfswyLDhl
RoTy6GqyI0L6lq2Dy46C6lq0d5VTe+mpN7V+xgdMElAnZnFXMaKHHNSrK8apbtQhCbkV7exz21iw
3Ge3PXlThk6nqHuG7505ZSAVE44i60IRBMFQLLsWXmpe5sLaVmY73Y7+K6qF254l9JwzLfC67rtz
fripMd6xRboYVIA7dD5TmO1iYrCa7GIc+icfvBbLIrlD9bPhLHww0/jLiFEudZLmtYmrk24HkiNE
EAl0cSzJAMfbufdh0yidVd9d8FLdBKl4IEWZtKdB74GHzrs5TpOPPHdhM7XBp4uHO0ILNb2bVf/l
eWoFoSLsmVz1loE0GW3jAjUoBJskLu9Ha+b4J2vjqza9B6+W32KxnuhsHmLXPHJhwPCRexWDU60N
/h9+V0H2rcMAXWT86CUmWo8tFOQUWt8dasV7r60eZWV159we311nJtMhi4/dgHOr1Xo7ymI5DOjO
7EtHA9LBo/lIrAiKO9QDyWq0J1KR4bH53Yy8X6gshOfnQMvZdNtMXZ2a1rWhta2gGOlT5/T5M37m
+YLGkisbtcfwOjDW1V9Gph9kgk+7fuvcXrNRGJRAMc3OtJkDZe/oZoNoMoRMudNRSGxcV6IycA3H
Yr2L2fYCqK2NQM/pquEMTk29G8BrbtWQeLvA0cnJTW12SrK12A/2E5kQWU56eqqqZyPp6MKZ87vQ
ZTZdoq+Bp/MnP7xlZ4puaVZHVpMvts060KnuHaqxKrEf8gU9GakmEAjaO52w8HUnZW7csFgFVXDM
ALq9mXOOXnkFPjQpUbJeeKFKng8U9XOt0vRIEXJG5Fdtgn6Zo0oE54L7aaOGsdsjSd2nylXXVUFQ
1EI8PHoFcqKw7rurQZvQXp+GbyIiYiMKKD+VrW46C7UEogT6K2JkIwVM1mBas2FDQ5thIGH2SUyG
DaYB3DfJQwV++FTPk40IxU3uTBczIutOdifsgvahjw8dEYX+KrOEkGl5Msrvfi6sxzJYul3VecZz
7Ql1srrwmLbdS1ujfy4rj+PJsY5FRXiFF+jDOPF6mPno7lROSTt4cgRHHuCzNgjRXXpTdaQ6sqZe
HHEUEywFCzz9gWmE/2HFib/X6UgCRrvYb/MU3idFfYyp9TcuZuy0nj6Sqrhr0lEwZPK2KcnGadM/
qGEO6T1orGe6/I0LZPuAajYKVP65CtO2qvIVy08WCAMQde7/Mk2fGT18ilkXHxCoj/mqHpEgqKcO
i3clsi29OQt09yYTmgQi994AmRgRkulEttDHKTBfTcnXkfn6ER8xG0feA/SoZH2AVqplecSMSjys
X7a3PB3iF4hluK5cFvK5lcdHQyCJawLnIunnZOfF4xGSjn+kqn82vWXb9Lb9huZw5B330/ixr5fk
Aj9/uq8y4homYrg3SLiTJ+ZfL3knDr3JEtHx3vwgoJ+wAgHQyc6cFSPni5eU+/PWQYH81I7oY4mT
+bAym+8ummGEbsTHdHlHusdqFc8ScOrlID7Hodty9ATkGuLVOLUhCzhnSo1LxxxM/V4WfXUpUMV9
NBMqEZK/4KjXtgEKxY/F6GytDLkwhgHS2aoFqWZmZQNjJglEyGak+qQL0gYmkRvGoTLd65Ix13U1
rJIkdsTOLZI3GhAprS0nd7hPjFmeRma+l74V62DTOSC/ke+U17Ie0z0B9hXK1pHhkavMbQ4dhvRq
qM2Wm2XHhfTQwxQI/6VlsiGq6lrEjMp0cmgrMGdDeYSzUR+dpRz0ZuAIRCA7nIZmPDql922ETXfp
TKa5TSbCXpCABwAqO2Ecg37M941ZxHuf56KIr7yUVWfdKmOKEg93bMZzGCbvuccGwAPK2vtFucxu
1Puw5BnpV63/ZOg53sNOVFvkMT0tpxqPOWSBXRx03jPA8+YdT+/ySH4La694qK6QFeXPuNPT01zU
xkGQgHYx5k16UbCGvTbYjJLDHbRvZM4lOO8pRbg95yA+FQLRvBh7776XRn0mTL5+hixTf6SWtzxk
kxMjcCJNvBaxuQ+IfLmFIlJuvdpkesLK7I+C/N918H9gIvlndfDDe7Vifv+gIZ++oBSv//6fzk88
yL/hwqWitUlQ+QNm/CfnmDXObwFl1CqnDKD4sZ/5h/HTcn7D8s6xDanrd5Yxxek/6mBL/GauxevK
YAEqBtDr/1QHU4f/0kbxiFwow5bJxciDwJj5Nydz0mmDCPvFerTrjFtWQm8oERAu7Vebxeku7V0y
WRIrmTC2tOQeB9bCDHHO7MI/1YPZjfusaWsSMfxQ7SjPgAio0vNuhZsuPhtVhyomKWbb3+b23HD/
ogNl803QnT02H6ZDhPmGlaUadyvN/R6oEP7TWKQDyphymNudNt2UxLiWvIiRlTATs5RmfI+ktb2l
UKr2Xc/hFo32MOldm3Wd8WakbniTTUkvN2vxfCrKwffIMAVI2s3TcvvLu/0v+931FURYgNETp65w
6Cj+tv2SvLOgIEtuVzOLI4VkLaoQ/2//+W/5q5Prj98CPQ1jB/BHFhh/s8+XsoQK02bWY0VK6a5O
qQsnR+m9YcMudYbqXyERBB+/v30weCo4uPAdr5Ff687x1zZe2xUBotKdHxmXzpdJ3QxvkxMYDmTj
sPNICy+Y6ui+yK60TJz4UOM6YGsA8YNDskFr3/YxUfaZM16Gc7xGayrnOujIkUT0EPhHSq6GNsEf
mcggmRYPImNEG9mtmJ+0P7Nhn5wVyZq1AGVqUtpxMlahR0SN6xbNdlksrrpCj+Te0P3UHrpTkd8o
7DncdE47s0iJ/5u981iOHEnS8Kus7R1tARUAzHYviZRUBYpiiQusFKG1xtPvB1bPDDPJZW7NeW16
xqynyAogEOHh4f4Ln3rK3KlraZTlpeZb1Z0M/fErqic4rlGE07+ZkSQnx0SzcmODGtTK6P3unAL9
q29Ha5T0wqYwYujLfB5P5TA2atuNcnxog/wJWO9loDBLM0IbSgIM63mh/H8c/k/kMF7smVc99Pvo
F/D//7j6VeS/jsLx8mv/CMf0yy2NcGxQeWdVL7f+f4Rj/S9qrUJzpEAFQ6Cc8M947PxF/EZJkn0A
a/1lJ13+RWudCgeVqMUhj5j8J8H4dMtB4BZE/YWzjrwrFZLjdVJPLYj/2T50qaN+Q3Seq3fSkpOp
RlgcXkzN/yFoLVxxLu+ELSppSOwtj/KiSNeoalxV1XioTfCbiJ7C+TJb+48Yu7BAnwcBGcBpRZ1F
nLyPho9JO0fjoSQhWZtatPBG6KK//yZvTBoAB1Mwa+qiYXAyyNjpXGqy4cDDcB83U7EvNB1jEhpB
N++PtGzTFxUjhBGQEYDWSbkIvj1yDsdzRuI0hD5+zjH05IVKl2LiXiZFcybSvz0MZF2NAhnx9+SF
WkD9Jc3uQ+S3+kNHY9YVVJ3OMN2Xv+T4XSQlALHIThi8i3VCDI4Ji+M0GHtch6Zdh8MZVahGtuka
8qI4TETxM+KAr98KQwMN6YdneV+UJo8nT2ucmvarvpd4f7vw3gWut/Qx3v9Cb70VW9tauPXcUE7N
BqwWi+smg5G1+D1i9EeneOC8MRQRrW0Uxc58qTeHkwJJcsxOIAucbKKUSyE9XW7MiPteR1W5kB3L
+gbUL/UDmeR377/diWQdi0/wtUgkYVkThcgNj+dwlo1EUy3fp9OQfy0qEX0vEbUF6DpCi+RandcK
puh24o0SXicd+9oBfwNi76MI7GBeT2jVLV7uqfWlzDg+6YGOmOuCcveRCje4E4fTMH9psgqEb9lg
yIXOl+i/JWlkKrc1vSTGblBZO/PZTrewSbfONKmASAlkST0VIGodaodR1e3DqTF3ljPU1xlqF/tJ
96Or96fw9ReziHbEeAf4k3wlc+JLuxYkIvs8aMVG0QPL7eqp/4W2KFXddi7HPwxOy5sxzMKFpyOj
n676tAJ6Vwb1Po8oWsxDP+1sG7PcVIzJw/tv9np/MZJjUatFksOkvH28Nsa4iRH2qvZypjMPCFDB
kivq3T8eZAnjnIAcGxwKy2XixanRJbmcYohX+mhxU7UUHK2HTN2+P8gbqwGMG0JUCEnTPToNTZoe
4dptZfu+LfBpH0sbL9NgWFHDrs5oEr85EgPQAhBIjZ12qswAzB0ylnuEFqOrGFTktqARSQ821M/Y
UrzxdehT4ZGmShY6Ufd44qpJaKOqZHs07IA8UN1yI3xEz5zpb72Otqhr6QJ9ffROjweJzKQSjZXs
h9zOV4MpGzy2Vc6RvDP+8MrDsjY18hMMNjQLrdOT1xmyYKr8CRlIJ5p2xaBH69oAnfL+OjgW7lmi
3fImGiVLzg14FidHlBRzYVB93heW8w3dqum6tLryesg0eZdjT/sTYkL59d8Y0uB4hyprImWqHc8g
AC1TG6Z4n8wQAuIA/UExYFYCzz7Hw7eFrqsgx37mPbVnr4Djw5iEFBEfklKOLS53x8NaoJICzAZ3
9FUCe9PLQfxoikhCIGSzUXOFRbv0qFvgUV3ZftFFHX+HPY7e4aSDBtiQzoqbssiHDyDZoG74sqgv
5Cjrz8K24xwMQVBjGs7zxyuK4v62T9XZ3oRJA0MwgaJWu1Vp2tZtE2rGjZlYdeeBMeqjrQottrmT
ETayq7YSwlqnM9SPlQN/q63AevfhNzNWc3GnRYYCDYFFY7iy0kB81mr8FJlO1VwsAAUYfr5SPCij
Aoqi1xrU/KJk2Iu5pWyN4YQxuRPKqPoaq0Nj11RMiWup2XCx2MhUK3A0WbBpoBZusGQco0MPbuGm
oPr6ReoTF81M7bVDPib+U2WYjbEbk3b6nNJJa9E/Teyeh4qDX0pOA8EHzoHNGxD2BBil2ie0FMR0
hUxvoa40y+8RVchHPDCDbKyqvVMC/FqVVe3UIOItUGtsMltFa3EilFdxPw3rBBaASe/Awn84tjDJ
AxNgDuEGpITxGcYBvbCk6bOnsJmSG9jfZepCkfPvqwr0FDZtfrmlkZNULvw09acR9JT6MN/sv4gA
gP5GNbTxuklb2KO5k08/lakE/eJnDeynDigprm9xWl22E8APprFAtgGKYCv3Afj6fF04kDngZJlh
up7TfLrroMJ8cUA9fvfZZg3iTYGQUFvr/gE8UnEXlv4QQpKOSaX3QEadiH7JgNrBqopM+6q3YIju
J3Dqt7MBVeJ6DgdlI0NVLXa1PWIQPkvL3tVl9SBhmvl7yF7TrqzaUmzxzJDDQk3rdlzFrZ4W1ACN
HTB97eptrgM2SxIkF+35axpk6jWapgESWs6YbAy47A0gycwEEt/l2UMAI0ZfmdSjP2f423Rri3M9
crup5VJTohACtiKmS82ybJvv6H7i1Am7Jo0g+MjoG2ma+RMzrwm4iI8nrmuURYktS5aw0XFoaVBq
GCB601wguDVpuhSx2iz8No9BoR760vSjj6XSMNuzKSd7NbSUQ9ZGWsf35pDprQv4DRXypNWtAnbw
FAMIFfDXFz6VAprYFPN1YGmU4gF8cE0KMIped76KdY1j1MqOrChQ1l0fKo/6QlNF/8ICBlyg6qdB
6mon0J2KX34Newc2bSS6aRcS2ZpNaKkiXdlpJNTb2VcV8Mm2rD9JtSqKvRzhZK+nKbUf0ypDMSYP
ccneOsbchRvZJ87jBMWkhKdFkW9VBMIoXVMEQGRDPc0+lha/tWodtYlXsdUZaBiFYfYDrmR0n0az
iQrUwHa/KS0rS9eWzIyndCrwvJmbnI7ynJVQdRAWqYo1fDTeXVKahu+EAk21iszc/yFhJkho6TFc
d4GNbrot5UImTrU0xv9Ghn27Ngpt/BHbejtuy8hC8baegIa6eN3AdkTNPR0ex740TGcNxasw6ev1
bQxae9LBT05wqOSqBrYQXkutaX+fw/9fgaECQ87xvyNC7mHafSuL+tdx+YXf+V1+UQW1awS8OAQc
GqLP2t6/qy/k/H9R8uCC45gcVtTJ/1l8oX6OmyRgEu48FMqpmP+zFo6HIHchNv/yv1JDr+tPqi/6
iXYVj4Vj0DI4xqKSm9azvv2L9DZLIrOK6KUgoOtNifXYQwh0mpDQ1SsbRBegxyixctVFMRz4CdnP
rAk+aiJzffKFn0Et97JIn1BGp78Lpw9yFEr+o9zGVlzSPk2vCsvYzyqmyNEAB77IEVWGtIrREMZg
NHo5QuxAEK+tlL7fbB0UJd0MnGbrEekN+LDmPsxyDy22m0lBnkW3g8uAC5qbmBk41WBGFQl1PEq6
SO2jRGF1ELrSKxlnXuorm9lsr3vEKoCVuZWZgW5E31iVHkCIcivT4j5/9r4NujUSISu/Kz2kGbeQ
812rSb9ywVlawwdyTwx5/P5aTt9RBthg7ewpNjLB+h38xHUUl96o8WO08IrQ3I/GHU0wYNI0PgWY
+B0+COlK6Y30UI/ygMlrDqk79/Ko4xAfAmeH2pSxpRfs7JrueyG+J7yKoqZXIumJQHfCASiYSdxc
70SSXauWske9dm/yGEEqbjjEdpR7V8tPY/q6o2Uxz8FOWOqFqk73cwq0ERIYEb/5PBQol6CXcp8o
GQ597XWYU9eJYZJnTCgSExtQkKtWsRtKCJ8EH4MnMgf10VQlUlh3aXeXF3eCD4qH7GOl3voiwNgZ
3zdET2RtXmpmeZe2xdqaf1Zh/zUNM2Cpvrairk7RgDGF3AKJ/VznmTtM9b2i5S58iw38yM2yKlqV
L90SyjnoNlli7rMwlOBn+uuqy7+CV0zpVWcXHNMH+PnI9bRrB3g1LHo3qYJtAUgZD6PHykaVtom/
W5PzELbi8XndpAZ/Gz+Dp9pqKpQLTvbb3JTbTi0F6y1FCj0xdyYAhOVt41w8trXzkBbjLvGLBWy9
w7hhVzXKZtL669waLqEmaFG5c/z6oh8xvOFKbYOfjMIdqhGXDUxY2kvVLp4g3xepa9fIWzgoVdn5
fQ8K2yTBG+ryOsQiA72wn0YeOKvCUDaDGv8sNblNujt96tbYbFzmcaO5dW0f0NHb+lNkXEYLJxrl
j4H8x5nXXVKxnJCrykJjujPMNDlIJ7vKusq6n/PKuoJJ+NWpAcQkU2Fdgn3I1zPiSOu06PDb7vMQ
tralYR5H/oSIgL5uusrfVjL8Ugb8WKlCbXr+w9pAMy3KEy80knAnnIX8aMG+XM1iDPkUU+5mZfc5
GJ1fba9XMIwNL2fjoFMwNhAlgumujWluLA80CekfCrmsggxByKHPn/BzJs4IXV4qDntXt7N8balD
7samie4MDJJLu23znZE50aHNcs53bPC2oOOVXZQr+6Rr6Wooo7+G+M7NPY5ML6AgeB/ZgPy5gK9t
HKRLyIZIZu1EWbppHaF4UXyVTnOZ6WCQkN1HFW+DSM1FOjobjnU3qPtLRTsn3vx2ANYopuN6RG9T
O7l/KVwXjMAYoJko7Hn7rnc09Oy+W0Xm2s7INCR3KVhPocyPiqOeqdXQTeOe9a972O/4D+oQmh2N
GkEr7/gepmeyt9IO9JPqGLvMKS9Ig3u3K+1tGC6Kaj48GXwU9M0SXcfG2gLTjvb13CLEUAJXnsbq
At1HC3WdDk0NkTwlCWwZeHgPPUhlpXogfUM6arZuos4Aem1tYy12IcEpfnphBsMtWLnPpdAW9nIO
LSHdzFOKhxVk41zDsL7M7y1RbPNguljCcpvah5YkKQ3StWHIg8m5pPTyW5Y2VxZ3RoPNu2ycuaVX
qwaXZR9c+v20EWjcRZHcNxWqHV34Y7A+ckEKoiVlLOCUmm483rHGVr1EG6xeeFTGTp3zFbpOnkSo
DPjXeub6aYFAiFQVCJm569BpKYfi3rGTJzM2brDNvAlGeUOR7crx+wunnqOVMyMVW0XolmUI9w1i
Mzv6vsXbPtbGj4StQ1/ZDkkiQPenUtqHkXCtRNkGusrGDqlqpN+nrLxfXsjkYLWMi3q0R0Bn2VXb
5F+sIqevuClm80Zr6otSv32RzrzRNTkuH/5eIJRwBKVXdgYr5XiBNGlmOp05Fbu4Q/qsJ2o7oV27
hXSAb6vf3x/sOd04XY4W0FQGoppDPeR4NNEAwMPAttgh+HQDRZGohxRGOIS3jQjYgzjGVZXcKobY
QKBwEQ/FYPLMGz+/0uuHQG0VkXxAsqc9KacJjNyOZLEbaIsiO7PXoZgLkGoyxrsR4QyzeP6gy3FW
jY9AA2HOwWPg3reilfEdh41taXJYKBro66UWH6/gjq9q/j/kaHfDogtpcNOaiFdSOYSKQGF/9kKA
M0uCULUmrJCh+Kbpn/vRdymkuFKx11qfD6tIx67wQqlNVx2vjZZKXvjTML47kfCEOews/CIAD50R
sX7W4D+dEocqK/mqRQK6tBdfVkFRkdTCXhTFrlPUVUG7BMVld5QdJxsCP2m9wVV1G6SXTfipUest
gjiuNnswnNZIDm6m6HLEEXTZPmNs7C04+I0aIimU5ruF+2gPPyFW3Oke1h6XxkhhZ+7vpvYcnuCU
tPuc7DoLwkSH1kRX+qRgPMDiT8Ct8RaIRWBpczVOxk4zMtATctOk/T7X++/qYF+m5sNgTjdCKntR
k8O22rccGCI5wZjusLzal411r9Xtzbion6n9Qaus6yX3zIdujRznmaKtujzYq+lHc3pp4tK+VE/q
gjqa2vlgjsWu6PTvSC1dQsN0Y2CJGghrIJYDgmhEznYy9uGilzC0HyrwvLScZhAk1G3S+Tm4lQ0A
T5KMM8fIM2Lm9fMtPVVK/zSHljLti1uEjuatRKy62I3g+paUWDUI5k7MPX2EgmUlV+BficHWTW4Y
h1hRd3DsXHUGTQGqE7HmG2fQP8pGbEvKcAYSo80dYNONoXWkYdWtgnmXjxmmivFGItINh9lhUfGc
ZL0LqXDkOlSnQr811AZ1Un89NMkPVPz2wGj+jQCF0zClWYMT29ZOzstUzn6yUKx3ZqzfLtmYJvq9
5l/1qdii37KeYkkrbrheThQkOvfYidyfeYS3IjJdD/BTMApMeubHk22WZVtjU1zsylG6pbAPRFO3
Hr8vWbYahZdqA8dKZj8bxVyDKF5pI9o+sbntjOxpybJlkG7OPNLy1sffH+gWqC6J5Zgu6C0cP9Ks
DXnvz6xPU1xRurzzY8OzarmluuRZRfSz6vjUSXtjYcqQGGcaDW8cGozO19Adehr09k9SqIHSK+BK
k9VH4mkpX4rmo5mTQVrKRsTGLfdUW6v3M88iq+BSGeSZJvkzEOnV6794gJPoWKFCBmqSAyMBKDtn
DbqR5q7k7sJXMTTlOZvJpQa2mow+bg5J32xq7UsmuX7N076DmpnLDzP7mS2zq+sfS9QPcNZd1rWd
AE8vm13VgnVtrBsfHmxBvmTHXHUHsK5O9O9oUjwUGf/811IB+lGUUx0FYfuskPCvf/tfXSePfgld
hb/LSAt85ehfNjm6INNt96ue7n41Xfp7AHyVl5/8v/7h3yjEh6n89d//+aPo8F3nbwui4sgccjnR
3qniFGmBSvd/HJoUgk/zspaz/OLfpRxL/AVphlbJby4OQe7vSo5p/rW0MAwaGoKjxWTH/gPWaP5F
qxz8GuwdqF/60tn7J6pRA31Do5Q/4kxFGN/6k1LOyS6gSERXynruuGrk6qBDjvegRqm8xvc88opx
qvaUkHKaOHjPCCeN7wvBcZA5lKk7vLg3kPsNFyO7wsvHPP48x/6vF9P3RtaoLmnhv7bE76eBaQQR
ygHIx9F1/DSUbsfWcPrYS9rS+uwbhWpQXx7TB53i+K9hSpth3cfZtWmMKAeaSB3cZnR7fmJ3pA/r
xk9i6vl2Jz7WpZ7Bl0DVeIQ4nOZoMtE4D7h4UC9x8zQffrz/6M+tp9NH56BVl9a8vnQujx9dT6pO
JlRWvVS0HKacruVD3RcVREYEJj17CunP4qCMrFuU9XfjZBZYpQXyO60h7UaMqvaxL+3xwRx1CKHM
Wv0rDQt/p5AD3U6akzxpfh/9MI1w/jg1SXmfaOMdCk3K4/svcny1+/0JENvnTgkfFajWyaGshm0t
jLCOPKkN8cEOkAeji/5nrevnUeC8UYgUMCD5Z3mKF0c/ZF5csdox8jBwQzMbCpRb0kK6rOMoPJNm
HB98fw9FJU+yvsEVLGi1l0P1CQ5k1PQjDxrOU9qbKGv62nWj4LRcO+bH92dvmZ2TVQCJz9Bxs6c8
il3N8WA2fHXdRmrbW0zGLoOig3lP48cbdZmdOT/e+FAAn8AyLGghh9zieCikULAjm+vYi/Mw2g6G
PnAHrob1+y/05iikC2DfyN9pMh+PMmUoT49SxB49pnjLT9SbEWzrmW/0ehSCGVgJ4D8UsOWp3Q2g
kMEfURjwCFD0eLqq2yJHpp15lxMm7LIUqJlb3BP5aygEnSJ129GIkP5KWAqzFOtcy8K9ErdwGqlD
W0HGBFbQQ6wJGQDSEpovFPHO3ImOc/Lfj0CeCXcTGSLAUCdZR2xSvaJ1FHtDqD11sH93uta3uzAM
8FCbo85FOJweYmGd23Gvt4Fp68wyqAoACRw7xx9STTLT8FH0Iz6Jx3EUhpsn1se57b+pvqjOfM+3
BgOagpAAXjTgRk5WTaGmXWTBS/SyqfwkKgQEk3CRY1d+CSwm3PeX6FtTyvEJ3A46NXTYk8wWVx3g
UEYZe22dqpu6b1FJxu5gVaEIsEZpDZNKA5ogtK3i3II6Rl48f02yRyLLwuImhTy5YaEYZCNt1KSe
PX6lbX1tTPpmiAKyLHHoMuUhThHkR8pnzP01Js+bbL4Pp/hbvQjrTohBJNY66X6+Px2vQxD59AIo
1cgbyDxO5l72VYiBwRx6TqpEj1PR9esa5YNtbPrnPHVPypDL+4PZ4qgG7QmUk67V8aKiM6/RTUYV
nOMtWcOzC0hJo3k7OGrkQgC09hZ2iV/E4GOImWWI+dV+s0WIY/zjNUCfHBSUxaJjhy+8kpdBflCN
2vb7OPaQvk32Zam3mwQJ1A2moKHri9xAh2+O7jSrDs+M/HqpM/KCwKEz59AQO5nuTAetBL4m9kY0
BRFmjIw1RaB+g8aF+SGPYrF7//O+EcTwqnmGwSzz/srdJ7CRtmuFH3m1H6o/BzuVd4Wj2FcSr5xF
OFY3YapqOq4LyVRlMBqjLdLYYXxmi7/17Rf/QJvjmz3O+XA85eUU6ZPRZrFnlapzqbfN4gysavAd
6DggYpQfOr9u72NEAldgrEZMRBHgyRNYt+/PyMlFalmFtnA4dMm7lohqntwju1Kl6oMgmhdFLcdH
WJSLGCpW592m6xHq38TK4mFLC4V7nAIKaOrtagXZGdjcopXZuOhX9J7hg1NFqj9DfynvULehpY82
y95uQIkizK7jEIFjhn2FZLb2BTnncB1MIONWGWq0n63eGO+Qxbc7dzTr/KoCxnZnjWqNcJf0cWDq
mkmu7KCsn0q0QeSZz/F6GZI3L9uR/7D5TxHkEXJJRgZOySuUXgOCQQraqL4PAXtGVL6K9Pv3J33Z
2ceJDikBrkUWMH98s04rGr4gHMtibLwKtaf9DCl+Sy3p3KH1OpYxCjEMlgHdUj7w8RpTu7Kiq6fy
Vp36BPcdJwW0jjYUc6Izi0hb0qVXLwRJjAACPYFazfFQU5QiYxkqjUcOvx+tZCfH7xNijgH3BRCY
6zjXPie9cNGi2av2FyqPG1SPINKrW5C621Dmt6aodk7W/WwgjyZcmt6f8TfngmKJ89zKJz8/fsAQ
O2rZI7bqySyLNl3NzYa9jVm2M0fr94d64+PitubA0VoOcIojx0PxQWLOjab1knLIN+mY5xu7gNP8
56NQCuMeS00KJsfJuW1PLWoIZdR5mR/K66TAT6bMz0aH19mBrZNScs0lJ+dac5Imt4t1WWtNnYc6
jbOKM/oBguV8McfDfAkSONjMs04Pe5DnzqS3ZnG5wtsG5BHs2JYP+uKOI60KRuGEQEOdI9kzmKjA
I2xzLg6/sSyg1dH0YCfCrTndIniJ16Yz1rWHgOHkOljArBVmYTXS9TzzwU7afs+BFqoAKBMuU7rO
Ujx+Iz1D11jHgcKLi0lxUd8KgIa3YjezMjeJWqI4qLXOlWaEo6vEZuUWEbaHQ1Dp92lVxGCmrPGj
BofiDGXijTmg1YT6HCkPNrOnfBPULlGDHPKWDNAcN7qKflQIDhYpDfAU7y/aBcdzGie4qsD40zn5
ANKcHHttaQCeqE32RhEHj1QQEQNZWj+Yn9TDLgQPSb4x50SHXqgAPzEfA/aCXDxAtB6pzrXsmxZV
ezv/hOMNUgeVU2T55v2nfGPpkRpQV19qO4vm6fGHyqYAfZC6YGtZpr9yErukCxh1Z6b9uX9zEjOP
hjlZD5ZVahlFis5T69Cmg68HHwwEobYSROfaV7T2EAyW6pWmo3ywhB+sjGBQdnGTKMjIQ5S15tA6
8+bPB8/JMznI4eDjRwVpuYMfv3rewtGYVHPwykIpr+KsqQCRAIjG1bQffqDHYmLkjRoYhlIVxoWg
+fLao+aEr1fTty0gRBspYXcokEPYR4js9Ds/NYC/tAB/nE2FFDyqfIo2IMmeqolLBab0ZEFCdibe
P3METt+EtFJCprO4YpyaRdo56MmgcDoYJyAVURSJt/2kq24+IEptZTCrsH/6FaOKB7O+6S9wch8Q
e+7QGotTrDknTC23cwefoi7tdqVPGmUpsJkUcLX+55Bn9rouctMNG0SYI9N8Clvw7zZe8NsCn4qr
3B/zwxAPzs4GrbyGMNQcFBwhAd3E0xpJ92H7/qp9vbUIlws5GHIh59vprbEUVsf1XAyeUBrFDVsH
IKakpZ8IPb59f6jXG8QRKnPqWIsiFtnF8Sqpxq435GwNnlJP+i5s0l9Al9X9vzGIBTHt+b80xY8H
UfSqrcO8HT1qeEj8KKHlUjvUzkSk15kflTRgeMQjqsHUi49HQeC7QDFRjl4o488Wan2ynC5a7NlW
msBZ7f1XeusTQRtjGPSlDH3Ran55pvmDYSZZ4Y9kSZCaq7mftlkiqK4q1dn20FsvxmlDRXUZDcDh
8VgwJmKMiJPJqwOzxCzVjg5VlGhbDVDvus+V6sKZkuabGkkNW6ukl5f2YNOiNRvcckDIZSgJR3GN
G5QxB5m2a61keIp1W9RnJuWNxbToAmBPSh4D7PLkSBgasAlIFIyejsKpK9DwR6CPBvX7U/9GtKXW
wHUb+uZSOTqtmVaZpiAlznxUtYThgJ3YANw/MTAia+K6/WHVMX30CMT6Ki6d/lJPy+ZDS0/re4U9
oO9GuSauwS/156p3b3woCn9gTqlpcQCfViLNINBrHQc+b5gj9RumEdZKoSDzIbfAbJI9nqsuvXH1
dI4GPFnyoY0LD9y72aMkDgdzdjBCNLTIRW0puJgiWgNa1OV7xWrMO9663LZpqm+lyOX2/W/y1peH
rw47GsiHQ73reIli9iEbNLVnrzC7dm+pk77tou7c/L5x5ed92QBy6Y3o0jwZJo1sGIGDOVNmsvVd
T9l5DforuEyS2t4rYW9sNGsQu7pI1IvYVMoHH0rJmeW3nOXHpxHPYJP6UAuG0XtKPVw4qPmUdLM3
sWNXzpBN1wWuXCiPlcmeRtHk4jk2bXiPH3XdK2dSjbcmemmdA8PADP1V1qVSV29RBeeLz+lnHXD+
ViaGfi530N94x5ejnMzzFCMPi1mj6mVySq99gXffVtWaMl47att+mJFfQycYUbpqNehYgvVBjbBm
V2ZyN7egA1c6NbaHoE2Rx5zQY+xxGKlBmkaZU2yVXKt/2FEvuj3EAJWWt4L23Apqc3yVV4XuuBVW
jtX6/RX6nI8efTf4m0w6lwPBPQGy1vESNS2wFCpKYh7ugCBAo1LZOVB/AWEGqrK2h3JywFXTyUXl
SMOctCnFpykpxELksf1ka3Q43FuRYz35Sa2gvtkOCjDgXn18/0FPv7BmL1otC9OapqYDHOD4OaPI
ltMcF40HCwNYnarPu8FpojOH5etR0MFUwchDlJNwM08ixyCzBNsgWFt6Hd/1Ffq6q3ZKUVl7/2VO
IyJVMa58tIFQQSBeOyfDZHWb2VVdDx7upNZVwAVzVY6J8xFADlh1OXX374/33DZ4+ZUXdYIloSEB
sOhsnAIyy1TFUKZJhedXuvWjTdIE+wvVghzVZT0SyGlsVeWqIOPFN4RSNhrkqQ5eDPPd4GejJ7QD
6iao/VXfh9Enq+oadW1glDMA28ImDNpOB+gxI5vJXGwg5Qc1i1KO/UpGX9FONhD/0nFmxUG1a77X
tRpcN11pXcJ2AsUGul10KwmiMXBljmvMOlLrJnIhSJhoMjZRS8NTS5BWBu7de1lX1uMauTOIQiaV
0MhtzRDwXGjq5XWkQE9fxfFY/nh/Cu3TAMfxbZiAkGyauMAITwNc10EJy/Om85wI180VV9d576D1
fWNUP5RQVz6aMAa/zEYsD3YeVajddWmxpi8RFyjbxc6FKNACwn+AX05mxILWWRzpKEgmhfJp6i1A
RghKi4sQgd/ySrV0jBT8Bc82t0b7PQztstpZVuvs+bx8mWxwQk/Usn4IU5s2AhLyi+9tnYhV3LWl
ft3FOhKufpu1F1mHxQKSdqCiV/aURCxqB92/Taf3xmPXBQVc9iZGcCwxAxu/HWx2NxJVRHAklV64
YTE1j+Ucq7Nb1FQtXErsyL40edeVq8HuzFs6fqWzMaUaXkxoXCIoiOniZh4QaEMQdEJZxmitegYl
E6fahdYb7UctySm19F3T2YCgMQi6tGXmXyvB3N8WhY2oXxqIr6ww0JIi7JC8xFBICHeyqhD0sIX2
NQr8SdHtYJpydSyroDhAZy0e8M6o8PzGaQAnHKdMxk0W5CaC/ka5w7FgCvc0n9BTq3O/fkS2LsKi
sggnXHtn/TPi/ZhfEZxr+0wF8TS0LOtnARPBxIbADCr7OIA1Exp1Xal1nuhku1Fzvd6UdCH/MONg
FMpYNGIt8BG0XZaneFFUKgHWakWekxQbGLXlvMwBvPA5DYpXGcfvYRZ2L+ao8I1ObtF+gVC+j0Sb
h4pBuReyxf5Gge7RhpG28xvLwwUONqpTTFu7wXyjQRbyzO1pOWyPQxp7kdOPViV9FUqRx2/qVxWc
t57r7+yUGSSS8lNRUH+Niby49irdTsriDKv5GRH5akyDA4I6mkVidzJm0faWrthV71lRh38jHPKM
ncgcUL+HoviUt2WPoaBkd8TWLG9qKLUbiIX+pwY9PdefyhvNN2k2dnrXbyZ1qluMNgOQ522rpWfw
ncv18dXDLoo6z2V40BTHE9QgKobNotF7Y99DkjLKaJepg4NFKRfNRA1wZ8Fai+uQVZ7JBU9vgcvq
QNTg+cim6fcM43mxCLuAYuvoy95LHU6SUWnmtVI2+MZlZ+ttb7wkhT1BVwOuGcWF5aR9MVTTYoMw
FtQEaicP9UVsEGMD7Lt7Y2VhffAF3iceJbhxh09thM3nn78pu2xBWunPAnT68fB6PzWFAJbjNaGo
DsGkRbdm3h8GXRJk3z+A3ogfkP2QKzFoPkDtOCmmFXhbNlOrTp6jJaHLSYT1u5/8LXp15En0UnP8
1S2Sb8cw9MkRSHvuER+/UVvVLaE0mD1/bMeDDY/90iDauETc9mKEfEZwnJKN3yLtmZuTBWYJ6+Nh
cb7Kck1dOHPn8u63nonbIwtpiTbcJE9ePa3NSC3wmPawCMD0qMA/U6GgUcVRsU/K9immctUjuqIP
NbDwPki+GbZoD3BujG3oxOOZe8AbkYfFbdJ6WiC70FCOpwjvstIe9JzHobeyEmPefUiTEeHSTKPl
pxfjeu4msX7/8z//rSfbeUkVSYKpsaP5fRLZEWSKS9TYuOKA69nBUf6VyGlcyzJpdsOs+Ac4WNo1
DD7IYXgRbCaK8WsjbO1bLkzWDoSeSss9qa6MGNq3EgXtJeggZVt38CNRsm9/TE40HPQQwO/Y2ynE
ANW46IXxOGERtYGTzkVAKyH294VyqbW07Pt5GDZRnmfUEmu2t7A2md0mm2ps0rWKu+21EfX5GeWZ
N3Y8naelYcNkgA0/ubBklegSPsrsBbU5bzSqHmsbv9mVU9bZOswcHIm0Ktgnin7uE5xm7WwNB00L
A/GRRYJuAWS+jDUV1jhB0vmzV7bVcK2CgwRtil0wEg7WIqZY7N7/5G/seHJNKrxC0Al6RY+wQhRo
NBELL8CIZy0a2ILgC4Y/D2EONWRawiiQSKTcj9/KgqsSzVrPKJmFBjXQNSAqGpiUWNhnhnpVmFlm
UNLtWrCu8Lee//xFtEYHkcy8CVXPTzlLXRmElQ7IsRougnHsP5mYJGEEOcwhVNdRhQeTmla1VRJD
VG5a1Mq/EVOZMVIlWnAo/dgnewqrKWWCPyW8eiamDjP096LSzrXgXt2xgcXS5yNLoQTmEC9OAkZh
2rEeWbnmJeYcb0a+QrlQq4xr0VB6XOkFhTkKplAyNfxsFptrI/yiIEkfuH5X0U8Ay9espR02N/r/
MHcey5EjW5p+lbHZ4xrg0IvpBUKSTJIRTF0bWEoADq3F0/cH9rWeDEQMYdmr2VQxLYvlAFwd8Ysh
sfFkt/rZYcdQAuev40ce1aUxNKeoBv2hy9UgO5d61WhSu1BH+nMNjhiR3+orC+F6J1FeB2Cnzfp8
yN4s1hwZvDOhwCVONhrPm1YPwycYO+5DJJrwzkhixEnf3ko3B6QEO9/SAEBeb5g/Fh43XjCN9SRO
lu+EWyfya6+XmrbzWe4b6IH+yta9ggvMU07n+r8HXKwscn8tK1tdnDL8mAI7kvj9TPeRYb+TRYQc
TJ87xzbVo4OtwWCVr9Zx1GYPlGPibdvm5QvVjmwb9KZ2T2X76xA7cuYKI81iTcp+MFdm5Dpk43kd
Knj0tl3dXgb0tbBqvZ14Xq0mz64cxdj3DWLfQ4Gl3v9gLv4YSr9cYi7BzTRQlD+5RtpsKS7Alk0m
c2v1Y7hXsM9eebXrY5Q9ZwJPZYPTL1jGwWMdtHjipuJU6FZ+1yhwzYahHVc2zrwxLq/n153NDCDo
Ba9xsaR9TIGHPhasMLOEQOOX9gmnQclPGbxlURkbgGDu57c/5fVdCHmdLaTqbCb6mYtBM1XrXGTq
9BNkJ2vTN8lvHLmcDy0b/IOmIxVC43L65mN7tvK2t/aTbSMp5c4QQqCJl3OoW2Jkm+HkOphFdOTU
xnkwzKcnI8W+1h1FuzLera+LPDANFJBc9FAWL4p9AQZeQ6fTSXXei9jJkV3J+zscgBzCjqDdRbbZ
nN/+uDe2xCye5hLdOsj3LiFM5ZRwMyAxforGUt0KqzJ2eAmymy2n/8vyNacFuERgx9C1GXBZD/Sj
DhNuXLZPUi/VQxbaj4BZi5V88Mb7gOxFAwxh1hlbvJizTB8MfC+16dS2SYlIexxuJ0EvBGeMNWrh
raFmne4Zb0s7cKmx7LqpVimFMp2UxhHPTq21n+xIQC3Gj/DvZwl0uw4ZQRDA2Mu3QtsebyqRqae0
r598DN6+FDXuo3Gkn95eDjdqHrAkaaOC5YRTeFXAGfNaK1A5Vk9WoU6HGjPrsx7ilVL6yMKzT8N9
4JSaVyROtzebKruv+1i5e/shbnxYngE2GjRTHVzlIqfPkD8eU27wk0Olfh91eHX1loQATPX0749N
wjWVhENHyEVdavpFRdBYFnDZU0c0+AB0V1Knq9SVE+wKM8TSn9tjpIXuLLa3ZM/mJfZ83RxwjLZT
/NCVFpsyXRE79IvEfa0m4YPa4I4n0P/atL2sj1Ej1adUBuJZKXTtiIFmts9iACVvf+krrtHrg3GS
6wTGs5DdPBV/hAxOJZ2xVlP1NLqtPAZ2H74zMWk/RjW3MWysA2ir6D5J0s8iyLJ39ljAzhso62b4
7X1WsC/bNdyjAEAAdpc9bu1KVlXbJospFq1cqbeWBZOFfTCdHBqAiwQZAYp4pGyvnuzGqQ5K0aYv
nY3pZ2b6a/yfG1fO3Gqk9AZ2hq77YigxGb6VmIF2SlAb2Ji0Eh5xpcueGkvWG3hP2kzAUrkSRPPz
7Rm59ZJcAWi2mmjs69YibiApqUPZTRrsDKz/UJv5pzZ785hIrdu9PdKNPIUUc5a9deDPaZq62GaO
j+Ebsy9Ok1M85RT2D1qQNt+tbsjeJ5hfeKjI1+jEJto/2pCLj2adjEfdjlauhRu3Hgcbqa6KYjcH
6eKNhzCK8qnqxCkQFbqdk/GU9Y61bamVbHEnBdcTaO/ffvXX83IRx9Cs5nqA125y783P9Meyx+hV
iQff1E+FhoITJIkweYf0Ev0/upFJ7HGo3acRLgLwTmGmeU5UmTYCOYik0o0Z41NWmr9pF+JVJOiR
7FzMYD5brmJ9V5Q2UvahHeQxv1VQs2ntOPstZT/0m9Spi3jjd0jheZVi63Ln2ArUVad0xRetTcen
0Rz6wzQ2ivVomHV4b5cUKWYRmHKDZEL64Mc9AE59kmVD4dks6m2U+wbmqkrfPcAr6ug+TfUIkUwN
k3Q74iSGzZGm0JlGys561n06YaggjVpIUwPeAgZBikNHykSQY5OM/oBBNkvlgGVf9qAqWfYDppdl
4e8bKc8E0BVC+WWRH6bBjfJN2aDioyu9KrYZUuTTpg2L7nMx4feFq6H86ZtVXtw1bWA2XjhULkJ5
QUGHpXFzebB9H0Gdt2f21qIGkYMW21w5sVx13tl/zOxEXwngbq2fgL9g+11o7+rInj5OKDT+Nka1
v29gH6L816RfcTbBLwxJu/pJm/Lk+PaT3AjISX+AcXFfa+DAF7urN2JFEX6vn7o+C+5oC0IhtJ3g
8NejzFtYoBZM8i2WtnSZXQtfKljmJGXk7B21kzsD/7G/HERQmtFmwfRX7bRlbiFwurFzvbFOjYFr
dZiHEwKu1Vrd5OrkYxQU1YC+2aaARbJoF4+txAKi1+xT5/q/ba6+p7iwtWPZUgR4+32uTndaU2z8
mV1MmE2weLlG+h7URBPFyilHe8Rrk+IlVseG5rRQ77tMmvB+w2HrGOgI/fXABFYuCQUnL9TSRXCa
0F3V4l5XTmMVahigNvXRrop+g0Qiwf2U/lScHP1iE6fmtwf+r9z/4sQDYz5DVuD8iRlesDjxSmCd
k6JH8dmpbZJSqjjoVuVT8tjWSjRtpT4ptHu1CqE2Q8ijWZsFunMTgF6c5B4R/OzZ0qniPhuN6/5I
c2l/irDPfe7UODZmebQ8/0A1JZq8Ih4zf68FvVXvCXoQ/8qmFMMxPyyh7usiRh+uHvL7EkGn0rMx
OMXzmHbfc6zZTYtmrZUjbJrUwMWrOOwQTCqCAufyaYAY6QbRtkNg/GwpbndOUvbfZsy77ESBwX2q
ECv/hmk45oxOjRYNdLeoPcVYfn+W4SuPIe37X1Y1tRMaabX4pdlUNs2xnyUqe/chxB+6fuQQldqh
1srxc2P2+BC7QBeCfY3gHvKTsh5+Dq2p/8S2D1c8qLvWu1rWAg05AJvuDk1P+MohydzdaEaIfcEU
rX/FaXKncDBx+gd4O3k6OjUTfh5x/26UrvG+MSd8kdFUso5lP1Ey9KzRnnatG6OklQI58OrQxEq4
avT2ZxdCrtlEfRfsgk7oHfpb7uxuaHXRUVMSESB61lI8cUq68DbyEns80xEnDpR/Wj2JP6cGiAzm
BsbU61vJe6p5ximuRvnZcMoaa2k/NOUGKdH6S2PUZblzCbdO+MPLveEWwV3pxvHXpGp11euKVn8K
TSgqSAYnaOgPAM6DlY1zfTaweqk60BBijqkDXO5YiPaZldl6dGYSIqy16nwrozI9jDGaoytbZT6Y
L3cKXE0YgxyrBgfeks6oKqWRWa0TnwFjRJwObvANet+4KRWlONZuH+0tvzPvYtwqvVBO4qjDo5+m
WHuwaytaSWevShAwmElPKLfQjoW7PX+YP66zViknp6X8cdatrvdI1X1PGNiJyqE3PLVu0rX8bz5l
L98eiJQKoZGqKIzjZatRaj05mV3nZ8wHNU+3lekgYxjicQ5xceqc8UGNLXWnNm28VRT/I8b34wtq
HPLX29NwdX0KqhKzIg5zwV3uLq5P1VFCx8mkONt4bT84Y9I9WCJdcwO5McqsSkGYMNOu6UNcft4g
7KrSwmn6FFFQJeZB3w5sVLyyem+OwoVGqRRdZ8xsL0cpKmci8BuNU5XSsQdhE3oB/oe7t7/Y9a1m
UVUkFAD49Dp7l6OY4dBNahUbp6mGXxHSNRwz7EQzlVZl3+U2hVVK3IVvuX/J5gZ2ycK0qO3QLYRa
vbjVsjGM0j6qeT2B5rUF4PRbMCAv5vbueB9bfQ8nlq6OPU3KSvTzWgm4XK0UtWe4OHVd3EJmU7Q/
t0ctUH5OUXg++en4aYwb64PdWnLb6WZ4r6Gv2OTliGioGeLplLtPgyZR/EkOjRKuhEjX+5QHoTjD
1Q4n6KpfZxWWlaD1Zp5qv2ufzYlsGdXqShxlCu1lg7Rw8PHt6Z6DlOWrU5ycWYGUasDCXL46N6Es
0kg3T0D4J3T5ovRdZA/BXTom/XNe4eJbJFB/ZRiw2NbaaddhNnNOagzzdoYqgvK7HL1LQ3tII0JC
GBDFSc2i4ogrcf3cFZnfetOYBiQtNeaTNSLkPFt5Bl6DUqmQa6WxW5vrzydZLAHScPwOY8U8ZSZx
A51YGKu9Ie/e/tqvp/7l50ZtBhOcWQyE6GqJ9hiA3/ctSiWnSk0VYGGoxH/Rkcr9ZnIHvJgFuNJN
ozpJsGmKRv9CgKDhTd/EFfB7MYbNpsAMKNgEOLMme+yekem0AJV+IUIA0hYlo4UvLTDTwpM4+R6J
R02Up8lwIBg0kfIFcDvmuzWt2WOiaX29iYGg/hgqgpi33/TG1BIW0/uFJ8jQgCkvp7bE0lNxK8c6
jQPt7rxWlDu3rtwnVnK7B9QrvH4cQs8Q3Y8gbz6ORY2DCKbZfwsfpcfA0uZkpiigQmdfLLFa5H3X
56WFGlZYnbPM/cVm7o8YaTsPvRjWXNfmdbKcYIDlNBloDQJ60i9fO3elHMOut05lWkCfUO36Xaw0
nQfOLN2tfOLroxrOONBnJDDoykIbvxzLnDHUnFb2ySgV8ztgdRL1MTzjy+o+ixyR80BplC/6qNQf
umQcHvVBPjTSVX5CsSJEFmlg7gKBDfRWFSlGnb4bbNVEj6NNpnXjChTh1ocRYDFm7ijHzTIesvEp
LFpntE69HUzgFQOxq8ETQqirxd82QIhzWHMgf17xP8tNFltFb0WFbp/iPp8OgetqB4Wq6kPZaOFO
lKgbJbLrV0KsG5MBd4FgA5MfuCXLNm2W6M0k7TA4m2EZHQGVMHKQWrvEVdrtGCJeGKgy3dG4zlbi
gutiOxIoXJlAbpFkAZK0CD9qy485R63w3NfhGWVwc5d2ZXlPGldso1IY3jD1E5LDvnvWO/kVB153
ZSle31vzE5hg+OZol4r75UrMjcYUam6GZzw+oHnDm98UVdR62qSl+xZY78rHvjkeoTUYE44XOhqX
48VqagdYCYRnScv/oDt1egzK1Nh0lYM+0EQj/u2tNqe1l7t6BtDASEK3Esz7cnJD8L0JyXZ0VmdR
9TxVUCKRd8WAKPkIsNJLQlwW3h7yGj9JmkItExryjDaBxnf5ji0I5Fpptegs/GF4jyBFXuMxkCbG
Y4D+JB7TWVJ8gHgIBDcWjc2l0OU4NIR45CBbFwSSbp/oeizYjWg4N5Ol/0rDPlC3Fh4az1KvsjXg
wI3bjUeenfdou9A2W4K9HG2kl6UX8hyOtrLNIpS+gzgVX6YkVA5qpgTbonG0Y6FVPK3jF3exXtqA
5XXlPXmys0NzDK82J3aOEWZMu7FFf0Tzi/Zs11l032A7v4P1fFKDOnaB2+v1vV079REDm+IeXJGG
sIAZehnJ7d+vN/pHqEFwsADIWZ60wtfsKlZiedb17yDXkdkOU3vjDkO0n0JzZbHdWNy0Q0Dr6gI5
EC6vy4kXgdVRFIjkmepIs9PVAa/R0f2OdPV4GNPw49vrbN4qi6XNaOB00YmbU+LFMksomqf48kRn
YGmOh/mKfJerOK0HcV2vfMXrGIv8iO+H+Qmwey6DyxcLI0hPIqrkGefWEchcZ6FWqmrbt1/o5uf7
Y5RFWa7pWyj8opbnVrrRkTs68rIJY/QsAYAZFtn3/8Fw1P7nGBbTqOU2VYe+s51OlWfcY433ZVug
xjuO9sYOFfe+7cO1gvCNo4iiuWXjoklMQ8vt8iMmiNBmpA7ynHLg7uBk4vddWOGhF0SH5oAsDFTP
NebTrUUy94vBsL8S5xaD2gTiLTQFea4gCz44lfYFIQprZztyjXN+a/ZoGKCANKvQwL+5fD0qUFkn
KK2eHX90Kb+l/4hS++4kzV2kiS9vT92N9UjPhnRdQJUGTbDIOMO6a00t4VQ3NeyhEOuzdkU6rmke
L6SDIRmC7eYYp36PoA6YoeWCzPzaD1WDg9yUkC3A3DefM0guqC/HnFUe2AnzTiUk29JFppbZ9koT
eH4XFmC8dB2luN5Qf7UDPLNp6vPZJ7s2d04vp33TYanpoZAQr3kI3pgHCBjsUcjjs6bm4hDC0sqc
fIVCb1cB3k8jo91PIlQ84bbDfoRAuXLd3ZoLmELQPWhXzk6Tl/MeIvNT4RgRc8JaxR0BDaZhfi/3
fz3jYMJhcM8QIELR+a3/qIPFPtNUVmZ6Ro3IoBVGLDaSaP39Ae7MLd9ZqoQyjTnvpj9GsdJRM3K0
fs+uKuv7SMnZopYboxk7lTuncla1+G6cCfNghAmw11k/i4+XDthJKm2QnXuNfkpkF3PQNQQYngzq
wQEdcKjCvD+ng+EejRyhNJm45rdCTNmWtN+E50SZth6TYS87XXtXtU75ZEy+e3j76984RWYTnrmX
RQEWQt/ld+lbJw0Ca8zwiWnjB0ed3IexKrNt06Rry/fGcmKWqfjRcpqV8xdDNY6RyqlhqLSS9rbK
FJqxVhEc336hV0GYxeUJ+xEcAWf/a4Bw+UYy9GemW5yfVbXQgX3r5r3P8voylbhFsZunbZLm9X2H
rP+OWCffF+CtHxEFpc5hmuW+wFNgbyvFr6rI8b8QboZhHdPQTXF0Z3XJVyHNBnHFYvoRwH3bGMoU
ruRlt74USAN6nIi+EXYskgezDZAzBCR2nrDK8ox4nLY1HYiV7X0lJcInmsVkSFcBH0GXWOy8AF4e
2Dy3OGeNEbMcZRcdirRAX00B2plsW72IvocxBN5tKRr90zQGhY1voOF/o8OgnbsBrwZfBMX7bLKs
73421vXehaZ/zk3h/4Dnhn+JRbyMyL9stALpEX8t4b71qeay9lxLflUpvJztyS1xJ8vj4qwbOMlo
6JeF+Iul7te3V9WtYejvzVrGMBdJPC6H0fCjCxPfjUjWqsIz2oS8PgrXssb5/7JcujMljEIUNTPk
Ky5H0ZMxZbYyebbyAiXivBiwmNa7jS7d+uBO/e8xs/et31Qf9SFLVsAa1yyVGYf2WvdD72v2Fr4c
XYtLVUKCy86V3tmwNrXhkx4iWjU7EB+krtGPKXQVk2E1Dx97lD53hdU5B2iicmOFlbnLDD1fEYG9
cVFzNqEKZkBSArXjLu68NmiCMNQpMtr6EHyravaCp4Ov+jpanYKdTSloq6qjg0PQaEQPsqz0o6FD
YfPYRPg2RfxX3xNbI80ZIgkDpCmH3z22fZUnM1+lGYeE+1rv4VUU8XIiZ4t4cC+Ibwny4cXOkn46
JPA5SfFqo3rRy9D6mARzYTCglYBoEvqN+dYRrevjkWGXd6A3iwPqz5Gy6SPIOZvS9Nt4X2LY+j33
Ve2x4eX2IhtYfPGAs8u2tVoJAw8nTWVTgxoP8WFoBZj6UcSnTjEg0Ng4En7VopS/g5zn9F6cdz5C
84N8dsZodLaFXvbFToOJHG8bV46PZhsG5jYLLfyIxsBpMcgk9gNfXijWXi9HAbXCwZMPr2TEN7BJ
KvHxCAEU3SlBG6r3nIT1gbqHSL0EAaizpVUG1Nlqqn46sHQLng75LlK5TSPtJ4R9oKL04Cgmc7J+
5AillJ5vKNWHthEttt3Ypn1TKxsHb8CYOuppdZz98P0u/9okk9XvUJPIjo2DIMkmxntRwJkN9IQD
ufNB+wyDot5HfYxcSM3Y1Ubj8EYQ17eBhpRpZp6xtSpx56Fs8TOGIlRuRremyylREsINKgnBxrR1
7fweDSywN28fKO7ViTJvNarbs1ivRW1qsbB1xTAjmZvT2SpjUD6cB8gvlnmBx5cWOQmc38nG+7Cd
3OyguEmvfpSmmuw7kSGHB5hDix/o4GHaWOeV/ksMg//B7Bof9XtdBptqyi12x9ioLYXzRPxTdJPf
bKC69Q8w3dVskzAFL1FbTeYOvqP4ijNmmHrjVMHNNvQKQcBRGx7E0Ey46oRVydCJwNkIbN03NEem
T7masHHKriz0rZ+oyUlDXorWUDPGya71o8Tf5HmEizImp+l3A/lSsc2F04htz443gXaPPdyJxCE7
s7tC/zpEWX3XAKKoPaQt0xEziW7svMowqDsMSSMqbMSQfLLrEahVrneuuXfaotM8BSpDA1V8RB3H
DjNccPIx3eKohL2bXqJ+UAZ4XvhFkEdgGoMw2aSJZoX3EPAUonqph7/VqQk+o5Up32thO1CXrKzq
qBSU+TeGroyqR7vF3fXpBIQMyO4IA01Pp4cYmnK24/YzviITi/us1gbBN78MoL33kJK8qocG5Y1K
byobBfezx5CbPX8Kmlj09xLb+O7gjEDD9lOV5+/fXmNziHlxCtG+m0EhnB4zAGfpP2GmlqHYY1MT
WSf9xiwK+94Q1dmvo3xvoHiw96fxh5oX2krX8MbSxrDZpstMM2UWY768SBBhLitp9dXZCqdun5tq
sdVy0H5vv92tUaCIz2VldEHhflyOgpFGI9HCoX/gd/o9C4g+ZDGtoc6uR8GNYAZrAumhkLCMkeop
ZXeoaXduExNXY138SHK92L79KldB+KyrRB5PQdEBHbpkB/gN+i+BaNtzjqzQlmQABiN9gn1cVulK
tjXfPJdrgmopECVmh7o/9bPLr9ZrdZESlw3nDPXcDdtx2sE5dB7sMcGtbAaGv/1q14VwKsF/DrjI
g6Seg+lphwGD4EHbubDnsNILmo0eC5QeuIgOGnDOT6bJjViEsvIoqecryd+N72sieEGiA+jAReDn
8qUNO5B1hW/c2dWz37lrxo/ZOGlcwKqzsiivW2y8riBpJhZlvZCuXw5lVTIuzUoZzoPAA1nBSO6h
gqO3q4x+fBCu42zKoJe4RfrVMeChN2C32q1SmmtPcmPhzrxu1F5nBgOou8sHCV1NGSNETc9Y0JBR
Yxh2nAukKyv31igz1g77cFrjYokfzDo5dmaXDWd1UoL7WBFf6ErbK+nQjenjY4Lro11IjWAZfCM4
FTkTFcSza2E0ZU15iqNYjWl2junSy9vr9dZY7ApyR3wOqHktlgrib62N9Nt4nrmFXqQI/TkNwh8h
ifgKHue6Mk/ZBL8iqBDAC2YZy8sZsmI/VcLA0M4YQfukSKqdqXuDCAa7Pddto23UywIZ0iElcExn
ibyPqqIp76J6aPKN5IsJb7LN/FRy/fTe2Po4MhCVylmOExx/46cYFErN+j75vvmcRFxhm2rofw9T
Hv/g7G7Hh7RXpjtIrVxw9jAZ0ePk99laHWk+UxZnDvoGFGIdSnpcCPM3/6P2Ygx5pwejheVNkFR7
XMWCbU8BzvML7MLsKn9Uq8JaKQPcmkcasP+FMaLSt1j+Std2yhgr49nFcXyLL3Tg0ei3dr7TrVEP
r69Zarsgc2C3kzQBlbl8PZqJ5kAgOZ5rDDOp72gq8UaAfKUy8SM64l8TNcd1XUzpGnjuxmlug5Kh
3wyrDJ7S4jSnoTSZYZtMZ5MYHXkK2m2VhWpenBsMPPytRPN8TYHkZ8nOqBQwZJdvWlpJ1dn2qJ5d
yCQQosqPOubmd0MP1fntbXjjHAWMNjNqiCRIpfTF7d6m0DiLJDHPE3iFj75L51y6Dgu4LCEQeR2K
rHe5Qsvfy6wEPRB3cgexDYoYwExZ25/efpzrY46yPnk5dzRoBb7B5YsbZdBxKNjdOca/HPJq5W7c
Xvw1LAJB6pl2S1FmLjLYiwMhE25UlqI0z5URxvu+q3hnAd5Faxw0wbtGW0mub7yVQ6JvzsEN0nPL
nrwjgqRso8o40zwcj7mjfkoSFNDe/nTXS3SuLgGfgodPC+E1D/pj87dFXam5rK1zVpnZfQz14tgG
eniw8QU62MiArPieXY9HTEi9FQz2PFFLrWS/LpNpNEbrTOVf26SaA9RW7eWmCxL32JTjGgLwevdD
NQE/RJUaHW7+fbk0hihAN7cL7bPdooAlYzrCvdMod6UmvqMTOGAX7EaHMMl/vf1dr/ldnDlMHwA5
9EMNYK2XA1thg2ZFxYfFT6n/bRilfQ4UPCfNVvnIF65fClrS26h2xGM4+lQQdZJdeo4G/qn1+KSF
Jt7XUv9eE3AhEhdmZwdx2r3f2Aa+nGa2ciBfl5d4XjC3CChwYNG3XRyTdYwh1NDq9rlMlGxnwU3Z
2HhRf/VzJL/UnuaC6/fRFqsr98kcY2dr10G005pCgXNWiW3cA4J5+xs6czfp8maCdcwhgQwHm8BY
NlpBJ/U41Brhi0Lh6+yWpUKiN7RACLSi6b/lg2+c7ZLsdDNRk3f2MkBVZhPhdJuj5Vb1sUewnj8n
YrLg4oSR8x03oVbcO/jdHDOJh3koJWgvx6+i0RuKKOgprGCAvR1NtzmPpYkxlJWRx3mqKSsDyy8z
/YSE8/RgWVmVIrQWugDiS3ABc79q2tmhjI/Sdbv0KybeUzkLLJSxl9h4ZVMTyD+7LfTtrgrjF0q/
6U87iIzmqCp99rGsDFfusiISL/5k23ui9vSbWuZhhcW8P6Rbi5f5RUcae0xUYKavQo9xXqqbUX+V
pqnuh6Kt/F2vldodoAf5Myo0qXLZQGHdOKlRlWiSWcVD3Vbyd0mshoa0CKbPZS6sZ1m2abzNp1h/
SgVKcgfbxrEE1eWhC7wWHbVhU/lFiE87rombJExwLu/L2Za7z4dmJ5LCfKcEfghEqTD6FpieFa8Z
P1/VX0laCWVZDUCGqM/ol1sKpcS2tJMmegmFWe0UxTEf9dRuvtSGgoqH3jX3la3ou7ykVTLl2rBS
gb05/GtZiO4I/bDFbY7gjY2Uhhq9WKP4GAK2ZUnF1sbusUnmutGOIXj0jdEH6datmzVThKsoDflM
ghdwxmDSkbldvLwV4TDS0mt+oS9QPQ45BqJVaCG4Sullb/oyeIQUrKzswKtXNolbuVXZfjSySc0u
v7iSsDfZU+IlrcLgg+XwiSNco3ZBhXOomcf+vsBMysviIv8JYbNcuSxew4iLA4DxSV90+nMzR36Z
3jeV0HqewHhB4h881tA6prKTwuyfB2fUnjQZUlD0kcjSPcsIWmAunflVrw2nhj5YdoiVV3n90AXp
2O+7LDOeKrdHyydLJ7XfFoQt6AeiVE/lyvWzfS+DGihpFA6ehidusDMHy5BbIzfcu5honyBxQtl8
q2lZARuAsivu7hUobHC2JQLsgd1U9coMXN2XfHoOQf6BxRNJzSJQpohS9RVBxwsyeyZ4JReYCVwE
dGRUuCFUyFYyxqv7ci7XvBZtaM/RhZ+f5494IFDQecbJSH+prYo8HMTrLN3eNx9KNf8QV6r4Wua9
+RUzu/pvy1LzyDi6zH1OLsxlfyOxgwqeyai/mMhbbUWtmpvE73+/faVcB66MAvAO6VW+JbXdxfdM
3XToRVHqL9EY5Peq2/SfFL2HNxogI5hMibPJE1N/pzG3/3DNfXEaI7pDe3gt7rpKgObnAKpEeklk
Qn/v8jsnhdHKKGj1l24S2pfM6KK9W9BGChsl+PT2O1/FkYuhFiEQgVZqGLLRX1IHz8ehUNIN8coa
3u/6qCB3JS6maIUqKpCEyxeKbE1FaKe1XsJR1/axGqV3QKb105hNdCuypjwEQoc6W/jdc54Vzf7t
l7wuZIF/oZpK+xqw+DX2LzJ67nvLN14KY3B20kkPUSgTz2jKB6CcX7tMfaqn7i43qufOXrPvubWs
0AyjSw+r2aIru/jGXW8rapOF5ss0DdNjG2v6GanU8LGLm2mLBkH/ECdF9hTravpPlSQfszya1Ukr
+ddhHKCqGfsIsgEYCq38y2mo3daebNguL2pFVO9pdt83HooczXPF32Heg5og9vBDoW+c2rB/90F7
bDhjIRb29biZmiLStuXkyu8r8zN/gT+PcmOuu8H44S4RwJSWoK86DoAfAys6i3YMDoNqvnOCUT/a
Rq7nWJOk4z36rPXJjIFelDJVdroSZ9/qQI/WtsNy68GYgWdFRk69ivByCS4ClxiFFkXVc1aIMtzW
o1LEOxESUrtxGWebjGCesx8djOmdWyghlO60rMZNYLjNF4ff9bcDotsjyKdW07eT7iRzi6U3ol01
ocnjqUZtERyQrocbbDSyd76d9LaHPrpyrDDz+FECQ39Hfb6voAZG9VeHW7T1Gr0veg8l6u670U7G
Z1ctondlzhnl6UiQuJs8gwq2Sau5nCSDePjk6GMDqFWmD1i+mVs6VpnwCNsKsa1ILJRDbhXTQA0z
ySRFDxqKngZ55K8FyOb0hjhhFixk7VHFvVx0atBkWl+U8fvAiCtxN0xANrwmDJD6izqnFh7Hffyr
i0XyAVuWmmLWFDfvRdPqRwLv5HukSQNIboSPjZdKNwg3qoV7iKfhcbJ2ASxPQ54VOwd61TCegbss
cwqUoPI6lTxrO1AZBfOQNJuuK7WDnkUvaTREG11Jp53eaHJH2zLZ+UHlvhtnKUP6/N1W6+N4Q21w
TWPjKgHDOoMuAxiGmZzAPbiItZBSjYD2KOK9gncDkthHWgE7zfoHuwFEqq39rO6RW99STT6ZE58w
747GsMbBXF7/PASQfDwzkUuBdrCcSSIlRXHpqLzv6ZBvhhxLw46w+z6tMenM68p6HzvD4IlYWyki
X6FdiGwpB7ozsYqrmWP0cg01bWP6tpXa7ydxipLHWnvOaf45eIkbvrJVKakaiK5K+WI1Lp5ZX8bY
AKZdbALzMbXvysrZGZnmueKzzORBTavd6/n1b5Pv03+dVLh+/+kcvvjjf/w/rcP//KX/eC5+Ze+b
6tev5vFbsbQi///QZJyC4R9H+Wxi/m9z8qdvKebk7/O2Cf/XQ179+vanw/jrb/3bYlxX/wXskSYf
yRnyAbMo9L89xoXxL6qfCELM1bm5/PLfHuO68y+sFCDt0Ymc8/u5WImqTRP+n/+t6/8CXYoS11xb
pEGCz9frvGCxfjFP//fPF4qzl0sahBaPRqWSoECn5E6IcLmwzFhDnE9RgpNU6vEUYue96cy08kxA
o09+O+XHIegwY3bAlVIAKKSnFE1yTOnOv7PqBCcpYzZUwH6gfyxCUW6NuElcz3ft8KAIFqb3x+f9
9wtcPPBl1eP1gR0IIQbZHnRg6JWXD1wVoWW79MFPSMArZz3AuG0QMQywSiAX0qZfysHQPxiZi9GL
Elj5gTRcWcGdX2ab8zPQIiPPpGhNnQ6I6eUzNJQdGsNOkpMiLeOZeoQAU6aVd0YUu7lXq3G9Ncom
/Lzy6pdX8zwsE0SxnDeff1jKi4fRUJeBqPNTCHvBem56O/tKn1w8jYi9HAxCm3dTUQRosKcYdaug
3PACKSbHQbF9FivGChM92qb3E4DCQbajfbFWlb1eTjPllViXMBNBtWVdL/X1emyLLDk17pi9640O
Py+3rivPEh0W9mButDukDc0nHbGANbrIgnb7+oFQzIIvgiTIDMtdhndEdfAk6+wURtWTVIvwgxHH
8j+ZO7PltpEtXT8R9sE83IKTSEqkJIu25RuELduYh8SUCTz9+UDvPl2S3VZ3X52IHTuqVLaYBDJX
ruEfToNuGHcaUOkDbFgGRLNQeG/aRrvvBAZEQZFmh3xK3uMNvFHXYjnL9J1CkZYurU79LUke9lbQ
MBlO722U4VsUCSwI+fZgnHQmyeU20WLn64wKw6UO6G7mdWDJ0HSa6TbWcG+5yxcP7PUwTv1Ff/9N
vSkJltUxkLQw84DRDgjuLXjWwQOQdl/vn0Wj13tXISDoSxPQlQGSsvJbwPJDgIrAbPfHIsu0Q40M
9PrvW5ow9o+0d1nDMopZYM2Q3BaG4+uDVJolUceJunMs4+Z5whS5CJtlOekwNM921TnvnNw3pcj1
E5fvS7ijQ4ZZ4psKt/eMEvwjLRKCGYcEYcP2UFRAclIDZ9xaq1wSxXRG0t5DKB7VibUypq2WYZr4
96/+h90BYJFDDIWFgoyA8vq7R0L5sUa9cU70JL7tEQbZNoPQAazFiRW2WLvfFVlHxxLMzW1fyVSR
/QbueqHMF5k2hvOcjWTc8Tttpd+OMHafBipmhLWFdPrW2a6UAGWJcPoZnVvwDWpsAd6gQW3mtfts
1E0QAn4y4OTN6c07j+S3AMdHuw4Adz4V+fO3W9IAO+xD/bMRLWy8SzOORVj3FePHNgvky2gK42R3
o3dvVVa/inH+C2fNydGf6CSi+glQnamS8kYlU33j0296DwT+uoq/bp4liQfVvEwBgCe8fmVC74JE
wn8865bsL/h6eCt0Zocv0EDb28RJe5SdkIbBbsVw1hPdsPfKxOVy+88y8bqA5dksczyWQd7wegE6
GmDuZKTcOWikfMLVAma533Vrw4zVtm77dOcJI72LWw2FFZFN8ccxBiGGFUUgL0HdvifK/bpc+H09
bwp7YP3liPqffS5L93OcpFBEs/dKkj9sCqTg2Blc9sT2t5vCN8as9YEGnL12SvWVP/dgvyKF30gb
pbdM5ePbLPe0bQUYDKXexrmJ51HsvbHK90mi4S2NqHj/va7SbmMEQ/DOpv3T8tiqKJMzuoMZsByn
f7QEOxSKghEVyDOHpL/QjhS7yS7GMixb5b0rxv+HHYh1KOqe4Em5Zt9eKZrTK7PyR/s8OSOxMm26
8eMQWPi3lJ16KZnLrNzOT/PQ0uL8hrtj3NheN94S4y8U5/4QOjE0gdjvqnXidl0eGnSr9xMMyN1c
lgUE/4S6751z/YcwT/pLBUdN+YerZnYCtAJNihbYbJJ6bdBaRv2xuK2VYkkV0BgAsq3VH70sHZ6o
Ar8HDcnLQAfhZy9dFCjrQV8HZY46QacVT6PR9Zd3FrkkB2/OFgnwYjNE+wPc0Zu9jEocqks5i+wE
cmUraWXGqUIjb2sbxbCLiybYT0EQPRVQkk+zMcinKk/XZV2gvDimP2hmju9Sdv/04GzkqtGgB/Fm
vMUs8Jkz0xvDPHez4xy7zugvyvCadZTW3oeMCHxEwUTtCzMDhqoV9ZexH7nVNJDtvp5ZHzSaCLdZ
3fcXR/ryxUYr+H/z2K5VzJUdjz/E6/3vKNT9mPAZpKPSOIlmLu6dLPoUyEYdASCrVYngx43XlfUR
zNljg67Yyzi7/t5o5v6sxck7jfLfcnOAScRocmRoX3Dj3tQHsSsxRgukcQ4a6RxtFECegZeQfhWJ
noeTZ7YfrJiH+c7u+a0sWT7Wpz9Awgcj6W1uHgzGULS4yJ3jKoi/gQB3KaHGxc7a6DaaOcuHbK6c
I1KD3oNlzvUeKC1v6n+xCp8eIlJuHBJm669fRpBDDtBUZpxzMPlF2EFkXw2am2wyKM1hMdTfdDFH
X61K2ats+Xk19N3uf7wI6lJQS/ZS2wa/OTV4QzvAdzDnM82w5FjXc30HH9h+yVPbOHmRrG8bVZxm
Rk1rycj468xE6p01XJOU14eZNcALQxmFhTCce/0gPMkI3MMr5KxIKayNcvXmuVwOblwtcTNCI+Yy
FHlO42iak5OdCOMDXpj1j3pIkRGE0dE8R3Hei1Un2/6SWwP2uqNtMlBvnKOzJKYYB9X71nC7S1nJ
eo+lNY1HZ4qLdLsMak1SFxyKQ7pI9f5abnmzJKa987BJPX6LWyjPUutATgOySVf79VctqlHk8SD/
HSOKmsmf7WE3lMyO9zBBIj3CVnPWdSy+ZoNXPFZLFQjq0jkO2kDKGzs2hibmdNtW5oc4de2NAusd
1syCNoXjzOu4s+WPtpPWqe6dz601OscEAYj90JXefap13UcuRvwk8tpb/ap0lLKss5ilvzgRL5NB
NxUjRuS2zVFQ0+NEyFj3iVlADwebEBpLUaRyh8JUqy3nGExpfhrNcSOQ2z+OfSYOQ4c6XZD30N50
WX0WZezdN35SbSajrvd10OYPjq1iNr7B3srd8nsPQf2Re6+G35GOe9dLjUPQTOJpCprh59wLc9PM
tR6WoxnfJdw7uwAoxLZTWv0RHVbtW1P2UGySpS6w+HdyUbMljjS1M669tLJ2WeKJu6jw1Y5sjK1C
vuU/IKtZ75mLARUJuuRYNtMWf4voYMfeJz3VHlB9sHexvuiwol2XvtRu5t/OVVBuxhmQVGY0/gFi
X8a0vkt3C8dDlVmyzb3eO0xmouiim2LHFFIxuTGLfUVegmrFKJMwENOPykvyU7qQ4Uosotfo+8kj
LLNur1Jb++RX8kc158FJTmbWQLGIkn0b+eYKltLXMh+CA9mWth36fAz9zEjOfjBot2U090x3h3SC
7OngLpaNON/Mt0hVBgCGBqPeO8vNUgprfCyznrhGU+mjZxTiWKA/Djgi8fjh9Q/ZelHdNjCuPrRG
foiqAXixl7kwBWUaH1sVFL/uKrdR5krremJmPxsnreIEJ5lw9mXm1vd5nOo7y8k5csLx1EPi5FjV
BUtamCZmvS8H2zmKQfAYri/NApu2imi0fcvQhbyjzvJ2VacmwBsBUwHenLiZpLGaZXfsoVp8saLx
rhgN78g7hQYP5XXFBedu7c4pIV0UeOfimb5z7Kl/YoqgVolwnNvU6fxDmxdMFZrFG9sUUCBju8yP
19soxpERs0kxz2GlVdZTYdvNnYFx635GHf7QFHWx8aRtn1ITEdvJVuM3lIbq+yrQ6n3s4EOTqgqh
ycqYt1MqG6Chcb8zvdrzMBUcmQqVXXAnquBxHP35tgqEumklBKlUU4Cj2MmhbqLqge5XYjwHow/k
E6eRbj2Uzdys+2HIVjgIJxdmslQNi1nv2gDTtDKb1v7UiVT99KS21xo72qPt6B8Tt4m2toD6nMjy
o4GEJ6EUgmVc5I+98ryvckg+R11sbPzKLnfIYHoowoKOadpK3lyjYsIxu3ANbemGsLC0wgxeFeWK
w/h1JjifBCSRsOvGL1abADVSVT2+tH6X74n99T7r6WaH2Oy21rofra/Skd2FtLe/2GCSHzJZcnCV
KNiE4HtnZMjq5GveEv20LJ9WfE96Lggu7AyR5Ks5EtV2mtr4NoqEvXOBn19EUVYIKcfTVpVjtOoG
vbvPZDJtJ7uPz1rZx/vRq5rT6FTlUUNJFVnmSpvq0LdnLl3Pnhfj3TLbxq0vPvmZHp0i9BUoxzzC
S5o5auP102NkBuIgdbd5blBcASOuYkJKw77GytGlj2Y53DJdm4nnRFh852sNdH16iHS59/PQHpD8
Kl8iKKVtWKL/tSsLVJZ1P8nvNGMsXhiuOJ8tp5Pfy1jVdwqBsrNb1toHcxDToZOms21VZ+3RmJJ7
w57hI0V9t0E1udmCLHdDdGLysIxQrBn7VqzcrOgvnj/hhVbMpMxzQgV2DWWTMvtL0wTIUttpYd4k
ZUfnMas8KgDlHLhyzI9uSVQPrPrJTPW7WXHLznhCIk+n9Zj7pYWBMWR+a2nGfCgnUe9y4I+3HYz+
dRpPfNo0Gc1HWxvo0DBEl3zP2gSv2Le3rgo+l73d/EC4l5aa10DpQwVCf67d9LGS5rTTZLmNsmQ8
+rEV37h5YW/bYvbvekQy9ssM/8bPR7kyR6BtkA9Xddr0HyZT4jXcYtFkGqV/VyblvevK7DgynHnw
l2yT8TJv7tq76rLYaFZkhN7OJNzKcvxg6siWRXPAKCadf2DaO98xPap/NROyJTmC0WWj0Zp5q5RX
tSvGBSFsxZrEAC5H2SpG/NzVEv2W4haGcw4iYtThUJoii7nbtOSz7ze3ruZkWxnH8qgzv8artNaf
StqtOx8E6UtF3re2VRFD2p9bmKez33cXLVs6yEMgUoA/xndbV90nu26YMbWZPh2tyDBXgSYourts
OsAaHVZJ65U7kMVmOEUiv2tTbVPOowrbwM5PBmDJMKpysR9ULHdi1LW1LOWP2lXqDjC6jwCj5Wws
MISnwrNTbEV091DDGNxOJsKwkMKix0JT/dH0ejCKsLM3hh0JpAWWU18S/i9uahdn1c4xPWZEdL8Y
btE9XZsg13RPuHX6IKy8/DFHDNG7qkKSn0F72Gmuu64dOwr9nBoPV0bLD81MtaE9Ce/sdTp2p3Zh
oAYup4/FpGmHuUHHtnLM9oSqerpbdIL3nl7ZK0sXPv9fu8O+b1Ttrk2rq/cBB/xTNERIrTO/uRuv
N6TI5n2nbLFvLKtq6S2ayI53Q8Yphx/CbVbPJhytRp4zoA+HxCRpi7GefhwYCz5UgU4fDnJRnblj
vM4LntTg+zS/MkpA7N9SP/gwWdI9Dg0u0qRBBoQLd485gzOz7RyfxmHqMcQZM2b7cb1kxcsQQMau
+0UvlMbXzxP/QYGhl2FQgGVqSCsoIloQAZA7JWeup45rmSzM/ERKQUW55JHVPDbP6C3yn1Q0AytJ
XX94zDp+Okc6mbI3dZ/jLmYHBn7dhIE72wemB8kBh2P3JYCnCfQsH3hcnT/vi17rjkjpmgMkhE58
Ax3MxxURLa1Cn+VTz6TsKW587ezXqbsV1oy7J9Yq1b6OJqKvqXlDsx4tk/UYo4u+qZ2PLt6EQmnD
KYvkAoLN1aOs0nMeWQJ9nZGPC1PHGz/QOu6+64M2fu4R+rmtUyx+1q4gm/B1hVfftctTADH5XnWR
9lkn661DXVjdgzU04kfdmnLRRE6KfWY31OOmJ4cwGUE8YrhmpvuqN7dp5cy3Lct5JvJgQjq6Dq0q
y6/vUNWFQ9Y2+pcUdXZrVSGwdVSzeelwJXuci+Z+ypyLV7jBZbKUvyeOYmM+SBZv6BpZV8Upg1Ne
g7cNAXLNm8mFtMxe76oV+UqsrVwUtTB3xrgP3cQCJd3m0Yn0fE9HdtqIrnXCQnOd58Rr5K2R+3g4
WqPcWl7kghpNDvgXViQRafrZ95KvjGHI3JKILvaEFPvKNIW/jhUzubyfxM5OxiksUvyVN5lttS/K
byoV2rE7T8CitfZb02EYsEqKPjpVDq6O615Z9nf2XhTsFevL7uok9xFvrSd145VW/BmIrnOCVd/8
rILGlVt4YsknNLbt7FMx6csN4Cs444ay2s8+OtHabS5nBKlVZpbiFnFQ7UuSjt66MboAVo2adkUH
rA0qOuqGXnwufeswyXI4mL5UJ+ka2dbMCnGXRfoPkXaUQ1mWFg9F5XN5cw/kX4mIuIzlqQJ86KYE
s42LQN3t5JdGEMom8L52I7n8qkDQtzvgYm1/LOLegiGF8s157BbgUTRixhfAvy1EvgMrpH80pqLi
9/mqvzA7JgNyrDndSa+uNoWguBinPFqJMbKZAxRUALNuVc7KCUbj9Ct/KFzR+ThLu9G5Sa3hXLb8
J4Cz9V5oCFkAWuafXOpYc1Jk0WWkcb7NcuTomCXy4eH1j2W6kU7rWvT1XoeXxX5JDOaJ19yjWfrN
WUmVcv2jXUS+VUwD532Urr/GYGzc2q25NBqt/j6f2RqIlBonLk3mCi5NqbJMxTOKU/KFeA4JbCnl
uIb5xGipmuOyISnw6+CTXveRvpauTTe3gr3/POQTDucBTmY/h1Si0XbNJYtqKQiqeMiOuI05wNBR
gy6EYmpdlWn9sV8K3riU9GXLxJEvUeoT6+wJIkYYpF4CVFX5fPVh6f31uU3YUY3bNxwqzHo35ChI
3Xi+erCjojtrttdfLCeyt26AZF+weHdel1E3Hb9Qi5trlLR5ahAEIFo3E7yqOMj9w1zOBuroTXoS
s6ijkF4FfVFDS5YOGt88iZHRTnwhtl0wqxtE2n4Oo48ngFDoBnvePcrw2goeUbUvkyC6ITp4lxiM
3yqBFX+q+YrgrOwYJfeoOGj4Ct4WCbmVBgX9Q4dV6h1n1pMroPhqldm98VgDMbnw2nl+ZJv5plVJ
vOnzOY6QuC8fSjtCzdeaLf3QJNpWDo64K/uuOIlK4x/i4uu1E2JIh2K808fQ1PNoHcxUEb6Rx98D
7ETuJl9APQhiPflWpQCJF/OOyA/H5eF4/rLFqm68pxdsHZVmFdtiSlPGX1xSiJR1F0MZtA693L0p
udGpTgosVnFoe8yb8ub6audMR+LDznWASZVNbS9RIv8GdNb/MFZQrFNZftKwSts7I1KaK0wIy41t
ZO5TqefGnvrPDNsZoXVkKuJNDbrhlCV6HM5kCB+0FHY/4TJif8RRam5VTtVQyiSl3GYHZzlNvRgF
qNCb0owot4wDft2oFrpTK8FMbY+hS7VJlKf2dMqng5I1UPn0G7hRB47B3CfcgPa0Rs/MXMnRHG5l
F3lomFjWwzC17UtgR/5jl4jcIjTwwGwRaD86JCSLVSFny0ZS2fAepJ03p3iK+o3mzskUzljdvzip
qd/4qutDLdBTxqylUN8Mb8jpa+HhtjAwi63wsxQC5jjf2Emh733NKxDNUPkZs1oIXbqWfrk2aOJC
47DgqO2KzSy86SOXM+8THmWJjUxhXQA6frJRhEnDXDj5F62DEtP1VjKtDczej0XsV98LFUX31+0u
4iB6qMktYtJdTnde5AFgS2CivSqe8qV/rbt4MK9NQ8AbjeAmntyYbomQGtHISmnCCVfDS16zAu3u
VziCmR063tzQ4mq6HumfPp1rQMz9xV36xjs9Q5NBAY/f9kbe0AGp2ofUnkjgHU22RtjDJ2tXM2V3
ubb63g3bNq4d/oYg2dHhhW/7RFt2Og60X1TUjSvy2uR8jW42c9IbtBg/pG3qn3BHtqzttUt4LZHo
dIgUmlKBFavVOJd2SSev5R33Ec3CXnIKTSbiD7j8WA3SIVmEhmLuP0hmjJf5GohbnS9dRckx62s9
XSUKea6BOd/B1hSWO3bfnJRp92ulcn6ECb0A8v/Nad1oY6VCv9f1NtnWhZY/OyDr9qmyNy3Y3RPN
Me2xGjB0vnb6GmuWL71RZXhNB1p5J52mfS7s1l0ZDaKbeC2ox2tnO4ic/uiWkqJGlVspHHvfuxDk
quXeGZbW1rUhCdyh/lTYiTq4CJtQiE3aqm2ieKPVS4uoG+vuMe+y6lQwMX8YgzHe6WoYTwNz4J3v
LYG18ZyviDQXR325+JI4GU74TItw1jP5k9GNTlsEXQ29VfYWZiRp4xgRjFAhgQRU6uW9Lor6poQ1
xgzCCl68eaJnA0RkrLzh21Tqw96Z6pNhwbL3hr5cMbeIyIoMf4uOlffgZaCMQ0eQleM70HShbTvJ
yUlnEAt4kzmrPq7NVYfRDlV8X6QbNBOcaU2HzIrDPCiG74adxfZhwGEDgUyVyRcUt51jfu1VXO95
L8brHmX6pRHgCZ295gKSfemXAVAdpLiWZHR/uIAfnCiWp4YwvqOD5NHA0KfH634CCGRs68CmcYAP
ycEagnZX0YfdD1Xj3/jCafYiKtGdF3KDOLp+a+hj8jTmzdcpHRKsQxixY7aR3+r9fJPbo/kN6lJ/
gQ3cgMj17L0eBeY2aMvkzqBCCI1CTU+5GainyNbzUxCQHEAO8xFC6e0D7k7mtrb9k0dhfRvUmvmd
PZU+jyBkjtdd/05f/PexLFMzFPMgpS4uXm+74qLP/Hqqe0aOXl880UD/7s9pfegkvpwjyNlDW+v+
TpZt+Zgm46dxHBmFmppvrdKgin78AuMIUBi7wpXR/d9Xt8zE3kwnwH3oQPvshXr5dkwzKGy/C9i+
Z509i5ON+zlPMcFhIyVmuRrrPDsOQ5VUa70RUfAOlvT3eQGAP59eD3BSNAXfgqRSSD7jEGn+ufHI
gcKyYVagL2Wa7tGJy20C5t+/7e+wLEBXPlhinFKBFiOI9XpCQYo74gkQa+dJ474o6OPlITqtwXfD
nPTz1NT2o1arccetENwlqaEoMFhcKEXfHtzUDT7+fUHXl//6+bMgJnXLSBWY5W/qu6nNPYx2xXm2
6Ut5URK8tDM9Vb2N5Lbvup/FOAa72PKnvQdjgfQjfph6v/kZ2LJeMFoIE01uI9aVpmMp3bXRUa8S
skzg6RebA3YzyOFdFsUyuXy9alTgdZtk1L1Ktb6ZbEaFU7nSE/Z5RMsXobhANc/X25QOo74x0lzc
6Yn+UVYFSs1131j3VlMnP3K9qO8Kr0y3f3+Kbzi8C/gDSQRD9wBmA4bEnP31a9XHwCx62O/nvhry
zdw1/Y0mEnpHeaWvhYy+gDzt7+Mqi6bQdstxgxmvdutlUbEaaua+Ff5F4NrrAdsRSKk4GPTtjYy9
/Hi9M/yy8B/eWfLveBWWDOIKNXVk8HCTer3k2s6rJCH1P3u5V9x6emdtxwT5wBR04pamsnPsJRk2
3AvnWWFisM1j+Yx6D5XxUuzQV/K3yCe9J5l4BQ69fbU2t4bhAWpldW9eLXjTxqUets8y6bKPde1F
u8xOh0vn5cU6LWITqc1snbWAy+vIDQ4eox6BqlOv3RnD7B78JRnCfW9cR5bbvQzAMNcYa1ebd57f
goF4u06qTwyWMXVGoGWJLf8AuyzQORlrqXnOr1Oeax8snfLmOSXVD1nZSDOSIs5qi69VmuVrac50
W5eZ3t9X8nsQ+yWQCXzZJoK+BUKRd3Hp6Aw9r0NdPRnn74EjqK6suDxFy9To75/3O+6Gz4NChbYB
YdN6q9ckTQHaGA2xs1VHsIa76oWRTLWrm8y+b6XvHGURtHvZNiODGBKDv3+68fttBh+Ozwb8hfUT
ysKvn3sqphGWCkdNRUZ/kr1LV3ty/dMQFDSy+/HAlCG/hcWcrpTqm1XuCIFvQFBiE1Fix1E3T74s
4wcQSe89mT+8CQN4yqIgAHbPfSv72NYJGlmyc89pASbuiqJMVQZYxZbNc2dF3eXvz+IPb4KY4wHs
WO4vIB6vH8VE8muXzIrPAXfnjWNR5Y1GWn8oi5pRTmlpzJYGe1NAIjk4MJzCv3/8GyLKNepxaYBI
W6LIEgJff77WIofnNr5zxttl2Lu1givvF9ULKvldaGDSZ0wLQJAx78dx9qs7c/KfukAMqyyX7k3c
juM7Qhh/2hwsiEYrfJ3AxCz39YpQYIXh27jumb6de2mzOgb2jY7etgFURDPD9RBYYKaADl5Nzabd
DCLvd0aSVGWoTBcRxT5Jv0k9li9wk2hH//2J/eGFLZ7h8Mr0xbzs7WXb2FapxXDXz7aRL33v1maM
NZRUzMugNjdy9XJNmK/xSqmZ8cTfF/AHpDOXPVjfRSveoyX6Jur3CopymgzO2Ufx6bGLJ5t2PyJ8
05Qfa6fvj2VczlvDUtFNqhBpyl1at+/smz/kHCDTDSIITB6cH97ipMAz1+5MUMcscDgAGK2Yyal+
h7IhI1ENyo6vpB8KmOTLQNJWWzN9yN18OFp1Emfros3FpjO7ryiDVjDsqvR7Bubo7Gq0VEQ0Q43L
YfO9s+rfwVQLMWXBl3BcwNG82VqFI6kmmz6775YYR9fKexggKRztxl0qk2X0NzjvXtPXX/vmmlmU
Nmg5L1h+kI6vd3SSUQHPnZncK2rMnesMzcUQjMClRvnVVQaFIkhH/yHOE7Yr9zkSDt1Iy5uEo76f
ksRAPjIr0CDI4+LjZNsfIg5q2DhJJ8IrNOAKLKjqjh6gpGPCWAZ9TwLvdsrVk1ADTXyr9uwVbIzh
JsrEUerg1daDUeppKOOq/FjRWWP0ZdCc13WaCmKe5iOdiT5kbjs8JnNQP//qivyaQTdIUq5RYTZv
2jqdzkGMO9/f9/kfDlpASuUuzsHkiW8jcTm6CDoqXpadSvfWqfT8JgFC8DmBU4dmZD6esEg1tvPU
lKHdde9ppPzp48kJAHUtgjmO8yY3iJELsGwp0/tOS7SDLoz8V68H7kJ700h8+0LEK8UWbP5Lk1vm
OzXVnz4eyRykyBZg9m9lzeh06Eu0Tn6vQU3Ci4jq8L4xrHjPGMfA9GOevlW6n3JDTMlGm2L7HRzw
Vcjt9abF+p0ADDAbODB6fa837TRGwVjLuLgn9rMrr11NgWkXwdihh8LKm+drt0tNunFqkfr8abQ+
+pqVKOgD1AuOpwEUu6sj35HrvgAkEzZDZ5xGd6bpOJkTDQU7Smj02F0t9lqq6FILPd3FeDujvFrT
1F9ZYGBmpFiC9gM2wtOnmVYOGi5IlaIZ6AR04FJHsSitrBg41wkfDbWAoFPNfZvDn13aNW2kq1U1
VOBGl4mCBnz8JV9a+4mIy8+JPopLH8zRwaV/c/yFZHQXuEVtduDs0gW7+/e9/XvFTM268IqgbwPn
u97K/0g8Y1lDM7OL+h6DQvPWzmlvYUJe4hY9QZQoGAwG/oSnqO0fSA6sd7K/33Mc2rGLIIEJwBuD
D/P1q3X7QuCpkAlSPZe+J+K6TGUKXz95HQMFr7fgwf39+74RgifNoGkEpBSmJyQqYuGb3ZTkplmU
/pA9OGnRrpA2tq2wy2pr69eMgK5pFhSzBgUdo6e661vMep3+vq0GbYNc/79xGGbr6du8gyPNxJ8n
5oHFvOanBE51lBFI4jidP16JYBRi+tPfv8VVHO+fZwLs8uLYuehzEcp/C+SeGXmNM0zDOe7S5jZo
TXF0bNGCorI/TDRYQ5pU+W1dYgIcqnLOX4ZcXFqDThqALNx1gXk7e+b82Rp1aRokdaSSNdOlezkF
5V2dVZ+zvGUHj0Y+f6FPWO/UAtGjchdPfmLJH3lgTPfX7cvcnMG8m86PiiD+PSgisS11V4CRU476
Us6m+SkfvBED1YiRdpqqG91vWaEvrBtzEtqNkaPoIiT61bj1VvjUesE5MvDPcGrprnssHzeMmRuD
jRmUu1oCJfJBMn5lYGQDP56K3l6BxUl31/y4ynR573tZDo+n+ajBJbmlnGs3ozMMH3DCDYPZOZs2
zraAkIIQ1Kb2tXS4gDvwZBu3pGHo92iv7pAdSdy1xxyiMfv8ZxJo1eU654v7xszvYjXWF7Nq9CPC
3vCMQFy++IlpPKdl5O2Bw4ttEBFpcI4335NLeXtuKGmxzWaSbyHChjLcm1zZCSROn0arn0UFzkNT
Azets4Qd2yk3wZipXzfg/4iG/FSX/O8ts/gVB/m/x1Te/agXjm/39lf9f0hSNpeGwv/5Dxrw7yTl
BlHrf9KTr3/+Fz3Z/hfNBQPcBVeWR+mymMD+oifTz/4XPoeL7qVjIerHH/t//GTb+hcydUvzhxoM
HO1Clvg3P9n0IDWDRCZyoQx+pS7/x8Luf4WGX8Tx/4KfzF8kuP5nDEE3BA0YsNxspEVAhBridfBt
Jr1L82L8ORBjxofEsxE0w+6419eqD8B9ecxSF1vqad5ohhiPObCdG5iM9g8a1EX8HOH8ae3ctrSG
Ve3PU/4p9gSt/c4EXbFGkj9fGQCthq8D0oZD2ArDRbPdmmoX1WmvVauxcAZ3a6Qz1IFGi4Iwswur
vte82LB2CEa442ZQtgOBhhIGn+kZ/kiIHLxerHAYZyIGrdFzgOCX4DfL2YezZTTiXjO5e1fAfMgL
dZG1Y5jomcIJLIsGey3QT7ok7iQqBtZp1O56bFd+WlWXWD1k2kycUoPhuW/mrnHs1RTsOMSqW7kS
KHFIzxtDiRGkHiPtAUP0TQo2s1g3qE6aG37JbdSim74pKjk9Sr0po9BSzfSsmbUer1U3DtqHGQ+A
fJs5Y+AeJiXltCnyLH1KDSrG2C1SuUsqNEpCxLF5ji16JKiF9EqoL/xtTNuHRo3yKQlqV0OcDvW1
bYtieLrSk1p/zEphOHdjivbU1uo7ma/HOQBtJrpIPPdgKIeVNnZVBLJrbL+LMom8D0lVWSVSc04z
3/iDvkyupZLPTpUWxTZB8SpeNSpO5vvBMkS+9YXGwNYRRswENzWCdMWcOzk4ciQ9HCrPO8W6hdQR
U5YxXUdZyrfoM7N5rgeRIGklI/NBGj6gVJqV/aHp5zne2CNAuu0UTK2NFvKoxKlPrKYJI3md28aB
KDeWM+piX7guyCAUbeaDZ4rUCkuQhJ+HjvJ0PY4ACNYWjgWfkspjwlvYTW5vHORroRnEnZLhmFWl
eJZpmf1f6s5suW4ki66/4h9AB5CYEq8A7sCZIjXyBUGJEhLzlBi/3guqjrbIqpDcfnDYT90VVbwT
gMyT56y9948GY7mURo6TWi+N2y/3vibZghT0xliyUNTOs9VxnLqUOH8Rqc7IW0Z6D0k4DOBlHdDF
Lt8k3CtVH+BJ56+iyUfkCajzeZLKzdzirEhaKOckGQWjXosXY5DMizlZM6D17Nc6HQ4dfuXVGGLY
y30h0fAkV83SDWbUObO0jijuF0jljvw1khUm47F0tHSYIVs8bBorSzJLq4oXHVcysmKLZub9Aiaw
OtFfj6LW/S5eyvOJl2jRWCxPC3uxc1bGuuV52Ch7waJJcyCuXpzCLjn0ahgaA/63yJoGCRktr+Dj
oqAMnTjzFt74Z5ccWliLu7KA3z3+dbvC0CfuZw7QXHRyc1ka/rrpoDiz9DT2vtaYbG11fa2K2ebp
QHmpo3yQz76Di1rsZLS6435K3c+CiEg4O2fOBYCsT5S1mw/v+E2oVzK1Ol8MnRTXLjXanWfNwAU4
GTtfF2N2dFgnzUtelOaZIUV+hSUM+/8gXKQVDY8yPlBljPJxOqdV/SNlbBRvtfDSo2dUxa0PhfYT
dsjUMW/6cWXMqe2BMag7H2i6m5+WyULvVxbikG/5+mVppX8LdFx/gPwu2PFTOPeZyvlqBy1s8hVq
3HzGgpJ2rJMqxtO//Ggm6N460GPyNVaO+1Xa5vf2rFsmILm0z+muxA+X1VcfysV9lGphdN5AA6SR
Y05av5NiHsc44BWYoKd+Lvh9Bn/lLcbMijwXqJ1oWYJih0Sguy6CNONYTf8SRMtfH4oGLWssMOq+
96yqubZkyzWwjfH9uASoc5LBvVz9JY+IwRqbEONLqEm3zx7WVhULv6Fc77Z67K45QhQHWkQryzFj
Ll/n2CasP5gZ958k4JF72NzEIAyGdda4mKom+bQU+eMII3vBgb6/5tuX8STH8cuCTR4cZZZcIDQr
ohZd1aktuHUnhi4D2pC8vtw4o5DfojTq5EVaMAgBplLMdnhyc2ti6IpSuGQ1K0F7CHx4ZMUGf8B1
D6Aub4fuZAYpsGrrV+puDjrSvuaOytlNyQdivfBwz1TsCSLKuyq/3gIHXyC8UUeKO/wM8NbO8B4N
IMSemy2wz1ZVi6exol0bkqvQfc0ywzMPCePix27uvJOZpZ0Rlng1FzGxC1pGIHXiQKyZd7uVZXFh
DpU8sZKM19VcoHsenPQST6vuXNb+9jThYRaloxirY6daz96zaZuvbI144hcERZ+JgdTniiSTON2U
xWAcQYC4zBzM/s9llRtNCHm2zwV1Mb0wDXS+e2r6kZhbf5OWTRprSpEPqxMkX6RZ+E8G3bIsdob2
K8r4mnDqlaF4byayguKbrDjjvuCtisC/yvM2D2AFpu7BAe+IOWYuWcwUtP2+mnr4IfOhu2eF7zrg
G+Hekv+lv1mW9h9HNY1xP1ucreG2/euxdlBJ9KUgmCMR8l0rVv+5AuR8B1OdPbBgVgcCZrZPBRzU
lZY0WxrZJjeyLLZvg7lZn8YtLY5iGJjb+04QtaumsjfXJq7IEpu+6ARZUdT6QT/gM6q291tFdEzU
Ej3VH/TAdOFc0HkJvjRUZGkoOJMi7SssZtpW1tPrNQkduVGMiL4UxcbDLrYJwNt26/lggLX3UZCO
5Q9Jew2zoLkdPsoeX7GQ5UCWQLHbxn6SQMmoDEy1VtCAkdAOm3E+cxPhVk1S5HEGb1qO7AbFp8LT
k3cEE5uuHLfesUozKE+DHiRe1z6KCJwYG22+WxtSVUllc79XOcaCm2Jxh2i0Fy8iy6TcTgpFoYo2
sWYcDCjGnDFcuAbyw8QBDrtKZEJmjlFswzKXwl98Fh0fOsIojY575eJEeU6Ek5axQR9wOFAEYdfq
8HD9tKMM4iapje/CJ+fnOMs0S+K0XIMpcg2EaFOw6OO8JOkWqXYiyKZfW9Zuy/CDKTRHUWGJDqR5
3bqIA+Mi6YcxHjrhGQ8zmrIhbqbATw+SfXMIK88qracGmP8Jt+B1uR+D1YwqWpDtyc0ohdgDTJJV
6nnqFFKuqR3vPSql7NpKFouMqmQVGn0EgQFcCW0X1wHxWZ8zUnzesSPL6ZLmXjPhp0sqbmiUkJ3R
2rfty0gwe3kyG7zITsXijM3RX2y2jxKnt7NNCzI95ZM2Q0cFPvIN9JjM12fXI7vdNqlanST3rHeg
pegusmCa7t3ZrwDhlNWeRrsIELKNgTwICjzkQvVsnlccSfGCMDIPEXLrmhFMdX62se9/EGRLqthp
HfcHxdGtV+XkRnWD6PxLyx6WBFBsqyEmsXRcuCUzozoaCVnic9HYV0hFWudkjmRIReROFc5VUy3c
/4YpYTQC2KwsVNQZX/w2hR50trm7LdhD3WhaGshMVeWxOZqBCm0SQaZwmexFx4lBKYbqylmx9iM9
hG2Ycw9BRTusuFEGPPd1qh/LfGNb3gbcPXtr9L6nlj8csaJeo8Sl2gIj9ozboqzap8BKA2K4wOS4
Gt3o4a7ltHMVZnriTF+sIFSkG7UruNqWeWuoBvIjz3VNky6cpwzJgVsBo9CD2Dr0fD7+j+G4uca1
Weeyi7fRNaxLDj4asZQ9Zh85Lg9YnAa1/Ay1ktLFc1a8j7Ft/tgBOVV86D3cSntBe5FPyr4ULWKQ
KKh8Ht/eq/mYym7ER9nm9XVAO2EKV1u7ReSPuX/tTTQMD6k5Oh9sXTRfnLKdTpyk8icnsynmrbJZ
XoS2uneya4qVb6wS5wJpsX3BWBK5EHlKdRHRuzCf0HuVuyxwPwQohFew0EXxMacpkxx6XJ830gjn
RhJ+NbcIFwxHgbImCQmgs5X8gIPLrszMXC7Y/1GJ21JfY+nTQFDi5dDGlYJCjcfAMOu9+hsitQl7
+6Ssfvs4WiujP8sbt0d/Z64PTEDtq9ItshdhJ40OO/wG7kkBky2SJRzWQZ6Gg0vENJAg8v0zHlL9
I+X3FJJV4RNjOWdn9DAcCFWTEiBacV/gEs4AS9GqaX1fXahWvbge7Uhzy5YLHjpUhKWEB6YvU3GR
teGdVZYUR0O26p2Tufn3HstReF7XeKiCrH8KiE9/BNdMDwxw7Fj4BmyvW28Sr8S+9u89Ht/vybwY
inaZaX/WBHOSGa42Zcd1NpfdCf9F/4vVkyoVewO5Vsb+08vZ8vjnRnbr3SRwwxKq0UdZ0CRF3oFE
rFwmo4jwUpnOk3Dqy1Vny4nNEhCbM6UsfR/7RNRHbeiZZGRTeZzyoP+U+X76wTKEdyV6h8UC/f95
q5Yz1dt6h1uB+Oy2c7uFVTerK6sZNvtAcdKf8IWu74Vh933I3V7gcuks48WylsNxl+98WErLP/kp
BXxn2semcqe7QQvgkGSwg+ut9F+axTIARtA28IgGW3UlYQzOGt2sB7Q6FnkUZEJeZs0iLth9vhNO
nr7gPz6dMXeyD9gZLXUMe+Zdm7mPXpAYHGSW2s0DtD6lVg+skuUNXdfqMLdZwBLRcney1wd1Gtqw
Tcd5zb3PaEIIkRsYytmtRWnLLCCqOPhFXT7191WWgfja83Qzb+V3V/NXODgZF71nl1dObojzlHgR
MsfKOXSWUX2XOUmfmT90d0E5eBsVXtO7x7yvJvekyPO9dZphICcqKU5+axmXvZGm5WHAb56kS1/h
nDmlphsyc2iR+MPUHEujor5O4JcjKLj80tTJ9E4M9fOWtssl5YU+F6vXX5ejb+IhKJ07UQ3lx6lS
U3dYEIWyN7PRf5pz5BEKe6YdjdM6IoUoQwpSZtxL3J8XSdtn9nmp5+CrU2fNQz2YmouPdBYzD0Qd
V9ZcJgbjhc4MDlrk04+y7zi4WFQ1rJNBocK+zYrTbHjrV39GzTW0bTteup473Q++wUOkxLbHkmx5
/2IuinasiWUsxay2P/WaM6HTj1Z9Knx/+ZoUtbTCnKqDpxf7YiOswPnO3MYbNXnvkGo2L9n46MjK
uKAYH/JImW4S2ch9Z3ZE0z20dq2cwzA607FLxBen66yrGmVcxKwEG/Fuzr0j4ng6zciHUY3WkZXn
y5VKjPRi4fwRFtpoD9Qo7K2EhqKhLqzkolsVZwNSONdz79vWh0X72NuyLrjFwdN85gVM7VMrazLu
9BIstKOCgkFH0z25KQEhnM6H5v1KRl4/pPquXDx/R00MHhy/wCj5fV9Plcvsc0R3M3r5fJ85k5Hs
FjESM/0p+FibRCtIz5xP65AW25Fxj+NxWjHXuFvy8mEftx6tGVV+yAi7/1q4df9MqldPx6ybvi2z
Lvp4tFETMWc6TVWJSjFXBuYGwexcLlPXHoZqMm7ZALuvo2UUGAmmHZb4U8MRbJvFjeDoD+279snF
XJbzBbAvgePTdPT9Um4xKYbl1y3T7Rqx9QYXlqquCvC70OoTdbacioVi3NTZb+ihzBTryEC8UX7v
Z3PFfsXn0BZrnwFVRAe+1xjoets7f5vGz527kg4yikHfr32xHnHue2I7rh5zWS8HiT7+vgIEHvm2
J/wQeNAlQ/fvDqYz7uWW6828TH05zIeuWownAga7z7LSt20uqkPjWl602H72OUtr86Hv8ypycXel
gWZmX4JiaM9ES9Iv9I3HJnEWEsP6aj1TMwcrbQyDaptzMlE7s1ddT+NWXHCcrE92n3hPRoXTcEHW
yA36y1g3WAzF2kP1H4JR1xf0enQ8D2K9GJVjPAw5OxE1j8ujYD9A9Y+XNP3SCP+j/tgbhnOTOHpF
zeYbGHmh5sdLYbB9Zg+wbZQA7pjdmn1gfUlGKruZVMbkMBZGcxU000Jvrq2ffGVTw5XrDwuP8GMn
yuyjKPEfTYwkI4DTzS+XQPU3Rbp5t8DZH3Dmwix4ql98slneu7t3zXGohvquDJDczMvwUTu1yq4N
WeuPg+Mal10t9Re8xMm/dO2iEfc5dcTyVLsypQnrj2ZJKtSYjzHnIY92F34B1oaOgdDNI62+urvP
NpKyY79k54mV2Q3v/cqjArR7ji/huvOSiZOZ3QlJG43LDlZMkanaoJzLyI75sHbOGHfEpJdMqifn
Cs8B/gMO9t796szVe3bcfjp6aFdoZc0YZ4RNmdIemDiMVDE8fNdeaY32Lm4URRUCnmKG/l6spb2m
MglIItY9y8zi+By6uKaS5pOq8Fr4pbv/7yb6rx6Z/9Qxh7dhBO+YtPq9N7xt1zjJLOzgu/T89VJW
o+me141UnmhtyK4jSTxpYpH0661fGO3n37/36zH83q335D4Dh5Tz4K/fEoLSmwZEPtuzbIb6Jgts
nJNWK483mq5xZnXjubHL8cFICqeK8vGPgT1voFTe32O2BZ2FxTq8jW++mRbMciQis0MJ4uLBtfe4
jHk7+9j62dHYVt6JAzgdS4S9Vh/i8rGM8eJN20irYN3P2IhgKOoZRY78QntJ7JQcEQ5jlcn+kLlM
H8CGiPqIG2jpFkeqWf0pxO3vXwHmhjQe4SA2Z3TqvLl8yneVsXg0wzcTSOtQmbVPDzTIsvVbUjnu
9L6VDtl7ygy4i8iJNb/mee4Mx96nQXuYYcvziGNLl5PTki3FRTIaa3kFcpuIkwtgbsROMXTLfbNZ
Eg/0NbeNPyDm1s4FvZrZUDo5ZBVADbn8z9s4DlLSLPrxTolCMim8k+oVrXyjrgX2hph5C5RlllVS
7RVcI1VLfty0tPaf3ljmj85QVNVpI4gQQ+mfV8HoDK/8AzDyTx9yT6xyf0LpFp/z9WDJttkv/KQr
Q6/t8+mU2IbXXFVELZ18ao93Ws3ZdxxnGDeh7eJH/nlXBE3AfSLwYfUOKk9xWlv8Ho3VsrpMaX//
LNmvsU+XWDaU9OS54OqDnRV+jK8/YZu7Wxmg9gqFg670bCN6lE9l2rUTBAtP+HOFsUUZzwYM800q
RGqBUwuVI/7yGnWFyXfqnsuyTRhoCZWVR2ZhA/l17oChuNvDnrT5PhaiJaDcaNar+Oi6iYewsi/J
BJJDXjjHjgJ6iYnxa/eWTidPhmyqhhesjB8cnfIH8tZoumZILvCqwc/0uVWYjb2bB+W9DxbbRTSq
ddv86R57zabtPw7yCQ5bKDwEBk/yDZvG4EK1GA9koR7LYHr4a1GFkMuXk9XSg7xlX3CHo5cxj4n9
pl+9i3QZtvI2qBFLlWG3aovux1JQHpZdzbM0ID4ejhhzWusVylQbSaaGtZV/cCgTr8fi+yd3sIOW
jhlAzfue++YB35itVD5zqXDik6hbbDg4nY3I05Ioo+xrcBpoHPtm6DVnwj7LxHq1BV5aXLpmzf93
OHfeMcBAeBvUjGij2nKd9szKiG7E9FY025VnukbIZFcMcVeMTJ9klfKnYkEyT5FXm8Ecy37M5XPr
VcV2QeMo/8yMwlz/gIC83g8wNoXiYxkhdQ9unGXpzVVSs7WuTkG2cCXnej8EpBFS6fICHVaLtqOn
pWE2HuWQo8VhNYLqTx56P/nS/7UW8Qn4kQlrgVjHD80L3pI0m1rctc4HWuIKlf/RSy2HOniTtEX+
mkrxM/sOng2O+pwZDaahSGX3ldVKxTdXuS1x062bObGgv4wVTkm79VjZ8/iEKK7i/MDRDA3lnHQH
nPWdkzsSZoH+AXuVEKG/UU0hoTHGwUU0V51+v0L8RFd//XJM2G0E1/C/Hggt5NnrFcIljtJMPP3C
4aq7oVlUl5EYSz49TY7ghoPwmGAN4NuXiV+o59as6Yj6fl8kBwDnxD7MQa2tsIF6ultp7sbTmueP
AoZ8ZSxmuY8BIrUrbyTZ59ZM3BqPl1rUfWyas3WTLdKP6GrT+ZerDezf1vXY0o50h0MVtP0DrgNt
G/3+G+/QwS9bC9EdHKdNFkSfGBMLycSbNbFEJ1i6Tfmi7X00aDO44RiE5JjSHyqhjiTds+nIPYbo
ZUoXLLQaWsccKziZ6c7GQOv3H+gNn7B/ICnA+FARoYcQqLleXwLSYzLqoHVfK9jOL5qxNR7zPKj9
MB2tBHca21s/TMQtMYzWZYKi2V1lch1gjpPRMNPDSIJZR3fJSt3gR61krg85ZNKtbxdkxYxtUf3o
M5dpq9t21c04wQs+mqhyOSLuM9qfYKFoB/e9OzJyCFc00BzYd9zQmNyWeYM5oQxc0ymb4tSQRXnE
uYJbpNEdkt5p4ATqDghNQ7etqHfXipjlaGYSn0bJZmdYaDXLwB091TQcS84VipecnTWqWEX054Dc
jV0euQ9RReXgp4OMsjvbnmMdJeQCZ2EXL5RDIzmUM6nFsPJgY6nQxLWPb8MFiBBPymiI4notW+vD
EKy8kttwfAuLvPfLcKqCm9JsPQKrhFUGB1tXVOBuWXoM/Ph1DTDckYnZzwv7fw0m+n+QE3JYHn6D
CfXZ/7h+rovnX1Gh/U/+IoWk9S8qatQEeLvvEP3uqfgXKeQH/6JGYZH3HaKO7b2QqvHZIawg+Bdu
lFClZEPzV4gA2Or+zQm5eyqCzXrMyhzAxZMw/F9wQq8rJRBDhLyokzn34Y4MIrr/+1/4UASsHpZ4
43Kw+sndo5a7K+1Z6B2GvJqPv/wq/3C8er19//u9ODuB+5LZg7j09XuxexV15tM9QJxFRqVt1DfY
7lfnZGrT+yIHtv79+/3Td6NKkDsExYnubYK0v3hBUfvtcgAKSONpdvAWrooqJjRz/sNbvT45/vXV
MGvE4Apib+f+X381VjJjEJ6YDwxag3vLGPqvY7KO7/0ZOozTf5Lc9LuwFrq+H/zD77/nP705A3hW
UYZUNur412/OfhkMcJbLgfZTfbZ9vICAks36LscN7wYJ0nBvilxe5GWSf/v9W78+r/z1vQOqE5ev
gcJqv+l/vX0onG0DtH05QABUN4KS6Gxjzhj//l3e7l37XUo8N3Jx1+PeccSbb+jDgKIs1/hqWqjy
G87E13Ju8hNeDOKx7R15KLTE7twr1+LeG0YGFsjU79H1MTT6/Wf5h2+MazX3U+BwRJM/NTO/PDAJ
9RYHGnM5UN4XscFkMppV0/yh1H1T/f38wkhdcO7mi3tEIr/+XVPRLFkuuaQr5kkfFUySA/trw+v1
btLO4TYPtTrqzesxNrNl+t6Spf5TDsNeTv9SI/38EA4fgfWGnRrU8fWHYPYQTJnmQzAt8s5yqtKP
HP0ohuc0/5HNk2IjEsHDf//77l7xSAFoSvyt6pSymw28kNeDmeTLIQ3S79YapH8o//7pInLpSIjh
IPT3Nwl06zO4d6d9XJGEhbc7GLbt/8GtIqgtWfcp5lmC3lxE1HQc6Ir9VrEDdTVWKT5giVf+IT/0
H76LYO/gmBDwDKL8eX2VBCp7b7K6BVcyzBoACDCgEFXwh7X7H+4FzD1Y3qRPegto8ut3oZqYXMdK
ZmgKDNAsC6ui3di0+bAiqYndRRsnGkz6Dw/+/qpv7kAMKXzXcnbY1nx74LMLJJoZrgyHbl6ro1PW
DVmVrDZmhZHL7++7t/rE/W7nTnDQSngIMs232qmya526IsvvgCbE8UOqTPtZygaEHkLBtENrc7r6
tFgTILpR4iMYNf6af6fmG+6UlVOw4tqXLheysQr1h/v1H36HACqYBBvH44b621EsX+1szzk89K62
LisOH0dEK8Hl7Aj1hwv9cwF7/ZtzIfdzNti5ywr05krricq2WaBWmXtEht2e2FneZ8Z0aZnptYsv
aejm/qFq1VVhJN1/u7p6vDWHPQ4GPu2Pt1og/BWs1cLq5DD7bgrWAhjUSCf9w22178avvqJHHBlb
Ce+BQRD9hNc387QEcIo4Ux42A0qoabs17E2LEOgNy0VbGoff31riTceMbdJj30I6jypvV3i9FVKm
2OPbGqvIA0CLqqJyIXI4AtZl4jYovDYjhbLgpTUawqAR0mHwbZV+lp1NOOo89GaTYJN04G48Cs9c
4cfMEfPdpfPG67KyRHsO9NR8G/QGwZWOXZ0dS7L5GKKLEY6J8ClrPBCENkJjMLuGwcuYwpL1lljZ
ETvcybv23WF6SdoiX6LNyrx326KS9XrbAqA5T6XZc9Zz0MDvVqr0qEtJsTZY9mgdYIoG8aGn5xiE
pIvLPPZJobRjbxK5uq+J8KUJUzeevO8Wj4MzCDDfenZy9c1qCa6BFdgW5ggj0SPkldpZVC/BCEtg
5YTCJUsaCeSeOpyhiqrHesozsgpLS1QtLLLjpnEnJ5YF1CYgrpC+GkRuwM8vGt25vGMmWzDzbor2
vjbhMSI5et1ziQKRE3iT1SbQGG/U4ByrIFX8/Bnj1nIKSchYvw9plTdRbpbD98QyBZHyLLQmoyni
AC4SLD+v8zHYQDvnEQrSwJ0+XrvJLQLi/wqniYpx65xbAbvWXHUu/pbXrt+SQht6cg1oLQEO2uVt
k/aOGUM19DZcxiSmCICh5SYZ2Sxi320tG76jwW+K2eRgXtASqZ88W+MySxc1BaOs++Br2gzWbssj
Cv/QbHhW9HZi6ksia8WtsBf/E53EKaN68JP8gNFELh8mIMf80tfCeCcNaHhYL5LU4NnJyYjlUEFV
FT11RlRYmgSARQ7jdNR9l42g62lAAywYy1O/aDqeRil72GtPZ8blVHSOz8dfRx3RJElunHpakyvM
DM0g2vVglx0/MiDGnDv5MXB00lzZkwE/L1hqmCusiYNPdWr3l1Bmbhva/Jrv13Jbmkt4Nr0e7K3o
9RUy0/GOvr5y4rSyMvB732g/cQevIsKuTZmHOl3EXTaRdkLsIGkvhhrrH+z76ycWOFWfmEsMX9IV
z9KwaxOfcEkx2t5RFUmXnvpK5hW2fU32TSM3msOiXvUzfI+L2/VeSsMnVf2Pkqc+iIeyLR8zb+E1
lraD/1Q5qPnZh448uoPZeY+LbRh21EmZr3C7XNpD72h/uccmZascXM8aC4wegO8YuG2LGB/aV3NH
mLDokSkHTE3NyamqSBCsTqonduDyopEYm0QmC8EcLaLsjFvSzNvxm592qvowLEFgYBqKCrj1QLs/
q7Qe3i0TWbehZuWTIUxQtjvZJFtyxPx2F14sSgVRskKhRgVuFhf2iMcSdKNK9DVJpckne7AhbSlm
SnnsTGd5/LlY/lfdg/89ndH/b4mIZN/9sm/8XWw0vjy/ERvx3//VQiDWkGMsDW9a395eFf+nhSBo
LuBhsDdpOXnuEub/9BCE+JdAMi8wDsL2bk+m/k8PIfgXunRmTARu4ErLkVz8Vz2EnzXBLxuqLZAa
cdLmJMgb/v24As0MXaK9z0O/jd571U2dL6O0y3Ozv5Y1kQPfUxOwgxscx+m2f3L0bIj1kCY1Y31q
G6Zy/dYkR3ipoKBjVlUSqrV0AtTgJ2YuJeZ6rW1rcWsv3VqLIwaUFCI5PltOGVWuJ4ZzUXXjhuE0
sQmxkWhvyG/GBstU+PjFFrc5lpe89IjZ3UycSUPjvjh2mLqqE9MN6X1NE5Wv6DOatR7AWunPFP7Z
LzBzi7uh9GVYerbyDkbaBQ6PycY4IAPENHFXazxAGGzxliw9ju7KbBv7u4VEV7p2uY9jMzRDedAg
qn3cpx0DiLjcr+WlQSiG+5IzqTdvUKi4Ix7qKyInMFXAoKMvBvgUMkB6SFr8zlgz6x6JMPpNDisk
4jFOYkBj6bjlDoEjl62+YR/cOqA6Iqm/N+Y8P1ZMo9ofNHyrJrY3t1L47tpIub7mkCEdfoBwU4x9
seqvow3Www27pcRJmfArcAJwNAmU5hN/LS/0kMvix9o4NLPDTKTBeAXejomRwRk4RWmNWB4wymo+
YbeyYMrYG9OFSlBIh0tqLm1ISHV3P4Ig40ePF/Yjl8wdPwx+pu2rziB0cA3zerRvFmCyjAnMBnAh
SB28ysd08KJurA2Nt9A28/EE3uk+6bGg7qeSEemLq/2gpBLo+5JWCFZYcTkqWCkNR1ZfVia+eQdl
8R+miV37UYf9s4yo4bMmrAs73fmp2fwkwYyhY3PBX2YucSj2ETwCibZKFHmec1CVIfVMgXeyCarO
3+J8VIeBpmQKrW7lW+IyvgWfrLJyfLhq7bfwMvaEQfBmCHeJ69RSY0Mp1imW4DLBhxv0AM4+VK0Y
5Z2HJsLFU1Ya9h5E0WQvc2Kr+eQzaLDNC1zYFvs5nYvO/my2Tdr44dQZLafLYMNu7gJ3hs3OT+SL
JTNSv74R4Yjkp4mWtLVFPKaZfVcHSwdUukmKJitP+VCYvGGGCfpdB5jIM82PVmYR66mQhkupyX52
P1ru8OKMPaKqLZcrhg2BxJNqBRemFb96maYVP6X3PLXLR+5cfsbZHCCDMsyX3ciQM3HhCudmiEpa
DmE+JX1waKaVBL9gtNsvgU33HAxMJKBtU8W+nvf6qWYo9+gnm/O0mbP/se12pfK02PV1ibGkdZZ+
mc7Xo1KjHw6tyGQ40DmdYzWiZuIpybnZ2J6xhnR7TBjCAAiO9HR8gzKqHxNrAzkjcQZ6x+pCm8v0
IKug/1y6rRrCdmUSR5GIa25UkwXahL7ypi+olEhnYepXzufWdNbmut+M7ejPmHo8LXCWDf7fDpYC
d5pYOh2JNlWIgMRcdcjgKaXqS41B20j1zdkuzhvh6seGs2l5A01NnxDz5aYKorStEfogiqRUgpJr
qnwG20L2uX3SRWCoB0MHmnBpo5vhwHerg21Birk4nXOT2jymVjiInrMpuosuA9Zr3fQkyFfxLe7S
wjRxgp1NAj0Xfo4qnqfGzg7YA3TelZEajkbU7XbDzToqaVzx3CqfM2dTw1kjrVn6yPAZgUXk1fZy
Qzs31TZfz5ua9Bs+Emp6Whj6NyHyOuZbQ9BYxieKy1ysKi5hIEkJEFgtzEOoSN6xvhLfJoG5cNrH
OpfUBLvHqYgcHC/9sJmDS/Rk1Q+hTn3nw2xOGJHhje7YJ+FNfX9CTQS9Vu0CBxYyDLVqe60iZW2r
Mh+9lL1COldizBK0UmOhP+VDURjQY6IdH0iFtVpC74aE4pwHRj2CdNpkrWEeVTGIypbdDTIYM66+
HoNjmdoCHkyDsD6khFj7kQwSJFvW4GZRD4EPwFEZDNSDtU2SuENGcJtMnZAx0UriWZpMSo/YdC81
fr+quh3wO8Ri1duIeU8xdIBvm4t5jJLeZgTH24zV7U5RGkhoPQ8n2t2en+DGkrQf29rYUAdXU5eT
iyzuOMAkK6f2sppPw6qS+6TJVBLmQTOvF+wKZhOZnu6+D57XfvbqbVuPQZD7N1O3tiQgpt1+a5jm
JeY+IAhzZgb5mSCeDeBkHjbzAtNYdtCGvVfEicWicvRpg6ZHNZZemUZ5O60KsxQ9PRtN1b6kwSLJ
0cDCwDvmWPx1pMAE3hDtU2+LI8NMAA9yBYyJBQaYl/Pa5H2cNWwA5MBUyFrDgUlBEXZdg2GBDiov
C1NcdbJYIiS+yuxuJeHBd+cneuTeEi59oHZgoyWIlS1cs6pOZQr2I0Fmo1Uk2Lr6KVDhum1dxTTM
m870jmcyBRTw8B5Z0aBUVfzTOTVW88oZUFwdGh9vtmhpjH47m0P5P9k7j+W4lTXrvkvPcQPeTGGq
ikVPkSLFCYKUgQcyYRIJPP2/6tyO7nPUN+75e94zDSQVWTD5mb3XnvcnOOGln2C6cY5qqfzhzL1F
+yIj7e/JCPHiS2hKUWW1NssfYH9kmBh0L2e7zfsQBily+IPD1HG8wzU4nguH4Aa5455GHIXYAq/h
FofG1n90kEieV2Pyw0wrH+kGPuaqd24lkYQVyofe2hjDlUaZiqnKjVM+2fY9E2yNkULWVn3flhfG
cj1vHALUIuUjLxXnm0NPWZ3AaZDBxwXnu+1qx35Ts+0uL30YRcvR8OuhT0YjKu1zqFxlHnuULPLU
z8HO6yjqeEMGrvSsbCaVRBhQCoQz/6h6Fr5r4s+BTR6gGe23+VjZn6XUxRfpuGBWAHab32FS5F1S
tcvCwTPIbsm2tgmebOWIBmMw6UacgeX47K+W+WN0F2b5UJ4CLrHp7N9bzZ1/CLyuw8M4tfYMpaMP
PhrthHZMWcesHJyUc23i1eBiTxvGDYOCZs3YNNhXHnAt3O+9W3UxGSLqtiysqeS6CfNlpG3FHz9E
1BdFPVM2Gruw4BfJYiuyXk0Vb2ZW0ijxrF1+4ioJ5jg3y/kjsob57I9O+WowlXiyMKLbWUCoPCAq
MajbavCQjnNXUnG5UeFDJJlnOac9h+3VVJvdL+V55c0UzPmvSSvzbaESFMdNOd7Rb02cPWOFb+fS
gI/21QyB+ue6KDw02pP5V7Nap1+lF2HBlCQ6NxxygjCySDWl/U23QOqfB9/HyJDA/r0ErFRA2VKj
pXX4u3HqbyM2OoLAoWNhfs8yDObcb4uhSEmvMvil4lIiYeZKiLbNBsucHqugmTtuTDX+3b7vf3wm
yjmaEFZg7GZYEzl/HetBeEO4PVVBHFhNd+06IjzuzWWHkoMihYQw/c1c77clzUW4QEd2UTBcPpDU
pL9+Hr6mmvPB8uNhKx59jt6E73jJrJqomsKYQRExLU7tpWfzTrn4N3HDv839L5/OJpVxIncxJfXv
i6i9QYdVWsQl6gFDauTjMyDi9MefWtB/sbL9bfDMhwBtZPVGYu6F4vg7vrGeBUor3usxGX74qTZf
uryOQSEUjRrYh//X0vz/+7NYl4DBQIP3ux4kt+qpGLH6xQv1VzoXRvcq18i8WcYaS9i//6w/5LR/
6Vj5xZjyM5m9CAWZdP/12gG8wGWihU97w9vH34KeEhZL2WmUBGt0cwvcmQI8ReYvz0HnhJ9GGKBc
dOQlj7zgvbCG7qvWcv4QhOycd0OM29/8kP/zCvMzslUGYsQl4In6688Iat8ZmpUvvx7CIVtU1Z5c
o87/OfD/v4HLf8CX/dNd8S8GLmPF4fnzz6qNP/7JP2cunAX/gOEC3eUizKb8vQgl/5Pw4oX/MOG3
eMxcWB/+U9Lxn8oN/x9sCi6sYXTkrBj/rNxgVHN5lqIoclg92J71vxm6wGrl8v/3Lcw6CDgUwjW2
fkiCeMNeXk9/2kQjWx19YoDCeBeVBd3d3gNsajZIgxiFT1geSHQU9/5g5kPSLXp97fxeX3sFGvd4
auo6P7m1VXwlJ6aHH19NPRYxF+hBYiGzPHRIJfgjOJaeGf9cHfBGMowo15bEaFgveHu8tX6vIeQL
mtgAVExI8KKK0eibOsWV2F1vQWh/YFbj5PWiDQSGswcldYM9DgFjmdwmIHJrBpVEdV7acV8t4j7a
QgrUDW+Rm9WDhr2+4FyNhz82FjUWDAIw/UAxJTe6gDFzOLqfoVI4VdcBg/xh4YATV8UULEas6M9k
MvckN+JvrdAZz4W3dVlIvRBR0Nc4KlDF7FSzbRl8X8Ow/Nob63oBWs8dfqJSR48u5LRfFB/FS36J
yBudgV8nIv/sdVyK8snWtkbhMeN9Wxy7mxMVGgpQXpOjv+jD8WLMUWMXh3NXojHUBHdc8f7QH2NU
168Da+N3jG9QIVRd4uo2YKTKdLCI1WSoY6shbbBtJtZmjLfsGmzes0X+tNpM9AeGSk1cgsF4hsZe
dim8n+W5N6d8TDmfwztZFqOROHMYvVW4bR/b2ZZjSuRKdxTCtKoTnXVxKJgrsUthqHweVUs1ZEe9
YaV5w8QpQ0nvy1sI+bR3lTPaly6ucI1Yu874hXaHblZS6XzkdWhPNzYgLh+HeMF/WKyR+6uuLyoB
yUbBSRlxoNOoAe7ODNQMuaXBRCAi3l3gi4cNx9ajY+XDSXExu+QSVDwwIVjpRvByBk0SOqL6aRZD
9dbWRVEfGZR1Itl9Tlq0pSVAAHBzNMnQmzlDQKcLlvoOvkqS6HofJAsrLmb2uJPzFMMdqRz7vHvB
dTkOS8h4yqrLj95iPnguMEL+6kJXG1cCWBHi+nDvu0eSrIVxUH4bPW5yRO5KIWKlC2rpN93ObXFG
t2/WV34+5l9mUoLyibg4U9svLDA9+Un769fXG2SBL5ZYVfjK9or5TlD5PjMYzxD6JEcj/7J0DWaT
hfYV0x7ydSKqSH4UT0SSdAFWWoPumwaOMvBUenZxp3IJKyOAawCsjkFleeyt2qlvVntdb60B7366
miaECDxw3UQ5wn46i0Sxzw+5aQg/FR4exbg2J2XsicsOgx54QBifVFNd94eZ/DV5vPDIljPYFmc4
mbR7M71ZTxNVWV5RJKop1M1EKIZIAMF4MjGsYukBvJNOxyWanClWrP0eN0A5X2pCQMqs5LeZceMR
PTcJDW547uboR79SZqV11BgfLSbv+6gy6zkeOq4FX2btfLhBrd5XUZY0gbjx7gJbMSrTwB1JE40q
MickQ5LYzIPdwPVbKyMtoTjzZ1uKbyMtg6SpmPxvqClLrNEETHzApcjfcBAXP6XlDr/wCZLBd/EQ
gDH1xVZlwzys5lH6raPjKQpKoDRiHK9DJ29+MJnv+fbqfb237HoBv1D4nX8n3eoyqO13nG6BsYef
Xt86VsLcNdxggLRtfVWEzvIoI7/ZjxGBOmbieBXUKtKt5xKNKf1hYgxCPAu9t3mGQBRC12rtQJCC
Buofym3vOO1V62ZzVQRVvJXBdBXt5GRkchAMDGyoIZ+t7Og1tqK03SwqQhqVMiCLJ5NuwyyngdiT
lSWM0YyXW1LxCsTZso/j++qs/N3QHaWRIEIyqmzz1tuGoBoIGFNhnvSCVTHuw7zE1Ktz8d6EZI0u
Q6/N2N9HreKWzvwzVxEYG7P2ADMMa1tejLKdgu2F/V3EWw2P/cjEdmvicajlqz0Nw0/FVOJHvxnm
vdM5l3dOPfpburW2y52vJ6OOl6IlJJCSaJriCIxNHzeWKHpUtpP1y1u9BV9Ax52Y5lyux5md83vF
VCRDBHlugx5Ii2xGIFk1GK110z57eLJPn925YpiwTL5LrqIFNcQEcTgzFByWz2rx7TJpOiP6rFbq
4hjdO+1tBPwDWV/I7jjeYYKgqa1keEUWo+XGsJ6ar2oOPPCie4WOQQRhcJt3JcCNFSbUF2zddsBA
xC2WI+PC7s3P+f2upsiLTo1FgX8kobXykskg1o60K1WzD/DJGzE2Zb7i2eTp6HrKgKTafUIImRKa
EEo38QRqF8dc7lkl4UYKy2zMAgCbKP5vFtR/1E3/V0L+h23/+xJy/fnj51+Xdpd/8M8C0nbBALLG
oUnDaUB/yP7tn/WjZf6DyhH7lPtH88b+7b+Wdn70DxO3gx9cPB+YEy5Sx4m1O5pgz/vHRd7F+MIj
AcV26an/F8LfP/rD/y4f0aRRAvDzUcOyO4Qweumm/1Q+ys5t0aH05PJFQKPoMbj9Ym0LZn6CxTiz
Ebyh322QVPRHImqahGCF5qvpl8zy/1R3/4vO73erCT8LW02PgtpifImq+bdOepQccXkhyow07vW+
3fO9SB2jK8vEMuvSv+t3zUJx2IfVhqtTuJ+dsWiofOSF3mtq+kuoLZEPMN2qsEoIKhPQZbZVo96Y
a9++Uq22pkRpKOex3axBcein4hJXpoZWwCkgKbWyx14lbW2NfzcK+W1MYCKORTOHmImXC1/1787K
UXeqz52tTqtyN5GO1VWdMRWJfrARNdhxwMKiDvbhESdVYFGx6YhEkH//Df+uoKV9D2yWx0h00Xqj
Hv+tWRgxBuppHmaERUSUXkkb3kkGfQbKYi/H0LtzGBq6B51zvO7WBAc82KXzvEpbOKRSDNP8N81t
aP+lfbloIkN02YyW0DnR2/6OSNdePgw5ZTO2GkRNX6SxgCrR9eJ1h1nMCku/Z4z+wUcEZp+Nqt5e
epzX5nmuvBmE08pm4VZUhNhCBJjcISU4YHdu+z70v/IC3KKMjBVMbsFWmJ/9uHlfQPWpMc3JoeM+
l2XtJ6tYQRr2ygVrUizeTHRgGVovFTNvZsIm5TJVp7Mbz6tJXR7jjoNrN+3oB4FZcTScDWRdz6rY
i492gS6Uro1bhDjPoLnFeze0FyJIUK0pBkTPP5gbhRMDYwK8rlYHdltGH1Bg2SCZm4DnMhCIRdRo
fNGcB0ZmmbPuwNX463LtdchvMWIZfvTFyIsGVgW0LfCAoW7b7ytz0+7VvhRAp6JHlpLiM2YtaBG8
uLMKniiUq9Lov/nK7d0UxSJEzShq+yJtL2dR7LnrRnuI3jn2ATlRP9mjvdPK7Y2X0Cp0a5r3wNbQ
Ghfsl4KlKLYTmqiiP6Ai2v1TC4+b0ievMW2tsvIJ/AOq87eBBLycfrtr6Gcvvk4GRC7CUut3F5MB
mVR3K5VUrmATvnqmV6rTRG6sn/iR1sUTh77YruhgDcJW8sWebwQo+iZ1HLmGB2fajf6rUKFeToQn
RHtcca/I07papIBiBgvqkyabhBG7jPrp7FWLWtPGGAF60ZLh2CoJGwti11lW4+ArrtAbhAzbw9Nj
wwvsFnLeaWprigu7kR1rDnhqFi8t110y1g67zOahQIvULcbcHK2u6kjRIeD8W+ity57ltlNNTxvT
SvJgmV+4Cf31UJwQKpdz1kz8z3dNvhbji7HDnuBOw1ld4ukkUGAcuhJXnWvz7dtkiNPKMSN47RlF
UC+63h5e75NL1qUmQxET5WRRVRfa7RCvTesCiGCr9+bku5UOIeA5xRPpzUZ7EJhU+uNa5auZEK58
eVgQUXk3XV1OG63vbn2S5Brw/QFRnR/h/Ztzxjt/415FdQgVQMye56TasMiAZhlf7QemFblCoNVg
YSwKf/kUYbXMHwiPoH+MS9DWT2PJ+/KOMEF1phiFJMG+YWKOXmueK7vstLgFglN9lMaWe4wTVIcO
IdL5dtVWPrAk3awFwH7b3AG1bUGObM1s94knPZBBCoYcCNasyXwEUjdM3bPWsHyzznElBMNVQcVp
IbnuPPYYH5NitNhKrCKS4oB8tVSZ3BaXCtn2RpE6nWiBv4i91qlRjSyTqBMtI9VuP3+KRhVTSnrY
1CZGrvgO7DCqeYRX1b5ZBCti8ly7zjuXElcDiy7yH+NN4qc9BGPRb3E/h+2LxoI2XkxmQsf0yCU4
7l7KJ6sfO+BZiAKoP+ug+l4OdJDJXKn+UoouTZkuwkbduIWWygbJWodMjIi0vdCdGWZaOwLIo2oj
xGa+C5E9MUtJSqFsokXGY7MsAEStgurTqrfePLgMSCR2C6gSycVgY9yQLTH8impkpHERlJGXmahB
2lM7R2jyHNltO+ygyH/Aa9qaJEs2Ao6ABqyNxN+t2M3nrfFZRIadp1bQyHccIKBTK2sb2qyCVrgQ
d0rieizDzVxZRq00Rmt32fZbSBbEF8ZOIYnEwrV+2k5vgPgJVahi8tOFnTntJDjQdFF/MSIGMfTU
2mKmvDsGYL1hrLp0Qb2NVIUesznM7J5FCry2KFLfHJmv0FBs712lDTaDNhCVwC/7MpnBeHxiWfIf
I6ScQbaacwNBFM9UQXhDCUSvjSr9uuUmg5MmuEQcK/YTZTI1Qf6aF/Z4O8PZcA7EpIop89tVYPIN
tTUnZIeErL9cmIGJZq0bsO+f7QeW3AzKCqeKnhx6Q3QupbaNxOV+QIKytbmbimJiF1mzJ8YhTDgj
UxDePV4GfcywH3Z2zkWKoHaEujTbOx52PfaXH5pUhXLYCT3eGjazyWiubZ10Drm3zJ3W3TiUzHja
Q90xmbKA1rxFESqXVA2BXfLRPXWTAj3YnVEsGj4Zx1ZuxhHV7Y7GxZb2Pf3+qdltxKVeBfvihpSl
4mEuu9E+6m6SEaHXRD0gjeI8PrWNrvrX1VYwhOzQ85EVlYEiUFhtO/wktDvqwRxAgNxsUT2ZsV7A
TSa1I2hXAbuORHqWzXCUG2OHWI1AYJEbGGtKAuV2aeuJH0Ig0cyfplhHnTI+oA8NJ8/gvYgb+Rbk
GLGRrmOqnldkx6kurGYKYiQsZHDrDXFOOq9+Paccl4i0hlF2T0hZpu8+fdbPpcwdrP5RIW/80oqi
a3suRzC3K/CYpBtAaMaCthNVa4WoLnbq3iyOLhtW1oKMIqEB9u0qk8G3+/c23ALCP/YBYYpWNPA7
Mhg76YgTW2Iyq/ZfaoXMB8nb4sw2yNZ+0qqvrOOgLg9Whwj8eTNLzXX0LFTmMGBczLyF0D9A/vMP
92rzlyMrYYTQg94nQGn+hngbbET1q9tnmnja/A3BAHxnhNRoYsj/CVSQMz1Ti5MnjGJFfdTzAO2s
C6LidUT1hHRM2+GTYxaOFxOS7vK7VTULVCTgrXNl+qMNephI1jpteGCLW6FFxJxrqIsrtEhF9ELZ
uY3nRpXDd6+bwgURWeW1V0xK5+ZhwJxbJdMKABwdq3Y+DUuE87Hicp5sLLofk28KM0YiKO/3zhQ/
rLnuxmPOut+/1iR12uR8bZFHL4wi68poCO/lJhvMB1tQZ8VzHy3fgPg474guox8aqSCDZjEZzChG
uV+0eIrmfpgWQLl7AfHr3I0O0qCwKOv1IAh7Q2Lv1/AgWqsOgmwfd/fWYIBwZtDdmNmoZDGhEImo
qhkdqjJxSRFm2z9q3mRyaC8CNGX3b041d1eOq8c1M0Wun5Wl+E/BcUd3TmUEpNOgdW8zdFROcdA1
0qW2UmbPC0yUL3mHLDSGC5LXh9DslZU5F4cA7GTmUak7bvqznBRIOKY/zoeuiCSNnWALET11dKHx
FJraOW068MGANuB/bvp59OYDy+jNz8JhafPEhLD41kze6h0Q39XfqyF3musqgBKQuRyuzxd32ZAx
URuNeLa7vqX09qwuMYBACmiP27Afc1GP6ojYHvTkDGICm2ZQmd8N5cv55O+4tsVAYDx+I2cDIERf
CD979MVBaVfgehi75mrpoFuTuO27n43Q3g983er7uJkoPKoKwggSgSXUCSJr/eY4yq8SzlS8e0Bs
668dFHlGqFI0UUrt4rrneS3Qi+mlsF8mSnuQELPBMU8MCK7z2W4ECb6D03+svb8dtcPrOwGEFFS3
iGI2lYS2Pb3S86Aw6ASuyAzYtucj7A9D/iGlKXN7XkqE6iAmYEAd7eN2KhaRP7pjoN98/sqGFBRF
dmYyn74yassKIXfZ1ccEMKFL+9oXXkxhgguAYG9tZp0/dfuNgW3xnj0KtvNONiKKt7xeV0zt7Qrv
w20nIwnQ1J/zpqDGIK4x7BKL54g7dSGuKh7pCJ83A3Vd7BRt88sedSBi5HSYK6UlCzehSXDeGhPT
MGqjSr9zNiEyZxMS6ESwhK7SwCaxO8mboA6OnuopEUH1mzcDQT976s6u9eLa7DOOAG4Boypk8YhM
W10zXMMPsbE1nyOb9tMXvHDcC1CIT9tSFhv616R6X2G8MsWUSGSZn9vm7DMIt5CjmiAp4wXUvbjj
DYq/wt2r8UOEoM0BivoOJh+gaGfGeihGqJe2Z3hBwQthBgZ/QQUT7D9dDDx6kD1/rUUzM6U2LnCd
jegsNAxlJACa860CxMvV+LjuU2MfGhR3JAhOVraXpX3DxBn39OCVhJ8Qr3c0rWmG0W+bcUGo9lXf
ROJGMQGPlUcSsbFE/f2eQ+CnicVpMaAxMmeGLzY09wNSfXGPYoRsXVW/OAuDu7F1puc1kMCNldnc
93t+QrZcHhoSCSDHGqH1Hd4E7mpmyVdFN69HLHTwAIAPXtnLdBtt/bNhiwt/ov/aRQbLAQC2VzDd
AAosJQPPcIDkXNen/qLoLdxCJDzdxtHuN5G1FVniq9vjFelQjHGXGgBXG2gC0TYdXabidwIX3CP5
BNvV2o91OoK1LCsfSvml+KhWnandIz0Ogth1uSzHSfLSRmFDJKQO1mNnGyojy/o7kZg6YScjzxtZ
VF9EKG6DNbwtVWEcWdNNH0qTDoNut9XwWEImKkXEOsER233jC1h7S3tA+M5qcS5+2C6vZQQ/hEWt
usSb5FTXFpzQo5VbK6un8ZZxwmUosF9R7d2HGl5DXYUuesjeeEdWyFlfB4/RdGFHD6Y8I0m/9ZCG
y2SxIf8PkhWi7GfFpNopHoa+O3qR7LHjVMGVS6U/RFHxxHaovd+psE6hNM209OXdtEwYoMJ+AEJL
eSDCAa6kRYB0uE0vU9+F18u49k88g7BQgVLgzWJ/kY9t+bNv7S+2C7B8q4f2JGR7ZgzppMQkOlez
c6EuT1FznUNZBREx1oep9itutz/MK26GdBsmryxPfm1GTVzbIWxhx2yOrnLp3ZCZHRxI7Adralj6
9BGlcmXPGUqUDg1a4B0sEaDA1uhL6VmekG3KO/SCWUMEdmxvS0vedcBeYKlvmmUqM0eTeZ7jwrnG
F6YfPc+Isqk2RglSq5yvvXFa021t6vMwUuqBRnC/Ait0HlBFvLi1KNKQkkbH4zxtyDGXkopt5vjz
+PqTlZR3pNohyE2O9rji1jkuIEtFjCJ7ylpZPZGdXT5qH/7fjDj07BRqOqx9WN7mqPVid7Axwxns
DveFMoaf9VvX9DTRzCCK1IxQcDK0228bSfswFs2JKuYwGiMmMHxj33xpp2Vr4/pywkefnvja342f
Oz7Cu9mToGHy/AY58wMWtXO+NS967s1rB291FiILA/G0sSmBUuhJgCJDbw7XG4L9G9g/ychRluQ1
O/MJjnhSBlSGJlpcprUMazm7PMRr00I/BTIpa7l2yei167EFIHpA2A/DkO0XtRbuHclAlzfXhoLv
2Ew6zFzt3E+5WbwsoaPvOmrfktg/i6bLMr71bXTOWXJDIjTHQ72xjGX3BIKP9xWS8GtiAKwHWmud
lb6Xp34w5V9ZEAXHeUNTD6sApg9Vkz1arExxqLyhBLcwBZaQRgUBYK2ujgGxEpnrKuYJPCC3lK8d
22hvOwa9F/ei+SGQQOOzt97l2h7ZbUYFkyrfe+v94NQoT57LyVqPo+Cx5KXkoFWnzXba7wUmaNb7
rpPs83ZXgVaJyWB4Wdc5Ygbjl6cLaS+G+BnEJiVGcJkhSZyBoC/al35BvhVUwXZbRFt50rkRHVWt
hoNk2oehrQwu8ktUhCgNmDq0ZmJ2c/c5bheKuYy+k1njJE1eqAzH5pS01VyckIuzL26g5sb+xOjF
iNRrtXrL12X1v244oI9dT9lTqfEKqStsXXO0qmuooL5GHxl+BVamkkUuix+LdduvCkiOaWVORZRy
H4lMwpSotvJ5Y5+Nx5CPinh2WFhzuYf1az7yzJVNc0MC8RpHtVtebc7w2agAY4ILiWlqP42qq25m
d7lrVF6cGl/S8eyXR9g3bLjzxWljLsisdhnSodLLLZKoLYFS0yc+uRyp10uV8e6H1x1dWorVdu6k
3X3xIUMdHTiuKdQAfZzXzUjGZr0nNqZG+2x9s3OHh8kzDZ45wU8YuKeiMQygd2JFkFDdzfPcgEVq
61cgVeF1EQUDbWn3M6+Cd4Wc5GStXXia69VVl3CFKdXVfKgn+xEG3MfMWoboVJjj8bQFX8BU6xd7
bV0P10ODNt5bmF/4ozxOHm+wSPKOmRlBxRKkw7GdRXM2djXdezlq0onBbbLl63Byiy68cXeaG0Fc
woF9w3prt6Qp5JVhJDQjNmN2QAkLe4e4WYLUakyXtTmimXqRVqLX+alm9gHbKypPi9u/YK5VB7ec
lj4uu3V67RxS12Iz8J7GbbriEZF4EFxgyrP97tiDk+2egeevUQxyt6h5zWlocHlADm0nXPjNXNjH
zpWsQfsaSjK4QDacDqONKkS4vok9/+iiaLzDYkhgUD2XsLbMLXhAGjumtHq0aihHj/bq8GPP223v
D8uVNzJ47+zxedxH8zQSO/JWQSJNaKnyQ+mP+BT2frxCCKtQ4097atfGci6dJuzi0tNuZrpF9IBx
4hTiz/UU4SKo1PM7iM0PCllR3UR96m7VFLuYKLPWbF4D2sM4ssbqi1VN18g+AH/6nJS8mtHRzjgl
r2xLPNBqsUegHLsuq1HHS3PZcUJK/Ga46wmH0ZgyAr5q/PBtpOK6ZjkBVXFkFljj2iiQH/kP/I8Y
qKgiPY2Qr5sXA653cDYQ3Secep4ZswlnFx0gfUDn3caQQJrTugjGw+5SnJk2UCh2VSYCZ051G8jT
HiLnHwbWt4rI9kMvjavFneznwKsBTenI659wXN82s/hl7I5kn9U4D7uZo4QqQvsg1ylITf2xVAx5
sEWJ01rkqRPU0G4RIBNq770AE32cpsg50O+cu2B5b8SCIy4gS4ATfn5XbT/dTKvDd7+XX8yq1Nei
Nj/z+W0wF/c9L4wX6QY8ksQBpsKRTLnKau6frdKkufGNTDYmxgQOvHuStG3m5NN6H5G7eesZc2o4
6L/lwrS/ZJV5yLsZ+ONSJwhtzJI1dI7IGa1V2nvImfd2MK4tcwUosAXnza/1B/JyTL893KzEZwKK
eAGUNk9+4XwYbCPTtTLmeFPbz1m/65xBmLf8KMbp6zKsr5WN+qGPXrS5L4kAVHdbsaxggGuCKzex
a8h18w4K5JVxR5zs0p4HY3G3WwHsTfwU5TiWd7oI1xxqLwEMsLJHlnSCX/8yx98GRvBousOhMfbb
pULAtCWIz3t5gJZccSotUu5HimhRYMrIHXO6jxgsOqkAyWB8QRfdGMfaMsr9vvJwdHzizHZqcIKy
x77dsKkAw0/6lCYzBI0xbclSO+4rUsTIu5DKwzbd16mwn103F/1dmA/YGXqm3qjTfQc4nQEHzT1N
JsukO3u1fOssmee2N/jgyzdjA5h8hcA/6o8jNj4w54CPquFacNNPSdEQrXjyLUVOE9IFXGA/A+o7
BDtcxuBu4t2onmaCd0I6u8EgWAAlAzahk6cbe72VzA7qRxtDOcFqhlL7kDiXZgztH/tsLnofSLU+
7aVLSkIe7ZyHuVtP7fXEI2C95nXdjqduWuV4IkDIWu/MkOQVvBW0Ul/Zx0DNhNrsquMlmVchsQik
i7Jl7YIhY87kmT54AzVINlAKnTkvtj3cfxia8X68BcGEjsskAfoYBJu9fF3xevsvhQwbgU6DeWP9
tlolBzDWbsd6sC4BErwspnyGaklK2A4Y22nti2bPt9xSpM0IYJSfdwm8k/IoEb/Y2uw9arrGGk/L
Krzgle3DuIVZwVDXhsJccfR/+hLH7ufCnRDMxyDPCf/ag8rpUoR7ktIIROkwxaxJw+5N4DAffkS7
QUVEY0N/oquqne+9TVr07DNxEPaJFjsPrvWIr+1YOUp1N2YjpHvsabneRO4u7CpKgAlESTEz0GMT
/OqxevWPsnSYZ89NCQ0qXEty3UJglz+MKWdph80rBHlaD4t3Wk1Bzk7OdBcfuy626ETF3UxMI60m
OuIUWdSVNRPYC0TXZoRlEjZgpk61Ul1uxqLyaykLFGvY4OSWeGHXvTPTtH+CVyT2jkCNqb4zZFjK
g8+pd8Z4P7yDwjAC4lT92U8jQxxI1sMLxPjaeRD18lEiA8omN1dfPZ7rbGcIf2+5qv1seF8DMHCu
PR051/146Q/ynFOm8DWHX2/d6Eq+0pDYD0EONEX4Hwz6v83aLzOfZf2zv+ib0m4wKi9omkC985tH
hOUMDczjUflMyMdKBldF6Rr3RVcYD0snRJFpQhFo6aNw+dEMU35rFWUDy7p2vE8GGDzQfbUHTx1H
8H3eiPYrBg7jhonE/cIU8luJivRApFb42elLsAqyQEL02I7ZiiCaWOHxe4epLFi6uNU3z9/UJwtd
stWbqD5WUMWfCCDkXY23GvDgsEMcqNy+PoBwVNf7YvObesVPMo+2rNl9wH+InvxPhSj5MIU6lvb2
jiolkVF4Xl05HZFEFEmA3f/MJNM8iYFGEL44l9+6d8bvvo7OqIy47HVU34zoAXGTMUdnDSxPgRib
DMvwMeTFcKio7hG7ojGcG7oyyWhKrusP9MvXaFBOho8taythSzhG9FCSxHXxUWUlUr8B7UcSjC2D
fTtaHndnL262QRItjiy/OYy+tbVAnV3X/0aaq7NjTW1hMwAD28fT2umgOCIKM/4fe+e1IzmSpel3
2etmgdpIYGcvXMvw8NAZN0SopBZGabSn38+re7d7umeB6fsFCgkUMisq0oM0O+eX7QJaM/wpLRE9
ozlIDiSQuNAB1P5doz+zVcrIQWtxOxDKXdY25ZFjHPrbFzU6KsxzDBuONZrTIfYbUe9ih7kTm1kT
O6u5K6xvqxxNf5VMMZHAXg3sus4iskYWIzznNZaFM21ppIdJGKiZjSjIzcLXgk+KKEdALWvFzBa7
h8ZpVL5WU+k9EKETfs2YQEs+CFaFdZXchMdlWBUvk5fLdOEw03rHsZCsiQpnbUalHpjyVhRdD2rN
LPhJS+7UbmNO4po+DKbRRdQksD8yat03D43ubxgRaGaEapG5jI0C1a8tDO+JoZfVcojJ91hGPANq
5ffCMHExp6RI+TQoE6mGG+wrmTP0xfBFVrZP6O+lJJD3ibR3X6JZMFF8I9qgCeJWTFY25g44MKQq
CvHOi02jD5hW4ECelBZ6hE3vlSNsNbLr9zGhTWo5wlKnyFNFTYgmybvUWThBqg4Us/AktxCGgK1F
DuVlVFmx8uO6iVZmGbXjMsVJe6bcKibAuSva+diODLPLakqtgxVn+EZynXoVRo3RiHeYyZgLPSak
u6GMSNHQg2ZQkandwZ5FdFUcAly1wUvl2RD48LMAkd7kU7yL4Lbk5Yx5sjMlNOn2oZ9VxJkM8jll
YU7XAuFmi1SURGHPILsX2CUyvozSgfcAcZ7NPWKEcHhh+7m5TAMXwoxWD/83xk6XJDmKBro1l3X6
IlAqJ6tJMzu9xn3miVPe5/bLJGZJpdZfApVVpLdiLaqFhTnZiY20gQgx4EeizCOE2vWnt0CW1vNf
EqjRaSrtjkUvweNcOgpSbp6jewMqCrO9r+q3v8QoQu2sDPp1JMruMlHIs8S01qFxdLrh+y/kjMeU
1I/9GqDH6TeVY49ffe3YF6FdwQfIO6M3mk6lZv//lYX9vP/+D5SFSFv+rz3qX80pU9rrn7b4uDm2
fqo+/Yf/6q/yQkSELgXCPs3DqPlvbqb/Iy8kIfTmSwtR9aGSR7bF7/zNneKKP8jVc0w8K1jl0Cmg
PPybvND1/kCrwAodoBxGpub/W/LC4L9Q6jiEXvFdID0P+HL/FLKFjAUncWrbC7q4k7fcDfMlKZQx
Miqyn9htpdktw1y3vP6slTjLIZcJebonmj3aJ1qa6yYBr0LX3t1BlDWPiaPem26o95RZWJdS1SEJ
ZEV8AtIez3GA5Z7m0aw+VykgHnJY9zzSQ+DhxMFwEfpkYo7deFCpDvZBTjcBlePc9jb5wkePXszt
EPn5gcCBHtSz1r+UyKyVGom32tchIVYxHsyjlanHihv7TM9As3VEy+hYjdMtnStu3/rIU2soyo51
rLkikSEWQpH6THgejTLwVvFWzFO2LuDpb1tjCpw4hxgcktTbSioiQQTSQl0zIgWoevNxmYa1DW/D
kOcAgxJXAKBfwDhuSluMXxN3y6Z13J+2S1l86hQWF7vb0mZWOEAizbgFin5NddR4trqYCLcCUmhR
EVW7n0ZbUNfEfUxbvIPjQBVd8maiuv60DSwaFpLPBY01yNOsdD6orkTsIlAM/dJEkHyW9HTs+t6B
Oa2RSv3iDskPbTo3j93gxBzjY7FDoVX8VrENnFRBZkTg2l0yzLuxrqo9ZYuRWNFMvO1bE0SA0ep5
aju9HFovJrtAi2OXeEz3dC6MuzrpOk0uReER+1Rby4FFZl9wVsODminWD0pywtqkuaEGc1gwZSNY
0VTskb0KL1jPCEIHz/tdxyQbjO0wLXRU66seXe9qV4zsPswvEdROuA2k0W7DsOuOI1fHYnBy/8Aa
UmyKUVU7AdjE8FO1z5RIoorrLEBy27K3siLSioUSHDdAjiQdw3qyCGmyVy5NCXaZxgvfQ4nUKLFF
qkh8mqOru6lstl2fi8+JPh+4hdrjoyvMlcDfE9ql3Ey9TxCTiJi1M1oA3Xhyz1UXeUvTBJIiJA7c
IyKwLC89sS8DXXI/A2mSB3PLjQtZoUbzxSED6Mn1I2JtmMYM0OIoWWPWD9b9QAl3UmfuW01WCtM+
8TYLL7arI91dCTrAbh5uqgVWPLfLrLekSPR2zsbxKx4Jso7IQaD9c7JtRIXK2iOjYBMwq5RQnaKN
+MXr6ZQUKd05CB4XqaA3ikwExizW4fVA5jcrGz9LOvV8Gxc5k9mteVe92y1SiA42+JOl13ti/XzP
Daul9bJw7qx2PBbYmBhRLGtLAq11CV2ad7oCWpHZDp1TQ2ElwAKEMu7os5Tg6FVVNjvmWdg1HjQP
KwcqZ0HCRzG8YDSFwolsM0AyP7wZfq+fWQGbVTS606ary42pFAF1BiC2bbTmkoXojW5Ocz25CHp4
VYdTlgXFtUzUi8B0sBuw2K/pG+dp1KgDLsrNIOfBl2byOjZGmuf30YAVySW5FiHypIY7SbXJsA7r
jLrGqpb5i0+g/M4JpuHSO6P4kSqxjnMwuMvSAm5aZnafsnlHEzJpOKpT6eLTWE+xYZ/R2rCOl/HU
kaPuh9Vdkkt6kpPSi2gCa7c03bSLaNCfeOsoPm1q/S3piEoXbgmh3TQ44RVWIFYGA/aYTfXHQqWF
ho20cCOf+0NFusTRzpHMFta8aYr8OTdcD3xxInl84Rm4Lw5E+IzhJa2haAkoGfJXyat+K1Im0yIz
Kn2tSYAOiL9bOUFs77nKiKmwCaYp4HRqnlAWkSdV+26zN5GabhNiFJsVMUtr7hsYn9I4UIhHxs1M
8gxT5Y1HGRtKuUe7WAep8UKEnn/UeZk9AdZvynAKaDNGiCCI+Fj1No9uXieoV/xoFbGDdKsR3Q56
i2Q4xQz6i7hx3a3d9O4qzMcvR/bcWCxxZKLN4YYwVhSvaJMWFCXQuCk6MDl8Pcu0zfQ59bNxPabl
ti67dBO61Zeft7+KrtxTjvomiuLONZNHn+hmuh4ZVGlH8gm2IAUVJ2Csmhsn+jGCSJ0NyodOnnV7
SByn3ZlpQa2O0zvNEgOUtWs0J2Wmu7s5HJw3AyqZRhi3PCQBCZEOvpynHC7jPZUl5rsZPoFai4Ig
pRHtiavrX3aBnmuc7/IpvAQ9B1RLbzwpf+2mtwciOCit57SYAGeFutOG67Iup+O+8Loj8Q7ICt3g
6hQWG4UxfVaTEb32XZOgeK7SVUy4CNd2WCHWSdG/ByGxR3kyuHvmVJAnynweKNeJL0WApHoY8+Ba
FLf8niE/0SuGd9PjAkZXY0zlzk1D87HB+/RR6poGO7oixRKUJNojggLATz3FaTcUiO5ydWgDS28D
f4YvIxNjGQWifhsauuBXmTXYC7Y7f2+hbf+MrKbZWHRTQRf2DvTJ3HnfNXwerYKleW2bBGMPGoXg
4rKWY4XoDnaQzQdMBNEL67iXHdNaFvcqir6saSoObcQl5tfqGgvLebz5e7aT0vUm7nqStUQj9mGO
JDzoveQXBikvBGp3DPRGcbOvvEhVa8ClvZDcLpzLAb/g8+LBNEkJ8vDv2sq/5LM5I0ktrOYaKy0+
Kru4H+mVGjeMVdqCQ2At4kdMeEov5up+0vPw4uTma1fzRhE/FKMoKJA6aBUviNYqULGBbFjl4DyT
L8nmK0ePNYrRU2AKNuVKtgwR0PxGscL85r81acA92DjtMTJldPbtorlL2mwEnejUHtpYrhJD3jb1
AFC1djJu71AZX3yPhbuwkBlwr4z0qscyso4x8UKbMCZSCvaCjsQW4WZcRied+M42KQzHWkxki914
LSTOg4w0gVF4o7qm2tVjeZ6CjAVQQBAeRhd+CAeuCWQ+ax/6xc3XIACofMdbfQdRRO57H3hoLPH3
q0WVWXhLLV98V4hddkEVznc1+zOFV4E+sPG2T9kYDFwhFpW0o4WIaLJMeT9KA5cGMW4ehJOfecgw
fPQAuMys98AOEMvFgTWhl6b9u07jeCOiwHjM6a1B5xZRH4yGsHnRbSZxJfqBeSrAon8KRw7WI4lp
Cqt1I/QGuy8qOw3X1aajLpD0py4N03FqLDtBHrHnZ8EzRZe/W8f4Xfe+84gxIlgFyIEA5SEuFl7f
lB+h0/Tmyiwyuc2p1rxr0bgwgZTBi4aszlb8rnEQtrW1aEFnIknqR9ft2i0Gbm8jx1w/eBmPigxS
zTeO3HLoW/wMLRmSKcMjDk2bXH28cpueH/gFcurVZZbcKM+MNuT/JWutVPYTlBrldWA7+2HmJhV+
nu/gs8lHM5TcqVHrZ5L1+vVYvktS4BciohsXUecPaqXsVIVMYiUlXarwUM7/ElClC2JyT0jbH+MW
YqYhEeUj6727LO/b+64Al2NOubau3NDLdAfm/2PX4TqYqweqNdFQ6IdUuV9Obm8Nisl2WMjtk8ew
NAXTvijEfUSxBoCftVeagh0BKb3oJKSEm/j7Nva5e1Ss1hyEBLOA4eWTuSrcZGuTVvqpkCVwbJJc
vaI5NMs2UeJ3D7OSVriL0nqibnioS+Nai94TVyNPvwjTAlc38JQIC4fBIun9DNCfdBEj7iQoXTGh
faJ3SiunfIwgCalzVXo1yD44gH/E60lP+hJS3YgHE7kzYy5yiGOgfXS5aMnjlRcb03Uyh5jQp8LE
HOtTRBUP/BFqUcPWms8wNMauC7N0R+4f20ICLAU5CGdsxIVxjwTOx4o19PqOyDoc2W4bs3LV9TL1
2vougfhe0uzo3bt2265FA2xSKQvj082WhC7jTiracouiE3yeBUnPySAhfcahRSWCgohpqUEtPEXV
moxVImtpezkhZsKWxQUnj1lPspAVxOpc9u6SnuE3H6I/W3QVdu2bDppZ29+2ZGstkSTjCYOrsO5J
LklvKpcH1PbVqhreCKVEQSWGxzLV5loMutz5TtRugqBexCi1DhXaKbhLp99OAJNXDFunwpX3PomF
a/KF5atptM6DpBF7MdgZHNdsJ2dsB8nanXDxiqwot20m4r1nG9G2RuK3nhnBLwIG9pxYCn6v9Ck9
Av5GwiPkNSt5vDWm7f3QlWgPZ3UevfQqvNE6uf1k7OkGLs4RGNDCNKswW/vJXKJYT8fyAaXu95CR
hTcNJkIay7BrSqrjhIkbI/nJ47WbqAOmBxsGMH0W9sQrG8fhA/ru/BUrHZQXXbexu57QaTy1ROOx
PlAyc/sCpTjFqcsveRpf08iuFML/qlnPdFKvEosTwbi5nGP03MvErd5iQvfvLMPlaUOtNZ48THnd
Km6Mt7ZGqFWC3aLoL8wD5I8+6JF4Awoxd3nQVPekAgnWyCy+11OEDIN6sQfP0/0maU29lKCyVMr6
6rMdMUKTNsBjN5uN/G6asn71ANAnLB2cQ/RQ1uh60jpZUqLjvCi0Nds68/NHUs7M1SQ8BKu6LfZg
efk5zdwnHgaGH/K5zIM2Olmu24amxVoZck+5IfCeOdfczxk/30QiAmX/cG9/F/jKSKlLOffBIwJ2
ZkI77YK3kgfj2E1Bf7ONNecB59rSaef5KdAesDZ6UGD9mXCIqkt/Wz3MtG/M2T5H5Pj0l9orpUYc
iZgJ/+7t7aKtu4mcnReC96XC/LCCbDr+ZRCZzgA6PAI9Q8zKWJZweoeKllX/DrtSBFsdxkwL6ZW1
M7uzKGi7//cBuqe65J//ebMLf1HM3qZIs/50pv793/57ib7bn/qOQJbun7/Uf/rK3f/687fjn/oG
mv2nf1n/iZNdh592fvjphuKv38Xf/uR/9zf/hrY9zc3Pf/yPrxpP1+2rkfnwTz5f3Lz/b/ju6SNL
87TrP/71P/oreie8PyxQNgqKmS3o17r5fP9qDvbFH47DVOhSRumYAaG6f0fvrD9M1yOKhpv4z26M
vyf6Ov4fvrAsC2IZWzHAgv/vmINtvtA/ZMsAAlK4IELqMVzfcTBZ3Myb/2AOdsqEYi7gw21VurT5
CVa+vSvH4iQrZmb0vQTPmQRVrjNyKhd5DjlBcYfg7IvClZ/49nM9UFcViy5bh6ps9p1Zxv6p6XN2
26JJ1dvMqfnKn5kudEbqncb/+gstov0Zk/cIIsWtGc7YYUY2NoZBmrv/4efxX3mOLfEvf0mefgcE
FRechakowLn9j39JEjFNgWHLQuYi8h0Ck+aZD1cMRwVba20i2H3QAOHNKz/y+3FDH+SRsjdocj0X
X10bVKt6MJ3rEOhpG6hQvMDPxI9miNYcZfeEICTxkgC7GAdnUofIJ2xnvEIxlNUCNKq1VknvJu4G
e/N4z2Tpf0bRlK2yIm2w+qjo1ADoLIao4gOxuwW5Ae2n76p+p8rYAXZygw9V2JIDuJ8sa8NIWi5a
2p761YBJMjuEhJQjFELz6Vtl9aPcIP3d14QX7nsS09vtjI+wXnX2UF5dvFCLVoTFqZmi+GwZxHYi
aL0lfed2c3EyxXiFRlx+hZNuHnP01Gxslky+6rwK32QWV2tqenqC4y1a3l2CdpD1eShj1irKqSVo
XE88G3jg3txisjMEyxoNN3lWXbmII9NeYvHGWwITVr5wxJC9ObMw4ASYGN/ZIs5Brao9MsNsPfpm
iFqevHT2k35J8Jaxy+s8u58DjD8RAbebEozhd9BMxhpRc4R8IiNdH5/mcPIGATzSO8ZKmJY6W1jI
n4DRjM2kzXaXR+AyE0DICtSx2sh6ZLSYJvWrhwxDPKnG8ltR0PCmI7InZzQ053GMxw1dsPIFRsfa
ON4YP/dRZqxu5mR7MZuBoBIxMzcp1uxbpD7XVehP3iVy237FAzPCa8VNiru3xo+LSIXcG7M9GI6w
75qhq7cMNYicYY82aZN2H+T5rJqhvQvNdm25rl5WJZq0ylHdnj1CXvvGJuDXknSPEs3CthZ/cxIZ
5F7UOYQVq3pSmf2xMkp3k7B67rOqsF6wJnTwycw7dWox4Bdm+Q7FLq6dmOffZeoQA+Bykzw2Oqn0
sksBBvMUrVljzeNJs1ANh6o251/E+908x2zni5Sqegs1b6/XDnqeDaAsJ4Ge99q1v4C0ohM3Zr3i
TfjE9AIpVs4Z0i4ueXfEQY0x4d7zjeDHCfoz2ZzUTob12hvVRnq3XkgIhks85utG85FFcsjup8DK
V76qvKNU1tqK/XabJNGhj62HpnMxQZf6m3FxT17JuqkbMLuwK8EJCb5GxhPmhEhaVDi8TtDoUWh/
tQUZp9iYfgzrkXjLOy2CdVmQ/THf9MQ0edf9/NT67SFKnSfyJB/ztHywE7nDxr4IkXpwTW/9IT07
Pugi0R4kjtw8IT0vE9VknGvtU0VlvJFNLxg/JM5q5DOR792EuNsiesaltPLy8TNx3Kckt9/nZO7P
DPP1xWhDWk89NNKdnX3PVHSQD6K4+nvjlM/+YYQEwce/c1H16vYHWyuQiWtAPhNY2I/0ZuiuRbvZ
PZlhteZEIgah4iG8kdVuE5x6NtlbW9mTOxcnWIWFQ5ERAbDY0TwmjQlthLXgQ0X/16LUXtN4+FX4
frY0Gr9n3qEio6ipA6uC6okeU0RNZIPu+iSTXw5W9FVWojRBb7Qi8/ti9fWbkSXBjxE6xs5vvQOu
lafJS9GteX39aFHVZFdF/Ao6yPA4hksHYkkWyWEssalnr1Pd91uflhOWEwyXHJjFLXmoeceA4txG
YTRP2U9ly4esBDmDi98QEX83T0W71sQKL7zyWXjBUxLcoVV9QooFFZNX31HO11cSpLCxo3Mvhpv5
ymD9nR4EaWiVX25Tc1ha0g2WRNIeipGA7cR817V5Uco8o5BYzMF4mvrCOI/+NK7ntLnyw12pNtiR
MdwALLMdEzX90Gu1ykzo1K7u0GwkaJ36DqeJ3htuepatt/ZgPryU+CcRAiMMUt9hQ11NWX21dTAs
aPjEnxBxsvnpW5z6b7BQZzfkZ5W2zmvWB+s0rK5DUl7y1rpat151M8gOLM64Yo3wlBnAvmU0YkFG
KpXTAQrpkF4yx7jwUj+CtgDg89ViHyFsGu6tnHG7Ruy1CLAYdtou1/3oXcjgZG1omss0jqfGGH41
U3UXBR7lV/FHT8HLNCu1jJIQIsRMjzrojIUMu61temdrxsWpW5+VdDgWUUPyR4Bt0XjxiPuGHiTy
39XAW+M157LwLTg/U8xrSnTw19TOfoon/HsEvZkNGlwolSJCUwGK3nvPdm8gjzVEu0S/HK69VqpF
FofRrrfakyq9M3GQ2dZtfni/kpWKU+TjNKccCalArRpnOatqaZ1CbJ0niZxsy7AOYlXbZnVf1b16
0oFvHCrffSg8HRMzju2xr/ifaNzxNJ4XMc/6xENjoGo3PehPNKwcPH2wy7SJPrf2o6VioDikQCfb
EbQfJHRe984HQnCoLXeMyNEziJAg8gj7U4TTLjDOIp4NnhcAri5Fn0P9SvxogMq03ZLoqA+W3Ieo
Ll9YMi6aPKUXJQggP81R8EzX/JIetM04Adn74hC4fECFt2b735Q+joYyU+fAOfXyJbhpgsHWQOiM
9B5TJa8yufL1fOfesowq60XgpXLBWzUw7jJ0s192mbB0Rkm+8coGg4Wqykt/Y+Mmp3sXfnuvie3C
P3xrvvUPMU7MTFs7YfUvgYxQ5MXZx9CC4PV2sAFT/pZWgtlN5OMiBfClyobAfNG432MlnusZVLHx
mnHVNcWnKAt8PwhU0zKTsEhqrw38J0MmGavi4hFbH8lu/q6S6X2XwyxnyXPRpcfIAFEQ0F5Jda+E
V9xV7eNgdjvMaStFlm0cKTqO8dQiG8J8HtY8IOE2mZJD7iX4K0p5yCDryRPwnvmOf90Cw8eo3tut
uckndCl6NN9UQqh/Wh/mvP+dRc057OWhdctt2Ia/VJY+NIjfRRMQIwvuG8X9A8QZstRJkvPQpO9J
UHSLGpsOdg5xiMV8tAaiq8uJI6rngZ+R3QI3mDuZoKlsNeH1ZgJgpCjJSTHil95SCVJMFCmBwiAM
veFBXbjTPlVkc8lMnrIAenTk4ILXRRvFhL+AEr233eqzNXt+WlRTbOOmHVZGJjEkzMqBuAOAqwjn
mSIi4BBoBkMDO4+befDtF/AUG5g5xSbdj9AAU7MzkXzxxNvLkSWZNJdxh0sEvjGVFB2WuA1R5jD8
Y8DZEob4rDxZrfyi3QxUTmGcWFudWVC8cYtgtjFeGFhVICsRSaYY4pfgryFdW8lbbzXgx8UBb/TV
TZjEJg4StnzxjtsVu6NKVv5M0F7chIToM1WgPE1JYXEYt0FtP8mM8WiV5ICE7lmHUppLEZgv7J7X
SOuz5Xqg9AIHe0ix3y2z4Uc13or8mStFJO2iaYWxLYxsAzrEB6w4CuGHOZKSuXqDGEpJtmDu5tk6
4kfsXkomtl0cB/sohcsfWzDWJiCVBpiDro7fuLyTZVy1L7kx3DfCfnHdYEeJCjxsy8kBCNnfHkqf
9GOZTFiDQnFRBWhdneT72YCatT3zjBOVIJSyebcVI61p08pktuSv1eTBLLLCL0Fz3WGJEzLmSW6v
uk9fEFXtEHucWZOXng/MjS95isWrBP3naBtB6W1F6EFt7iiGfxaaMCOH5lV8B6D9c/9CM+fZxXwi
fQ1oPr76scbH7t3bQ7hLpXqeFL7LzNjWvfc9+yj9u2wzdqioxkkf9ajIeTd/JMkOqzhJbyPZ0Y76
X07HdBPq8qgdKl07j9wFKced03ndR0N1ssBAtSZ330dVML9XspkWU6Y/+F4/gil+czvzDqkbgrea
bljbMdB8VeNnUBZXZ05ON5IYjXtJIKGP5XyhPGQSVotjIhZ2ijOElMwg3uNoPaWmCZMAC1WqE+GS
1dKV8RPe4GRLAzq0BYH5SdvKxYQCPYuRXBBKs44d7nMEqojfOVxjgnmcB+jQQyv8lUXA4wa/fuKu
/Zxjx2x9DvrsySF5Y5nl2Up7zm/LpHOtHE+ZQtJqz0+G6c9ridrYqdMXCJuHIpeM8xy5Q093WydR
aNOfMhFGvQUuTJ4KBxk65VUelgU47Ho3UT9OQGsysCeWwVuIHGxPWUm+LYJ+2tSjHYKBjf5VMm2v
8QZjV41qS+3NOar2ZiLKjZ2m8bbvtPND6Iv9GtS33gtrEnpXEWMjknbBGaLp7kFgCpthRpesc3PJ
8CIxhKsOHiKhRPfLo27nzfQoIL1NF/jGmyZK71mk8MpWSrK8dphBl2Qvi2ZZBp7z5I8lW9wIx4rq
xnJ+qFzBmFakVkEddt7+RlpwWyMS1Dqs5RZVCIakALSx1MaTrXFRxJ9+1xNtZGOdGjuDJvA18vNp
P/V62AHIGXdi8N1qoaq8I+tIFQ+AJ84mEoppsZaV/5bawbj0bn0/aB2nGiTEDDZosMWGKFz57XHW
n8D4sbcRZBQ9YzwavwjCmQ8BdO+bj55rNRUa4Y1ZzOgfbXPMka9CaAnyiXaE/kePWV8HmzQ0nN1g
xsm3DV2CD4tmemPhQJMGu9REQ0SLBHUDkgLy38i+jUtJ4x3pGNFBUbexrskG2s6unFuOu9b/hhJT
94wTQ7hsSf68iw2dsq+ozjuoHFFq4jMT9zdZtLT8fofj232ZkPJ/1A4fvkrLH12F4lHT87O2O7rZ
FlLFd73j7GkeeAlSsyElKDW3qutoNpNBDb1XI0Y3wkltWzkELFb1uM06ZJiDZYQ7DMcAq0PtG499
nAkKyWT+J+pPNiluVPzrzWAn24hOhuc0DJKfSY/jO2JGZ9965bhpy5lJ2ZXGWQ+lcTajgaswmvpD
QkD/Jg4pNAvZ7bdqTJIPup3wi0T+zLymx0LsoCXzeyI/sr1VQ3OHQ0w+7ZR4+3byeihAklqnIIoW
vDf1q4zL6cPv+tdO8dzX0zFmhdpWrXMzZMV++mkS8RGzKYVJzpI0wIe4JgL6OSfTklQPSBvlDtmX
iwrn6NYubn18OLzwUEBoHQQ2PCeL7n2TcivwhuaAiE2epevnK3i0C9+2esoQD2xbi645EQftsvO9
O+mwwtXEoyD+VHd9NaCryY1J7JCBUZ3nT/VGI6n6NFwYXcu1krd6tNSWG6a4yjGOfmWIBPc+SieA
qMp+6CKrPKMaoDOerpDkOeT42LU3T+Ci92VmLmfoiIVLCh8rl/DuCF9Cj+FEbrnxbYCyxCOYpcbd
vahFav+UFBz9YnMIvoe4IeogmqJT3bgUIdGT85rPdvwUTUKRO+GJC+xHsE4CE2+Vg0bWHXNiLO22
IJVBWZK5Js4PUVWmF1PknNrK6zZtq7JX6uqq+9w2y4uIEbmnbmZe3FpM17ybxlMitH7PLW46Pxm8
a2IF85bQz/noklh6QfGnaVUxXSbjoPJXeY00Z0rynsYWr0jPDcJAm5zTuvombIERkpmVpDFZ3Xth
Qz9Y59jP0mKUS/DJHK25nZ9M0XHLsODhwAmr2KCNh7zcm0pzA0uHycLsRtJijHQf4ve+sGc0K0Rm
elV6brIMtGk/kcZf7JKozjbS9FAwKqpZBhRBqzGTSCt602o+jHHOV1yluCaIf1zFaMcYC/poWWBE
XgbCLF/nINLH0sJGSO5wdCSw4dJMeDWlSLdhNCL+DRgq7BTwpsUb8ahFN8LKJwChIWwMjQMx/4tY
92+JxkESjmF6bOuqf26U6R6saEBqMlbJox7gezob6aVERE9Kg+7ADfzZeooMM5QLYqFIprNxrd4b
piGvbVUXJweH9RueuHHYVFktzgPv5YaCzphpHlfeHfaDJNnZkv0PfU/C2y1qYn8DOz6WeduZm0m1
Rn8mPQrstJczFKKXZ7JbmW3Vk5Rd58/UW3UUrZKAd5HejDA9Sm8roMMLadNeqtbEQykWd5dFNGgD
/6lstLdA9i5WCb6kIxp771IwnRDGyre4bB3rlkMbsjAHbS1XbZcz//hqlmsR1cWhsWXzZenG2jtJ
QTcMqv2LH9pcCka7tEY7v6tg5R/KWVivQd8P1Ka2HFERS+y5rQuPUPPsV0rTK527ro4ec4xbWyTD
3ZtdGs6XkZr+liireW8Zsv9UeRl9TXZjfw6pST06SqgDXVNo/Dn4oAQDI6wY7oFlm40sUvRqYZmO
OHA4kYE6SAvGTxacB3dgp0wlyh3EeaHxTqdm/dFlSYFmBhQT6wM2rjGM65mcsR76OJrIH8TGED6R
X4LOX5EHT+0qijsiNWLfXrVCctyN88DmRrxztHdJdGMEjbuGoT6NhzU7sPMY2GraTsbs3SdQtk+Q
DwwB0hmGE43T9mYSDI6LJA8LeXMUZLt2jMMXX9J82pOxvNHg4rR8DRDN64Z+nYP2KiLSang7uoTI
5bbXIzjNcaJXb0e5hVoWczVt7c7BEInQ/pdrjMOWT7s6uDrzbHjiKANg9OfyO7aGbq8qK7pQquu+
GAwoF49YCPLK+PooJdNg39UZhzysn/Pc0YJSbEhITJ+awvK3KOSJRkHC4JM0Sg4VcaOQmkRaWJVF
/gZWTIEc0msfJQa3NcwRAuUqmedLqxvjnMJ8fsVOYgNX6foxVU0drAoEtv+bvTNZktvYsu2vlL05
ZO5wOJpp9JkR2XckJzAyk0QPOPrm62sFde8rMqVLPg2fWU0kM8lIBDqHn3P2Xvu6N+V4G82FvSlH
r83WUZERiZvnjb2eAotEN+SW8WNtBRZKurx/sufOupgnViTIV1H9wU8xVg4zDKa+Cmgaz+kWX6sL
2o0IgJQ02KG8DaPIkH0rFhSKhHTN0rT7uj9EE9w0NtBWRuc9FNfQN7yjM8Fcp7mSNKe6kfYx7FvB
HZVgn3gmsLfXkwMTmsYPK9gb4Bs60ZVUVwrz7WNravNURYKOUWyNTIg7unBrz0pAYiKW3PpMpAE/
9c5yM3qhR28tHpDEoN3YNzZWRcR2NFkazcZ2gX430BN+oqgLjwMItSMFZrOzy84glLHkJUgKGBYD
GSF3dM2qS2Uweg6ZMx2boKWgwc5BPReX81oSdLjPFS3J2NTeQ4RgkD0/VKdHUyn3paks5A2c07Me
dXnoRlw8+dyrjaLj+zkE3WldVaP2iisdF96yHsv0A4aVchsHQPnjnMnTykHjdt5g+PVqYA3RkER7
e69odE/PfV+7N5QYsryabW2rDePjBfcVWKhdMbLq3DhJU934wgDGQ32HWMrH8/SxrXT6Srsqp5Qv
4/iYmLZ7Rpbq3/U5GdDg8crXJTXlN0wiZsdWpH9ClMw7kQfOx6FF68f0r8ofyLqqDshOvIs6kjRg
8YhaV6UdYdYhwOk6dCqw1TrtAR44MdCaWp3qHqBYIwZ7leXC3NBl4smC7fM58VO7xF4/s8mzHSTC
4OOHJ9pibbaCZd5uI/IYYaAQAUF9CBTC6uML0AXymLHneeL5eGthQNw4dJf2pIl19xYxeI9LO9B8
mRzL3BUsNfFGLopHAcRpeecHTBsEDcuNLNkwD1UzbOn9l28MD+r9SP7SxKhEzlurt3h32hqz4Qpf
VXEiPAAjsNffQaVkPECq9GMXAy90ysC+ZBoI36jzVb712rJ6inH771jsmr0TEJKXOLhoNrqLoi9Q
/VCl2mgFN3Kot5im48sKQewr91VRkpnuq4fGbdN1lrgFfrNcd8KzdzJGW+1BabsqR1BQLKQtmCaR
I3aUZ86QNza3YZhZt6lYHoMkeGzScLovPFNsEWEBneCnauiIvFS7qNILXBbpumeSyIhMXhcNe+vR
8WG5DL51gZY0O6BxhsRY+ea+4eO3rhqv2SC2LKEg+u0nFpnx5LjzciWwPR9j6ppTUjrLEzZaXEie
Cwg+buwP2iYYcGT09yVHmPJYhu1bQfTEqiNHc4d3rDvZDqOzlagVbAvuBMp/aAZH6YTFzZCScDn3
0QGKynRpN/zWPKv6ZgW4pb6gET3duiX8SmgHdADX9PGynAI7LU5wTk6LO+W3qcZgnTqFORbCM6AS
yhL7EgbTVwuE1BOrEM0OStQ9pRW7K3s5EjxfbUhGBcFQqrcsn3N/NRR2zFAkUwTDNeiMD4pv0c5d
Egz8bFaqZ6sBO+l6NBLtigHdFOaooZd4vGqWZUBwi8ya1IUSIaF9zKET8pi4L8ppvIOlBrWbMxne
JiMuOlxoTrjHNkCchadFcd23TB3syrrOk9p9jVzxOfPj+Dmo6Hs1IVy9QnR7jQsO10vGaD0L2Cu1
8UsFcKc8o72cdWVNjJxcbjYt75l+0MKmyzdKbEDUPyMUSaFPL6houxSoX3+hRNWss7G8GnO5oe1v
3Q9to454UssV5S82//Bcv/fyxrRmfilTxigTG6+V53PaHrPSTYb2KSt7lIPnALzJji4MZAXEaGqh
EiWfN043tlc8RWHzVOdYcVIHZxybjMsZe481dOffnnfWXZT6N3lqrsFFbOnZnlQlPoVleYSdtJps
hDsyuE+n8i4dmytEMBCXCpUfiGG8i8g0eJZqyddxOYSE4qLyhCR9cQ4RcFdinMQL206oIAAQ87K7
H10SbAZtiV1jTUQAgDNSebV3R3bU6DuL14V28+WSznDKbPcsqgMT7HwBTeqPzJQDb21NgL6waZIM
i3i/NDt6YVhm8N2gh2/Ny8jSt19ihD9L4quXgEx65FIL+Dx8nrSazHjf8UqT6Nhrhp9KeTSz2wxs
TTunj+3sk1NTpGF6mtzxbCkCldARF7wFO198YrZNTZ23za5WmtlP7zJ4n5xrIE75vstncwio2/oV
pr1vqZk4CVGF5OYuWJ5GRWigbOP8Dl2Gc01JSrO3wVC1l264XA+shfvJKyBLLMMLasVlhWwv3Cwk
uN10VOYX9hQTO1e7cofZhIEh7DyKhkzQdlnZPa8YdrNxJxHn7QAMtciVq6EaDwCBohUa84yLVDFT
Gwu5T/102U5A8/uNex7LrmWE+WVlRNc8+T4WAgym2XFW7XyiWnS2ZqYrWlIq5+CNxv5DwNgQQ3ZM
f2yuo+6TgFl0n4dqYlSEqF4txXykFVyKjdaVviiWHDAHTe/ySliWhCKu2xOf6vEJUWJzanHNfXat
HpUqhSj1upZd+1abbrqcUjd+QS7UHqfZq5jzIuK+ADMm96VwBrVqkWAQiZIYxRZMRCgY0cLAfx19
vrfkdWCpEuw6aLDMo3yg9zY8kZCEQDpIC1dtWycoT/MkrQqcwGSHl3WkLBJVFqcpdozvy5SN1aIf
coJUL/3Fc648f8yY9WegLGf8qY43yXtGhjXthHLZsycNjyhyUICOgGsuQ5EQ9Dsr2WFP16jyi9lO
tlnm+M86RiwOnrSteGPgvz3ni5vtBuy1B1Ifyzv0Y1Kvxo7wZ3sJ5BUbRueCxrUFsisiwpaCTrBB
ixEGB7siH90t3dsKURBIEicPSL92O9+7FMZ7zHOfBpXG+nDdUJceE10nu9CSzKGobpO5c/jACrF3
4Qh+s5ssgV+rR0a7jVE3qucFXA8Kb03rufnRwzXLvKirb1KcKy8M3YZdYuFXcbPEXvPF5vyYJzL1
5/SS0RnuhrBkgBxHtbX1vXF+LHVfPbkh5KMZMcWKMLButwC2uhYyNIcwvovt6pMqkxddu3QlfBBc
JG4PD4VcyMNh7/oBL4V9m+OIAWmaDZ/a2LL3XZZaJxjaQ74Go0J+ngny26WLk4e57c3d4C9f7ISu
3ZZ2H8BS+CX4/gRmd7UCeM+0y3JLQiTZat7DeHBvz5ktBAYV0CMi5QWv45mJms4VfifXkQwZWMOs
WljfINW3a4FY8bmgCgWq5agLfDZinUVwfVe5QqaKKte9CvDZoDwIhkvTY4BrTSO/GAtjHoNcfQJY
311Ww1BezwWZJowKiYvyyi9xaB7yUFTFylAv0l3lGPX5WeqJv9xk/RmM1PpQTRtwcY0MvrXZsjym
pD6vez/5qkzdHi08MFsq8PnKL5L0hq6xjzNBiPvY7/u7manOFW4p2p/hgjeR8HN8MiILHpTl1Xir
vTT4TIFP+VRT/ZK+Xbh3xB/Sc1pIr1nbSHIFn6W5PMRj5m/17OuvPP4IPbDzPLfwrA8U+TGtJivY
UY8eEDwvh14XgF39yvV2hCHFO6wrDNfQgIerOmYcpLsGi5I/F/F1GXQY/MmYvgMUzAyTwm7Z4wH3
1gmglxErku7Jdeptmn/YY/QFTSx5W5R+ddsDdLuG2V9dpWOsxjU2VaDZni8vqPGZMIwZzaq8br8V
AHteekuTScMVBFIdjJa/rfLiaaHz9UI3jtYZuVqniJJyVS5AkwgqarZ5RFuFYad3ShQQkXS0hh2o
BrPGdNK/hrVjNmQUkCBvZ+UJfEt4QSgEE0lMd0gjvO6+13gTFcnomxqi51pA08Bi2PL5VOj4nI3N
Rm5ciOby6+BOxc68SYJc3Vcmw69kyFYfjV8/eyNBROz5Q9PduuEIlwmRgjDgv/HcheR8e469Jn43
oKUWcMnYnoTHEkf5pidxCM4qOvJjjpMUaGA3b3pFcAYNR+551PG3wsXFQN+WL/QWUcZEKZO4KjuW
QdzcSITneyrb7GnBsH4DmQ7XwCyKj5Iqbx9VS/0hbGP/BTyZ++YUZyEwMyBMJum09ictN2Us86fG
VE9jSwA0dcQNSMb6UhSDd92LxeIa186V7XTTrk/6+ji3FURT1NGgTIfqlp4/5yrVJPsNbSNC23Mv
fPZSMQHyEPij2IVZ+7Zy2s9pOdgL8/sgfIuhqB4kPjNAX25/pqBk6YMYIkaW6A/HK6YY4yHoZEEE
g9+MJzuywb1ULBjNKgkS9SYQ3GFJmK8C0tPptzgRJl1Nr8bY57k5zj192Q9sLrt2ZNoyakNmNGOu
RwmCyThWuR3AIH3Jium8oIpkwglllbc95bsP0gz/yAoCdL0t8Rcgf/xKYrC1jpf5cRBwGRs5YMjL
yKmiv7YN485GReJW9acWzco+ROZJ4xM80n3WduuAonkrGRdfTSQW+JumqPSbTuCC0NxIl2t6aun1
gNhrSyJEvSV386LOPRwwEZseJuSOcw59ihym9UBPIW5Y2vptSujPEYvIYD267EK5mKYFsGT7XUZO
R5IhFOk+ORDDG61HqymriyTF2MBmxMYCyH/ZOugLtphH7JPv9zGkwQYV3vHXYtWfk0C/e/IdJYUS
aBIhOYp3XnoAE9FUidHd63gCLhgTBZGoNt3/cy33/5tQ+8Z8LR+65uvX7uqz+f9CrY28+hdqbYI0
krfPb/8FbeG/Hqsvn6PqZ+gCf/pfoaDumbpA3KYvhRd8T2j6t27bciWpTgwEeGRs5n5oqP+vcFvK
P5BSn+OQKa7hMkjid/6FXQDjIBza5udnTTBo+Ue67Z+fE032secSHeVK7cAJ8z1+94+KZuF50VRH
4H1iyvv9MLRqO05EY/5wcf5GOu3/HMKiXaEUampXMALivQj8d68FCFfa/m0WrkGQB1fUBtMM02AA
PeKPTfwxix0GH3Ni1e5GzAist8uQZEzZ0SeyFJfJvFtCkgBWrhGEMjNEcdsdURV84Ai1gewOXGo6
GeX0NwV2jXwLN3v64hRhdzlaipIkmorueUF76NHJI2t1w4ifTzCEnvYj9ormtplxnxxbd6HQCfWs
7nIaaRh18r6BresG8H21tIpi3Yoo1RchUUH9BSac4TZVZPPhgTXT9cDHzUXzAWUAi/BcN+uaVIYT
IlbG1WlZ9lR7C54uGo6c3lpgIf82QmiNyJGJqpvMipPnhFtOinnr9s+1nRMj0iCeoYtjlfOppx+g
Lua2cS7sNFsu8TJ5CyIie1iQtEKFASeaI5dnfkortMpiBjM6q6jrB86GNiHu6ALymbWptONex1Dh
oPGNOr5jJUdwkBEbuFNlWUeMcp3QR5Sd+wTe1IgyEF5n9rU1ZPaXjBxCmP5zhjD118/Ju6fR5V0A
JYJTwSU4RTjBu1QvviKd7c3nCNKlDdCFLDaa2Ljf/foo74LMeBrPh3HBlrhskWzATj8/9HMZ+nB1
oKSB6R4vcDvft4O0N1XntEQ0IjJPQgoMBjUUgYpgTFKKkt/8hvMD/z9Zan/+BELUtJY+kQCO/y6p
OUrpwtJTAK6u4/Yqnxp1SEByrBb4cds+YfTx63M+v8fvj8ciw4nzLp7Xjp9PuXPUhCuXby+QTrN2
FhT/OaA2EAee/POjgFcHX8zfvOxnI8r7Y3muPPNgvl9idb7LP1hBakP0QuunIWOQTL7lfUDUEpC7
Fsjg4KJvj62uWykarcvGwqtMcpJub2nfi69jVSTZTuWpOk104v31RNDVTT3w4wljCEhsddQAiH/s
dMd2LqrZbs5oCNhaxPVLgLbgvpFanmLEBVfwUJvr71fxf2ML/w+Pxg8P1F/gQo99yeP3+adv3PlP
/AssJP+A2kOyBXhryCB80P79ifP+0Hy6gOkL3xee8nih/8UVUvwvh5dPSM/hmdQOf+ZfHzgl/iCb
WvBtkkSbCaX/EVfoXZieLbEjASIX7IRs2wuCdzuhdHKWScz4ZxbjhG+5jQ15YWqyicN+eIB2k5MD
t0y3XinGo7Sa9jdvw88vg8fh8ZYIgl0wYGkt9LsXj97aXGqAfngLYwHofSEXtA2nh6BR5h+94xzK
AeHE15yan+4oWWc/v3cFQLCpHb0SAlyaP9KiddcwWsJNTYLfb87qLxfVwTUGFgozmlDwod5tG1RT
TggmEHsiKiAmApqZtcooIZiyLhqhCIdEXeXjbiFHNvjaju2s/gR9/cdlRv7lynKWrGX4sTxgD65+
d7pEV0eUrhkhd+GQnoVoIy0MQnN7vfGJTmWE2VviofXm/KOOCPVaDSQxPJMtW2/gP8zpiiqpf9YO
BueVO9atvS0pcYp/9Ek73xTv/CTTgAWxxU7rfCV/WAyT2c8lwRQ0/6ENXxnAiJdWUReXP7yNv19z
vx9GcyApHEHhR5D8z4dBXIeURMIsyKwyCVcuqDa9UlTqXJLGFh+JDUxuit5iyXcDEMZ7O0pGBnyR
dF5HRgLxXW2L+Dbx+jahQzJUFmQ5eKUbsrbEY0e2FhpGeAS0KQ0Zs4zSy+uCwl+tGhpLw74LBk1r
IVZDuqpT47z++vx+/lx6NqMfUvw021SbRYYP2c+n59sOPUepkFz2WbZzM0Ry6FkQ59J82wIfGP80
qf7nh+tvDoiZ0QO0ywGVLd4dMAowbPgVehC4xntHQ+GxlQuYn2yRMKOD3jxUviY5CxFH5XwchXsp
fFLCCRUihesKj9G6bq3hN488S+IPH9bvVwEIG+5PoC5C+t/tiT88Sx4TB41YBzZ2o7FVSVFsi3D+
CsXaP07OQGukJjDu11f+/LH+n40Dx2QzxmaJ94P3nHf+3Vu2DHE5RQ6irSDzq4vYFtmuZOd+9c+P
4rEp5dmlnqdy/fn+9gnQtNTGfDgVfrEe2XRvQ7d1f3P9/u5c+BY43Fh8frRbfz7KDKAoJFmVJxQR
HW1o+LFV4OV/bhL+47PzN0fhS+fzdfPBL/HV+/koWKoLa0I0RIJV/blw1PhJ1o3z9psL9r2T8NON
oWrjMHCaBSs+VcHPh6EX21Zy0K9N0LPkixj45wEJcIAbReYAxI2IXpAB5OIQOY5lb3LmdnrLJD6y
NvVo8vG671RlX+sEmduqF5lXXatCd+2hddM5WiMTrXCy48v0AVg2VFn2RFtmlbReru+KYarzow0R
TJ3gtfFnnb6ezSWwWsxuahZyQagfpv2hRc2YbUosX+i54tK5WeqIKe6SG1Fswj5Oofc3QQAOLQEe
NHBDwBtACc5Id0unL52WaJebbgQ8DRYrjXixzBjdGJpcB2JXpvzF0mRJoljzrPaUx0W/3IN9WMRT
WMVA7eFE4CYEY9a8gpOxIpR+1EBrASmjOHhJrjLMFU08wGMQowNvB4japqtsYxGN0s5MUIz2I8Sv
S/MijDUQ/4cVodsVCP1vSMIlnWtuaORchosZFnr5eK42Xd6GyNcNKNXNaE/VvMGZ5rUbh1iAR99d
+jOKHmnpzprxZ6+kg55xXaNdqvc25iHoxlXj0PpUNeadSrYaDwMBAdGaQgXAPl6GZhfBR1cXvnS4
PgRqLTAKPeYbZDyITySvVtgcEwfut8m0Ve/kRHweTIXzFdR5AeRvZuh0R4HNJy/hy33NUAcSfsQl
/T7nxtw5VDMJZvTWho/nFLuvzaiovhGV45Wo+PVPkJ94CHLHuZcdDAkMbKYhlCmUBFg1RA2QB0BQ
27xNsnB5yexkFldTldKLklMpgh2hgOVudgp0XTbyR3Fp+3M3oohTWX7L8A+klMxs0vOYS1BBd7K3
PsgGoeXWMnWBfSVvio++GoovYRIPIOIc2C5XM1JiDLGyI3Waldsm/NJrZqBqMLi/WoaEIMwnSX5M
sDIPa9raODYxm9dvthVRoZOx7BwSnGrzBvQfGLuxzQE64mFNuRMk+gFQW2a5DR0LGQDK38JbD6iv
UOCoAn/u3NADWZfJpL7oqvJxnfKFIMWSXVu3A8gt8yPxgMyEvRTDNXGPKM2moY/nHY1y5sqTV3fo
sSrS5NZh2fLBTmiJf57xjDgHt86dZlvMlv3FTQ3tiDGdC77BxXTOhRZFd13UU+ldwP6sdp0s4wIF
VKZOaYis8VbnAXPGWoxn301GSvI6qhvwRCLNCQLyhsALd8OMdntrVYa/ls9M/Y2gpuDaRk3WkfLk
O9O+nPvFu+2H1v7oWrUxtyEBJfCTuxY7I6LS5HIR9QAH0QxJvS5wRZ9DLCcsFckYn0fNrTV9TMfW
wko2TENFwqQnh10btOWnOUhGxgN5jETADj34sv5YI6GmdaTTHY1T192awQAPqeHtL+f8Hgd3XrZ0
+d6OM11tkkiSj4aGyFOgmXpqQ7ap8YNVz/iMPK+ko7JosOgrUKSSkDeSoZwV80rlrqYl8PqtKhv/
WJsWEZKdg1UmMS+p77Gd0y9q2MSTRzcWznJr+z3mbN+unTeRqlDuHdQe8U4sdvQy+fUg1+wx67dE
dd4VzOWk2ioj+E73CNi2kna/RdKGb46urN1HflJ4FaYtLJmyKm2YahnIT0Ih6vqQ5A3DeJE2WBoG
MhweEkUDyPKbAMGdyJ2rzHhkD9WhBwQGzEqG7jVPh2XN2Da4tOO8aq7oMbJbSmPVqAubYMAHx1s4
46FQ0VuAMf7achavvih8MtDXDoYxsbGdoF/2aDMXwmq1GevbIewW90K7xsFQoUeCP12XscwKclT9
udH+fBQF8cRrp8pIWhpANT9LjErV1rCa7ZcExSLyiVjVuBEAHqw1zn3GkiGGPW+RNwtotmhrLN2O
TAj47hHOp4sN8Dd56SdtoU6IcaxjWY8ETQ+Ipu/ygqH4zpSNW68Q1Y/5eoF1RNQvlo9kgzwANUBD
5uk33o/2w0wr9XNlKqjfTKKYOHpFTL7qMHUdnUaIhmdVSojjZYRjzxgxsygajRsF5PUERY+Bw3j6
U4BcwSYwFM/qrvIGpFUaL2lJPGFh3c6DhWNejBY+toVjvjrl2Ia7Gq6MhHnDoBIbfNHAgEzNCEBH
qegDVk8P3WhkQ/jUeFrIGsXFcBOFxK2Q+TxXD6GbEJtKGmbMg5P3yWPWTf5TMJnwW4EltwWVyOb9
RM2FJYrg8KREOmKib3ifYudCZwo+Ajs8hmZRq/sN6Z4UP24SKg+bHsMRLJdNcwVasj1ZvNrg4TPP
3LrGhXyeh4P9lDOZAXovCv/j0tXmDq9F+VRlrYMZiREtMc7CNqD3iKIaMKu587x1hEO2lWfSfDrI
fnIy0BE09vbnC3KtSq8CldTWwbCJ/abPyOmox9diYIC/QsJaZ3xdLUOySIaqjgRWvahz8CGK2g6+
BP4hJrwzDkoAFGEJC/acfk54dc/jq1ah5aFp6OzzaxWcRVveUNbFtYMQItmQP4w5YdUnDfB/1JQW
eiRD8NitipxyerBovuYorF2PJJeK/4Yfc5aEHtK+RemA04L1MYZ1W5YsUbvKBlLQXc+t+obvSjL3
qyO/LLZtlrhusfm+5fvf5hPNJ8rVXwxbeqr4rzSg3sNxzn/szw6UC8zGD2g4uoy7GAKfxyV/wnG0
/QcAHE96sK3P44eA0uLfaGv7D/pBNEyUphoAYMNf9+8WFLAdWlAwqjWd8PNY5Due6H8aoDCF/mNB
8K6WVJQbNCjOjQqHf8nzYX5sAZCOpcpcs2eyTdPuRgcDCTm/EhTZqPdjDTv0h6vzN82AdwXI9+P5
WnBmrnR85b47nu22QRkUGvBEVrO1tzpSNKncmTT/+jjv+uhcNk7M9ylzBNoReFTvukB2ijHLAl1I
8BJiwUOKfDff107iXXdR4smrtLIwyboeTOqVzNxQXgJgBqaAeQX+xq9/zLtukKLccumxcXkdrHvS
eddnQQhNk0C7IVoiEun9WkaPgA7LI2HiBMH++ljnC/hD6XU+ls+N9AKXCZyy39fhU+P1NSaagJDW
yVqxuojbjmzii24IiheJ4uNYxktya9lD+/rrI8tz8fj+0OeBHWeoNMj/d5c8FWxypDsEW+PJ8QTv
Nr7rpMsHfjwTNyRRvqi4pTtdDiEpZDHXGSNmiCQQ7GixEcYNjykheU+/+Vn23/0sOrwee1spaHr9
/IhLU6YDNF8YCRVp9yQHeOBlyPXzZ7vA6TyJ9aSmYIdTh0hJ0xPrtljlEVmPC6QAZdVvbtBf3jhu
kC8cWm8AYXkW3pXgZaEjjHfcoApiWrdKs5rosyRtSEQc2SdcQLJDF/Dra/CXt+58TF4JWFq8F/Qy
fr4EXVHMrr1YHHOqu1MOhXPjAiD58yPwH9eSvzx69MEQ9rDUoQ9gnnxuEf3QAmI3BWA5mfTWi02j
rns5dEzvREYMXBNbxetkFVlwQRK0Zw5VRlT6b3QF9GPe3WoWlXOvn8cPjYOnvrdlf/gFKbxvoi5k
u8O65QKzbzOJrw30EESmJmv7z4Pti0+M7vQnUh6SJycTWKUoIvDShK2pPpfY57/mUcjUlGpdl1sj
kn7ZxdDNAgJfW7yoIZ0PuSoSK7ZvSpoMN2NajzGhdM78iFRJ1E8znLw7e5xx2xXsnb6hrZ+6GwvH
BUNiFxnLU9pQjdJQmmpRb6kEZv0kBoozAKBd3iwHK87a5mJocP5vmOO20P8wnkCelSo4JcYrwOD3
WU9vmFhAtKkQeG7TLEm4xIDOtrV79tiVtM3GfWW3TBPOhmSvOODgcd2bGjDls8K5ePJmNhhYwVui
Hr8UlYu2fyWqUpFu0BjLK4m1L4NmU4lshN7RkqwCIMke6KMaNszfQsFJPwzNoLvDQvxNexvXcvlW
zMauNpYu4tdaRJO1U7F2MPD5OZGg/oiI+FyOduw6HVYzACrEAI6ON7eEecfLJ6JZsdLopbemHQsJ
dNxmNN3HDJFAx6pRxICqJ5F+HBcL3w31a0Jmh+2dOf3yHHGC9MXyj26CcX01GtRV9IxZDJk/qyQ4
CiqU7khiLFy23GJ2vksXG4rKYgn8ui0VQIFMc3Csg4F1uSsKu59B5YzIo4rWxriNBQFZTOjpHhOu
yfH/E4y1ChfcB+gEOyAgStWoHUPcuOHFXLV4Z8LKHb41VRCL+5ZlkYZsoUkIxi2cnwWLZO9+ZLcG
MUkvOCluYy0qsVV0EPQ99gViAjEFxeLLAlXDAieOO/FhNgmoYe0BKLuCohok3p7bM51Z5H02vvRc
vWkf6S4f9kKM6BdXY8XaYAGCoAt4XMZItXK1kEw1t9uZviR5yG0HBVJXRUe/Zwp56uiwDSjYU48Q
iArlKaIDEjZfvQHi+yVhxdgYl8GK9QYRB32EzgpSAMLt4OeUK7RX1th64PIwg0jTbdWeu/MLVnhm
oqgbwmOLAydYp1IXLeVrmjxKDwRZQYz6uOkD8tY2tVZwsaskICSt8AHahPXky42P4yLbIkIVFNjB
lGH67fL6uoJWVq5JcewvWEotzgVeULmZaUx00NVI0ERnBBEeFQQZwsuU5+KmkXFFQSlT+6yw8HlD
RTd/TfnH5yxUkqrVi6T9gcfV7U5zXJby2JXWUiEMxfa6WmAB5HsWjHb4lKgS95U/eGP0ZSqh1VNF
TqE+LLJyy/2Arvlj4NG82bILmqw9rhiKJjwdLig22nGgiKKK7PNFjQjrqi4ap/M6Np7GLB1IH4iU
WjaiIFCMPkw02QfqcHendQ5LLPOoXTdwjI0Lpwzr3aqs0cGu2jgdAET12pIAaLmy6zIDDwxShg4O
Q7CEMiuHoMCsrKIxlSPO+LBESXKdo3cnpdMkAvFn7M+ATtCfVIy0a8bmoWNfjMkCJSbN4EXQgGo+
xSlE9z0mCJIEteqsb1Y1gKJywYSO13WErwnYThON11EkyTIcUzWc8oz9wQcdebU4LDX+J/TbERBo
km4jnfmobgofBL1Cc4yqss4eSuyFn9vC9W/QQKEggVoxwPSuqnNyMmrKbtNUTvLsE+6LZs/2zwsZ
ztDqAeFl2nA5wjA/zovfEaUgZTqfINt2xWUwjtUjkuxGn+xFGWcVgV5mZEJfM1kbFOYE8IbG5Dtk
H9wbv8RUfSJtw5/2luslmIbBMwTbtszzl3LI7XlTzM0AlDPCKpHPyvrKskywvEdEpdmZ2FZvARJ1
XGHE/7U7mXRyWUVCDR/YfCPNoRWkyi3LsOyOSanK8NAQDmYdFgcr9sVCc6C6BOXeQF6wUW9BDiKe
MMOTqBsUu0nZ4EPubQurmmuwIgVOpeKTok32NRKyNPeoSEeMHiQn3jVuYAiTgWTVn+iVuFfGH316
IQ4aQSrYOHrwTd4TQadrkmQDu0y/WdrkSBwQpN7g7db+MQmDxr8SdJEXa2e7mCTNirRYrOITzt92
BzRkOGIKq7NV0RndrtphVq8FwlM6cXnvz6uE1Q+IXB66UKx8A7VgNBCr5qAlzQQgAKdIgjS4jkUA
F+nKyj6RplwFfLrIiYElH7fzjeehxj3OITbVl87Km+pUO4WVX2PwjJFZ5YHVbPB1DIsPGjBqS/sm
t6Zx2TiGdRKteSIhvDmdGmluxE1Hmwqo/9mx1hVYnFoSv0fwlOsAhoNPvnXXyw98KWAAOQQauceq
aQxDOXSl2CqaMYn7D8gHCFNwsgEQYWIm20cvK4sLUMkN6OCx7ubX2Wu98ka6EcTADr5YjSmurkZo
Pn0pisuJ1PX+hlaFCDfwd+OXxvDdW9ejKouLhBGBjV8nHR+aZonmpy6mB3wFMyu0bsmBaW890heg
rtVSJZfQufUVgliax2wV4A3UMTkuD/StIno1S1GfaO4E3cZmoBLtlsHk6WUGlqN9De2xBj+TT3H7
oTHYX9YTttQRfLTT3oYelsSPvUzClwT8QnrIa8gYm9Aqeyyv2AGzjYp55V+w2Wv9yWSYSHY+0e9s
DRP3vpOA0ldT34TeTmQywhGUlf4NngvfhsJmyNLrTBDhJK47O72RzZx/gB6MEFvLljUFNVRi1rqO
EISDdkFKxrg2BK22CAA91YBdaD17JnglXX54mrKhdLetFfi3vPn2F2Li4mMNIjleEws7v9mMSe4C
k2YuIGTVPKR1nC7UhEt9TTaeZ47RlE75V2eoonvSmAGjdX0emdOILAq+HCzPBjNJbH2Bn82er8+8
nF0IZy4/jmXnZluC17rmgawWgQaIQfi6s5y2OsrGhjOSNF0BxNzO3WDD7Ae3HbSr4i4RAxSYQdNN
gyTZPv83e2eyHDeSZdF/6T3SMAO+DcQAzqJESqQ2MIqSMI+O0b++D7KGpKIUjK5c96rMsjKJAODw
4b17zx2pF7u4w31qvJ6VO7ADafBjQvf1rr1wFtb23bh4RE1A4dbJmUdgp1GI6xIncERELc+L9Sbb
UovS/O3IVDdt2bGgyyaGCQx55UdpEeYZzPttTCVi3OhmSbIDE3zyucip++PTTqcHbbC6GbJXkv8E
YW7UQUtn5/uEEeQpG1xB0Y0lD/tJnxgu30vMD4r1TMe+7HUvNeUwkit603giACOBMZ6o5BtHtaa/
iRW7M/IZysnr7oVT982B1iitJLcF3PqF8SD977ndOc2zrrfmcMHeUeB27YB+s1GF7W9m21LaiCEB
Awggei544IVqtZPUL2yN6lvcfvj7QD0l5JzbhSU+jUnuJlfWkPtwep2F5vsWzGwUHZQ/RmhkhoIk
Bw2ne54K1sgq1n84ZgNvLi7BImyyvtCJ1wPAfZ0M4/RVU7CQ9umEA1kDO1DeomyYySU3u2HflhZK
gWSZS33b4XJ6hNA7W1shrdkPLCKT8BKxf613LiWMZOcZBUVkmNzDXaYbqNTciJLv3nHx+vGvlw2x
P9rqW+fYFf3AKAPDLp+luEaA4AEPbGd9ADDnAY3Vq6gMFwgS+SG1y5zptyytpxHzmLdVnW19hbOn
PbPY2CtoMILQbyYcQ4K8Scevnp3BKEJRghzTl6nARb5IUj7LeGY1scjZzGguel2/91x4RtuqzkBM
tr41f8eaVEJsIOnE2QtfM++r3i4yWLDZ2uGwlrELHHSrCTJ9aRi7xcSBtm301nvVGSdUkcElNYe0
7aVF8kYxs0DFynM3JqsZOvtaXNuRB0IUo7w1baxaAf/JmtRstrKR3r1HmnITLqL3083kGf0XURH5
se/xBnLws9LODWgvN8/1RCzFLh5q40dPugoUsUrHN1mTfJmFqLPUgqOrV/plr2n2M9U+yw4jvuPb
pE+8n44JWGxjgJskGR036Qf8j7q58/OU8aHsxr0eAA/Oe/LnMzLrq3H5SbOUqUZa6cxl41akB3wg
5hdsK/MaqqINuKmcURZbmn4SsqKXl8alIyyc+O5kTO5NSpguUVk9MYoEldqSOCHIK5YLGsXKyeyx
24bjUq9GIF5TsjDX6e3adqJ7gXtPx8w6Op6WUAKhe2Z4iKX2ZjtBGk5XPNwmNvLkC1WQxN9ps8P5
tUALyTslvsOmDyzjFyuDkALfzsy9A2Ce8XnMcp0e4zSqb9WcjWLLKCWnckE6TQ67hO251ZVKrMPS
6xT/kGsNMjSBmRbfS4f40Ve98OfiwnU6nRiS1k60NYzEjPCosLHeVw4OnTumJhc2Ff/AxWOej3Xw
Z8Hk/+vZ/4Pq403t6D/ElI8xroGXX7SU63/wj0q25fyBVtGkgESFRXeguf+rkm2KPxwGu+W7tm3r
wqA09K9C9h+mhdBE+Ja3Chy9VR71z0K2ZvxhQzigZIM2zPEoQBv/TSmbMuMv5R9MDGAlbB27gEW1
C+30kVJnKpYMPo/42Laeqi66tPe1jb4MgDsTyhA3SwyKBM9xE2h1sS6unPBvgESzMce+ljxrLDeU
CdwJTkkHsi49EBqFXCVZiNXGHSBgv8E4gSAvyxiUp+bUsoaho6Ynvaid5YLgnsXDrE7w2qYXafQw
9j2WH7P1SZYxWMpfFpfJknOerVo2pzpUy4OV6D2YrNxQY3QvlHKZ7gNvqiT0bTOpmibIXbOzyQtr
GtNANdm3y6cJ6WJxFTvkprWjW9IvcrDgOTjV0tIlkCFLP1FnAhitdyb9wnFaazaTNMkhm8kljw9x
2rdJoI9k3W6ATJZP06B5BD+OTHhBbBqaHyRonn7qg2k/tW7a3uZzWVn8X9FCvkkawxDp5WAyBavC
dwO9rjuyc21z5lPvXJjPFKhxCJv6ankvZaOHAqHreIjcLH/NPKhGW7bL+ImnqC+gvU+69dXKzPYR
SDih335cE1+iotbb1bHJsXqym+xQ6DbPo/VlI66y1PDMQ0dNKX0eEL69OlFWJNtCgYL+kk7TJJ5N
XWue2a/l+TaLLTbyC0qMC2hq9rSb+9L5UhFb+uLhitJwXUO1DIoSNWGg2/hMWHOKJt9OGEGjyeyz
rQfVISKa0MqvO8/AHZ/XHfbw1mtVDHKhJYqnVYLAWTZj3RbZkEOursYBhQ3Goq4RDJg26qZyzkPL
gjODz8PoI4g4CE42rpQsXADP2LrSFGKqFEaFv4HRZQx78o5rJ9AqjWy3RowWCgHHhgtsEf8BqHN2
6ImTJCL8TT7Xk6CFT++PxCiZ/GAPg32li1XFGdYwWspH0cgJ25+0FevLMXvayGnybzuTQMoNGBkK
foAJ++SmsrL8G+Vz48OcDATAFLOWfvdlP2HXEFWS7kbpjg9p6Zkfp96LJugwedmZzQ6fsu7LwMf0
hzQmgdsYPePIEMXPGBOIo4FkQmZ0AeSb0bFJ/BlGiRpoKQQ1X3h+oxW5/xoDbvXQfs22PCQMN6wu
xrjc4fbFaheT081hpmc6CJJ6GJ86ek03yk2H4mNaKOl/FN6IXcaMHOlvpjyvXjW/Mrp9Z0dzeR17
aWYcOLwCIKOQaTgXapHLwWqy/lvEUv5Ai2TqAyVXdiZ/acK7XPSUz31Eqlc9UqZ0t1BhC+FSwc3p
hjVhRjnzrU96Fg3ivMlCu8DfeCj9WD1Mk6QWTFVU/Fwj6W9FhErnxtN8OF6dZbqfejOdnvUx6Ziv
WgEluTOBY0zo3iKOA15pB54NZUW2EC2MhK1mwMGgua4h6LQfa6irq8USrOeOrlLz7DgxiTkSa8Jz
UrnZF7abrMhlMUOrznPiwTd+pLsfJhZV6qxt57Gdb5x4K4WTP4KQtqPbDF8kVXvRkQAHBao5qIUx
uy98r7OhTqcw63Bll/nB6PvlJ8igapZrGMEwuns2HjX75aiayo9ANFOKhk0+vURDUd8hz3M5VLDX
RxSnkiVlkzOUN9lg49fheMk8Z1Xtchf3QBmIdNQn8LWismy2h50k+c7xM50/neL3rHBLynuCB130
wLBpUFH5yH0QI/iG3GpYXbMQTTJ/hyJ89lgpU5TPlF9HTNB2lE7fhJ8he3KJ5Xxtmds5rQvvm07O
5kfYQkBlJUf5naCEgQPEaewKFiFNohD1Ezw5mBDi1UGu5GDUVfl0CVK0HgiskbCikiKjH29FI5sv
rNMqNAD20ICKGp4G0WFdTHLCiF4oywf1tUccA1FaJCbUmLioqy2QOcqBWO/Q/MyUj8gjxB8WbyPy
lcCucogjJ8HQ+is15Abhq7gpPzcC5QV1POlfWusTQNXVgbjAzUSd9/93R/2fOdYeO5rTzf79C7ns
q6vyQq7/I99uk9b/8p+uSsf7g56+pa9dPttae1H/2iatrkqEfjo9Kp2O0T+sk//cKBFc8oeOZ4Gk
HBtT7NpG/WunhFJA0D/WV4E5eyYbW9hRk/+9pj82zLedWm0V/mNKIJHn1w4dhQA0M2XO4X527uZE
rZTtPCV4IbX2c99ZX3WZa4+eVcxPad7kFN7VtC8bJG1LRK1CI9/+oKuGmV+PjM8M4fZMC3HVQrzp
If/1y9Ym7pvOXaJlFDl8Ow8LKymvTHtprvO5a4MMeMWNWeHO1Dvh7NrYQ4UzLsWn3lKPtB6MvanH
RBIvkYMNUNHTBAln7iMzbbdWLY2DV/vzrgAx9vHNm/+NkOFIYPDXLz3aZOr14Ca9IOpviAxO6x0c
pwI9EPCqPOHsYidXhNrUu1HBDtw4kZ1u+1bWZ2QUJ69+JBO3fBkJ1gmCBluyDKlITVstjZ2d34L2
Q8dMj68GiIJjtqFVN41Xbhul/zgc/R/7vP++82O7CH3BVNnCzENVxdkqPxvTe1oW8gJZHJWlSegf
CVZZBJI5gDjvP+5fJRR/XfNILzLCYDEh7WVhkw/lfioHd1P7VXFTR/r396+wnlF+N/T0o7a1b7vU
JtSUh6MRJ1dgJ9Y9clU/lG46hRme2F1GBZey7wIuvSmrsFRjv2ddv10BbMLR5i3V0PlG5PJb1br2
vk7pRhiaEZ156X+eX/4SWPz1ENbP+c3HoWmsCdKdKEEAJ4HGCjnCJe2A5dgSoaX06nLCBXIZCwFZ
MHKTB9e0M+T0LTsWCrh8vLFkV154Byufk0t9MsjiUcN8ZVGruNClIPymhZ5Yzkt/xnBw6r0dKQ5K
OaUUKEEHKvZbQUZ5csu6Nx6qxvv0/nuzTkwZ+noafPNUhoRMXTsjLKgY9eIy8egRJJWvhWQEzVcj
WuON2UGy0qSot6pauouhw9s0lsA/4HEY936XLruEouhdnbclB4AxB7YT22HcJEPoZew4R+pL9DDj
9mA5hbYjNHs8ANsmoVpC7keGHbSceDC6ROZ+7FUFbXdoL+aGYkyDbHDbSWO+smNIwDKvmy2msB8S
XcKNGQ/+nrgq6+79Z3HqaR/N69kCZMJFVh1WEUHjdZN628VVwM2axdu/f4lTM49+NEOzTXRNRPE8
bi+Te4gu+pbqaRlQ9Llt4vLLFHXPNnqB7WQh0/RLaznzoo31Cr8b/kczLgQf2CrIm0OUi8PM0Sez
gfHZhv0ZZvj4o0TnvjapoZttfZzfdjA0hjjQHIjh0LmzQ2+xJ5PnzIx08uccTcHN7BMwXjs8bHTo
15PKaU4KpLPhsqBjpmx4WfkEvNG6plY51NNOQ+YeFLKdw9Eu+3M/Y737/3wqkMR+Hf5jhe211A3S
jUWchhUu/U2OhiTo0Lu3FoextCrb3aL3UJun1t8pOioH31fDmdXg93sJNIq/Xh/bD2TZTINSN41e
YOi0EuK6aK8q3S+Aebvx7v2B9/uxzWnr1+tEBA5RvvSLEIxieYDa47LYi3arG+3D+1f41cL2r+mV
GMNfr9AVQqioEXmY9wOHfZMYJ3CgnOYdY7hoKXDuMnMxvrx/MevE+MHq9evlyjkbKsSLVYhgdPnu
OTYygtbzlkvEPOCbpDNXcpNLt+D02xXFVRGTa7QlthOIUGMLWq/oiwijcBswgJxHaSRNPB2gxXB4
Rz+/mYsO1jHdbf3VMfvopS0jwD16YmXPOaiu5wQIz7ZM+nrvDKuCgjkwTzguMJluOMhTEl+qROTI
YFLvg+4PHeYSEQGV831vXGPjzBs5ELJugeEfdgoT/UWxSNp1hGhpaleUmCPoNOTNvHXZoh3cyiRc
IrWsAdlh0yJx9yrvLnb8lak+JUSOi6EwiGEtV9StNDUqzl3+kz5BSRqxAIh9vfpmnh32FVeANWb/
lvqDsXNcSGBB5pQxOmyrI+FnwLZCoFDitS5c2yreW8C9e9wXtftgkRGBYLqq1U8NyODrlKWoXiPN
d0J8+tZ96ysUEGSC29dd5ooHWko4mwB4pg0XhcuwjcfSpPEAufOJE9gEOz7h9jhoC4XvxbdQDyyU
giyNLsBaagsHq7gs6HIXm2qmubzp3dYbA8McspdMt+YHKy3zO6L5mou2KsBfxiZhzH3n8OaL0WoA
dhYNHHr08VMaykWm2rYyRQd3Ix2dg8orGtD6CKRvanKftEHDze9cAgYInYD/9wM9V/ETNb+46lqP
k6iidbtjk1CDWqSpEGj0G9ugrcjK5WA9lHlgdLP/UPqKt2zkU/GRLDmk605j4v2gc+k+EaWAebAj
4wJTB/oEbHPjWjwsCXPYLDibjZ3d5JSaUKBrZUiwl/WULS4hJn7ePWZVlr0gtnVfSzwrkkSBeqke
2153X4UDP37PqQW+SzYCgrp3kdO0VBk0Um9z/BJ0J3Oz/miXRCpS36jiQAGo00Nk+G0TAADU91gm
KOXQQxQXBNBra/utYzx2efuUeg1+a9p6FsESYw5hio4WgRqk99AfSfTh3kY2Q4D6oLdTgKXD/DTg
TMSuQtWOXJKlIheqcdxtKRIDUYsQVxyvB7iiKtoZBmkMWMNKlEkZh6dNFGfqWSxO2waJUC70eeQN
ZO45GAUdeyFCRx+aPkBokWDNmYY2sBPR38cGwzoYiGF5doo+/ulQ/iWd25lmJ4hJUNrh3Izxhgyq
DTVhlPtZtk12N6FN+kQVY3jqKHgiDXRrhiEjh4Ds2WKxhmOQ3cskob6HdkZ8q/nU0IwUnfcpArb9
U0MV9erHo0GC4zI6P9rFctPAaAc6fyO4zUey1IgzQnEsvvUjluaAwnP1o47t7JE0Xzhasb5YA2Hh
M505VNALZVFjqF6Q/w3oQC3zyzIPw97UuuHB7YA2E5kcWxc9kUcNoaRaZJCgZt760t/F5JYlmwZM
1c85RpSWkYay8aGNXqKQmB/AhcVEDGVl++Ixmuh5ljS9Q7MuCeGEP1eQ2uNbK+qZFJkqri+nUk8u
2j7qjKDP6M2FNJdqIO20o0J6kJ4ZRIOhvuWia/pwkdkCvSwGdBhJhU6ROaH8GLXFzKTZ0202vKWE
+BjpN+lgqYt2SHpvYzVe/dmW2Ek2g1j8a6MFKbrLqYfbvjaBZo2j9NZo+Xp5kW3otNMMvdKpycoR
gPA2BiSw7ULOCfNED5V3XNaiVTcL8cOp9TQipHHSX8u4wIHHedLJLxCUDt9adqzV3m+YOzcoruMy
cNFfrBhLIisLklBoKvSoTLvKgyvdxH6/mbTGftbBC76MEOuBSUsT37oo27TZkF7PeJYj/EqmcKZM
IICiS3DvJs61mHGXndk4nFjQ/aONA2bMmvK/tR4NMnLD43zNpc3HbT4Z+pnN0XoE+M3eyD/aMzSL
ILeNoylngRn9L630rcx74wzY4MTO5xgY5UdTokrPrcK2ddBqCfFQd2ReyWJaNjRmpjPP6ffnG3KL
f90nVCBWq9YgKSeZG7XTe326LWLthoQRdY2Uhy3wYpB5OUDadcezBgrr1N0dHauqGVxeAv07LEnD
+pz7KTfkahnTtVbY6imFKUKTW8+oe5O4m46brojqFe5Xqo5kGy2/RsJMGRZdTv4TQGT9uSZIxd/Q
K8BjldWokxjm6y5DW1gjVVUgDrOclmRYBB8fYABRzRezw+bZpLiwjRDMRtRS+f4Oei5ZqzwNBSup
aEt3b+RNQzqR3fUEwfVyJNF9yD9LD7LhRrW0p868i1Nj1vr1XSC3Gpyh6djz9wvKi8qKL9CqLSCz
rGj7/sbw1JhdTz9vjrPzUKLCLus6dPOlO0z9YoVxtizh+3/9CID0702uf3SISpVZCxyIFWnLdUGD
KAcdQbbLZnDiBYVaLWH3FtMaN1HTSxR2MEeWewn+DyJYjXc0N5xo6zsD8hobTDCkz2RPoET6uRmh
NGlmj8GM1MEwczxCdJqMjeEEBqy1fXmrY1s+82WfGJ1rafXtU+pmtEP0/zL2bKRBZFp5gObJFpbO
1IxZ8cxVTrzuY49G7KkUK0GTh+lo2dexnEeIjmy8Ca48N6KMU+e3o/ddVcrVCmsuQsuBzdpNCY2V
1KIku9QGXFxWngBfzPKhQoHPelgL2ssqO+h0YH+8PyaOjDv/HhOr/eztw/QQhIqR4kmoDX190UTL
cjBp7H0gmCK9Rzjfo+JMusfKqABrOpZzk7Wlc6/avIVOxtBsIrqC7/+WU2ewo0N1hfkmcuYeXj8b
Zpjpeh6UuoOAr6i1wCjrbEf7ffxb5RJsOL/eN4UaUKQ9y8PgA6x1XSgStQVVxuqi+uP793Pq9fpH
N4Qmc4zoLhchsJbsWkePvHEyDeevaYNzXk36khY3OxkhL1qOoOQjt/O10Yzm7v1fcGL5WPsTv7xc
OLJl7rdp6CwkRWWjHd3MxLw8aa2mmLlLiR3dinn1VXLIEI/u37+seeq6R8v7AtNoxBedIozCYp5Z
8ND2KJJxMXtTcz1YJdoAJx4imARtOT32DtTYnlIFvYhhGWFkN2ipNzTSka55ai53szGlYBRLeAdM
O/rECkjSVKoqspDhWo3LbpZF/KAVJRzfhM3PjW1Nxo+kIss90HpWl2LyELO3thWxTbPx6r5/q6fu
9GiXUaFIqNnCJmEyzMiUl2QtFyONxno3SYegZUb0xjWbGDW+HlXfE5mRif7+tU/MUN46P75ZLRQW
kN61VBwKUpufSTZbdovWEbncZM0Z/s2Jih/AoV+vMeAjRhXMNShIrOEObn5fgPGgRE59FOW+3Jq+
lZDn3PwcBhsc+pxVn96/PXMdLb/ZwXlH8zzlEH9B8asd0jSpLmWjgZ9HFnDDqWd5nDOfmp7rDQd6
EIghIrrwMwWhEVO8UYww9Cc9Zs7qqRHFWwtjwG21RJG17ZxlCFNnKvcaVZfQQu1B4h/r4Lcc1sWT
nSbNQQx60gcapJVi03IkJPXAXsCOWFOz3LU9Cum/N+V5R3sK0U+0tIo8C6OaPw8CB2eA7NW1VaCd
yNI8e2qTIj6zZz31PI9WG9eYLPKVmjTMTfXDsvp7pVZIcpLdFtpoHKQ/FV/hK59zo56a/ryjpUUH
05PVPn2qakiuDajD9wDWQWUnfrTxzLTZE+4h9oXICRPytCeUBzoRFv384f3xc+rzOJp9ySEpGjVn
yPmlUAEAU2+X0lTcm2WRnunKnLiEezS/dvRd/Bl+SEg/biDi1tSDvkzrKyJn1ZmP/MSieGyWVn6V
l82gxWFPbOsmntpxx5Ejv24wWFzMLeSN1rC117/1yNzj2UwIn/KIHxNYn6LdARt2AVURU+qse7v3
L3Fi8+YeTVqJV83o22idQmerPxAhR+ZhRYQHCk51iHrosO9fxz4x2t2jmYtgUmfWcESERuRWmIoX
K5BuveYA2fa+grp7M/gyv5T6cGdwmPhALkqJzLpuPg9YuF7qCXWXnhg/sMZzJq+NVcSuP8RI2UK0
5BohCkUCXi2J8y8qTd296ot4rURUULXJZyHrJ99rXX9IagA6fVM6uxGDMsWlMb9bDOc1Y3ajjJD2
bJcJCMVNgDTbw0411Gw1ZxfRP6kPwy7Cp7aDxZNfEYOD/AR141a50VevJ9bZ46B/ZqCd+lzdo+m2
L5oaOYPJdgCFMqIzpNubpUcW7Ra1u20LWgdJZ+php01geNpCe44lxgqrBOH1/js7NdaPZsMaFaNQ
lhGHsvTiryYCzk8KTTA+Jh1ei5ZT+8DaNf54/2p/wvl+s764R/Mhplqt7tGkhUXv6TcevLKdFVUq
bGTXXUwzcay9K8nUsKS5tb0RkeRM3RWasU28Isn2tPgfRaIJ9iV5FwyIlfeIBu2dLG311aXfsvYJ
cT6ahbnl3Ih9g4CXM5/RqUd1NLcSUCk1TGdx6BGItLNMwCRMRMutQtHYp3l6rwqqSO8/qJMj42gm
XZY4z0pctKFZcni0rUUeMDgt37xxGa/SMR0vRzeXZNEkyacpLxHyocratilMofd/wToEf/OmVs3x
250OPK801fSeu+01HPkpHgxsS3rw/l8/tcn5Dzil7MRorgEasRFTIjeNNKzVRLKVYhUW8+xdNdps
7kwyKS46p/U2GF3dMzusdTr63a0dTblw6FKAUVRFdEyxm3qYq62eE1MBA6s7c38nplznaMqlspfZ
ikib0FsW88mKzPlGl9Gr9FU1Bhz2zxX1/jT5/+5e1nt8syElmwRNkeslYe6hAGnFvNxbE1nmU9dj
KSOm8uA7BXGmRWxsFVaA+8occBmgsmZGbTJaRfRPNvhil90Ye9bl4phEHnpu9Def9dEMZ2Gf7Ref
5broquw+Mqm5G4qEutRyjM/vj6VTr/NoCgOnWsMVI1+hJ87zgHljDBJYDHf2QLTq+5c4sbA5R9OW
nKCZeFbKJWQmL73JQIyj5WKPnUMcbAwvZOIYw46+XHPmiqdu6miy0UqIco3fpyGvrycF1swvGbI4
0dymPLOTOqHAwVrw69ix5j4eSVTiqIoV5YE6d3kgRYYAIhyVwRJrFhbuevzEddsLOu1JSFAX7rLY
Bw3gVWSE2Ea+A5xmB0rMxdau3AG5K+Ou6+Zz1dgTH9Ixw2UQbT/RgCMSdsY6IyBakivqLXuc/TLA
X9Qe3n/Dp66zvvk331HkthpxYszfnbE4dNTJ+VI1MMaEc3WQlEtxZsk/8V5XxPXb64iyQiiGU5Zy
46AuODQB44kEStqpKM/MPSdmbvto7qnpuOJrRqEwjlO0U4i1b/q2WnbvP6hTN7D+8zcPCtDMXDHq
q7AjDnhjg3vH8M0K4ZOB9DcvcTRn5G3dWxhAYHhV+FId0/duZaPuiFyYziyvp27iaMqIxTL4OFq5
iUT4d00O9FHUnfowjuDn3n9OpwbU0ZRBboPCNSPKMG6j/nNEDPOumXPjwtXlamqM+ov3r3NiV4KX
55f3wU/v5oGwqBCx5SdXNrdxJt01SrfYjk2EK9f2z9zRqYd2NF0ol4VlWjhG2BUFbLNK1SbzWoOm
RCLOXOKUSONP0dmb0dXHZtX7zZiFWbaiBbQ5uiQ9RwsIRDQP6PmBiqx9MZNuBQRRA6KFYZuXXel7
uwKnx5mP9IRgF1r8rw/VTxzKAhXH6AR20Yw7w+9lYDiG8TVq66bZmEsGJ8aMsDsm3fBSytr46gyQ
bIJxsK3XftGmS5E71QYQK6C4BDxyF+DVpR/z/lv/85f8Zt23juaRWksdjvcIdy2s6zmu60+LPaCP
yOY9QXcdOFMK2+gPUfa6tY+CfiFtt9eHPWhHAicLh7wT31tu04LXOBV2RUvda78MseEfege24FhG
8w4BJsnxEcbmLCa9esiTq26S1+1Yyk0tFY1XG3INLdnrcYndL27ij4cytvL9EHdXvMH2gM1ZbO00
Nm9nXW4htZ6ZI06syH+20d4MlKKBjNsYDBQ0FuZFZsycU0SG+JaA9nBU5k9NNZzdu06cGRMnRr+1
/vM3F0Twr4k5suPQQRqBHSwRGxjD/d4Y5nN1hz/DRn73Uo8mvgHZbWIlsMo6koG29bzGwOIUCgCt
xa9RR4enxvWG4rVVu7qK4ufBpWeVQeWhaaeWy8KMACX5XXxQE3lSpRQQROMh3RMijVIyFh9quyCm
s69fO0f8d/kl/25nWEeTqR9jW1aCXx1BkLgXLnwkn9khMIVC1tV59plJ+8RMZx3NqHmsl3nsmt4h
EcsHkOE1yHlJiBkJixue0kFhNznzeYGg5LX+7lUcTatoc5PcnyFRTwonfmAPNbyNttSBtbDjVlu8
3fHB8UEGBE2klTdGWo8w/DR6wzsLfvaWWgEaLx8RBqwctlXGxpsbtk9TpnD4wAy7pDU4Bqaj7ccu
jik9YgG0gIMU01deFyDOsdaiQ5/78sJMOQRuSvr335Mx6vBVskX74LTaeEd52PpEYP38YQA/9T1p
8bWBLh4LiU8wdW8mhB2Y2vAMJkFmmdFdKfBPbkdNTB8xKroj/Ge3HvZa/LoCisiVXyLztuohiyJa
yWntmaq89CwTcIGA9Bkz6in6eouOJyGluQmJIF1TfxbfK0hDnOlZap6miq1YjNzbRRITFCHifvnD
pWq3nT1H87aQkOVzN+rpi9/7SGeBJAjafLpDAhyZidGLzmf1udbLj72bTJcOsKS9NMRdE4/EQ6kF
FLDdJUMTjItL/sAsCU6rJ6I+wYAkNlBQIVG4cH/p96EojOsoiyMncAk3Graozrq929bJC/wpXIL4
FxFnOmlZJIB+bePJ6VvzskiqdpckvmwPBBdSlzJAXWWbfJo6I/CbqA0twk1J5h1qL/DZpyQfSqZ+
CL/RkFkBOov5R603/fgRrWz7MfOyEfGJv8bbohoTr20kCwvssCjCGC5qva0Iyx02qAxKjaJ33E23
PdCp71XTOU/FQskBLxy+tMBTdvbZz1IdCyd44y8ATxzClyd/jraDmvzHvu7BUY0qbr5lA6AxEkEL
kNVdvIwXxpxZcIPRpwSofFpzj+YNwnqhcD7RSBnBCTMgp6fFMOr4MjVG/7Exo/QnEaJmeqhkWQJG
K2UUzn2VOYHsKoQu9oKwaWNPFtFbjQ9PYOPG/WAfinyZHjheQv5IhrTN9hw/yfdRFb7ZQz7ZKcQu
stZ3TQaNnhRXL72ZoNUbHMsn/X4i2xgElduDlzdF8hiTJpbe+EaFIUaHz2RdjErpxAQvcVHtoNIg
hyRfofqW9jZ8hnnoxdfJE/vIRzMRNABuP/hiWUDwF8I7jMTk4apNQT9nroSEkhqFvJ6KZsn3lDDb
5wWv7YvUVbrXRoAslCwTIrhcqYvLkS410A3f46dPoJQvpxQ4W2BR1rofvLjxQ/byNJT9jnjS3QDR
Ld6wVNvfBJGdj1okyxn0gO5dZqaB35VMcV0Cy9OzO7d2hqdoaMcr2ktdtDH9zsmAK8TiU5xKLUdh
Te+Lhqboso+0FepDlWnO6+guzZaxoIG7jUpFYTdvU+KAI+97PTh4ZY2snHkkQsp4B6aqRhffojIB
xIAVmCU6am6gXq0xS1oh72On0hcCLGfcJSoXEdOV3w20dTC3xJuaNBfUScOUP2jtjLqSUl35iAie
IOyZfKZvvlFTVshdG2aPM62KN+nYzp3yV9tGnY9usc28PjqgPu2SnSYiR+1bKse3BRbdEZteSlh6
LpTBVNOMGn6iQqLPHIpFA5gGrH1ltFQ1HEfidW09ah4wSSHwH3XvOrfIad0nouy/j6MBO0UZniIV
TuhIhIwJAY1tywIohEksu5kxGkQ/0hSBy3Qz2hJMBX/PJ9WADN8ukpl5OQyqsXfcOjrcJumK70KM
07AtJ+zBkgrzs7A7nakr7zFC9u04+hcW8AdnU0qHO2D4jlfkVsX+Brmbc6cTioT9l+yCi9Ja42h9
kTr3fPUtmtxEtFlQMpKX7RL7U1CrNQM9pmXzzXHGG79sP8e6m3ZbqJPiCoh1/KPkv2ckII/buLCM
7+zSs16hR2GOGbOm6YA4mc5FjKHCAwfIPLUTKkXYUAEGuG9moMR7uBWUuGe4oRu3ZfcEzmQg8RwS
E00iWeXLVogMw/hSYmPGt+rpT2ROm0XYl9Fdm1reXWmNxkNa08RXOTHGUAEbl6GYFQLLRyu7CDVj
ZV8XKLUY6M0UfZgJKrc3dt8Yz14thnrnSMR7qBPbOxmZ/c2cLo8ogNdmuciqBy1XGtGrbiK/gwuq
l0AilaxR+eflV0Jn+XE11lgjyCK7+1/mzmQ5biTbtr9SVuOLNMDRD+qavQhES1KkSPUTGNWh7xsH
8PV3Qcq6xQBDjCe9yatBmpWlUh5wONz9nLPP2kfSydm01liy3gjZW67oM1cVT7RJd4/GU96HsTt8
CnBNHXdOqytiYyUmjn5pFcmRQCN1xxVHuoq+CejGPmcK6LtO889DBFtsKvLsVYkhLrAyNZhoh80l
lmOD4iv92mLh7NUCY6NVkRQSaItNCzdksC7SdyUtiF9Cvt2PXAxqLF6p25YIVxsfCW8f1NNc9qR0
rro+fCXNsv2D0eVkdhFKQD1jxqDeNfqOUomyQgJ6HfU1vhqDKZr7/3J7Fga3BgdiT5y9R03ET8N1
tXz/cryxYD387yVPLJIKKjJhSyHFuOs1+SYALLEee7gzdBjra3qxe0/0Jh4BAe9CsIsc0kqqV7KS
zqY0ktyjqVfZJmr/+PLP+cXt/4fa6sllHJJomZU9VqaqLNgmA9qf6ylvXrlRWOyQrqZrDMq7bcCh
emHEX4TzYnE1Z5tv4UEktHIocfJO0Mnk6dnAGckHdqBaP1xIyv0izFi6GmkFQAYhwNeZrZFvwlSk
N9yFeq8UUfL65cn71RCLezSGjiUG6Lazm6aR1JBr3aY4Q0Fxmi6JrH41wvLyHGearlDZ2lmO8raN
df0ONwlgC+aoXsh6/Op1LHIRVZanFPSIxuhzFxvpNNlVMRTalr7VYqd1znAhEPhFzPGjb/bJQvNr
3WjKEGpkkIS4BXQHRZOozbPwaxUV4yGxWvuCOOpHBvBMxPEjS/tkKKtOa5WujHDvd/SUVkUa3Nlu
3d9SBrNWU9tYe93q0Cc3cX5Dl5y+LupA2wAsGDzMhJQ9t3NCPllzyEZtct37g/YuziSWHVKXnuAq
v3EC9JpGoWBj0rXZBlm8tRFpZN3p7VBuI5tKsEXWHDkNfiFSAXDZjka26Xs73FZaVXmaK9LbYNLg
JdllcuPbFhXebpTXvVIOmxD95yGD572WacQxkBsT/mlxtkloVvDsjh5iQqcW2VMzXkoYzUvq3Kwt
8iBVkMboe1Jss628OWhcjDbEzaFHn+VsrWPEGHCBO2iTRDk2UYszvKZxg3DCSz6lv1Lz/cghPXlv
0E9Mzsvc35k+PgdeBn7zFTVMHSMC+ml2tmZVAtxCCt29MprmEeZ5CDJhkF+lo41H2iHiEVBB7l6o
uPwqebWkMVNsSjo7ox4yGAG2EggI11mfyO3PXuWpte9q3fqCH4l+nY6GuXcjShciUg2v5Dpxp2vu
8AotGS/fN9yHFKLax5c3nl/E1D/OliczBY6waTGVDfd1Wmm7PFLK18jgLtma/mJL0BdbQub0nVYX
wt+p9dBf42beYLWryq1wsB0P6Pu4gL3+1dmzLIwCHms61XJ3qKGalRZpXwyZNrcu1/hDFvgGoh6C
rh5O7R8eCfMPeTJtRBFDHs4DEpqVrxOazL6T37cOdhp9efnF/KoaKxZfkVSNJjRwht7ZPdXAXNdV
r8hCXPUirfncgi7xYBSnrI+mxpM2A/6VFsPnH4P/FvvrRUtwGuW/FOVYR0HY/vcvLcbn8f73j0Fn
+Hv8mbh18n82eRu14+vuWz3ef2u6tP032GH+k/+3//If3378LW/G8tu//vml6PJ2/tuCqMifMirE
fFv4Nd7iLbijb1//8X/qx8//2GRR/dh+a5795z8ZF6b1F5Z7uk1sCYYL0zq2QUKb9l//hGLBhywM
G7nITASbVYN/Ey6E9RergzKJabu2Bs6CX/M3CkyIv3BntaBfuK5t/iCL/Xsa7n7uri/xLU6/a5sx
yQNpmLFQcCZVs/RA0Hx1smmcEZ5MuUp0CegVYRX53ZPJ+XvUf+RddldEedv865/z9/Wfnf7nKDDL
IM27tu6wW59+DkiHI72sO+EJlTYQBQzPJ6Xrin3YqtG1ZtsAVnur9qY21N+lMi4uDH96p/kxPGkc
/gfcG9rZUmGXTlFW0IJg0G+tqhsQBsW61IBA6zWNgy8/6eJz/PdYfHiMIzBJXzyqnmJ6JWbaelq5
WyOb3rixAqi1BvDtk2iPCeQnG7PVHujrCpjRb+3Tfw9vmIbN22TGl4ldnNwUM81wEeNagqUTZcpt
OQ/88lOe7tc/RzEdXif23pYJF+f0fSZCh//tU49QqZldj0Oaf1IYl501M67VJOkubXLzX7hYQHw4
Kro6zDJsKpSnA7plVWgwrgB/QomjqtNmByUmWF9PvihqtjYa39dWktnbTgjrO2qKTxF0fkyltPLt
y8++uDT8ePjZmQR3GsvEuWO5mppotG0tDAyQqD1lJQuAwBDd+uywgU8QrnNFXxd+c0OfjnZwdA2X
osL6FMQy8BQVLcXLP+fM2j75NYvIwMkaNXIN6v4mOlwP7fwjtobqkYiW3qOXhzqzV5iAB13VBbuD
2c/irbdG0pKarufPqHERVSYPadmIC0f02edhVgxNY2/EI+X0Taf2SDdkLnjTfLJHMn76erC5YSf0
nV9YxZeGWiwqwwcFasWG7qEnDNeQtlDRd+VNSwVu8wczNwOJMFu2XDy6Th9KJ+uAutbRPdI39aaw
1eqKNqnfK/LOC9OBd4Rtko2ds2YupZyg71uDGLHAu0tXD3k2jYc+SbOD33XNb686Z6Yv4U40OyLT
pnr6QIBURz837JKkWta+y+IA4LqTiXdB49cX7sTPVx16BFYcRxQO4OZyr2m7IqbSoJbeKO0SmWiN
CCoFpvzyG5qX1ekGM/tgu+AR5zOCQ+L0gUbLJT1daCR3MGn+ZuF2et1MFIpgzqs7KSztcyx6f//y
oM8X4Omg+umgHR6RAJHBDxFfOO8cpSIdFas2maTUtS4s9ufTOL8q4muWoSl+XG+e3kiLqhoMs6YR
IZN+um4Ht6LhrL3E3Xl+MCB0Nn+sPpdj4cfp+OTeC00NpEFvNpRGFG2vN+DpVc4ROgIyplFTzAvM
nDOvzcThC8soPIuEu1wc9KzamCGCbJiaCpBfPhVy7VO0uxrcfDxWsdVtXB9WwW+/N+Ct8yRi3Etq
Z7Fx2BjS6i7mKh42WJSo8jo74s7YkhjU6gsPeGZCMXUEfyYcNl7intMlEoZVPwT4inqT2vW3hVl3
DxQ4HK8oB3qmUcJcypos1KvzLsIpa3Ll5P4i2EYWD9cESTOIiox1gh/mSjTUHjjkqhmaLqlw+iRv
6G8vavOxtI0kW9dt1752NVm9hoPs9Bc2mnm0xXfJBXi+szmYwxjL1iwqHwkOHG3tmanuO+CZSUpt
ICkmIwqNoLqnCz2DFzlYGBXHsXaxefLMAmNfZs+23PlCt1QR9jA2qEEwfue2/lbPldIjI956aaM9
drFLv3wH/fI3l5dFPGBrYt73sIFfynilIzFGpPqL1Uoeb5o+yuGnOsp6LPJvL4/0/GUzFDu5RRgg
2BqWubKy1QPHwm0JHa1Wpx58Un/nqL57qK2WgJJksLEbCz/eAP00bNgMoX1wpNEd7XROob/8a55t
h8AVVF6zixcdT7/MNcg8nVrw+43XZkS0tmJX92aK0XJlFvGFQ+XZZ8VQcAcFEdS8zJcp24kEk4/r
Uov2BM5vHcU2PVPB8NYP/WEboDT78PKjPdt9GY8OL2EgeOPGbC8+Ywv8j41DSOchXnO/kFHTtm5b
K4eXR1lk+vl2GQYXRAeys8Yuv3ydeN/40WRKHqtM/CtMH3AAoaqRei00fe1IbqveJEPXwP3Xw+2I
1czGToboKJGt3mVKEoDc7ALjmjJddOGAPTcDWFe5rDVBTOsszjpLpD0VaZ0PmUVw7HUQqROKnAu3
x2eBpgVIUsxXIIawQGWfbpdR5yPGMKfGG5OoDNdhj8cAQPsAFjAt7jtdUeMbaK/DLLMGfxa5rnJh
ET8PD+afoNs272Hett3FTSKotEQrcO3zgjARGw1Ztlf5iDRkIcyrLq3wrmjKOF6pmR9+YI26d43s
MtD3TeKJqdb2JbYEF9JQZ6fFBGXp2vPdfbmjwIARdgI83mv9IirhzuBSwX1Kbe01hxmExEj113Jm
w425Ou1hbxTGhU3t2UbKtFgc1cSlyBeNZTEG+DT0P3temqBFbktmA4zGmBw6R3W/T4ozsEYn7cJn
vpDYzx8Ezp/g1wkmdG0OyU/XgwUTWQG1JUEj6O+N+lVetDdwo72cyrel0y5tWAfdQo0C7z+etn2e
HHT7a9+4XkPl2cQQDXz5hWrB85nQMTkl2eKQE7JJCJ3+JgzXgejUFl7ytd5dJ7IRSGW16m4CzeAp
8VTf2riwfH55a3i+4bEk8TTkLqGhU1heWcYql51jYd+VN3Z8NX5Pmo0xlNmGoy27cDs683wcmSYG
qboFSc9czHkmjbxzpmTC7j2qX+sZfAM9z/OHJK3NvZ9GzvWkIwB9+fnOnGScG5A/YOPPB8hSXKhB
vsgrh1mNHKYxxHzpGExNs29TCTNcTfxwr4O2wVEKH9EU60Oq0N34qhXldGEXfn6M8QMMrk4cMTr5
isUFCm2WGYOKxYCs7qjJEzNf+XbRfJR1Ki4M9XxTpa2Qu4ngpTLXy7waDczzzWwa4UmY/lcsWKJ3
ead/fHlqnw9i4GSAFZDqwuFzllQ5WAew+ltUXuOkad9gTOlfoly71ID4fIEyCqEALDyScFz1Tr8K
OYY1MJV49DRIbgerMUpMD3FK8spZdBXCSnV++0Saj0ns4dEfGgjSlyOiSQP52Y6ej13CXq8r5UbI
3ryw752bPXafOeaCZszNevFcalB3eomRlKkkVP1is1pPcZZsf/8dcWHXXMwDBW4OizU3dX2EGKgZ
PbwCh23WxNZVFwfDheV25h3hlgtwGaUmmZllJ33SqT0pNofbohjEoSgq65ApfnVvGGHoaaqmX5i7
51+Sgekos6cJY06UL25NQ9LFWWQyXuZEylGPFcVd1UaaYxYKIfXCGXnu4fAmtee3xJ17CUJqMIvo
rUbpPAWsvReH6i5Wg++qGt+xevILe+SZVUFwRTgx71bzAXW6KrTAqa0K81OvqiuXwAkrqTasuv3L
q+LM/M3fkqYCsaXyoC7mD9g/eUoFr3iM1b9lfmRw49E/tuxGuz8ZiHoEQSpZ2uUiV7q61rUSrBlM
1/y+khDnwApM1/7UXdiMzj2SJnQdhoqwMdFd5CDRpPYRSH4Yja5W3un4dG6QrpYPgGT1C+9IzNNz
Entac4L7P2OJ05c0GZD5wDgiPy3t4LqvSyzldXg3A76Zmv8aOzEr3sg8pIKMWHjCl4uovN1Vuc3t
j+7PwgUxrCO7b82in/AJF20Li753UMzl9ZC/kYh9vtVmL8RqTLLR9rKpSGzv5XfzvCLBY8A95PMR
3IVsdTllNQIFWnh7zxypLYeh3tx0Q9t+GKmMbUw3czd4aikxaKhJuRZN5O9H2yj/YCnOkzn7zZBC
WxIc0Bs4chR1jwmtVu0CwWW3VK1uRw7JvDDUmQ95vuxx3XHmnX3ZIje2ZWFa7OT0YlcJzhy64c+d
ceV1LTKJKa1eXdLMnB2RugLtG7hm68vkoZnbltEns7shuZMD2K9uX7uBka5gt2g3elKGdy+/0zPb
B7J3lSIPNyWqd8vtA9cOXvgovdAtCg+NLHZxwoovrJwzj2VwYvHKfpz/S9hri7Hl2EsDx7u4xDhS
pt2xSuJ6P6lRjUfz1F0Y79xKZcN3THKwxEW05px+cFksUGYhhfaCUfarYKy6LQ0C+baP4+IN1rTK
Y6bLWPHI38rXEWDJz07H/efCd78QYcxBAzHknKjnJCD3ZM6z/ySJqfY2ltL1MOBp3vnmSjfC7now
0vBWz1GGYlco0DgX1qqli4N+p8lYqYqob1ol6LxAs6uDYwTZTZAPJondNtwSsHcXYogz2+Bcf1KJ
IlRHM39sXU9+4ki8oiYIJb0SpYy6yi0MVlwEriCwpPzy+4uNxc3XixUDxlGLbdCVgaKqWQY1Jqz9
TUgr5KoazGD7B6Pw3VJWcGhwW56IEp9JFIL5QOa49Pcp/J8j9j3hhSU2fxiLLZ2N0HK57lE7t93F
iYhSPZWl7koPJld+l6qVbq+p0ROOx7YcdlbdZ/fVMPgSjmrvXkhOPA+MWFfc0rlfGAKL+fl7e/LS
UNIbADWZSLIU0wFX6uw6DSAGBxPWiTIVUF610vj88ryeXSnYaDiYDWItvSQTVdjX9YVbDF7WJu/r
zhFrFWzrKnCnbPPySPNn8Wxun4y0eLyGFGWMtxVvsM9rLx/j9CacUnnhmnb+eQwiWdPCQ215moEV
zkn2gm/KTEicddDNrlxQr1e2naof/uCJHIfvjPVIyXOxWuIEXb8i2Y8SmWjbkd4QpHxqeeGJzs3b
nPckVzGn25cXz4pmbMZvBs+QsttoI6bt8KAvqe3ObeZPR1kcGYmmNpWmw5nOCMEeusIEngK2cAUA
1D6UgZZ1l7bRebdergcIlxzFc8WYotDpcpeaMdLG0UqWQie9wHDwVVPyRh77IHPey9rVjoPu1B+G
Uk3fisQEJNt20ZWRjY514bM/kx2Yc3IG38DsNGMtcTq9xTUc91jpjQLLOHpUow2w2/eDZte70Mq/
93rk5V2ENrhtMAIaomA7OpfMQM6+aDI+LncTB1XLIjESd36oDhNulbULXNeEIbwqqia7EKQt+nB/
Hl8UpzRrvmyR2l7Mu10aTmEXTHlTB/bVlAXJa7p6QAZ3VuN4wrfaY9QE9oZWivyz4rTZ2tds54Mg
L/cI0li7dI8+98U+/T2LUx3ItS0hN2PS6ePS1sEZ8ChKlJtCgF7//Q8WRyBA8Fz9UCosZhjHaGIG
i9esjToIX9/AXbxMLuH1zx0iHApzYpFoEQvR04Vdd9LpTRnKGVCodqtoyhJjJecCEhZbSZYTDaTl
tTo2dNHpflwkF8Lic+uIYo0glTtbH6mLT5nCK9TNwEQ0TNfMscKtfV3iJnf/8lyee21sseqcxjOR
m7mLp0ycMjd9+gbdLtcOpG5oh6RN2LkbIQ32F86Os4MhgyPch2nxrKKK5WLQSCoX3kTibjs5BdYc
IU3CoSMuUSnOfh8WYjDuePwP74vTBxNVmHStQzKm1sfwEavigM7PqVPejL1Lhl4K8zPwx3JcmwlQ
dnweEe0csMVQ3kusxWiN6gL3Ehnt3NWABTJrHGzS9MvmdTChKo1UqiSzour7DEb4SsVf4G5ynGxP
i1mxMozMfPPyGz53JMyXXMytDEKXZW0zoMtYJBkb9Fik0SYKmzvsnuN1Z5kftVZ59/Jg5xatzXRT
GOGKD/hnMet4QQ3qyLdPCVsc9QrEthqb3YWz9NwjMYHsfoJ/EviejoIZg1RJJnHmFGH7PsNS/o1f
tMHaCsIKg3i1/5On0g0cW9kL0PvN6/rJla7XEtPOIt6bPuC0CJvzbmr7+uHlqTt7etmWmMuHKA7c
H+y2J6NEBubPAwg9L3CS4MHVWmudlXTcxVqmbIQDZR8jguaYw1H75CuGu4l9vVm5qtT+ZHrRdWBI
6lI5XiZpKVn2M8dz8PSAFt4wqsNjVSpauMmsBIU8DqnJ25ef/eyyoaxpkZ9Fe2YuDo+qEF1vI87x
MCl1PVNPDE/po3j78ijnth+eCG2hSe6PnPDpa4wAtjl0hA6e72faK70Z3CPFqfagtslwYfM+d3g4
KMHY7MiXob09HSqt8dAyNTr0nECXrxJXGG99u4U1XQfKBlS6OARKJD/kwtf/YCrJP6tzjpg7yJIx
U6p2Q5aaLkO6GKN3UVFidJnlxoXI9NwLI8FDco5Y0SYSP32+KY2tqAfW7NVNWGABIcExSnrO/+QQ
dGyE0djR89qWdOuSG01ulePgwTHSNq50xx0ttZX38sI4/zT/GWXxfcPFt1I9YBTVarWNo2bwwCe3
/oPAkGIxAQDKKV7NYm+sAtZ9jSGEZxq+vOkin7Z22Wkku1W3trya/nLPV1N5QVt0Nt/icoNgaLSD
z0ygy7wN4L4SE8jOUOXKzCv7zofa/pYjwNr7/dAfGqS3u6mI+1vphkTMU/Xp5Rk+u7lhD8NFg8hY
kNM6XTAGcNVCG/j2Uok1WIr956631PKRJstoN0658VUVk/4RN5dmDTa9jVZB3Jp3NBFNf3B7fPpL
FveqOLcAKocTgZhVdldaHootXdvVhZd9Zkkh2ucEJHdDNWV5ezPL1ggisyAiwngBZkugT+lqSEvt
wts9Mw5hBgEPdypCnmXBvcw0Gi6bVvPMsMmuB9wEdjUFtQtzNt8CF0EexXVBGZI7BIXI+Vc8OZpi
Ab0Cf23Nk1UoXncJXWdYedIhj0099ixjfYRgV61VPxxpTC/LS7YVZy5OJ+MvPtBczSvAHPAz8A+p
ORqs8QvAg3xXo8vap2NA37tA57J7edGeOS+QJ5HopatglmotRq1/2EAF4PlcrVPvMmLXjZ3X44Mt
le9/MBJ5SG75FN1YMKfz67jaFKTgNjzZOONVZXTVZkoq5UGl/e/CyXRmwaBQcjgAOWod1KKnQ0XY
H0k/cjTSnkm2GmxLrkURXvJsmPey5YIh2EbYgjQDwe3iI4OO4Nc1fqteUNkoyFyrCd9j/2OOu97U
e/c6yHMaql+exDO6KK5oTwZdxDJQN0MLl3kB2qaqv6tZ1932hmg39NVjklFkRr7TO5ltDMVu6M9w
Bhyvfct4JyLlyvHbDb7O1TowgubLyz/s7JS76ixw5F5PwHo65TLvp7ggGe4NOuPiqBts6ljm3suj
iB8+aaeTTkiB7Id4EVUCIevpOKrdYVbekJ7OlcmWe3ucqg+TLlaGNn3Ux3ydpPCnd2bvUIfMhyp8
U9hlkXiNFrpIrjs/fxUoFK7WbeHryr6etNZ804EXDW7ZgvKboZsCSWTfGxak+sBRjxXeTy18mcGx
DoEuYjpV69oOPItm83KLiaT7yQdyU68yfATMVauM5hUSjWHcT1M3knxpGxFcZ2E4ovN0OeZXMh+V
iD+ujMkOzJUewrMJaCaK6gG1jhqT9vA0ETQIihrNWg2102DuTlPrtNJyI3U2Ltae16NZTm9lMWHf
FuQT49NS6cYrpzfgZTmy9ttjIkf8piL6WfBtBdCBZ5UsWiArkPG5B3SJDKAW+5nwKjcpPtb11Il9
bupRvm00UqDrsIxNewNnxXdXhjK20xZuSx/jfhMGPE04+va2l7G9S0PU80dRVo70jEDX400d6kF3
1elV7wImsCdobQgh1mpn0ZubdgoGxDWJBmWF+Xsk15NlDclaKIpRvZsbf7QdPgJMFb5hwgNCNL0W
phzxE0iHSV8RYyrVFqwL3jv8WXtYRZGI3guyRPRk6X11U1RK+cHEsCpYwdk5AlaZQN9oEYy0FMOo
B1rz9YTugrFSjkrPrQkzxw4QsOGbeJ0EIxQG9AcOKfVAj/ESEF1gr6K+ae4bMzJaGBgJxYOgpZK/
SzsrgZzh+/Z1bNk1U+VPYtg10aC+F0EWj1RNE/1VFIxhjHsc58yBjB2YHrsVjYCuGabVdUVnl9hm
NFVkng9V7crVfdSNSZhOIXkLOtvWmt/b1R6mdNndCjtX3vllj2vOmHTJGiho2l05XW59HlnCj5aT
y9tay8srJ5sy6v6qFCuiKtXaJn0s36hG5haYutTyiFcy/TUonLR2rQVF27qIkLMB5IYTOK/UtnGV
PTD9YPjYOU5rruJR6EDb2rZX+GeaxR5WrPr3ITewxVMwHdv1Sq18LyJyZSsam2K5lVXOElbpmr9n
y0zdzQQl471JG72yygOyXGvSueGnOC7hl0RR9q1o6uhOakMf3/qBbbxPAPi0qxRVmFjJMAxVz8HX
oWbxZOikM7fVQVthwt4cMnts8GY2x+h93qt1gkRF+sXdICCmek5H6Q1caFR/Ne2wKKDx5NjW+XbZ
f2qjUJb7qnWyBPh2YL4PlVT2O01YvlhTv9Nvk3DAjNr2h3AbomFSNnRVT/DAjZGvtM+zrINY55bq
xq7tNGAxT+4tbrWKA2OTHxKZtgnxn5eWrhTwVF/xLsSiwNX7zwEWbspaSMhdK9NJjPcRvRRge+xy
ws4rxBYA4pdm1RuUappzcJWkVWGTOFzrcleZu+CbKboTfNzBugrQAq2xhrIgRflDrsDfSfODa0SG
gf9drmubuu5A6dSWwLIwHSo4KZifgd7pFEHlfgijzvAqFUM/T2IZGN9YQpEm3hu1a8HSAjnI74ca
tqoaPaw9wqT8g5AYCq+6Hs+W3ejWfJ1CDZ0M0X3vA5STVlcDZsGJ3KOiQg8PzoEtsjpXz18Pg2M+
KLiVYguWTnWGusCS2gon7Uh6WddU+cpHAT2umln/vaJHQnmtmUUid4NVj8Eqr3xrOmZ9k4Pezirp
orjuzMZGHKcARqGFGJFiPiivVUVOgKZaVY+U9G0xJI4V8fy+aML1f+UV3Y4OyjSvb6L8FUlL98Es
2viNKWqFPGjlNhuQo+kxrmbnO9xJ2FiUaj0DAN+OUL/5125Tv7X9HEKjj4FNfuGm9kyO6yCyodCH
+opcJsqlRTwaIC3t88E1vNgKHpgu3Is1f1wltZp6Re9zPcxreEV+8pVjClpTrECwQg69cg02m7Jr
3v44jH+rZfqXjdBP+6D/+8XG6v8fW6YN8eReMrdk/91q/eoxo9X675bpqygPvhbZSbP0/B/+bJbW
/iKZQ9CCightHrJGbtY/m6UV5y/65oQ6h8nknwQ33//tlrbUvxB7C6IdLnkk5mc+x9/d0obLvyI7
R/nOmpvVzH/+ebP0nLQhiY/gkqKKhUBhsZYyzJ5Uo7W0VVp7hapi/xDsn0zJ3c8r2dNG6cWF8OcI
yIORdZhUrJZZjaZJqrpLGKECRTHRPBXE/48jLEIXt+yknpWMkFXriGew2+ZPRkBsZM95fEFnyell
k4ClsUCc0fdqe4pp7CskIy/P0kKZhSSQTgJ4WSStedt84It8XVCqIWbDvlylbWEMN1AF1YepoaoY
BYaiXal1VeY8GfJt8D/5TW7gDClKO73RzACvcUdHILmt8JF7P1RkmNYNCffpQ631arav0GZpO9+M
1OFapV8g87Q0KcWFkOQ0DOIJWD3Up7iKz4oHWpxOJ6kqkqGyKltbAU27VtuvjpscjULdFPKS8H5+
of+5+/8cScx9huTe+QqWLRGKoTWhmioacXD5BtBofNXb0+s8vGi9cn4gPKFRb5CrXioNphR7pYik
ycroQKpEaOVk8S5y5YeXX/7zmaNVaQ5l0DLQILz8CAdsNpxRGwWY5NTTe3r509z5OOTWXpHJhbHm
pXo6dzOugCIb/5jFz4sPPrKT1lAjzLOgE2GWu60g+eEwuRa4OFx0i59f+WIwHkolTEWqj1p2fvAn
qZQEGI4BvhQkX6avU+udqnvUb10FKo/zaPf3dXB0smu9uaRF1eBKPB+aXKqJ8EnQn/SspV0aZR3A
Tta5bZjdGxtGr7XK7SmhKC7s7jqX7gC7aEztryJV0iOFjulel32xaZuhMjy4nhFm98YY3cYFqag1
hts53TeFD7LHMjvlQ4lNDAF+qWZr6Aj4zGhd+XZ0kVKtTNDnb/wx0j76U0NY6Fgg9hrAefTWm5Uf
eZqVwktWsi7IN2jr5EiwhBPEOia1eR2XU3socP8sV5Ul+89pKXNrawdCvrVKZ7C5amjWJjUb5x7b
ZtncB61t5OugMqbhmKm+ql8FpVQ/U2p1bwKREtMouo9fi7SUCd8ZcuaYogLs07vgW99NVLCrxm/s
VTC4wCMC1IaTRzFae6hSXLhWpswdZ9c5CPOP7hBUD9Uk6+IwlGa9HUul+RqNQXtn5mFxwDg232d2
kG6MNgPTh/idjHmDrV296ztLv9EN2fRrQulSXYf0davEqSAbPeAutroFnQUtlEtZtJoAHmJ7joZ0
uC2nqvFKX1TZTVaP/aPvdMVVFVS6p/mTcleOKXZCtSi8Agfpa2fywzVZs8hYB1kXxx7V2eJWuEWf
bfu+VbuHAMoglaaqauaGnaYYbhoyCfKKAKSnBqT5zWCt4wZS364RYQdEMbHt0dPjQj6UuR2E6yZy
ko/u5HIJLJK9WQz+NnRq/TXwRvcB+Wyl77TA36ZZaBPpKisWn26/UyzNv1ZQStCC43fBdRkluTzy
SsW2QTLjDY7fH7sigKKo1gGuYFjMoajl29koVWIN21ywiVx3btLTvypC27xuA5nuJsdS3pViAt3g
0he/6a24M1jbVh3eJaNqr6smrpwt7pVgUtuoqG+6tp82jQJDbtXqdXQQpR8W9107quV28Ee3u8qY
yls3dKqD9F2OkDwf5fgmYQXpO8lfZ+F4pGVUnVdpRdfYm9aIgIyKYLqq29zyhqaU495sClY04NTC
oQOxcCNcpyO5bVrVTo+VhNy3M6semRjgRKTltzIJmvgLQaSlbfzBb5X9CJlWPlBjjh+bQnGLK33w
7UOaTzmRkFuk1nrMXPONleR1dN3quBqs3GjMTK+y6vhTNbVx2XpGB4Ha6znbd4aNlzxW0G2K87FW
28ohJxTuvKLQ6vc5NtDGNhKILXRfb7e5MboPoUFngzkafbOifNg+itTA+lQhFauMsgYh6VofQwMT
PJpqQZapBO9RrDj7mODq0alUuaEYjyHuMKRO72lG6mIpF5HKXdHZ1+PrDpuuwQqZqJyGcpucQxfC
S3Wde9uP5DVZBxeDZwAs+5kWuqt1XaYru0ynRzeMRbE2fTXf2rI3jw19P8Fqjg+3feO3HyxIm498
wCDv7KHTd4rVtnd9F/OLFJMckqir7BhZhFGPdhPqoLBwuNh0geImXm74WGmUOLErG8tQQ7kO2fT6
XTLBp8VS5n2Rl+FjVmf5NQ2905cYVyRnJ6GGFhsutRWmslmoEpkpIg7XdelHb/HuCXR4pEq9MzOf
zPbM5Ig2aqpm32VbOV5S6tK978EJAVR0y9S8Urt8ELcQeRuNiLeMRm9GZE7XphGpYlUpwaiuM5O+
/z1m9pO6svx8eE21WFY3NcFu9y7rTOnnxLCpQWK2jUioqTkl3lXHlr316YhA+D6I4Q2/O/dCKOEB
jLve1D+0duauu4xgeZ1bMrS2bR+PypUe27mxDxVuZ6s6i/sdHs1yJ3y4rDvbjouvFmjzcWXHoj5m
4PDkuhuVaWNjb2KserVR7kPVzoKt6ubR28nPzLd5N5ibMc7LowvAJ/CKLgg8pATjO6cESXOtNZF6
oyBQ6d5UtZoIMJ55ftcqcbjrdN3+TFENXmznskS2FnYB+ob2X0d/m9LvSuIzKK/SOvgfys5juW5d
69YvdFnFHLpcWVrK0e6w5ATmAJBgePr/4+5cW3JZdTon1T7CIokwMeYIMjg2vRtapy6xSDcqmnnh
Ck8OaTs+1DLPl4vSJLNpH/SEAt0Gvauq1z7pRvT4mT1kdzSzqx0Ys3mBfIWQgXJIrXobZl7n3o4U
lOeO4MU7EJ7FPVrdaCdHG+PkLYav4tpya/++bgebfBa6m/YmBL9KchiOBqdfh84dlEryYa8Dd5jR
tY2jU5KAuCTlTUTbDAfRIJvqs/TH6TKQWhwb1UbiataWg8ox0fI020bzgBNnhA/q2GflpfAGyICh
2US3pRjtaDfZc9VeAGeBx3AszsSu92KoaOdIRZQbZtm9GeN4yk81vKUs4rxtknsdsUaOGujRP3I2
yKM3qaa6llGjDpkJNFQJO60wt4UEsk8s3R+X0apeBPjC68IGEOyFu2KoRjjnW3ZbfepK32Jt+J5K
48JOrYNAUXfbL5kOzvAfJmvjEmFg7SHdyy5u5si5dwms5XVO46HFA/JN9Jk042ROsgenUCYXg8TZ
+blNxMoQVnMMBlUeAsDGDLxnoiiJpQe84aUeO1hAHsshXdB7YLYdOCdpass6F5E/9njINUl97zZu
0O6KQZsPVeqBXaiIjx0rwiqDa5IGxL3BVaXej+3iPi1pes82DdziV1Oijp4Iav/FLOfKvqqMEnxY
1d01dAo3PGdCmfW2wV5yuOzdqU52rQGCuOlrh1+9mHLmMIVmHFdtji+AJgvWUhDPmoUCayrAF78a
U1my2DRq/XhWY1HuaidrsWgqiF5zOmzRvhlGZ+E+uZg4FzmteXS9cijOREfk3jELHaA/S+aA33En
IqMFvupmeZtanhpJLH+r6asB97pj/jxiPe9vI7exp+Pg11V/L6eQ3PGl7zDfN0MnhZFi8iekXrxX
zPlHIHfRNxjTmjZxRIYsrKNQdYbt8TIUhJgWRb4Nu7HH3r1ShbindsFQlah18pTDpZLbyqjFnk76
QgXVzo+hqpV+MD1vY2VZfhGKDgaymsV2FM6xM730OnWX4pDQxN6LvuygPPoCr9lJVHE3mC5feJqO
E9rEHUJluWwb4YfnwipN9QvLfhz1teq2ixG9eCK3uNlU08HKTdPYzx75yHGQqErf6Wrsil2i7SI6
Dl7QX6dRbX6puqkt2EaGdmcsmiaevaTHJtD2sAe4mOb9iNqxfIVzFqRx11TwwFUzW2e7V5IaOHM1
XMK+scmQcG2skYeo/JZzyFIgGJE41YTNEjJRjP7lhL3ubZ4AXU8zAPXbWGghniMTTNJWS5RzoPnB
l0Qgg02ddtmVzThSVBjmFwzLQjy0w0jdTaTkFXFVKf/SrqwQCCLMm11S93QsMEK3n2yNDDBGRY0s
c6ZdfuKyG8pD249RdUJDlHyr7ILKkPwD4ws3q2HZuFk7Gw9BnYYkO65ubHEih/xbX9XjtO3SoEqv
wOaT7htukFa2H4IKHZ5ZZrJ68IqUXaXv6EEMMkopv6YqwJM8xJ4UBjh2dU6DjbfSU7qZbOU8DnPF
BaJqzflino0E99eMTMHQTYzwzMmhN8SAiDwO3K77VbtkqYZ1SAM+L07k5FwO2LXWc+24uzrCuxrN
Ky4NxdwV+9X15ZhHeXIzZWb52Kp9T3WvgIziLNKsCXNy+upm8XqlWWXRDI84H5ZlS/Rwwj2kWIK7
0c476DDId67DLq93XD+868FcjWHdavhVZl75xCoMDzi1hpdwL+y9ESrjlyVYbBu26Pk04jU9Xgic
dcbTYkBgJn8gx4Od00B89912OHTL0hpPg1M4U0ywLEB8k1u1tRav5p4cPdgsMzpU/dzSGeCSFuUh
Hq99uZOeofKYW5jcSs9rH+lKtBhE0OGzNj1MrEMip2Q5ZRiciVNppG62YdcxD9VIAif+sTS1ToY/
QtuUeSfqM0kbjRN7zOLXjPCxcjOUUzvu+mVo6jNRWuNlk9rOfGK/TE/cufAlKjHZz3ZWPs7fOSZy
OpNL5WQxWLR9Ibr1WoaVJaPWyGr8UgfHlWC+gZjvqyOZBOl4H05uAHbm2/ktCoTuWxcofYU7o3dI
giLaJliXT7HdFUlzHlailakh7MVBPY3YE9aD3xtE8PRTsBuhMnXnhhyD4AK3/bx67GtS5bGdodTY
DpqPjTE6gUN40FX6foL0dEf2kfpK/9HEWHfyl0uRmv2l9kr3bapsIWkhE3x6tYyjWbCwe5nekzvC
msiK1KljZzDmS0Mjftp1rjldFysvzBWjN9EcIj0pFh2B4OQgyu9tnQ03g71w+fWGIfziChdjCZ1s
e6+O2j2Z6UmBAV26fEFlJYOt3UuSMIDwuSzOKn8hbWyNP+BALjdapin5zZreQdzrgb/DKo+2hi/J
qW78Dhjfnu9dfBmLfWda8A7NWdTqkEcU+73yqCYiWhRzWfBfsdrfZ4Xu9/OUl/etNYkdepNgN0Az
rmniYjCNqkd8zQHiHoUr2c8bNBXP0uI2Wy9mceMBVu2wjFdmDKqQfLFlG4DgWd1laGfyOl0aBpta
0eFjkY76JfLb7FeJxwNF+hRNh8hN52tf41cT976cDrCO5Lyt/ay/mRvXPqDatNRT43rzRarSbLvA
n1n2LD1PbEqINJtq9L9jBmxcFbobkEUKs76jRG2+DNpyFaWY4pK7KAoiumliYLsQ7Rzr3uMS2hoQ
+FCUeQdfT+pcZEWJh74DPaZx4TU3Q3fn2I31OLrlQ1LX95io9ZRXNfzUbZLDFtrqyZtf2XCsixxS
m7tPCFM5zRT0mACR4/6iaEOlB/6ae82kKXBgkwEdT90430MzKHaj7JrTuATWuKlbRUsol1xOElQJ
X8KuMo7NtMZRGNMaLuMog1MEY6Vl2gVuSgvG6hsSSdkRno3/shK5ZL76ae82J/KIsweaXM6j2XX6
kGaVmW20IOjcyMLpiyFFde93ODJ6+OhclsZcnmmnk43rWIF13YR+ddSzU9zTYg92Zhd6mzoom5te
ZRG5epEmVoFrfYzwbqi2fu+PX4fBq7Z9YOOinU98ri1zwEMRWDiZ3HNIURtwutBOJSyAm0lXJ0+d
P2GRbtnGligO61dSzJTj+FVdpplajiKdCCadoiGJm8jpt+MyRMd+GP3nyJvzu9Sy6L2x2hJ/Rzu1
hZzgGctWg9M/DCXG9YtWU02kAdnpmy6biyPOxWAZjdvhWjyoNZbUGvcWJtwczbgmZTH/sy62VVoO
G1eac7AZ5yjnAq9ynrcurenOgL7LBbqTZ3fQOIi1co7hSmUHXHzGjWfNLRoCe/0/qaiqnss5twuC
WEz8ryyvFHsH/Q5+jKhuN3BH9bnGTlttdC+9n9gYNrSP2/orjb1Nn4X5faIsR1/hs+1t17L6KZyL
4KEaGsQ/VhMMxfcljNqXWRqu3htLaJa3vA5Wz9RqUoWsqWk3/RCW/OtSGTcYGvv5Zlyxw02XT6F5
IOApmI8Z94P5XMNqfGsy12I3BjfdSod7xp6AWrKQqGztnTkXZgSDqgvgTMiEzSXVnEfI8L/rZDVu
c/1b18pFt1GkdfILjVGfB9IvHwLDtDeaJXWrai/86c9gVpTRxBr0drq8RnXiviZqHu+Bx7haRrlX
X4alpaxNE6ohpPlZcKVOBwy/twsNnd2YMbkTsq/20smCXWThpLFv6TjlMPOYBDs5q4FIJHKnvY2R
WcHZ04FRbkJHijv6qaUbt7ShqIuZeTH3skk/JIuM22fjTJ2fVwdoluZJNXS49kVRx4M6m2Wb7aLK
+EEKSbKgZJvNn8ngG9bOgISMTnxEOZrIhVjYoKnjHs/H9DjWUr0FbuUezKCh3zw02Xyce4uhR+Ug
AzZMLe9sElduppIPFxXmsCtQhm7NKqP7Wll9cu02OLXFXQffbGPWavGu2kw9Nu3wFoRSXy3hut1r
NA7LjBu8S5s2lhfeIb0rmH7HOelJN5UulfohkN7wumR1EFyYPZ4MB7fpmisw+3kXRTi2xpMt0hOq
aXfNz+r8Z98Mx4sRmsXOLsZJHwUmzz+gKtJvhclYbXXL1IitEYF/CG61XRLL7YFTCv3cUxl/I2Kb
74CGymZqwzZvtgvuyjRro2GcruqwqaOjlHnGRY7kRjhJMI3O6Riy+bY+HkdgrubGNntSFvNlrp+i
yoI7CMGlvJlSotxiOThsITgjNiLOo04H145TNvtQ94HaNIr7R1y33vjNHsYsO5QqGE52WqrokHAN
eMOwwj+krS7eDEQD7TYYcd1KYECaey4Y83ggr+uGBXpXpEAKKY7JsZdNXnKK5OB6ewJbyzquKZ+j
fUBpdNUWPbFZImmjbd4K+dpm2t1IpUiDKaMqeSH/gThDewjHKW74eM8+QG1ATylXzr3TBME20bl7
8jFa7/fmaFTJVuYEL2wcbWMWkqXJiDtB6QIeOqMvCZ6bwx+Anj8bu7pL4BKsMcOhfTN7GUENS4p1
5E4ESfng9O5wyKSd/XKIjKJ1rxKn3IVG5dI3aNqyiuc5qs5zXuQeiyIVK2zu1XQ0iIJ5E21YmRtu
RNOzmwR1R/5dkV9aTq1TsITVsrS0I2EehsUgGDgcoffs3Mofinhwh77YlaKSRFMZ6VzspFXRyexN
QyeP0IPx/gkymLX71LNp89M6TK5CEQUE1WRtoQ5FXTpnI+ttJ44qMUfHFNuD6TrFOGkmetCb0Pcg
qf5uAaDrDfFM2Tl3687bEiM4B0dnnuEu0bn238YFPkPcUkNx9RXlcGibeinuhNWFj61fEUA3MMfP
QwALFgxSmMUpGgsYK9IDfSGpJm39/BbDLLLVwPUH2gO8spiLbDe+VakaCZRwuu5NA+AtP3ouYeWt
pgQ+1eyG07EObBKWVGvbd/CP/GKbFLX1aKyF71G4jqWOUeMkm76va2iNRnUjE189DKtg5dmgjPu5
ZFjATbU1GXHk1RU4/eS0A4anaX4uee/7yZE+KLVl7j1vyK5cMqeWQ2kIeaeEPRzHxsu5V8louelJ
brmlqhuva0fpdBOs0Y7I3wL+KX9KfiAAJVcPw+bC2dDVFSomWJqq1mwwi7p0vNrYpr5Knmv48VtZ
uFZ2FfDDmjjsQervB+QDMPKYxM8VWdxVLJbUoEiwRPUsh7mYd0U3QJlfNEEF8SBAVuPBEPkzJpaK
aweIfx2XZbJdfFedRZ+wRQck1nICh/SKmulNO02R7Ewj7B6MxZBPZdV69OA4u366VZ7fwtcKtzV7
RQ83PQx3pe/33JFDlZJhAo740M8LsWRlUzj2OfOG6FfZc5UlmYoEKaBSpcaDYy5zto8CYoDidGkx
ARE9SXJTjfHbpsHHFMfewjV4NZqURFF0Xypv9q6SwWhPZtSPUH7NnHO2hAmV/Iza1rirDCWhqP/I
cMCMPGmhUijdcjNRiZbYkpqNQcvGMn8qa4y6jZ7yMCX7KMmdyyKt0pc8SVu5g17ELc2UzGe6z9ET
cOGNTsvHxPLYXh0/TboYlljLV2yWXd9Pw6my2vyySuf+qBo/uHIDNQ+Xcw1YcjbJnxB7TuU2B0EE
OzsNeV3TVuBTX7tkGutdPWio+1FSaDuWMMzEpRm49BKreunPLg6G9Z4vnoGxcaMob8w6NOO2pnm0
HUSeJvzIVADdz3S2YuyA26NJd/G+W49fgTapjf2IsByiW+foKy1BK98oQuKzmJnq7jJpQdLjbLEf
VZXXNzqoqQkLsEleFfe4/QRoWhzyoORcwFCMi9qYyTm/sCwdvFqFnV0aY6XmG9n0gxV7k9PZG/Ib
L0SUjxnmuk1nxwU9i2+F1dXZHnpoOb60LX0Nkt7HNDvI1uHYlVnQ7IiKWdPmKrd56zruwClRsMVd
TQuPJwt7Ud5CtA3voGn29UWZz42xrerAeFpUa96YQhBYZ1YgSl5ByuUO5z4CBhfbtyl5In+6qtol
eHEIvRRbYfS+jQ1b6Z+ZS8meisrcR3M/1BdTb7nfqD15Q9jCtvJIP+ypgddJz6d0+iBWlQqWg13B
Y9zmQuT2Y0dRZm1WcnyzSeZlYLzBmDY0l4RP/8AP55gUIbbr0tfGc5NM3TEPOFLjiryrb3w46yoL
VF58LVp8Puwqs42HUaG0ORhIIkivNQLnYexDIqqFk6htYSmwAS+XY772p/SpryJBnLtoW7LWlLc8
5h6iIxQk0/TUz2i521k45xkc+45+e/617jt5JAGikqeg6lsygmXtfLMmz94RLQiOWSVzIHcuthOQ
XOcujAl8bJY1nJGmVj7ZlLm+MK1t606ZfoAGHYgNkVULd2VNIsweykNb7skviYAca1Gau6IP/F8G
JJny1I/4rIKosUtunAi6ZTpQSXxrafLMT5hiWum9SiqqFYS9oPnz7IL4e6Ecn9DFVtk2mbL6SY1T
RM2sQvB2uvEGHNAMgH2/6MhI7/qkb2mSZYX64ghRnVoTjNFNGxLX3LxcnjPluL8mNRUPWRsO9skG
q7vGxZ8gSXAPs4vzLpvkBnimNc841lnZNaKG1LyHrsw0z5lgwaXHuX2qqtnKLnLa0dxQUz4BjFd7
eHP9sL+2ipEAQczh/bvMZjPejF1f3YYiUA8OV38sFw3dZhdJ77d3qCem4Tza2LuURSO++FRDKtZT
AhiZm5kTZ6Nj/YBTbqEjESrTGyE5YSCIZv10aSwiG3BvFJMic3fIbh1ROmSze2Q9v3SwV6+JSEKb
XYuifKlNCAuxaan+sfd8+Tj7AQxn128NugJZcxEuLD50ZBjox5EzFF48L1wpNlVXoD6mLq7OwHzl
Hb/dQGjiWr37vZgHealrT95aPtWJTXLic9vN6VVDqMf2Pydxayn1hQ+KQtSvR4vBjz3Y6+Iw+x7s
zNmBc1/H8CKD6T7Pe1qkgSntu7we7B+u2UbpNs0cvS9KFdpfMgpBENEZGkVMZzI4KhbNiaTJ4UxL
LvhqtUN46aCTu/YtaXbbCH5ncRilmVXcCzNnb7u5eacbWx/szO9KVuKM8FCVbLN6YFcK+m5IjwNX
ZJqalbKO9uBy58rqqEdxMopo59HF+MW5ZW37pZXhNvHy8k0NUl6VFb1zmKFejuTewC7aBw8kHdXA
UyWuvb4d7ju7s28VmXr7rNLTtRmZ9qsle+vsT5a361r+VEebP9nUmfKqXdbRYSztsd3jojUzS9y6
ivVo+nrnaCMPL+gRTS/gRvWe8tlc4grO/qUkregq8NrgGcJ8vp2kPVy3I3f8TBS0Q0ua1VxfLAHS
X85TTWEKQ+AHSynZ6VZFt7kcQKvKhB8kfGcvKsu8cTJ89OK27MNtxZ7yMphU+GakZrLXPMy3+yS1
q1+JoAA8Z2OYNBcihBq7TUo25SOVells0jE3T6jbqofcUuNXp85ETTLsqCjtRSSd2zRLWnWE9ldf
5L3rH6eIYjfG3LxhRptGdT9DhKDZmXf5T9NOli+28mihmBEGm0fgy/mpW8zevErpD/Iu3KpNTqMz
uMlujDLnp8MyPCSmm8it0+eyh9JelPdChIAQfdta92PP66oiZSxwC4y03qcGTVESOUubvFUnfKoW
VBo7Xw9Bt1N5BidOQ9zeVrmz1KckEkYK5zhojT1lRSs3JR3EY12KpXycMxLHQS/Hs01xB0m+YJPb
N5xrl9AEB+tQLlV964VUOnMCURsk1lKCO46ZULysH26fkNFe3wB7huKrXjqbhSK9tQtGh2ErKi1Q
TBIiu8Xr1XWe7Ukb+0jMaoqTzvCoP+zFBYUOO2ZvZHTcKfGZ3QbskgYMcN+OUxq+S9nrHfpRMuPK
4jaZgiK7KERf3KeEUZxBWqZL7ISWJ5rxQl1nppXkoImOONIdFY+tkbGuxiG/FpYPaA2vDxPlgWI9
3yM54EbLHZ91sfDCho1BCb2dFpJYkQyk8rsk6Kva+E2vv3q5x6aVdGl1q5oe1XNBIwy/kpzs1JBe
RX0/MOq9O9fVZcI2hn2p498M/STvrGzOiBQ3cbCdiXrfR/hb42zZF3qzDG20Fvalu88bbLx3qe1V
xyp1IwQYntfc02EDB+74W/iIoUE9zZw1+qL3/eFm7DR0yLKTjthLD55/PAE04LmT+IUNRWNobp3c
ta/gzKfOJVS8ZsJRNwPxCqXZ3BoYuNP40SwVeAAZF45O3ghJhBk1cX3IKXIurSRd3iD7jw+yh3cZ
DxhBnGU0LGrXks4VbbyAKmvfoqUMY6stNXIHw372Kb9fDDubQew9hzaE2+HJ3iTIKVl2q3wBCGDn
eoUOqdNm92IsMhm9lJMpz7W3TEUs0tAdD4SF0vaQvYE2JRhy2mJmWdzkegiTPbWCFQI11con2jX0
Id6PeTo/wDMoJZmqi1Qw07r06Mm0+KUw6zIOFeKE9Fa2tWkfwyoU30yNZwnGlegudmun14s7P5yA
62Hq3LMBFJCbzIaTY26rg1x6+ykgSps+4tjseNfmFziALfufx8lnb7nIUO9zZo/cYRcPNIK2asmG
XOkcAa2haPtGBDnunKk3/E3Xc/IXIH7nPLPdM6b+a2AtDLonpxXuM2aswbYI7PRHaPNTjsiQWwJf
iU7PuSxaQFT84im9nEM1vRAYn/n7LPLlmlHXJWJTQMlun6NQhj/EvNjFqUZc5V1BY5TY9JcF8iSv
bawr1A3UNBYegK997ebf4Cg4b6QFKAO+WB1+TSE/9RunaytJw1+EP1L6GBGbO50YsNQx6DarfINN
y5A0jNK8usn7WTQ7C77GGEfB3C7HIg+jO7BM6CEYN2YPupJme10kkCRYgLlHqeKOrb6p3HS5SC09
fTc5UX86TYc4VRc2O04T2esMz8Pp1W4t9wGlk4VOQGarKyJ1WUD3EIxpD7DtE09so55AvuTUdpxU
oYW8xI76V8ll8jKf0kKeGpQcAc0iiY4t1/Sbt2O15nZXQgMeVL0A8W/dTqDiwgG12C0L6RVxIQz1
7AyT+y2tqe83TpkmHCMcqlj3JH3jn2ivT3d9YQzN4f/1E5nDNYUSEEdBKnnQW8ajq/CuI002z+6L
oQ4Plj/kBDWJ8c3O+w4w1jS//JuX+5H+i9ofP5zIwhoWsvE7RnMzWlqlAzG6ZNvOGZwGlmwUfGau
/BdGLl1JM6Qxuoqo3XfMb7PNEyR1yJdKO92Yxn0WpXHUXNPbbd3bfz/Qn1z8lTgdRKuRPGR8XBPI
I/iTjwtxqy1VBbS7gBmaZvJYNMndv4f4yzvDfwX75sDhefBa/HMI1o4xDQVDOO1dGzzWyw40/99D
fKRL43hlmhgqozcPXfsdhblIG+gyaYeKCde7zqCuLg4mfNol/cznKfxAIg5NhLuc46sPrLdKN37n
L2Me4ERJ1kA3WdFVUL0RZ8I5PPrT9yq8yKJPecvrt/6TMM0rs9e4nnA1g30f/tK0CyoeMbuxKpeN
Bjs0rYtaElJ+lWdXQuw0jV9//+/X+fGLrfxo7KJtDBN88z3J3Ra0NHESo4Wh7+1mOOq63zvD7t+D
fJx5q1Uft23o2IHvvp8WbVgirvUpnq3oZhqe+/ATG5d3oiim9ppbg3TCsZC0MM3fTW0FfBpM0vdj
Vw2bjmBo3bzknr+RM91d24US3Bqxo99s9ay4FwMtnojI+MSc/8N8QY6AdoPNwvZDy37vzW81Ffzv
aAG7crybJm0p4Pr7maRO/NmsW7vLt/QUPjFFeOft+d+T8/FM8hNNrPZAdf+cpD7iw1KlFhh5Hl3L
7qUdqQOUO94poznPtb2jHXhNZw6I0iPpDLnP7RQiFXSKc90tRyXEVSum+39/7799D36V47EZ8DIQ
Gvz5qyRulJWN3idO+m9N616aVF9e7naxbq5Cf9iICTlkPTytUb6rLrmunG/4n32idvjrB4mIaQhx
ycMJ4J1wJ7Bp24kJWm1XQcX0DELky3jsxBaI41iAwEAM+v7vJ/+wna9z4Lch15/0m+bBljON/Joh
ZbJvPaAORLUjXbdBjscm/WTtflhW7wZ79+3xLIUEPTKYhifDgU1HM+Ai8e8n+rBBMAgrK/Awa3JW
T+A/nwii5JwPtRNAkvB29AwObQH7tnT+120dJSNWWoHHBhGFWPr8OYwIjL43eiehXg9v59r85Yce
qEilnhYCPZ//12eKsMqHp8dAyCjdd8/UVk5n9F6QxEYG0ZBiSTj6mVn8yYH7cf4xTOQQmonnNvKe
9Sj7bTKgw7V1v0RJHFjPfb6vaJrXUAWgLQ+vQfuZMf/HqUchYaG2WbU9yHzePdRo6LSPOgGOxqix
mw0nnWjScaq7Ilp2ul42/36J66//47SimsB6jClhmfz7+9WVYVteFZadxG7zTfvWdTn19/Vcxm4t
PnGY+TAS2xxzgofCZoPoqneLylibVDWi+jhVwR3/ZHMUWtKAy51wS+LqJzNxXTV/PBdHsO0Ea4GB
+hIt259fjeRmOcDMYwkPG+U+WN6vEalIbdL8C3aVfq31uPv3m1y/zIcR3YApgtO8671fYkOHw4sw
GbHJ3Y2Xyd3g/Uzmz7wk/zIK5SU2WWvyAKK2d88FwDTbUJydWE7XU/vFkwm38U+OwL98KcYI+VYu
VYz53q6OPlYbuiKgKDPOIdd3VxKs9TIPz/9+Ye8sD5kOlCuuT4MImg96bO9d1ax7Zw6t0qbOVIZ1
xoqJ4IGgm07l5BAGM3i/EmfsofmCMrW6PhYzuiw59u3OzpPpk9n5Yd2FlNI+KCkZOCyH9x5yo+rK
aAosLBFsLt8BTOFDWLnOo+PqEptFUvyEO9SfVDwfX7SDXToFNkpwrinvRYPuAI5Do4OeO0YNhfxu
m8s+Kc6J//jvN/3x4RwXFwPSb9BghRiE/rkYxOx1i+xtqEC8bN1qFETeZQXxos02bfTr34P97aGY
my522YHLuO+qhsrReNZFgAFF2d4i8jyhjYQAOJ61bRz/PdSHrZlLEDuJbfJgeIE663P/tjUXq5/H
ItbgjbLYNsmz6rotd3b4FGpX99/pCf57vI+Lb03OQZCIAym0q/dayNQqnNbJ0yBetCsvzaTCAiFf
movJ+NR69OP+xVARIRzIIn2PYuTPR8uUL3BfLhAT6bA4WSB/WJbM1Xaa/QY6gpn5FyKY9SWN8eeA
vvgn9cKHooSyj5my7gKB7X6YMZOeCzgKQ0C5HdEfQc3WfRaN9OGe9G6IdR799vFaKxwCi1YjoL9V
HxttEEYzN8MJExTkbjOtV8eqfxSGxg6kLm+cwfwspPgvM/U/D4b1vsbhZ7/7BVWZJKmr+QUWAPGm
0tYZA31O9/m1DD6z7PvbWJAI8FIFI+BW8a4ygi88A+JR5ZXEuFjGhRldVRWnrPrk3PtsnFVT+9tb
lYZGyogFInsqDDzrKqGpnalw05WfHBJ/myGkcWKWRaG8Yh9/DtQlZSEGi0YsedJ3XSu+58FnoXV/
WW7o8TjmiIohafNDLZQWEN5KbkW4YrSxcvTGsydMWrzuk9n+zu1vPYn4ML+N9G4mTChfw7ThrQ0u
wpzsdmHipT974tgsr9oYEpxieFNwUH3js6H/socxtMcBADjFf3i3N+cDYl1YNdw3rcdM3ND4c81j
p25H+4CvIxXgudEX5nRo0a/J+1Se6fUP0d4r4qV5+/f29h8W8mcJs76G//9b3r0GN++zJFsnD79l
bg6iv27MrwmGBo53Rp3oe4dseiiTyyTXtEd3frGf50+OxL9MKyoCn0gW9nXsrN+dHhae6I0veR2t
NC0Q35YDCwrFvx/0L4sEt1FODOw5QBve3/EH2KIIp8FwUcb8shtvD5H3J4K6Xed/lk7+l6FWk481
w3kNBF49RX5fj50YO6zGcbSnPfSis/muVXiK1eX3pGg/87b/uF6oDAkdBoD0gJ7eY53GaHcdBiDM
Ysc4dF343SlsxMjRl//17TEMFyHbBIe0YJX9+Uizhic0E+kTB70+p1NF7xlqcjPvuH1+Aoz895P/
nJHr1oL1iEmDmqvKOl1+286IkFddq9OQE28238asH58RZhrbvC6rC1fiQ4oGrZxOwnaM8aXs2y7f
OzkdlR2Iefji4keY0/5bOMGMrBjnDchcdgoM4d6UfJjkOpHt+LMkW3Y5o0uAKx/4jaq2DTkOCK0X
mgx7emvlr/8j7bx65EaWLPyLCNCb12KZ9katbrX0QsgNvff89ftlX+xVFYtbhGYfBphBYyqYmZGZ
kREnzhkRxKZHbgqNt0Tr7efK1sIb3GhAOrLru89FUNHkMmhmRvqqyJKDrkUDWBXYiF8tc/I/12ET
0RBRNNdRNrS/PStqrmloGNbkcc7Pk49kJ3wwhHvc3LM9bCDqppUhWJG0/BFSSovsX2VYu1P5EEXX
lrpyC5xHluL1iOAF4kn49weX69H6CKZdEBQNeSB7utI075lK3kZpu3ud202bvL99rQopNPjYDdKc
vFvtmTugYUt1vnZs3pDKJmh3htbvrYl2/zVuxvNjiF9HAw1CD1QpeRKc+p1qVF1tRLGzyfKvmn4b
mdvLe2jp93kJk1pjUxDhzY65wqFF0c9pcRqn/EdDxXvqrbfLJs5PHiE18MfEbK6kSILXC4TgRqYB
h0rlJurRVW2RMV47dxYGA6qK3JwmLmlNnV1hE3D2yEJohXOnpooLxYq2ZmJhMCcmZl6Nkkrf09Bl
06ApIQgdD74b5XJ/NdHfv6tzefh8efIWrkJqjDgaTPS4NjWKUwfIM1CzrZ05YLjNjakVN0Ucb8jT
QUsBkgQ2H/Asn2FB+KRHg2sHtIjk2W1Ov4xF84GiRs+Xv+d8n5mUe2jvBjdOXmhOOI6OW5SEluQJ
1shPuu7TRlrRJV5fRVPwbk/KykPnfEUZN70WlBQsAwTEbEX9uDAltZUlSsKhdxfV1j/91Ewrh/v5
dSV4ZXiOkmEQue/Z640ahZf74MQ2evc9zGXQ59Ze0vKVlTyfOawI5UQSQuhmfSS5j06oGJa8cAgD
3y1q5WdTZAePxtxBspxNV/UZTXv24fJSLQ0LuQQY8R1ZFiHGqedMbTZ2kkKrqZV/zgq6bUPLVcy1
A+p8QzjUKHSYrED2auh9nFqhPyf2K9+hJmJB4hm2WXhAogrmBj/+ZBmrFPvnz1Fhzuaggk35/KWd
eJLV2CWsLIHtoR7yDg5zF9fsv3a40jgmTSTRN2ZgbC/P5fninZqd7UJQWFByAMRwo3a4AZi2p2nv
xoYbYhiaPQfCShLofOk48SG/R5HI5ok/ZwGG4CCjgzEIXeDEN3Up09w29reFKq2klBfscFUSEwrN
HXQ1Zi4CMWldQq3OsOx4Y9Du08p3cfJ+ee7OAwFxH/8xMrvC6BQbx4SA1h3CPoYNtLhu68TVe2IB
wsPE+ycYqpfLJhfeUSiUijMDz0S/Yx69d2HRA0EcQh5q4XPQq3udLqqhkn8qiv+MlAhAYfkL+FyS
euU21NfY98/cxeEZL8PPx35QqFwJLz7a6y096EknGoB7uSs3TW/9dDLL+F5qreIqVKi2SZmNr5fH
fLaWwibAAt5N4r6dKwsMPb0fkZlDgRup5c6EzPKKcznc+T3b4rIp9Sxlgi1COqzZJufyXNcjiBAp
7GolRDhyPynQ92Tgq6c3L4GEJn5rkwEk9B0tYLdBIqbaTUG6IR+X0mYUy9dS+1B5vy3r2uhXrosP
PvWTMF18mI2CFelcdLXmh+xUjX1c6mboThlJX5JiERGZk9UAfcGepffxmIemC+oUBHwomW1zlaM7
/xQkqrRDtrH1rtLQ9oObikNo3BBHaluAiupzDyqy21bdWNAjDgPorQ3vme4qcUJDNDQBxOtlWmrv
rQWp7Z7SZLSm/nh2zjooETDh8DRS1zqrPiae2g2SjBxeQQrnjkfVtIWPHPLjqZOvlNA3ry6v8aI9
0m5sXDJ/lEpOXTiupk6pTcBQTpDcqM1XP1QhhNjL+krgvuC2lNmpVhDismHmT+Awoc8BUiPGNZYP
7MyfcMUcfMleuX2XhiMS69yGKhvEmu1I1nsKuI0iN4m+Kcavrtub2q8iWDnqlq0YiCdRChR44tNJ
C0P6v1ENQrNQvm6mXxNsCf7wFHa/Lq/N0pzpvAioBhKzcHifmomShmvQc0I34pY4SKGRQhCkw/Pr
hFG+Ehx9KK7MttRH7M5NxHPnbK9H5OxzK4SMWkU86A12Cah9syBSnodRBrQ5ghmFbFBS5R911lv7
DCzna0KP2V0Krtd6or26SN1uIvI5UPUDS2/Jtferhizh8xT4yU/Lqo0rSBSAtY6dbX3Vo1z5/vfz
ReYD+QzSq2TNZznssmU/9rIXui2KZ14AuN3Jr2DoWQkSllb/2Mxsy6BJE5PMxgwgOBr8r/xGdo04
pkvz7fJ4Fg0h1GmYVOCp0orr5+h6cfQSei5dYjypBSIgG3T9C+Th5SceutrPyQw4AC9bXLjQsEPI
RV4H35Znz8TaiTQWcohcXiO0KMmddM/i/RiyuqH7Qc52PfmllQzcwij/8+jl8cPb5+OOPxql5NlS
yZMfOGYPkWHZuynvgBHBL69PV+KgNVOzEMWeyJGUMUmKOH8r6AIDewvi+D3QVzxkYeOeDGk2jRDK
NoaWYQcw69av653VhFft9NecpmTCoU0lKHdQEzm7K+RQrvQKDDYzZ29bpXrw6EyHq2x/2Sl03Gx2
MsBYTe0XpCEEa3NpGq2r8ihqRXte9KU3KwLIlTBuYbpE3ckmMCX3Rhno1M8LD70ZM4eJHpKHf8Im
3eewdIDiXbmCFpxblH8hhOJ041U727cy7JeBZAIyhXHhjsQadQrIybJflL3oGVpTGj2PTYHIiVKC
IsPWLCLj01Gh8AE9QRbHLsS/EdwXSgCZ2bWccUjuLRWGuRbuxWoXrOlcLM0mtwZJUCIICDtnw5zK
IPOkgoYLOu5d1Nm3eS1BoarsLnvF0oUBIFQhB0PeAtWk2aqZyIMZaZXFbpcQdRUBCc9nx37V4YqD
KYB6QRPuSu9G8w9d/gZLwGC/VDB4dt+L4lYXQP7d0D6Szb38WQvOSrIOFRERHYOfmc06LfKlEdK2
xhY/0IRJE33tXraw5EZ4EUtKDyGMErNDxJnKoUxyLNhc+yPNW/VjQ5kbxpB6DRixtJRI0MgKJ7G4
lmfRjG+Zpg9JAdw6fnFF3/HWj41roQp5eUTLZkTCRzwtjHlsNvl6rdkcjK6fT65JbdeIIevXViTR
lqxwTnG5gCbm3TIbjOoFDmAKoPB9fWcISq8phkRiZSgLy0+lhbhZobYFc/jM+VGQLGQt4/1pte2V
QXsg67cSMS+MgyFAoy8ySeiozjwMhYxWSyrGMXndG3IS+xoYk5xYf5sbAPwqEBSsPyVxc56BK4cm
ayPNAvDeOFulvZkaagX2uLJdFm7EEyszZx7h3Z66CCsdAikiQ9BCdTqi+2CtSVQtTRusymBeKEsB
7pwtP5zHymgXYUIjXnwt0dSjwzPiNeHhsi+fZSHEtAkJUW4qKrnzU1erVE9vmiBxPb3SECmlbUZV
b0anhWOCiSzKZtu2//wbm4BWAV+TxZmfuI1XeaNvYRMe2V3YERFfF8pzlZO5Sp+gVrtsbeH8gRlf
ZFqo74ui5em9QubbMHMtTlx0wW9l3tlpZ23NlosToKzVrVz+S8tGvo8Eh02KFkWCU2ulZ9OqYdAX
5U/2jWyQELaNnVqvvD6W3FAkcOBmV0SCajam1oASwpEgKZBz8yByb1FabHroHyDnXIkCFgd0ZEp8
ylG4Ger01TomprTK+ZzQhp5sCmMat5U5ViuifkuHEbVRzjqCDVZsNqqwQzBLVzAFueC1PVqPEFit
OMOaidloRiPo/MLDBEQvzqfJryJSiL7/6bLLLS/Pn4EIlzyas2AEuT45WLF7aTPxJtCpgn3SpH9x
tVKyFrhNIE8UzGdnBBQ/8pTRbwKNlf4igDKd411NagDla3yvSfZa/m7psDiyZ80ejCOUnInv5Wzc
gkbJugpyN+8Qa/LV8qvnQUAd+ocgj/eXZ3PRqlDvILdNomceovSJb9R+KMSE8uSG2mKR/FaVYUPn
TqopbmuvmJvpW4rZFNfUH3vCh45WT+0zq5ZK7MGt644wa0lQtym67PrjS288pmTYDZiKot3lYZ7D
LWd2Z+6vK7C9oFCRUC6dDrCs6OXzqMH5dmgYLXCPvEYMUdBc1NeQd182vnhIHo15ti9MTxDlp9im
aoLnQBgoD9LTmPhoX/T0C6Z/H9yczPFsh+iDw2mVi7Gqd74Cm2oNMyPNyZdHtbgPj0YlPOtoJaG3
99tKeM7owE9sNN/6uqUFx48AVk4rkcEHuHD27DNtMut09xBRgxs9NZY0id/VOin8xoCzNmjh8Sqt
n5nI8Ybe5+gqbzc6/GYQZmjytQwxVvTdM03I8N67fOX8EZ5y9ikoPwqAATjI+QOxU8F9tUXDGyKs
f6c2xAstXeOJ7a/cDYvze2Rn5jUa3Hvk9BmyhBhhP6mu1EBrMn2DMPJfxKm4HtlQkrzgLmdBpF+S
8iiGFv+URmej5TCRwSe+YmRp2kQ6GRggtdWz6ghp5gGxuB7GUdiNIBC+h+/0tm3st7/3SgIfh9IP
IAak608dxSo6KQCCkbgxal6fTXlMrisYIe8C1dHejDT+ctnc0sPadHh5AQUiAkIE5dRe0AlWwnCE
JhVu5q65Jg+bd19NQr7xppXg8LTuk35be/vLdsXPzp2Qt5iIvVgzmhVPzeYoanStL3M5SeEdlEz6
Ia5HeSPnRv1kNzdB8ja0ORyqqyg58cOnhgGMKiQRUPASeYSZ4dKZxibU0JTwocKF1ayx7qRgeJdq
Dd4WShqbtLW/wBQ+fWn6Ytw20ai7dRx+8jXtW6/4b5pdxQ+SOU6HuIOEw6drZuWtch6F8H3MDBAG
rlN5/oBMJLmWRH/TptQ+N8WXPnu/PPXnN+bp78/OvSytkVQIECXJlUMsvVkqHGfPSXow7G3ht3+9
a06NzdxLjzJ9KsjHI8S2lX1U7mj512ETujykhdsRB+Y04yWE0pc+RyOoddNRWSRxALR9o1tvRvxN
016lbNiUxl2svpb9bd3t4W1T/1YIVkQEwolZJ/JTH/WYU1fOrC5PSg09RlX5qsTbxBPEt3Cf/mMZ
LiinClFFw+iRE3/14nrvOferyQD9fDeJTwC3IPo+KPTPnFqCUtceOpyanvWdUmxj+LXK8KbRAfTQ
JCA9tvDwdhHb2HRRp3KzfD+ou6mFPHzb609q4dbBVUnIO3qw4vfocxw6WoeHlx56D1k0RcduaQT7
3tbd0YPqNHrRq6sxg0XZrjZZ/Z2Go20s3TfFt1T/XVcvjv2oO4dolA8+UAoqHEn60lo3WbaW7VyI
x06HPvPmEIHGKUsYOg3vML7Buk0u0kcTVafNdQsEdTtGnwxYYC573MImOpnxmV9HwyChSonZbty3
PVVy5vGFlzrO5t/xEF+JVVYWWJvF1rA7I73qYy6HCLSh8V9ObuIBqpjOVRX0kMZfMtSQl4d4fuGd
zOwc5xAWTQfJXWdAdGG6fgEVMjjMEIWTy2ZU9fxEFpcALxTSP6IR5HT/eOMI7UeLHTQ2XCgo6dt8
yZLfjnGjtM+WJW2g2J5i6Le+9FUMQ99e1X6Rv4dV14Tnq99IJCYL7b4fDjXMapJUrES/H1fu7Mo4
+cBZyO+lNHNAPMpEwLHT2DcRLKyZnmKOPQ/PS/s7GZWNoJ+1/Kcp/JYXYITTTYPcAiqR7hhCFOU8
A6+jD+PRhqaxsh7U2vx+eR7PQW/iHALcC4RYs0g/zg4BshXyONbMoz+pWxQnnfg1DK7LwFXBGEWQ
iOnWJ5sUOaU8p/xCvrwdfsEfsjJbi15z9BWz/aiWgujG4ytkugt071cJ1jOD13plsItOc2Rmtv9k
G+aixOuNTV852qdsUmSB9jFuB2Oq6Ipymk2bTwRRnkr2EibKXdt67SYS4ju1FtorD5aF8J65NxWu
AsDOdE7N5152pgJ2SWOTlM8IEAXVtaYncI2nG8vZts67lX+VWX9exvzz3RhgmnW+9hW4oc+XJ+bj
qD9z1qMvmc0/PTCaptV8Sd2h9FxetUB6s1gQnd840PbDUazAByepj3L9SZb3/vQwjK+65G1RhWzJ
WkeoJKvtTUW5o7Z3qdGgBKNtBr2hTesd2i/emsXh8jcvxKBi9kQXsGlAIzrHpMMc1VtOPxoAg989
FR2fr5IWbKpaP6Bl7Hrd5DbgSEDGK83K4bPorSyZIMyAX2J+cUJXZeZdOKFTm6BJ0jZ1DlFg9wvy
2mTFY89fQ2KMfyzN1sW3PU/XKiyBgOCdQl9KsG+gkjJbc2VMa5ZmW0NNWTQvxpKvyVuPm3vKyJ0m
T3q7EsN/IOrOfe2/Y5rfSnDY2tYYcAqGpbe1ITVR+dfkpmihWwwRMY52Kkelr7iT9KDIB1W78cNb
3SEqekucd0h+LHviP7714z3lcJp9HzMndaNyl6tvRL6j87ziaIvLLTKINMdRgv3YxkdPflNLPJAT
fLApeQ9DAK9vZcGua/EsH7R9rOr7QZ7I5FgwlznfYu9nhR69i3jWYXK6LWxaK4flsucffdDs3JgC
vRygljA2mTnt87FwFblBnP6uDlQXfRwyOre1/NQ3JhJMf3+9U6ISvSbMB3z5MzdJ1VTqw5SDAt0L
8lXSvdclCGkXK4CEpSFix6JOIcpIZxBeqY5BKltcCIOBkL2EngbC5TBzpCN0tzBxSnv+X+/g0Y8J
HSM3bBqPgGU6O1kZsCLu6Zm7Cv4TkX0h/27Pe1vRJBijIOWYiSA8H3xtmzvKm9aYW3XIXSc3Xjy/
v4ad9c6BaBlCp2ezVx5DXd8bXbySol+elaNvEd965Ilt7MDCZzD7rUiKGAdEtGTzPoeuA6pcrXcr
Ob1BXrBNV7bAwg44mQPx9yO7XklnYQY8CcmJ6Dqx+n04Zbu8+fvCsW3QGsEAOfIoHc/8OgGCoIRi
eHF0A6ey6zQr1YDlCTyyMDtPlQ5lUDljIKnz4FtfBu26Tq/i/os2PKf5DahFXb3r8zUXEnH2mQsd
WZ1tGrBKfoCgKqGg9apMXzzJOyTyjZQ9VeiFNKDKwPqtZbcWl0wTMCyTPnPqRqdLZjQ8os2Rkeom
+8LTr1JIuvPMWXlDiwk7G9qRmdmEVgjmjJYwg36VW/SHANWpDMK3Tzn9b3AxrxzFIqq/ZG42kwT9
Kux43FIx2qHpXoruAYiH/m+UlEh8QNzMzejm2S9FR1a6X4k4Lk+pJc+eU0mUJkqTcOxqdQCfpfwI
Wfd9l9j/ZrP9d0otWTldOWTsSLkljLEwPtXNY2S+T96ny/O4eKYdmRBx8tF+zkM5kNuBVYsnaSP3
MHJLKxbW5mr2PIvzRoanAgttEBy0gbfu4N8gwLe7PBDhxXN/AGMDDoRmQYFBPx2IX9KGb8ssSV1p
cLWiGWXfK2UDDuZWMtcwGktRMjGAKI+Ss9FgsphZQ0jBqCNWBk2cbvzHCNSrrLkq88E1I6jUnUd5
gsRqICaxEpo/D7JVH+zhxWnRYPvl6A+y9iu3fknaVlefnCbb1nm+1ftbyfpum5UbN+pKTLd03J18
sAj6jtcZta0EzVHurlitH9VoJCGTNz81hz5U/hADyk/DN5i0s9tgnEJX6uVHO2iTle9YWKWTz5it
EokuXpmwMW6CkkSEaiLaGJVtdx3D/gU/S1dAlx6tdcWLo2DmGidGZyeTn6o2WpUYTaddRiKrz8ZN
FWY7YKJuC22frL3a1ioTnNicZ1YJET9yaip8PqczrueDlpkDDmn01aa+iRI4OyWA3Vv7IbEes7H6
RzfTT5UpXV/eCEu5TI75/xq2Z4eT32lJwiyLt+Tntv+qqP98MDran/PquomA+Uzw+t2WSI61xsod
8AH1Px80YaHIxchnOQSrzRUPcRZj0wxFugtsp9wiaCPfKR68FR1kV5sk63sXlteXIElhmO2nwEXS
QyWSA8ClWGvn28Lpw2T8+aDZ2gdqW5PYZDJMWvnT7msPzqnLVo64BfSdfWJlvtamWXbeiJWIu65D
0iMc3+go59rbavb3CobYINuQO7VyiI5ld4qh9s4QSBxfiqjZwiecN++qQwY12UzT+4o/LDuiqKyL
Vmpnnoers6xIi5E1ydvXYbxNtGst2Xf0HQ3IT42Awm9T3YVN77LZpbQcc/LHrHrq//FEo5GD4PWm
d0gyCrHJgMdduGvAgVX11obDNve+dxHkXRW9lVSJLBdY+wY28kT6BI2yarnwu0WkJxv7tl77PrHw
Z55KnxcxkSzujflJBJqrDCRmxdT7rRBbjZsO9e0n1Knr+Os4rbiIsmZv5ohS7ifoRzAdUThckUxR
wn4TKPuiQLXwJixeO/vFMO6hXA+GlpTkPWogSEn/joZtqDybxSrphZj+S+Ofuaw5manSRWJ5jPes
na6rZNojrbppw1dVcuP2bdRVshqfy5EvWrmrl5LugvHofyd/DvWAkMwYFFqJybY2BDd3iVfsTe/e
oyCW8lwqfjkBjCIr6Yb/w6ojk2QT2KmPO/LoDpS4niur0YzNlHx1EnljZO9Qa2+s8tW0r8uhdi3r
RdKllcHOF56GQih86BsgVFAJTmbxTyf3tCxKNjgW+RrKfbcHk2Dcacpb1X3K85UDeJ67wcAHgwf4
bVWG+2wWl2gVOuAdmoRu1wIhbOEDVp1248TGTkvWcEjzu1wMRpihDAvG94w8zoAhPCMvAE1wJnuV
m49xDi0/ikk1kQ/sQYfJmsJrv8qSlbB4YZAm7YUwXdDsA+HgbJCovJZC2iZ2BzgCNnhZuyVZ+44y
TXSDjryyuXySLZqDaApeDQBi+sfhf+Q2VZsjWg01N9f3N70EWZ3vdLl0lbXM90f26HhLMqH0llC1
FRenQzrx9MT04aYVsoe0a1ZAgky0mpAQzILNREVIg//+3fde6wy68i+qdaCmkhPaDjvbPFwe71me
Y/4dYkKOBtzEgyO3Ht9hRt7GVr19gvRX+sQ5qRf3cEt42Z0VuqmyQzlnY4d3jrSS3TjbMrOJmJ3N
9QRiflT5AB1Bdbe3/Q1YaVQbQuSR5HgH//quUo2VfbrgziezPzugPYSmjAjmVVJ5SEMXNxUEHkmw
l7orafh6eYYXTXE3Ukymt+uM9af2nFYtHXYOJOpktA6FukuqcKt2W89bORCEz5z5FE1YYNuAwppz
57Xj3NL9iiLG4DwizJp2X6a1VMqyCeC2sC0CPJi/UiNZ7zL0o8FGowf8IeT7T+K/X56xs6D2wydB
Ev+vkVk0EVQB2oUmrxa5ppWNwpBc7yTNb9/Tzkl2ph3pV348yS/ZkET7pCj6O8UZ03xn9XV2E6Ok
upZ/mD+c5x80O9bLQJ2KUJcZtbq1ZLcKgCjYW8O7tZBZDJ6d8LqEK751tohRhYZbKWsfME+A/OcD
LK5JqnUA+GfJAbWJ9clK+QArQklTcVNppyGrJ98jrJmjWIAwk1NRO6dg/1M3VqK7s7t0bn22HtKo
jwaCsLQhyYegeZggYlXDHyDi+/6LbO+Tal9XKyNe9rM/A57NOEJ1ZZdVDFjzviXxp7G4T/V/LrvZ
4sZ0/piYZVXzUp5Qm8IEVVi5+gm2LbUfuwkwwxpufG0w4u9HZ6yeooaQ5MyfFo0PeftNcuS9utp9
tHiQHo1ndpI7sabFkPBjpeHliUSqfugRZeUpBIO25awc2yJkPD9r/sze7NjOnSw2DDF7w/SEvIHu
PJjm3ZAdQgAlzQ1lnMuLtTSFtOLS7mQA3qMZ7nQKTa1MEPN1YrconsP+ux9RhVjLm6zY+NgGR8uE
WqKS9h02EOemIo1CNvKBZLwvj2QpwjgayTwwVanj9WaJlTTRPqu9tmubrdz18UbRVvbQkkOQ7QPh
o6PQS8fU6ZwBgIA2K6CmB8bAr/Yp9YnxvUWatDVue+9weViLk3dkbLablMQwh07BWO/1O9N/jmgE
rrofl40szt2REfERRyvkcRARnGHE4vZRu/vU3KOYjcrh2om3OBqKyyA3DdHIN3M3u8l8ZMq5SQtw
I/nPoes3I2LQhrKrSnVnBy8J5VIFidYpc9tqO2qPwfC9WiMhXRzun6/4IIk4Gi4gqi6UCr4ii+hs
+T4YNxqq3Wvci0tWYE8mrIdygQfMzE0ch6vUjIHiQ/ujx1vHfpCGrb2WRV2aUaJc8fqmbm84sxk1
oXar0S1M3NpHj8n5WgMX7aMVaMVHKnZ+KsH+A/sAjwahMHDqICP8A7IjrCgy9cM2KYW0RZLbV7Fa
UrPnGI4ph0xJtfNju7237anYyVE/5veDadXQWdmJXf7uJbr1gMDlvqO6UxSgBewn6m+5TlAYA2AL
HC43MrncQ5ufowJvp01z13XaIB+S1BgIECq90Le6lvlrZNeL0whpIs2CAvA5b0wvAxSuxxo8tlQ6
D32ougqt240f7/5+o5FA+q+ZWXycIN6SNybzOHpat9F6tBWtfAPzxmPUJlf/P1szz9BjUu5Sh60u
+2ont1l8nxQP7RqQdTGIIXKCH4rkmHaWovURnKs1ltA1jeh3Cx1GKbcbVDZ5OOto4VZPUDVuc5j0
qr8lcBLhE2Rpgp7cwvvnnBVJpipSG7JmpaJuM2+XKkBkoFD7W0LN/9ihVi34AHkkza7kolCgybcY
YVn57b6IrH+SwtBXHshLoTBM4TYpFSwBoj/dYV6rBxJYdN6LeX0bAtL1s2Dl3lo6kIQChOAMg31h
nsM0u6Atp4l+RVSS4+0wfKuUamMONPQP5VoX5tJwkO0C5EFHH/ma2ZwhzZSX48iNEiMpZufPXfJ0
2bsXDQgGaR26KXgdZpG77XSGlCQMxhCg3/Y6an7+GwPUz9Es5Pyet0A6fjT4jk4LJLyCv8h0IXsW
rGlKnFWUhGshVECin7WH8H626nmlpmUVoQQ31N5BCXeOSjIg3aKPqhlvfiSEfe6ETC4Ub/9mdH8M
z8KKrvBpj01oubTK7Dt9aa7uqyugkyV3Ox7b7M5Q6gQx8ICx+epXeHq22rCTbGM/GisRkjjH5ncT
aHPKiFAc80afeQKlEsuOJoArlaV4iGn9HCryHf2XqouenME3oaNO7mRYAy7P4OLwADBBjQehlDPv
Zk5NR2+8DrNjB0OYUmrbOLLQsdfeMunXZVPLbsLdTieqSYfdvC4LTXqamaIXqys01/TurPxxNKHF
u1a133l5ZRjPkvrZ6lYuELFHzyZWMEuQdoWgeo7L0yGkJZBjhCYyoCronOxXCb7Xjg96v788wsXd
jLwYRwXJQdAqp6dfrneBVaqYKhteWbVSXXl+tFY3XTMye27D6ZNxyWMENre33pM/W7BDXx7H4pRx
7iHHJeLLubSYNFoOApCcSqPU/i798LqAMBds9JXdfyurtU7mpYcIFIn/tTYbkCbz1u5zdhhi5ATS
crsj87lBCg5WkC9e5zwoxpfL41tMa9LkBVAcGAxdJWICjkJnBBulNJQwia7Tcz+lLkqCr2gGv2Uy
snn0lxgZOrJZgQyP9q4541Zt9W1rFzsL1fTL37I8138+ZRZLeV00JknJEeYYvVtKRFEPSNq2RrNL
hhVTCxMNcIRWPQFW4KU8c88aNXNUbPEc9Jq2RY2K+DYwrkwr3fr2N+SQLw9szdpsWcPWbjrEU9l3
vJfN6bX03wdfpQDBk8m5MbOry+YWDjI6Ik0GBlkRl9AsTqyLypjUnsY98CAH0m+t9MtoPqGdvHJg
LpzTCHXQXED8S0P8nMdAHyoprFLRVEexrPps9rBZ3GT6lZKgyaXyei5W0rZL86iQslVFLxIEtLOB
2WkLItzj1Eymp6F0g2y4VXfI1u+6pl5ps1zwRYhRSUSjNwQhyJy9T5bMypdFO2eNXPPAHbVB/g8f
Sf2NF1tP5l/j0QgcMCj0jTQwAvAmnO7Dyc8HL0YS1I1guW8le9NQWejZZ3/vG0dm5hoaVa0WRiPM
eITYUX1f1K5XqPQtrZz/Szcc0jAO1TD6x4GTzXZY6RhtU0w0dk5FBeoWimLYdjK1vB0T/Vka6vDZ
Dkftp1eazX7MaGAPIrMNNnqAJPXK9lvyU2aWohxLyZ6YfQqyzArCpCrXxPAtlL9BwZlMAhd9Y9Bf
7tSbcC0Ht+inRwZn+32qvTLMTQzm0JS0CTLnr6gRb9Qccfr0mxKs7PelFxtY4z8DnAWdUmCraYNs
EE/wu8KuwdY0ML+IOBfeyL0kc2BTtnHK75d9aW2Y4no+ujrAQaVDFzBM2raey5yDJjDf8sA+SM70
VKIN12erUFExlFkIczLUWQxqeIOn1ZmWuIX6eyh2A2rO+rXv3FnOtaU/Os1rm+5LI0HG/br3Vp5b
i2eCDXULkBGhNTq7Ktu+mXI/Z5ob2Yeg4KqxtH1nuzK9R/0a28gZZujjPOB9imIQHe40155ObuwP
XieFTK5mFjIp6rDe9f0IUCTVU1o2vJ+6HxX01vbqDUyDLxKS3NveakyXBLDDJR6k15dXe2n0VM8R
TaK2zDNtdkA5PToCRqYz856NrAEEWdEhqve2FB/KdDpcNnaGkxHDP7I2z+jlkeY3RWiQn8oeWwUR
9rIqQXU/c3i5Qa5v+zTaZpV6Xwb7QtmqrnVthp+L6I5DGhV2hBiip2ErbZVo5cMWQk6+S5SjhagE
JJSnyyIhy0VKjVkYKE/GZfHI1bAy0UvXN1hN+mp5q9qwjJyacGIvqKRG7OY4tOLt2MVAgUarv0Z3
sgxRWnaal8uzvXiAHJsUn3S0k/W2iVVCT+JOQQhYfu/aV3Pa9Qrl9S8DAsEICUpfL9tcnEj2EJOF
P+lz4lAIFP04qhhl0jsoPNZ3vbeGu1ucSDRZySfxGnfmYCbFU+IJKAaq7PWdnNxawydJPTj98+WB
LO4L3vwGZWQFGb/Zctm5VpVmLvaFnz3FmnRTBuXLaMN23LYPAQLyl80tzhuqHyb8QBovq5k5ufH7
JgX/7GptWd/WZu7cmdMaXYL4kfkpiwf+18jMH4qIxGDQYcQwhq0TlxspirelunJ/LLsdzJBUx9nt
OMKp2yXEXVkUw4rQ6elz1Sv0UxbXYR9cSbAJT7F+1RbObW/8tpy1kOD/MC2EDAQDojZvjzVRN0IC
2SFGbrVtE35VJBTnKnXfBZ47tOkhNb71+XDwlbXyz5JTCmYsoJFwVRnzAnVXUiS2MyB8U1hFj61f
k9+Up/i+7BREVf2mXnnpLC0lSVzwT8CC6AWcHVjkbA0JpBXJFCgWvfZ64nYIfl/2ycVg79iIcNrj
82OYarkPMNJJjrMZCgjOfWmXGExtJASYh8NEBiyLnOfBchD2CH/9Pz9gtityqntSkvIBvpTu9exg
TV9970EfD03t79rqWZU/29o/VJMv213ajMfjnu2Tumo0O9VYTCPK0Wk42OawvWxhKcYSVB4ckUAy
efmczmzlK75W1yPbHR5YTdkp3WskHXTpqoUGOaGH9LK5Je8kOYRQrcACkrs5NWdMHjS3AUemogAV
6d2ogacj+pZL4e6yoaWZOzY0C5Hrwsh8MCuQ7xfZSztln7VsWhnLkudTkRQYZO7qM5q9UPcSze6I
oILm3SafXD5l/+Zhf2xCjPLI7w25Scr042XRv3JbWvSk86Z0W99tyqdyjTt6cXGOBjRzcid25DL0
WJwxvlGqDpkLCOjsaDOsBTlrhmZuPUiR2nYxMxd5N4r92iX3Vf3JClbinKX1IU1MDYTGlHPypiGa
7Mn0bPZsYuebTvpaFOVV72cr9/OSp5nAMRHYpd+AHu7TNfIC2Zh0i6PBjiP0uj2lpZtCiV4v+/NS
Hu1DtFpwrUMgOi+oyk1kZS2ijOiOSN/aUjuokkabjeyO0Mz2QwAH6w8NDuRyrPZO6+98tpRd+G7S
2it+v3gaIzwAWz4s8wYazacj1gqzp7iXcuRPDW3qYTds4oF6rJ6Drc/RbHcASZa0zIcbunXcfFrr
lRaH0jx8OP6A2bYwnTJJrUzkuwgbsnYfW7cZ6nggBPxU3rV5znvJvTz/Sy57bHK2Nwyvj/zCpzbv
VMM+bH7U4SHvte3U/LhsZwlyxzr/mdzZ3jAyZwwtQZg4GkMI33m2KXq4La3qxm8gOaM1ams1P7Qp
PvR9tovUEHKev+6iEa+j44+YBU46QgV2Lya4Tr1NopK+RzfT/j0ZP0vzxxjco9Xixvqhbv9FAg7p
PqFSynlKzfHUs2xtDGKK9RypSnTlWyhB5d6dGr009jYyf0Td9vJkL4XWx+Zmc13mRGUSxR7XD6Yv
2VjuOt2kD57sosjDKX+r0vsxq0IlkGMCTbX52y5swsixa6gdUbnajuU2Lx4mGbqdNQqYxWHxsNOo
PQuFlNn+DMIpb/UQO2X6IjZFVx4Gxd/a5b29lkZYNAUpnSCbBhM2v8+LKg3MKio5CmQFnb8rTdqm
CAJ438O/lYQXkyfKWTQom2Sf5/XhcLSHBnT9/5D2ZUuS4ti2X4QZIBDwCj7GPGVkRbzIcgTEJDEI
wdffRV47Vu44x7Gs09bWD9XdsV1Cw9bea0Dm0G5bF4Iyzyp7NGkfedZd067s9qWr4zTYlDWd3LtW
mok48RCsVE25V9wyYbbnQGatg1/29TW4FmqWgGXZKJ3CQijSP3jDj9x4Qra+EmPp8IJyGjI8G8LQ
AKvMhtOgr1pxLAjRyTDrqgh4kxAWS2Hwn0ZzEmmWdoFlE4xBhUhxCxIoAbeMPSj1cX3Klo7/0+HM
1jeXyjGrEkFcJwXr+KWRaWi5e8t6KwYZNvpRyu31iIsTCPNDuO2g1nyh1IXLJobFGKr1Onlwqp0w
j2n+Bs29/1uU2aobAKrutEQUUcIEz4qNzzEfb1LLfswTtnaJT19idodOovV4sWE8OJBmR20CjITF
fdTPIRK6rUGL6yGsR2UedpBAy42jAyNTXD/uTQyiKLOtyPXrld+w8PbAT4DKBPQsUMaab2ktAPgQ
00+A6prtbVW9Ee5RQT/Q9H6oVXTdwlE1tR8B/UdhDfLGs41mN7pqxulFULgK6k7GDvZ1bw7VB9AB
bouYrhFYpiRkPsGYWLBlpo4rkJ/nm260at0Rgq8JUN+2p/4WFfrr62Xh6JggdpNpOaTxoaJ7HqFs
mnyoCfpjifEp4odi0CHPV2rSazFma9LJU9MrJGKMPeSz/M/MM+4sX++uj2Rhf52NZPZt+jRzSSyw
Empegd0f5fKYklcLWlT/lzjQrj+fsRHqvxbE3qGx7aiwMh8BiOi4iNZB0ksfHzUBVNfxH5PS/3kg
G11GSWo8q8cawKqwqweRQdzOCjbMgjMisJ1VUm2LTgZbhpr4Mel1f9SAMUBrh5QHBxQGAKGohxTX
txNwVY1mPyYJ3yFa9wt0HDMN60SWUN0MGGwBa44CZKpHCDcXQwbgb4td5x06dDKAQ6oass1yYYeu
MeqvrB/NDx438V2QiuFTx7nHnss+QGnI4Xx86U0v3vu5RX+yNBufvNwGLdTwVbkXQpQ9AGBxz6NR
w0JsX7PWU3dBnRlyR5rMSvZ15/nvATiXX41aEgLRwir5EINvpaERMxik+a2tDugJlrue1zxYueqW
zhSgooDyw6McUK/ZVTcK3ICFhWopK9tN6+5rZK7COWh5J5xt4b9cX09Lu+M0mn3+mWPepQO3Ec2T
PdrRYKm1SeijrnE9zNL2OA0zW01NNmLlDAhjQUOveM7Yi+p+yNXe1zQ38xMLqj4AxyE9hSLn7Eqo
mZsEBGKMUSN/CLKxiz1xHrMEDiri1uB7YIgC+UTp8/XBLT0nwRX/N+w0+pNkq29hjYWnAIp75KeC
4lBVvOSwo6Fq67oqNJ3Hxti20EZYA3VfSO8hpZw0e22cnOg6ARl6HtiXY2sAk1VEsLL74VSfo9I7
IKNi9aXLmhsaD1sfb4HJb0SDa5O5z7hFj2NS3QzE21+fhIXL6eynzOagrf0cLRn8FKe3KLSQ3Y3h
CuCW2zjqquxoV2tSPws5FAaOy2lCj5reXCeBUVamTtEXUV7R1yqHF40vssgt2ENnVL/RWjg0Q/Mq
HP/n9YEuAcNPA891EtzCynrDUvBJq8YjM3PkOX7hRa3htPcmVVAqEWXGb/nYeNVNlhjs1vTyFNRa
0SS/2UBMI2ozaqGuXqgn0x74gRc+3C0d6NHZoP6z9iPJXP2uYrTkQ+4k8ibplXszmGb+ZHLcxWVc
rUBLl5YwElL0eoDhcuGDOVtJPB6bNlEa4CZDqYgB0G76jYtTwfmAQUu2revsDcWYJzffjzIjoaXX
/DcWTiLASAC8m2BHgHfMjghAGkeDpGaBXKD4SkiyDxrvnVprcLWFkwgOqlPdB4UGZMPz47XnmroS
X2/ox5CinQHaW5fsCyArrq+TC+b+tDnRx7BsQHHMCT92vjkbq0czzB+KSNofGm9LB5Lqm9raFOON
Mr9AFQ/CkElyIFKHOYgMJnnM02MSH0wS2fhn13/N5exOtWo83KHChbuFzrIgM+ejgfWD2xgkrio5
dEMZ5fqvT3noEbtwKgBgHKtprm7TJcojGtgC2IygzJtutPtp2+96jTh6mZqch5kdNchXiGwqhCkg
edA7D0OQrczW5WE2RUCiTaHSA23jWV7q5kNqFS4iVKTbDuaXctwA0r/PR0hTHa9/mKXBkMk03IGc
BNzQZ4kjpSPDl4FQKRzt2qe2TNHnbYtiZUALixHNUAIwGoIA8jb3O/Ji14PVF8LQ4YsLX9TEKt6D
vgQzJX8NGkDvwdLJDQVn6xqiI5MNZhy2bvra2q9Ox++Z9aY9ERlklRB6eWVPzCiKDg58fiA9Pzt4
0OgjTm3KIorLAL6sBLJ0qTc+omYbQvtlK0Yo/QzftSp2eQMslPt6ffoX2pzn8WeLiceGq2hbF+hH
BDslVSgHA2ayVvIwst91k+4GwwE3C5m9XqumLa0ydJJwe022kNg35wdEVQGRMpYNvgker6m6t4vN
lKswfTtma62ey2MPw/w31hwtkvYgAycpYpGxBXYWGir6lqS3/hqwa3FMYLqhbTFpks8rhNDfQ5WZ
Ig0Ajym0zAq0mF03POTtZ2nsVz7d4tI5iTVtrZO0Syun6TIPsfCMRIr8y7SQIh8oqyLH+z6i1Jw6
uwoAJP12PfDCGPEoApgM5wMUR+aNDDvw08ZzqhJQtd9xaYR2iYsS1EF+4636ryzGwoMfywPFQ/zr
fIxGXxcl7wR8ke0GnbO9be9NAX33pgvbv29tAuIMOCeiuACQzrNJ0Q7SjgeJWM2eWvcjrKgbbYVj
tzJ/C52g80CzPSfIUNNcI1BX3GbJ/Sj2mvy0/a1GudLrQlXeovth2u9VdfSbbZc9X/9+l5kjwjvo
quF2hrbhvGpTukEeIzcsI+b2wEKBBQ+b6X7qTHqvZSMi6Hxna4yNhf13FnN2/xIc83bhIObo5LuA
76yCHTxy47Zrva21wc0OFVijuVxoEM8I7Deh6ohBDWGX/bBctmkdFaXmLvU/rk/o5ZP1bEKdWVEC
OccARxEMrvRQ/bppm83ofI6Ngzd3pHl9/PtouMhgnYY0BhTuacucbPtBmwo8Fwvv8CrdErB3s/rO
QM0tk3onux7gim7l9lzahKcRZx/PdbsUbskw/TQssW/0N6MAN9mnuzQpQmM1i1qMZuNBicbHpMY2
2/IAvPEkqzG+VlebofSgVAOk/1Bt7Bg8m7U3M4R+MF/nj2ZU1X1k/qjywMqCzEY3Zm0yWh2MTQ1I
ifd7lQv2zxg3nd7Rqvb8XT/kDQRABbzd9kOWB7fQJoZedVYn1rtVAG/nG8I55ibz0oexj/3fZWXZ
37vaYDdGSuPjkA/eDlbU6Zsf9wCkNlVev47jqPdeKcWTacABjw6280/Zy3pfBcLJ4PInGItgvGt+
prpNP6nFIR3TC4N+RUGynFSfS9sMba2l2sg8gx+WTH1F9rQ3nNc+413wmAVlxTftyNsyHD2tITVO
lFDHIC4g5l9k3P/H7nyjhL6yreptlw9jBzWpIvglKgaofhu7cbVlzHDINhhMS+/rzOReNDSoBEKY
A77D21JJIXexhJ7x0fAc5b/YQdKkIUstrY8OKzwvSlVTZDcmGuyYvi6WQGYSveeJE7SPLM3j9khz
GR/agA4IEejiIwGt+BGKc8KJ0qrx3F3p50002v7ANsI30DGFMBso664P2+B+jGETmxe59vYFcdiW
2XWSRGUfe3e8kl4VYZGhDAe0LJ47Li5N6MfkzvCzHScnwFxQ0NOEgljRU9Izqz0O3Gwh2VN6QR2m
xpC/Vn1AH21b6HSrgUO/tweD6dBNcg1PBBkYKqSpU34o4qaQvwlE70bDOFo7oHLId5QEqP+cQ2a9
3rUJxw92m6bdOiOgPDuem8hB2ywRj97olN3bWOmqi4pAlHIbeEXQHFvRmt9Nqxv2Jktg/OEOPEZN
ruZef1vz2v9InBjOlxwayntzbAZ08MDD+ILidSojXlTts+oFROu6CvDXoPUg8+TZRvmjF27/UyVU
/lMNvXnv4Il+kG7s3XZGVgCTHivP20CCzi/CxKTjMciF8ZYFTfESaCW7DZDG3oYUibx1upjHkKjz
7FeRF/WOSXsYt+1QgeHd9HH2Xlm1fKorktOQBX1z8LkCv7EB1xHalaNi39wi1T8qaTR+hPbquEf/
34R0ugfqyIbrgILiw6E6h24o2H7wmiq/FSPPDpQb5F1aXeBucp9Vv1D+apwIZF3o9SZVMYI83nvf
4sS1RwCjWPWc1q7Y175ry62VeN6jhM4eLD0yc+ShSgPUIDoz9uIt7MF6lG0I4998w7I7lESxNLG6
cVtltCv7Xe8mE17CSsv7vGhZD7ubvG/D0YzRAKF4m90bOhvMXYkt+50OVhaHWaEssfLgvLh4IF9D
XJ8AGYmXPF6251cB6+1edZ1lALURwcdwUktMqB1x897nz6j+XL94Lp5qUzRYGgIniFPyIrdNUrds
coZoRvCtKUC4dD6vB7i4uxEA5AtoIcGWFm/C6aQ+udkU9jp84eA8UgI+j76Lah+a6p0PsIOE50rR
HES/piezFnI2g3nRo7Zk44KJh88ciAXI4VdYlTkw49+U70bBmh7GRSFiNsZZ0m53Y6tK9GBCrR98
e0fsCpWC/fV5vEi2ZjFmb0o2xmPhJYiRIKlj8S7oIY2oN9JZyUSWFgTKSCi9ommBJTHLRIDOh15+
iji1eMtJEdViZUEsT9a/AWZXM83aYSyqKYB+RYnRsp5XNRXXxjAtkJM117oD4VmLEH4S7+BXFI7O
2hpbCTFnVFUWR5l2mqYmoaETv5vByndYniawQOypgAJS9PkYmLapgns7xsCbENrydf1i05fra+oS
1jQtKh/gAzBbwH+ef2ynhfoqcJQIAsOnWEKaq96Mwa3qIu54IfUeE6MOZQdB0GZjypUVvTiFIJ8C
cwoRGehQno/QijOawTPCCD12L4tHv1lpki7umJO/P1tosVKKdwX+vjGAPE7UdvBDc7zP1xjka+OY
rTZJSewO0+6v6jwsrAMz14AvlwUdfKcJzO1NvHGwGmabH7x4PfYa30lDnJq64K6GMX+oSUSGo3A3
nD3Iv27KTiEBN3AAnsRhQGbrjzaylQoJHhyjHlozHKw3B5BG6R6uL8GlyTsNM1sERYo0LrURxrQ/
PKg8UfXreoCFVQAeCDq7DtopwIjMAthaJLAxAiNPNl8sNFTkZnCOOni/HmVhtyIKVvEEZYCCz+x9
Q/hEzqhHI8ydbYkOR1JnaC8nK6nBwmShlEHhXoAiLlAis5UGZVGPdCUsM3nwJfCezWRFtOxiFKjX
ws0DnBYXSt1oJZzvyGSSBgeYNYkc4yHrbzO6JexvvzdCYH4mlTIIcgR/3PdOjmYVg01T92WClA7s
nBeHrPz96XOePfymv4+6K7zPXOoBgnE+BEOZcVr0VRK15LdVv/btTZ8gY9sk6Uqgi3U1CzSbqzhg
WHOxgCNYNYIxf5N6n06+Neu//eQwWIGuG0CDwPLh3TxbvqQozaIueyhT2L/bdNOpNUDMwjjOAvjn
E1a03KID2DeR6z2ObAcCoQAAcq1XvvBZ0ALD53bRFAB9abZyM4Ys322nKPI+ZzBPtw+tqiL40ui1
43hhEZ+GovPCjQ4qYmmEgvKeU+275kb5KzfL0miQNRNU2yYK/Pw4zqvE6buW4KM4PxwR+uUta8CW
QqchW1llFzsen/800vT1TrZLaVM8aCkiVXBH5CU6p2uCRQvThZohPgqQXui6z/tbbd+rzGncJCrw
3Mi+OHTL65VG7MISQwiQMaDvOkmbzdYwsDLMbxnUVXLyy3dCPKdCyV8qGCVfP4QX44C4P+EHcGt5
s73v+31QeSJA0cfYcBLxeEP9x3GNWrXwSdA8A94QdSWbgKNz/km6lNgpHbs0gp2bZbylxZfro1j7
+7NPruyuTAoLf19ku6Z4asXv63//cpbQD0ep0fnzHrs4gdOkD0hTxwBBcbs9BKx9mAo2O8UEBI6N
ds3kfTHcBPkBvA/yFPOPj6NajwGHlIoctrSpILa5S7HrY2PloLzck2gGgk6IoWFDovZ3/lmafIQp
Yccy0P0fraQBWmbXi6fObnai/3Z9BqfD6vyOQShYnlG09gFqmvcdM+kCwOAgFIwTg+esNPVznze3
45DVh0o1aWQP/XfSDPo2Qw3keuzL1WFBKQ3TCPUgGBjMAaJ9TLRR+5hOyGZFzCu3zRrfaDrw56Nz
cHchFQAIFA3W84mMuaR5SSdpGLfbeoYbBl57m4n0a+sNkUKnzUPF6j8MCm9N9NZwQGBo5yE56dIE
qhtg0cgn7ouwXQPyLH0x3J7QpEAPH5WIWQDl2QX/Q99wJayfOJxPNjp4ApTI5KiU9ihhba6P6PJU
RQ1nQjHhFAIF2Znlg6rgdeBLgKFZ+TSi0S6fu7UX6OXjbWpF4qyDLIEDTZf5+0nYVSf8IYZ+afrV
Y5EJlWV10DG8p2MIHj8pkOIlLDYo3Dyb/fXhXW7q89CzpEG02oLxN0Lbnj5qC5xxClGGl/Gvgevn
Q/RmxSMrb3vdWgk0iP08pNnXpBS7dq3nerk4zgYzvzZqlvZ8qmlGowVsNbBlUEt5aQIdwq3pPbZg
1ln3KHoGKwfW5RJB2Cklgm4coMjze0T0DWqUDsbGcoiE8H1dvbO/7tBN84fqAe5cSHJdoqtlrAw1
xZABVYfeDX6BG//YGoM4IO/YXV8UiwP6N9jcyEIFJEOugmAJ+TUWRwONZGdl3V0+hM8HNMcfeYmL
FzJBDMe4Y85G0TvuKdR2ya62bxprO4oftvHP9XEtLvaTcc0WYcLHYLAYYgapXW7qnN+7anDwLq6M
LSjIa/SntWmcnb+FyUrtVfAmMslzwp6kAtZwhdC1FmK6ZE6yyiTgyejFKb6U/x0JGQAboRevZK6X
Dg7Tp5pU8IESm5DV0484CQL6pev0LsbhBvcGbEvlfeWEbRdqcmD50U3fPNiBxmYIE3vpPjo5uGSh
3a68aC8xgLNfMX3ck18RlERARAO/QsMUkoR2okMbct/Zt0Q/FrCh7tmGwrJTrZ3Oi4vmZPSzdCSp
4UolGsQd+KtN4flzgET+Bu2a62tzcUMgTABwytRZnaODm7GDPAtDHMNBmc7BOCwK1T2GzioD8yCZ
oHqmtTEacgMN1+vBpzGcZwrgFAFJBgSe7+MWmj3qwEp2B8tG7Ez6NyDbbnJUvnpNPmnlHeNubUFN
d+b/Hs6Z0wS058tqsOFTliO9834JbW1iFjrNiwAbui7rTVLtirI/9snKZb70Lf8dJ2b7fA3R1GwG
O0bgEnZsktBjnNY7zwbeG/qu16d08VJ34I2DxyXSy4tLPe8a3ZUpYvnoxoSKjKHfjbD7yDcDOmCu
0Nvpn9cNecis/IDfuhn9FRG0xT1z+htmtzvwBm2Z9/gNhsfZGyq0/W1BS7ypxkpFpQnlnd6Ixz1E
9IYbkdr1Y6HrfYvn14ry6P8yGSDS/P8e1fxtasEWDXUR/BCTAkLWblR34N4Po91l7i52wgq6Cz0m
CbU2vXZ8TUfgxWIDemCSBJ0whrNvLglPIdhW4YiMhwdiSDA12EoCsLiswHZx8Zx0Jt3Y82VlD0FQ
QOoe05x+QowzIz+DST1jJcrSWQ8iF4yJ0MEH/GJ2nXBDE6MS9ZRmuDcdrQ5JB1bZ8H1l3U5/Zj5f
YIvhEPIAProwPvFykVo+nzJChSNWM/+99IxiwjyYUGLo6PtgUx8Y7P67FtU/TeM9S4dBsaogX1jr
kJWTafFYhHIr6GsomaHwMDt+VW7gUqoBacmaYssIewH+8tCOEl6O8Jhj6bPTFVtXF9s4X8kW/lTk
LmYCDRsHJU4gTy4+awaTBALduygTTzXV+7R2vudDFhbty2i1GytOfsGJZirhKrTwlPhoOW6gvraP
jZshR7NDGnxc/zrThp3/JHwTHyVdin/P6TeD10iJ3v30NoYrlHouyLCHTEvImH6owNFn2ZrSztLa
Po04y5kEjGiGYUREwUcJP0Nn05j5R4qSibuK9lla4aexZivcMtpR2z1iZUikgz4NPfEu+pXbZ+mu
Ow0yS5lq10gaK0CQAccv5zJMYwje3bAE757t9a+19B45DTU7F6q87RLIsmZRA9xwU25hhOilnyyL
NzZ88Ia4C0W3cuQvh4QNBtD9OInI7CbnvUgzRTE6k0lE4lGd2cchMMOOBg+MQluweMyMccWOYOmM
9Zw/3HHoy0B18/wANIraHRILByBxQBXw/Ic0XsuPlj7bNB5Qp6by0xxMUQkzhRB7i6ubeoN4KgbV
A5CMA8PdpLmA0k3cwk64AVBo5SJfWpTwtIJrBIr3eKTPDqBaFLhFTQUbk+ExI7sW1mX9f7lAIEiI
6yNwHHSFZl/NbHVfpm4P49bumzE+xMmXNPhC1wp4iyOBVJaNhqCPRvHsJgTKbMhxi2Bt+Olr16l3
XoNN148rq37xsgcIxYNkFcrQF9QSMCZZbOoB6V1w7yZbmt325W6ogdN5Mt1tZW0J3gf0zlJv17fb
4vhO4s6OqkRbXdIn43R8lLsg40ciX6rC2F2PsnQEn45uttZ5nI5xMTmqJZ4jopp4v6aghwAgs8gW
pbdLRWdtZFmuoC2W4wLfg74eVHDmO9vtS0katPkhPFZEaeHfKo9uhtF4ZEYZlpaxo/T39ZEu7Wps
5v+JOAfOsrZIFQEXNiJVHPn8IejWMN2Lt/tpiNmSxMPGkTRGCN9nUE/Aztom8VPcfxU0QmfJhusi
a1c29NIR+YcEZKGTDGWN2WZjrnCbkbtYJgpdZPcDKqeRzvoNAaAprfVN6xR3Zj8cr0/mStT5ZAKg
oTOwLzFS/TgKuIs82cl7bTw1zqGWkVwDay3thZNBzsuWAQm6DHwYIIE56Ie3CQFJOvkPO+E0xmy/
wXe0orGNGE7WwNw1dB3o/6YclOSboYVn5kq4tSHNNt5Q+NkgTYTzkm85OCml3q4aEf25RmYJFsWC
nxr/E1Rn3hEgWdzKBndo1EHLPN1Ztoo/AFqmP1IQDnZBZZWvuvKzB0+39RgNdWw8orGLjlifxf1d
IvP8tnV9aMxfXz0LY580um0YkkKQGYXi8wvWL0Elb/FyRfHlyOKbxtOhr1Y1K6aG6nzwUyEAj1Wo
wARzyg/McoEDVaiP9b107wxf2k9x4d5m0tKHzOxuBmX3G6Qv9xpS72HCq3FlmAsnzqSqAwIr1DFA
3J8dB4BmgiXkIdkfCbimUMzDZXF9IpdOHISA5yKUMVzg4mbXeTxK1roxcrKK3gbtQTdbv4py78NJ
TLAP97rHQ3ilybz08dBehFTqpHx+IfmZU1K0TjVlnMZdTvcG8k6Q56+Pa+F4oacx6PkCqS0TYKW2
xFktN1DT0fFmLO5Z+gVKutAZ6f5DKgEfCnQfQYmbMs3ZLAI7HdOO4C2aWjdOciP0p5+u5JSLswZA
K55+WPmgw56PqJBOmiQjQvgWlvyPvrgf2pXHJTTkFlb8lCdPuu1oAc+Ve1qu6wHiD5BiNFL5ZfKw
/e6amXqH05WAeimzP/OmDI4s5caDV/L2hhdWseUgsx1YZSbHmNfth6OZ+U3yih1MKx533HBjvCpo
RfaVitkOVgHdDUDaygHQvxw/sgGijDTWeRoq7ZgC2sh+vSkG3t23aW5uhoaKKG06+74ZPOOxlky3
MPQaxr20ZPzN5lZ+T4tOPDPR6DuHp+1TbtQdXpuJgDhnVgRQUOuaeBOb9nd/zKCvXzoNs2FlKdq3
rkvTrdOq9KFSI1JoDeuuNhJojkJ/JPEgZzrCd+u9pdAfw8T1L0qM8dFypbUNGBKdsOt855AIXQmU
m2V9lxIy/TLGjwrWQxtbdiXszp0E+s5B1e8kdeudCfmLAv+jQu984NnvwGNI48gcE/Ilzkf/pqeN
hiyNLkm6ZU4+iNApTOfOFiY7xH0AMLdozKYJO0ziroef4MYFRAu8ZVoYB9XlKSQGXBXsOFXpvhgD
+k/RJsUNKo/GGwe0+3NkPntsRO9sDSshHXhGDsnDFI1QZwMPaQeQQjOzvpLRDja52w03HnxP/uny
2v7lVKn51Hs531ZAlCNhBlUq3xhllX8tMtpLSNBX+c+SufqGw4vjnVtKHavSGoFvH4p7/N+7+8T3
QZjJPXLPjMH6haQkOfra5vd26spNXY2pCCVKvV8DadPnvowDDtf2mggQB/2837EijvM9BDDsY2U3
7XPGidyBTRu0ESdkuAHWq//0VGJuEQ1MJzdl5b4HqbfGhezmTz4oZQ85k1zAsGI6w2HD8xpnRflS
lSOtNlwk4thVUn7EDk2CsG5Z8sGrhOrQ6sCIuU0tEXzhgEbu+JiLG9aZ5K3sBGFHOFanEDO1x2er
JyWIK4MbGczwnl1PsmNrNa65Vw4j8VZ2klkhLVFzjRyeDWqfN41+zoUaVKjzgN31rlGAIWl0B5YK
A1QILavvbckBkGMp5JFowtzX2HKbclN6Kn+ruKNfbahBfgYCwtdxHphtyAUv30qi5Dc3R0UB/EcK
YkCSJfKr6mXz6nZuGoAwRAhsGpzi1u91vB07aFPkVdO/2XKw6zA26uq3Vr3eWuglvtk0BREv99Eo
Cgu7gnB9kQbJK8kY/ApTN+nDGMn5mz3Yxq5iHUlCszJzwP2Z7t9JHfdHBu4FovaU3vbCZg8xabGB
K9PV2EXAMSaFULd9n5kfA0BPoZ1JBz8dFJoCAuKV91DUeGBD7cvVR8lSA0cHrbMBJqRjfePURvY0
8LGrQvhjyWPmASxdup29Ze6Y1Kg+uBocNJ79BKSr/yK8oDsWfh6gp40C4GOJN1oJZmWyEXVVf4t9
ljzgNOw2Rl0M373ClrvRgfAcUaVOwsYT0BAahyG+TVWK1DUYKNtLhxevGsf1zuSNrUIEio8gS8kd
MB7ZvSMq/mKwITnQhLjYDhm0XHyatNuYwAQE3Ca1g4xl9gFOjRE6Q9JtIbPjHSCVo3RIY1dt6nrw
UPSzbMBBoPkc75zBg4utI/ttyktnW6nM7feC0jqI/MJxxxDyB00Q9pDKbDd20uQJHmU1GsOugKp0
qKCDuIUwSUsiDxSdLbWy/M3nBCWSstHGiCPMrYcIPMFRRIHZZL/hbAEOuK5k+y6rgG0HUosPz2Ht
QSV5toN+TPNBYqMFUQe8qtro2m3t1WJDpkmH7Jl48c3RLqAJkPmh52XVM0AB3l3cBs0trH3Go4WV
CP8DI1kz5lnqA0DX9N9rbpY+JiBKwXwQ7CZFXsZ0Z6IRYXkfdvDVRC95pODWhdmwc9bskBbTuQkq
OGmgoJI8C1sD/1RZUx8Z6koSDhZ5vQaqXEx7TiJMv+CkKRh3wo6hqYOObjd8CuvnZAwSgJ1ECSpC
6Y8gz5+cdk2tYjGHdEwoSAQolLvwvDuPKhuPd9pA1pBNsMf06KpdV6QhvNTS5KDTr8z5yeXKY3wp
U0FZzwNKEUUV5FznMdMmgdz61Luu2EOahj3dtWLfN/ds7VW3lHedBppNKVzohkBNLWWjfuvqf0h8
7NYsUpfWxWmI6SecfDUuWZ2k01cbvaMuXKi0k7/vi1NUuPCUA75rkmo/j1ABxObYU/Mt6G/7Ye8F
28BdaUhPGfX8sQRfD7DfodZCLyDcVlM0pqWmfu3o3/V+ftOmGZxyU3hf25vryf3SJzkJNcdj1J7X
iCLHaJj/6jtPcHm11mC9lxIcUD0+jTF7eoF7OpZBghhQUY2gmokcsQphMR9mznBgUCmwoRaXKAq3
HXCaCeTTCohHlVaYcX0Y4Ciq8WRrzU8PCIHro1+Z6Dl0yPcyyZoJRlHH24C89x1KCzfxGhBqaU3C
FgVUPcCALbwNz1cMVXkDhRo8Pe36d1a/JfWX/zCKqfQKdRPYZsy9+5AGNWxo8Jwpgq2UYQuGCSRq
/XINPbm4VnBEAPnvQylhburV2xzViwzvW8JubOOXVJCaW+kxrIWYnRCmO0jea4To/NdApaBHbMw1
i9e1GNN/f3JEVFmtfMfHm9mvfstsm1WPWrz8ly/y70xdPJmhPiZ6DEMgX5PuV7/6ZEXU12sNhMWV
dfJFZm/l1LKTmLqIU8KxinzhaqUwvDZVs9vIkHghMQdTJYuthD1q475bf20oMp0OJ2OYnac8s6GD
KTCGtrnh3dc6eM3Y8/XPsTJNfy7dky8esBJI8BohwLVPcpgF1f/hToCK54RKRcEOOdj5khrMDpzf
Ak2qwrpJYX2KG9v8a4upaZ6QtoGCBw3qYN6jN0F/l0GLXT4UQLL0T77x3Ln3McDrdOVUXMoHTiPN
NqFE4pyUICdFg7l3kkNc+6FDnyFbXv09AnYaE4XfKDSop5rP+bzZlmCy5IikLAgbPIzOTvX/5duD
DwUMPoqvwJifh6g1zNYshk57K+7doArb4r/s9X8DuLMx5GVbUT+ZTnf1BQRxmtxWbE/XKEuLOxHw
KZCjgbvGdJ0PwzPTUjbdVITz9n28M2QW8rWLeuk2hEoyOBjoA0EZfJYHVmIEFbZHcy0BnbyIdxkd
QsgLWnx7fTsudfHoaaDZAoOtfO0U7RSoacUdqkrZTYmqxtZrm+YJbE8W1Qpy14rST21azYaO7i6n
KYmgjb6WcS8tdtzLf9Yh2sf2LDnJWzJWo42t62U709ag0r/E5m0LG0RtrZQdl46h01CzpkYpbInC
CkJNYN6UPPcwFLo+s8sRoLo3McHAbpudQySHuQKfaqdtsxfVA1Erm2lxhaCE/z9/f3YfBCXkBWuN
vy/Ln7zjm7hEuSTwtiRdE8L/o8s1z4HxtAPhCKkj8P6zxYiFiKYWxBcjX1GYa7p4/Bg7N4YkLIpW
7egB5+WFdgwvray6A1j5YfD749h0KI2pkEO+nEBALe2DQ2c9dCxA5WtlLpbeh/+PtOvarZtntk8k
QBKpdivt6t7j5EZwks+SqN7L05/FAH+sTRObiA/gOwN7NORwOJyy1voDBSPGZFq/9Hwteu2ba9/F
9kUeb+MSrMYXdXUgqu4L6dKv1kNwAEg6Wh5wzFBaREWsTTrfrmaMFR4iZIjOG5HM1awVE4KXwmMY
G5mhGEO3JHnutBtdV3gAqZ1yqgg0JqBwIdrpqBUW0CDQccHMqzg1EH6ryr/SY/0hQRy9T4rMK9HU
gUYB8Kxk7VPr7IrsNWuvNECLnF8vhTKecKxDz27G2oQycVIdSpZcgQPwcF6EfEv+rpf4Qm+JOU8s
5Pg1dr8vyYjEWuFnTqbYFtWiCSZdD2lDjRA7P2N8GIAYTgFUwHRDh8eRZYpVU6nE/7+KyeYKALDA
H8S12dGNXT7nNua6XcW6yc/ox7oJ/jDUjcTxWqxbxA46OkCb9noer2sbARQ4x4y9R3bnN0p+tXkY
JAdlA5AXxLdexeZ0pLTHdZJcJflFON1maDw2jW/AVeqBQEZ9agQoBft4KX7l3PLWLCTfCUb3hBUt
piVFghqi4/ai6ONAR6Y/VvE/SbdtJURY0YEWs2bzk+u5e+bsm7xFP76idiY9UCsZwi1TF8liLRZk
TMCaKTigQa8wPpUEISgEGleVaBokYC39UCuDQdVRK7U8VP4w2uX8oYw5Ne8SrFZ2maPtqnDZE4NL
9fMcXJOAoLYDB9htQLmZH1A6eUP71/ELNsiZcDFJa2JA71PLfTq2zO0mVFCt6D53CQZ7nsa2RjK7
uhpaJygm/b6Zfi7dC5rit1T7Z6RhvFQArIZAlU8MO5/yBBp4zxoDuufMSIF778z6gQ6a9RtQUumV
65bG83mNZUaJpQbxN6YbdDRjny72lIwGx3CGUca+kYILo7hdollxvGTOcS1EuBYhe0oqCiEx+ZU4
qOgcMqvCU/Kp7V/Oq8N/SQx91pKEMwZotzkaeoTH1QTIUuCEYbooMFElIt3385JUCyecNNwkdoZK
DOJF7y2KDk766Djb8yJkB4FPvwPkFvggeMGc7o1p1nWbANItKMI3JwHfFwrQFUqSuj96b0Tb1dHP
8wLlOv0VKHZDuVmPduIWAs2SbO0JDQugEc9RBT0vRr5JH2LMU72q0jIas+CblO7sYkvppsgeCf2C
o1qtnvjotwrAx/c1pJDmNWf7oVJkmmWOcP37/P+rW9jBkPoE4jU8SSYQOoKsmqluJen+89sQuBQY
dxWfxwNrM2BZGmhUdh6bbg7Y9NLoFNVEFEKPyYwykWpQWHpQ0fCKeQaM32O69lSnqCsd5Kwg0TOu
khDDKGxXRKM/9gbi5t15K5Cu30qWYAUmsP8tq8H6xRj/1Gw0zSt8wWfIWO5MVxKEd1DhzgVtJkio
0ZLJLqrmsYweGhoU9b5HhRixM7swoh2A+THUFRSF4kUpDWgc6w/HA5pYPgU04QjMyD6EBWqxAdi+
3BnmZ5poqDg3zC0xGB0WKP1N9UPm2PmtjQmoMuBNCNcGhvsAqU2jRrHm0gOOeQ2MKgDk5hNiv2NG
qLWHBF80PDJz244XnadwWioR/PCvjgXJvblOMop2ZubcpD2w1Ap2UzQqcHLp2VhpIjh6eN/BTRaI
aYesu7ScsUQwYlywKbE3rcUuXC9D2yOLLmldql550lOyki345bHrE2sA4mjQkhK4SrsmfSzjPTBx
MP/yhTPyIUlE4GasHdyogaS4s/yG6n5n/v8sQjzxDikdpykhIaMIR6udiY4fmitKE9KjvlJDOOre
ZFToX4HZDcYLwGHN6fH8Mkk3xCVAbMJwFNoHuU2ubK5gDJRdNWpRANrwdQsY/xsGNMnwDkWw85L+
FMfFAAORLd4JcCyYOxBUSTODZYRPcgAawA/J5TC8ZyHgD280kNl15XYkByf/PofXlXWHktx56TI9
ERti9ImCygvzFqd6hrZWMJB4Yx1Z+9bEaC6ffqC77HaynkjaKg6y7IRh9BRDTRhOoMglnQoDnCim
L3inn0l1YP1c5uznRFzfKoO4uBzSTdv9d147qUDAvmCiA9icloj6o4G82KzCDmkat7yc2+8tkCrc
6SZ2x2AJo6clnzcgt1csKdfi035iQlDHpqIVVCxJO3j2OYWBOZKUAr0OnDPD5azEgJIKAewX2i3Q
xAy89NOl9NypR2oRb+mGtrs2XI51rO/byN6eX0BpQwlQ30Hhhqk85DGF67sZTQ75x18PSXY9N7cL
gK7jpr0BotoWza67uI7vQLz8MLMWcL5v56XLDjlmlYE9hWkgF0nhUyVtbyns2kOQX4O9VZuuhvL3
eQHSVQR0N4oRqAQjj3oqIDVpPekE16kTLnteuas0fRdFrsIi+AX1ySJWYoQLTCfgTXZ4XGI6mM8y
0aab73r2SL8w9QykwQ91hMNslAZwaNEIGoSI6RL04aT5W21ggE9Vk5Keq5Ug4aWSuKHdVwDPCUoT
vBjeG0UfZ/bY0dve2RRlcmjdL5T0XPRx2XAeKKuLMHrV2Ht6UyNZH6UX8/Kq2wej+UJ1FUzqKNkj
wLJM8drSCFB0mIaEjcdY4ExAqMAVqUqEyix6LUTw9Xa6AIeogBCgUd/pdn/vFQ/nTVolQXAMhBR5
CQJMnBlwfhnTrZUptkIag6J2B2ZhkBfA9wixSqrPSTQ2OJWt+00vMSx0OZuPWv/M4nugxcfX2jWS
actXXngrqeLLJUbsmVn8wT+mC9pjXrrG8St3o6Tz4KYrntW1HMHhRY0+ToCHSgOjtot9Ys73w/St
Wbw7e/mVY6DPd9Kf53dM5oTWEkWbKFJSpiUOU2phMoFzo/QP6T8Tr+LhshYimEVutmbUhFBr8PZA
kPVBJQ78UaKCo5R5urUYbp2rsKl02pFMDsRUeIFl0+zn9s9uPFS6YtJC2pm3FiR4bjobADrnw3kg
mA6i+W0JsWHXYfUAslAwzYE9wzIRUH2hpIc5X4DvIamMUXExA+CxiLUmvw6zQb/oCudmULKS8O0W
DBAiPA62CRiqT6RPoVWOExrwIcKpb2r+TK4WP4l7P2cEozI1kjUXDik2o/U6Ra9mpYJRkGwhKoq2
a2OEBTOqIoKDPfRGnpi4RHSAho3lnqFLQ/9hqcCxJVZ/Ika4EzH9G9HUgZiuQxd4N912tH7vCn1z
/nBJjvOJGOFK7PqlHhI+TJm17BoUUpjL9tP7yfGumzL00YuiuOolN6ODdzCqaBi9/VxLY4am16zF
Vc/s+oWa5Tbu3+MQg+fjI0wKTcU/vWTcf0HHlUzhNtaoNlp1Z3KXtWmWxya9931SJT7rFCVz6Z7h
nYC41gYioQgMWLVNHiVc0DgDpdONd8OSX9RLpAARUYkR9CFTEzmjDjFTt6/tO9busvhwfsn4tn86
ZCDmxNMHRLWImE79VBfWIEd0bbjDEc36ydZrkMXBlE7ud1+o0YB3Dz0igGTmKJTCheIBGBhBGURN
8bjp7QOZ+iBT5Q+kS4ZGEfwayMmB33SqT5sTzElYLrIwmKXLzOcZPZpWpLj5ZWfJ0NFqi1AcyybO
JkbRZGoReCkw1GHswxipcEYBWEfnjTd4mHqZkEhMSsVOyTQzMCMI4ESEfp9m6thoxxiaAfZl3IEb
zmvyeuN4w7hLyKJQT+b41pIEj7Qsjo3JBKgXe6Cv6OlVMXjHCLiDuGmO581PppSJejsaNwE38ukh
DKyTMPNSJEWrCZTWOpDkmL2dG0+RT5ZZuWnjHcoJ9/CKE6y8dnovKxNkYry0AHXPHsS3sXtpO/7M
ducVkq3dWpJw74Mrc8GINxQqtB2gPXzb+Tl424E8nhcjCW6BF/qhEF/XVXhhaKYe4b8QYy23zujt
y1LF5SHXhAN14ihZn/D1QWAD3kKCxFJevM+YEfe+Of12VPENSg0AWFH/kyK4uCQ1SB3zrGlf3ZX9
cQYmyaS4FWQiAGWDxA7GmznE+elaJXnu9SOffu/mm8l60QBPq7eK204lQ3A7zTQ2uOsgw6U7Gr2O
BuDLVCSYMq+D2qkHMH2QA2KQ/1SPKTNT4IjhNkjY8rPK46uBgK6NsF0G9FGrdn0X2LH+eTuT3eJ8
noDnxdAMLsZAVtmwEbxLkDlUmLK9YXDYdV76AOEN7GqLEUwQd58XKTura5HCdg2VmUWVjrNa584N
+j4Cc8x/DZWxzT13Nzi5wq2qNBR2jjboTAttrOpcVmXQ0ektrLT2mA3tazno33WPc04l3k2OfjDF
4so39GNxBdsHy2g6ZRUWd3FAZqVXSFwBk2XYgPfhbSrD73ppXIMAQNHGIDvXyDkC0hh5QNyUwjUM
KhZzrjTuC8dLPBvIlPpLEjTh+/ltlCXM0EcF+hyMpWASXOz7oJhknDDeDv9h2td6agdzZm9ABbyv
NXaZp987Nz9aGES0ovkQWf2v8+KlVsQTWcigAtNARAK2h2FoAIOM4L381aU5DCfZmdGAK+0t15hi
I6VLuhImOH1i6UkIWDAkZQCsV9kv6ZIevRb0LdpXomr83F+1BB9gYRSP2Q3UmmNMVOvupVM4iAud
Qz+Vt6zTN03c+e6ibI1Vacj/v7pvCnwSMPIgN2bVwcyagFm9b2GqA2BZ19M8B2iXu4sG4MEw/RD2
3WNe2bdOAgoqrcv2ddr7hhKmUrrFtg70ID7GDiym02/COG3WjD0/PshcZ/HOA2Y63QDrwFchxEkP
6kqSoP3oNIDBiKE9nX5Q4ufZIUMxxGCbMCrA+qEwXeldspImeKRyBgQB4XolgDDR59cQeVID7Knn
D4hKiuB84jG1NCvjlmShH3WL0U8f0ZhCiNS5rlTh/1+ZDemsPjZmvkV990q87iru7c0QvmAabkvt
ZJvEbwV6dc9rJqtNc6aR/xmGyKLAhpjVFZc6WdmOJMkRcJWBMRTbwekOiJ5RXmEboGI8DAPZxVq1
daM3XYvusvh4/ksUayxym3e1ZoeY9uNpaHNDYxPAmMm+0lQUO7JgEIwOeBgAMRBoyYJHd7K2srwU
b54I1IQjsw+YWN9/RZMPEebpRqLjOQHsPTxcO0QXzInRTBq/hMuiECN1MytNyKmYknSl283QhM7R
sWmra2N4MApgL062wjJlxUb0wIE3mGIEA11AwqKB7LHVSOwhKgQoHdjcFushA1YceXHo67Ts+vDW
Gv2CDkB/2LaqiVOldGE9Y4SqLW2gqIncUknv7fgidoOxugTAb9b/xEg2ziMg2AcTbVbj9vxmSt3Z
SnVhlVtnrPuGv5HLBBBlLFjsfZT0myh/LjyfqsbzZBnKk5UWbscoiqs4xysviJcba9hWaHO1hv2S
NIirHoj2kJmbiSmq4lJD4h2O/ECQT7ONmpeNuldCZhXGx6IBIyZquIWr7XuoeH41pdcQR/TChD9F
tlIwpGG28jk08Vq2YrD5Ik7VerrP8MJY6CuuLYVLkSnG+9M9UOsA0EcsQ85lRC2Nlgj4idP6TZr9
7mpvCMzITvzFtJ7P6yYrcaDmqWO0wnIsE5QKpwcyKsF/qVsQh041um/T6qpr63JjddF0BCKSve9t
8qtL6taf3L7ckAn4/VW4POZ2pcKDlzlTOHW0B1B8zScwWDPvyIQoKwtY5l3Qvg5o7VxnyleWxFxR
+eLPUdASgJpURCbsWDSYLhmQREwe3OKtGu5LQPXOIMixUZ3fthrouByFDX3eVchEagztsQT0LGL5
VXPNOClDyGR5YLSPHPmjtI/lqMK7Usnh/1/dx47ZMzBKIqU+O0HXP87FzlluG/rtvNWopPATs5JS
sRFQ+i60sTIQn7oY2jIeqY7K+NN5OZ8tgq8azBNNrrrniMZZJzFYDjquTfY4DveFflurQPs/H+5T
EYLviq1q8TwuYnJ+Rs7RaDZRiXaG90VVBfh8h2PmRDfB8/aHxUxsP+mAWKLNvFd4qu6jxnvQ3V6R
s5ZKALsMRZ6Nc6OIsZjB4jAJkZDvm6Bj3yj5Z5fL4TxBhQiAPE6EIux6H1dzO/1JvjvPLdmREMP0
4W2BkaDzuy6zrrUcIXA1pwI9eCNSX3a+ibLMjxwgKqEYRBX6yNYLpScUf5A4Amya4Nf7DoFbZSMz
1Xi3ZvlfNprBeUUkUFx4ymGlOO40T4Jy+16dkwaTEMVcIDzsrcpvpycdbJ+xk3P0F78prz3vndrs
viP9LmX3+tAeUOB46k2y0Y0GcFolfEStehZIDN5CRzQHLUf5BtAbwjf1YDjDKD9CVju7DJf+skmM
Pamt3QzbnxdV9VImDjwiMH3kAGE2whKUJTAeRgeb2bRL9X12QgDF5AuIRYMyy9rMZ7NBgWvSg7ux
AMt75FM6OP4yOeNFBIKQrdcvGedAnkvQVvcuh9RiQ/scIol0Z5UDVRG0yb4XdRIbBLMUrRFiN1wI
dmjkkbE8M94TfpjqG22ZLtykvJq07neR9Cob4WO6p/UZAto5sA+bFKaIguvpfsygzZ0ilweKWgOO
hFbfjKS/wmzXxlnmTVN7SOPkmLsd92hlVO0O//FPwmELFJgfHKJQEI7JnVbrF4Q20+BtmlE/aLq3
c3R00lrWTuvB6p2MCHnQTms+DVWkSFRJDqCF0weiMs7mibakU9UL+JolDxHDWdHPMXZ9s1U9AiSu
BI1cfwoPgMHAkOiphGyIppoMIbK24ZbGx9q4nICQVLyeP+eSa+pEinCkpiI2gL+IVRycYzNhxLa+
9dzteRmSBwWBEA6Vg3OEdJewWG2zJEvTojpUWNMuxbCBH0WeETidMe87L01BwzCmm6wEEvfEuukG
nWZI3hijddHm/f3QLbPii2QnBaZrARiQJ6zFGhlJwpGiATALGvMdlQQ/d29CXbvrvRG1immjUF9m
qTBRAHniRWfCZE53kgwtytr8SVMZIZhS8vbKA9LXNq7L+vuQ2GyHSOG2ixbnBojX18zVHDBCpAqD
/bPI4nnBBoDi1MB5RY/W6VeElhtPQwhAiqmyxw4jwjnRg8jO6VNvzGyf9FP7hi6+Ir5ECxdsLmEp
qpQGZsyPjsOap4mkwKnqNIe+uUNENsCzXXrcbHl6oddzEW/TRcP0XNvZ7VMTGwDydFPgkbVFN2+j
xc6fTbuzOIyN8aR3VHsPm9I5ZL2lP1thWB+ybs43LKbLVZzQHIWQMIz9CLhod33UTKo+pc+vTGw9
4jJE6whrbJHGIJ3w7jaHIgtcE+NepnNXWL86VBFSowE6J9lNqh5GScYZEoEPwO8SXpYXlp8NNh17
B4+Vft567j2JNkX/rXCe4uENXHcJUjD2NVUyN8qON+4CFGYB0Q64TOHkjZk5W6CQyIIxBriqwVld
0lu7oYpeAJmvAgElkDygG3+gnNrWmAEvL5nQCJ31HqDcjkn1g7mvtrM7f5Jkxxa9LqC0trlDEVNW
Y9mQHqM9WUDdcWtO2dH20k3cUj8j36OJKq436dqtpAlpkGUwB8YaSOsWAIib5jZz7upJsXJyIYDF
x0APb0cRNsiM0ylyPNAOTvn4a5zs6c51hueSdaWiyiw3QFBnoDqH4iwmi073iKGDpxn547wMR7Sc
/mxnNNZcLp4fTSgMbk3nYsBgaqWCieZbL7od6hEcNvAYYYBTMA2Xdk5o51hFu3te+sepuogYsAf8
VHvWm4OheqpIkgIYBECXPhCXgO2Levqpmj24+3I00cFGumeMrU8k0NNNmGy71HfYK8mCCFLtG7fa
n7dNWUCwlitE/syMC210oafbdvvEmQ7jrBoLk5k/fyJhMVG2+pRKbbqxMzMAnfLJ7Ko91uNhrnPe
Nlzai+IdIzPLtSjB9tMyQtMbAuDAjcA8FdkH18p8Pc++cKDXYoSbMWJzvTQxxISYKa6muyl99fIy
COffMdAzz2+QzOWjlQiEPR58PhXb1Hmyvy3GDicNkxreg8c837Pum/CxB7e0rcrzmzJ7sOHswXRE
gGIm+nuj1oa6ITzmQRtnZ/he9Wgu2LmtVt+34QtGwTV63Udvcxnk7oGk7211EzsVCjd7d7jU6e9G
q/28esyWQ2FvkkIFwSMzpvX3CfZq1y1JrQjhACCjme4P865x7kn7s0sUgceflmzRA+DGA3gNHqu4
hQTHQxq3NWILK9GYMbq49tmMYoZfx43fpfe1PW9ig/hpV2yzEpdv9qMiQAMKsvqXRS7S6aVwATk6
Bbp9P0UKDy8NTNefJph5b1YEVV4sQp1fAowKi79FZqhhG+I9sXxns82QHkrwr0X5pvj3CSyCcUuI
R7sUoJbEJ0RdI+eBRBT4goF1jtSpH9JgVNHlydzvWgi/uVfP+LStvALzhQgAjO9d51vd3sl3JH4a
rUMe3pqq/ghZILAWJ3jfup6tKJkhzrZY4No+JTcTZuU81eNIZr146etgBkDiFwXeU7X6WbNso4S3
JemAgcNjszzEwKWjxlumAt2Q+A1cl3/aiNHchpTeqSjMxbI8oRCVsEc7ajDNCTzi8jYC1CIJMA92
3ktJ9utEmrBfIzOjTJsgDXwpS11i4DtGWzH1bdPP6Q/g7KLjReEYJb7+RKSwZwxzyIU1QKTZkK3e
9ZuxvNZVhiHZsBMhgrtZRsbChgdT0Zj7dXaBeiOW1QfS+lArQipTumM4TxiZRaYPNZbTHcsLRjM6
8zXMHpPpOCY3XUEwo7exoi0tnhJGg3j43Ra/E/sqXA4OaTYjtX2i71xAkSfHLto1YbYx+i0Gq4Ip
6wG0uUNEkYIZL74dvX+/BFEs+fhcYWngH/vCTPD7DVoUPPQuGc3eqX+Omrt1fp+3LgmsKGda+JAl
RGONixGdhUcpYf2ztDat9i1BNtTr/DQ+6vO2SXYVufKMrVnedQBnmougNh886zXL432luoJk7nf1
NeCPPt0oMJeFo67jazwsM+qqEQhgAyvV/XY4ApjcD8fXvpn2lnVX5Jtx+kLBAeIxNWcTvMww9n4q
HuDVpJ14aBrWd5P3ZC7oECkvplhxAUrP14cYcZZXW0LNaxOIKdrXpBk3UXUo6uIrh3glRHCIFtXi
CV1NWErtRwtc7D7Z2iqcYJlv4m1ZfKzCAQCVcK6MfhqzlFelY/tnFh6XDCSRx8YB1mx6WZbfppfz
xipbN4z1gu4POSN0Mgvbo3c62nujGedu3mruwXIfly9cwXxy+H8ixK2pzBFM7RVENPV1Fn2v7a1W
KE63XAsQlmO8FbkmMdUE+PilI9qI62M5zPSbzq4a1TCZVAQKJ7aOLCEGTYV9iQfTaBYHWgzTI5qg
5/QKRdfzeyErPAKG70OG4KRmC1wXoBmBfTWvyw+KlHsbaNZ/ZvKjH+4zXItWnytkytXCOwcjUXhB
ilnDuup6WqKPKrCaYxS9J0gekbfzasluClSb/ooQbtvQ0N0cmXiAtIbbUTsgCLc2rLhZvK3ZKt7f
Km2ETfLmKItpD1EeGNcj4zAmP9AdfV4d/htCpI1N+lBH2KS0n8fW0CGjTmY/yXzqvMxu7nvGJVHV
h/jKnBMlHE7DqZvQqCBqLH8Z2kXWvlcTHor78wrJXvPIlxkmb49GkCw+2hY2ggkF3E/BjOgOLZOg
bDH8sB8undoOQrPBS666cVyyn63wOnai+7hWDJzKnN76CwQTqdAECywGfAFxj8P8nz08mQQV6gtg
8JTuLtFVGnNHLSwsBsssE5hkmOYGeOnppTR4SzyNhoU8YQMaldjPkmen3GbhxUQXf/K+EWSQO7wd
//3+wPgBmuYxgg+GH3GuNm26OgSK6B835bqbvNsP0/b8ZkpWEnM1nEcKjFYeMBRONatyp5rqRMPb
oE6Czt3Z+j4mPopvvpVsEGgxVcpLYqNrgX982urtY5vgl6imEFtHmZ+xCq3Ex6W/YkRRipIc7RM5
wt076JhFp7mHZAmI110HCezJb79wwZ8IEZ6qTtVbRYGwNIgxC+WFAfG+jSpIZon/AHoA0pC8uwSW
wP+/WrDU1pacpHYWoCp61ZY92KvYZTcm25KPbw5MsW4S73siTnBXAMQBP4cOm8vM32md+Ilp+Jm2
Bee5i7VUDYWqpAnm11g9IoEC0kx707A3NGL6tDlM6cYy79P+/bytfzYJitodHA9CSzxCbEE1XQ/t
ondASeG0NbIXIDEc/KLcnRfy2b4hBGVwEFCjJA7oh9PtspYcBdApQvkVxWjab2otwev0wdGO5+V8
PriQQ9BFhlovwiXxPcWWqNSrBHIM4z0FcC3IzOpvJij/BoA3OWMQW4qI+bMdngoUtirTx9IAHTAU
C7dNcRi8i7b7DjIrJU2bJCm+lgSg8NMlRLtINRYdJFlNR482uAMPKDwlO6cLo2uDMLZLPDBiVHlT
/qaxHT3Ehhvv7d5Ln86vsVRlcOly9gpkNcRCTdh4Dcn1BB2f9XWLruPMvHed75O1qRvFqZPu5koS
t6rVIc8tpjeFA0npWG08RHG1DaqvCY2eh3j8NtB72ilCH6mdriQKbsWlIQbBCSQCh7sct4vpoKf1
Nqy+UGjFbqLGhvImXnS4PE9Vo1NcgFMXgnQnSOzAMlp/GADQpvtN/x7SBz15mrwbtMZ/Ze/+iqWC
EYFdl0V2wfUzAD8EkC/tzva2hbfVR0VqQ+pWPhQUex6MqAHyQAlJGt1a2fW43Bnz63llJJH+ySJS
4aIxNK1y+jhGNzWHpii3OapC3dKCbi5Ba+zzwHxtPg4qqACVZkLYoyeOPswGNBvMZaOht3CafoSL
CuZOJYUn7Ve2H3pFblXcQBJyGbPHHpzmqYobVGrtcJXAaXKRm6SCtVdNXoaLBxm15RcL8110nQIf
IEbG6/xOSV3GSpBwx6Re0YUGP8gT8upU+xXV1x7ZLo1fq4ijJC7DNoC2QhzTQG+r2HelhX3mLU6E
4HDcWsXtkGw653Eob9C6kJYbJ/93KweBD7poLVQNUDQQVpDFJBrcNEHChF05xl1mveb/HumgJLMS
IaxdAthNNs5I/KfFXWfeNcNzXQbLfGv2/36VofYDh4RbGqVrcb6z7lH7cAZ0mrjhXaY/sjpw3YAS
UN3Ph/PmIDu4J6KEZUPvmetUNpbNzd477dUGEXZQVrPf9tdG/WKw6yjsFa8Gia2fiBSWMdMoBVYv
tEOWejReF33feFeFqoTMf+X0ScTrZx9rKLj1YU7bZXahmGf8noc3cN+F3kMdP2TJITQVtifVCOhn
PF3DSzOiH+rHNgbvH8rHyD8O6MdIWhAZXpFesVsSTwSugQ85gidKx8EkaQc50XJrWpuwehpUbVf8
J8Rlw6LhDKEWgv4jwR6Kzo1LM0RPemiiG1N/J6rsmVwAsM0A3YYcnfigIy7exs6C+V4QhoFW3nxc
rFIx7S8VgaQZL3ijq1HsMExjwxqhND+nv8vqwcY4zPlTI9tvnpX7nwDhtos7w5yWIkeSKb/X4anN
9NbJHmIVH7Bsu9diBLNqWD3g3oYecXtcihen9lmosCjJdcBJpv5qIlhUHLVRPKXQxC1ftOS7BzJ1
0G2mc+pnKjhC6a6Aktt1CWf/EFm53ZSORqujbG8lV7SrgjavFduikiAokyJ0K0verAKCI4IsSKWi
i5NuyEoF/v9VJNB0FUoDHhrAtPg5oU9kBpbvqNgRqQz09fApLtQSxORVFC5FnU5oviqnW03buOUV
yd/Pm6/sZkb5+K8Ibt4rNbImalNaQUQ134BWtfc2FJ2T1XWtgS65Bi2raqBI5otNF+22KIkiNy4m
ZdHXBroggjpDPO9qu92Y4B3O5o1mX8E/1wC7Pa+f1KhX4gT9OvB3AGQG4tzmajQOifPikM3cHCpV
O7F8rz70EpzlOLhAIFogqJ9+2GxfIztLFc8gqS6o9/NZLN6AIlxjbu3lmBZBnY9UT2P1nMRHGqHp
9ZGxL8Qc5ocgkZ+w7sc+z2s4fn0+DPkTYvisCgZ0YdqKKQTpoq0ECQmIyHTRwovu1sCOv2lZ6WMQ
E5SAChOQemgPJQDAsGD8RLQ4Hd3yDAAPMHHiU1S2Gnej9xjSVUTTUo+zEiNYmtExZsQRxJj6vaa9
1trmvCVLwzP0PmOLOQA6QtvTo1oymxUh7z+qFxDDafGly9INScyDEY+X+ngzFQVa1Myi9guvVRQG
ZGtIEARwEFL+J8juAM5MlgKmN7m3ZZr5FjuMGnpfj+d1lNkDmp34HYQMoStiDsbdQJbWhT2Uxt4M
/xvm29lR5UFlKRtE53+FiBCDgN7vAb4BIX0VoE9tY7rXofOdOnvPCgw0TRQPzNu3KpJFmXmspYqm
PhN0RnCpbXGZgIqz+ve5NIo2ZJgFLB2YcmLuojGHpVoqmEc3aXYfUIe1e4LZzTqondQGOmive7nC
JqX79SFTTFygSaJNXS6zLt9y51i73/t+d94k5Ga/kiEsXD0OQPFaIMOwj3Fr+GNjocHqLuvuFmQt
23BTalvd3J6XKrsWCV7fwP7DIAa6hU/P2kQWAzUICA07kK/4aBdmAxD6tBoUM527t0bT3FRtlVxr
XYjk4pwb+/MfIPP1nMCBo/rgKSH2l2eZ5pI+wwdQBBYZ2dY4dKGX+Vr2YhaKMEN6uHm1CKlmpJt1
vsurGEDPST94Xo/XeZNsFlZsQXpd++AnRtRkqYZBpSazEia4yaUssnCqUffTq7uZbrrxOXUVJiNd
O49TD6JpmEOKneqjRbGTFdkIi6kLoHNovuO+4ZmJRlcM7cWW4nqRmsqHNJH0qrbrDo1mUGhO6GPs
fl+a18hb7pEJvtQLFzcnplOoqpNX6k1WQs1TFbOo1szIgIo5ukN5CDV8ISeJQTnMRWO6BbGamCnM
8wrc6THUouydLJq/jD6xfK94tlSjFPLt+pAk6IISzhS33CJ6HeM6rW97AUnuhwE1vu9fOFSYYUex
w8IlKr43weYWkc6ekAdAi5DT3WC6ZHCf0EU+hCqSWJmZ/+khRznd4KBspxtkp+6ckBwbtAAUIK3G
bd3jbWi+nFdIdnKBAISRRjxueXrtVEqpWwUQNme8o5w3Rt4n9ALX4W1rKx7Rsh3CpBqGDDDrBFxA
wQX3bT9GTYx1i7SrPjrq5k02XprlfW8rauXSu3ktSbAFHc0UfdzxHTKq/dJ4l6xDbxkpCLCVqn5j
DBjVKOu9ibGNqW1/V9brFxYUGqLTBlmJT6zOfeMuS+fxBQWwrafRTVRvO3iO6P28HKl5rOTwV9LK
5bqalqGmrGNF3UtmXVK201rF3SzzS/RDBBGKCulkgwc5gSrT8G32kNSdDgxIvRF5n1GfMucbXUWX
KrVGtNlY6CGyUeoTzMRxZ3M0QiiVo9ZF58A23mMg75uJItKWmiMSuy6aM9HpYAly8jnpTWbBSNLl
gEJslTxp47atbi1V3lCqEH+kQh8EVaIPzPqoLSNmwhoz7Wg37643/PIyAOw1teKEqSQJdt9kYTKH
DSSN5j2A4Gj+jXDOsCjdnre7Pz1vYk4PtL9/VRICG7yE0fUaGlCpdq+XofSJ3QRDwZ6rlj40aX+V
6BUgTJ/M6qVI4jvMwPlasmxH9zvF+2yumu1iJ4FTsyMdVIBCqkXgl97qUPSZVdu0xrcB4Lb1thW9
1uNNoz2cXwJZAgLpYLD1IbLDTSBYT1R7o2kM6I9xpx9Z/z4MwcKOen0xV8H4+7wo2S0NjDggwSO0
slyx7EFnZowuUPCCdLotjVugIPjnBUhXbCVAWLGUaNWc1hBQ29mGkau522Q12Q1fyT6uFRFuM8cs
h9zuIcdKfiT54lvGvZH+PK+L9FSvdOG6rnYf0/9o1eQy/o+0L9uRW0eC/SIB2pdXlWrrfXO77RfC
y2mR2jdKor7+BvvijqvYRAn2nTlnMIABZyVFJpOZkRGCl3GWv81NusktivH4p3Ctha1dNww0uhDW
CKGDrdybUzriBShgq2vAZPk297EJpZK1lqR2p51YUYI89DMmFL0RgSmOjp9tBxIDicXNh5Ds3PDl
8vJpw/2JMfnnJ8tnpsXkWBLoxsxbAuB3D+z5LrJeaLrpu0PLVlKplRVUH9FVYAAYLT4uyjde7+cG
UKyXdI3WW3tNIl+TwL0PZpxzp6ymhg5UveDRbIT7xQILsT/ckiE4Xl477Tk9MaOEBI+hD0FAK7ah
EMBm0OG2v142oH3Egkn+f44o8b11nDJ3weawWex3l5tx2x2m6NV1n+z2KwVqCQJUYb0W67Un6sSo
EutnOkLWPodRr0FsR10I+WGSMxojOU6c4DfEqHa0euI+MtTo28zoxuBfa7N6GTEu3WY1eJ+nL5cX
QrttTn6SErAMbqZek+InjdmEZ9lz02Au4qkz9pfN6D4opuaAQZMECCCXON83ZTOUYz34qIXYCQO5
UbksKzmIzpETC57yQaM097uShbAwfp3NZA4ereANnGqX/VizonxBkmGxnDZATCz+m8ERkebxMH8f
ovfLZnTHDL0xTw52YMBXLSz7U91ncwtnStQ30Irx3N0CFYLLRuSaq5nHiRG1qBzajUntDkZajO2U
6XPUJlH2CC6oPrvu6yxpxjXaYl38PbWoHGvTTiPMr8Oi34K2eMNtnAA7FtXN9Duv1lpaK2sYKBsi
jPhoiwnGjPol58k8fnFWQq6l3Q2RhHehoQEsp7IbhsFwO8FRE/K6/iXAAOZhFvYuaJc3EHjmcT6F
037uO5EwkHxdhX7xNtUtyn/ZNmK/QC9x45XTzpmXYQUQposzUkYCchJSLiNQ1jmyuUtNCYIPRwO1
DgZSCIJC1Y/Mj4c1ZVPdMp/aUpa5A5LQKKHct2naKUbPf7N0v9w1lJRuoU+NKAuNazsNhYTaVwKw
hNRK6mK8Kw1QCf9TCxzVaBuNMDyuQYBwHqmQmoS0T2dcDFbigayYVj8uHzvtxzkxIH09zQuyMI2C
EgZSC8OAgJ47nMVkfK3drVWtaSvq4i44SgIIIIDmzVGZ3njoCpPNrmxYfm+mX+20u+yM7uuf/v2K
My3lbpASB6+XhW5Sp09o8DLMa3MjuiU7tSL//GTJKjRhSIkRwE2dHUdvT0yMhY6bIsRr6Pkf/AGl
BwYPcFehbH9uqZjKGsrMuKeEm23afudwsrODlbih/Sh/jHzkJqfueGS0exNGCIbGwmBPx7XZTN15
CYA5dWxsZcwAKG5UEFOq5wzXlNMeFgjEVXE1P2X/ghY5sRIqBY0q8FDxtOGHne5K630Gvcvlr6Gh
1sUjR6rQhXgfAlmu+MG5h/giYMFHZ6Fyj3iH+vyezXswYYXk2HRfcULzYd+kkMzBecVL6PIv0C/k
/37AJ25fw8g6wKhl+YtuujAm/pe6f5vH42Uz2mP0x0+VBiU1GTTkevhpWTQOcTcUz9Fa6qI9RJFk
Ypd0ntBgOd/aRDg96E/wmK/sV6979tjRrI51v83WUEq6Wx4E7P8zpMYEuxZpRlE6QcXJnm6n6Ysw
Du7w1pUHd61Toj1KJ7aUF91UZ1UhAtjK0IpZQDTRsJW7dMUb9dPU9uz2IsSy2SWN+xzti5uQ37RD
4ubfC3+lz68zBt1FKK6g1omqkHLPLWnkFlxGhjmvd8y2NzzwjnzpDr0VgdZhjoeuWWkka8+YFFwF
AESOZanjjM5AGCMF8qSabYhjxmiPOA4DLdQ9aY9eGDPyHxK3OGvvcvsmyJNhTTBD+xY7/QXyI5/E
QyPsRouN+AVpfWfPyZIm3rRrilua3nbtPs2eCN4mlw+c3iYKDbJ6DrkAtRIEFMowMMi0bEoMJEwu
2jYPrHkwumvq9yAjxER7nceY3F4xKz+gmnN/EIgC/CCpIpSbrAjDqqx8mI0qx/jd5EuPGjCUEfhs
lMeql2BS4O/2LQarNkGWOciO7Wl5N8PFxC9Do3Pk078AZUC6h3IYiGgw2qIE2RY1iipaMMVlgMtM
kLs2fG9WiR51B/XEiHrnzah7u1OEYaew59BONdHFWllbXXyTDRHQ82PWKVKfmF4Okp10YCWeZjSu
018cbCt59LtqHlYHLnTh+sSUWmuxXBFOjKXlZk6LBPIoN2ymiT1PKzXoNTNKGs+zpc47G2ZI99Q7
X4vOwWFcI9HR3XCnvij5u10tYigJLTeusQ3plR/eI6nKppWPo/38fz6OClcpxBKMhglX8BqJg9aJ
gzWw5JofShAhplWalQULXv44lah/wYYbxfRf2rARWP/ATy0jppqS5KFZt00H4mQj7V6zIHroLAOq
vPM1plr3vT0cLkcM7cL9MacmIHnJMm8h2NWjx/ezNT8uuBEum9BuM8mWIAXZwKSkbDPfIt6YljDR
N78cjKHmdDul3y7b0HydQCobQvoAuEm8R85DPPf71GuNpoQUkiDgPmny5pHWhvPTxquZx9PsTauz
Q3LnKrE2tDypr40qn2T2PLcJ9V/ijC74tNwyizMDAdW7IejO8wD9302z5HHI6cEqHpxu2EHMZOWK
0dzlZ+aVg2WOdgYJ5w7L6u4M1JfByTYmEZC7jnlvGitZiu4+O7MmL56TO7THEFGeM1hznKcB77Fl
2IKfMw7oK3dw2aBCcUOGfzjVZ0aVM+cJUO0ONlaYNvdNOiEBW8u/7bWPqGStqRPWpVHAL8N4JN6u
D7cOTRPXvPXIW25sWWXE3W+nNHYZ3VL2lWZc4iLx7N0EAMWx68n/ZabfRPsSjmR7eU/r19z3oAbz
oRmqsjRg/q1swZFYArf2WoJpYPzhLbupCfdl9+IuCTYfEMJr21pzWvHgAOgQzO2oDqq1HVO4pLWk
Wi2Z48x59evbbNhddkxzk35M5wMPjBpIoA6sF4bpzE4A9ofedvbB/MsudiLtN3O1n9dEGjVx4cyU
soNaYJpCv4YpaiWFARjoIar2Yo1lUhNEz6womwhD6kOEMFNuwnw/2/c9OOIvr5j2oyBh/38rJt08
OX2Qe6vthsFAZoMp+wsbd5StYI11SAwACdH2BuLU/jz8QWkHSuYRAwcBM7eYoIH+2rbMf+YkYdaN
g8GgfFcwCKSZa3Vi3T4/s6wEb8MpQKrmyFGH9hFKrnWZmNlPVBPACM2apEvj1few1iQG1ED5iJYw
qjFKnmxFGSmcEZXVgcdF/1JjdJeDYXKIB8HjrOSYWEQqkfz1VwT0+Y9R1U8zzEQuwZPV8lD7D6b1
7s+/Lpv4GLhXLqVTG2rRvR8Hb7JM2HCa6cXj7VVGRJwBZd9jrisfnGRw3rvizbeezTpu/Ztyplsr
RI83jM0co4cePbLR34kS0gD+F5uY0Dv7xTB/C/BKPHrVwzx59xnGxi//bs05PfvZ6l3KRmp5PX72
iKegXe8m6zViiVGthFTNnYm7GhhGE4kIyurKQU1dSppeAJMr/MV9ZVFUfk+xO0DR5jr0GqcCGcRQ
+V2NxaCgJr7s5OcwAX588NAiSwFD/Cf2qKloS0yOM6ADiufavK6KFe8+R4n/y78vTXiYR1O8K8eG
dSTD39+j4RK16SYz811kvl32QoMogRkAplAvQ70dts6DkWxrehDCAwkDe+rA9ZnvTGc/Q60sTYHO
vfeWpB3jILoZNu2L58bDZgPN2ma3rEUsnbvQqwVwHNpYoKBQ9sxAGysTNtxt6//q3L8ZhLEX3F5B
qGkyBHAUQ2salAyAIKEPc+7uYprcaExEJ5TpwDpGy6F7ELU95rFZDIAUDu0CoZza6SGsUmAEcCmt
zkksxuoHC8/qezTqe4axyqj3E2ci9nbqu3GGgDovq9iAOmQdD21OX0jA+5dpqbF4jpmHB5tka/eU
/DLnwQGuAOQGTgbUYgI16rW8LHw36/ASd1M8XxoooBZRAVp1Iwzj1i5vRFcglSswaZYZ/4BdgXWk
yWBUBcQUmLHzhTSsOYJGBA5fXbyn/jVh+5F89cr95e2p3RUnVpRdAZGLMfPkhEnYP+V5YnUgurC+
XLbxOYEBoApTbK4PIVEJ2T73hPeA2jfOKMG4zYPNvVsaOXufLLg56jg0yMq9oYsbcrwUotYQZw7V
NmDfOkZqcbjUAdMcdXZs0x+XHdJaQKkKl7/UgvgUOUgNtlEqb6bA30UuAYfEyuCPdslOLCgZjGjR
KW1yWJjrxxEk0tOzmV1HeR9Ha1rCn2M8Pk4kyU3AjW3hf5SPQ0YIStoA4mbLHSCQZnsgdFtNsRdC
1XF7ed00fIRnxj5hwTuSdpWEZXdtUtq3k9iX7TbMt1Z68N3d7CR1f1+ypCaH0FkT0NXt9BNHI/m0
OUkKIT8CqIB01GxvOpTCo0O6JuymCxinJpRXX0MjQqwFJniR8PkI1gBEd0gBZNHOCDf9mia4plYs
lxOXCh7z+Hrqk3qu8tytAM7ZpM2uHx7M5c3ODmF/LyikH/4LnWPhfm+MCS19qL2ZP3pvpSKmOweI
Trg9Ad9DYiiX/GRJSeunGXfgbwmaE8zuxKO9Ep60FgIJb7JBjAMw67kFc2ma3PYl8sjpY6u8Ndka
L5eGAQ2hAqsIUi7Joa4egK41zBZSLoCWeugnXZfiyYoORn6bDtvaT9Ioj9seCAn8s1Lq1528E8Pq
YciDMR3GEYaBSo+MveX8zIY7S3zpmyvr7wGKZ06qMnWZwNlvpJNNWu968aNZ7CuDsuTy+V7zSD1i
bVX4QqK2KUjU/OW+qK6R+hL/pzkcgB9bsaY70Kfrp5w2DrxHn5vSJzTtg+/9cJVN3y47pAvDGBUz
5Rx2AIidEhybxgOl7oDJn5C46HV27D822kY81RBMoXO6bEEXs8Y6oltElMgkazswfWGobPnZoA6L
JIKjzJ+HAdzlG8P8UluxiK6mNVIkzRJakqv9Y/QTA8eKf6BLtGrDh60hQkHMdv2XZvCXXRGA3vDy
SmpCowV+AZS2pZ4gRpjPD3JqQpl3Ap/BhkHy0hLsLq0fgJi+M6zmqnHuqOnsQg/p4GWrGjpeJE5/
zH5qDcwcKYKH+MHm6IDRqjiagyRlr46wD4bhX/XNS5fS65H2Ce5xEDm40UZA7yJboCgVfHEzenC5
u3GtlYeno/nK+GHYVpjxRwahIkG6NBvroMLmDWtMNhg8za+oV5v2pohY9oqH5PItjIroyBw+HTJX
5EnHh2mKG3uA0uuwkLhdcvq16hrzoSJ2RhJzGrziQPqcg0V5moeranZmyIsK30kCmza/eTamU2Ib
5fy7AIPzf5SAjbh3ZzHHE/Ptn8HYecdqEvm1SEM+b3BXL0886ixsCjP/RvqWHTHm0u8AUOvLG6Pi
0W1ujvVK0/Xz2xafDENpwEngtQRttPOdUmSD5dIGPX6rv8JTwXB+i/q2IGtTVR/6AEp2j0lx9Nfk
sBMGqZXMF2/ecWipi97f2FXmhlI63mJNp3fGjf5guhxkFX7ezD/DyuV31TyhhWGOebMlnBhXNVr6
D0Veo6g7gNTvS8fc/KEtDP6ziYxlZUl0mwW8QB6Q8pIXWN0sKTddSIegDx0Ig+0Nf7G3fhsdm6br
jo6DApAIQxKL2h3//oKHPhbwqPJ+hDKv8i3wbkUh/6M/2j+CqjAO/O3lA6r72KcGlBg+uOkQGtjo
GxCcoGJSG01MmLnJ/r6WhMFfJOuSeBH/Rw3kRju2nMl2VOi3W87zu8rhMR+7lStdk66AoAFRDq9F
SeCgvHSqcmyzKZ9Qgg6nhBk4tPPm8oJpbiQ8CEETiIk2F2pTyu0wUSjijR0cscWmA404ZK25DTLM
Me4sZ8WW5uOgC+35gPpIVRu1SziablOMBJ1oWsdj9b2b74d6m63pZmnWDFZQlMCiSZUeZY/lXsTs
UEgr1Tc/vM3WehZrf7/ylKJiXMZCdofDuYpNY5vO1co6rVlQvnpmZv5Q2vCgsvOjP2aHujlc/ur6
L/FnjWSAOEm024YW7SLgQ1ulu8gBIcz81Uf19e8HuiDgEqLiJvWMJdfNuR1vtBo6lrBTWo+LN8dp
+GNw7qKMrqyYJu84syNX9MQfqEr1AhCuEgOTD2K87aevBv92eck0BfpzX5STkvvE7ucRNpb0KSMA
hpfbKsjidDoMy63dPbLqaEY/xD9EtDPXlO3mg0rUYKHczi6UPXs0NlFxI7fO2qdaW0J109FaDBGH
eyR89pr7Lp1jJ08ur+GaDWXbiXohpT3ARpc+LeGhnjZAMq+laNrTgzohphXxiAXXzvle4KHNUrfH
grURMOheEoF0TMSyshaYXwS4BdhrVzz3BIKbQOjy4gVTp5fd1LQ3sFVkzg0heBR0VE6yum8Bma6x
7Xm7c4LHsdwBurCb2w0po9gE9M+cb4q/J5f1oKops28cOFTZlYw48PNFdFaA1LQ8YJQPfCthn3Tj
9rJvmtTh1IoKWOiiMgQFF6x43VvVJO5yG45NnPeIIDtSvl02ptsvEnkvx8Ykja2yJ5fGyuvQBKqo
6JKug/xQgFrp0z/YAAmDhZvJla/28+0yIcuJ2gjbhVXvVXozgGhl7RbXuuHgwoN2JbJzFa5bT102
sRnbQSIVqET/oVK/Rviv2/bRHyMqWncOaZAtC4wMzQtB25z9S8HLO7WgrhRSFJGVOL1G28RoSvr8
iqxxPuvSEaAKAGwGi7zs0px/jVIEONMT4DeDdWPOCR+/jcHOyY9iev2Hz+7iEY5SECBlH2pgJzcG
KG1LcNLis/vmYSFJ2h2J/eWyCd2NIblEgLr8kP1WTySvh9EcFiBvrOJbY1zh/ZPU41b4TyTYhdE+
t98Dc1cHK6Vezd0Oq1CqwipakIFXltCjnPjo5iKQQ1TChmA2I4cWD7F6DZMiv7fy4IEhTISDdw19
NfXkWAUvervMgSPw+bZ22piEmGbDDMwM+Je1BSIDiFoDqKkJ0tpL/vPy6mr2+5l1Jc0b89w0QkA0
gGud4yq8s9oV/7TriAEbzHKgbeKr/a0iGPsBVXO4h4CdG+/z/GTQW7p2WWiCAwz8MaP4MVBnYF0E
M056A6HFkR48svuHpToxoWRhi22EbZqXwDOCqnfqgQFOXy5bWHNCfqyT02R04Dl25FqhBBHX0Tsd
oVzWrLQCddV+DO7gwYUnF8rE6rMVTFW5AXIxwDCgvdYwPO0oxgacuKru8OCGPbBvg/e4qb/M/AtZ
A3xpKk5n1uV+OfER6rljZpjYcOWY7fsoeDbH9lrSZaWODzAW5sHnEhux319eWk1EPDOr3IGsyFI8
puD04jz15Kbwbmfrm9N9d9YmLD9/Q7wDA3CouNAGR29NyR/KfgI9oBlkaKaaNM55e1f6RlyYdCU+
fV5H2VwApR4EC/AG/PQmGHg7VMLP0b3rY5ffNvPz1IrN5BxNaFhA2PfvcbYSZAJbUA/GKVAL8nNT
+kXTBPkGTWTD+pLTJ6P/dvkj6dbuxIRaeve4X0WkhokGMM7OfXO4n/QiuWzkc8T7AMvgsgpxDUP2
43wDCtB8T9MMVeo2mLZ+1ifTWg7xOeTBQoiRQryd0edUS2Wla/iVyaBgHoxxYxw9ezs6oOEaXy87
ojEDBXZZNsFYgNzc545gl5VjxIEcKPkXL7p2ZqjAv3Br5U2oswLMO7jt0MhCfUN+s5Pz6hnCt3KS
wkpBMDzSkqfC5HfTYvRHyyTG4bJPn49piBfHH2vy15xYywMvWwwHsuwVa/PYbX7MVfFip9/CxT6I
4f2yMc12A4sriBRwjsC67SgBPcsaStoW2zmqU9Ao/JiBmvKb58tGNNstlJ8IQ6ZA9YIu6twjgJGH
OpAsZTNYPbwYqUzwiJsy/H3ZjCYcfPBsh1JoG4hEJewIGpVWK6FgAdnlyxsFD1DGMPqV1NYOuF8U
itaGJtGEw08/z1xC7HJUvIApsUFXrmSydDHKiKbgknWasF9i0yUCgyImeQAuEl8voHhyxxRT/Jsg
HHkSTXSKWytEVo03MuYODFRn+o07GRPoppd+Ok6T4b6WpEcqwsyxOWSNky/J6CCamqU/0D2fCmgN
jIisN3038RtUkLu71hIpv24C5j74i4/ztohlZw+CXvt2aX63RR1ezyzsjxzbi2F4rERgdhfXQvMw
zw1QDKWR/16a9bxb3FD8ZIbwHuuelM8UnayvTR7yazfK550HG49NCNRHU1U2Tco5Gq/cwvffxpaC
3SkX1IpLj1VL0o+tcVszYJkXs+jTjejM8Ydk9Ox3IECrj9xfELa7KSgfpqoblmt0WSfyEAFUeo9R
l3DcTKBKHOK5ovUx8Kh4bXhHdwEbwQRaW+AHQEHT31PmQCuAhKA7T1IuMAC02NS4L+zKfMvbhTzW
Q8/QPwm89liORpa4ZWehvZJVPEbdilbXVZPXV/iMTrp1olz8Z7d2XYI1LS9fQFfU4J0NwvBd1ffs
vR/awt4ZQVfhTRwEPMe7POVvaZa1P+1gad5HGmY/odXgbLuUu1DWqArnxqU9qm+DT4z48o7//IRG
ScyURHkBUBLAe5wfLIZ7ihotqJLtctm4oH6wjWG/ZOaegZmZjOV/mbHWt9KdZVQkpNx1BD42tSbi
kTRwqxKHzMl3PrBHfP57cB2cOrGgxPSmKoJ6kGSpKdRjjULEU3W8vGxrPshlPYmwg7C4Kz4CBbZX
z+5m+/GyAU1+CYYiB5cFJK/QoVBD0QCkal0NArWN2ja+B2MQfKtoOnWbNqxQHY3Af7krSZTiEJb+
uMQDJcxOhtwuf3epk+H7sf66YdPYJpd/mc51cI0iPQO7HSr1SrwvUjJPqQtcxMS/GNYY+3Slz6C5
K+H5HwPyB5ysbdgNeW1/8BpN9mtug8URAAxPNFeVvWJpzRVl83ssLLNAqit26GYAfNGsykbpLscA
T1K8u8HgjSbAuS8sYgjPEpqAQJXYwWsEikPqrXwRrRH0FZFOwhba3edG3KBgzQSJ9Y0RPo79ruCJ
56yY0H0T0LD+z4TyMIwAVvVJhiZdP3/PPT/JOMDY1YQG5hq55ZozyvYya143kwFnenGwuqseCfka
CEGTHoUo6CBBAuwBAB9lvdgo7BFxT4IQqh1IB3fl3n+m4FV2yd8zuYIN4cSUsm5zbZa5MFChJA07
QO+0KtKdNySDeUvp3yd9Z6aUhZutIB1zgsnWeibJ4LMEBKtF/eqaIHI3/M3lIKC7NkCiCU5j6NQA
x64Ya9N65H2EJZyaDetZ3FDI5B2gQhV7kEzO1jaFdvudmFNCQm/lrqgMmBMlidmYCPOdjPFYvF72
Srf3kGaivmK79udGKkjOuFd4QIxQaB8AjxACs2Eta9RMK1ZU2VhRpabPBHLZDGRTIX3w3Sd/jThZ
t2AnnqhzduXSLW3+oX7aeP5+cvIOVX/rdgEjHnpFJHu+vHBr5pRtzgQUzvsCC+c4v4rgV4VstsHM
EM2+XrajaWaAuA85A1r2aA8DvH8e6jocp45wTMiPuHdLbxN5T9x+tgQKHyyh9W4Q631D3V6XiA0g
3CFiByLUc5sRBcV6WgNL4dSVnOVzrmvOn/nUlFuruxvRwjGiFUyELkJFIOGHi2YUoEd9bhLp4+QE
E6gGjMnlW8N58HJOQNZQmccmbN+A617rVGktflABgBZMalqfW/T54PZtjrBbiyJAt82C4HA+Meu7
nRODblq3JcW+nHm5UkfTXMHATDl+EKIWAsph5cWFT1zl/oSuSkW9Y81vA9LuL+8ZzXH7vxyMPoBZ
aEgpnhkFpNBdjsK3mefl1ltAK+l3/QwoRvDfP1jCMxhTCJEcAlV8WZrIRx0YUSqrUQ+xH3mwb+x2
e9mIbsEweC4pYzCN8qmibi0h7fIOfVfPF/GMASxnTXhEsxWiUwvK5gsWKMGYjkBWhJZ89pCZO8s5
lOVNLf4hT5fAXrRHgYwAp5X8dCeZXl7NlQiFhFRaGB/l0aahvy6vliYwof2IThQw60AXqSDifMqC
xmkcDGxYV/Z0VblbEb7X3tor3paf9vwRL7urgN6AND7Af5VP7xUlF0ymFL2o613LQU5bjVG3xEHl
+WkSRDS8ZWZJ79KI8jrp6rK9m6aieGaLw66K0i7rPcF0dxa3LXe3tk+KZ1kpv7GzGby9NsTZD3M6
B+1N3TTR3sJceB/309STOKsxgrX1GRM2SgjMey4iEMls0A7xj1nftx1eQJZRrSSEWoeBjAZbMsrf
odpVJiJPSYdWAR5xnrkVU0U2bt8bx2mQBttBbG17cvee4NO+G9twc/m7fj7UWGlMr4DjGO3ST6Ki
0A2dWN6gwQjiknY3BHn6FgpARyrS/b0EO0xJXCdgPICiq5FxjjIrqzJ0Ggs+ijiwKnakjR/GGNxZ
Ywr5vFuBgsEYLHi/IsfG4/j8PKBQY9RTgXlbKpr+GuS87DHKo/BX59TiSkzzGgWM1h5SYAAEAMYF
Xf65PaQ6kd+PGCVtmvvWQWMJSsej2LuNsfK5tIYCYLug/uc7tkr7kdp+G1T5iKYzoI6CWXi+sjto
82x7t326vDM+x0es4R9T6mQRadzaXAaYEj4Y//rqXvDm22UTus3ngskFbc3QiT7F+dYtce4amJjG
NCmJ85BDkY/mYuXi0pQA4AoA2uj6AUULr84/D2cRanqFQLdl2vHliRXXRvaa2kcPs94MQprt9QLV
9OyuKQDOfLnso24ZQWcgtbZx06Dkem7bNIxgZLmHdjHEm0tebUq2u2xBt4qhhIEjowJ08VMZiHs1
8RGKN6x5hfLbYj+unieNCRn0Q9AcSWpCtbsj0rzulg5znFN+MEvIGCwHhqTqsh+alUJWiHYOvpKL
G8Y5X6nQq1vWhBbIQIS14fkW0yQrFjSnB4h5FA8k3sDEP+cWyhZDhJTQalNVt4TesfY2iN4ne+X9
qPFDzntBMgDzgBjmVIIBJDOrIa/yajNB7tF989c0cDQfA8ETktO47NECUeNo1fNBYKKn2jTg2Z3y
xK7uHb6iv6i5lXxADfApZHEKe/d8peyCuD4qXtWmtfZW+TKF+zr46vpH03siHvRTMN17+eNrnQJm
Q8oFAPJuy7fDSQZj5cCtpxMMjtmN573S4FuO8bL/PxuKUyI3U16HsLFU94Tfo4CdsefLJrTf/o8b
qlxANy89gN4w4S5iZ1nFQWBm4O9NYEACJwT/YrJLruTJSgWTW7Wgk6g2BkZZmR+gYp//gxenJpR4
2bOAotoDE8XSxRHmnseVx8rnlyAyblQGsMciZHlqyPK9EURebVdt/JrFbvWSvaHNiopH4qNvM/+8
vGC6vYzcFZRhEhAGbbHzBcOWiwreDRXksO7FCDFljFWb6LD5YCPcC+LvzTURM91mhoMQHsLEAAjr
lUjGM1pHTT0izvgM/lyV2Q++Rsuri2WnNuROPNkGndMZeKTBhlHF7H3sv5ppktGVjaBZugDFUKmG
juIUuvvnRuhkk7kzJlxa3rXhZ3FJn31MRdIotvxrKEi1y0rckTtLSf8B8EQmAKYmNKw/ngcnXk29
DblJIfCtoufFuHahJuBvnAEQDLFGPab5SJjewIs5cnEdfJLmCd2xQj5uVpuOCxCK47HpvrTzWo/m
kxXJHuBjclYyK+LqVI6SaWJGBzkagIhDjommpLGqOGD7yzt8zYgSPNvGigYyw4hHAPcG25hT/YP0
miQokHy02NAAk6g5rmkhbZ5nMBRkNkrvTjKlzeayG5+29IcF2EAHVw6CKxfnwJsGg3NogM9tlFRt
EkZPVhFtzJV4oFktJBgY/IZotyzzyz8/2WOk7hqk0Q2emO0AUVbMNYmv6V8nZRjLh+gvCib46kj/
FF+MvqZeJ/WsKuo8Qhks8SqI8aUrcVTnyqkV+9wVUUyEZ0RaAZrSN829xfi9E6yhlbRmHKwXKgAu
XorKxTnOeDf6C8byxsK7GWbnNgCUxC75329jaCQjQ5M4IjmPp3izGLbfebJjgfJ3ANhZ68ToJ13e
ZJ+uHnwYENQgp0EFy0L+dG7ErtsKj04fEFHP200R22JKcz+lQPYU2dNsTAmla1w8n6KoYlKJAVnY
tME8oHdRMhcT1lvW/EjJkOSYu3OLndvtQXl12Un5N56FUeQFeGPLSiAwHuCFOHcyWGq/8Qb0bcOw
R84egKym2YLFYe8v4dNIysNlc58xsdKebCtY4C5GHUrZ7ZSAcplLna4JVUdebBsfTfx9nW3q4Eue
v1rWI6VvUXp12azOSwxGutAUQgoB/OC5l8iRJwYAAUon3VVK0a6RHeTrfo7ielwhctKEJtSi0HdE
PwNzVZG6a6q8WNoapnzbPJYOueFFDj6j9p1Hw+Nlr3SmZM/EBFYLV4b6WHWrup+8EbvF80cz7q2G
34ZUDDdN3xrxkIp/iFQYoYxQf0IDSlZnzldxssPeIpIQurP9LdqvILdG8eyvIeDYIUBNS6Q8UtZP
L8gIYA7sHpS5wLEfJHmQBvFSVI/MKjCHWtU7UVVvl9dRtzuAmJa+ydtdfSa1QTcWnZRjCEfvv0LM
exuazEva9XEW5rveX6MTW7On5Er93ANZRWGvKdm7SQdIlM5XMwryvdE++t1fpy8fC/rHPeWIi6oO
2iLHgoYVeHeNF4j27mq2vbyGmsAfAMaMZB9NFOTJSiJb1SICGR58mHP72DqPw+htgb/7+3v/zIqy
cmnJuzyT5f6Z2juzI298aG+d5VfKupV2kM4f1AMleBDJDMqD53vdWUSWLZlAJB6fiinCYJkR07Xg
q7lhUJxDFR7/QVFXvfpdzGF3BBxEYIqyEmp+NdlX0mdxRfrHlkHgdSVeaM0F2OQAvgG3r6oXipkC
bCAnofuluQrym8L53U3t1v+vQZt8XCOCkd9CvVnAcoAkAIkNVlGJueCo52Y/IuPIo+iXUYDZsWIr
UGJdAER65uDxhDQNhFjnHwmHCEruPWItqkRHk1cJn8R3vEQwY+Wt3JO6/YD8KcAjTVal1achswDW
qwL0TbLgAGQhcNGH3i5Wyg6fCVhwVE+tKJeH77KyiqQi21C45W9j8fwrMjvdA/iuxBfLWALMkfvN
Hj2WArXJoL/OGlRD4qrLons7msZnv9za0xp9/ecWsPKzlMMQMeER6sN5A2w+xbTHvIe/bFKPQmUr
qVtn49J9v3YP6HYreki4akD75dofmcRJ8m2BgDdYwEu4abrhyHznuDB+Q4r5IHAUScevcrf7+4xP
tq3+Z1JJksfaF6RKYRIsHfHg+vEc/hpIAvzVFo3Fiq2cR90JkRheFOld8Aaokzq8aJaqkIwBVkQe
HPCTz+2Xy1FZe0AwBA21Uvl2VTEjdupVkeikBaCS2dVolla2nx2rpXHWeOTHQMfmX9YQ5SaQgMjO
nPouH4UY3VSCiYaK7XlgvlVmc1U3KDkE9u0gwCpYrmnUaL2UdU6wc4FCU400tF1mL8OMxCZAU8Bd
TNAnVtduHWEaw1upOmjzV3wsGdRg8BMUzw6yHJKpuLvJUGBAdor/D2lftiO3znP7RAY8D7e2a+x5
TveNke4knudJ8tOfpfznS1xqoYT0BjawLwI0izJJUeTiook7z4m3Wf5BHF8xrtvowdG3piMJDcL4
AzeAI5gMwsm9eBK0uZfcZF3V3vGxSOYWkL1thNUy5w1GlJqgXvg/MTxQpndprI/M6dQu3sTDs4Jm
QVtvE7pg47EkpIo+G8q3+F4oG4HHhVMpthQNuz5ZokeALOoj94fXzk6gDCQBOU2+O6+ZMIhhLM7E
IwdtA7w9Ti+L2JtcNPrwtezRuE67+9p1sJ66nneFFW/1pXgli4UlFjeZLZt4ESq6ksyFlWjAfpve
gs2kRfltVl+W3LhrUJwN0NDantdSZCaoJaLhgcQZ9TEuDXPaqYriDKLy1sr9xjJ/eUN5RGNNtn5L
FLvQNkVIcVCD13guw3QwsCeQYH4SXfjXuvUS35Dy+grPDXQReEThysW3O/1i2UjKuRogo3KAJ8Z6
9DoDnt7UQd4oeR8KjQNvfZR4ELHYTOipKJDm0GVe0HG2h8HVjthJMwMYM7S66ptYbADA+pT1rm/P
en5tDlZyryf6eOEC2v7vdRpUGkGch1c5Rp55p7DSZnQ9BT8k74Yn5NMYctOzsAKdrCROC1UGuopV
0FjTke8OZJaWFG6LqIk0+Gi4WeznWL4c9clbNM0/Fk9/Tkoj0OvqVsNz6LyZfv6yeLQiVOO8USj6
REBjGbM1N8h1AnTfNrONtRR1GIPxsqruzwv6HM8gCPA1dD3Za5LPEI1ptkbDQ38i6i8r+42UsV9U
ezzI0RmR6PTZ9U5FMZ1X+QrIvhqDmBClUezY8zZejWRRdqHLhHCZ2GRZfauxlg72msT9u6dMfv7P
CwMAOkbvA9cMqkKYnONiCGY/OpXEKOXnmMKxi2lfOsXWUGSlIIEqgB8hRcCEFgIW3zikGpLKRkNV
veqd7+jK75wIATluYsk1I5HDUzJjZW+NVa0LbK2kftIo214hm8iSwY6FYsD9xG5n5CE8IlzxJqr0
rY1To9EUqG7t+p5dg/VrjP49WGnosmDmGiUkUArw77i47RCpCrD+p3bjl+7GdYI8u3LrNHS7N7tJ
ti4mhJZ/HlthQQkIDNReNIDgXM707LRPsiiFVLcoHsEU9aw3SHtUBfvaMBFkYfStjL3NefcVxAk2
gGYzTkqQLfE2MhlxVoxLWmMQSN1OxntB592CjJxig9B5SZ8rrzDEv5J4K4nSOu4JgaTBfcKcC3KS
jRJZm4W8WTpyvU0r683LBHLpSDHUEeBcEJj0re/MyBivsxkTby+p42565Zsjw48LzxIMaJjWYxgQ
/mYZHXO0SJ/XgQYUI03uiE5DNfInR5Iif3634ST/yEEr4TQOdnWjNpENxTLNQOX6xfSWIMoCxfpW
ei+uIltw8zkR0aASKIZglNDL4M7RWZI5iTuEkda+0GnjG6DBPm8aAs8GoRQjtEUXgKVVpwqRtkCh
ARO+QeMiHaDqnG3yAUQu2OIkI0gXKYPasQ0EMvMz/kWIjlqhFLqDdnrc+JZ1K02pfifwp1UZrNlj
U9CIIEAR8onO2AGS20XwYmL1ld9E1oVTWsNWodlNoio3ZW9ax0ifLzVFObpud1D0+qltl6tGj2MQ
wsML++QWPSQTafN0rLEQJ1KQkcWqMUk88jORKq5rYMBZ/x95Cs7k9NznbgKEKU9qjArZ20Yr92rC
mOPVsJmwLY0AIZ1FgUo+4sUKMy1mvHuScqPgy4NqAPPWqJWhYMa3DfomQgeSKgwPcIwnx4+7e9Bc
7f7ZvCAEI7RYnAMADe+XZVG2ZUNjBALkYVGv7mxw8Es36QnSPbQ98DjG084BbIZPpsesrTQjh5ia
5JtqfHIog8oOZL+0jFxnDCnWUGkNliBavSzXFJ4jnpVMOnIKfuIRaWBrpBZkmxkYssgQkEa7KBIZ
JEDgPQxw/kcMi4DrDKzqwMk0Qkxao79T2NdDIlvDLojarCVoAlGJ3BXsJ6ci3BZ7hUoFwc3u7s3o
eqq+gWZnIPdu/80092MkyV0E5QasVFrJY8F2pdJABzeiaVYHSxvW3XVO/RTFby2cl6OpvHmGP8xP
yrT/d4tEEd/AMwQQK6Qzp0IxmVuXDYB86E+oN9Soj3pMrjTnn4FcaMSheYVhMBXGr/NlGzBOAm1Z
YKmjVdBNN9BD2/UhsL6S+0hkFQZWjAJrBZDdpzr0nLlJi4QIVoGRFaP/ieT/34/LRITQdQCE0Irj
8mU9w4DAZPewbvVRs44GVgwUEh1EDgSMHRv9AkYI1nf6RSIMaNfonMLssBik6mzGOeJLLweRcaNp
D6gg0Ke47rirNLbd2kNBBCdlX4wYPQGniTbf5UlYRT+7OSxrSSIryBQAEGGzbCCDQNGcab0y7mLq
OoynY+jZAEWnMxJfn++G+jZ1U7/IUr+VbdESnCIGEFlXVgVmDRn0qTyFTlaLp00d5BWb3nU/phi3
i6HL0IMCi2ONS8BG2E2OYt2pnMrQmihJVZZLdspxmXWwLk+WjLlTJAVdWBQhcX64I7nTc/MWp1fQ
GutGLgj2S8tGNgXWgIFgvDHAngv8OF8v00cH5GsJ/r7SbRoVtdQc7dBHrb8Ejb8e76gMpiaUx7qU
SFBB7MB33ABQseZBxak5NTmOHtmhFO/b3i/DeUfSArI+Z4fG8b+OIyPE2djzB2I2T8UFzx3iPFXt
nCPHwc007J14xtZxGcHT77/BpVyMelhjRFKo3vJZhDkaSQ3m2zqIUX0AT0SRHlL1akBKjFWZ05NO
fXe5xYqfOP1ejLtpuUlkAV1kKutfoJ8aZG6RibSVWQd6tChH7P7Sb8zW+vjnMHiiJhejOiPXcJBQ
M8vVjYL/YxnSwQH/2HkxgmfM7x4c0PlArWAg61QX6qkU3NvMuZBHDI0baARrRtKbFkNA5yWJwgXr
9v1/Sb8zqlV4srolTZNSq4PCWPalCXoSL9sss31/XoxIIcyuoe+ElgkKndy5FbnWZiMKYEGM4rPj
xe+kS69UpLwgT5KlEwJZ6JSCZYXRz8PuucMDuLEsjBiy9Ky5GMf4dqH2zulKbOdwt3k+7FXjVgO+
tmh1MJtf69qDbXeXcW/5rfHe5blEdVF6s/49/BEPLd7d/Yjfs1jRSz1pG7PTjlZTHbM8ue1R2igA
hHSQsKLdlIBTRGKyggsIFINYYgS6FUC8+JAzTzrN5wHoxKr3/FI7EC3AgsFCT4NSQVr3ev5DC+zJ
RbxmCDgghDBSe2q5ix13tARtGfaPYdOztaPF92WSxDOZDM7TrajOCy9KmqBLK3+JdhWNw1Y6RCg0
o5UmnMnGbUNUrYcmZr5zh1cFg0VFmGSb8+clk8Ki2sr/ksbDhOwIXWwsg4uBVjjg3ae7j+eliE/M
ZsQa2JEMPv5TKa62ZA7MsAkK7GbXMFBfpOg+bc8LEavyRwi/NiAh46wuHfv0ylVl3pTOPqMBGSVw
CKE5o3CAySWM6H3ayNVWTpQRBwem9AbSjuHQGO3lCNJtjO3rwaxFO32WVXtEx8cqL5gxQa4DJPbp
8RWZk4MTFkParpuh9OldqmW18wbt6fwBCm4wsLKgBIiQD0E8bLDN20yjTQtbsPUrbBve1dH7eQns
5cbd0uDRYyvGQFTNSKFOFUnmftQ7A8mh46YlqNVAFJAnc7mpi+VB09LmHmQPpST+fZYJvl7M/YIT
H+vwDL7SvpSKNXgmUqwhDSfv1TSwC+A4m2+jGvyrchAEpmg2pIOAx8f9NNKMsa+R5jTjN2K/Rt0h
Hp87/bjIJjc/f6cTQXxA72swVRUz7kyt++bkCNmybfLMHU8/EzaA2+gX4y0Hgli+Qtab01IPg40s
g1wsw61d7ZTkpYv37XzR6BdxL0Fzir7QWhxz7FUMquMqG7sR4oqGBlQ9gGJ5F6VvCtkPmQz9I5SF
0T/AEIFlQrPqVNa0YKU8PA2Xofo8uNnetJa72ug2Sjf6aC1JcoHPjssm2hlSDyRy+D9n75YyZHHN
bop5Ln3H2c7uU9Rszpvd57DHZICHFuwG2NXGMw3U2eTSesY25rH+adH7NrtMKHAgksexyOYA0cag
KxJDdEW4c9M07HU0HCZFu7OjFCWRu/NqfI6r2AeOoIrnwe/IwB3VqLZN1bRZE9RVaDfYyvkRmzdG
diixpTWXoTVFVrAWxn7MyuLKtk7GEexCgbuYfpofLOfOshrfUQ+97MUlMgHAKQFqA0APEC/u6gO7
7VxZCQ6uxSqOotuxfXBWImMcEEph2yVwJzE6Qe70kq62UDcuGuykuqMe2M68e8WRkbOKLA1X+B8h
3Km57awg0kLIAuesD336sWhHVZPtfBN+HDQZkC+iFoM9vacfp2qa3slTiHFz66LExO4eT1OwmMbk
zRntKz2OSokLCSViDTT6pGilAHx9KjGxkspSI9yvUfmDXbG9E7TKQZmbcKh3581ceIZ/RAETcCpq
Mquhz+oa5kD3oL5r58b3LKR1EjFCe1iJ4dzVjqx2HGeIiYqNPb2OyX2TPp/XRHhoNraZoLyIPak8
Bg37JcwOWJsm0PW7KdsO1lH1IqBHAlsG4RMqg+CjAvOM6MAXYRIM189GCWXmPt021AgyQHwI1pOf
V0j4aVZi2L+vgkJRzq6N5ZZNkI8lamMBSTdUs/2h/kIoZeMu/1OHHexKDmZECx2c+3g+YBGxMbrP
1RJ/5fOvRHCeitpYjF05EDHF91Z6k3o3C5HUFcWf/68WnM/0pje2FjNkkFhtk/hizHcteCsSE2tn
pE9qZq58QrI6Mj61Bx/H3LcmhI1VgsHUmQ0NLDvFerNHNxyccjMtZtjaYwaKmmmfL95/O08+a7Ad
THWBG+x3eB31x8ncRb2soCmxcn6ljl6Al8BtIKPovNBJbtTB8x0ZfkZi4zxWtbVrbM7WIUSLQ2/Y
TO7W0o+OrKgjtA1MIAH4hCoINvGeWrih0iTRCKTMzQdWgLR0MxV3RRQHTi7L54SnBjwxWD4wp4a0
7lRUYjo9eJwbBDr10Wg3RfnTkcVSYWayEsFSo5W/ZnExGG4Ebezq2a3eifY994LJfXBn3Qei5nwQ
Eh/dX324IORMSlHPJt5gnQIKpHQME0IwEuvP1nttPZ+XJVOMixJ9HE9qC96dIOmsPXo3E3mxgP3Q
jFe9uZr0L+TCmFT486W4gIFWed7FJqTplfleODT10bLcYpvK4bxWgnoXMsm/gvihf+CTGzTfcYRD
vOmiR6sKHfQPl2xPxrC293WK6J7sI1WGHmYKfApSK7ncnbtoBGzGmGQNoi5/nrzs4JFHK2IyMZrm
ZYGGanTbfSVtXgnlalF1tPRJnEPoOHfbUr9r2hmLXXd6/zpjT3M5f5w/XIm78W04wKPbXGXuVo3A
D2MotBua+0JxJFrJjpJzOXD1WstUQoxaf1hZ0AxHBzxx1Nsnc0A9v5dltjK12L+vXDwumkQhBuRF
FIDU67p+1NuH8ycnekCtrZJz7KktmtZjIpb5gdB3g0ruYwH24NTsuaBL3Ci2swkCXDI8L1S517zM
b7TkDlQ72IdiXaTVTVNgRKC0ZR7HktZzls8Fks7VWzVLIdo262ejHC+zIr5wHHoszPTYeWqwNBV4
qe2NRVRJvBTHMOSfWJGCiavfwWD15SrMuY7GgOCcKWZQqB9qluySctlq2DdTdtkVRm8l1QqhreBq
A+AVz7lPEHcDEwKkyJjHWdgQ0M6bSjPB+yJD7wovgpUYzrGxybLzMoozHdJpW7pu0M3pzQQq5NL4
mXiykXLhMWIYFKVZQC7Qijx1ALsbjAlDksgLBkakmQfeuBvA56Yuvl6/5JN/3hnEyv0Vx93aJnj8
e7C7w9/qZwVgGPelr8Ol3xqyd7FMLy6QoPYXxaSHoDF/UCtMUh0HcjGYN4p6NM2f/00pLohgXkyp
S9Zpp+N3x9xVoLAjl1p65WXheUEypbhQwoCpo1lD0ACaLvc6i568CHxZ93V1SfSvhBX0bxgIFomU
ZbIfs3IwT43MMseQfpCk7qFOXlTDCrKSBraTgOoIDRbyocbFQ+TJWrpMCz6osDo0Zg7BFwrylFPB
lt1b4zJDcJqqB6J4Fwifd1lnX01JInM20X2zlsUpCRrBqlYrRBGi57skDuf6blz2qNhsPMWPExOE
a+4XXGAtkv2k1bmaZdy0RQr1+uJX6V4o4y8yYG1KBI5eGcm1yF7YwxmElMAAoS92Kqobp4EUYPMI
lnzrRJiwfdPdy4jWW10P3VjG2i28iNbiuFhS1o7RjD3EtcgpHfNQJLoPBm83RrPMu3TrTVP+HG1b
4hRCc1kpyYeUpBicxmCfULlyyW6qUTYEosGW0YmJwv9aOy6iGDWG0wbUqIJ6fsvVQE1ucyrJlNmf
+GT5qL1jrSKaZaAVO/1eaI2Msd3ihqnd+npqontkXJIrWyaCCyEVdva69dAhwWqiS3j/pu1lj0Dh
QbGJEOyAYBPrnIGjYNSm2NQE4BGGpLTktVeJn8ko5ISO+0fIJxw0ilxY3UEQCh1K35bhMfWSQ4pi
LnnvlYcs1e5cEL+dj77CowNKDK1MxtbMg3srAAlcrNVGmYi+dd6tKZvtFBry6u9zn4aoFZ0UlmKn
tr13vfQmydEnj2tlE1FZXUMsC/hfXPps5wH3jexkSsGFDF3Q7yx8R+9v6TzuOzPdtYmsPSa2hz+y
TK7yOTqk0HMLstQG77Lm5f9GdyRRVaIQj6dSkXw6aQEhVoFpx8J3Meg/PqWJxEOFEdVCKRzrgRxM
qnIhrlL6gboGxFCG5Y2LJEhKrEqzSBosHvGbvNjPePWdNzxB0gQGI8wKgdUUGMtPGJbKyhJg2mvM
hmzAFW9OoOvwuzpUvOfzgkQvaMYuhukxMG5h/JYLQDnYP+zS9gDYssaNScudUizbCAs1i27ZD+ZP
NKSvLZSoMmpfZpaswy7SE1AdgBXZ1Cr+fxr+7EWdqzkDXsUc2zE0sK5mo8255495PWC1jF6FagKa
qPM6C7waIHQgTNH9xgQCj1HTq7GikYb2UxGNBWhc32eKccvzMgTMAzqQq6zu+5tzly9kT4vV2+WI
XpBNzdtyAiQI0oYLF1uPjgrFfimFKLeoNzkXGrKAQF+y7xjeBXjInnI/jUHvnP07aQ/7SYC9YnId
o4J8q7ehuloSA3pP1ofVPuRxHoJ/GKdO/cj2JKFTEAJOhHGhbUSjVW1sCAPlM2AzikUDHRRTvpLQ
9/NHLbgXIAm9SrzQ8IjifaVqUXTxemRXHZ2wky6JJ79IUyXUqHJoaWptu8LTfJDE/BxI/XhetiAG
nchmprbK7LB3bwT3EfpXymIHmJlx9LAZjI0p27cg8pO1jpyX0gwlwr5BAyam/bWDfKetdkbTYVsK
iGHr/XmlRAeKtQSYZwGRGrAUnLBkWDq9IFBq7LFVtzV0kGWpNnnGLh8LVdDqR1qAKLjupuxJ7cZS
8uYWHSnQZy5oIzF8BDZC7kgJSFxHogC+tzSdny3dcGsNfRumVtUHy0JGiTzR0WI0yGKUDgbjCj6V
h+m3KTZzaNtinHEan73+OEZ7Lb5KB4lLiLJlzIz8EcXPxC11aVqpiZhgEivyNWsKaJ18swY7yPXo
JR+7A2CKH7TRD1T9wuv4RDb3MKh6CxVgFL/woMtuJyzqji3tRqm7IJ8Kv1kcx58s5fa8IYk+JWP/
BIuEhiIK/xhxs9ZtZtapHvGfrQZK9KSleUhjSQQQXNFAOP+Vo59+QjRA+ykzIMeN5vCqCusKw0vt
rZJvXX1zXiWhKMNg0FLQnwGEfCrKUcZ8NCwEmxoshnFa7sCm1WIZTqftLfPClc0pCMUxegycIUIc
jzOKrKa0fndXRjVO9+1ia6CMAVCGljW99kpPC4s0umoK7M07ryfzMu5dAtoqFIfAnA1OCR5kYLQ6
Zikpsp6mvGH0PODTVWVbLYTKrWSwf18FzyyvjEidIYNkzvsw5RdRmgZIuB+QGR2cpPMNxQnPqyUS
6YCOlu2ywkZ3HiA2lXPrLgwCOWuPihJ48auzHPr5sUR/R/oWF8XRtTDucqhHPcIOcSBPHIBakumH
mYHGFaBI1fheKIkfzRep9c9wVayxxCMMjXpU3DDLcHqkTZJOasZEKtqyJdpwXIZ0O8729vwxCkYJ
IUdnIx8qDhK8oadylrGlfctud33GpkzjIU7RJQOrCTDWoR5/oAeDh7/ihlYpm9IQHSoYXRnmDu5g
8Zx5mZoBX97A11U0y7CwelOmT6rzPNrH2LmvjBSohC/c8b/pVDATwqjYuQsCA3Bx1is4Uy3RH0ZM
Lo6lvkkwftJhf6XkXAXVdbg6HtD/J4tvfrskAWokx7ma+Y8EXLxlFFUBgFRPXZxu0qo+6ANpfbXx
blw1fj4vXHQRMtZDoMvAzfmpvYouz9SPKm4nr5gQSe893PvAGfmeEgdVIwFGyIRxvrEsmN/JNAib
jA8v3ulDERbZS9tuCPaen9eL/Sk+lK314hKKbukxocvgbJP2rBffwcnxhb+PXidAlCioY+Dg1Bdi
dYjdxsPf773yQUumd71Uwq+I8IDAwD4DMCpyIhq1M7waXSUQioYF6BNV7Co7L0EU7xkcki2ycTDL
zDt0NExzhlpX4KhDYFU+7cEDLBubEUXftRDungYrpOF2rMxreE+tcyiLUF9czIsZQUluyo/zGgk/
+0oj4/SzgAOJtlYFYTpRfA3cIaYm+fDCM3MwYQx6G8Cceag2Csmpo3eo3tAY2CEMT6dBXDxpWf8l
ORiHhFeCnI//NtjUAW9hCB/XTeadijx4kwNOHWpaL6s7CL+QB/paRDpkbXwyrKhZXvQW4o+ndpvB
PmZpaA0/rSb31erRiO7//RMx8gRAtQEJ+DSp7S0g/K0cvGoa+jKggqPIyguiL/RXAIabTm2Atotb
Fi4E2PN3B0q0zjGRxWyZDM5zEvRB+yqDDGpvvezOsK6R6Z4/J1EevVaD85tGHVVU2SFini6TDIxl
h2YMzV4SJ2WKcA5jgZNdHw1I6Yx+W7b5FruZ/XLoJNYsivwgYkAODcgnnpnsZ6yyPkfRvWFmQYAt
PXL9xHvKAYzM7Y/K+3X+2IQKrSSxY11JyryRIreFpAbc7DZ4dUt7V/SSjEtY6Fnrw/RdSWkx8kSb
Gcc2pcud5Sr+3OLeTLTQNvOnSRvCxBvw4Sh6W3ZoLsPkV3W6LYrsumuJ7MeI8of1j+EuCmpavU4z
qExc73nG/Fu61NsC9EZOnRyJafoIITsM0IZJ+QXoFCPY+N93dTlfS/DUG00GN4vTK0LeW/BgzRuQ
SlBsvtYe/tOX5QerqyRyB4wao/TrJIcqBo1lBfTUKKNCkRiQy/mdrVV0qR2cJmZZO730zTH2sb34
vC6ikLs+Ny4Tqia7tVOGd7ToraYH+nQ39Pd6fpl0h0oGR5XJ4nyvmFptIT37RmS+rEbb7zKsXZ/6
zZQlt9nkYdffJFFPWPRg7EagRcMbFlH+1D+6dqhpyyB1GNeJDgU1yi3O8ZtTxocMG5LxGspMjCvO
z7XnHdWWNtt/Pl889/DeQ1KDxjb/hJ7cKDFqQJeCuE4Qzj7m2oU7Bta8M6djJrsNROpCnGmjj43q
Msrqp+oW7Zx5NlYLB26iXJsaMnlrQCkpDQZsC8lBBEcTe0PV3ldpsT+vqcBcT0Rz8a4wu6HvCmha
aldZsyna5yqSiBAEb4gAANP4vW+Nr2pXdhOlhIE5svYuG0PF3GTeNpouBkOCRRDqgpVdGKRAERBr
YE+PcaK5ZqUOjnGy9zo9JvVzNj+ePy6hLisRnOMVih3nUQoRVbrJxqsWpHwgMlvI3pPx/bKD514g
mOL6qwxnE0s3eyRv8GFAMVqmR9q8kRg4+vfz+ggSXtT30SxiW1yAouAczcmrLlkcWJxnYQUeOjiD
bKum6KP8lfCpA5vrqUe0ERJU5XYil25/KKPw35UAdQlIJeBEjIbh9LuDP0WfFtZts4wuQkkWY53I
f0tJqiP6ICspfCHWaUZDbWZk7qP5bTCDUr+ospdh2Z3XRRBtsbLzjy58+dOMylFJUuiSeSBJBNk+
uSiyrZK9eMZ1tdydFyb6NmzoHfVlRv7Kj2i4I6bOwWAB7A7tdFSb7N6flybZOJiCk5yeyNAQy9Hs
hyRg8biMVxnx1EFYZ62dOeyX4YKqsma16OjQ0MGL2gH/H2z61AwsN5lKHWSdQQIybKxhxkrfeqej
mJTV3p2ZvLtGeTh/fqJoAEoyhmLH1C0oNE8lDkh9Z+woQxuAgGNwan1dubeK2Leo4qeWZLBYJoxL
LFoDYIZCYzlwtcEi5oCSY79kW6qBFlty/bGT4mPPWi8ukDLwh5uzeaeJXKugc8OaJz/KNmUZ9tEA
NPitgiT8/FGKTHEtkgus3ZxPdBqQEQNpdcwr79uAGWPDTGQ9VpGRwEZQFwcbPuCgnJFMCx4nsQIv
JgAy6vlz6zx7gGc6By3dR4kktRaf4x9hPJFzPZS0dnQIa+JkPxcVJi/HPXY/HVKz8hVn+anbZPRd
RZXNiohi1UpLflI7UbPZzhjqu7Zcf2yfSKz7S3oFWmLJZ9Mk56lzVjlGGMGdmIqz3nxPNLPz1d4K
6pxeOg3ZlKoRZmpyQ9xX1Y7C2n1S1GaX9bo/2PON3jzGxESXB1vXsHLpCwbF6CRBoIXKxCcYjqEU
RuPAN4kd7/seATsdfrVLJ4nXQq9E6fM3kS5bIHUaArQeqFhDQQi11cc+ehiMm67aLT9i+vIFdXQQ
22mMNvLTfO3stZPSLoifOTJfigeh52AOUdYWF2qDLACbnBk5Id8KwDL7MmlNSFHt/A6/JcixZSkC
t0tZ1MdBk10KIiAJQGx/5XHWs9TLglCGdArPWt3v1B9L8lYTrCwfzS0aMVeLRh8j9cnpu8AuZOzZ
QidZCeeiXE6UqcjjCQFVLS5c66FUo4c8WbYOTvYLH28liQtujaEtWB6EY63zPeAaNHsbZRMRQmU8
NmcJZgYDI+qndtiQeTL7CsqkyY/OCN1qm/aYypcR/wjD9F8xfHrS5GlpdTnEqD1GZpo6IGyc5Cuu
uxLCWYU3eJOedizJnh/aeV/091l8+MIXWYngvr1SFzFWCUMPzYIC2GekJ0AsS4Kj6LDAmYw3HWIx
1oVz3yQu8zEyagip20vsW+jay0S2dUH4dETjBwGIsfiBYu/0u6eNWuQOUZH0uB8jfYwTx8ceBoxZ
Xo+IEyTz9ezBLb/QHgFD+1+pLI6s6ld4uFAPe19wsWFxwKAGNmDQ5z+QwJ6hEJ7+wIFiJSOPJ2nR
SIdvIq6aRH/KDbxOUiN+H4kFdMcgq9kIwh4wXaaGqryG3JvP42ZqL/bQwz8V7QeGmUOb5geloqFr
9b6RfZzXTGAVJ8I463ZIrOnJDGFlcRxJh9zDn2dJp0x4eiuFOPPGTpPF0CY8uRdgYhb9SS/ucwyk
JsqP87oIEpwTXbjANveK2jf4D+voyRPmfbfOQPel14ad613R0XgCg/nGzmTmJztC9u8r87MX3Zvm
kn0vtBttQBvKGhSZkhDBfjuXBJ/oxnmW644xmFihWwwug9LF7uZBBiOS6cG50YgSHili6JER4wIg
fIwReFBEtqlbkKOdaML+fXVcCdbP1NhoCGtwdvZw6Q5b0unMn3xrKINaYhPicwNrISgs8Szib6Kh
1ErL6xG9G1qHRn/RprKlRKK0AQr9EcHfQlbfuQxmjapF4o+z72mXxArA2eKATJnk/qgFaA/aMrHi
KPFXKue4iTcpg1ZDatFafm/cleVrQy6nhPgxkfiv5Awdzn8NkuZ9yypZNsjlZ7pzFdlFLvbcv8qw
X7CyiVqZ6qb3mAS87dzZJ/FmznZlzsj/QeS8m6v9+VAhOz3OZ1O00shSQiBIdDF7tyy36ZwHYxrO
xtt5SWKv+qsa57hz5ZVdqUISaJzpiIqT5leaBOAtundPTJBz3das+mFMWSJEgeMM7fSlq94GTPpN
6luVhVT3JxnrkswoODfGKBTwySb0MrTnMXqTltFk58alK1o7gamc4O8PXvJdofMeLGIvQ2Ntz38e
2dHxTZ8ByxGmhRl3E5sY/NmCZamPwe8IetPkyq7CSj9aMkos4YUIElWQ3FqAh36uc+Lyj3SEQHeO
w7RUDwZKNI7y4QCaf1494Vf6I+lTvbPTUrUcR0iiHaaLutpv+q/Y90oC9+SsHWccVRbOO7DBOtMH
NifFMlYi4ZWxksHHOrfts85g36h8bbHbO75Gm5oUA0blgTmVHJkwNDBScge4aLDNc6FBU2anxaAs
fEm/M7TC19yQ9JdjetMou/MfR2jiK0lcaFC9bBxzk3ltf69aoaVuvEYWGcQG8FcbLjIYsZ7Wywxt
ZgU5w7RRjGFT6RutGfxWC+puxrYQUEcD+/acl6/1FMyjxMNkv4ALFKDoQ3o5QMu+/mEbH2hznj9F
4d2xOkUuUCyFt0QlYRpWz/F872lYlXEbjY/ECsseexkaGQhaYiAe1ya2lioyK2zJC2IQsjlqEC3B
HIP/KwkmWbtCJopzLnvu9GXUmC2iZKaw7/Utpd+m/GjJmEhlkjgXMzCtMjs9kzQrQK1epEoSaL1v
kw/iShxMGP3AfQzwKjgiUfo8vezbhYLkFROegeq+KAMWRdjvg3Xby7C5Qu9aieG9S0+LPmY1qsX5
jtmQab60I0lFVWjaKxGccw3upI0OezzN7kMy/KLm4bxpy1TgXMfKWhvUvDgpvcp8NY9DddwZ0a//
JoTzH2q27jyxc9InG1vFSozw74z4238Swt+yZddlA57KeJrhHsr0zaJYvpPKuNgk58W/nLsJjfie
FfA05ykx39J4V3yBSAof/I/xulwu3LpAYros7cGMd2BNz+nUBl19maeXGkbpzh+aCKN8IozZ3yot
VlI9yZ0WwuLme4TdPNEwh0vzKyKPedJt1czAdlt1M3he2Lbl1rLL1/M/QHjvrpTlXGgYNLtY2OMp
nt/M5kkB6fXU2dtC09Bgsl2/ynPZtklJcOA5KOtkimaXXfVDA7b/xPeiDZimfEUG6pCZCudajl11
GmGq6fTgkrCcX6Qs7zIRnGMN3WKquPlgKt7WIfdV8S5FW0tE8PX+tnIVOsa/T+uxGG+9/t5MJTFO
LAKocdZXRMrKx7jCmFuV+RRdRj/J9nn0BBzReTsTXj7GXxncxxhtPSKaCxlpQZ/ScvBTYm5zEvlN
U79WpgyLLDRrtObBwQX+YFQGTt2q7SxAoQzcdQ5GGUAy5nvjdurSsG2OSXZQZQVkoUmj0WwCIIq5
D5O7WrtoyT3qQFyqvpr06LaHpA5K9yt3xUoKFyusvEAtvqJwHOMS0BmVvCSKRAQz2E81KIzUYDkr
9AC49vTc5q7Q7TJGnbXAgJm61/JND+5BnYR9vDMd4i/5y3m7ENreSiAXf7pRV3JDgU6FS/VLGylK
EI0WWhYqlXG8yERxZr64TZ6RZQGewsvvlioJ0ti5KIhkUk9oCiuFOEPXYdN9PEKKXexcA7zOt6V6
bclA6oL1Egwr9vdD8ZHHBuc78SBmXuIQM4eF2vl2ct02G1I/TxjJTi8wc5JGF1N/TzNQHmy9L71t
HDagBD4UxrnJ2YoJws3ZZjV5FMsNcmnRN1sWNoT2uJLBnaaBprlpoSzK3k+JEZbluzN8H5aNFv1o
zU0rGyoVfryVOO5UeyUe1C6CSqb5zaIfmv5oexfSgoQwp3TAZw5CTHQBeDZClxZWXbFv11MSTO3/
4+zKluTEge0XEYGQBOgVau3u6r3ttl8IryBAbGL/+nvwjXuniiaKsMMx8zAT4SyJVCqVefKc71Gw
4oOLnn5mYLZrHYuYLBwYqOp9om5A0ASqk+vndinA4rkOLsUppqNHfPnxMT9qRG6IiEeHPHsuovpG
cCBDxibmNzVmTO5DEzIBFtNrAqJLnwgIMhcwIsB4P2i7Wn3Wc5H1CBj2s+M8AajUW7fJ2ot2aQcp
OMcphtAtjBrNHAHiPUZRRnQ6XtYmAN9PyEcI4dH99V1c8IRJ8A/0CRjpddF1utxFDcZhQ7qQTTcx
GgrqlsD0wMq2Rlw0HcRZUL+wMrs3WlE6fWPDCubbH4sCnKhlugPh/YtGCdtGDfv6ohb2Doo3FEQU
E2MMaKYvFxXVacrcfhJmb6JtXukftO592zBXStaLZigKkJC9hjbn/CXggDwZTAEQvW7j4j1rAWkn
1aNYI9ZYQs6jzDmRjMPZ4HPTzzhL0B1pK84iyFEHbsa3bpnEz32avHd112wlbe5UUNwnsf05Bx7Q
a0f7FISKemY9ll4flOKYaL7GMbP0PS3oKE8YMAiKzLkE2tbCKHEJtegJQ9mJfPSy2iaeg3zXh5xS
5MX2Gh3bosmJ/QfT9tjvOatd1DshlASV8vt+J5qbgFf45+sAldRiDaK/VK6F+t1/tmbJFJN2G9sM
tgYQtKrokLWxp6Vvjvf1uKH0aQCzQGVsrzuttRBXLqzOvNaGgHqu+xRMBSqZqFp6Jz5ZJNdfg8Ad
Tm4t6QMJbP4r6Hq32IV1AyHN1DaDY2iS9qkb0gwtBouU6Hn25lGQtmp9XWm08QraEGh7GoL8iHRo
bzsZIrDUgGD3XmrR4hAkMnyLMjakm9Koo50MWr5Swl0I1xjLwokEahATt3MsKSV5ZxgTHfLIIbFG
XxpxBD1hxPadc8raFeDg0sk8NzZLvrsQnms0MIbhWMvyOqMyfxHMND83hky/XP9ua7Zmn22QRpKX
CWzR8Llmx4Lsg8T/FxMTZBWgZebMfd8qKCYjGhy3lP/us0cowK/KWy2uAuncJMuOYez5IHsj8lh2
FYKMyYd90pkeugooa64BkJaqDcBYQeIb4qZAqs1LG1baJFbzZ7dk7g0D+x5mP1ST3lmY0WuG9GdF
HJ+w2OcqOYxQkAkT+Xh9M8n0QeaXEZ0kT3EzcJvP42mSmjWp6PTBoESwhY7MZ1MY3Y4LjDuUaQxh
ac5ezMrFzIUpb3sujS9OnD4r0thbkKUYKx93KbCd/5wpLJyFd8ULIscplrY08jrIICTjPa99ktwo
8Xp96UsRBusmGCnD5QRhgktTGSbeI53EyscMEmYfmjDwgwzvHTIkAV492qjXeq6LFsFXBHFUIAZx
HV9aNN2sS+hkMaa/arLt0IAvx4O91k5ZMzML2AFUZjtSwEyS3wfxpghOTQz3WqMNWPZeCMChK2jj
FhLTtzz7Vk2XJlKXifLDxIl3bZF7sYjv4mF4Fc3nKEtPVdr4pSk/N7axy9LxyK33659w0VsA4p2I
NZwJ93b5C9pQq5ZxXE01gy7DJ/iy1+f7Sv5Ua4CaNUuznA3ylFDami7BquYbkbybOJnayW9k0x2L
oFupAC3lofBMKOtABAC3w2xdRji0FZ0uPyTDvaeSfthUDVvDMyxFOTalLECNgQLpgzsOkkHqMcPu
lZs4eesxTGuOm+tfaDF7YMycBoCgMWrOYbiArDqsNJDkmiFIh2764VPj7qrxzgXbH7QgiLNx1iaE
lzDJELr5z+YsiIQygNqJgE0L4kc5hAkRxYpvLb2nwa60NqP9EJX+gCBnvJeWn4KNIjc3tTra+VHk
a+n3gtg3ZlbRlcJs9MTGND8mItPTgx2/pstvQ+Fx9ivon4rYMwKvs17swBvDLYGmTfXAk1uabwLM
t5Y3TbMtui+p3Obx7vonWXIugHv/V0AFcnuztxQJlFFRopXftH3rmVNyWhe5XpnFWgpCDMBHqMLD
t0CxdXk0RZ8jQU8b5XPz16jfC9sBF56Lefp/AFniogb9rGCoK6Lgd2moSbTuOesUANhHge89ykd3
bZZ66aQg0AEdCPlQMPjMAreWbt5gJkf52cAPDi9PTk4OBtEridq08/O7GPyreCmBH2ViYrlcSpek
eZgKQLI6nQnpjR0xH1pQ3d1UZqk2tKrNp7axmhs11KbtDyrKPl93jcV10ulroUtI8efyB0DBSY52
gx9glMew/WIGe7X2uZYyXwzo/b+J6f+fXRplQQe86mCiVBGOwN1ob+W4CVsTGDgXbIXbf1gR2Enw
pMeu4s+lOVomVLvVZK61fKbEKer5dpDj83Uzi6s6MzO7cpsS+IW6hLeDkQ9M1U5VeZnx2davwjgW
q5jf6W/74Cdn1mZ+YoXSGlkHa3jU1+n7CDqpSL3h3o2Kz7W7zXPTc3+Z5RE0jN71df7JfK+Znt2D
5qiDKh+wn0W0t8ybttpG4pQZvir3Ybpxy3RfmTd2UXma/QjcbcS+YCQ5aB7lGiP/UnzBm3vidXc4
RnRnH5aXALhyF3tgxBOI+1DkGxl+EuPKQ23pRCBZA2skdObx5pidCNGl5UCgCAHNb7KverJzdbQd
ArripovXJITgMGxsQWMKHZJLPw253equmi6JAUw6W9VF/LfRVk3iDYEVBzshm2ALVtn6OUW66uAu
MSQDrM2ha/SySyt2wK4xTetiHHk+0EPiunGCpIUrdztBv2bKM401vPXScTm3MXPgBOC8MhqnyyHc
jI6XWAcrBXdlvgPpgP0POF7MVaPyBXW16SPOtrYBUyguQyyoGnE9NFbsxU38D4Hz3MY841BGj0QU
NgIXE0ZQgSRHS0ffHaX/pfJzbmnmkGgzOEaY4bpLX3V+b9cP/Xgy4wf5cv2gL36hs02bhWnldiWA
3fhCQfISaualUJJmG0itjWyPjHslrCz6HF7zeIwhl/+gjFnx2q5TMs398Fs33qfWk73GmLAUL0Cq
+n8m/hzAs3vHGmhVduW0b93nsftp6Q2pfLU2DbaUW51bmUUlS1oJbTospIY2ttVoD0QW1z/M0lYB
6IlZZ+iwmuAUvAwUPClQbuQEqQi945g6VcCerpXBl/KQP1VwvGLw/phrJokeQ2gajUc0RFBT3I+Y
ylRR41lF6PXFvs6STdxtry9rMQCe25xdLHaWEBtREPE8HD2W3dVhhYnaW1PtusHX4T0oNICcu250
2qvZZeZOcrkmpyaE/eZ3iFGHcQVwPN4JwEC3E2uZ+hUP6KpW3+kaCcKfcsKlMQ4K3anWh04uxgVn
YYiHaZM5LUYyG46+NIYhbbf1hmTbOja08X664Pnr+HtBBk+EEfLkXTIoLxG/aTyeFMpDjT6w/k44
L7V5tN3nsMmgSZpuHNDurIE/P+7L9FMFdLLx/Tkk0S99zJRiKEaFn5rqreyeifqCx1tr4o3S/7r+
BT6cF/DvTtqkiMsm2C/mT1AtQIGrIzuFNimU48uR1V6SjmsKqB/OzGRF8Kncigjz4Ttj7r2wM4nW
BMbdxxud67deWJCHy+y3v18ORCktcNpTdI/m9byW1kEiRmQLZhR+UyiVjVboXzfxITBjLROdF2r+
6FCROTgkqw2aouKBYm7xZaAv9QjG694jYehl8hO3t9etLe0cqql4xmGYw3LmBAE0K4Zk5BVaVLL6
xEl450bVJxGuEfstuAES9GlI18QIlph3YAk0xqQKc2Q/Jv3sDPpJI7O9vpIlExYnGMebguaHZ6LZ
d00vcKT8qGhsH1SlNSLNGhvWh4ODOT+Go433KOjyP5SmK4l5Y1AFKJ+kSMG7V5rVfsifDUb9ka40
lT9caLDF4QqgCGGTEOrskMpAtWJIGfbMRRHht0E2anxs+k/Xt23Jig0SHHBocJQtxeQgZ9fmwDsU
vnI+lW/6p5h+x8DSqchcaCmOK8H4YyUaCwLBOOpR0xFFeeLSVMlCW2UOTFUgbu6bm5aiE3MQ+cFg
t4T7/bi1USyJuy+xcwvA0t+vEw97tO84GjLgjrk0LhrQlRatysDHnfuRs3fcI96THtoZK4aW/BA6
SnBAAKgxwjzLEFwK4VoxwBDAXf4QN/d9yJ6ur2XZBNJd9CItkJ3O1mLlZhUxsBhCQjY8FrrD6GRb
/LhuY8kvJjAx3l54J2CQ9nK/wgi6GpBdzdDA+u6inOV8qSBfbP61nBx8Ap/EhOfB0/HYm5lp4qQT
doXdYrd5KU6KORuM3K98k4Uod2Flluyi1dFRImGlKjC7LytoFrCfKlMrvZbFPcM7BPuGYjXaPpeL
qSWPRd7CTGi/S+hEpoFX6s3qDP/H6bhp0/7fDi6jSzuFXec87mAnzfTGKPdj/5XmN2NkeZENcVRx
n6M6UfrpGmPRwtV0YXfm2lYp0rANJrus3mJizc9a4cWpu2175jH6bKJO8NdeCC5hwoFvAMcPqmaX
K836QNZ9DQUXxC7Qk+WerDsvoJ+CtXm8hU93YWg6cmdh0AY2n9ABhjRN1YsjqXVEaze/HariawLW
6ZV1LeykQEsKMAruYH58jihoDEyOE4ogoYvkE+jNNnXYNB7GsbzYzE4URbmAWSs2l5YIeSS8j5Fb
uB8KKolDQIwcN5lPextcZ63XRhuRQeWhXKkML5w2RPg/FNDTtTKvcsq2q0rXQehAjf7GVVnk2QS9
AOqsUb0srQjJq2OZwHahrjLzDjGYRdslWNGAd7+EKq94olBGqejKzi0u6MzOzDki02B2K1vEwsDZ
SxL6lqM2iR5315196YIU5+uZ3cV9EKFSpbCeYMw2STKCK3Gnna09+IV9A5X1HgS/pbHRmOFsxltJ
/xbgM72VMPMID0Eized9gwxkwtNQeeYLTBMQI9laA9sSK3++vsyFHOrczHxuIWANSY0UZsIIz6Dg
a0fLF2bmm9oih7xYc8ZFa9NFPJUQ0UCcxWTZl73RuSMWBbcwi/zWZN+l/BW2ehPh9XN9aQsXM8ie
0QVCP4gzNndIYmgTSCEsjcrs0VD0zim/Xbew6IpnFmauWJpDFSoBC07c+lnYeiOpnyFUseKKiwvh
HFQJEOFB4j7btVpmg2qhwuNrN3wynf6FyrUpuulwXjyX/7zMoQZl4wUqoBZwGXFzif+scg5n74Pn
YMJU5a8Oih2s8NyXLNuC8tJhJ+eXCV7+TNX76/u4FDogxAN24SnFseZU9RnTZcAHcKnH7kOMWlTW
/ZDNNjDHldCxFOjppOGGZbpgx58d6YqrjlgScKSYOicgojd9bnvBkHhCpPvWJZ5Ua1cZWVwbChAC
H1A4UBu63NkUmolZx1gGkkn6mYX90Yae3FcnpbdFzU9Zo21/ZNGrXTnPsus7jycROVasM28CVR45
q+iuqEvlhYS+Xd/1j90FfHQgUZAWTx0osJZf/jT0v1B3hFKGX5ba4xH1Opt5dotuStfHRysPdrwD
w5RRNh6PE58ALcOzU4JpjxaQ9bbsvJL/5uXaXNu0I3NfxHWO5y/HobXmpRv4f9DFERLqrHY26JVi
6b+TQu9z8paNvpGfCrW5vhNL59jhwGzi8hdQSZ95f+EYNTrnaeYTsBkeSjNlfkKj/pTT1P4XU9h3
ZE8C9Inzs8xcqYNMYHF5NZ7EgKZ0b77aTvdyfUUfgZuw4cAKULzocHwAGqHhaStzykpHiII6SfTW
1vKk219D8JN23dGN6sjjjemjl/tCZL/lYEnfGJYJiZmGrCT8Sx8UROXYV/TBOZ+jpauCk04OAZ6a
HfGo9sF7GJY7qE8EgOMN4rWJVgLm0pkDETv0UXF1gpN9/o5JGy7tKoQHWaEXNN8dZ5cVoy/XsHGL
CzuzM3vJuKUTGW5uoGzfvtX9Y5sdTY5RK7THxIkUu6L7h1wOfI4g8JrCNPorlwdWIkoaQRfhwLqg
GEd13TA6T1dkJUwuHYdzM9P2nqXfrK5jTaAPCp6hx87JvRpDFu4aHmwpFiP04DNNgdGaN79xDpQS
jcSZ6++D6KQqEF87B2Hu6mwbralxL67ozNjsQ0VmlWuVxrjemOmV5a0l9xrMldfP3FJyc76iWaRP
dKiBYsOKhmpnOI2fYYgwyu9q+Wa1/+Lg/61nLt7YYvCuS0OYCsmXwj30yVNlvZZrqqSLx+jMyux+
sEWX9JrDinCPovg8FA/AmbfdyuW/eIhQ0oAf4A2GsauZt4VpG0uFx15Iw41ofpmWRLX1s6PB5WDI
HaGm7w5rieiSQ0yMWgL6NHgWzSO+jHNLVQ4cAln8VqSlF1fh1l1jiXOXnPzczCxBrAlocwwBMwbK
5W9NwlvgnbWs423LneGFYSow2IGjOuMeICKN2hREtN9wJXebQZAQA3xumxo+UgKSP7uWUX/qGyIn
MJMWDuDSFVxtiIB0ElXufFfDKJ5bu0oLFByI+xIHsXjqbZDztCrQX0r8LejGArnxnpbQ5K2jPEx2
ocHaGs0m0Gh4BCM50VMm0hqbMgQaXK5xCS5ui5rJjoHkqtg2dpkmB105xWMRlKPyZJxWqdcUteM7
PS92JdAKKqwx2apZnqVeHzWF8AZ0A+9FVZPRs+0++2lAF/R9MJNaetIBaNEDOQneUj0bkUjrMmx8
FheWfZO0Dt1YTmi+dGXbx6eGDfYjiZTot2Bc6MKt01vpA1iPmw2QyqHtRQyTZywFcgnTtWbwibVu
0txYtVbhNu6o80AqVR2jsHJ2fdwiVAduiESn1K4yN2KInbcuLsPaa5o23ZOqzneKuUW2i0Wt0WOU
rLsFDrL/FphR3PhdbxTQGbKKdCVNWDp6544zi/TV2I3Q7sOhUOiV6eC+CZ4dVJTc5PV6zPrYCESe
gNbTxEiM4gB0qS5Pn45NFpGpejn0D1l+AGNebO6G8g2MtF4R3wbOkRqH6zYXz96Zydn10rutdjID
5ZYKwOPCKiPUPoqnsBi/XLezuIfoNqILDbAaTvrl0oQuxzZLYafuq0MHtH9exm8xtZ+Lplv5XMvb
+J+teb+7HzII90515tE+EPe7OTzVTPqD+40V23Hc6gRS6WtCMAtPiwlIjW6RjSo6JkZm8Rm4jrAC
JBgVQHEKy8e8O1X9jzD6NuR+zHeD3jnyFafbwxyrVdRebm1k8l6n369v88f4ffkrrMttxtyRG9QR
fkWbAN8YvFRDssnM3g+iTVd8jqQv9cpr9aMDwSLlEw55YhWerzvjmGSVUZ35CYaLitLYMekeu2DN
zEJlF3bwDEEP2UYvc96OC7rWLtIxx/3X2S9MQOC3japDHYkbm6JFrKyk8yOKp10tq6PMoYwFQm73
711r+hX2RJ+MJxqGDi/3NyBAJpMEmbwqP0nxK4kGj1bYVeOLob61wz0Gh4dxrUGzuMVnRtmlUVMF
aVgxfNSej4eY2O911Ozyiq3c/QvnBoubeg0oomPKbF53MNEZDHIwqYJ/HbSC6r4Srwr3vXpwIXpR
bZU+qWANIvwxLkw20S+cthS33+zYQDanEU0F99HqV6UT8JXfB8EABOGv6wdjcQ/P7MwORiBEPqQO
1lbpmzz9Xqst6Z6um5g+w+VT+XIpM9+ooJ8DcAqWUldPo5l7PdjDr1tY26yZI7iWdniUYREJMNSI
2sdEuk8OCHwxSbNiajGQnO3XtJ9nzw5VuDF6KVhM5j4Yzk9D297Ygzks8AJy15HA0+DS+fvV4URN
mHzogECU4dKkoGXTdy5qvFbNoLfzMMj7rJU7ukaqsuQKZ3bmA2hdpOlgRrATkewWmjXb2k43Yxqu
xIo1M3PP7tOWNSbMNKATERgwilS1KdQa2HyhNI4kESPvNgRjJ7bdmR0Auwppuqh7FrIb0S3pArYr
2zClR964BHQJVSy3mLVC6cotjXtpynZLqyH76naqvbX0pAHZVYD+XP+ai8s/+1nW5dd0aMWQQ+Nn
uUH7kgfkp3bYxslfrltZctPzxc/OHMn0WAwBNtnpPou6gG4d5k7LJyAOInNEhvaO1vl1i4vrcvFI
RjVsyjFmFsNCJkVkof4rpRvs4tLkNzltE/QX0zWK8KWAgmGpCU4D2CRywssthMJbHeaTqaahd1WQ
P8rM9q+vZjHmoyM1uRBkXiF2fmkjCpK4Hk00AUqw8YcVZugPlnmo2x2Y24h4tOzIq5uVEZ+lMIbt
Aw4eJU9kSjObhiEgrNCj8sv70HNI7afjcFSMbe2sXvlaH9984F1BDXtCucHaHM7lJKKsRmll6Oop
bzQ2Yxt6xP5SWaesu8mqt+u7ubiwM2uzyoajunpUCtYilLpcKI6bNYoO2svXaHI+zp9BUgiXJRJO
gWQIQ6yXn80Yq1Rn07oGboKqud5RoTYSoMtaG37skE03fAaA2x/K/hSkzi6ALszfrxU/AKUvILIm
77n8BUrlBUSxcBdFTO8C9aNxo40C8N4UcuUbfizlIFqjdIpOJiR0P0DyRjcRhZx661LrE6rj0T5Q
brOpBxDDinFAf51H1uv11S2dcuD/CC4jWERqe7m6ohWFkCaQv6ENya1KpdoPyy7YNgX5dd3SUgSb
kHkgKJgkMef8dEYGLQJhqBytRdq+m8PYVVA6Jg4ErzRzv+X2oB+4DDtgttCZxJsQyenKBi/m1o6N
DTZBoDKpZ1+ulsvWDvvEQR08CzxKO3RyX0rh9dlXPjzI5KFgD7a9H8t6d33ti7tso+ADKViUjubw
dOI6DQs7GxmT8c1gEBXCUz4LVx4oC9V3gnQCqGGUvR3Mas7CjV0FyuKAkfqOFXnVsM/zxz5+shXK
PvtO32v71rJ2o2R+h2SDfEHp4foql76wC2ABgz8BHTcPdxgrcjMAIidM0kPrdrsJbFs/cveOxseu
l57jVCt371LUQ2MNJFAMRwfrvvyeLr4m0SlW3LvfRoLXyaMCjl2Df8rpN6Feo31dOKAIBHj7TQEJ
jdFZKLDKvMBYVjmhvt3ythyYC524KgKxMkPqQVFp2te1q4OVVS5lPog8DBpOAry2gGJdLjOPrSZV
CnazYdezh457rWgwVtzi9QtVlZPgfuP+dtFCQ29iQ/hfU7FPk1WAh2JUFUOFOL6X9gOQsBhdDYYj
Zd108gcrn6Lw53XfWQr0ZzboHNA0ODzgdgUbWrAny2o8BW2D3vwR8+QOYIQD2ulf63D4gtKmZzXk
WCRrBKQLznTxC2bBAbUc5McufkEOTWABmjSt70Gyc2vX/YYDYDfIeC0eTSdy9pJCn+yPfARmAT9g
m8qUJs1IWO4bRTjae4N31XszhsEkAtjVzxEqt0+laXC1sziEXr2AO2F4R0KWHJwib+muSZl5Ewu3
q1fOMlv4ZZRS9EM5oNt4I19+crtv8z6fqgw85ntjdHeFXANALZrAWcLsAVgyPoj3tLZKBmdAMAad
1rG0UPAFIOO6Vy3kKQQz1pPE5PRs+PDQb4ZSjA3Hk0Gpg1WG0PG7q6TliShY+ZRLllDum6joEBs+
YEvtPE4TK0SEl3Hnx+CfzsUNz59C61/sIMcDYwUlU7f18ru4qcs07gB8F2XeEvOHWZYH3SPSxnyN
nmXxSDK0w9FrBIsgSiWXtiyDFixykolV7z7o3lCU8czoQNIEYioPRv5mN7cNv1HtW2Sv4J6XjuK5
5Vl+2WZWJaMKWYk5nJzyRLKjRQwo/9070RsZD9edZCkrAMZ+Agg5eOp8kF2KWRSqwcxzvxDsjuXW
89C+irbYhmG+K+Laq2l3Ms3kzjXcG02CL9fNL60VAF6IKDhTzfjPVzgrQMim5g2k5aZbW3waeORZ
OYVetAsJNvMdznpbh2vkVMsrRiZiT8V3DBrNTrfRDzQKQqy4T/hrjxlPYyCbntSJn9jhnU06DK1A
c7WgPg9+KrY2cbCUqUB4Cs9KtMkBvplfKDSIiNPWOC25vnML5PJHt9PoLw+Afh9csXXFXgS7FORz
MWqBu2SNc27pNUhsaLFOJB1IfOdTQZWQgW4gmO538ZGgB1UDE8CM3xFig20c0uHIghNUj/7+SwOz
CyaGP5iEOZofoOOwjKYLBuPn8V1SVwoyPnVxEgrk6428d+LgW5uIeqV/vxSaMBgDegJMLaB0P7/X
aJWl0qpzn5UUSsWZ59hIdgH6MTHrcX2FCwkSSCDQVQWTLyDQ8wnXoGCV6eQYi2v5D8iD7EFlt6nx
LhR1dXRAk3/d2tJXxHsCmBaYQh33T6vi7Og0aQCmd4EnBVKflz8i1hakTsxkS9wSGe9jK0y/bYJd
iA7kddMLe3pheRYajRx6N930mNHBYxfEfp0BsZSGO+qs0ZwuRWGYwuU16V3CXWc5rjGMmHhRiA/1
SG8Y2rC4+e8iI9zQotominmqiHa5+zza0e3Y2XttrpVIFxfrWAhPqFji0M6iRTbK0ooyLHY0vgI9
pg3tFfWzRoP5+qYuREJMhaDhAPI/is7zbKWNi34xziTSXNLcVG67Raj27ZL8MLL6YKj+mAZrchsL
aLRJDAoXKhpaeDzN3yyscByw/cJmIo88P0h+Q8J9lR7w9szcQzRulPOZG3eZ2FnxG+SiPGjncueh
+WvyXOTVeFCAPwW3N4O26eVd21DRR8aA3xGjupDsGX11+MmF0m0S3Yp0TZ5j8Yv+Z43Ppgfafigl
euzYaUgT1OZn1Bo2fc+8Yi3kLQUEFDOwv6i4TdSRl8sKUmvommbEo9+sfQAr0HFpnjNS3EY0ee5F
9XTdgxYPC4KPhSkwjNCh23JpT5u9KfFWzH0iBiD4Cghz7JLG9FhxAgcOCHwD+Rxkn6QLbjv5et34
Qj6LStV/tq1L25DwJmaFzjkgiyFg4vEdidYgq9MJmL0XgJgEXBC1D5CYzusXEPsqIjcAg2RquFsX
UABuDsgC5fH6SpbuZwC9JhgfplgnuMrlUniDOXdWo6OrK5HvZRgxb2QqfFJuKDYt79N91OSn2LFh
HPgZPbDYi8IBiWHI38CvXh/bXA0ryfyfi2q+ekBG/8i7YMRvjhpQA5KGuMHHrVDJb1PiddCyLvlP
jGTeMnMaY0cAZt+EtL2CV3vWVD4o1Q9SPVaufUh47QVooMa2vA1cex9ZBtD0a22+5a3j1AF1BypU
bD6u0uomDgcBL8hayMnHN03yHgce8CSgKH6LWXFk8p1o6ll292qpdBfHlVeZa4MeS44C9wA5Np4j
SG5noRQfhMgEvTlfUszoSEb6A3DIAKXraiVVX7aEd4/7Z1LxT6p5dgejflemzfSEjZl1cEl00G26
tVNnf90llyIW2rVov3NUgjGxfumRvUmNGDOq0PYBIKXQB5n8lJgmZmssBYsRZMJN4zkA2qQPZcps
wARXHWMuOi+DwNpGUPrZcbOqkUgY7VvrDs5n0hByUJFT3GlHkzvXrsgtywpw6RERrkW0KRTPnV5M
5RdgWDEEOi/QQqbZonwSq9CV18q7IP/ZGL+teuuALdnal9k+XTtnS1t9bnGW2wxRUWkxyWbG2ZfS
9FMLdeHhoaNr3f6lu+HczuyRF6jAzHUDO4aV7owSgDPR+0avjxDbhlZKtBI+lrKLc3MzD+poJHvZ
YSPT+n2sQABQvHTy2TQ2eZB7udhd91fCp3D/4cOhaYBm/0RaNc8sxljFTkZxx6IEAlymqvq+2mtA
vvQWR8a+qWqrpNsQeOrdAL3qT2ZRWY8GFwO9qR3VoldZkH5nJxTSHg0KJSGwcMPwZA256fh0pDR9
RPQp90WXMecgg6T/lhCMFvh8COk2GkOEwdANk1tdCghcWJgXrUDL3+bRtudGdZOaubGVk9vSzArA
7tOY5KeoTX2wdJcMG1MJQ27aKM7AgtcH7j03yhiIQeIWjzRk5mtpkfSdmwpMXAZxR2T52gxNn0kS
YAoxr+NjozqKvHUQoGfDAB1+g9vct05AuZeaRviNVLLYoOpZvdCSdsVmaMpu28S1+RVjCzjrzJQ2
hoJUGNk7HpXWTdhBONiri65OfaU7Hu21AjoA+MWJUIKkbBrJMg+itMDnWaeNNXqi6AHyiPusRGgC
wf1Nl0QClIVh7P7MIcThD40jfidhQY6KCrlHlWDYiBRzWDfA04PmqQZPn1fm2GQv1PEQb6DZ1/gA
EUJ7sDGZ+lUWQ3OyR5FrUFjGQQMu2QZMGtBm4b+VCOpvRNaD6yehrn40mmQvObSjAo+Xg7upXUP8
Tjm299nJnfAe6hlm7IdDmmMugo13DJzG27ZKoJ9AcO1nnXD3bRZYPUbc66Oqm/hm7LrsiEKXdTRr
lMHLvuikZ2URBG8rDQ8zqp5mN5wPVJ0ynrtby2hluAFvYwYmujY4mVZhVIcBPEPhJrFM46Qa+K43
5Fb+blUDkDABQIPMr4axLDcdhNfyp6KPo1u7Gijzy2IsMbnTl+UkVJZrvu2TKNzFEVoOBh/JC6t6
OQL/DFl2z6K5RR4L3mYAdXakCU9GXdG7vrP0liIJ/o5593IPbg1gUwt4hlp5YiyG92nIA302RFQ6
Hzauqhreo6BpHINdLbD2UXmyui+JvKeJl8UHmv+uxs1A72x3dfZ9ISDgVYMaDyY+J/r2WVzN21qU
OkFmgCHhO4yI3fPwZwLRD9C97C2YG7p2hy74bamkp1MA4Fm+EpQWQiAIswDjB6wMJN7zPkJmmKOK
7CYHUoN4lr/nd03HcCpNUD+sifEtRHekwuhn4l9IxefhLy00U4ODvCBPNMgYULIOQCyRYKpRWCkq
sU5Fk1sMFsRr3FZLhjHwhAFGzK7xD/wcxEi5JrWB2lYD1O99oWz0Uw9D8BpQueJNS/uJqgqICS3I
diDKXyYlxdAhXpcATAeaoY5WsvyGmH2TeqC3BX8SwlezGUOSZN7Y2N0as81C5oVOpgs0DGo7IGWf
Wa/poOXYwTqDFrQ2G1xkwTGVayqYC+kAWAIxoM/wJACYYW4GpUi3iAqkA6TeVvwABQrc2K/O2lNx
Kb0HVAL5KnYSFYC5dw52X9AilBj1w169l+jTohg3YJLIrwFHh0SqHeJXRHEyAM7dscD2BlxyX4O2
aUsvDcPkLguJcxvpVhyi0AaYHLfh/5B2XsttK027viJUIYdTEBQpK8u2ZPsE5eWAnDOufj/w/r9l
coQiyl4HPlKVmzOY0NP9hhu1HrS9oqc9RYvGTHwvaQf6oqmJSrha9+EWO2etKMVsgfBXF/wvIODz
ReH0UW7IHabWpUm1IJzdMM336fwl1HJXCb/An1FTL9OVjfRmbTWchhU+U9LkmVrHhO2MYV9mH7Rp
OqRbpoDLbxdyGqRVdBP01QKlEZPRNtWaqZdJjnvq1IEWPiRBtyGgsBViWY6n74miZmMHhMiyhC/s
h09qG/35m2XpUdMUQrp0qUCfx6gr2erTBgspWy6f80b6GvjpFaYCG7n7klG+ma2TMEJBoIvS2mxt
wmCgXqYPBRyFMLqLHTd19lr/mpmHyznnysnHsBgShFYTqV9hCWQV1cPMaNC5n0KvKNqHeLb27ahD
RPA9K5s2bpPVcGhcLLzWpbsmhItnszI7hfzdp9qqzOneqEz4EEh6aeFdueWStHLW6vSg/40mrAt4
GKMUT0SrpYd5aFxV/d4kd61xFdKhybcOo7VPB1sD9iA7GJEnYYXoCeqb4bC4uZg/dGvvWIdx+JnG
H5zB96ru+6hvtdjXJhMdCABODkg4SlTnS1LXRurmQVKBtoMWWfilO6f66HZJvJtCa9p1ZvfP5dWy
cmBQHSCHhRe/5EPC58vCsXCKRaKhKICKjeZDEBgHlezYvRxnbWSkhxrvdiSQ36gL2dNkRew1ALbN
vp9v0BZ14dGENcnhFuVzPRS9NE5f9CBEYK3mI2wwpwCorPpTIcvA0T5O4PpK/zht1WvXFogJf+z/
QonYWjNKyKMUoOowuNT6fjArT53NncXuS+2vWeO1W8ora6krH+x3SGGJRF2OiM1ISAtnvar86JC3
yWO216XkERSqWyzsWrpdi8OFfEgdZzf46gbGaCUZWGBTyOk7JB20lM6XKa3Kvo5nZjjFMDVCudqR
6rtWkq9tcNOX181WqOVAOLkIUqlXNWmRBarG6mhXhieRuLZjAmNv48pZO1rA5cO4wICNLyrsBG2c
nNqegJ/Gfb73sSfwVKl4L43DPrayvZ1K+3EsNq6gtWvuNKZwnFlBbIZ9TMwUb/u81qgQvr88f2v7
20JuQKcOCbpC3Aw+uD69mcAtloaP2GLqJiOAO3tDO3d17n5HEfdBDh+tnwdwyXPnUKyQXqLEuV/g
u5KF31GgH/pgywNtbeudDEys8RdtqZhzAuDaDF/N9NH2f6rjddTs5/QxzN6b/Y/L87i6Dk9GKNzi
cRupcrSEC/07e0SrbD/XL5s6/avr4SSKdr7aI4NuorbMY23RuRhiCupJqG3s3rXz8XTmlh9xsqUK
+j7K4BAEsrWrjkel+17rT0b0zTT2fzFpi2wdYDmbc18YThd3raUUTFpPUyCWW0+LjtglOf7L5Tir
y+8kjjCiuHE6mtGMSFuWW5d8s0t5NyjxVZI6nw1ff1cmyd+cFichhdPCygcjnmdCZi2FUd8Lw+dm
QjqTFqLxLey3mtyryw+WMnw7gBp0tc6/2RQ0dqpay+EUSG7a35cg0froyUi2WgariwMoxMLrQ7dM
3Faz30+qnBGoSV+N7E5Kr6Aq73JnX1FP+ouvdhJK2FI5JTlr1Ag1Sbdyorpq1u3T9F1AbSRJbo2t
vvLq3joJJyxGLdJC2amXKZSrqyT0b4Jhy1H8rR0FIhMUHP6dPWEhZpGTRXpHjNH5WmlPE6bi4eja
07sWZf/5Cs4euoZpeWzjI45wOzP6ODjPZvs4odbWSB8uz+9qqnD6a4Q1Cl4UfXidX4MhVlff0M1z
LRCjfRO4pXnjkIKpMuzjmzDfb8pg/Or4iM8eICDYBSKFAYlRyFMkE28ou5mQPbDVz4lGpaka7qWO
3ERJDpNTuHNee2P9BcY3DGx/y6xwPT5FGSQ/yFMAtp/vmJ6e6BBJMD06xbzWtB7jstTNu4+y2bt6
piE1Cfc387/qZv1JlzdOh7X+HxhZ2P308Re9OmH0hdb1oEgZfT+8Drnp+WrtTfaigl69+I56TZl3
X44JS2PcBwamdgM5h9ne1tmmK8na0XH6U4RtBqAWf5mWicgdmO7hXnZ+8DKTq+C4sdyWMYlf/DSQ
MOMtLPaFk0WqZpH+Ji+ajW9A6TbFB7PvsHA8VFRfYtoG4VYPaa3asvicLCxV2BmIVJ5/bGAFSV85
THegFS5KAYb5XZOfMmUf4wGRxA/hdJ/9BQbzLOZyKZ1co7POzuoqYlYU8qu9Gk1a6plxNgAcicbP
UCqG58szvHbNnY5ySYlOIoZzVGa9QkQ0K2PpJinRYijccNxp8l2cblWql9Ph7ef835xCljiP5ivV
FKsln9PKMT8qmmMJpN1yflwe09p983tMb7EMcw14eRnTNHa7wq/IRvDFi95nDsOct5qaq0ci7msQ
2Shg2Y4IsElVxSw6nJB2Roj3zryT5SdDT93S+mCb/4DZTYvJjfRPhf/Q5Rv7Y30f/htaRNs0o2Qk
9kTothqvBvUq6zovwxcs+gtdhcVP6heWidPnTXfDqkcIUyqRsuIl9K/qaacGd6o8uIr2Lo09a97N
m67Iq5v/JKawG6x5TnOlIKZJ6SCxrlKZ+jC1/vhKMm5MlEn9vSl5kfL18vJZI0WcjVXYE1FvS12q
EDfP+l3tXNftvWFyuOPyeAuiU5Zaj6peWFx1quubW3tk9ZsCKAfTtPg9acINq9AJBHkIPj4t6o/d
ED9Fw7AbwpdU2pKVWt2NJ5GWX3Ky99uxTxG2JlLhp14Zhp4GV7iU8v3l+VwbEPVjVo8G/BQB2/Mw
hdKPAHfgKqYS9AcrjiH2BZyjua5/SZRu4/m7Gg3kJjYQ/NPFNpxd1ZkiyVCFJJWUyddAiIa7TKqe
kIbcXR7Y2vzBHfw3lLA+tVJN0fghVCjBS060luYznG+vNI3D5Ui/CqziwXkaSphDy8jDvs8IVeQ3
jfpFdR7N8r6rbsPyW4KN6vxFVl4U/6j2r0XyjAKVs+XjunamnvyAXzZlJ2uFJqzZ0FIm9Sm+Z9k7
2b5dnCVt9TGLtrpPa1fSaSghz+krX28cEPK7ZrZ+JuFLkkduYfZeKbFwQKT2eroxvasfkkIl8Eiw
X2+E16XYlJKm9/mQuXENuvhjV4Ze1f8FkwOk7e8wQtak2SE9NJ0wZJE3baFfzYSIRuMItm/DC2xl
DuFVI4NoAoSGFynMIc6s//e5dMkgPZuqYj/IGSYYgfUYU1XzjHqEytY39UY+sfIiQscNmqBNh5ai
4jLVp+sEefwwy8JiZxSR9AxQ3/E6lWPl8n5YlruwHWga0oldLPHQkxK2w1xpfpFpPIzREDE7T46Q
DEFW6ItNhSPFC0ipN/jW6tq4EOWnco9bJW6nwriqoqdiWC2wN1gFGhTotOvRycWWrjOQJjCOWELs
I1V3E0O61pActKxgb7TRoZ1jtw4GKleD55vDfjatD3KhuLadUklNEGJKvDJ3domaeJcnaeUkNPBK
4xBcVGWomJx/imnEfWosATXmTYONJ9lI7Kbx96x9uhxnba0ZUF/5B9fljUOh1ecSVSz68WN7MDCc
9MPrAAQi6jl6e7TYx/8tnHDqFko9y9a8hAs+Fk7oKs593D+E/sd86N1NZf+1ZwCq1sACcbkFOy4S
bLOyisZGNqExD16KxZzTunGieI0K1NdtjOu5uCu2aJlrX25R7gbUwZH0posYqJ0xhukA2aH2Wi3d
5emPfPowyFs8uZVD/ZdC+P/iCAcSWr90FxS2kWEfe1SATNeQdFeZd2m5iX5cXmriluVkXfwzNJUX
gLgag7Gu9YhYlvI46o/SiApb76KN17U9qvJXEO6L8grtJcRsD/ZWqXX1M1qg1hai69LGXKbi5FzK
TCs2s2n8tUhb+VtSfbGMK7VH2RLXKHQNukM6buyLtSPjNKSwUMPWH/PG5CuaTb2bZ+d9pkkbp+3q
BzwZlXAOhqY2DUZPCKkKbysDnUaESPs6ujOS9LXflJ1cK4Cwxf+dRUd4v6lm2pR2yyxa1fC9Dh8s
jErSMHigBvau1Lr3UmBfORQqW/1T81cwp7PowqXmFE47lQ6jDZvrpNpX8QiS8VnqvvvBix3eFuV7
xd7X2odS38gp114EZ5GFjRJJqppPNpGxqfCkGiGfNrw1zPihNouPTZleTcMzxLeDFPReEr+ftBel
35LQ25x8oRaSaOZUDCWTn1TfU/8JRKPXOrssfuh/uTHkM2+x12bL5nf1LEK+GHcTgPGKeNVOUyCP
uU7UUPHy9r3VPPrDVZxvLOS1OwRt2/9FEQVAF3BjIRlEMXTu9I7b9WpWjqrxRW3cevhw+QZZyR4o
CsjQg6Fk4n0j7JrImnJI/xxFjg3xJjmY5cvkSO9rOXehX2HfobqpEW50SDaCik91HcbR/2e694VX
9B8N/ybmQRka1EtvrSByzXzj+l8OVOHAXeB40BqQ/CATFHYLMnNOAACPHEl5KlGaUuvrqd9qwa+s
jrMgwsYwMjPzW40g8/jY8kpPHSQayMGMjUt/azDC2o8kWwFRsMSx/wnrYdegomX/uf8SAEYAfssb
9Reb8vyOyCvMMzGyYBGmOz19oR9nz/vJQGO03Po4q/MGcYnrnWLKG0ELRwVVXciEKv2Huf9RDe+t
4L3R/vkrgAH9jrLcUCeX3pzQUUolokgWhdLUrey96e+r7nOgVbTwNxbc2h2LjrMCrd/kjpDFfUWn
O2jUJZyVPdTBP4NWYVH9YhpP1nxUhv3QIUOwsS5WLkAKtJYFOR48DRWT8xECOrb1dEkGU6PFwRU1
G2tfAHa2bys92hjf2g62OAUB2JKSASU8j4V1a6H69oI7xXu4SK4d5WNYfLLH0TXab7O2rzmBLx9U
a6uE5YFsFQkT8B3hoJoqMw3igYgGgEWp9XeSjkbD7HsqFKX/FEp839NzSIwqWUJJwy4Zk6OkvmrQ
8ufC3upjrI+KJ5SDPT09QSEVawLVL8fAKHZTW6ffc9ji/9ilIn0CqV2+byzVx2K5SIMbQPjpbTrP
1q05qXg0KIoTXgPysVAmcdDRferzTOnwfw6r3pO1rN/I31buJOANquIsUF/aTcLsl8Y4NtAjwDTT
jqW4ajaPRtG7KdQwrQgRfPt8+ROsreXFdgsmLDm/7ghnaWB2ZV82xAvbyk0KVF8+j6TjpvxoR39B
WQExBX8EexukR8XmhqTXRactY5urWnkd1XDaq1Z5V6Na6wFOu8dLIToy+A1Mx9oz2kI3Y1Hm4Kn4
Zr+GqQY9NAZZbNSm/2Ln8vQMlEN5P0ejquy0Pm0/D6aWHFU9M35WRud8hb3a75u+02J3pOdzreeN
8YkdH0yu2Wb2sx0nRnKQCn0YPLPqw3Bf92byaoQSyvWm1njo6Cg/g1mj3qEogbL1sFm5mbB+oV5M
P5KahGhl1gchTvUTLtJIxt4XQXGb5hpgGOvPDzrURgBf0vdDI0gEvUNatBGbTkpq4W4Kx0NW31P7
dpJ/tGFj2a8cc5ymnN/WIlihvqEZ5nlY6NHCh6tcCK3lhDFb864eKaKOh6wIr/kelxf+WmZLSChx
0O3hsYuAIluq67LCxhHS6U85OXDSukoXuWm268fkKnE+F8VLoL3E+YaowBpH+zSwiDEayy6RW43A
OgKTFZD6RvJi59Hwv6pp71YDhJt3TnVAMzZycDB+rK1PUfB5Lu6bLW7BWnf37KcIt8vY4onTmfwU
Sap3BjJbg0J/O/MM+WtsNTutPqrZbTB7EMUDBEvAxuZ/oTeJZjY+mkD+QXWJlGpL82FfaQCkfYQy
YuMhDE1XLjZOubUsgVuULQONddHbFI5V1WrVzDcXpDdFsuEqVb/62cFeFnJ9FU/vaqyHTGtTW3p5
mQrZ8CIBiQ0lNDJwqcs2PkmF/JKfMiQLYrr4rOp3qpN6hvlUqk+qOnrh+K7R9wAHLq/rlQvkLOZy
EZ7E1C00z3Ub3KYE52ZOYfxPX5dOgZGmUMiA8AO6uRxxdRWdDlO4W8dpCEZLX0LWe7m4KvRDNh8W
pIRiHUuldaPy2gnudMdrKyxEnkrn5fIPWB/yIrLACuLJLHxcHhhl2qdQIWX5riy8pn22W7rn8x7E
SM6RfTna2rucGf43nPioSqIqKX2FrxrL4U5Tj4VzP/XXXbWTMkyBIfT55kspH2k4Z+b3sda34q+v
qt/xhU1boLsAcZ3hBvM1jkJ69FrCsZN3U/Qx1I4jhsxBvBFz7b45HbKQJQwRd4O6zLCqPoX9D3m+
17ufl6d17QY4DSEk1WXfp/MoM6sh7PwCFJWsXBmAIJzsiIVWvXzZjRtgJfXBjRhyNCQglBxFhJg0
KM4wa4DiZ+cd3EW5t12n/ifyD9bmN1sLRW0VhSJAxtob8zGnznR/CoZyN0pfitwzZrBUyV6DLTfO
W8C3lUwX+voiaQ1vBwUOYXnorWEjOD1Cm8joy+e3vMf3cfytr46XP9jamYrcOPUTzjYeJ2ISovSy
6SNbwD3WGXgf55YOVUxPdSTrmxb3s6mRuVFGR85vTcmGs5vF3ZB6VTBmG42S1ek9+SXLAXFy5qG3
q8u9JuNRHo5PzfytiD61IAOmhN7ovHVprs6vg4IYOmw6yvbC/NqGFtTINoAMmnFX8S1J9xCj/lQ4
1icpBTB0eZZXopEWofwBJQ9ZIFHaSo4QsrGLuEISMnu1y7Y/qpFd762BF24d+vLhcriVjQ4S3oIC
yGFqvDF9CoM+sisH3oYcz7bbVQloLkXFp7HVt9Qn10ZGsw57eQMZBFxDzz9ahPGqg6dQtVO08hDW
+T7v++sxso5t12ykXEvJQbiHgTRANuDVjkWe2E7phoGmY0MoO26PmTUeQmtLmm9t4qCE0Phk4ylv
lFr8UJIrU8OiNm55JuNu8h1bK/xUZuvH5S+0tu1QjMDylAMF6oKYylQU3cqyHiqwLyCf5e4GQMXe
6f3rUrYOclvfJ2qFtWZ5pfj2943Yy9oWJ9JCapbEH39j6i7n34yuTReH1lztVH/at/68L9oUwbH+
yqzqu8EMuecbN5MQOsuMQz6F8UY1ZGWjLx+R4hVwUFT8hJu+7vIWar1cca3T4QzLanS1ob+nzRPu
9VjKXNnqlP3lQa992ZOY4nWPTAaLslcqLiaclawvMo+hPEUo+nKYte2wqNyqi1oH7CLhDMug8EmW
ry6MKecgD+O3SjGOxlwfTU25uhxq7emDXQ2Xkc35RSYjbr3aSfXZoBxXDOouB06p97oXgO6E2u8l
MtDWrvKy/iUhq+j7YOOMWbnpz6ILI7VHwGJBRfSmG609gtTwOaLhaih1oCWRNO04yx8mxNd2c6vI
GytodftA38ZJElQEFXnh+IbEOFu0zllCYfxoYjpNTWW8cvzqqzKp72JfO3SAtrvQCVyOjY3kfO0j
QyBYhE/A7sGqPd8/uV1Pdu1Y1Y730N3QjM/opD5Lgfypmp3Plz/y2rI9CfVrHk7uxGkqbTAsNqHa
Ei71lGcPcW+GO7PWt2qwa8erTXuTxj/ziubZ+ajUqbU1cP1cGhRCecp9HnTj2+XR/CoAiCePAw7C
Aqq6OPkKny1D0XCeErVcbNQq3ZOrm3n63iXHNNXcvPkUtuaNGXycymt/fF8p32On3FXpnVReZfPR
yg/6BAhzXwYHzLUG7fryj3v7VVWEdUi6UA1CdVyUf2xGI9CLHqa3AmsOc64uC3aT+i12nv8iDjaU
GL/TReKGPp/n0em1nl4gWj7YsBs0I+KBphUqepv2AqsjYkhwyH6Z/grnfCiVtT9EmPvBV8e58Bl1
nsl/GLOvlwf0duFAEfpV2V4ABwj/nA/IGTHOtH3qS+2QmvhAt2hY+P4WhX1tMOwEiui/xGzFPLXp
JKOpQ14WfTmmN6Sj0l1Rq3B7wTcG09Bs9D/ebrylektrDXLoUlUVvpLio1sy+5Qaassnb+oORmft
zGJLQWpt7lDPXvQ+NfioIl0ZvRQtSXMe3aN1zPzvavrp8rdZTuHzDccwIJQzFlg6ZLXn3wa3034y
MwjKmYE0o+tnCECEN8iZubF+rXc/LkdbH83vaMvfT04rRfEjLU2IFg3GfpYRbU0t73KIt9cOA0LW
wlF0g36KuEsrR5uCueBdJHfavZTae6X47IzPlvqizh2yJR1Pv2pLP+1y0DfYcy21K9NoefgN0rHp
rkLjMCEvNGaHyASEQrmx3GIHrSy/xRWXuw2laOrsyy86mUl7DGOnHzVqTk2FzcKVNMtesmk5tRIF
kBe0EFNf2AqOsMj9cSimoCPdTY3MM4sREq9EPSLeqVP8OsXmh754MaTUS/wnmC3fsLW/gSRSO5pX
ob91+cMqS/VBWKpnP2b5+8mQm4FquL/k3o7zJGEUV7ZoHUdewhXotvZr3hU3PdANZ5b26XA3jtPG
MbYyGTwEqSNz+cEQFBk66ojkclyMFXKB9gfeawGC+n2zS5p0K3N7m/+qOj1O2rcIZiPLLUx7USpR
RDuu3hUTzng9RqluOcuPlRV8M8zuIakSawNBsLIxgVaiGAC0mb6N2AIwWnw01bqtWcDzLYi1mzav
9pe/38r0oUsASBt+FftSfNAMkRHZsaqiblh8KKfnND9Mf44nWWQW2RVIFaHIKu792bCTyk+MeocI
gTciXIKwLpLIwZ9byhKH7veCbUNrUpytqEv7YEiJU6Eijoq5rx2r6NqWri7P2MqNtjz/TK6XRUJQ
7JbUOQ9R6I31LpBuzfxZrY4zPolbPI+178LOxhRRJulCKfd8Wzko542Vpdfs7Q5in33sWucqGvQ/
rnAwZyzlBSQHLdQSLpok0DM6gcxZNmOr8WT5lQt/16Y29heTdhJHuGKmDD3uIiSOn2lX4eI+YJkf
kQbL3WLaqDesnPpnQ1pm9uRAihJDi+2OUBNyAibutIPheEWFUrbSv9Tmt7TG13pL2GilLn0+kcuq
OYkqtbk29zVRZ9A+qOw56o9JQaiMg6hwLf0apTwex22rgqC/RqDs8vSuHBQABnCAA9y5tNWEo6l2
mjqPc7+mjxLvwOeAjP7zDwgB06IPyZ2jvPE4zqhnmOPSqMoxRJmAw1mf4/R9NG/kCWsDIeWBB6PZ
PJJFTYheTbqyyKNmF1UtBKDdQBp3eapWNhaJ2+8IwgMYX4gZEUAilM610aSu1ABy+5tRcKRyFC32
prKwGCqt1AYUUptd2mteQ3tL2fLUXLmLOK9/RxCOB2ns5LEqiTA4j1G6l3LU8EAp+26ubTSY1iLB
eKEwiew7yLnli50sbG0cWdaIa+6m7KZuqTuRRHwvIq/1j5c/zFYg4cO0XRZGdUEghxU2KHhp8pyl
nwQ6YavtuUKugV2tWpQg9OXuM4RYNO4RIx6qBp+9AQO3T1Vxb0qoFH4zJg9t53b4puvf5uae17pm
1C7Q787eWIdrK/3kJ5gCsLbK6k6eJn7CDL68N5/0YqMuv3JPoZVAT98kdVhQ0OcfTpKLPMEputm1
iuoOpC2176pK7cLCv/zhVg7c00BiS92WpqZLbEYiT0C9UbG/0aN3y+uYl7GhX2nhRjliK556PrCi
kJQ+MInXxce89GqdFOwqM3aK5JbZT2trsawdGCfzKF6RtgFOymiZxxlrBxmy+T9BuwGQ2gqx/P1k
jzWt1ug4rfOpUOEeXzLlPt1CXKyvhgXITXVL4Q12HmKo4iTKI0axYAyq2y7Yh9ph3DIhWl3UOv0v
CDpAqEQTBTpPljR3DGSMZRDTmetsNWBXIqARhnYFWTGIFRG1liS1n1bqVO1MEnAXcI6HhHizkRUt
219409BSg2SLjg+Xnvim0K1kbmNHr7Cvqz3JPNTJJ9oJM26IZfcQbiFD14ZEVYlHhU1X4Q2eqEp1
c65DKnhmKs/vzbb6OIVO/eeFEcowv4MIJx6UixwrKoqfQ1S7uCa8a02dC8M8Xj4LVmZugVooSydm
aZEIh04V+0qc4zG9g+AW4qhqAbLBidDN8+Khqh372der6kOUVsZG4JVDgaIcvjc8znihGcIWavvQ
72ygFrtIvg7sfec81uZBie+q5EvTogTydHmcK5fVWTjhhtcDhm/pC71uMvedvE+kch9XNdmeh1/I
xnJcWSC4dUBCM4G9UlgQxhboTtllTk9uWV33WbJLQZNcHs7K6XAWQRiOlaYG7mQjwykBjuTJromf
9eyuaEbvcqC1eTsdyvL3k5MuHBA+xfucRFV+aobCzQPc5asbpUCJGRbf5WBboxLWfGli0FvIQ73r
Zql6yMJk3HdSFTyVs/Mk5626MbaVU5wNtnSPMDpbTsDzsU2YzJWTQbjeecqz6zr67vQbK2Ft+hah
PZ02MeIDIoizr5Ixm9S53jX42hru0B2HBIzR+/7P2RkwM04CCWPxVR8wZ0IgOz5iCxPLj1bv6Z03
hc9hv5GorC3v37HImM/nze76GAAisdrxfTS8s/+ixEHDCfkobr2F1SfkC1MQjqPZaRwNQU2P8jWG
+y5LG6WalbYe3BKcddii1GreSKQNbVjNpOxsocDzRy9tMi8w3UZ+UdtPbbq3x1vQV7Pz8/ISX1tz
J1HF3CtDu0xtlrHZxfcyNV7VWt3bTf7pv0URnpdDkTplNjA20shDAjUiS4t3mr2lg7h2eUAjXhpN
tJnosp8vBN/JERXSGYwl/yzS45A9z0Xi9rU7D0zkP5fHtAKcW8hAv6MJZ54a6niURUSjLWx+CZNh
stxRzdPvI+v+sVUCY2fkTXFrAdS8pt3f7GUpjXY4lDfXYZyZ3lC39r5Nyu+Xf9jqJwUk+auIvPjO
nM+CFqV6Ozgmvyt7HJL7FPKw/PwXIRAzws3DoLQkhujtNLCTjKEbMzbEfQLbvindzPc3ko5f2ZiQ
SNE3BKG0iPxCoxYWTlRo+ZSZEzdXou779rXjVdCFqhfHztVQfVMtx636bjeWAFHk/q7VJt0dqvmq
6T7P9mMa1teSor+j5PBgyL5XOluer2tHz+nv087neggttfJjWLZF8trqd9kWTGttRZ/+/0v8k+uu
0GM90XWONpWjR8uu57b3rPBdHD/6PeC6jcrX2so5jSbsH+wXpFgFtQAh68tULyWBF2ML7rl2p57G
EHaN2dnzUJXMGJpucfJB432XeOq0sUBXgAIq7U/A6IvYJG1n4cME6OqPWcpQZvVlCCxYmNc1YNbC
ukZpw2ze6VRCq61n2NrYToMKX6txtMr2DVbr0H9Mkw9Gyhvp7i9YegyNRHVRjSbZFyFskdX1GRL9
RCmTfVRlsNr6lzn/c9vL8zDCrWdnti8nFR8K46i58JwJy5d5RlVrcvGfdHVt4xZf/2Qn4xI+GRzZ
ZpB/rYypxQsSXIsR3/IWuM202BsWo5EUke8CYLRT9Yc/P9BO51T4cmoIjl2TmVNffoq6z0l3qMd3
l0OspV6nIYTNJalWMcuJQhYxps+9rboTXvWNVX+oYUfQD9gou62dTACdlx4fch5vUHPVLBlR4xPO
TKUfUzz8k2NIcnlEa8cFzwn6Cyj+0zIRDuch8Hs8VbjVo8p+jdDOUwrzzg6NjTBrpXGIer/jCCtR
gbJX1Slxwiz62FQfo865NqcUQYVpp02v4ywd1L5730TDPhgWO8BoZ0/px8uDXXsfnv4IYXXqVqZE
g7xceZP20PkhPlbNPk71W8kM3tEa2Ru4VxSEvxx2a46FhdknqoG+N2GTWnOp87ilAurKvL4cZWtw
wtrUoqIFz0mUOt3ZDGP8qOHKrgEb+ZomNz7N38vxVg/Kky8qXAJyYSZVaC3x9H3oewCbcucVYtdf
RIFgxdJchGVEw+U8DWUc0nkr5tqtPB6MwBu6O03ZyG1XE3fYpKAqaeZRKxXyrSiwYCAug4mKl1pX
3ehd/dMyPUt9QNbASr2x/zptecauHiYnMZe84SQvCNpGs6aSmLgyJfHP0ejcYXp14vt2U9VwLQXB
2xlMMQxDEBjC8BDytigCs/sM+67O77rwrtYf2vJFm5/AHf75FzuNJQyrU6V56gpi6Wnohua+9D0d
/y1p2FjvW2Na9sPJ9CGpFBUmFlS7sEv3xWhjqfQ9MlVEClpY9dqOLGX/n0Ym4lCxRumqOlhmsXwo
gh9W/zECA+tsASTX1sXS7Qf9hYg+l+n5wDDXlQfJootoQHm103tzeDejt+q3N2p5uDyitZPpNJTw
rUY9HYvOJBR+UH7xVbaujeDHfwshfKa8AFTKm5lMR0H7JXqUym/V+OfQ3QWK8e+UiS9gp9GTzFeW
NRd1+j6W0YNVGtwAIhqWD4rjy7vLg1pde8ALqJdB3aVucf6JzLa0wa8tz7NRfZlhtu5mc/TqYbqR
0xzahfYKo3Mj5tp5ixYH6SINuKWufh7T0UMlqAfau1mB6txyorc4OXip/v7y2NbjANbX6PgB2BLG
FqC0pEOHqHdOPlxjzR7j2ulIwa6cNhbf8h+J70Igm2TA0HIWTNj5gMAxxE0zM4lV/7UpgQVqEKwP
Y7JH/kjL98qWNe/qvjqJJ1xYWZkHgzoST52PxeBqqhe0ny3lLi//GGNMT0JB3mExqrVwlzkfmJpJ
StpGcbMrFJLD/dDe+ViAqdd/+p2IgkqASmpITVhEImV6YqjTnOJyHkM5uwV7W4+etPXUeztpoJ0o
5C9W9hTzRVMPVXdi2PY6Xezaw7wYm6+sRAPzsdxiTb49is4DCV9nsIMQHIxG10j7hjB5xhu5+efy
jK2FABytU5elqvmGpajYAOul3m5Y0reN8tPsvxVbaj0bIUQu7eh0SavOhFCn69i41uQDvrqXR7Fk
i+fbZvkQC3aeYgo47OWLndx7pVRNcqvYFMgiTDlaGvJBsVGyWRvFaQjhWgi0WB5ncPJAzpDKKoMj
Qiz7qsv/+DXFSDRZpjCE3IXyBuCqpW1btJxosZb9gKmPcDnUoDsgQs+hJuMrqNI0ujx5b88cQuoa
WGf6hzrMufPJ0yckxBGaJGkAX5AG97NjHvoec8vrMNTctnazrSbR2+P0LKImFLb9CvXwrl+uWMjs
RbUfq+gLhou3s9lv8bne3kqEQvQPdQ0qh9TmzwendnYS+cuthFbLTRK0z2ZGVU+qzA/j4D93cu8V
5vTx8oSucOnPgwprpZErpFdlrgsrmB/7EjWGzP5mx/POsb5MloVLZXQ11XYKxkt6MovmHr+Ug2x9
lFPfc/T+XW5YV2USbDwbVlfwyVQI37kCPeT7Gb9Kaecrv6vvRxDARVhtjH51xjkcqSBrXMsig063
o66zRzZKNn4xW93V8W3AbhPtjnk8Npa0sXrXDmNeKUtVHEL7G4XrVkYDMbYZVZp9brX8ylaqp2z+
mffaDUT3jXxjdWwnwdTz1VQ5ZmDRu6Wc0uBZkyfHpLmWHTxSbpr2WrG3pElWv9hJOO08XB3UkVHX
TOXs++7QY5VjyLsx2mrRbI1KeIt3kilLvc8eGVvHlbSvYeRJ8lclfu3tG0v6fnlzrO79kzEtYz45
qnv86J2I8hB0EdUdI9Wr2u/BmF+nFPz+WyTh9mykvI7kJZcy859FQodTdZPmQ27/OQ6G3c7JAiYV
AgwmXOcjggupW7HikLNpukvx9r4dUzdskuPl4azecSdhhK8Ej5O0quRmKNtE9vwiUo5IHGj7y1HW
18LvwQifJ490ubE7BmM2t/D0rjTrUz9cl+3BlHaV/flysPW1gD49WCEMmmUhfTfGfHZ8ifWNnPJO
6khvzMbVKssN8z9XAeYjIVVlLx2XJTk8/0iVOSqabzJ7aoQIrfmsVa/WKKHp9Jzkyu7/kXZdS3Lj
SvaLGEFvXlks111qbyS9MKZlaACCoANAfv0ezu4dVUHcYozuPEzERE9UEkAiM5HmHGvNpy5ZJTz4
MciIURt00+nb6Ewo5uUId1nrxaS9a8HMUfPHUXxu1xAZlzYRjdAOJvcwTfQbaTtzhzEsGWLeOsNs
pmgz+962y2LPuPcAzKz+5fqZLanhXIcEZhVg/tG2frmRc7eMW/XZDMNSbis7uxsztbsuYmHz0MaE
xaBzGMxa+lnVXtaGU4lO1Mh4LMSn0omtgCc+0hdhsaLuC0mueaQcrwaMjKBErT+42hqerOY4qLwE
3Or0LeJGArrFmBfjrkAaI3AAUGzKEUmw6Yl5a31heJxgv7TQFROXmMrCsAaAg/WqR1mH1egRgo5L
GzV+ryzzL0E2kq3VS3MCyRwhLyw15NZ0svpoFE71ra9DfyMA+/wMXC7zBawV0102ogxLmNHvwrLw
8PYJjZN0WnE39JbEZIFXQyO4Q5pvmNjvPhOqnI3XWfwzWvnDfKMsbgDqplYfpmF4T10TBnctjVIA
UFb5AV2F6kcx+JUDMHW0bIegMQJN0mT6P33V113i0Nw+8kkZW5lN9DiZeVABkJMA2dEleXlq0g71
SysaGjP2RG+PyahGP0CzgctkTPw6sveAQXcx0DVVbr4tLQ4e184MOnTXylxuKWhltkGaip9iUFEX
50GZF5uoHCJnk4IT5ThajrotLaM6dbSSLyGZ+FtnNK8Y136AKHFQNQvQn21Ok4j7IAIUZG5XM7WU
7ewKIenXIejDzWRx+jQg233IusjC9IINmEimkP9HH0HR8q3rEynQ8Wv6e9ejztYvzfJoUWZvqYVn
rQ+GyRtcGgOwAW13NFrR3HhChMcR3RcCiSuVb3thDP03kg5WdgPAPor2zIqHYKr3i3rbuG3g3Mhc
2Zue1FUUOwrAxJuKtqAjQRWYP7ttUSJuJfDRoE9/q3gL9BwjinZKpGgKaAJ/iEO3M7+qsQR20ADK
DT9xowy9gFaZljtMe2NWs+Eiex6mrg+fKVXDuBEYqHlnsq8O3AVS9safKrID7tL43QwytNK0GO/f
VgYRryAXiuzEYqlf76fGhUy79fJ3ECQ24Y2bNdELgu7qMAIwwU7jzAMLE1celzFwwzCuwayhPymb
B+wGZRzXBW+PbW5ZY+Z1XEcoM8YOAxt8XLMowNBqwTnuoKzFbmDMfSuqjKQgz2LsxqhM88BT0h4U
htI3YTtxWHbKXdQTiB2wmGTpiyccKxFAcPk0OL3aoaxt33Q5aw6p0UcnR9LChuyMgLbD7LNDT2X5
BODl6Yg+daS8J1VY2zoFdrmrpixueSSAOeV5Mks4DcQRpPHgAVCFspJmcqyfTiGActOJAkGUsFUa
+5lKT45h0GczqOWPaBqK7RhN5HGUdX/Isla9WJSWuIFlON0SVqZJlXnOY9NZxqaogB8RO1jzzmsE
QeOokbVfAVVd2HFQ8eyLXZbIhfKCh/IhZay6QQ+ogfyo2dNHV3bRc2832UOFXoMvcuzGYGcSJ9pP
0k7ZYQqM7pRbNICb94psW/XEfxScguJahga1Tr1J+ZOH+Y1b2/DLn7WHEDGWU4Q0sut2chtmbIhi
n4RCPveS0U1ZNv2NPwVj4lVVuSWYERrXzPWCswPtE7AWZmg00CNrsZaMgsoLuwpmYWBmYkwAsVbV
JqjzDfIxO/j2V6/54YKdNM5hOIeY3HyMWZ2w+pNnqo/rbmphwg8v9LOP0SKyzjR5l5HZ89IMYAUv
FauSMviqlJNMQ/azbr41mXfKUwSdPfCmurW37aLzOv8ALcqgoGEPmZrTXbK8KdmQDA1LWGejydQF
eZF1cN1+69M8qVAOADDP+8oGLPkurB+ZihmtGNiJl7GAYTQlOlXgu/z2g+Ruknf5zmHdV259n7Kp
iCPUOXq/zhLKc/yHWglFFpUB+YoAgS9ef3oeDs1moN4K0FSN1uB7Lx0+cFVuBLthqHisrHTOSOhe
Gq1X/4iaP+Xs1VIb4DfoB3SJG7xJimhrls22xggO2GFH8eYXe5XfDPZKxL8Qi2NWdn5DA2sHHA/a
9hKTuinSwQgi4QK9Sb6BGu8wTSYQoViw4S15MtaGRpdCLwy0AEoFw9sAv9OiuzwzjIkOEFl0xUaC
gDmzc8DwHVO66dd4VBYiSQssUcg+Wni7ODoOvWB553JnROjlfOszGQdr00ZL+nEuYN7fs0ODGbSb
OoSAoW8KTCW61R2T6WcKcnu8CWmTXFeS+bbpOuJgwg5QkX9nuLXjQlcHvDcaxzZMPLfyLS/fM38l
O7i4Zb9E6LMx+WiM3JAQoRyV+KpLunb/Xy1CD+9ZOrnStyFhaD9CcRiC1z+ocYA9YqbjQD0AZQ4d
58VBB8dIiIUXRJGjyQfkIXXTxYZlfWY2P4m8f5xy8Ek3cq0itnSfnBlnDKyBmNnSR3qJQzHxbdrd
RnQWoAM+zGqLcM3Ip21HX5S50vi6pH2YcItAEAYoMmj4pfaBvG7onNlVEesFnDN0+jCCW7VmmZak
gN7GAg4X7isyDZdShhzPTNPBeZXsvsNoZ6rixoFL//edDQ4ahX/J0e6Sx6NeFsTEaoD4bNbBoZvo
qUbgSJm5UipaUnJwwoeYPptvkl5IVEYL8tccxwT3f6LhdALCyuHfazkwGeE35kc6nrGXuzYK04Xr
RgXHGIIMQ2YsSBpVpBtmo3D0B6JmVUcWGvg6uhGXUUsoDaI5SOjiQt0w9gM0VddlLO4YRtRnxj0M
rXvz388M3WjRoYlKA8tRD8T04tRe6WFbMm3+mQBtv7I8K0Q/pt0mQxUZU1Sx28iYrpERLHQe47Jg
OBSNxfgXSteX6/CLoslr4s8DbGZz6BhBvsbrxzEx8tI45rXsT+XUIBfKHa+yNlnols9TY3avtQRn
SlpZ6lA7E/vEW+Djr4SeS3t8/m3aBeinsAWWIFSmZQJdq+pYG3J3/RgXOgXn9YNTaYYrQvVe8yCN
WRaODAFxSyYXb0Pn2Wq+SDs/EJDvcYayU/WDc/NRePlKKLu8uH8E62QmaIUOu2LExqeltZNBvmPW
GrHY/O26dzxbmw7p3U91bnHfw7QgM996bh+ytNtPQb7hgZvFpMkAsuw/dNz9cn1Tl1T3XK72YqBO
Cw41E0urjIeGfjTGTcBfr4tYssHoWp15aEHQCh6uS7UFWYIKgxTHhrGnAI9M795H04j5+bqUxTM6
k6Ip4ACIDVKPkCKL7yE/Dmt9L4u/D68M0zv3Vv792DgzIpPPYClr3HFhvxnyRMwV7V48CB/4n6iY
Y5hJT5O3aN8JlI0y8NCCz85Q8dg8islcSfovSwkCwM3C7eL1cXkWUuawDxKrGLunWm6b8aElK459
UQQyhXAdCPaA0n0pIrPCXvQS1rYZ/w5f7tAoD9Cr7k+06kyMdt7hVOF3A6ykKY+eSzCFcHD9N7Na
qWsvKu+ZGG3DImoim1Fl6JsZDxU/keA4GCDu2VxX3vljf7v9v6S4WsVXRgWbaAYpdrCZypPZfgWS
UmQdQ7W11qCQF1eElj78A+4atNFcng/AJ33ldEW/Ka1TMWFYpSTHsv2OScSVVuTFBAA49/4jSV+V
h0RRCKONVY2bge9C/9bj79b4nrMjYTXCpGNfPlbgaM7WKoOL+3km2b5co0CqIesZwQBnDrjEp6o/
OcObGu6q8qSaf998B7cEwK0Z4BPNd/rNpRjp9Bn6JdHMet+CGNl8aGVsgHV7zccu3qw5jp0RCJBO
mP9+ZoIQVJRVmeLkCmCSd64Vy+hD5Mfrqrho586EzOpzJoT4bT9EJQ7N8NLYUk/IGV0XMN9/Xdfn
ShOwY8y5EU57QxMuKiBh42wmvJ37Md9MGf1Uq2iT8W7PgnblTbik7ufiNFXIegeNdxzihjKNqZvt
hvZvhMG1ruO1ZWmHY4Zt7wwV5EThX1V+g/GrkSIpexjK3fX9W9KC8wVpBxQN0pN9D0EeisPAPqvz
vS3XsMMXkC4cwAjNo99z3vn37uauGoD+PJtXts2MGrn524y+t+4RKIZDeWvmT4YbA5etcE+l/ULY
Js1XguqlDT3/As3AmymmrGSPL+irezo+I7MZI8eOZFAclcUfuEWUGHCxMISJnIsWBQUmqaZQwf4W
471tfG+qnbOWzlk6tnMR8707u1dG2wnbmEWMtfXISlDx+umuB3jede1YTHqey9H0kIDqhg8Mcvpo
H9G/BmOL0c6s/ul4GJNjST5uquherTFwLxhcqIljg0YMsJq/EUJMYBBFQACpVtvElvUhBkAKA3zQ
elYpioPDyh1YuNQX4rRLLeoCVQELMQZgvVHFbRJ0HB4EmkARQa1s6II9vBClqcaEkCyU/hzOiGrb
9uQm6/zt9TNbW42mGq0wAmfsIUJU95P1PlrP4fTM/iAuw0KA3B2CsANHpfn9RrqRX09wU0o+ozjg
FUfWrxzL0gvtXIbeuWaBeYr1HB5qDGmCDuAkyqoYWPRf+qCO7azZ9kB+AoMPANbGx+ubuPQ6vpCt
+ZUR9ByRJyHbdD+XfCvJDeWHunibmm2Xv2beoXeex+YoeeKaj46/YkEWrNWFdE0jiZO7bqOwu1Xm
bnLzewu+WZJncVqbbzVfQ2VZk6YrZURzSuYYDngVlvPDFSDYZiI2q1sUmVf2df5yzV/juY0gZh6p
dNE2fGm4nJLbIkyxMm9s7rzGOJlIcck+e2hQl0MP/ZeaoQbeW0+SpPehW4Ak4fP1T1gwnRdfoHmC
ugqNyCJYbakEmPZCaaHw1loADWrWhs4WN/ZssdolAZ5PNZgMix0K7zY3sh13vRsnEjGxKebQvv/J
wpAUh4cFxL0eOZrZlFMG+O6N1xyBcTjVKKbur4tYXtAvEZptoQVI0g0FERbq1SqIOZmQYjgRsS/J
23VRiz5g7tTAvPaMva4ppYlyeNF6EDXSA4gXTecWPHSuvS3YE/eblfu2fN0B9YYumJnQTwczhRI0
0jYpzBnIiDs0/9X+XLef4nIUn6jXxR4aR20/2/pFtqGWHdegzR68b+ipWYmYF7f47Eu0q5/nluom
MUeY6OiUoMxhGKbDQFGbyHzFwK6J0k7TtGXU+zkWbQQgMPTRmdWTpG2HuBQ/gJGytscLZT0bpAH/
7LEWS/ASWOQeh7jReFcgIB0wTT0DF2dAAnqJ/AcMLMTFGuzGojcMAdME/nTkWfSWI2Oy/aFuITQd
SDwiTxH6/BHjA1a9hvO7aFfOJM1fchaSeV6D+TYXkjLkvwrMKKBtxwxW3h/LQoDsApLuEA1MmkUp
wq4nnln1G9kjPAn5ruzCXW6uUVks79o/YnTPSzplTCSAGIX5eiNh6QMghWS0kttZk6L52BBDqbmi
DDtGDt74s48eSpZk0b9ns0QkOaPh/O+eOdqNCtH9MloYiNnA9fRHsyu+GYI174yUPyzh5Nvrdmtt
UZrdqmgfRiTF1qXkpz9uo+IFQAE0212XMl/N39xohILXPL6PngDtLnlBF0b5iHc1zXJn63I/S9yx
+KNQ8kzKvNYzlS5UlKNJBbaoADkSnnB7G4RWKVjg0K50fT2L1j5y8YqfK+EYKrmUVNOqcKzZ6vkB
yIRslIqA0fpXD9WI7g20SP930rQQYHKHHJkmaIRq+9tOND9ogM5RLix09DkmCB6lX8RVFNUrJnBR
N85Wqd3egbho7piTFe34zCtMB6Knh017ajub6wucf0hXD0AYgZABjhOTGNp2uoEYelbgZrEQbVE9
uGnrIh5tY0uQADSnLqnCaCMdergudukUgbqHQX70VwL9WNP9pnAzYBNA93t1F1WbvH3OrGNWfeR8
jNtyjZpy8X1wLk7zXzXAs4QpIC7IgX3m3QWsjGvzkDoPnnwtil01bBj5A9U5l6ldPMEBdEkpZGY9
+IbdI2tprLw7RAZm8BiuNQgsvb/tGXs/mJEGfdiwy3uhFCbSQ69GHqh4xTiC0+87A+nOLC6d04xg
DWRDFSZBtla9/5tk9ncN+iVYv/qySX2DQ7BI2ZxBLsO/av7a4FlpgFAwbHA/HOM49iQefI5+0jap
vWEvKmcPuuI4ioZdysvEZM7ON9bgoudFX/s2Tbv7psuYY0C7J6RG7fSJ+Z9LtXKDlmIjdEyAKQrd
EyjzajLaFjyx7QgZRo6hrDFiRtzlUqB8TYct+uHuwDQrV5BzrMX7cyZUs0uiCiZTZRwRUlC/lkru
g3xIOLp2i6LeYThxI1z0TTdfuFnclt5Ph0yfXOuVmkbsABiNATbWdaZTm7L99Xu9rIZnH6YZLtPP
BiUAVrdxFHBojXd7QH5kT8dvrlfEDIgZ/FOAbrDheF3u4kGDsGsGDAXdmt5vwUq8gdGejP1Q7OAF
/cEOM1Sq14pxy4YE5UTYLHRd/JawQ6NohcY7XGrRjhsQ2m0w7r7tMTvmYUYHMJUvbl4nIkAj6ZSv
bO2SI58rmf8RrdkwVyL9Fc02bPDFTdE0R3B9rKjy8i7+EqHZECZnOGuCw4vQlAsySpgQEnMk/P/k
sH6J0W4MZ2gro0jYbAqiki4qt9TvthJ4zdfFLLq2sw3T7ghqdEPQza4tLI7etAvrpwjGn5zKAQyR
h2FtenJt83TN7wFoUo84H2olnfzk+ydffb++ohUV0PvMyjKVEZ/jU6N+Uc79ahS3+PvAgvQwPI1e
LB2UFKi+iBaneQnsvm+fm+hw/fsXrRbIbgAQhMEYIA9e+igwxNQB7XBLe5OcJPFjxyqfPf7iu/zQ
+vRWqLU56vkXf3MAZxI1HWgq32wiGxL98eiDzx3NBsbBq78DoeL60hZP/0yQdvoyMjO0AUBQHt4P
nQeaS3QVraHzLK4GDbUYKppL9bqrIXIyStAfwwRIOJiKqqM5Ap8qNz+bQBjuJ3PlvJaiUCtEyw/4
x9AioI9LuUOdpnXVzos6dO57aCV+hNrBiu1e1ArgGiL4BC0KmvIutcKoU1Ch+Ni6zKdJ28u4pA28
JwYjsgPL29ioV54Qi9v4S6DeVpP3NS8qCYFNvQ/tu7bd9vUPM3yx1nCO1gRpz9bMCMFf2swrM8BT
0SfANCPkw7Y20bRStFq6uU4ArGwQ9c24EfPfz95fWUejJggFOoVsjPaKrR2tle+XJKBuj5bnGWAa
9/dSAgeWZBQxjKugArKZOOYK/qBnEh0o+H4MN4H21tcCSbeznMlKISEiYpNJNLUlOSJZQ664n0Un
jq4WQMwDHST8bZCt7EWZNhL4DZH1FlDkjX/4wUmQF2K/lV6SkxuxltGaVVgzQx6CBUA24c0KB64p
Qtp2Va4aMNYr/7UGRkl1z909HllhmCO5dR+uGYoFa4SXPsqnwAMH15yepLRtgL35FvCdzaYSexUB
qhg96wJ+ia6VhRf0AgAFDjK9eHmgfXi+A2eaRwteCAynYoIzMnchH/+aXHNFuRdXcyZCM+KsELB8
HkRYXRODLDjp5b1Yg3hZsHUhQIxAGQJjh+Fg7Yj8ZiidgkPI5OBtmGEwGcshO9QZrjuKJe2DILwU
AIyNNIbuZDOrcjqMms0oQzcKRBgo2Ah372Amy4gZWm/oJ54/X5e5dEbIN0LdMZCPnmdtbQDJ4CUR
A2CYw2rHUn5EFmPFpi4F/ljWLxla7mzycvTuE8ggHBgDIJl1MEvO5um4XdsnE+azpiTvd3n27/Oc
aCgCeE2EpiL4D90uRYwXUShbQPPdpemPQj3Xa2zji6qBxjJ0WuNS/ZasMBUIMUdUeTc9f2kiK86c
bwEtYWbfrh/Tkp6DbO4fOZoRz1mBCa0ecmq+IQ5Y0++sfiXCX+qNQge37SNPgGZeNCVfXlcjKKgC
6SC0r6ofpzLlhxRoH+3kgMnBdLMDaO+mfWtydqqt/AgOti+RBPYhm7Lq6fpq3cVtxVTGTIKJuo2e
A7Jc5qQWUcAfpyqjcRcF3Zus8+whoIp/G12GactS8gCsDL5HEtGx8C4nub9xBgw1gpKrZAf8eL1n
JMBofwPndFJhJwNQx/lZHRfT9JDNHMOFwdUemIPNiedZ/+oBvrJFmzSXZmxmXvGAkYbuMTd88hxG
EyhjRhvJXzUGb0UkLZ7kQOp6LFJiQYtbQC6rEhildnlfD/MzIuVjCIYKUexqMtY/ZW6MWYxhB3Ob
ARvrwWINopnGGuwbGwAcf9BAguMEKNnMvhmBX+fyOIEgVGdmCJVBBf5ErXZvGuyUZtkfWGCU7wHf
BGpMfLZm5D2VVT4vpxnALrjnQGcZUQmOPXA8XteJJeMINihkr1ALDYF+o61naiwpggrrUaXIdii0
pjswSzZJE4jmuc26MZ6y2t7Y1JKxD+DwrY2ek5frH7EQtUVIlc9s2XChKCle7mmeKk6BKgS0yBpB
tvNcchID/1nIV5WNK2Zz4Q5cyNKsppvmwh1HyDKim6jde3n/CXyWNDBWYuxFOciLIN5BkP0bz2gp
UPSaMuxrkdvh42ijTugZAJaKfCAgTL7HXq/v4YLHAUwakmLQdNwnnQKCKVJgUhnrikBvKx20Qsq1
5/2CtbwQMS/5LPAQPcD6RsAEbyS40krwXkfWmPRijQ5+WQwySwim4ED1uCArQqseZ9V324+2wlRx
+lwaP67v1gLk7Iwq90uIpgZVlntdOatBE/ydrcCckCKfmXm0rFeH7j2Ao3CBSt7dgOaqNd1YeH9B
OEJTwKWgE00fLpxygzLyN3a134H67SC7CsD5d8S/8fOkw6T99cUuxMIRcNxNTEWCThy7enlulQB1
79jOKs/lMS3dvaXUV9QCbutMnFyXbczJPXqOfLsu9m/EBi0Gh9y5ORdxP2Y5NLnS6GecMOgLA2ZK
WL/CIwGLs9pN0XToQit2Rkz4l8VH5v00m/45HO04t8t3mN6k8oAcg+4T1n4l4HJ3O3ngAMyjtljJ
6y4pG7L4iD9nwDyMK17uDUWvr9l42Bu7L24lCut1rW5U8H59K5ZO4FyKdnOKKWQD5q5xOTsu71wA
kwL9NCROF5t+MR1N1pEnYkb7LEirDVfy4br4JdsAblCQswEdyoKRv1wkTzMDw0S4UaXq9r1d3zne
H7wYMNv1S4QWSVFRVo4/X1rPLB6FWT2VudzMPWDXV7J0XLg382wpAhhPB8pxx45MwcDwMGkjdNFM
O5tPx6gaV8QESzd0pm7GYw6ji46+Y02QitZ2axDD5FZTxzTC1QFGhicTsyKttxO55+9C0ajncODi
jlNKEgrwOPxPBj4yLsyiH+PAzDs7LlUPJB/AFNeJ6bXGuGnzkjyAftf5BBgJ5GHBF35v92Wu4tQ0
1SkVwXTjlmkF4Gu7zOImSpv3Po0AtJVbVR/3fl+cZNdOj5Er+UtXRtONQLE8ET2fwriofAB81OCn
ymKH87LcIL5GSy0QcMQ3x6OZ2NZ2XR8MZkVJpvL0IZR2Aw9vB3IHAlYGBFtX7J1GRWVsd2GLlFD+
0AoARpuIDo4GS4+kNuxjYIALOrBqdNCGaTJJHqHOHY33QBqe9q5nuCevwfMkzulQV+C2bMIp7iQL
v1XKdQ7j1E1vY+tbVSyDkj84EzLsMXBB+jQeAeOzxTyneFFUWfuhqcgXIyssgB0UPqqWBgiFV2zk
YhwUgn3agssBy63+YrMjo2M0wEsK7XHBCVzT/G4Af8fRRQ7oDbXxFJgabFAJN1R4Z4VDyWKFBqSV
sG/ppp5/heaWKJKQXHr4ChlNJ0UCgDIN++tXaMkWhT6AQTFfCKJ6nZlcIpzuXNHCKocWGOtyvL15
BmvEdwatP2qzxuxbeOT+WmpzKcgLgdMKpl8b3cN6wSiKgBfpdMiQMOtkF5vayNAnypB6PHBzLeG0
FHydy9LyF9VQqioQ2EYeNIB+GWi1A7bbS0+b9qmLjD9gNnAwpPhrbZqnK3DPjaGGvHyiKi5oj77J
0TiFRfGD5PTTGOQ8AYoH25oMiClNINuf1w91yS7iB3x0yEF9kRu6tPD1CCAZ2uMDrEbgMeRE9TYd
5UdqdGsNqUuWEXBeSK0hczxP815KclVTlwgE4crc9J1RITZRgybc3kG12wNrhIm28NYD9sn1BS5p
z7lY7UTLmtepM+fXmjaY061FkLgEMQJDFmeNJnrpEp7L0k6TtW3nlQY2E/B8MWU4UH64vprl4/pn
E3WOQozlGl0JOZsivPMB6C7lbUs+rstYugNnq9DxtMLBjKa0x45l7GfRGjHeIejAyO77RqyMf61J
0owWkA0Aqj3vV4/5v3oUG1c+O+F27FbCmBUd0Hm1YfWdUVVYUdhm22Da1RFJpilp5DOQpVb8wdqa
Zh05e+sw9FaJnuCEzKqIh0jFOQew5rbpVt7fi3KAe4aOa8ybuvpTYMii3rFnq+j0eVKzpPU+cTeM
A2tF45blIBGOPCueAbo2NGIEKBGfs1DIhovhZwu4KtfbqvTnH2jdXDH/PzmaLrQ1hlKcAPtm2XQX
+c3J9NK3koY3cGhrsD9ra9LC2qxqxo4GSCB7UfrhI/kTZ+gH6VoaxrIOnv67hWkKMWKIqukkFmZA
6ypAYPlky+2XNF/zXUv+GSyB/+ygbsrtkdDBhSCiWBwMaguY1diM3iZn3HQFeahaDhD5ZiWpuyZ1
3uszfcczJPcwHw77Wt5IaibcP4EQNh4tIKxUiCN3eV/tru/o4nU+W6jmScxcBiao0vDOF3aC111c
WMMzYQ2iZGPT12tz92vaonmQYmgFhuAgjnpj7KRHXwBcDPwya8SIi3IA7w5OKnQB/0anIceaWeOI
tHxI6acozxMP40QGMlo+W6P9XNzBM1HakiqfRAIwgnOZBtHcX746oL8DtANs0/p/0JAeIROJUicA
3wFZoznFwQ4lrxgMleeA6Xqs/wpyetPYNjC14B5bV60YrKXyxrlAvc/ZC4yBCRNeBQ/ro8ndG7/o
brvMPLLhM6gU733Pj63cR9acbdBnuaKcix4az2ALLL9WhDrH5X1oFK1BI4xTpAZPysYBIONH6qUr
Uc2irpxJ0Q6wrux66EtIkShyIOF6MvNyNxA8OL165YIvPnDQAwJMKzxqkXPS7EqIzEObVZBl9Ftb
0ITYBYLvxAaCX+vGYZaozIndP5hkjpAsxxMasJVzJvtyH+3BbyoqUSxqxnSnfMljC2RfvtGv5HEW
7dcvOTr9ypgbMq2MuZJDItCIfUWiWrIhFuG+TMXGa795kbu9br/mw9HTW2dL+w3OP7SZZzgQSXFg
Ee45mCirTdd8LS2GvM7K+a1J0xzrFPIZ9RYb6c59lc+Z8eRHn3L3OcfUrrsChbC2mZpjlT7zXWZC
li+a7WQkI9v1E0L7NyC+NIB4JKtTyGsSNe9KuDG3lUGiNZa73hNJGWVbOVlJNtBjqqpXWqh7f1hj
0px/9toRanfCwkiWCGuIzcCLVTUUlSdvJZBcahyNENsBGBAj8KivaJtpswDWpUAWtDBOuXhrm899
d+tkiWUfyho5BbDn7qaJxmn5GJp57APY3LsNhqPDQRRbbK7r7KJZO/sYbZ/bourESLFg4T9Vw7jl
5BY56hUhi7t6JkTbVerI0pMNVkzIjdMqYI/8AaAdKpg2ZoZctOz/xn0X4KhoL5BtNLCFlvjeuWls
shjAOSunt7hfZ4JmA34WFhHXQat0A0FoXoprDF9mzpvlr9iu34W4QPA0kYC2kSwHO8ylkBYzawDG
mg2JKzeGKPb14OJxY/3rY7kUo1kQFKIzhzg4+9C2xZaFZrodi54m1zXsd5d2KUVTdwNdQECFwWLC
yU6q8q2lRdykH9L7+idyAL89NyCjjqPJCRX3Suoj9nF7sHSk3s2ELEzsyH4P2L41Vu3fzRMWBbwP
tI8AoxH0CpcnZM8wyspF/n6AGuTjs4Mp3CDJAYwAIGy85HFrVxTv9zt0KVE7rCp3fJJRE/7Mn+7w
xon7KHu8voOLavc3IJ8P2hsv0nRbBKoOwH+OS+TQD8ak+44ZmHSfkmgN9Ob3OBXUVC6aGucGbpSC
tGCKcmNS1uii/kDqG8B4iR69FsiMN19Q27m+qN/dJESBNCr0gD/l27Zm4Caz6YZBebC21k3bvlv+
i1UewZM8OrBGKxu4EFJdCtMMXWHaWW1MEGbTxHI/OR4ANIrYDHeixYjFc5tupzX6qMWtPFufdmij
BBV6UfgIw6mInaGIJ4BtI/4Q6WEVNnRpLx0fIy4RCiG+rwc4aHNIRW0EOLY6VoYTqwipedEAxkUk
Q3tbvV8/uoWIf26m/CVP03lWBC4vA8hj5LV3Y2reVfwrXhibqP5kjLFSu3DYdNGKwVq628jeonsP
0SkqlZpyKq6MnFAA7CHCSEsgy0fg/tlaeRQTfrDN19A9Xl/n0r0DfBkgk4FDgua3+YPOfApIPyYy
NhDYY1C7/RrUbyr9fl3EQnnbNc9k6AnGxrO53bfGXENvnyc2JcPwF1i8v7pz5mK0Hizu3nIPLPeh
3DcYkCLTO5oNVxzOQuvT5VdoZrOkRY7PwEql5BvufTQpe6xUvbNStinAjSczhMsnwyj2rRiAMU5X
qilLl+V8FzSFIrXlVZgOmuPYaNtwHk/u+2SdvPIhUCu5ySUtOheluaMaCcMm6LBUE/nplrdxFiTO
8N3pdgjoSHcIxJ8Yn3OJmqWrPacMugkSyfhSNnugf2d1FRsgiOjFaxdk29zctOa/z41fHqlm8lQL
pzfNUlXwWiPj5q759bWN1AxcWFle183sLh2b8hjQpCAHFXHHipNw6q3jpG8MLZwT856uX5klY3e+
nZoZMLqUc/T1wtj5oBjywdfQx0EPdOn8R1kei3//8p/3Ee/wwELHMNqELo3A1Ddlh+EwvDyqn7IX
ePDHLEoq6/X6qpZtzS8xmpKgIi2sYL4B/VQeQD7xye3drWk3KxHsUtB3vhpNKwAFkZmdAzFm98Tk
7JScHeOboPQP19fz/5iUXwvS1MNp0rEENjdaxZCQV7TfesW7PyV2sHckRsN28zPR20x5giLvSmix
6J+AB475DLSozTQzl2cWqs6qJzcD8CT15I+KuGrvk6k8Mh6EqDJWqXgyuNu9T8JtEtEO9Y2Lau62
LStjd30bFg0bis4A7gIMFph7L7/EyDkhIcGXGOYPUEbJdseN27qauytXFr0mSVOguUGrzCtICqNs
Uwdbxl9q83PW5NuakxV/sXj1z1alaVGGJMD/cPZdS24j2bZfhAh485oJQ88iWf4FURbee3z9WcmO
M02CvIV7RqqipGmNdtqd264lN7mPWGZsoxkKfeaFPKB4KCeJEqDt/EUInv9ex7sWHOoO/7OQk+OE
15nTRhXHSdEcUDJyjcWDMCBUqVuabXMwBvjozcyS3n+cL4ROVI1RuEFTa1hTKT9oqAbklXVcvcSj
YFWCZ6dljQ4FhF0OKHMtjVU0VwE5t6VME17YH1KsNoFWYpkT0Dv74SMDioEbI8uWFsxkBs890NcB
Fqi5i6lObB23V9ogqjBVrWzMoBshE8LG8KmIVFoab4kEkoy8W9dK5BSi+qaBH4EHuHbbdxu+/eVQ
PQ/duYz5L0PwKXIwjtRzThi4x6IM13WV0diY4069g4jHBs0wC2GcgfZncg4LaQCGbQ3aJUXY4MGj
ndoQ2V+M4Q7XHNymOiqc2/4IymK1e+yMlcq/aM0cHsHd9+hiEJNDIhRjW2KjgHCPMmkidu9wTgNQ
wgxmwxfAQa3MvlG0maN597m4EDrZrkBMoiz2ITQqiVRg5shJ5nM0ccC4xwm7PRX/WeCpO92A5l5v
FYjJm0gDfk9cDOjXV0dUxvuoScnlAXEwX4weBL9LO6p1fr2qmsCvSJgEzY8shLJMIncwPnlQ0K6B
Ym9s+TrRa+Klhjwcxt6t37I2KjZCW7lobdOU6gh0ocYeQEXm22IXGZhYEunEK/hRoz7AcsH8osfF
yguVeoHiEWmdaQWiSgUnHHogqZ6ysgkQbAJ11sL1c/0lqTp3FZUeis+zzm3MockRsZO6cZdqRuyE
paY4ejEGVsGBcK/Tm3SThJVmIjhWmgN6/J5KToGXoRpesIpRFLQHL7r2AcQ/fZs0Y96QStPF0Bz9
BMHsGpUsL5LfR7biaryZosoTpIFo3+/ySnoL6qh5yCohSEwDTerIno2pOdaJ/8iFrUpiP9Ef6rgd
NBKhjKUm4+BKDniqlRR1j4P6xWPF1n7hsdZdreFRQGzkYFwuDL9f6AaSZahW0wB1yohtGsMon/Wx
HR7BMFA86H3v7yv0Yq70NhKWBZpwrLhr+d+gENtDlpX8G4iujCVYLvAvunqZ2PmgYcPHQaiXJULo
Ky8CThtQID3JRExdfwJwRL31i0HNAXvJp98uKHpscDw1LvVQU7EQ9CRP8NTFpbxqwkFQiejXRmpH
+oAm0NJ1FUDRuVHTEwSxxYHooSgch77yDrIr+qzZI3Z3FXi2HuD6gdlVLfTkXSs9tyJZ6OUBFr7k
dEBxa8aCl1P5gXejeuUDVGFrqDUDq+H10AIIwfAr5bJBuWjoJOfvl+nuWwgaT1kFQDQ6NSYv/BDj
IAOxA1zBdSaTeii2qjzqltt0H0mof0Vls9FSjFrJhuXfku+bOQYCKOdCNEBYXL8PQSGBU6lP0Hco
VLYrVRHNdOMj8gvZLqXWQ9MoB1WMNDjhY2BNcAJ88yxLZ3w39vLe6IiLUUxf5rrMdB7haopQ8g7A
Zo7MLcfEKcLO/Hu+d5/DC0ETRdsC65dDTBxw3EXToCY5/sj76Ffhubcm0Ek7zjEi3rU5UIwtsVIt
XUdA8Xp9uTgygK4UAu60W0vCGb+n1E6CZtW1B2PRbPttqFn/90kyJgnG7ofvaYeFjA6bJh4gky8/
Gf9bp7yogNXRmxdlLv99f36IbYAhXgdk0NS18XwwiKEIA2xE/KPXA5ZircTbnmtMHQVbmmwHIA4S
hJkJ3ntSAMyMCmQQJgg3xNetEXh5W6dglxhTogC31q8DK4fD8/c63hWDelkAS/AQNC1B8pohKVoX
9kw2LsoIypvbivXv3zKYST09+cqFjInJDW9CMiQRMjwtL2yhRPt3AQq3mQW7d78upbCZXliB7jBI
TSFAStuVwAosQKsb0U40y96bMevvHwgJbi4SXQjYTzvgAjXNQ46DKKUrrbFTSAcdiqeRFlW2VIpa
JSkiF36pm6BBmrtuZ015uZwCgLjQSo/ad5iHIL6e2DS9xmVdEeD1ys2OVhaSBWZvcoQjKDixMuqb
oJqmKr7hs9Ha6mlnCtQlIeFJTjmzI66lmYrZzKzKGdrsZlyigmQLGvCFm5wCF3t8x+lGRwqLjas1
WxNF2LTCuEby77g0GlDYenSwO/OfUUVmSj3TpZqp03xGGd5gC8Gz5dG1hAZjoBrdVq8IHd5GxGB6
og/LICaCZ5YGgd5QT5Ut7NwFl6xV0mCFnnxy+p5bFHF6KqfiJ75Jy4dtBuqNnnA+AYOPeNA1mi7f
9xmFbScB+pQES9fOF18tjUlKcrIbyC/wC+hcygJAbZNrCDhsViYtwqJA6BN+7vUFKZKxaqUiVIlp
mmvT3JrrLX5nsy/bJvZySQh+2dq2jd+RJXFqsnQccnTw8b8/4Lqmn+RIHPznJX494u/h71rsv+OD
si+KHyb7oJSY9HAwF/haLyDLZB/4pvhif4X9VfYH83v9fHhef69zM8ef1mt8fa/Z/wXjXM+ciHOn
4dU5Ra8vz6PsB6dBEgVjuiWKn/J9nOhEIRl5/+dwSvva1MhgBSRwWhvV42ZCfzq7oLpkuadxFTvd
uiMNec5Nnvx+6xSdheaw4mbGJtwcF9wcRjgC0j0e+GzqRInFYl8mGRf7dP2akIh4bKm/XqhFDzNl
mjcgpLijgC2QcRxUNF1D1vVp8IGf4Cqp4VPRKU1suuNsKjMm2I+/lf8ZFP96ua8FTbR/J4l9NAQu
AHdJclZZABfF6VYtCX+SMEn2neDn+vXV3BrWdm+TZc8m7jx8yWQjk8JUrNxSrC/yAMuRIJFCXhzr
RBeH7+/1HB3WjXJnHjIAvyXUFYF7GUt0vTBNj/5ssUIsKP8KZYpmMjhJ7Wp47T77t3jm9b3ZBRw/
nEUD9RTYdGzEZL+BBiO0IweSy1f7017+PHxZu5M3q5pvSzZYKQ04t5AMAimydpP44nKp8cckoM8K
wV4TssHqEmotZk7VOcV6udlsPrBZwMAFvmMGqHu9eKIrxpkIj4NCvWzt1+0/P2xolS2UC/v6R1Ew
ZcE0hsP0xxL/O/s+/7AsYqVks6FQG4fF72Fhrg9QDt/Pi7/P5c3DgKGCl1xlDEKspZWfPKNJUSuy
mzUgQ6QVhdILzhqLLuaaFc+pqcmaAOkL3ZnALEKIYPpe812WRMmAxWfaDLoWk7bIzC27t8OAjxMQ
5wHPD2yCidFfSkaSFAHIECOyXj+vze277bzg+rxYM1ssMGv+ZjoXkibqk089wTV8SFpvt9g26Kb/
YmPQ9ivA2gZlMRjJr89QkBlZWAUjE2Car1v7hzg4DnQxo2vPaLzTiVzKmUxEaJPMjzLI2b6/fz4+
PnowUx6heJixMuL3+BNEWxuLLk6/OT39njrCfv4OZCA++2UmA3YuOb0dEYA9AKWJPtopAGOJLkFQ
Zwo4Key6LPd4kvFG4qFcLPBQ/r3Mt5FMnH+UFPxHGHuKLuzlTsMrqBRMGJ5/PPxHvPKY6oI90H+L
unkC2FUDqrYOBPbzYzNxEHlEKobaAO8oszqYtbFk157df2YCnM2BOZn31/JCpng9Pc+I+qYqashE
tTfBB2Do8PmM2UawQH+cF+dh87DZWDObeBtsnUx28rA2RSv6fATB0IAZse1H543u5pTK3ft+uaQT
Rat5gpiXAZueudWIAe354OCkPs0dk9v81GQ6kxdKDeJSQO8nBL2a9tIhuzkJN/7M+XSoMNFRKoFy
mmkfnRRmKQJO/+zUWiOvIAS3TBuPf259nVUlXbA7MFN+ev/6X4idXP9IcpNkFCCWnY+IvDb09Rm9
q3gOBlqbzH+BRWgfCV5KZnXUsDqI8wIA1rNPFRM4efiJ9Z95mM7YYTda4GJgk4dJByfwCHSFf24L
DpG5PX/g4rDLw15UPJXssrIPfOLHBr+eL9PZ+MZq4RrP3GF2X/4Y1bQemSvcouGvRsVGhgH983qz
UbCxMCfAOr+kcyOQ2JGejgDt/iiGAvgE7JjJumSZEStyiU5LJvjspzBXhXkhL5j9jq6YmjQP9pxR
c44lXQlGd6cCxAsDvi2qGqWJpqzDlAt9XcKDlJG9RzyS0IS25Ae/G0mPT49ZUxbGQDAUZ/NAj8uj
s7QsDOn39/ANi2tpQ/fAyVnDFzo8P68Pi4b8evDFv2ft15vwnwg7AGg4wISFeY9CoGvFV3CqEjYc
H4HTi4yv7m9FpMX4GX96y2wZHnNSOtHjYHafc/wTtw8K+hYM0HWjAAAd7QjKXQvmYrSt9+gXZa/X
Hu/p4yN7UrAGp4HAqlrM7cs5NnW9L2j80hGEAdkrGAOmdHCg0ctkPUgSaoenZAvXmS7Wh7X5a5iL
uR6mWyMO9hvMWkwNkCQAJJlMzvXlGn2iIkdUZ/wKFvHSHhc/ksOt8ueAfoJkg6oEWQwKeKo5H4E9
GFfTZKYjDAJYdsBQhEF0va6d6quc2moQ/SQ6r60ZPcfLrnMEJ1qmTrUoZvTPjQ8qTuRNjnuRKg0v
5pDX2sJJeG1fRXqMqFuZ4sOm24gbzeQdbUa9/D+EoiQezRUsWsP4HC6skVJuuLDzIDSOqeaZ78Fh
3LSLrwrUJb/pGtrWRprlqZgzZqf+9j9z/VfsxDIJXCMAARTEGiIdjofkl6cAm6YBv+7eXgYzWT6h
hmW2gp5pqpsdxaYiSAaYDvQcX0+24XE/RzbZ0SDFSvkSncHRt8VvbT4+hDEZ9j7WGIEqEj7xa9X6
W5PfOLjnOV9In1hGhVGNhQzAbTIoZETZwzMeN4BSuRbniC9zkMPnvqLbuSI9AL9axE2dnN4sCVBj
AjQiEm6K3+JZhOqM1+pScPpj9tqvgKJFCxAPkjl1dFcwjGhcHDgriD5PBFeR2zY5B8EJsBos3kLz
TOGka+UYk24z2LptHLpF74TWbKSNndXplC8lTzQwp7mu6MpsezE3Iq5yW36oCfE2lWeqRCdP1SJ1
DtJSeZjb23N37ZVogHuAXFsBmyMCXIDZuj5ZLWiFAImeIH7UI5jqLYy9RNAxZLo2YA/tYB1Z9To5
yNRDWBiQ5s8PnQM8eWivlCQP1R5nYO1a8m43OinNliLxzKd4xr8T2fSnYzzfcvjEKHa/KZ4eqyqW
sgYMiqb63BPNAjepJe3ec9hbqPlz6k2wammy9Em4Uw7x0VgmJtSAwz1mlrKcuQw3Zg3IA6DYUcfN
iu7hcV4vmIGuAT7LZZ/2tiaSoCKi5Zq5VXnOIBIOazh+z0i8UecTiZPT4RmouopBRkJLzg6eOVQc
0oKma29T4DrIX8r/RwycPU6TFb+a5MRyqkFMgwpsiGxWKbfNEwj8MWhP+dcgATcWERITPVHO3xO9
9cBkUALDEDAkLK2CHb9eWolTxzbtVZ+2ZrHziEb0lbZPjkAfoJ0d/qom6gwQBY826e5XsjqyiylP
9F1CPjriff49mNtoz2Qwk0cNWfpKqTOQUg+IPSqsu00eCEAlN6A8+6wt1wb6SUEzZCFEombE/T/X
DU3kT3YdfQJiUY1YjAFxz4RUu9IWrfgxo8mxXgiL0XkCyoAdE/CrmPUOEF2rZpFSY6as8VYpYhg6
gIaQDEd85aaboPRg4AY1gl71V6WQFpXhy2DtWfrS/xx3/F5xPJr4lmUshbmLxnZ7cgavJN+cBpRP
FC0kV1YWk/ZV/m2ccV8R1McoW+692FQBbvmcQry122CuCQJgcBBQB5nt9BDyQ6uGHLjKaLiRzHCZ
WJ1lWNh6Dka75IS/3qO2bXUKaCOz/2poU5O/D96dW3A9gMnBCww1kVy0FjM30+YWY0CEjf5bb16/
dXtY9aa37tfyr2jJBBVX6Tp6lAGwRPnVrkY60SUA6p4b0c3zhCVhRiz693AvNX4yojge86hpYWf5
Eu0sNMNzMVRx9zES3axBFEkGOyTP0SMsEY9+86BKnRnBjfnDBsBgcgFXhyN49swvbD1Z77lIUzCA
NsAVZDpA3nsPHZm1PW713rWgyUwLOYxjEXybVDnFGw1MC6SISb4Olgl9Eb9EWzeIO/O63YZ/JpOb
PChRkgJnWIVMJDse+RVP5bcG6/mj7wNaInqYfKZzIu+tJ+Br0NACK4cZWdeKVqsLLm95mMrqe79H
a0uBFBbe+3bhOZqBXOtoWZ054FQl5txhuqNXUQ0H7wTuF9tMdfK06GrZC4FexzRahA3pT6ltUJTZ
WRUATimHFLTxM6p03Hp2D7Cs9Vx+9e5yX8if+g18GOSS3EM+OJwO2lIt8Zzq5kgzp7OWI6v3E+jp
7yt9R4lezXlaexL0bdj4MnNNMoJKehKttFfwDH9GtPjqMXnTt3rLfcm3c5blbaEt7ixwimCsoOlM
gTq73uk6ENFpMnrITW2k79IeX5OVvJS2JZ40C3UoKWkWf8/1jv68kjhd37CucIlQDEf5gcrv2aI3
w/2w9Y7tIibJtqfQ3jQ98HbwBLInbTXLlnITzbie8XSt01Bw+UCFfH/J7Y2TB9+3eA7NaKM/Dp41
LrSIpLR4FHcjN6Olbl3SiWimXS7UVC/4UeRKbOpOu+HDBXw1GvwMBmnQsL7vzH4lruFFmNLj32t+
BoK4fioBXgvHUEOqHkwX0/scu43KiXEZUdkJXmS8TZjjJttKcJXWnAXSmKWx6U0ZShtRD3Mk7uMr
sIyX/Sp4dF+Lb3nmDNy5YxgPAwdmNNOw2ScqDQg4o6LEKJtzD/JRsLOVZ7UGKjhEG/aCHZl5R+ic
l3CbGZVFWOVIwCL2hhzFOQB+sfol8AiF1kgjKp0AJTE4CspI5LfMMXYjVNlztQE434yRdhtUZzJF
QBchIICykfP1u5AZur4mVH0RQZm0Jv/UB6QlMopodIIDvtH3PLQot65tVAPMHbZbrwCigV/HWDkY
s8nEPszSSAYMMdYYsRUSLDxLfHM3jW04KBw+ord+prvrpi4FFQYg8wJeKzLC2FVdvD7ckhz3ZRdx
zBaGLrHL13q5B7WSTlUnfFBNVBDDTX6tVyoxnPw3pTk1nsDig8BaMFfpdhuQwFjQbIMYK4P5vUFg
q8JKqoTwPBaRogtU8Ui6QGU6SC/2weffl+s2nzERNlGhWQkY+yyBMB/F54vyO1lFVKPyF2+GVu/M
gRjfPVKwuWF4IvSBbObk7sh8UXguByUiHkpYoPHyM6DeFp1YCdwg8cG1q2WaUX3n7edaam6tAraq
/0qenCijHH3PVf2IlrENuP5fb8N/lc+ho834FOdu/om6uhI0WdHUiAK39CEIUBPGKXu2RwcxNNjX
MlG/k61yhG9Byx2gEdVd+TRHcn7nNcY8UXbGms5AujnFuaw0rhTlHBu6zY71Xn+Qc0Q8Ciq51KAe
Dd+zh2HdLVXE8V5mjhJbwZuJX0ie3CHF8DPDZ0epftUVsudGIjiqKWkk+wIpx2CXJDCrdfAZOm1K
Zx0q9q//JZ1plAtlFXBgpfORmaDFMwoevcVeALbfc2fmK84J7FlD656CQu0C/AWYmAjyT45TK8VA
t6qhG9VD8gF/fjcuOFQZNjaaGRuaf8yha959AC4FTo5VFCu6JyYQ2FEBzJUP4+KhXaNL4kFyEJTl
N7Mq+NYvwrwA1y7DK0KWh58IDONEUdsEz657CPco+ocaaldgGBMt6ds9zpwd5npMd08FIC+rcAB7
wVTfD2om92IIfd9QEBH4CW12qQ0QQKsw1X2zBA3ub/DYnPS5J+7WJRLxvP0rdzLJdtR8Lg8gN0Wp
265+QEajX4Xkm9+IiAEJ0POzCal71+RC5LQ5xu3cOvINrGu8HDfSWjILauwMmlvBsvriv0SibYaF
glt7HGdeuXuWy+Vsp4gQYdXJFZgaIho9Gxv50JuG7cJe7t7qtWvHq/Y4kDmZbAFvNxbcAwYr3hKn
Cl9o1KBX4iai42u3K2i0iR7GlUSDOeXDHo4bOcxQQM0PI/Oa+LZtqEWKH0JOhej2eEIo3w5W+Uua
Wx4a0dbDsjiFTyA+gsW2/Pvs3ubd8ISeK8k0CQUdN8BbiWuIY1r3sFVo5wTH2FRsYCgs1GcbvES0
3aqvge3jUOl2tXkaSLWgfw/gnmV+NYDJ3Hsl0DPVwwB6c4ti569gXS5/oo26DHcSgrZqSlZzsF+z
Mif6TxKDvlaLDvpv67cEKSpjH9qqExzSF2WLuCLnoHlcsALUhc7MlmWDpjutMZRhUCEwjt3JlZVV
T6k4NttCY/FKSzWTDfejrLrHZj0bMrn3qiAMDsULlHD49ZPUVNTDxRyKEfbKqmwpsLhN8bvUaQuL
16uJEJqlPTO9e5pQ00DtBGsUtF1TQ78rc2EQNSmix9ggyh7x97eK1OmCX0uHxCwt8Qjhi7lretds
0JGxBk0HtKE6XdVUjvwxyNjzcjBs2cmO44IhiC5razOYGqxisgE6DhqS58ylO/PVJJQBsoyuCptw
Eq3J+zaJ+FCJECBqaPydb4LjsHrkkBXrF4pdIjqlreDe7kWS7jybWx+Y1zFnu9x2LGLWKAJHTShI
xYBtOrEeVMAq8H2rskgCjvHyXUSA3iws971yBgu9aOR5K64kW7GgL0fykuAYtCvPrJG+4kICuLQP
1/Kovx2cOVjLO+4AAJ/ZaQfNmQoEk4lZBT4RDjgCHNTLcy5a3pP0yb8NpqhuZQ9+4Mzpu1XXKIbX
kagAFytCkdPkupZwQ+lmKgvXVc/NR2JJn5Lpf2doQ0RlfokS7G9gz7/UW309R4d3JxEGNi2GFwow
QYxCZSr+woJDCNQo0CIV0TU2ATE7pAOcYVUuK8Tj0YT3FFDERTdAFN9x7yXJrNwJN4iRo4/S8maU
zE3zBuaOakCAKaJ5A/R506oRoWKRFhdjkfbvAZVeK+uE0JbTWI9frIwkOH4llYXgPYvZ5gjYmsEm
J/EqO3n2aEmW9pA6ujWzN7c35XJMqAi9Xh9+ELyuY7GfDjw6pLOAm2PVnzFPHgYzR1V4gJVYc4s5
hSve2kgIZzKkU0AuoYR5yibZF+hxy4wgpuVr9CHTMkXpV/uMHlLb20g7UnRUJv7HqsFaVStQvf3+
8u+z8Q+mBq61PgahgUMIxxNQk1M1MQB3Su+bMKYCeEXQru3oK/4D4evoOXPiderTcdX/9pUtkplV
vzX00Z3JssdQyohlT8tvw1QKNL1G6jrbCevEESmYtTmUvynoVEfr0BiSfqYz8k6Q8Vrk9G0VtAbo
IRApOukyOD6mSw9dQy+sgyn/xV47/k44CO8SupdKNDp9/z3j++IN1k3F0NBuqA7LVC/keOyQH9jz
PvWODBQSC70zrHEX0GDpPRoOILA6k0V23V22/C+i6FiAixFMtLHG8QkHuqoYWWjBVk7+I1B2W1Ne
FU6+LkJUaVBtRb03/rUkxvwLfPvmA8cRTh1eWQmVRhq7hxd6KPABOiiWmD+3cLfZB1eR/iiXFvh1
TQXt0CSZjWPfGq+QiFoqHvw9OGjnpNmFxEQYxq4SsOH8QT0ISxhU4qH6SVCjsFBPtWZyTy5q62gA
l2RWq9y7WLhaMJoZjQ/K5K5n6ydsBWQlhuGcvuLA7f3WBhqI6dUmNtrkQ9BF0Oxz1oG+O2cD9Dvw
Mhl23NSMywdp9CU252St2e0r2N0ID66KkAwPKakeFEc9NeYHurvnzOV7+4vOSJW9cZjvtHQzVQJP
z3zkv8DIZPVE8oiLeP3oNHb0jchENLu9cwInilsFoZzHpxAYbprfdOmu2nXtEbC5j788ODLIXKhL
vCdQQ0cbguYwXG9aBuTMaEqjEJHHBOqWrZ0MEoBzBZAL5GFDXl5GSlDGb6lkMduNefexuBQ92dYw
6YDs2kO0tG8SszpylNsh7+V4W+bLF8ucWqS3vFNnpk/yxkNFyd/a644hCzPy37lPGb1THdDYIyfE
VH8XTt4uexZMPNDh6Yd7rx6EwwpU5aTcziXW7wQ2cYQZz6mEehaWzL2+RpnXuV7qInWMOGqB9q1f
bh8glZ3b6VqEu7vRrA7SR0vd+avZqh32j08fR2Avg10PICFwgSeLLnRZpReVl1B0TrUGwZw30Ra0
CdEyMkOn8cjfa3zvhYAtis4mFeDkIDibWGqJGpctIrkgNaOjjUgC9VbeT7nwX7xD/omjLR31nIjf
InQH9BZKp9Jl9PL3GO7EMuAyyOjcRF8VGD6nAApSoADJRMcYhhX/I78VLMGLzjgaPSq0WQOowgIZ
5VxT9b3TBaMQ4QUQu7G+yYm34odcnXIiSoZ6e7DED/ddtEZYhElmez/pDlWZewOx1mV4mFMit1Ej
GTW9oBlF06oBOonJFpeuN0oFS+wiJ8EPpNSIuvQ2AGrXZzb3zhQV5M5VFYYWMk4I2lyf5DpOhSKu
Cxg8A1Eekewz+edk5W60LYAwEanfJt8pTdbxatbQvD3GkAyjg1XsweeeRhwFFzRccolEcrgU390P
NERuUCd5MpDMc83stcXFXXQdugxWyV7e+T+zevN2kcFHiyASUOENBBhuQnNcAg9Mxstf7KoDjybl
JwMFSp3zHW8VcwvSH9/UnBdhQbwlcM7ReJkjG5lSHQl+9LfPRgpvn2bYnajlZqYnDM8pbnAOPlZD
zvA0hw0kQJUssg2QafO1u/BEJKIQJEwdKLm5q3Vr8sLSR1rdYFlOpMUmJyBIclTKAOOGiofmGYfb
kkDcZ/LLcZXZIPDkH6vFzGW+NQYYqTZoLVEsjyLIaTl523UFyLbcmA4OktoxEWl21Nbx3n1AadZv
6pEoICLKRjhzruT5zlvJRDOsDjRRAAtqMllZimo3iqC4hZNykleyxVnhp3z4VHYtAt40WqInvVkM
CYHlK1HghTndnD49Fzhf6+/rMUzs3ZAPgJZkYAzKl4QaIBfPNcu0BiLhfav5VOei3nfO+dWcmcd3
YW/6Qey3oY/3wl822wydO6a7AaUbjIVVSoQD5wwvDepjnqXH+m1mp2+dyeupThQoB1a8WBYx1fIV
wHrLQDfbF7Q0A3iJbTStj5E9d7juXCMUlvOMsAMpVeTur2dbg0e7HAIc5xLAEO4y/xzR/VYQ0AgQ
b6/QfMsfew7dcDMzvXOLrsSyTbhY5JCTQvTb6ihDcmDfLnrbI6Rc97R5LU7FejbteGvzoSzg31lO
1bbAFf1YiDAyK+I5qKPD/JC22eHehCRxXLzHr2CCMP3jSVqVNA5NBhIfzj0e907W5SjYKC8mnfVN
Xrs+1npE3IREWxCBUv9kWD/iElhDaLbJC9Ks1/3csbq/2CihU5kTZUzTcWAS0KMSFMpoOGlNZdHs
Esp9JPDYXMLCpbMm0N0ry1h//1fg5D1u0JwqVgLTkY4Q267TP3oHFPCPVEDjy39TRofdBbA285Z4
tEhMznADLFhvcKEgG9p/1djHhGg2DjERTwHquvJDT+eYq+5kHK9lTg6wngLoXfVwVXtb/o3WnYVC
MifbxLtiiVIEW1nOPXhszaZq8HKSkzWNlbpUtRYCecc7Jk/BJlr2Vk7549838+4Z/Xctz9btxRlV
8sBXuxJiWluzm5BUtoLptDNHck7K5F0JU38QpIKt3tdoegd3I2Z4vqTl33OZWbLz63YxF6SE3Tru
ICXcuA5AZV4qE9x59px2uROEvjoL5xzYhZxGkGsv7CFHPghQZvW6tIAV/orKn8PfE7pz6s4GLoqx
EYVHCeXkgXAFo879VkfCUIAXpec0+TVQpFpJrCtHe+e26ikys8XfUu9YAZDK8NBgBugICkx2i8Wd
/aBwkVSy0keEnmlihwi+GZt4Wamoy08XUvqsOTk9dMRAdNrYzDpxt1uJ/n5M2VDAMa+h9fdadfKV
aIBKJ4ERQJJj9Cy0xLNCgcIQIMEqcFygkUgo4Ni2lmcnJ3C3/r0Edxyqa/lsfBdbXMSjWBkSKnWb
1WgLZmzLb8JusEUSP+nbb835mIkz3qnevBI4vYcNP5aAuoNA910RSAcY7ed2LRDDUrYNAn+/yKvM
zfHWzmRk7XCVeSQaWHXM9RxDfuBKpcc2lyZ3Ch+KXXsKNVPdAMenJaNjvAs0MguXSsqs1rkTGQGe
CbYXvOcIbSKefi27TYrC9+oGYcVTC8N985pRbUTRqAyohV27DgDBpCAgVZjNQ/LpWzqOIGJD0twS
3GYRMAzm3gDpGAyf+iS6KXVun+k1HEnDtZWGiNuBfiYU/qT4YKSmdCiWwQZh1eWc1r0TIUGEEc8X
TDADqIfT9E5rKKXf5QjqNsjQawvj9IPGmy8sQQlzDMVnDr/o1sYif+0Mc+5luXe4AesDoEUdlX5o
wJlufJHoAmdg8YMP4xG8AyoZN6oJV9NDZAZWUotOG92eq6677QFmMRk0ICPWyHz2qVi16T3ASiLI
qbfmYMlb3xSXkpmuBzs2WVm2bvooHCVZCtpGM3XMjxXVrZnO/js16deDmFj7gZYrpcwPzLmCI4mb
9WmsXbPaBuiANrY6Kb6jn41Ion1u6jNP7XmC10/6tezpaStKvdUFyMaBAzqg/P6O9Orbl7LS9zAN
iXpAd9t7csge6934qQbAg6eC5X7MqLZbp+N6FBPVCp6VFFwiGAVKwt4KMPX1JP9MnjbtM/erL+Rj
HSFj97dM8Y6qQesuevNx3WAnngsoLtSpFATgTB15hFHAHbIvQNvt1ICl0/aPoUa+eOL/qo8vJeEM
WlqAvTSRYEWVXIMzqO6adThXvn2nLBGRYJx81KsJqLzUJupdrRUt8l05gVPfAc+T9Bt9aUVO5KDn
CAguaP/kcB46MjbkiXNm+0ButwDiESLFhQCfE9TPtfaTg3ZQE0HFlVfWUWeigs1uSX8ItuOhjknB
2R/ibOv2napeFv1GagNB0Tu1kGOuZLVSKMAnIBVpVsji1iEBXxEc3QYlmXsg8qGAOl9IAL4rB6SZ
E4rqV1Cpwx6c7SO/NQivByNer0A0gtgzrjAYaF1U8IUtvAQPmq5+CG3sP/+qHVELCwjAgO5mnto7
5s217In6a/Q0EKIUstvX6HdYmYJnFUR+aN6+9O/R6eGk1Ytuo2okPGhOxpzxWXf41gu/HsJECzXo
PspLtheZZZyk1xbdA9JWcdBcTnuL2x7EQz6HFHBbwYgYFiomwM6GMDUie9cr3qCAqPPKDKGd2hlY
q2G1herdV5UVPfRzwu7MD2Ua4HvBCcc7P33eXRdQRWmmgSBwVzn+iwxcyY3YEP70EL36lhcuYDtX
c4/5nTN1JXSiXkXOT1I9gVCAdjneQiA6qEEX1Vv+om3FhbhXQGoPBIZkDQ7NZA4s4NZgRb4B+kRn
/U4iirGul1czxj53Ez1B44XrFNtwqa88kIR/ig8e7Q/pc2Aqy+AteglOoTMXR7p3otHgBU41pEsF
FMtPHOIeXZtdlRd4OGn6P6S9127cTBMt+kQEmMMt4+SgLN0QlmQz58ynP6t18G/P9BDT+/OGAduw
ABc7VVdXrVrrCdTa6MRRBLtLkTprYjTRkh7WZBd4OsjyUgdu/jX3mLHUbdYBlzpKLsA2AgqMfsrr
GejbOs1bDh9ROWnoxKfsWd/xaxHqQhvSqSBAkOYfQthrm/RdhtpEwSmwWe+0R9AVkg4v5UFGJ30G
BlE8/yz9qG1yi//vScNrw9RygyA8MsawRrr7nJ56m1TY3pWtiAytvtYctD+5xovw0u99S7Hv36UL
r08kouHDdeTLACKlG1HQqkwoSCB76z/zm/JRJeZEt9LRATSxdvWC00DSG24DlH14DtLvzyjrJ9CL
TEhFQmkONWnul9HbAB0hz88c14LPuLJF7R9uTmLwlcMW0MfZIdvr36FLMOSiKx4tVBv2/CfPkNVb
eF+TpP7f8VEHRyiqSRwE2CycENWdAjdjaBMKMGkfHlpzozOz26xRUjuW4wXSIYgyoIZ794t/SQKU
kaY1kLC2ATZRwUo33ZpVTFp4XV6Nk5YXLrJeUdsR44SaUOOgZAaNCkt+zLexfdLODWgl72/S2zY1
BQwmpPMCLf7wSfT7pknlORaNqECErbjc4XO0s1+NWaPCXTWmN33Vrw/kbObbXXIEzcfLI/cUbsoP
8KZ697/kdonxJQCQgswOiClSULl2S0lfGlVZp0Afr7jW0888aJDF91YxVVsGh0vvJV+MAOO2jQgm
kTXB6AlHKPCc1yZbY0hGfYT0/HwMd6PbryExYQkfxU7+AtEyyxWRUOnqVUFZo84NyGx97GBYa13E
1CvAjj1hW2/nA9qZR0R3jPm82cDEnKGSSBKUbIAGXQ9OwwOq47OqsCQBBAEtCIBm8wcDpkIqd9dv
ZusXHpasiu/tgxlmkY7C9YaXOm4Xahl9pRb9ehyQfFrHR33/pH6La7T7bXgkwNCD19gWzhQXMfbx
LbL7xywASajGkRezfD3aKQ+0sC577J4jKsC9HRBeCv0JsUziaftiV7+oq2prrFlMILfUAJRhag8p
JTfkZdZhr3ofIwzPx3w3YPu60mNhJr/LXQVPhaJci8AmNqtXbuN0gAz/mgAIVtbMeP0mvKE+h9pk
KlSCAl7F57SNo6y0R2A9tyq4UMTHsrAbd3TQcbmqdtExebWgJcbYcwvWQdGNAjxK8OCplamIPQ61
QM2gNW+pz/qHtiN0zI3ln4zIxA2BIpI9b0TB5Pa6i0Yyhu2F/X5lm9oBVVxPVVfBNtjK/2Qv9S49
SVug0XQM2yit2ZIqs3zmXxlmyX9LnWpwE6nAlGDjIQdKHTNIXiH1W8Ist1XBeiPstO28NRzud2NP
UBQw+S2z7nw7UkB1CKIUhEyAHKjU1RQKQzRqfVGSKo7bbaJDcSiesbYrpKUQyiZor+pW2hNjoOSt
ez1QYhWc1gIvIidEhxh+2KZCCrlCq8RLCwW693yL1PYefWo29I++71u7ffgjAXVpjXIjSTs2IEGq
UEeZVpkDQq8XwnekHfpNvUrWxjPIvpzeadEmJ3n1Q2SXzMwyOSk34yXtDEQgHi1e1NtfjYsikrO2
RKIXtO8k36Ouq329CoBzXMPsJh5N4T1eM5f39hDhWYIsLxYY1V/ocOPDLnIwfYoiQw9nZk1nBXzz
Z3CaFBs1Bt4vW+evKJNucm+yk7UP6DbLf9yCpAh2HGEkmk6RbgZW6Np4XvIZnyYZVPKORYS+gnGd
eNOpepNd9VE1f5V/kOhyCgfodg99SazC0E9FkJp0lCAxeLBQQP2XroimfNrksoSt3W0IU8B0Rshu
JjIEjoAc4df+arJzJ37WX/87Ag8Dv7CsU65rTow5CIhl5Zgd0mPrAn7onHJ3hC4R2irIoWo++31d
mQrrRbaw4HiQikAPo20dIBZqwdOM6xsRWs5Q8INsOErg+S/J6ZDcZOaziDOiphfhjo7GFaD9wARA
vuRiayWRqqZFKJSWvJ82wcN0iBDicetgncFax3qU3LpGqEj8tUYHs1oBuaaQ40sr3YXoeih3oRvt
8dZ0A2/2FK9mvq8XAjpYBEsx+p5QkkUj+vX4dG7WBmhLkqMz29MhRbfyd+1Mrv8afnAuk+if/Hf0
dOqgUsAgIUwB7Nm1uaCNU3FIuxJqOY6Axk+84aNn/qT45PG+K1kcMbd5aQX4diAHcbkCFCLS9qBY
3eSQrMEedaUVKG4d2YKa1JZ7BuvT8I6+Bkt8gkTavvR8J6nN5DP7kzD30MKqXn7EDc6qVsesU+EX
xwC5x8jhASpb5eh4AqOGLFrVkXsaQSfS2owbYWHvkrgCCpm8ThLU1EWLFpwqTWbY1VBtWw0Z2sw+
xBNizJNwqOz4lV9D+oA0taBfEV1ueWVWWybWjvURVLQX+kUuxB1WoHWFneD6CZDKojP8ySwoQKlr
gjTwUWXOX3j3HHw2mxfGJJBrj9pxl5PwQzt8cYAnSSsLY4b9eAe1H094iNBSM570xKxRr0dmMkcS
9FV0/Yf4VX3lzWElHjrLsJ8lL7Mz5l5YOACI9JCmBtweoHi60TBT8yYbswnl7ofmpYH2CYSjdtWJ
QzH4JB8a5qN84U6+skc5adyauT4UsMet9PPk8PtoIxV2+lqitUpYx168SU6KxcLPSgsBF2phENkA
DR4YN2gY6zzFvSJ1QJ6B/EsGc4sAvisEWs6XYCNr5nbnwJE2GmhFkODRzXgTrxHpO9kKArrrcTs5
uQchVudR3FWPOTq/7u+JhYczvunv12nUwSizWVOzCl+nnuvQEbYiIC+9BRH2wp3c/OA7vP3nvsml
KOHKJPERF9tQVgq1bAaY1B7fImdeg8/2Q7TC406wSIu/b2ahKe8iV0LV/75p5mipE6jMRt1UIkx3
f7Sn+a0/fiIM86ADszll3mglLJ6zhQctphcqZYSZCz1+N011AsEcygnGGtjhEyDicWimfyanco7o
u38d7OBRQJ5mDTFBSP4wEvQ/HeDUgUf7JMr+uNRQfqe9rWb4QVirHRL0TgoACciEnB+cw64XAR1X
3LfBFFztGJnGgTMbr+sBNC6s99CRwNGqm+NWcMAwfNDtoTBX7duERelfZs83z6Xt70OH4aBuy7YA
exNFHl0gXblIrVzvjCQOIkBu8L3JC9JIs11/on8Cj6/fnZeAi3Md7pQTYAJOt1IP/z0LCuPAuIMu
lnSDIn68Ni4lMVdnCnDu6IH64MBk9jmqtlK7uPpzUzrd34m3yXxYQ/cvyMQJLQxK9NfWNFXNwzjo
UQuqcdohYlmZmtm/vxUe4U1RvwtP09CDBlYlbjdbG+V7WrG6+BciR1WDzA2JHIG0o6kR5H7MxaCH
yHr9liHdEeJVFm/8hwnNQQ5jtGTuqI2oAw0A0kEQWoGjhQodozQJuqj20blgyVb/OMig5DUnCLS9
RNt2LbkZEkr5gwFqfRRGT8ba8LocfW6qCQ3fBgCg+5+z5AYuP4dumFELP8lrzsisfKd7KqopgZPs
/RVyC+FW2kSPTCDIQthzZZAKLYNhqsoixvgjsP+CLw69Zud2pcHU+OKDFaP0vhlDvKnTKIid/864
Svn1ech8qU9gcbBaCFqaYErYxO4JnboolIheYt+3t+TUr+xRl2vYDYOeVbDX2u1O2s29ZZgJau75
Ubb4XwXYX6HOaB+wxCHSOthr/+Darz6AOlB5WBdqU/x8QLNvRBd7THW/gs0rLlVfM3koUIO567+O
GsGkAWdF3AWeRTQFRxR3Ra8liKgmS7DrV5ROHj5xktG8jwdRCG962qBn49RB2I5Vi7z1IHAaAFbh
mQt0FXwW5a8EA12rg9bW2MTiB2HujJyv9xj9+ZEDrjwXtAlmDk/5PEDl7Pzf1UdgHZSqaF1B2h+/
USkWWedCRRy62mpwfYF86AB6HphF6THY95b0IuEso2k3e1olzGa/25caal/II6ELCo1YpGXn2nkG
gzpyUtHUlrgHdRlYhfV1Yr0Wb8U6cVm+a9kYQZGAhg6t2DSgaZT8To5azDOHfOi8MiwSKWTr2UE9
acV0TTdvBDK0C2vUNg5TLZhVA0OrHHUTbDgzPKZ2FJnq8V3e5jHj2N6WGSlz1CZCx0slCCjq4s1b
2yUQClCz0FK0/CBjZN0/LLflKcqWer1qqhADqNjB1rDpnM9xm3joC3gj2HHOHY/MbNDNnUOZo3ao
IHfgsCJDa986Z/qlbXuQOQF2JoPYI3hsvfr5zDyTN5VUyiaVXEX2SR+EAjb1c7YKbVILm6xwB3Ee
KQNdQQuKztFDfMW7uccKnm48PrEtg+KY1L8g/EF54AGdZM1Uw7bwZXwnv1x/L6Lo2Lkj0tebYs1c
zpvXJGWP2qlK1PFJSZZT3nMAFg0IVQgPWgX+duS8CD1ma6V73cq9+/voJmyh7FJbth0mI+Mq2AXn
mKvH5ueD4vH/F/0Hy+MjwTu6pKDQQO2fFPJKoWD08HAb0et+Z3uwggDNloHgqHb6X9H6V7jptuiS
uj+82+DkZ3x/7VJ7yMglKZZjtKoQ7gmVKED6u/qzdgSAhvLUfD6z+tKlRZ+DWoCggrIK24dayX4G
hjWP4MtJdGbsGucorCfr+PDmQzWA9NVoB3G9j55/q+b0DgYEM3C9cBuBfdN4embmUokbuIoVMX5I
LRM8EZBFCi2AyRWxUCS5XIOGHI2u0WpGXCqbyhmt3MWAEmC140FUM586nuWglk4vulvQJwZmACQC
qZ0VyigBNRNfo5zd66vyhKjQctQjihQ8I1pZHOOFJfLziydwxEMTIxthqXJ62ULwbeYGYzS3ERmZ
R4REANYTwrcfpOCFjUTP5MbXVPi/rxF6m3hieBrAHepa34HZc0b5IzQPg1mA8UFbi4wQe9k6AgQF
Pgnd2XT6FrpaWdWNWMVpI2Z2L1klHnCW4GEHPwweeDUUM+QcmHdCwnZuoLXYZvZm3RaCyBwAeg0A
pohGMZrjqMujUEgKNPGq++aX/hBkAL5HyHBMX5qL5u1f0mxKH7UTPPHAqpVfkWv0jGVYuvWgtglt
dLKpiKbo9VKXYoC8ZBc1Vob8vFse0djrKnv+u0UFqgR9kmj8w51+ZZHaXJo4dUaTw+LPqx8Uo8PJ
ABa0BQ1bzao+3DaFETXhi+FRL7usHFUQL4RQYffUc2h3TmxzKcjGHydP+2Z4xoXzCbYsAVheZLIx
o9QNN2dNytdQhsQNh/FAXCUzsZdHtNip+/mdYWzBKeKpCvgwTKGMR8M7xkitygCcx3gsGUfemUEX
CMZCCPL8is3Yw9Fl2CNunXJ7V/ao6ybx5XyWxAyQHQCjz7JHmMVd9CggPWV3htk60plcPKVZ7KI/
yhPDOnHx96xTl84YDJU657DeWQV5QBw+e5dH8V23+cfiu7bC3wyDC7c4MqJgvAHfFAAXtCqDyInV
zIkFVLj3AH4PG9VTnOPpiHpAuYKgmpeaG7QCd0hF/EMjI5E8vrBNHZC5rjWxNWC7OPcm6gGWf0y8
3vnTaSarJLq0qpemqFWFyL2YDmHZgDk934XHdsXtuTOr6Lvk5jAgiNjyyDCi5Zey0mqtCLBzRazM
YLJpQSuDWj6YXtb16j10izdjLz6FD9M2RjCTfCYTY/Pe8pj9zOjfD6C8QJ3N3Wjw5AOAiZ3OKrBJ
ujdC5In/BvjKrJ3QBfQd+FRhA0pcV4O2UOiNR8N8AWG/w9haZLT0XkaCWUNJASQCSLNde9ykjqo5
4muAVxC8wO8io9YdQjjegHAZyKvI7kAmyHustV56KYJG8K9h6hDlHMSvmhGG0f0yr3lc7jxgU4TD
Cgc4Kv9B3YJM+1+DNANLHzQxxOVh8CPYNJX5OzdFrPsMHOVk88h3gLmJMbdLLvjSIvEjF0GFMlZZ
pwiwGO94q/vtP6Vb7gM0OweJVa+8BWVRg6NOaaqi/1JpyWy64Rqo301uZ54BLBQGl6C1GlIaK/FV
frg/wp/n/O3uQccU+PBQK6VL+QrqhK2qYSsbj+pG20qvYIOwGvOEHkTMLe+W1iu2spUiHudXvC28
s8qEixEDti7SG8iXAqVDXXOhMaZ8p2PgqockgBV/h8BVH6ITZ6cOuk/XLBjn4h1+aZBa1C7WwXuP
yghpw0RadjBf30WzeZxWBVtFkXz8zfReDI4Kh5oKIWvtw1bh8L6joi8uMXkUokG7+Ur4mkjx5+Sf
vsqHwGnxUk9Ql+b/eykQgFVEhQBcQUQDWEPqpI5+KEADZ0Z06vle9md22+3njPhUc4ArfwxOpScH
CCvub63bjjxYVRSypGD+BIKCTlvl2uwLiVQDMVqA0sbJ9oM3YkMrZg4BNnTu88h548yyCD9ugTHE
MFhVUAQCX+8N5kuqkrHpczwFNNEat9VGeOCsyFHXIPGcz92632QQNBjfhW+W6NXSIQaKVDfAq8nz
KIGRKOvCX4x1QehPJhKAj24MrblgleIYy63lr+RHQJI2oYxwqmO+osk+ovYZwNAG+FUAKMV8U/tM
xvsqmmYBr2hbA32lfWy8SHNMUXLKve/ocMuEGJkZDi/EUUBCIyMKGlvkJulHl66Ore6nMCs9grwv
dbU3ybD9x8adrWmNyM1tJpuxqxauOyg4gLUQwqBEX57yk8Us8InBISDlveaB8PKgoxg3b27KK3+H
Uq7N2/wWLzyGo1zczYhYgScDqxzgR5TXmGZU9bN2JPmf+Q04d+kzRibvEG3aV3XdnssHNTCF30zY
zELgiPYmYCY1USGdKNTtDvXfQZtKDVnEvXEYwKr/mqzKVbSvN+mzYDVQ9VoHJ9/xfxvdKvlkOucb
0AKO0qV5ynNITdjwBjHfu8UBvTfgZsw/cQkCyNiswoIVWN26Swl6IAjr8IIm7GNUYDUNwjxmvdTg
Gc0hLhfxe4PgSjqIG8NFnFd4jYRLKQZOeKOtkZJpLCRmWA7kp/B6fZrwGYApGYCp8siBU5Ou9rze
cgn+cx7dq5WFHIIreT0+BVxFqw6QrBBk7omXw2FzUNFQ1jy4YOX9P+w54OyBkyV0ZPgWWihcnmZ/
4Ee9sYKX+kt1BHRXHFUPZZffmpOvYvBwC5uJQde8cB9fG6WWPFIMUGITo+3XhCZBzZxX9S7CjdW4
YOU9TCvGgb51XVf2aLLGrhSJUCDsvZRrHdLu2ZkzBSQ4d68GCobtXtif71u8PVLXBiknPWUF9EpT
GNQepdcWLRMgPn7K2TIht8HjtR0qsBn5uY27CXbidQ0Y8K5Hv4QL0oUn7CKnWE8uqlW6k/+8/vzI
ZWUWF14p1/YpjxWogS83ZCEHx0dWXj60bvyeOfBY2xFyViTc0LCL+XW0PvwZT+JRhHBa9OljiVk5
14X82PW3UPdTweex5Lf4luClc5BZBgc3OqKgnQbS1fizeStfOC8+PIb7wYo9FvfHQkBwbZ26Mwxl
UpSErMS0UR3f01PTANJIQDclaYvXv5J37qyvmJkpspEoN4J2UQQDePcjIWlQ3ozLxokTW7gR9SO3
W9BsHOtX4VA62br4rhDXs8qzt84abLaIswTcUyhS0mHeZIgVp2QGCTbHNw06SpmzbRFUy9YMmkpC
P+G74EJ4hjs1p8KsNzkjDbo00RdfgBridfxjDJU0JjO+gFsBZF45+8xpP9HV4KWgXC++/KfmNLzW
H8xGmoV7A3ZRlJaATEYSlnLYiiZ3dc5hgVGb/YBGGrSGPqCzGawfK/CvrrLEYt6Mt3EImey/Jik3
KQXzPCQ+hspb/VpYBZ2tnvoWSHvB4t5VUA7EG/HAnfgVk8+X7FZ6W4HKBr9ISyo6dK8nWVTKKZRa
H9kHb9yJz8ARxjbYY1a4jjwkl0FE8Fh7w/blP3tNjPevVeoEz3o/TnHANehKzUOz38Z/0P+LZhFT
+L5vaCGvQGb2ryXqtOa52iSRjPFlgOUe2rccOWzOKdB0B5HY1mPyjBI/eG8+qZWsdb/UhB72IC93
UPA8q5y3HooAa/+Rd381K6aSycLFcDVAyi/I6hj1vQaD0heYArL9zFviYHZvzVMwM8X1Fmre4D3E
8wt9Cggjbwr6wB+iEl1h4abUbt8aT3xH+LDXjwpQVoyVW9qZGnokEagSrAJdy4KuWWXMWdCCdTB4
kB57G6Dydhe/QW33QZadDuqB7S9QK7FCCJZdasdEuSolQQK7wlfihC+5HUFzWQSptwZImyUe5A8k
XXmPtMn/y4iBZgcDCGGlM6g3bqiKnT6lGu7YTbkTvhtIY8IF8c+AlwW/d9x+/pWCAVpicX0sBWnA
OWJZ0T2IOguNss3jauBBco0tdBzd0KoApzvwJ0gpfVWuse5WTAnbhTotthHwc2jQhr41yFuvvQ6X
Kr08VNA47X7pnVP1zrgBb6bkpZsIlOWoZYEAB9za0jtjhpdc+6Vdam2FvI4FtSZ2N4OnHbkHXG/7
orPafeu0VvvOEgBdeMNjoIRPBFBt4DJpnLZUC4PGd1FrGV+TbBqv4aPwkO0TItE3WgP4QjmUsfht
YfOayRjrQihM2PjRjAFOGXSjUnPMx2Ez1BVMNxrYe/iNnwPGNjvTCbxkK/0x3UulmR2Zz4yluAGk
ZAClI62OtgnKH0lFXiXKjCluQdWJPLLpPwbr93BvsEVoiC+lfe2FKZkKEOJBNwJ/xghLoFSQ8Dso
n8nvYj8dwZU+ubKrnBKX/wjeQzaKanEj/R3lzbpOg1R0ZJSkTQpZTohKaId89f7sW8WWvZaLPunC
HPXKEPq5TaFIiElFd5QAKTcr2kNGyZIeiMq0tkv32T9Q7hP9eWRxUQJHuyOyFNeHVKxHYIrFuEVJ
HxTVEEZeKeZoj9tBADEpXvHKRwf9EBAsn8cTY+8uxUOXpqnXRjkaaQ5RixZRifIlOnmBLFRCpMeP
6M4zzpB69wKgyHwnZzrDhQsc3pdIeCD5hZc7dWwEMRzEUYDpaYOQwd8LbgOiBdx0J5TflY28Ss+x
d3+4P4BlaiPDJjqnIFcL3AaNyTOEMRH6CDbbJ1IELtCzXCLyCyByifjTIS0ko5O5qIJs1AN+sAvN
YSud2G0e5HDe+xBqn1UJIFhDig9Rjqn1kmzT0MxUS2xtHXo1QGqufkGvtjK5p/xZWocs5rEFj3U1
DdSqF2OdGENBpsGFMC+IDt6a0epXsW08CA+tE5oaUs7W/bm/xc3rgCcCXAC0A4jSQed9vcsjvUwg
oZViq23y3R73bX+KTxDSeMIeB/WXCTZ+t/vm7HOM594/2BZwxiBiBGJ6XaGuo0HNeTGestaqaki5
Jyu0EfyJIAyZ7epVvsp16yQ+6iTbCha81fRw3/pPyZ9ebFIl+Qnk0GdLeepMm4JgClu8r3IztPiN
ulFx1NUJArqEUDpZK/vBPcSb9xNU4sBD/AgBcjvdKl7l5uBaBLM4kyRoAZgLfMLfb6JdeskPdS2p
DQpXxzfOCTYSuEOLc/qK1jrwNcSvYK91zglvKqdqG9iA26Pj7f60LMUmP3yLRL4NjfT0YUzqMpcy
A9pl4ICSNxLIkUPCttYjzwKmoJNkioj97ttcymhc2aTO3ZT6fa3qsPkZgBJ4N77yp+nEv1X2O2hQ
AIOEx7XDjbzFrK+YTKILl8uVceoEDIYUG0bek4QG6XMpHH+yEo+DYNMAWRXBjMDhqzMzSosHj/Ba
/m+eqdMegMXCLxOY5VYztNMUs9gkCSq+zdeuepKPUEqz1b2GDLzIrDYvOtxL25STbydEvJOE+ZaO
gjujko7A9/NBBeJTtYUNf+KPhiV5MpgiktdHiLSa/0DXAb9z+QnU2e/zth5UH58g7iUBW6x1HmZz
dDnr5+jlbvZWetpGAm3E/b22PO8Qp4LwpQqZbvrFP/by1AQ95h30bdhaDfxqZ/ZvErhRNOR1ym0M
kQK8/EEo6lv/dsVAGAslCJgmiMFrfyvk6RBH/PiTXRHsajXB9X1i1rdf+Utp/kYF4mkyQTRvpS86
s3a5dL9BEwxNBxBsMgBQujau9nWdVDOMS4RbyDBRtj1mv6AXYCln3O41eI16q3ivod5NRNPXjKlf
uuAuzVNbfqiiKFNHMnZQkHyNb8k+RtdwaQVQSYBwUfKLiNRnx+/7ZhedqgZBCMILQsCMVE5Ci6QB
BP4ohNTgWD/3yFRqxxy0ouU6WQ2g+ZFQIlcSeDh0UaOpJnbAERI+y0ySkltHA2YDMMlCNUECgSZd
w+2aQgSyEqVUER7tzeUfRwhXFdhxqm0kgHgPb4HVfYIG7f74fy6y64vu2i7lXYUmSvRJxepq5pO+
SXfzqXHmY++ewSWFf+sgi9HhnzWQ4JtPioOY47XxOEAdFad22lX8IlhA2uMOLHYFzunwyiTdIF9w
7wupfakXRd2VEvnCY+iFT+Djg1yfDr4rfMG2BCQQXAgb3RQfIGYSgpiuZ916P1Uo+guQ0kGgDyET
QtJ3fTLkZOrKQQTwUTse1XcA773aBsWGWQMNZbXbUjFRYl8X1heCUPMPdOR4N7E5N4V/YsEHF/ar
jMLd32+h9msaBABFCvgW1J+R1geE4/eHAWkC/xtuEr4J0S/+VM2aEG8qa46doFiAdV99At3uXah9
FacKPgGF4QydQCJE2dX1Z21nn4opfU+gRClffY50DqEODz4UwFqGd+nhC33YbrFOrcFObFbD8c8B
ubNIBrWR5RkHK+HxVeI+ekBn8wfIyZKNb3/lZuSJxwJFzNcB9erJxZOXdYwWgpTrOaE2aRY2hdGT
ZdG9zw57cBU+ooY8n4Gcep/RWRqfkbLRdtrRP2hkkViszLfOG8gACUR7qNdrSG1QW3QWjKSrhhBU
YdxObidbmpI39AM9x1z6IfiY+BTtKS2zHHCbYIVZvMwIpQZxXVSYrCQdX5UqkLNlvfIlMxG8HpK3
IPUSLXUG4ATeFMif+y7r9qKATVKi51GshaukShByN3G5SJDBhvSgiHadTfDSjNto0QZhz0AaF794
ajnHrJqNosS4UjXYVqIn9uWqLH/fH8gCPgojubBCXXlxq9dpO8BKRIhVJ/QhFMlD5Y/HRtYtwa97
JOZrWybykLXyhL48FujhNpVw/QFkGi5QNH6JFHORYde2yfSmoqFnnKMvTipXfFeZdVswVm7pjrsc
L7VJlUzoh97HePPQa/uXaHxto5eemVe8TX2RURHpKQP9i6gLUqPKwkwougTvpC75nnn9OxMnB5TN
ptQEu17+6vGijDpglDop2sgiwN4ZSNPzqoEegRrG4L37LnVhH6E7Tm5zhiIp4+N0Ki+Xa2obBT6m
fJjNKtrOugdaNENB7ZqHAjYL7Li8j4FWhUfQID5J7WPRaBs/IFOR65NZ5ugl5Yq1nOcMKMOi90HU
+j8z1EYeZWEAVApm4v61LY/djOBZdvVUtya0Ms6WFjfO/bPDGhi1c6dW8Kuwh0U+m61Wh86VPglW
0Y4VY8+yDFF7NgjVUhYaMoPac6IcAGg3y5gF71qcP1SN8KwTSDaR2rGylpSR0AAl74NRu0leh/gQ
TLHd+L/myFNQwW5UFon04llEF48O2QLwWtGkRGnZdapPcPKR4uqV7g0NVOb3Uye4/7BQOso2aAMD
r7FGLVTSTuJcJLCjNJM1y+twFpyOS5z7VhYd2YUVapUyXa61GH0coEQvd3kzpW7Qcu9aCzyeKHbn
IohZ+SmWReoWKiRf7McyB+Sg892ie68UYOB5BDxdsBHjZH1/fIte42J8VNSHnulY7SpY66s1JzzH
9UYZwvNcD3YBlVdJj7z79lijozZkns19HNWwlzajm2nSqVQbU9ZTJ2rjw1iIKeOULe/G/7NLaK+o
t2KqaRF2SS8AwTk+1c2fSvseuYf7w1q+cf/OI01cAgxlFJc57LSG+NEkIE2p45zbQg18J2YZmjbG
UXVysK9afJkBUiH2f7i2ZJEasEYrXl9QTQRfJZDR1pwr6nYJ9GyXQkZAY+UzFpcRzXI4d0AGg6Pp
2pAhqploTFjGsNxnlTsmZ6FE3rZ+Df3V/Zld3KAXlqgbYOA0I59HWDLEl5bHPLo5sgh5bXaJboKm
4l/2C+kpJRwnaOekvIrMDWkb9WQdK1iKBDuDsGE7i3s1HRiV58XFujBFuZa4Tkq+BCmABezCoy4O
77EyWfmgrmvFYIxq8a65MEX5lCbmcgiFYRLlAHUcQ0XTfPcp60w1stsyJAKkCzuUN4llyOv+NA/l
oIia7RwvFTEs7Rx7o0qfWsjltKdZt5TWvr9JWFNJeZVEC8euqDGVlSSbrWgUZlqDChd6LUOusFzK
Ao6YjBLNx6TNmvz1evNXWVFCmBPWlHj8naJmxIvBUR+DdZtFb36eoZe86f7E0EtKDPRQ6dARiRs7
rnwboryvMlIx90dP7NEP1Ivvoclhek7Ly6FDy1aOFJIAXLUug4orVB2lcDnVTg0H7FX/MOMgHFRA
BwiYryxRO4orUkUa8xo2efQ4QzjbkYvJnktQaYsyI1G/gH+R+Utj1LZKe64AdgkdLlm1lfotr1py
tBsyu9CeQU+TosAfsaKYhYTttU1qkfFOayFxTxrEhE0eHbMWE1nabfyYSKba2XKxD/hVEjuoXfnt
ftJXwrAJ2wctcmp1GwWsPMDSCb6YArpEw3GTFEopPqdRgo8hab5VMfHK0WdUA4k3pbcSUkDg84BG
IxhaKPcnlEEhRQXMxFrnjWr+Lujz+f5uXbo6Lk1Qbs8IJCTggRe25LgxG3nb4PKfuZOQvPj8r/83
U9QmVY1W11oBB6NuBDPMzg1XuaW2VbjcagrGzC0v0N+Zo/Zo24R+lkLg24IjsnhwEHBAaMqM59Cy
ESLRA/FltBRQA0pGQ48aDqcuadAtGYdWFvjbUsoZS7R056qgCPqfGWosdZQWfjWTemC+H+snlWve
mvxQpK2rQnA5BLkP435aDJ8uLVKnbZbknI9bWOzy0QqLlfEbg5MOU2luIs6aJ6vrc/cfNgc6MoDA
/P+bs6+9eIs4tO1I7yMfAOCGnl1OG5y0PRjCUyuxyPAXz9WFMfLzi3xImQZ5gMQmHkWl5IxDhN3I
WeD/t/zS7QPBFHpHFl4K41zVSJG8dOCwZ72Xluf44huosx3kczoaNQasqqbhf4zyQ5jgQnZkDjdY
6fhDberysdHe788z0y514EtNC7Whgd16TkwoCfL9uQCFnOiWUPni0swsVRR6ZVtAZHDf9OJxuRgx
dVzyrOfifILlsnNSHhoA6uj1rBfN8tIS3SQETtAlJzHRxdJyw8wXXEBKijNvNy3UfKS2e7s/kAWw
IG4jyEX8zwgV2A9G3WrGCNSAYBwhE9yKr4bh1dwukw99BGmbV0P0mvagF18ti5Zj0RlcmKZCfa5K
ZK5HuseSANfoFN6coycuBIyt5i0VUoCcpjC8wVI8g9QBcOCAR2o3EAmlzGM+mAlEonya+n1rmFrk
+iUAGRKEiduVXjiM6V3KNl9YpG/XXhfTZsphsde8VnTU4jQls+n30PsLW1PCa6MpTT5l4cAX9ycY
fgFuJ6279GNDEgzU4xWYNfiXPKqdiAfyJehXjNEt7tALM9QBHFsjGdQCtWed+2o7s9J2cOGm7lcW
B/5t8HvX2iOo7vjYEcOPoBpNpdAYtyMxcRNXXHwCdRJHKUzTOCTl7yqz+VBxE/lhksdT3TGuruUp
NaDRKoPY/SbhFdc6JNRG1PQKbteM58Tf58H6/nwuT+f/MUHTUgddXhVdBxNVjpq5VtpD+i+5QaiZ
/G8UdJt8JviQCyajUNChWCeFHUzbkMlosbjroXAAlhmQo+sydbL5QEgjToeVNAnf8XdPqPVVrZVO
7M/7XJG8QT3nENHBW6JgXIiLTuXCNHUfQlQ2m6MeL6FUeCnH0DTS3hyibt357/8fadfRHLfOLX8R
q0iQIMgtwwTlYEmWNyxLtplz5q//mqp3rzgw3qBKd6XFVKkJ4OAg9enWxx9tvUjmgDClbPDWsNkk
6TrSaDIOa4fay15fpj0ZVb8qiZPbw21Ym/v1XSLONO98qMiayc28fBomXV1hia08K8HbkNWR0+nz
rtR/aEPuj6SSXCoID6ewhYEsLd6Y8KrMDWofGbndLejZmMAXmExP2lJdx1q1tyxQubSnWEOV/Gj/
Tme8VQawVHZs5QX1uI7VwpzaHHfne0A4WWCwoIJ8AIMcvoDKmOK5T6iFCvJ62mekf5gi2ZPamjv+
yi3/QkCg9nRshwpH/CUCBOglI73BcTBJ95ax06evJLENEL/S95Tl9gQObmAGbhzAxKiLnCpdDkUk
u3YWprENFLfeEysrY3UdxaE7DOa9Nb50mmyZFR+rNyBcqBRmt6hzh/awPMT9qO6MIB6lqAYIOjcp
/I75ZL1QaGWvdVJgbvYXAUT9I20tSVZhARiEzoIid+MwgP7UTM5sHvT6pmZfWRk2reVSgDWUqZUo
AC2IxxTDCcI9awfJ1kU4bh9uj7gTBUueA9GLLJ+sddyK1DpMMVQZZtNnmu6en1XCkN/AcHmlJuZs
JSZg4Azh9NVbU0J1b1VoSHZBMEnAhGv3Boxbu+H1zspmBlg9F86c3VQQgJvDn225SLKlDGjNppsk
bYZag1MngOLiLhn3ENVzGB76YslDqWyM1rViA0Mr5P80QSCoKPrJw/wxUuddXreP58dIDAPFTqiD
432UZ7RCPjnKURQNdUsdrgX6jJeBx4loXwq4TxQuURRp1YR4loACYEcPmh19m+t4nxS25OJBuJBB
2fCfxnCpoo9ZFvaWjRyLm5Ql2htB4dP40OGAXofeIrsPkPUdlyCsJhiNvgRcWN5EBEp8Axx3ZcwW
WZu4uYrrr8g2J3RdjrterwHzA0y8Jf8ZZxa0BtUU11N1Puq+ni39t/OxIT4TY6lCUR/8CKEochqD
Rq9E3TgGEPvofApTvN7vIlCcypuqvLA7D+7TPbgE4SRr89pxf62Vn7gfbKNN7BfhUs9DijYvGoqZ
wVQIJtkGRLir3EBwq+Q8KF2WaYCAn7GnoBUVO5hItCRx0yl1Z7B94aweygysZC3jJgIr4OWUDQgZ
qrDjVPXPS5Ptz4+aMCo3LeMmATXjvlVbDJpdXjd5AXLNN4boPA8i3KluQLjQh5qFpcwz2oFLfcdQ
ji2yYEN0p8WAmRNc0C8W5XAeUtZ13ETIRjUvegLIIghwp55dwPblx3kIYWrftIpbsEw9wCushZxb
g+VbNNdFUO578zqGbcdXgHSojBOd6iiuPJ1YiRmNgaEr0Hhh452WJ6FLCtQ2TrCJsIyX81jCVRgy
Mv9gcUPV1G3WmTbiIaeXuDWYtMbTO09HVQfkdM5DiaPiE4obojYDC6aoAKXp/ZUezm5iPEw59BfU
PnwbmuyIYnZ/rAIi6U5xyH/icuNmqClsYVN0J0GO76HPZ4ZP4TRKHniEmXjTkdwOQ0cBUqCvrbMM
r8seKiMGaQ2ejnRXNbYfRrvznSkOxs9GrZ+zSYJLP/S2lqNRWegPeCAbqr3e/jBMGXNUhsMleS0b
B6tW0SwCos20Hv3qGI9y6WNfJrKsu2bVvxP7P22CAOhpmwpLyYPYApYdPcXjEVqcegrJwt5dRhjn
pY+L/WdSv5VGJ8kdAr0I3Ez+O3aotj0FnhQzM5ccwHEL6c3kTxvY4c6aVKfDhqROlX1ePQ7D7NgD
TFli1LMNwY4MMFTUYakwsIfJqO/mXJW9eJ8PKYjpnn5W0TGjHTKMcZc8dcMlte67MrpIsmfT/JE2
pmSaiKcnZMM0+MzBfJbLOro2V/DyxZrXZCp0E92hRPW63sIg6jgVP2dwr+xIkhGEwcVQwMY0XODg
qHHawCkNCIkbJG1cXDos8tvutdV/16bkzCu+ed7grN+xmSxKPydJG6BprD5WxTGPoVj1njWHfLif
tb1GsNb+avqnOrufjcA7P1GFg7jB5vKCYdWkM9c1Xa8PmQkqOlx28KbfW7s+9NR+/I9dyuUFeDxp
idYBLsx/1/GNUbk1rKCppFHC1XbTKC4rtHZiZpUOlCFdjpT2v7SeSHbr52MDD7mnY5apiV0VMSDi
GhVsyGsK7niVu6zenR8f4eoA6QJIVquw9CBcDFr2QLokD/H0MZXXiqFfm7n6bDbs4TyMeLe8weFi
sIuqtA905Bh9fMHjoKb7Ccy2NOgQhr7aeArclQIn6lXJrBbH/gaXiz8yK23bL8BtQFJrhvoiWHQH
h0cvKGBEmEIk1v7ZFtF7lUCJqUbVRN9eMQa69fn2C4dz8xlcXOrBUuhjt+ayrL+ojOqyBU0un1DH
oywSKOGWZgPFBWdu02rE6QtWBfkvisBpEhzuql07vkCt8fCfmsULrqdtGhT6eqYMm10YxS6w7NlV
DcnWU5hEYJFlwrEY1X8WN4iGMZkJGxGk9bw32t/gPlVl7sWqR7unRm0ls1u4EmzQuLGye5Z2bMJY
qeMP0jyZwyWxn8cgAsv3sqh2c9dL5qAMkBuxtA0UoyzX5hWJE8IaSrnWGuI05U2u+9T0ddl1kDB/
fbaQL9KhUQSuMUGVBF4UnBk3DUvSfTsfGWLyzQaD21QELQhUxYRGqZl6b8cjagazcnDKnED5IZtu
6jG5Vbv2vdFHcMCN5akNlqOyvmg18W3caJHbNFnil5keuMWAxy6YdOdOYgeKZMkQZ8B/g4uvDQog
2EqjGh+aqMuFgkeMrDJuwhqOSud7RIbDbTAg6pJUCUNY4U7xoAelX7PWgR+EBEY8V9h6S4rXV6gn
cguHaZSgraE5zHwazMVpc6/vIHkBpbXpXjWlJubCXSsEACD5ACEASEae4oUjm4LUQCxlqZux2Sn7
qxxvvFP0bYKOXHGwwUFWUC1SyCrvhEG8AV5/3+xqwthWsnKtNJtZvVemcT/KKmCESXuDwK2NWZRT
LOzoygladcWyq8zAS9mhNGSSM8KU/VFjig60cOg9bQpLEnsqR4RGET3Q2o9BqFCxRzL8eJAtRMIo
3EBxvRZMZFCLYoWq71GZ4Zit6uRhIsloMhSu5/IwgkTAeuZU4isbD/8x2JyFrNZLmDZBXoZQKUTg
/+L5RiO4YKjaAaFCw9V5fDUnbgnVZr29tTM/SSGTqkvWIYEqkQElUpSzrQ4nENvlJleVDWmeMkB2
hZNe04f5zvzW3pC7YAe92+8Qz8EW4xj+wRbjfO4QTeoNLr/OkiYtEu3jSmQ5WtCLBjE2uSPhZa95
c3J/HktYLLkF4zI3dLzSAduytYTTduBgH8INCOKFjnmXX+T76tJeHPj0Zk/1LvRS2BcH0FU5/wmi
+bD9AnI6H/CkqcemgfBZpl2fXM4z7ki+WY1naj/PAwmfsbZI3MyDTmNBxhBIJLlESu7n3tPVS0rB
HNEPjbmroeJSyy4v/jZoxbq4ReUmoWUNIRkU9HDrlNcLNp2PauJMoYOr+OilewoeLru1oD32fgZ+
KHtr1WXBxE1OsqSxOkDkCmaJ0S74Zt4lL63H/BgKlfM+xIDeJ57lGW5zpA+1p/xAxfBxD3FQRHfl
tgcs4hAMh5zqQX9tduq9chnLdu2i1M5QwAllH5ijG7zibmbOS5rkqAVk000QT+4sXbZECYrBZGst
f6AajJdOI6wp8i5TZyweReDQGRy2fB9ICxGEh48tCjfODQqhUXoMFNS5qtBYZ9k1rF6N6Jfe42E/
U3a25tfq06LuR3tHZ9WXRPc6T/gbpS0+N9JZoHRqzoCf6aCAtuFeBf+LZmV1IIkKJnZ6EQ3d3qhS
t8IpU0nGI4hGX3ne2n7Euspu1mkDL52gR+IjtPJ+VKDjDJJiXsgeHoUHzC0Mf0bockXPU0Q1juSN
tWvbq2V8NhUT1c3f2+RJLQ+0PtbLw/kuFm0RtqjcWUGpJrDK1yJZo1Yu0oVdjtkfRcte2ln5dR5J
FrHc0tMMalkUFtrH5juqPc3DYxf8+U8Q/LEg6bO+YCEaQ9LFJTFxA33ZLVnhnYeRDRUv17hYdkT7
ce00Y6fgRI7tTm8dG3I7UH/UfiXaZal5qpkfz+NKepDf6IfRNGhqBNiQfm/wbjZo95S8nMcQ59Z/
8wq/G6ZW0lZ5hVGKR1BWhxrXHcp3yxovG0reEuuxteLDeURxrvxE5HLMbKdNZgRAbOrrQMVGGzoh
sp2WEAPcRsgxQgH9L0JS0VotinjXwOijm9IecT1iG2X/fr4lwr7TPsyEQPOifN+pYACN2aqkQWrT
mxVnVq+DbPaIonu1eRvite6/4XE9l4fLnCZrhX1aPzTGbZDu0vkqsV7z4H4yG8kOThh8m8ZxqZip
cZKqqxjCPCyg3x+btHWiVELJE2ajDQiXatNwGPHkDZBgrH0UfbtqbOP8bd2C6CEJO9lgcenWDIuE
pCqgSpD8bVBW/G55m6dHnVwqneRtSdh3ZJV5Y1BY+etqnnXtXGUBtkvws6fzeKFBPKSWyZOLt70b
FC4cCoNUCliUoNheR7fNYTng9eqYX1dQ6UgcPNzCoszTj4WrXOc7NXfgMuoTyfgJfICwMdx8Axcl
XW8oRpNiCgzvtzr23c/g9P36/o1QaNrU3uDSPYMz/fwCN3pXv1goBP8MyTcI2Yfbb+CCCHejU96G
6IceclZePrr0Ybps95ATfKvfo3vdTysoX9Waf342ijfFm7ZzEZUVZDbbGrhQzLQUuHhPl92B/Ap+
QTIFb0vqjjj1G15Jb6FprjP/CyLCp32/RvxmnxIYRpraMfDp47WdYyMeXI2gUydAnh3rob8MHshN
sDjh2/mGCyftpt3cwp6YbUXN1TkxgVoabmngbKL4rewRSILycRDatI6lqHoAhRsLU/OWBJc0c9Nk
cJZackJeP/avHednYz6W/g0MoW0AUby1E8PczSL2W8dJxtYiR9X/LJGKw5WKe1sZY1aYjDao6z54
gwoTwyYaZqD21S8lMLwsPQSwG52tbybuDeN2d37EhDpLmynyse/f4IVVbiv9en86u7XLGE7H7Dv+
oEyW3dAWtomv6lvnqg/KVbHvnozEze6Vq3l//iskWfFDjnHzER1U8pCxEDe1hrkyarvScOHE9JV1
a9O1XEYqoXs9RGvc1E3hBGbtqv3vvje+shRvULickzXFSlMAipq8t5rf9l4dvdPUn9PaSaT+46Ir
y+3wcZmGKlOTszXLKkPrzAy1zHcq8+Kh9/rWi3DxRqsd655RASrJcbIh41IM6WsV1hBoZtfvceEw
Zb9BpZYMmGwucOkEzPQSLrjAsIkzLt/H/JgvewtcP/hP7hZTclMjme88GY3OTdwP68Dllq/0fgzj
pwJTMDkuZHBn+3JSJFEvW6Y/ft+EfWUh5uMGg5cdQd8mF3C4ra66S9vPnPi63SVOq7sP8+4p2w8X
o0Ph2nx+2gn3wp+h+pEbNvgoPgjwlokWK2nnh4zhKlCSXtbw+zuHUmJDux+6g7wuz9ArVDcItlZW
+dxHR2ZfdvVzlPlMlzRFBsTteOik1GW+Si5V0D2bfhnTDSo3s9Hrv0SjgR7Dv03isog5jHk0oVjY
Vct31JpjZ5rhrbWUFfCKx8ZieCGELDHqzk7XgTnRVS0zV6khUFxzKwUZ6Xh+9MWz6xOBm8GzGpHF
MhF9i5Y4c1xjdSndgBlXQ6k4WUi9dmSSJZWK09UnJjejrfW5rl7F6+KifkkJwxEvK2DzaWf5gbWV
gQU2zAmF1Go6v8a9kaO0GFX2ZsYUaIzHiv5G+qV97yfUUzWGNV2p41T9MLooe0BxpQEtK6gPOWAC
xId8acFcrVBJVved9Qe0wuC5n9X5DdaVcNuqJ8ML9SgOvGaqyTEiVfZuVXZ6zYZwuGbzHB5R/wYh
zK67bruYrgY3xuTVth6/D9YMZ6nUpoeFtcbvSK0T+G2kOS6EFOon+vSoVizfpzV91CfFPhglgYaj
Et+VdqxIRlF8A4Eo+b9A4SVl5mBh4AOgSyFyoYDhPy1OnvQu1b/XsENUrpbyCQ9m9iATzRYvAJ+4
3NV6MUcaAXNsvXZcoIOiOEFmuunX1uxPFG47pLCsgKwSpkENaTPau8Gwi4Lf5yeCuAt1KLapsEhY
VXNO51pY20ZazADpk8dw2avj00L3KXZ6KMrI453SvjUrje0rq9sGldsoGKt7czMBNWh/xvVzrCWQ
wLtUhqOePqZUdu8hHK4NGpdPMhZT6FwDTVFeY/3dQInVwvz/2JF8SpnKJAxsgCTVfdDfEvtmUkun
Ly/myGtxHV+U7oiHlkr27i3M/rq96hhCAgTSYqcDWEV2li0dZLFYE+yXaXLzOLrpx/CmYfNP1uZf
WdU2cNzIQZaRNT2Bfk2ovRq1Myuxw3THSK8maY+K6OsoOf63Zdywmc1oW4qCltkJOZpK4kTWobJf
FWzENXaZRqgDNnxMvPMDKdoK4dZqNT2FRLT6YQS32RjUEA1UilXnbp5yp2mz3Vyk7lj20AIq9lGY
HOa8RXG5+nIeVjSM1urDDRYhhJx43mIBDyPY28EyPmixqrL7gSapY1UtTnn2tYqX0fNwoimxheP2
DEHEqKJOgEvV+zFr/dZ6SjpZmhStslsQLjRZY9lLOQAkLH/DwiJOvSGDrAIUFcpLEpiSbZC25kN+
w4X6HrzomtrqJsDBxdkyVpMNjREzjZws+DlaDkjLnh5AfuhbD+JdC0cxFArbc+cE2tsXOhSC2is6
tAH4W89MMarEKlFAzsgv5Fk3Xl462alc2J8bDG7Q6pzqTbrqZKQRQX3MfgxRP5dgq/5K+l+GTEJK
GCIWJCVBZDBM8FpPE4ulp2VIR8z0QsfNTQRZobeJlpKDh2irh9vof0D4FTwdIbmrrNKBddk+RwXd
FaCZf2VkPiG4xdqsFqXoFbSjrWI/wpVUPXeuOfw6jyKcv7ZKNLjIQQiRDz5b7+w4TjA2g/bcpS4x
E4QAHmAhHM2GTBLqwkDYgHFJGJcxCylTgNnDY2DeaRYq3+kbKlU9yo5R94UqPWRhG9Ry2ITAFOc0
EIK+qFigrWYBpNqHrHGSifpFKplA6zfzs3eLss7uTd6FNCotaYsJVNo3AfgIJtun5C7JJDCi9L6F
0U9h+nFaZmNVtAiX4pB1xr4dwK3UrV2VEqeHbnMx3aqaTBVNNJe2qNzMtdMgtMd+RSWvdv+HdBfE
/nY+AGX9x2c/OLu0RANE3024M7PxuFNZ5HUqoOukPZzHEjZnrak1rFWzQOVW5oJleTcY0JAYEQmq
Zl2MBn1toKV7HkbYJLxvfKQfaBtyMFVXJrPWA4bivAb2ln3XV8YfPSz3oNzuz2MJ5i+0S8ka49gL
whv6NC6aJDZq8IhRtGYdbglclsbhRo9lgnXrOHNBfoLCTdxiNkroH7Sod2kO1dI5jWyJEIQ3AGB5
pkIknMBV57QZsznHcxoAgKatl6N4cdEMSJd+Wxp4MQbKe9TmTmsFkpcdQT6Cri2xwQaDiJPKi2HZ
QWTqYdOhpowhg6uBM5nGPasiJymuuquKyrhNgsA4wVu/Z5Mr5hBcEJAiwEsbdpAaSNrykOXHpU0l
7fq4fP1rvDYN49bAIjLNrI0ApKHkwjhS4nbmPm391H5m447UBQp6DlOyp0vvdL2FDamMBi6Yatum
8hIn2KTRsSL4gnm+zsCgItYhLQ7nY19EnzoB4TJ8vhYUL+v4pcrsBxO4LYntxFN71dq4hWAJCFWR
E2njY4ntl2SS/z/gKOyFjBqhYLyfDibYFss8kh4lBThMU9RYKtYui18K47FVSidgR/hHObCcPN9m
4UQBS/MfVC63KFVGRpUNKKbpd1roFcTFRnWn1vuwdKocb8gyHX3xQH4CcjGLsroiVxY0s2mvUcxi
T249STZTwq4E0QpimCa8bP8iXM0GC6qwGhGuatzdTHY0eWo9w9Be0+GgZqOMFVr7PSqg8BxGjcWE
1lcpE0QQtVNbbecphDBNbIdOhzM3u1lJxwW1BNhqByFBveJNVP48P3qibL0F4WJGycAJW4Z5pb+G
7pR+z8hehUkXc8dGsi6Iquq0LRQXKJ0KobYgQ3vMyQepf6ruY/oSVY9Tt7dRFD5WfpZeR9mbru6X
/jBmLlijcewRmXibKOdtv4OLny62VAseiMh5kAip9OdCnT3cOYBKP0mmhnAE4aSx+j+DJMsfZVK8
FYFJT9BinULcfTcTxa3K3fkRFHFwQUX5ROG2RJFdRZmRASWhuae13jS/WerFoF5G9T6glwOD/RK5
itNrjblT/0rTP8Hy1so4nGuv8Ql++xVctM6Vqo5djyJhPfYZCIRj6fY1dbqIQUIZ95ad5HZB2Lfw
9IXUABxeUFNzOjtMiwWZwoC3LHblZS3Fow4jP2lHZbeHumivAX9ZuvrLrs62HFSW1FFaRehgCvPI
2p886uCZzE1hA506eNmBo/gI//o+cbI/zWHexVfJy2/4qd+Sm9jT9ljMXjI43asHmaCruA/+/TCe
BY17nbqfRnxYbT2mQeToyzHVJWcWUYJAAShck1W2nsa4cV30cc6yQkdBePNcq8gRCRQyLujia0RW
ECLq5y0Ul4viGfaVi47mdK2v4rEihUTA+bkiQ+BSUF532ZguQCjhg9JqtZPKnpCEK8e2EVx2SaYp
j40BEHFyhApGZPhj/jNSDwmMppWLoL3SZBJOoiiAJ8GH0bNp4dbmdCbAYj6fE22NAmOnWn6NCgMZ
xMezJT+7CdQHVlMCbIn5qsjAiHBySBAFMG+9aHft3ra99j3ev8xev4P7rxe4AXQ3nJw5IET7Mv67
KGVv4bnIUMqcZvPaxBjyoiryNHbGzLiIF8m6L8TBXh9WD5qlI95Pu9IyRzC4YjRznm5j0zOSN7O8
peTxfBQKB2yDwiVslSjjqt+KhA0lPFM5mCFo5LIaOhHXGlsy6EUwOA5RGOWdtmUkWc+GEneGtpXf
KOq+QXGl9RyEz/3i6LS8TO27HPiGtUN1iC2baSJ4AjsZC/d4OEJBjfYUPpvNMNLKGeTF1aFn9CZ2
z6IXOr2T4ptSO9HigdJjYVLot0QmxiWY5uv1kQUqO+7yNcrNiJbh/AlHTlBAVeWXVdVe2FKZKpYI
YxVKhxsezro4sJ22r0+HtpttE/dt1VA52kx3MM25Px8ogjWVkPVGD1sH3ITaXDvUUTPTZoBZM40s
SJT6CwQrGutPH/stjKlja3ceThD9J3Bc6jIjaBbEqze0MkJzS7GudWVC/Q729HQ6nIf6WJq4hALT
SmwuTR3+yLj6OO2+CHLuTWCDfT9elKi6GF2otDgUVl9ef1HuhwTlNaX/BpKfQx8GF4a9sBQMvffc
S690V3UYKi3Of5GorzcfxK+lip0Z42Lgg5YeVO/fM4s8pOwI0i5DeF018xcOxOgAAxwA1JTCC4yb
nkNIUTZXAE9bbb/h1Gt4aPV7+z062KnzOuZOyZx0ds+38sOX8u9+/4Tlcg9pBlxPQuPFfc59CFqE
EJ/dw1LJCY7GXXy1HOzdcJk5k2P79g88XebOT/v4sz1Az053wl37dgOFtG43u4F//sNEu1j0B4Pe
BI6uOrzCTwMi7GKIZQf4sOBJ2VVXode9Q77S8oKr0NcguLSWkrn58QsSSyew5BQ2CDNFW1YV4LCF
eaU+ONbL+YaJKKwnCNxA6+pIh5oBYXofPP2AGsab8ib53j7FbvBIcQfshI/G9wrbSXAQvIvIT50/
//ETuEHPq5SGWQh3aJi0OpDletOuDK98usuv31+ra7ofXwIXI614lkO9+VImWS2iKJ10AbeHtEkY
4p0HXaAcrqfb/I/lovjEPFjH9+/lHpVeQeEoP4xH69Hes/vZ+XW++aKD5wn8mvc2l1xTA/KQEaP5
9PbWcs398KZ5E/i04T1MFiu4MesuJBpl6jWCVR4WXyioAhUEqxGf4Wy4VFX5kkJfOvDbakdJjNvx
zJ1MD480anethBegVKiJa4EZ+SOO/En2ECBcg3Vm4B2NwGsCD7GnDZ8rVpkM5i/u0uFwrXdOqhoO
kjKKc/a6fiztW6t1Qgiz58XNYt1UsvOvaEEBjdZA+6mO+jVuTisT3KyMHvgjvbQSL0yOhR3iPvj5
/ADLYLg5PJqoxG5VjG+A6tqlLq9QBv6uNNGD1sm8JETupkS3DMuELA4D9Z5rUgTtbI2usQTNcrfz
on1wb/nZcfpmfdP2+mG4nB6U6+LPI/2FXccOS8muhffz5LYvslklzpibT+Ga3SQtJCAU9G4KD2Bv
wBkYR9Nkl7s1aifdCSWczrBXd8sFO57vb9EZZ93zaGCPQRkIlxencTXNKBvSjASd0MGmjE17hdhu
BxPVccpRzBHPt7hg/YmiVZ+0MkEb0b4LV+MG4gon8b+eMiB/pNf1jGlFQpT3/B6Ch/ONE01bE4aI
kJsyVRym+D3XTG0Ia6BXSTTPkxNWJQt3kxZmcCzLw9o/j7b+N3453qJxW64krNu5noCWdd2xQH1t
1+r+bA1uGkOIIno9jybsOzQNVEAVsiH8a1PLYN3Vj2WHlBN7oCpdTWomOUGJLvrhCw2dWDCgPm5Q
T2MjTMoZDqFV55bl7MB1yllgdWo3lp8G5eVQFBfBCFsKIz6wxnCWtndLDR63je4SSi/ON5eIEgOI
j5DbRwqCyiC39JIhD/WhbzoIiFh+NXWuYQeX+Zztp2A6aBnZFUW2Y+OjVppurur7rJ+PEAd3agtO
ADS5gk2fG8EDsocsUx/8SIqfKR61aF9BCje7nmNrhJJDhgdWJtmmCWcYJCuwP9apgRWEm2GpQSIl
VPHlWv2djVea7ZDutYL9ZXRHK2cqLk1Vaqq95gs+FreYa29ulkkzoI2qtsAM29SJ8Tpd6Iobjn6u
Kzu1vJ3say3LHLsHo2bXf+H6kGzBuWkXZQGZkhng/ag8dW1yYVrfWq3zE9RCTkHtGPPb+eAQ7gq2
iPzUKyzaTt3aXDh5WbgLiorXFBeXpuGZoemMtafDtwSanjpEs9rOydQ9bFuK7Pc4XzL7t+Rr1lA8
1/nceQjvJ1moTvgauH969nTVgWWTUo9M/hKkPgvu6uK7quRQaHqps9+K9SjBF1DECMMln4mEbuDR
lpsqNNWaOiI9+p98a7AbMqJnnNIJOVK4Y7OdnYIfI3vDFR25tpjcttSINa2ajKFz2+wxGnZWfDEr
sHHRd/CKdMpQkpkEqda2GI7SeKDT8LrGTSnK1KhgKuhoeZs5nWI/1o0FP094ocY/hkr24LmOFzee
J2jcZGoCrTHDeKXcFSGC5jqHwnrAvNJ8SMfWSdtrQ5esymJE3HHDvGxloXLtA1XLKNIWe0sWZ3Dw
wpWc8ZKgzr7P9cex/4N6QaizyfgLonRv48iGYzx4LaD5cXGTGMnQmRScIFhRtvSGQG2dkMIxGl8d
jyTzlSVzDQW8zZ+0L2H7cKz1w/nQFSxqJ1/ARVE0j7oS2uhpnZXfi7aqjnZHGslSIgyeTTO5zjXi
UQnLlcIVD+ExDGPXpPeNGbt4Sdp1xhdIvWgSnv1QW4yFy+CTQdKxfFowlHas+owsrhW/aHH8rSut
3ZwgarVKEjzr9/8Vrp+IlFPXw7ZNS4Z+ZY+BW1iR7BC0oZtKPUDEYwX+DoqacTT6yMmbJUYxDWss
ExALFRzJnEpZfqgyfzRBUkHffUJwaT0gejWSlQenJsUBF6MQGN6ttIMi9CYIshHl+/nwE0aGTeDq
Y0NbCqnzdNXUpxgEstVdTimcQdF3bXDbxHsrc/Vi9s5DiSfbBosL9aGwYfw0AostpXo3d9W1HZv3
/WLvqwFMTZ0oj8SIIaKFG2VnarP5Drboul/T6KLP8uS2s/L8SfJNa/v+ipzNN3Ezwx6qcbBjfFOQ
J89w/vyRq9VNlqXvwfic4wEwhf7yqAR7mibOYkDPLQjfiQkL6vPfIdjq2dbmM7h8W5a0T6yVsgpT
t8GmFxrM5ILpmcn80sU4FNQcuPEwi69FWtqixDsVcOLQtdQ9C9NjiWIrKTtctD1Bgz6BuLE26DDF
eo9+Hax3Ner35tzhSjRgT2FUHPTs1bRhzwgJFX3uvLx9aclw11P7BT5TjlakN8mMulJbphghnFyb
j+IGu8QD/qRG+CiVOoRdGdgnttY+Z89Ba+5AcpUMqjArbeC4QVUUpVcags7uZ9x9d940eCX4NF+J
HIzm6gcG209u5zmqsPycEtD96sqF89EOQuEOBfkq1SRriLjzPoG4zFQmZjDMCfzy0uKXQZc7Ft9D
9ZUWXj+/68EoyejiQP1E49aQZozaGFRTTAhdx8nVUe12r2jNja1KstL6j/5OAP8C8UtHmUN3j+ag
0Ebxa4tb80z18i6H0PVLHXnMSi+hRHd+xEQV+VgasV+1sPWAyRg3ZGkA5uIHEXnJp8MEcy8NdIYC
QsyZUd6kUIdUzGpn0V99/4cWvwlqZnEShKGr7Zl9LvkYUYxuv4Ub1YWSOi1yrDftmBROA/6AN9Z6
5BlxlB7Ot1s0pFsobkgrWmZWYgAqHcNjNmjQeOuPMHKHKphMsV/SKr6Mde6riUyr4T3VlOuyxo2/
Tg4mk7xvCRe0TYv42lVETVayADCBku372HhRSjC+aecrIfS+OuKmGphso7lfHYrmIfFZjHdDw3Di
UeZbJ5qdyOrw54OsBq5KuYs9Sx17paYI4zYc3QxmjmbH3NamV2P3FmvT4wirSUnmWcOUnzlQUwSz
wsJN2l9uKiN2KU202qvqs/5kN/ANaMskA2hRe7VOZi8MZeZd4nH9hCSnu5WgClBbtVruMqtmbqgs
lt/EI/xPByp74Fo77K/WaSbetxgmqsqvlLk2KjHT0aEQhLqOw182hH6J2u9VGEsl6R9GE+wCYYNI
+mOpDpLst66Of4Hj2tc0QXpeL59P22lpia6PNcCrOdnFCX1Ih0VywS/syg0EN/FJMiVquSDB9ma6
A63/oGaZV0ayEnnRVRBERD+bws16vcAoZWsiT7IrPXoaowik4PuWeGl9YUaQUlC/K6iK+0Kq0XFn
T+C7th5DTvuvqO3cblssimaPs04e7Iqk3zN4yylWJCEYCbPaBooLyZ6aKJM1ABVZpj9Ns5PMI16d
7VvYdN+db5VwjuNNRsc6/z/Svmw5chzJ9lfa6p093Alem5oHbhEhxSIptL/QlEoluO/719/DnJ5K
CuIEprKtzMqsSplyOuBwOHw5By3q7IhmDK5Y1F2xlEJiI1rFoHoGwAPEVFX6TSP0t9bwlzQmeqlo
XKvJHFj40kEnKGFGOzMIkdXhxBWrbmShFWProEEUjWSEViNNN0MA0JTihynWV0Pw1IEG9/ISru/W
L6UYq8+DvJSTeTpLaADLah5i41vj96eaZ/ZrUYW5UIqxejkLm1gGN43djaHplNSPUYxubhujf6Zy
f2zHPrQp5k+uEz1SeTu3Khy9HSidmeo8DfrZ+ju0IolSCuEa8BuEwhmGd6HemWlo5fU5KX5w4WFX
V/WXQJbtvqAKBu5KCMylTV++tY1jxk+pyJtVXMOgNs2FHOZYowpb+mINJLbGwRGgbrj1nRatuJZq
aZs34TA69WlyU4eehb3uXracVX+5kM2c887sotHIZ9lgedeSyDNkc5cqvEt1PThcyGEe5JMGEsqs
hZz4TXX1K9lViavdFe7oZXcl8ERx2W2AaMqJgteqcZ+Wlnmv0R6POVLMYh9zNwkcYeu76qF/VD/S
TbYdE5BE2dUP8G9pHKe2uq4/2TFVtAF/abTCsFmY+z4EE/lgShjILJ3RqHjqzbvz5UJdSGF2T5Cb
UJFmy4mqjVafNND1pGgSn2oHZAUFzV06bkq8zXAhmd39ZctZPR0L2cyOZqnRhYUA2bRRr8cEQsRy
D9STTRXq28uiVn3pQhSzi8CRACg5hahM6DcCgGLkMQJjGhoW9AQdh9rDZXG8vZt/vsiHDYVftEkG
cZL5Uki3+dw3zXNmvNWbf76QoSVIGiFJitWrQlwNt2mzpcYV+Y3xGjSoofAnKujnQsnrs5i6UZqA
xCJuoew6EZyqeA+4SGwrRQoMmmioh6GhEf8wMsqmK1IiI6rTmieJtFd9X1ROP71MQn3AILrbTcVz
Jt3HWX6+vE+rgcNCMHPrhXWG3zkHDiESfGZp5xMcSeNbPfqi9Ajkwrr2G9WKparMFZRqJBx1Mocq
IgZfB9nwAMQ4+N2tVM69YiIH5G626y/H+5eC7AUUZGIQdHOsEjUYUWjpWzdiEOvyIvJkMJdPBvoC
ExjGQDnFruFl4FviKI4cIavWvlCE8VNj0mhqW0NI2xZAsBI125eJOxkSwq+cFwytNdjAIOepa3Tx
odmVOb9lXUqjPGLZymibT5swv4n8F/R4q/S+UZCAHJ9kbddGN0Wwq3nF/DXAkU/CmYPd902ehfMo
rJq4sXatygeqP2mAVRisBAW1ci9pFuk4t81qaAQQakmVRRmRJaPxVBZGnYcQmgnp0xBguiEKnV6W
3UJTrbrWwYwY2WIqeJdtZ13ZhVxG2aEOyKDPceeEFp8xRJlWp5ZPRnfIH4HNYUvjYwZmsJw8ajEv
w8UVzvidtk4UA0BACF3iDr0Lhzw7Gto7SKSc0LhqjU3pO7Ta+rz0yKotL3RmvI5AJ2oCjxo+QHbr
iNyWrW5pfulJxuPl1V29hhaCGGcjamJfNQEEBUawG/GYJELmzeAul8Vw9Pn50l3cRFGjRUOhzWIG
07fKfngKlMkSUN2X2pbzTuHt2c+fL4QFsYq6fglhkfxDKtxBsX2681HOLwXTHntPbL2hBuQxL2e9
HghiolvD3LAOdFbGzeVpShuDIpZvqt6iQEyKB4pJAmFDlNRSqnwrJyP+f7VTxchVsdDCZJwTDMAl
5uOofBRpu7u87P/LUvz6IsYnFhXGJccK099dcQv0ib47dQnm/YIrDfj6hrIRUCvRG9eknGBqrckb
/B2/BDOBWw3iGC0jWIqpfKmosml02RoG/aSPKiZwDLcQqCVFt006XnVkQMVO3GlBulPEs5IEV6bm
35f6t568ZLUMmEUZZhJcdQYKSb0cbJpc+qiTyqU0tspcEq2uRu1jRgzpSx5b12pYuFCECQtl3Yy1
UYMiSXfTNTsavZdoE1JFhw4jZ7fWHeyvNWMcbOUXnenPb89SBgHnufaHjVjcSs1JxZtCMFB2ub9s
HuuH/5dAxrPSSkx0tYd1FKoP+CFzW4sSRjQH97IYrhWyTjTDhGzXzeciPYGyoyQAs0ktKqL5axfH
dtq2DpCge4lbLZit7HNso4GUWAMoF8bYkNtlVrQw0c0niwiAi3Bf++HGV690WDyeL230LUZaa4js
LtsPqVO1nYWyJUfxrwsM+dI8qoh2SdFgC0yC3ik1itIIwEvA5tTIb3mxeK2GsuOXxEm10Tbym0oE
z2JmT/WdBnjvJDiJ49+HUfz8Hcx1ImPMvw1KfEfQTIWH5EoP/BFA0KpZdfLzKLSASDV6l5Vf1R0M
28jViRqCBsYD9JMc01hTEI6Zx0Td0vI+5uFUz5/9ZXvRBks0FS9skeVC66YaZdARgzi+XqBGAE4H
DbwlRMVQTiA7pr+vMdfCucnW1EL7qTJThyN9z/YSCbIBg1Kh1jAedeDApqNHh4/LS/c1XMYNspDB
nMtBNyn65lU8qAKbCDAbbv8VTwvmRIZjmfjDvDlpYHfI0Y/HMnm+rMT8kezmLJVgbK5FZsAUBIgw
spNgtACTcnW6b+q/nUP+vFZMANNjP6T5mNlDeVCG7zkGGtJbonBKGus7giYDZFkADaAzUtJR7+mY
YEdaubca6sUNZ8vXV+svASxEhR+OZBRjCCjGc1XNdfXAP8udz7Her1cMVgsc7QBII0D3Ynu2qAEu
IXNeLb+jCkh1MYs1WVPha9/1qM2eqCbE38GQ2NxPfgQG9zqJfc4rYlXRn9NPkqhg6opZySxSezFX
oahMA4yJ71LRqo3YSnnopKsWrkEAGLGQMjCYWGwwynSsAa+JAbpX0mG4xwegj3572ca/BgdYzoUQ
JrzSA0Mom1mImmxIeDP156R7xKVjtW3N2blVC1yIYtxpTn0pmVSIIv5ex9hm1qb2ZWVWbWMhYf6C
RdiMLly9EDpI6NXnNNwOoB4cj1LxUOtbNXrOe04Rbc15S5gohv/GifqCkNAMdQV2PhOBVX6fKUAs
wch3FXwPinfVeA2z3WXlVpdvIY1VDgOHPcJ/VLXGbZl8EwpO0mZ18TDNN6OoQgybn4qVmPa0E2Bu
3VND94p4jAuE1uaLoT5HgEbv3y/rs2reMzczMm6Ay2Mf41knjimZaGNHnQr2RMmqiwjt2rzAgSeG
uYkqIzXTvoCYRNupJiYBFTgF3pUqr27OQhnmNpoiXSbjrEzl5UcgV+zoq0atWsPQn5s8anZm68fr
6btyNpz+mWAcMLKrPRBjLy/pSksCTrOpkhkFFCEjO4eolMqE7rkQswKJI18NTviqv2DEfetb6T4G
a6Nr3gsFR+i66r9kMh6ECJ0alCYGbxGh6t29/Pe7OT7rxLiNqhEiKfLx+wNlXxVb3XwweRjy6zby
SwXmaKWh2QsqgQidHAVtR0lscXEUV28Nk+Ay15U5B8zcGh0JJzDGQEZazqA4b8g4zbgt9d+fg9Yw
MAe3BPgvfb4nP/tAMW4HXHzz5F6nw6VPcXdOfBL0dlAg9WT5wQjDvGx2axawFMlYwFQqVKApJqqy
/qkrrkTz4fLvX1u65e9nLGCKpSLtZPx+qd4W3Y9eAXv7uOlSXo537S6U8c6BLACzfGmPHCUpwlgV
PKA4OFIfWJq87cQdQct74m8vq7RmcUtRjMUJQQaapxL+olCQx5liRwmeShI6/56U+SsW96HQ6Q2N
GkgBpE4qdTbqsjrAtH5HCMBV9BnFBw0zn4VMrWzqjTmrAnoXEGioQEcLeJPOqyaAWb3/EcKE4hVF
Nw4NICTEyNKkhI6OidQ4lkAyfn9ZnVVJBuatMOgl6gA8/ayOXCCtF0k4P4Y6s2GeomHri27Ho6ta
6YxB7IoAdkb6Bd3pz+z8Ym+GeAzlEIlZuzNUu9SMxwhEtKoyVRZG3C3wtNljiuFmn3p6zWv7Xjuw
S9mM9ZGxUfIetXRbzia71aqbyZQ4z421aALQDwR3IpKJBotwRIMpyGAvc18HOmtBHt05ag2g2lQT
tI0vhmCYqvzYkUkFiLe+5VSE1o4X7kAYDFBfVHjcz5vYGbJvTCFiJQO0OIQCc7sge580v/ESUPCU
mgf0AILAYuO2iWCqiDkRkvmujPEy2uVOA1gus/QuG+WqPr8Esfi45Zj3QaFDkCLWoPmVKr85Z2nR
i3jNgfuSc6LXbXMhjrlDkIvMxzRHHK2HgwV+USuJxC0ZEOImBihcwsxuTLTHDqe2mHivhLWgGhkX
zI8g4wL0bWbrlEzypSEkeN8h4aSad0URANyx3Aex7KjS9wY4PZfXds3ro/kAI0Ai3nMiOzxmmO2g
Ntns9bW+ssQmoKAUDLOtXAJ3tkOZqHz+9wSyp4/osdJUEGgmObLCP6guWlGOKNHoLE0dni5LWzvr
GMEE/yrY1oAnw8Qd6M4re6XFa1UdAJhKdBQOeKzhqysIIBA0pRkIPtmzbkxipKSzdUry4GS6O2qx
VWEuHxj7zfmyNj/DJDYngyFg1O4QqANYkDFNEY+EJKkbRIM7c9s8ywcF8HfW8NwfYxsgYvI72fXe
dNSth+ygn8ab8fSC5tutuTWAAYK5Xvfy96yt7vJzmNCn7CdxCgp8zryJg5+jKvx4WcIK/oSG/tNf
GjMHIsxTRQaHcmMrnnb0D8CcuGkcY2sc06v2RXC6q+KgW+DHgZbpPnMbXqiydiEu5TPm2sh1iY4y
yFcBypkkexIe/VxwctQqLmu6gtw+a0rA9IJ69Ly/n712lKCXs+4xUolj+izgBozHzNEHQGXp/iZJ
8YhvG5D3YawMU6RoCnHEvOX1jq76PgNd+YDNBTQfKi6fPyLxpalUazyhori98rVwl+rEiqrWa2VA
ISTU6sabKABWYfD9svprPn4pmAlxUI0v8aCD4IFmVhtuM4ywNsPuspC1zTTgXCUd+V/UFZglFguz
inUdobRgbCYf8CUbon/TJo6HW2ktmO98YE0gRQfiZxa7I257VW0BiWNL9EYH/SzG6u0wTradVO+6
uNmG2njWixfM7doTzTAnLl3JWcBpLV3V1URUinZZgHixGU9BkGUB3ccA8GgSG+25UU6ttHJBOHh5
TdduLOOXHDbxOWRiTdBiA4vJojsljNxSKl4nX3Q6mVpF+X0Mef16a8EVwSEQVcyRoMOZ8enqlGKA
YgBMgR8qoExRpnRb5cgORoN/oyj5Yei7wJZzwbdlSebRMq15e3TEz6wYc+aQvaDBh1FH1QgcBkX7
FvU3Xfox9fZQe0P/G+sKmgMQZxloA1bYPCvmFgQay3A8Onkq6l0UvdThe1y8tOI7Dzdjpb6HOQYV
YDcauoPxRGGcbNRn7YjrHyuKnHLbeSOKWr0nBSdJ84jkERl8SfKTzEtYriZslnIZ5zrEsSKIAGOz
RdX7Pti3wrauPPJ6JzySyg1rt3rkeJnV3dMAcDEPfOIfxr3pU4JyzDwqTxJM5mp7VbQU6U2MHgIe
7OLa8SMLSYw/S7Q+J+EsCe8fC/R1hfjWx7bKAx1f9TVLOcxhoIOhDGSWkzVolZW2nZVY2ZVy2yD/
5pQ3pW9r95cPPEezn1fI4unm99G/1jCch/ExMps/5TGYptK7y3JWxihhlUhFgM4HIHMym86baiMH
NPOAq3ej29JWuvdyGwRh5CS90vNkR5vyBmgevTW9XBa8dhUt5TJRTTNTzeekh1XW32i3A4YcNb3L
IuT5d7CB3FIGc+I6MVHyWICMzktkS34Ec7gz7Miudvxzfi/1TmYrwMrTHPqW2NcYQLB/J92z/ALm
7CWRIShCgtWdZPkmnkQPiFe2jo6Oidx0ZbXjKMxbVObqHTWjGfUBChtnfZO70rsAkmqQjdIj5irG
3pGcxAk3yDe11jRa6jPdTFeYnn0PHonHSwz9L6s/B+zA2MSoPrP6TWhQfQrgxMWN5uUbf7NLbV2y
DE86lnYNVDdXdeq98iHtMOycbaKN/qD/xhsdSFR/fQKz/MPkg25Sw7XZRldof5X1HeGhdq8eVBAp
wa2LKsgXGWeX1qpUivmsZfG9rX6Yage+nLPe/bi8tas+dSGG8XTxUBZo6oYYdHfX3TdgR/j5IZcH
cJ5zw9N1WYAFNTHADVggxoriKR6mwIcsCr6BpEWpU0enzVtDNVvv0TWg9zYSFXhXxh+NHjrG2B1M
rXamSj0IEfGE5GagMccfrsbMsKS/Pmreh4VDVOvU9zuxxKUCKucWxAhCapvjbgTFtv48lVsiHhVe
nm42jy/+A1hQCpo5sRhs96pYmWOuyLg5UyLexql+xnn+nQBkIYJRSwliYRhLBAVyprhVZPfSRowx
UkN3o3AVZDx/tOogFuIYa61bsxGCGcJIQcal7zDQnSARCHa137DWhRjGWnu9kIbWx8LpsbSltZdH
ooPsiC0MTsGbZFxVCUkceBlEmuZPQM+FYVDEoVFXwDCkGliopW6pjfs7DHGgOUBmHqhgqoy4mFk4
PauSBlEpim/Sj0BxamTiFNULfVsAcG4a2YEOWJft5VVcMz9Tmus5GMiTvjRKGtOgl0TDZhUpQBgr
5Zj0FcdBrnmvpQjmFhZKoOuWIdQSQkybBqcksjJgOynFw2VV1lzKUg5zF4QlALtAMYcACl0MpD5l
tTsNmRXkbsOj6uSJYnx+KedSXKsQFcuZA1jgopIxx2tXzT4J3y9rtVqSXarFeMoqi3VAAuP5IGzb
0WpkixyaneqatnwqrsGP6CRWbEvutLkip+DuIbIfqMN7qM1niXVSy29gPEhatX0rNrNltpmbZm4/
5V7fmpYmXQsUHZHfL+vMW17mIJRA3RhzAnGAW78XZugdQIfiX7U3RbGrGeHmsrxVCwVAKNJDEs4C
myuR+nJShBaht1p6k7Iv1AOhbxPPaFYXcSGFcVimGSap3CItFKabnnRbQQA7rn891KlbkBvKxR6f
HwxfNm0hj3lQZCXGBPwOWgEDkPwwkDR4VhzxVnkCIyntrILawuPoiFv5WHqN5x/o+fKqrjlNuEq8
RNFeBKwhxnA7BZTmwQh9BRQvYsA1haqt82j9Vv3XQghjmXTUA+Hnovp56IjyUwi84stqrKbzQHSj
G5hCnVvYGL8yxeApGfz5YSacyvwmo2ijRr/qe6h+r7qTDpS84kCFTSzeXxa8un4LuYyT8WVpioP5
4NcTBaUI6rgGAiPe42zVShZSmF0Sqi7tJuRl7TI7qvmHOu7lNrXAi0SLDBBpiZvrr5f1Wj1tC4nM
lg15UZpZMdtFfWVGL2F3oPWLxruyV6QAPRT9CWh5BfI9Ww7pxEKcGhlSCl+wI0Pxkj63YnLqpJDz
IloZdoWIhShmo2gM8iUjw4toAIr4WeqsaRsepo1wUG+qykp31B6vzReJU7RbcScz8Qrm/VDinzHK
PgerRS20Cu2RmwQCFUE1CfTYUxtYqjQz87pg6r28ayvW+Ekco2Sj9InRxxBXyPtUuJOirSTcXRYh
8VRibBFdbz0p53Rrpd31mLipnLQ7tIkDxFKkCF2p+9GoXkWuRXJbdddadlOHp5o6LRxbwFndtZcl
9MVYGaqiGHJkM8xSLWrC1KN+Xjj0qJxAM3XO31T7Ltx3+2Yb3LVeCqLsbbzPUKS5Ch5qHsPWyiX4
6QOYY5L5IPXSYnzA4Hv+4BWBE5gvnXksAl7Bgqsrc99WpRgmoQZRCnUwRAdcKWqp3wPvI96/R170
lEtOuKM34G3ft1Z4X2zeeDlSnrLM3UhIjjZREzvfpk6vOiqtrSp1Q/qqRI+XjYwnibkVEyMfm0yH
rupod/51mVyNyV09nv2Qd3HMJ4K5f5cbyI5zop9AUaMKkioZDPevTcyJq9eSvRJYnVW8GDSCEJ5R
pVYL2VdntgQQpWj+CVMNQ+KVijdl1+PgQDm0mtiTyhuuUleOKbDUcSiA6CuhrZepXQa0rosExWYg
TytOBf8Gmm5UYKIGALm9mxDfimKbmvo2La5pdxCCa6BDjdq1rhx77Vnvb8MstOQRSNV0E/tOlHcu
yu+9eB1PXp87xoQHkGKN6i4i/nXrA8GYDG6HJkSUt+16eOyA79I0b3I7F9NsAyxCRXw9ViejEb0h
QDkaHQxgFOZ5wBXLkYGhLgHhDqGAzN4oyMvkuTBpiAPgASlYeAC8Edsmqngab9J/bYWXohhnm/fg
dE3kWVS4BwVOHdhKH1khuAGooxccz74qDFOkuoRZUhmjYp8vEjr1wCVUICzpTAsglJ4IANhGehb6
fd4eo6LxLp/AlZt5FvSXPMaxtfWYhXiK4vEkPIoGEH7lewrkuql1L8vh6cV4NXBqKkWtz3pp6BsF
OCCR33Nto0zBpjDIjnChpFYEKhLG7wG1hMfSFxRKQQ6ID1ju1pYAvEqLXTi9jqAYyMpTKLk8NvKV
VUSTGiGoXWlA7GSv/zQzysmkJsDtNd8ei4fRn5Ag8PqMYx0r9/4nOYwpFpISqLVotHZmnob4kEj3
IY86YMVRfhLBGKAyKWaolFi3xldtWelt/TdGEBTEgIChQgIVNWPGFORJ0WkWYLHUoH1qssnpiuAu
izgxw6oeCymzfSyyRJ1EBD0UISWGf1MakMfwxqxWN2MhgfH4kRCYcjFBQpl+FKWrAF9SQrb08rnh
CGFJeFQtVygOSGsP6H9ptF1PVHheTpc+Z61YZiqSlp2h5tBEbLVT0MkOuACcy3qslZ2Wu64wiaeq
wugxCnst0DCmQ6jvtTG2ewBLNqPiFGG2nzvOsqDHY1y0MDuCendmY5reCTqAT/bixu/PTcwrF8xb
xEQFnz6KCduzLsoaU8Dqpu0Dyc/leKT0OqmvUZySYrdrby8vwqqb+GUxP2kVFzYZ+WKXRfJsk2G/
6UKQHIVPoBf1Y87wF28/mTPcdiapC3M+w3F001bldZrdX9aEJ4G5NvKSmmQQIQFDMX62kRuJY/dr
6f9PW8N4CT1MJnCWYa0STbwnURRZZOqJ1ZrjzdAJrhkTbwhzq6nvTIw7X9aOK5xxHgGdJI30Pg6E
eJ/6FRqC7bI9pdMNGNqGyLR74ToTZI7UVWNE1gtXP0oPX4oPdUV0qgpBZ6fwWH7mhirGutH7PGBI
8E2/E39jtk4BfycA4NFnKn9hSSSDWhfg8e0widr9SKv8fkAurJUyR0RPJmdB5ZWDtpTFLGjfEDkt
47CzpX2NqWJqxfvizTj45wf5rnrPOTNUK4gD6PRaqMa4ZuIDZk7KIK57F4/ho3GOj+NHaVrFtTHa
iutou0ftlvJcnHhZSRb3tTDkBDwpkIrXqdv/6FJLO6i7ILECQK1whK25koWGX8A5pSIXswGyUO90
sqi0J3S2RXdE3VzeubX7Zyln3tiFywq0KImbCHJSxdzpiXodAGauH3kJIp4YxhG3UlApaTOL0USb
9FcRsmu85P1aU8fSKrTZqS10wSipMbazEGGLmsSmeo7us73kZNf5s3qOdCvkuOHVO2+5eIwfxkSV
2MXzJtXZI30D7e9r49SW4IZorGw0S/goruX7Ds35t8njv7dtjH+G30yqsIJkRXnvyaOs1FYpPlyW
wVWPcdHdGEuCONuGflDQ5PQqWc11eDXDN/dQKX+eroab2AE7i7whvOc2x6FojEPBra0HQwnZKI+X
qSWdVNTjLX1myXBfRHQXGJwYaaWram5PAxUfBgtBhMpOuPsjJrqKRkLPcxHibX9Kk6s4AoeYI6e1
E0bnsTxk/rZtN+XoCOUxijkncSXDMH8A4BcxfID6NNteMQ0Av0kyNF2baCmPu8RJC3Boo9UK1Ms+
mFN3Y6CDG8VNeciTkjGv5uc46bNo5uTkhKLrysB8dKxfUwOlyRRwudu434FDWzBPab6vyudc2VTG
o6lZHcZohNxVxA9JetPxRtEscYhv0SVqmVR0FeBk9gdS+tupi22juEeWBCQEaV45Jvoo66KzmuoV
OAx205zoBOqMYqvIAeqUu06tPVCxjPW+nmIUal7JJLhCowJ1wJPkbTS5RbrTyqtcyNyy32XCxo92
ejZZTbqbCBDjN1V3joeDrwCvL7NoRJ00+07DawokSx1RRZo75nSTRKdMxjSQBxb4otgO2SkCz+Lo
iQ3i1ewR4Heiv42MLTEf8+IWMG+gNrhOxlvA2BhS7JBqa5Rn0nhprFhFt9f0q4je6vle6B4C48lE
3X/ax9V1DvK7Mt4Z+V0ab7L6ze/vUTfJzLPRbXPdMsYNuKsznB+xA6ha+F6rAKo49ZOHURQ3BDRJ
+izWL7kRAu7aB9WCG+uHAFR20kMWnYX8TRlBnOMD0wJUZDrFco2oqalXteCY4buca7ZKX8TxCBoE
oQjtFoUUuYu2KfFgfnaUP/jlFji3U/OjKe3I3Iv+CWmsrn4g8bceSD7A0+rKeUGuwX2dmYMddx5V
3VqsdwJmKxrgH2ryKVF6S8zJhsTPaBry0tAFji7vvv8aOs2jqTPFiyqiLMSO/aYa9SstaOeeHFva
GbvKa5zWDa1kX1uNaIk3ygGQti4s7CxSDMpyHOGKeB25KNU0JdDrghH988VSJlreVnO3YLTHiKzd
27GdnSrR8q2nsw7izuzqHYWjp9otOYqvUGmi6rCQzBxMPR91o8Kl9rNLCPNCV6U1PYHCNEXoat8Z
rnEo3Ho/boOd4RROtAF9LSB6HN5NsOIfPn0Gc9EFXZ03tMdnyDYQxyDad/QNnHHv5c8PwIC3TMfY
x9az+f3yyn+Ngj6rz1xzICkCPISBehkApYL0tQAqWFFYrcLTb/5+xv990o+56cQ4BYKShvpVaqVH
1VauAy+GnqXTbRrXv663rc1LKa0Usj7rxtxwaaDIZkOwpukjmLh2mVeC6thF/tF5aw7HZKPZPOgB
npZM1JwowNv52cZrmFcKBuqGoyJsL2/Y2i26WElTnGPoRQwWjAUmlar5qOj0m6htJzHbFcCArfs3
VJwcMxneml62jDgAvDHBlA0m0/qwu53HMi9/ygoX3nKBvyB6m2YiF+ZckkcweGuCLMbLdpETH33n
W7wZnOkOt5qFMotVe8Tq7N5D079zpUXW+fKHfDFiU0GTOHpyFQwVoAeeOTy9EIyJKPsIo8bKk0lp
l3CutXGQx7vLgr7sLwRhPhStFTqg7TAH93ntzWRKCh3ETUi8AbZcz0A35Cqyd1nI1x1mpDBnUu6U
KRlqSAG4KjC+J8RnVh4B8RctuDvFzsAzi+JVyvGEPN2YE5oVfWrQMuptIb9tovtC83oetuUXJ8co
xhxIZCyFWmyhmBCJ4i6Jy/TJ1CL0TYNNWMfc/ZgfjDZKfghtNHCSmWsmgjEmA7P3wN4m7GsvjtAr
001Jj5rgRqwxECY/9tW1rDxz9o4nZ466F6dzUmXgCo9YRRPBnSMNnr6hV/IL8AHpnpyzu+JaO8Q7
za55XZFf32bz4sogTEMpR5vxTz5LpsZk9mYYg2hih6O3M0TrqbI6V9lgRsOdZ5dsjqrznfzJpTMC
md1sadmGVQuB+qHZh0gPb0xbuzVee2/YBFfkyM1JfMkOMAIZ7ypoY9YbAQSWmjc4ud1ZsgTuelv1
MjBscJzb1+r9Z2k/M1yLnWyzJO+AnIQhGkc6kU33nidWPbqyPT/Spo1+qhEdBXbzBmsat7zLa/U0
4kEA/Fc0UX6ZCBulPM/kKe3RXYX21m7bz6ksTecpuWquCihB1XlMVGUrCXpDjMLEsiLian+AR8PW
XWFfXhXf/BvDrZATOaY31Gt4hLvrxgp6JNQv5niP5YJoydRSnUAuqkvv6i2a7D3fSb7J95Ot2eWp
/cax1fnYfbHVhbz554vN1AQ5aYIg721DRjtLA+ZNS7HDDWYVnV60WjwBOSv7tQlhNp+FRCaiNVo/
0VMBGpJXOlolktUeYDk7K/J0Rxqt+jQ6xkbYYVhk+2OwjdfiSthHnGn/OXb9ojWAsyWgz2Cl2UbA
KilqkiuzM0r2qvSDtB+Xl3VdyYUAxgWgvawHMikcejPo6PjOrVKN7Egkd1mLVtW2MNH0gnp+hRm4
UUUeOgB/GirdfbClRWQDiMCSdd8yp/LUF/0uJool9dWZaB3yfULIe2V8jfXnPVl8LuNAupjEpSjP
V5y+01/7N5Cf6V5wLrZ3hVVvyXvqTb0TXSlXgy3pzmCPzvlvt8F8/gSTid4UQR2qRMOKpdOuFF+F
9paEtkmeMkzbXN6c1c1HlgUMkzjXX4iZo04rw6iG/5pQ8Mqm4jgMIi+hsuo+gCIBzDcM5WqEMfIh
M/BGnT0ygL01jJYf26OnXQOTdnxpLHqvXTXA07dDr/Iu68aTyzzaIr+KFZB5wLBDeacW0x6lakB/
jm4QvF+WtL6KvzRkIj7wS2hTQyGJmE9h+KiG7uXfP58Q9oii1QV9L+ggQOTKNJ8YdREA36uESVJt
UyPz4d+Yw12fbaQsOaa8no81bZbSGDeY6sUU1AmkjeZTS7284TU+8QQwBqEboTZIswCdnGdYiG57
ebnmIObLcgFCBCUeDd06LLSHJI+A/uuqHvAs3+BRlc6pQw+TLSa1LwtaDcJnwK5/SSLMQc0HjNga
MSSFitjZWRAg7RxHh5R+B2+MR2UFHaZJ42Sd+dSHGWbisuZR7DDZoJH86Cc1x+K/tu3CcQDxVAXV
MJpNv2CngM6oVLoM3xP/kCzJdBp0FtVWvj+iUwlZkUbkPAfWjphJ0AUEmigTbTRMOKmGCqC3yrq3
qd+C/GNfKCkmbdy8dn4u9H+8D/+PfuQ3/7159X/9J/77PS9QS6EA/f78n/91Kj6yf9wkb+8f9X/O
f/GvP8j8uc1HfnxLv/6hT38Hv/xfwvGMf/v0H27WhM14235U491H3SbNz9+Pz5z/5P/1h//4+Plb
7sfi488/3vM2a+bfRsM8++NfP9p9//MPWcXR+I/l7//XD2cF/vzjAVxDH9//cW7emo/6y9/7eKub
P/8QdP2fpgF71kCBMXNoi9ij/mP+EWbn/qmhyCkiU6ZpKvo6//hHlgNP/c8/DOmfoHc3sG8YTJ1x
iWugLeD/S+SfpiIDaMSU5molKJ3/+J+v+7RJvzbtH0B6vMnDrKn//OPniNCvgzhLBPTFz+l6TLor
iB0/B1SJFFWZ1MfaB5H8pjVduVAL0P+IRRf+f8qubDluXMl+ESNIAtxeyVq0y7YsXVsvCMt2E1yw
kiABfv0cWr4xtnrCjumHrnBVqUhiSWSePHlye8rQzh6dciKbTSdpwhToYU59xtFEUbH4pZWWgvqG
UryhuKp4FtxhqMArulgrMU63YyZ0FGo1+Ey/gMbZe3XAWI09aVpskOR7gUjRfRi5L8YvkPDV7CsR
xOR3bd4ZTWqRdBNuherMinuexPMqD+2Y2QGpjTUT4iYpgsEtt0Ik4TqFtmH/TzQtCn/zy5T+HLRf
B+l3Y7Uru0B2tQKdqQJcgOHajeUvTmeRiM7xnJffGWgavbmYBYVe8UiXyRYX2/TDcdo6PXb/jDHr
Uvb/Mxm4PvSyoCZMSUkwU7iZ36+/9aScoEbXfYNwFhm6ZlbglfO6qtLI9MgCrK2dD5bPLeXoQBBt
Wr6DAHGYEOLQLV/J1ZxzOQ3g/RhikzsoJRt89ucx+t3MoMMx8ok74Zugnhoss+LNPaJ9MnhmlkTf
clD34/TQbkVbmNNY0pkgCWXnPH8espjNl3++7pu52a9LUauJpi8wb6h/fHNd7YIqVETKb23Amstr
EOzH6ROnLJVtvfad6+4l1A0RKSBsSNO/BV67p/nL9sHlQXOHmB14Cqghh1rE71PTZksXxZ6Tb1EB
7SbSgJ+TZ1+wkaL5Um1dMd51UaKSWzKY4B6GKYaeTT3xbsSg/Hkg/n0nJVoOU6D/iDOBHrw559Cd
gY1o7Gu/0XzFljuFJN+S4ZTZ1U302IEIkD9bhyEw9YQOPfmzisNiq+PSqRg++59vZvemfhuWDCwK
tAyHAHaOqXlLcUJpbNyHQbKvrNpkZs/KaMHCMWJigrRgKK3HEvnzJd+EoliB6IcMpbB9oxKY07cH
fVttEIvVc/TCO6iSRhceUlPYEMIrPqnGrT3dKKLwKaTof12hQAklkx26Jz8InUOAVaIBrnyoBBdW
HkymbPpBLJ2cXv58m7/7iVAZRq0ncpdwEFHQi93yxpa4FVBubDb/4i3KGpGQceiLRI+xX0kW1d6S
JXrQ6Eq7b5p5VftLp9u/tn0gbyYIbj7IwlDg210DxFJvbqM0KO0NU65e5JhFsOE9rNe2QnwnnsGI
JiyD3Z9aZ4cvos8kLKrVwibZRRn10YKeChzWdrf8geOvZLeNyzX1g1Z/VfB4u6xR+IbC8nTvooMZ
BsTw+wbzZJW6kht5mcBhjcSxn0Hydu/MNndaoptDMLi5qBALPlPBCBUO5bCF6GHVml1OlR37FjHa
FodrwY1EXyaJWlcGRn8WR+OHXFQtmuQCjvMwiWnUh0RexVs14leHjq3mb+z7N7lrWKocTO0c8iCI
ioFgZm8sBlamNItc9HORqazPGg0WPZYiY66q0Ip+g2oCouvwaj1HR/GZ+2FOdMJKfASJA5Kbk1vJ
3/cQfWvF4Y7ulUnQhoO4EPbum2Ux+AG15lzpZ22xi8DknIaS3qYJJ+GaTC5gOCq2jNuT4D6Eonbc
rgYC8XG65h9as7Howgrab082clN+V0JMHMvE00WM1Xlw2T49aiIVllBYkEb6oG0/bE/bmA/rUKNJ
6n5odRh9TJCSFcebBK7o9lQK7zF3JOsDXqYtbufyoLOJTKe8cPvcoZNKBwfD/Lh8VbYROoWifKPH
Tyg4D7jzLpK7bzDrTAxf/JRLo0/VYpPlgRK1zTcgZoLgNo7CQogmahn6R7cUh+tnWUpGn5Z4SbDI
irKFn4F0r4KL8mfb8NZqYvQB90J4Hd3jcyhXvlkahAXZJpUen7dETGCGeYABGhUICvJ1lxDpW2Eo
/nzFt9YIFQMgciQ4txO4Gf+64mTjia+CrJ/J5vbFuDq6m78Ugus4vPPFZPkz68mGRbgiqzu1t7va
Jtbpn2/jR5uNX88LqDyC/bz330DnqF0o+PddvpHFQXs7F0+CSjFDSU65LPquDDewRnyYZHK0rFDd
u2UqURhQa56B3dKWqKRTNYjv6wimRNqaa2jx5g8e6bsS0NwK3f8PcxnFHZDmzatrLKKY131MGfqB
Uwb5O2x2HmMdqoXDu7hk/TDvO38BJHiPYoFCh5oMlvjl/OcnftNtE4+IAwruBp4aT0sQE/z+xEPO
uFzNVDwuTsZwYjNrUzixy7avW7Q1p/SCJ6vHsvUDNAZN3c4/PFt0L9+XNHH9mrIHhr5XuN/UdJuw
F51OyW4izYY2LSczLnrqzhvoxdh1bBW7T52EUmB3FonBNvrzI71R0gNPE4QgHJuwani8BOHt749k
iBSb6mX6WM6cYG/Nut1vYI6I27fuj32MtF/AvTHu9y0OW7mbFKsNDpqIJ3DjE5/tbykzTMOXseoL
etGt4z4OJqwqv2PG41sdJ/sjoqltPp2GqLDkpEu7gJYTcF7gcf/yaG+8TDxalQADTrBV9q5NP0qP
fokAZj8kxehUeCTtsluq2RosrW3cOvV1jkuU29dhVmZ7KlK5n48iUgkmxOdibMNxE3mClhAVirnX
R3ipFsOxFshkQUdp2WBNZBdVWGJ0HfVu3RzM5kWXoi0MtH7hkeCC3Qw92bRBjJVgKERLMRTzXPBo
brLR9dgSoOD3+Nfr+OymcPjy50F4Y50gNId8Kc6vrETYuQuj/T69yQotlJCb6OMiCgXr8OreorjE
g7uEyJJDae7PV3yTl8aKylHKtett41hCOvht4BX3Cl6r9sXHySVYIXOYZywonP0YH9prqrIjWyOF
Xl35SAIGfFyYhMsCo4dRWq0f53dFPpWsP7GZljAG2JDLBzsqfMsL6Fd8mL3EQfVz2oDfSQylH0uJ
vYJdtE9HO/h9IqK+S/BShb5aPsRKKNwJ6iBxNg35vMepf37217KcX2wiHn4/BGAkINQKL+htZAN3
cIra2IePnId8ZPXsBqIbtsasv8vTjdpwNNzmuoT6V1r1vLbWdOYqHh3xWa3h7UTXthVoSccELwBz
rcq3X1FSGV+Az03zw1BINX6j/bjZD0Llwn5Zt2Rc7+mSxH47lL2sMt0Y+I+TO61rVi531nAGPdBc
xCJBCwML/EpKWyVN72eHpo3Kl2bray4XSz00dIYFm2HZ7BrG2kdZT/sT8vGOPuTjHGgLJfAEEg5n
Xa08YfDfWDtfzryAZ9YUSPJuG8JaLEV9CT1n5moDedL8tFRFSw6ZiPz2cc1V2j05OrbsQOicJqBJ
0ArKAnk7TxXYXSlE0dpsbC+gYjQfjIrX7ZpVMo7PyYoeQKc2mkoeH/WgBH0M2dIO0WOlYu8/+tkT
lElNqO77gBOjcN8ym+f2cSuWVqpaK5Xw6X3lt3E4sw7oxmlTtBSqrgYo5/CmsNtkypdE9KX8xlOt
Fn/AUgnme+XmFdrCw7hOqFeemTRZeUAckI35mYkItR1VUkTDcF5ynU4j/85LSWaMsodYCpSGNqIW
LOktsUCd34NaO+fxUUqqdXHpKtbx8UZmfjDtsV/aeV1u1oy1XXeKFFVd/iGbrVWXaI3N2/KEtZKD
5K6XLcaxPk5lt1Z1G9HczAfO7NaHy7WdIt6d107gtGmGaqUwsIvuXPZJRS7PpkssjhVqiCuB25Lc
OQ2vq9rLWdCW8X6E/iBe5tc3o64b8Vm8g6QQp1QTNS+bM1W6XPW51W16AVnCqCia0GcDuid62Sdi
hG7vsp+LqH3u8DgtqgIj8sWzABG+ps94lbX3AZknXaDHZtSv46mA8F+qLwcXqnIXQyAZakxMVe2Y
RGHnjA9PRctYtF2jUnXCSEUBfeLELay24dl1RJgtxpukM10yvut7SNKx49rDELRH1SUE9w6Ttd9S
WCJQVlBXx0NnDrEeelse5BxHmfyUtinK4U5iV159dG1pTGMRemNk09J1OEGQneL7j+D+4bLUxlS7
T0/5hKdvNE8kyU89X/cRIyPSJBV6jPM5gjZ1sZt8usxtWYAEOyssgE3C3zjPlRX4nn59VD5nELOs
TY/aQJBVq4nhaiNPEGTKBOWr+X2iQYHJ/pOMfh9nSaseWFLkIoupiORQcvrdGAQ05mS7Dp5Ws5ZJ
KEzTlTxzEWaQOuOe5l46VC4lXcQ3deZuo4m/Lftiv+UOM60hC4aVhSsQfGReWAR9n/mQ22if+SxE
eA8NYPehWZYEX8URW5oV97DICZeF5vePqbOWEPMCwI3jvcxrlT8MGWUVaehaAQBCh1GO0uDjz9XD
NjTkhZpvH+0Px+bwYzAcVo1tfvq4VbZl+7/IlA23JO5shP6CP4Y6ev36fwf59XtACtLhtkjRa7ho
EokalZehy3Vnz8gdBDy0STePayGv0HbxAwJwNLmqwZfbJ0pty4ylhsgbDNNLmVSBZVAS40vI7yvh
FEZpScWIr4COleCuAHMwFL8Ocdid3lZkKd4cizY2L9XrCCqNHQS79vpMHI3bgmm0kvmaXARX7tF5
/Dq1r8sjZ8OI8QH3CX8ByZpxf3ifB4512iZ2vwynPMebQZm44I9b1FE3X+FJyT68rwtpc8HhLvGQ
+68knZ3wd1BcIVhd08z3W38dUEgVbPiHghghLY5RnMmhv9zSrPD63MYAkeLj2jmFPV31aI7zoKcV
89stRWpeEtRGYvlMGTxWPLxd4OzeT8Cy9x9Ml/2FLm2Jl70xN74itmy/f+nylq+PbmzHFrn6tsTv
ckOSllwMUyiS+Zq8rhVkVau5OP8c8qpfLG7Hd2TAj+AEULh4r7sB5/ySmC2PH+G59eVy0CaaZdfE
U8tw8aznCiHTPGpgm2ghtCM3mCbuwGZu9+3scL7ivSG4HApxSF2nPlwR9IDy6mKmKhYClFU6CrQX
nFrAhkmVOHyfz2bCC5zGDAlE4/D/IFbgdlm8JoCKDLD88Q5qvwygwGp7XD3hrVqecsk8ogAWtn3t
r2DRAyT2xKSwMKXloyuPo8ARK44+kqyaLrMKR5X/HOe+h71pR6WG4eInnNzPI7f9yfER8e7XQCdK
yIXuOYbjTH7sGaMgdYppZ+vAtifCS7XOj4asfM0v5tdH91U7YYiI9tuu44lGSFN2zLc4gZWbLd2H
D3K7+6oBXrUv8Vf8tETSGyOQOJSkR/XcdSleLBY4vm86oI9RjdI44MqgUg2yQm8otMUWt0QnFt/I
Q7LHsEvmJqyrV5AFtWyjZScnjWXpZcvMht/YXqE3hrAcqKHJ0OYynFkyIPQVArET1PhHABPZtRjy
fT/NdO0AwrdDOcNUkhw6i8ndFGBp+hNivX3wXEd2qCB15QAsvh9liz+3YcRTfl7hnrHoamWTtd1d
RfodpFQOx91tMTCSz+8pYKzAjugzEwV+guxgNk4HQBcJ1G8KgED5M20haG5QM7lWmPwtohueKpdi
PzZExvblZlObYPG9jmQ/KyDR0L3ryHK1bplAO+Jhc2v0YOFMA1XYtKnyZ9hbrK9oRSlvOPc03p+B
aRnB+CO83FGqsYO/Cs8a1QGrfs6rwE3yQv2Yj3d5bnRgJ5qqaY7+Wbuk9+yIE42Me5c44N8RNHGT
wj4BkYR+yccYHMW2bVgWCEeivIBvY75VS7eY9PPESkATZzu4RYB6km7T8LRRl1KIB+N08Aj2k0TB
p4QyXuUSh1Uu+iptFrwZFUtdrMhM+cPPJ3mdS6N7AMQN1C/C/lg/zM04Lrv9q0K7WxN4//vm7Sax
f0P+QO9Zn+7vQWgnwjcCdJ3wwgjQCYGiWLnnNrqRaWzlFt4iu9vmgIbCPTbqvisrsX/yc8nCp4Ql
2tX88NErBL+b06htrA+WFHWS2rh853jRQhJojSUAexo2VqWXq5H7Lm8j0BIB3yNPhBeIkcBamC3G
+qYx8g93wC33Ox86ZBqff14osxWONIOlEj28Rmyy67diqHupHX0/vBqs4RVoNGWyg9HRaHYQcrK5
pfQgWmEUQ41D7qIH12UazzyvyOItV13a7m4cBxcmQqnGuN+W+7HhIjXgHKlZ5vZNrtM9zXiQq9/X
ZMHQ+bOrMz5JIY68H7EbT68DAhx4N3oDGML4XTolUX/NUzIW5V+ArzcBPbAc2AesYGhbQhT+X7Ay
n5FDAF6dPnClctx10bYeu2FVMLMmovsOGhcAL7xeOrPf+1+iO8TKv8R2++VBEkF3UPQNBjHhLc5q
nVfROhWAql5NYw8MGHeBOAA76c+XegOgYzfFUKLHtXYWGyDdPaz/BbpYQZUqGVzJ/66RePAKfH0N
iZZ76Fjvq7vK+T6prusxw4paiin7aRz/fC+/QwjoMIv1AwkNPDzS4Vjn6e/3whaSAr7t24cf4lHP
XZbs/vg0oWXecVNwnf82zv++IBgPAA5QiZICXKzeYBYDt3Eyiph9MF7ioGgHnPiXRRhg5n7u7D8/
4Jty6f0Jgd3G0JZLQddCOurNBf3Y01bOI4KsV4ux8m0H7UNOQgayK53K5dRrttn3biWhPwgnd3tO
LExDNEEU5689635f6bgjhFI77QntczIKiO4N0BiqOFqLQMyH8XVTrfDrsMe9GxjselcuHaaAUxew
MyuCwwGuRcT3G+k1MW5rFoPI/pQJojL04IBpCQ1MvcHXsT9YctcFkhLTrK/5LP1qZv88rG+nERNH
occPPjQg2aR8Cz3h3DVz6qPljk/DbpnAp8UM6imT7n2AaAH9S4Xj/3W9LMZE7v+hz9GbMSs8vBEo
obq7n8eeb7np61jBsqraTl37/4LWsvhHr1UgizDc2Kr/MgdkZUCil66/ez2W4CTvs1EMI/aFnMx+
YPx5QPc8zv/aH+CzuzAbxQ4EH4UC0XwD1a5h853dsuGikJEdsqYQoiDPucWG+dsW/PelMHUl0l47
Kxl55f3zX+yPYKkI4Ai3F6+uyJIBHcE6So3Ay5+f6icV45cHA1aIS0FvG8LFSMxD//r3q8Ux8jJF
x6ez3dKYT8c08zsbwaGQ1Kl/pk0ih96oqQW2WtWCbYgWoSXSzom4xmkNCk7bqEED+blJKbCH+J1g
WduqiwDfIAMfzHdD4kODVqgT3BRjBMIg26dUmqMY3Zai7k7FOQr7S5sBarshPlEkf1e95vOGHMEI
uWdSJMbfDi1fKlBm0EmwS4CJ9KBqXCDQKDqIp0a9xlT8dFCKCH/Ga9Re7UsBHnqJwyL/YcZeQ41h
jWG6Vy5SmG6EhrsbsC5pBIdWQaxnvJOpwxfgYuWuuCPTuDtz0atvo5EcxW6PdZlsaPo2zSLZajnZ
SqINnC7G3tX/hTwMjk2OCtYfjswPDwqZtRXju5lyP8QLsxCDigVAWCmKLBUuKQZEFctVjGxF1zYj
dIQRTwHPH/vxkcDtrchdHuaK6ss+j6MdDJgWC5w1vMZh1RomYg58cAKwKxCYAlmGGn0eSwX9Yafa
NRa1QaOULH1XmUoX67E1oGeaj1molk19RL5hz2jBB0QLkzs1T0gifOw00Ob2ABIS6AQnbg1aEzYi
gdP5T0DoOZVXGaTk0+ck82Eu76hYmX4vq6of0mMvpyhGJAzDAW17ULmQSz+ioRfm9rD6dLOhjiMg
E0sD1wzaGU2gga03QzXN01YjHb12iKar0iIv2vF4OtN4nNeXPBZD4AdG4XCjZ3ghhf0EqdQycvWu
WQlv6KctMsiHt/lNKWC3+5PkY56i5O7VzwLwvfuJQc77ofO6NKCgB29QFuOAkM1WYMToerFxLlBy
MbWqwG2kw5DW6xAt1UcYcVU+aFlFIwpUM/SW4227PmRostIfQreyc0cXctHFZLsU1i8XQDLUh8Lm
aeOrjN8VaCAYAzNe7EeGRX1B20xNNXYff+mtHj+1cacO0sWxRKtMS08IdgEppTK7LnX8rAZsR7nq
/CZfO30oKOeY3Tiyp77wFB1mOne/9eMcH+GVz0dUPBKoDE+5+Mq1ewB/Wl9bGrXXYpnQrGICBA3u
S3uxKFdBpXAt3xeaG+T1dfetmwwKFbhGDSyV8pCxylyVWypOgUlkgaXOKH66DLKhvSxOK37yskQ8
9mK9cmfwHtg3Uw3jeQBNdqtD1Wcn3sfqQUOibatHQDTgmRLVPq5+K7+MkcwQyjvxcS3T7hinc3yF
And0JlDogH5DAdOd7DzJ71NfsPcADzvwlWZSfUuQ6kE8k+jkA1p08u6kg4yOySTmD9NCATjAFBym
4N0VmWwY6kysZcOKivHyU7ekUIkHA8F9nVLag/Pp9IwwpxM81JDBLb+X0CESh4hF9kpUoCMcaDL3
7/1CBsRJQl1n05yYBu1NFVqYTPrGFzS+nvJkX6Es23Oo7bJeebizt3ExLJdAv6OrbiA8PZSwft+S
dSWy3rYy4QibdfR51Wb9bqLIN2mXbF+mqVcpGAUa9MFtm7By+ajHGowp6w4aMpf+Kkd5UlvHie7u
QlLAECOkapaVjOSKlvGor6w3qBXULr3ORuFrIL1P2Rq+xo6xO5pg+yyTmw+AFuOubr1YikMGZfsj
LWYJzUpqPwft4ZPFSG9D3dEN4ECgFL9rM11DyZR+QWYabdDTUZ4VgII6jcX83idyeD/xMA/NMM/t
o+HBfLJei7Q23vmGJRbl+z3uDxnXEpgbNp7nW0N9ub6r0omPIPIv/Zde6K1Gkkc8SQWdR62X5H2F
JMKlTlEO5WzMrmgn6ZepzP1ND7wf8sgAXHFRNtfMRQYRqWtv8jJSqGFKhuqLjeDUHEr4Z32d9ZN5
l6/5cIKhz3Nw7LfiYk4UfweeDrgdK7ePqZL6vDifnHu95F8sYY8r4uTHzQioBBhN0UrZiPZ7wICc
+Vw4d4QbGB5mW0G9zlKDjO3QznXMl+UyrwZ9NvBDk7otJjQShqTUC/GafOwtUy/LtmzfHRb4YSlU
ektBLDjHOCkOxpv5Af5lBHkrudxEdhqet1jJMxkTBmYW4OQ7HmKKs8zDIkFoowQelA35RYHETKMn
2Z+HzNlHcLsI7n9Jr5JYklOfk+kzcDnzrpLcXiRhrB6EsNt1O/UGQvkwuQiDRXcnaTxfWUfXd3Ji
9qOF8MVXMiwwDqkJyx0NApsHmNZ9QmZ37W0BuYfVo5WRcqU8s1zQA8JjMCwBe1SXW2TZDYN5e7+l
JX8sAZ18Nls5f8SB315gsxW3WxLN4DDl3WmsWHaDDHdCmllU46HcgiRY71aetjZS7wZA8O/aXZy4
ATMkPtm1N5/17GiL4HrbbmxF3TWISgPQAaE+tmSrBGy28Eew3suLBDm/ZtEbvS+XlgCZt9G3iKEt
aHwTMooenmiD6uHrHgoHSLu8GTKyFPMxVnYYUVxVaXazoiPDO6As411Eg3waZ/sFf4PuP3OXPE0C
Hkzviv7OVz3ol5lOuqtK6fTZRcyhhpGv8S2oPu6xS5fFnHk6EtpUPCmuKVO2PFWxkNWV4KU+II9L
t3pBvvtQVpso6n6bK3QYIEzeqQj5/usQmQJjncfrbG9MtSDRk3ibQN6CGnFPPI3eF7LqdJN7C319
Xmn7oW+7RRyR8g38WnQDZCUiKzOQEBlLonOxTNP2IZTSOn7eXY/4UBmvRjVg1NTaDlcDYnI7NkkB
z6XJhGPLLdCSHr1CXdJ+XItNhUbFY34Duh5LDiu6aw7XMwLx+SnrEP1Z2BGr5yyH49RK0Iouljkv
rrLUx7L/uJHA0qUO3kCg7yqFsUOHGoqMwNmMQVpovk2Ze6jQqQtlg2k7Vra2EWvHoYlo5R86AtZM
nXI6vlchibbzmiOqhD69SeObteq9bFILHP+2GGFODyDIbQcFZOuqT+euQZu+4WqOgp/6+zFEebUR
DL+MPdrvxakYdpaWTjNxP8+0L+dDyPsc5U3STQr7oUR6s3FJSMWRJm7kNwNHdrYWEjBvs80eghhE
BCR+UAo8XMgOAn7HFonC26EDTHrofecvSEuT8oC6Ql4AEuttcjm0ViMd6bIiQLUV2e98Tmd0Da98
0Yie0aku6EAAxQGze0p0ZL8tKD0+EKtDelaKJeTYLjx1aQMXjkeqQW4eVLS1Lnj+IURUFXDMXBm6
sYElnfEFFUed777CCBl0seN61HXWmsRXx0GgKw0/6tSrLLtN0O/ZPSKZK6B4Ykr6pV2W523j7WPL
9XNbadTDI0wQDyu4HUdWMnuOcXjEMBK5Rfqr2CCMko53lnTutHBbNdroTdcFaJq6FiITD1aO+cHa
PNSu7Cjs6zKLr3PLtlOhoB5rWs9ukWEs4ybx02oOGw4b+q6aOHkoQCCyh24B1oP1gAVTgw+3fkuU
Ht5rI6fyOBVFezMpqR6cmWZIcft2YZCEEW1RR8JXl0L15pBKM54Gw7IHOcTJsZq5uh5YFt2mg6fX
qUbSUrUTktcVwqJDimL9L9IV7rz5NB3ruMAhfIirxUxHneTqDvzBdb7UdkV14LTGHiovbd/QfFp0
XSUCGugKhEh3OeV4uGMAyP2wMdt9Y8h7mzOEJZeDxaZED64w2Duc8jj8u3xAK6ce/gVugX3AqdOd
HBqyNU5q/tR3bfIM5M2fQNqpziquxKnQRf8Oteq2WUTOP8VSPKLlLiIpBG6nImX9Z7Wms6ozotRn
EjN75VIC7XJmfV82HcDRK6ZTPHQbA+Hu/NIg2CX36APvrpY1Qds8TorngbXJpyEh682CzO0h0wZV
/oCMnwC+p6gIqzava9LH5jZnjOwi9mgbj0VIv9JhD4aDFPup7dPpRS1l1B3HvEMiFGCyyi9lJjvV
TLbzM3JNmwJYWKx90pARdgSCPV2f3aJMNH3hnM9DnaKDoaz7sYAKzoDfbQB/YU1AdCJDx02XFoeZ
g8hp4WsN7ZXQav6PRtTGm0ETEj/j4IWyEvQgV/SDmIf8MOs+uuhMlj7uvIFTAr0iSG6HSN9nme9f
3FJqHA+IPE/KMbChFMvIDVJ39loHkEpq28KlufGT0y/oOei7ZgLMiHZRy+i/znPAXsGmRJzmNFDM
bwuyVkuNjNxylP1CrgBSt6BMddB9uthpo98pKKTsJAo+X9OA+K2O4I7Mh5GZKDtGRoDzG29L9jSj
Wc3nQi9Q5JnIdBjjyMR3bi2SB2TXygqsIPhwdT6vfDyvcKquYP3kevSGo8W68RVcT7A4InVH+JpE
jWM7Ew9tTzJ9tHpBhQEYKVhEkJEQvKe76s+SI5UiBrQ3hZNmj3sYuzQsmC6FT00k2z5JdOse7tGq
BR1WEVWwASatytWmG5u4dgznCKWtkt7njrCyHhLTkS8jaKORbJao9D07IWE2+Ph24CpXVYNo21NI
vWxcTK4pcOBm4cCRvyrH2oHNTQOK2wIT0KKGDjCJm8n5KtHvxgXoEKk9aN6VO1mnTfepbQeq2sOK
rYI0CqpxiIT2gDcqn08tfDV56biLxD+TmfySHTn4T2i7khnk2h5YnCL3ctYgSs3yYAOFItq73ukB
80Aj0KVcDyYzcgALaO54/O8iqooY4zj1MkDvivvsU4YsE394BWsjvScc5rHaodE0YV5fo1XnnroH
X2DPg2AfbsW3lrLY52fwqjfsN5NMVffZ6ZVHkMkqAXRFiGxZv+Y4ImCO5yfHASiUNzMcSn8X91WM
gmbXTs4M5w3ZLcwWjrxe9S+kRFd1ccjG2QV5TRweb4N6N1gWaNydTUSwBzJnusuPOYiqHbmKnUMn
cfCQuhk+DmKH1py0LtFSFzQ9dRjAQrpNQeaC664rWMxQdXCioFPYzRALDxoo7AIktWtAqXLjSiH2
4Gk3HvUKxk0F7ECq8maD61ceWTTmDFmwhVXa1Qk1FT0WYfsf6s5sOW4kS9MvNCjD5lhuAcTO4BKi
RIo3MImSsG8OOODA088XnT3TVTVm2daXY5Z5lWQyFsBxzr867gHer/nWB6r+aqCumSK7w3wWuYp7
Z4fapPllthVTFur3XFaUaIw0jc8SnYqONnuAfNw8tf6Hyv4cFtn8LFDHHsGBi4fOTB2KhTx1La11
pRzGaRBrzSFEcG/UX8pQL/5pYISjCrrtVzfS7VK1BzmZqBh10C8t5py5+tVvJsV8qXSbNKLkyVXJ
5GzrbSyMRTMgGPWOCZQNMS17IQ7Sc6cmSZtA/zS2VK9UjWTLYN2CqqhEgmOz/ZQmBHY0ljOrQbsZ
M9uILK18xzghySPKRTX/ygx9R1yYqO02pr8k2+PTmlNj3ygrQJxj0/0Rp6bbdTt3NcejNXb+93qu
XVLu/NSm4h5AscD3TnDi+EjPt6kS2xRqekf6gGwikj0quxhNxzAzIFk2uiLArceMzbuJ3IE5/Koh
3HS0OBVhVJVXn42MxIkR4TXmCrR1fYN0w17VmAStCKGkjCk/4Fvgi/F1ZkTUcA7Hoa+HMlYAZj83
BAtcG2n4ogyz431u/d6zev288mUnbpgG4a5EW/GbYjqGgqrssweDY3j8YLlc8he/bOR96nLs4sgE
452l64viJ0eksx6c2S1v3eKkV2SSWGWlxScfLJtGrpYqkJFto7u+L8zla6CFel5knfMWsLHBDvtN
x2nqN5gVKhHeLOBDPwnLbjlZgBZFsqCNeVscFx+hqEb32LpliTxRii9DmnX7yW7Nd0+OtJb46BBz
WW8o9Md7a2Mg1kc8lXaR2Gqc7/EPLQL5sJjD+ZR5EnXa2G7IQbN00bzcsL5LI9iG4771V3sPQwTP
SuddMSbZ7MwcvQZ+hyKaqCRSkZONA0NBu45XR/XqIbOtOUhMkfX+HiFE/7pof0J1PLW8S9QA/ocr
84ACIwbwp8G4T7wjabYEwRnrSopelYbIUaqhyBMe6CXKK+CS560BAYg2r++9XTUjsEsckyy4bdD8
TiaQ0yEbafpkdvo/y5i3OzsdNSXLYv3uc1rMFz21sk/qYQ5uIxVpij8nxMBCUIACNXZ3derUvgR5
XfnIhEhrjKSVhhfDyO2fa11UZ2304zNaPZIbisD+gSuG+qx29MM1LgTtw7G/uMWaqGUtx6iWwZTu
VF4ENeevdOpLadmr2E/eIr4Zad7rR5Ar4v0QclB5UPeN9b0IUTxEDUKMxw6FibnzF7GyFIQ2roYh
NUWza6wyf62ExgjNc5Opjvk8yR05BPfPzXtanAUY2rG79DGgBuB9QGVBObiqvztj073LqeuivGjB
HlFUIpTKZi75Wn7PjIVcu2rURmwweVylwt4zgrt8tJkyTrLkpk5kUflPk5q68yQGvB7Srx7ABfyj
kZrBNxDjwucyyLyfPRHtO+2a422Wq32qCHez43IOyBpZW5OAxbAF4vHHMTiOTt56yRYaDE7kY+pD
K+y5vuGWLRIJuJVILnU3Hhyhdowv1qVduxxt4GK95+mq38OU5Oh+VITSQczsmqBO/yArNhNXuNPX
gHH/YLmp9bNDgf5u8iukpmo+OCT/73hugquG5D/QX8RdF6gfCJSn516ZaxoFU2da3Afbc5gZFRON
5TYHngeSZI9gdBJykS+gaMbDMtjyrQTsSALNojLgKd4ikse7b0ZQkwubO25DTT0fY9+3FlQYSsvK
cT5XBfovd1UPHiR/8oCqmjmBA8fF9M5G2zX9Tbpj54qnqcwHTvkxCO7aJDngf75HiaxlM8A1QDh2
T+6KlGY9LDZeDeLXO1NP+clUeVNuJ4Tc6/Q1LfQiPkXrdtWx7IJmcuPUleZEDcUs3EVyeFWoWeC0
0EeUoVV4dIVPg7UxNgbmWsSy8qSpT4qubQR4nq3F3nXbJfjw2nbiUBn6qtY155jITZEw56FTSIzV
yzIELS4aK+TIjPGoqla80Nw0yNipM1kpAOl+m4Ox+mMCoYlQjxC+Za1yGMsiq1AL9Vl6F5FzDQ7Q
IIRububwMjvBxApTONqT8hvFwOlcJhCxAXsflqFCl49l2Y2qS8blHoqyM3tHjcNPVW0zCTT8X/pi
JUHeZSSLtj7nZDim2CQJuwSxvr8T18vMsD7kmZ794U0Z2WbfO96Civ+GFt739MWYRhbmS7mO5N3E
2gwDf97/N/TcPQPjv8g5yD8M1OR5M2PCSnsIH/6VnGtNdo5S9+GnWeIi+U/W2/YqAf0knSZD7UkB
XdvEZuNK2498WWNEimp4lDGenFb7X8v/ILr+/nX9K9vLy/Lh6bGrhvCvqMDvHvx/ZigLsWJNygr/
V9X1d6Kl+Uv40VRhzYVodNBl/w1R+a+c/P0vYuPm07h7h6F87xED//wXAQ2DycQv8bv56y/Of6lq
HNFKqPnRz12FCG42tYHloyghK//6Kv5HYQ2vXcM/f5vTcC0+ZTd2f6a//an/r9Ic+Cr+Js1h+/m7
ovLzx79FQPBLf0U5+M4/YJF8vLPCgzYnPeH/JDkI8Y+QODpUAxbBgqHpoW35zyQHV/wDazIcHdI0
37SYT/5vmIPj/4PIHXLsPMw13BbEDf8Pwhz+9bLCysuFzAKEW0bAfjPL/OtlNY25F+ROnZNVC5uA
G2g4aGNYDhmKF57vtv26ZI56/qdP6Pmv2/efwxH+VV90/6OAKS5AGNoSC43Rv2klHDYAv3T94uip
xtuSYQ4tgKnJY1zrrCp1AZGt+lo5Nt2qRp3fLfo5iuTk71/F/R79r6Plr1dhO4TJYKXDpOT/+6tY
9DJ0tVkecSafis6JUhtQjXOOSCuv+Wjs7ZW4hM+//6MWSQz/z9/lxEDc4Jv3xhvr3+N2C7kaqyHG
7mCICc2xIGE2WJ31xoNo2PgeHP3iTUSIXVJPil/FXa6dsCR2sW+p9T6U6/VTTnpxP2bZ228Zae/L
EYGe433VeVuKHbkhqk8IbWrlkQh6u/4C76HsB0vP9WEatrustmkf51AqeHUnzDpoK+/Zd8TjwFQG
S2CZ2k46W3TLJS2o/TJW5bzBePSx6FeivixAZbrqUAmf2ga5Jl6eJVgilW1uj+wUWAM19JRZMdhv
9dUL8/Z31VdQXehOYxqSTpsXiFOrluw3rmd2usapjwaRIgkbR3iwt+qZdfcZi89btU5u4teT8bJq
JwX6TKcvUuvhtFp2/2RuTJGe15p/aqMhyXtuvwRy8b5kbm0cwd/wC5poPeeUP1L6pb3f6MU4+MNa
70e9PXnDtogkN9R3iylkSNN3o3bEbmk8+xCib0sMP5ORjWoiDlCo1ohQ0ekHxsheasM2jOTYnYVT
ez+nNTgTgx0mQ85b9Dar/U1Wq/gM5r5P3AlFyW3O3DdMGHIXGs5Fi16V+wUA3dsVA35NHPFecVQ1
WoUrkAdDDYmcMC0QIBbjwe9t6CdcM6iedJSrmaDsNeyz+llpY6xis5rsp1LN4k9HnDIwfT1U5YUf
XpiKJ2HF6Z15jLrVc991vgZOlAfQaufQV4v/lIsGaHmCx1SQha3hfpfaqvBTpKoZbjYuf/kFvZWp
j3U1Zz+xlo/zdRj8cY1EG9pnr3IZkdywnafdxI0WxLqF7yFYe+nVUbS2fzV0B8AmCqXVBfBoek3D
Tt3yqmyyCBJCUJGYqvyE8gWYObeBbND7wDrzOkubPPq86DCoDa1/s6vcc45+N4XtSc9lZuwrxBif
gP3qK60nq7nHwBb2cQBVZMX9MtOJYLEE0CQJWG2113SwvCd3CdbSjRy3CKcoaPINItut1vmnGqi2
bTDLNjW96UMAJISQfp/a1SQZXsVS71bc7rcKcloktle2Hz7naxlr8hAMUJa+tA5uka83RWSAAdve
Wv3rPJlrfen1Chbe1BVLNMk9FJUMc2YH2L4CR8TzaIArlUHutXs9lZiVLeWN3dnmHb8uhOTgj8Jk
Y8dNw8mS1ExoBKBhMcR64ITV8KVgrFv3To+ztSu9oSPvvHbZIJs6UOcpyxrzZE5OAxxSZ8YTVoPZ
5QWMuAi2xsGsFDBjTbvZZrSMqVNx1+8lGTbjwzJ34VftVU79RW8E/wKk28Er+uLlGy4iB32yqYns
J/evRtsOWr/r8kLYCYrqovrOXT0RQlrZIntD6jPLPRgwUOnIHhweCXlvr2VbB1j/Sht5NvXko/cF
edtc/JqQtpc7s1m1f+YR6cidW1PpeiHUYzzNNvoOSON2aRK1bnadEMxgza+ptNfPYsHmdpHSxRXY
DDU7iY8ALMUQPBEPbOXhti/rZSGgoM1vQjeL2BseeFPiGgjU9wIh1ScmPQscFAgLufJEKkw0yVV9
RTAvg11T2nBsWHNQOlnl1p5kaFdewydZthfuXAcStJApFc+l3m6uRv1M01VG1G0hc+jsUM6iiCvR
zfRdCwRv8Rwa6jfUJg18g8ytp3QQYj4Ybi22BCmY/DRnV1WHLl/CD6st1x9+mxbBK8ij92hqf56R
Y6Ea6L1weBlgXMlu95zF3y3M9e9MJot1SDGf4Ag0J5BQQKP04vmppwmrbegRs8jkZYpf/ebTd2oa
KCx21AjfE5BL38JJ5Z6vf9Q1xCQVAnW+M6piGsDniNX0/cB4FdZmPxtQgWzZqHAuVdAAb5FBuRGx
KVYf+qGgARBJxHg05zFEClLauXcW9arlQWalVi+15KC4Wn21bFeZwvZGbp/lxXEcin7B+01Lqo9d
uz7A6nYyblejqGLwqBLacSpd97GSvZqQMbTrM+Bp/wSK2gxR1/dOfULcHfK0MAmOiGzNhZTky7iV
CQCf0x1UoRYdT0IPy47HcfqENkc+yLmT2fO0Fum261y3INOwXz44TLOnENF3GxXDlh9FY+bki0/j
u9uR7agbTbxkxkMtYoNr33u2JhhCLpcLAXbIKogA6l7LzCEqwMZ8eAoXJR6LnFZmBDizxARjDVwX
/rjJQwbaeJtUT8qt5rwnBegB/698bEzohLewtP+DsO2NfI/ATX2t2sx47rWpQFeyyXsmPYbwbyvP
A/OwuE2OD8YbTfdggNTYCX7EtY6dVUEVstSoRx6yTENV5dvqwcyn0twPA9D5bsnMNjy4lZZjMiNG
vueN1L/wkS8+isOtaQ+CE8eIWzfIipM0LVPSbduO+Vn3MOdQ22SA42NKKrM2gsfBWvUtvIcIX4IA
Cel+mSdn2ruVW2/nzp26Q7e6pISUNcacK9z6RpNmKynRJOOsHk+jtlOGBdftfiltzg8BvheNsGwJ
52SzBngtRyzhbhiV/6OvprxP1hFShovc2szHeSrS3yqYzeaiCvzHyThYxJV5UpnDvirDDOo3tJbf
5TpnlBKYuMKOM/Qa+K1iqkVyZImCpxGqysiVdUaxx/K7nWlSQTg0f04+PXC9ZVyQesid7dC0EbLB
26v1NrnOLhTGdDZ78OfCphGYvJlpX3l9HQfWhMenyY/WhMkXa2dFFbIPWRePjsdz0kQRNmPF7MuH
Ddftj4BbOMLOo/7A3qbnaslJg2enP87Bhv0O/i3pBjr1DGOyHp22mn57fiOTdR7Sr0ZYV98zwi4y
xDqWc+mH1PZjH7D9wc1r0hvzZjgbjqfPfTjw+C6cbI9jvPjwe2F+LUV/AyRl30arCSCeMjgs1nzb
wvGRKZW0/b5+SB3nA2cALS/N/Y4zennCejYmSoWUjazg46U7UtZdTNmhttfzMM7mUWWZj2jAZAeY
J5oXzKm4AKCWO4Mkn9gPjZJcKqN+rIPmidmoSybAx71rBjc5VYwFBHgcPAraSd+6DmDBCYjFWVjt
Afy+36/rIJKgbo+q8Y+zKy6u0lWCiOcdjX762BXLFLVd2sfuxHHvAnfuHC3Da7Osam/NNItwPPxR
YVcdhC8/xowsxqxMj6YffjOHJkRgW+60NXdPVTo2O0vnZ34mPa+j7D8zu3rvEGvEYGT2AeXmJRA2
prlxP4bNC1NzR6CU+ZLKmVHKEMesGdGfeS6Prdwqz3A/KkIEaMdZf7fCQKcgxcOJRPTDOaVCg6Cq
8rlHfYAMsDOufINpPHhWecs3p2qjwQZWjIwlvU4l1LJbyEed525iVG0bwyWC/AvruG1l+xIiUblL
T/L+guHb/KRcJjxubW//sbeh/NGbVUBS3/SjHNrwBe+cddHcHPswbKuzLeqXqjS6ZMYk/6ZL/7Hb
ljxGiT//mO/ixnFKv2Teat5coqV1F+YH5YZJZt0PYqu74lWOeBxFQiyJo52o7ERGvE/2eympxZD2
YRicuYD03frDVC6PNlcPCkjz0UQRm6JRo5D1MUjpmukc/wfI2JN0w9Pc61Namf0BD3l1Dc1fSCqj
kT4SYjfyY2+p1156POdCyhvG3EDN5zbY02YTdN56Y5BZjaheuPhaDO3vE0095RJYO13j8+rT/uC1
SBFU696fQoD7EDJqxTTawY7f5UtYsRvn5jboI0niflk3/+bkQh2aDYGxt7TBT7HYDEze6u+DYLhw
iapXpPUPhMk99G3aPpCVR05JeW3BU6nv62VcmY1D0IRYTyNs+0ngV905c3arjXmvpnkFQV72JoIJ
HsfVMHdxnS1nrFcHaphvhk09TjG3x9FV2cV0Bv8Tfi5/h7zPEIRJjzEyrN/X1rcfc1/X/W5ZfRR1
uUrjopfUS5BP8lIbfkVAm7buLPcWo6/Af2yN7cHYVudX6hCa2xSMVmZWBA8wo2lihGa1T7flWz03
1A2FfX8WW33uzJIL1EnVSy+Vf8YB82qiJDia3eB/x+WHWkECC/SEiOza2Z/2abOe3QEJ8obR67x4
i3VBvyj34N7PUqvwD9Kt5sfWmxRLLe6rcnjWLQFwQsrRn5S590qeTXabS0QmTUUS0Gb7dZKak45b
B7nxWqXfSlteUIAW+7UpfRF17QKX57kABes6ed8z4quvmMXlxQka1rG+xalehMW1UZLcBOUcFr6Y
2CRCgzQpB0LDU0lHeE1S5YbkidyZyea01hPhE5zz3QTp2xmIpcMKgadyixFNqANTu27t2VpTh4xl
gmJ++GE2vYDfOk/enR7nYUmXkYOC2V3LYT/p8sIKWqBY1cZryt18D/5pxU/f1y9hMYU/XEEQMOsm
4QLl45L3VGYUTMFzgin/hBH+TEaFZjqvp5MmnT425SDefL7k6+wbZdwhgr3mRq+aGGMEPd1O1uyt
1aC5i24SQpOy6bUt64elRZ6oq7pFolC5yTYzCmxbWt2k8tqz13gJFHjwJnuADDiaxntynJmebXNF
XyjYDxojbS95XrxNg57+jIrZwa6Uucu3FM9BPi0PDpkZEVTZeG0K71N5HJRzZ578CXrQdA5bD9pe
syZG/T20kFjB/owZxz7XLRfrSJDolpjt0GjgBVqoomUGvv2Si1mPpP31gaOfXeLzHQqZUGaWLKSm
M3q3YpqzsNihWMvd9cCyJimKsjJJAZaJCyFrotH2sa4yGYoRoi0NxZDFS4PPuIy2tGB23i21nVuQ
jWs//AzCFDdHtBq1wF+goS68HYGchLTsTcxNqEzbsVtypKlTZnbrJxkkWfjsjsNXwk3HeVfAMesC
4SM/FVwX01R2sIOBl+ol7C0G0bpG7bWyNBXd7L9nurSJbalUiTzoqHt/9KZTWCsZMB0Vsi2afe8J
19GHbRPWnBIo4jSBiAblrDPkwjBmRX3G/j86pUqabTbRo7EyasfY5+wXwbW0l8Hbd1bdfWRjn0bp
4Np7JzcVsVswg0SelFYyLClFGPhR4x4hT9jYnzxxqWGvS4nBuJxRuYeOtXMLY937JKoRv9jQCBl2
f7p+7vf3xAN6NIavVtvvtgBeiVSXJ6mMc4n2f1caVEjT1sU2u5VuEnbdxvFS2vBGpvNdB7RaD5pL
cyjQJppiUEdIyhqTiDVbNHo6C1aZ0HxvxNicuRXlPssr/6XA7H1dtpEFUtXlsSO3M24yL4ggyyAQ
F2EMSTh5F7m5xXTcBpP7ifiIWNc8RyZveinU6PB2Rt2/BVvZbXE6ycyJRu16mKbRkEYa9+pT2K7V
d8tIy3hKUWLDeHXDTg6GB4Wsi4KKUdvies1GfLCU5XWYCcCWgCfWIWcZ3oRPURUQJIME0XBYgXMe
sgLjLTkEq++85YWVlkkmqvxs89Um8NQZPDlpJ5m/1F/NrvSjIpf6gQhoL6m39RGVbXUiref30HjE
+aNmEXLeu407JWYd7CC0hpPTjssOti2P063bEIUs6bEjko4sVTl9NSikM2RNXUe95Y8o3lagpqX7
YxlrVkXjYo8PcpqtB8MwbkXhOAeDWoNk5BjaL3V+XYLG2EvLSXCot+c6r+sDGh9jijpZ+wmxMoBb
Rrf4N/ZcJB14kePMHNcvAwTZD8PI2HeJezqNM354d8msQ+sZ6jwW9lvvhP3JUoihAWa/es12XcXo
oXbZbMSY5fDiLCMPebU5D8jD/kytwtw/Zd1p8t1hV43BeHLd9Vi2ln5B/Iv0j1v9KSeq5VRUoc0+
3q/TzsAyrI++4xhXNSpStRdQjed08Wm/QxvrvIHXpDuKo4ej0cBm5Th0E6P0gxhLXvrKoEgTHxHH
WWwj8B5m+wZZOO/Q7zcvXWj75Dik+lynhmXsna4QifCQAxiZ18ARYqLySYSIAmwwXM/GnNH3ZeT+
FQ8vbYz1vKVnu3eDQ+3indrByPkH4p6KB7yvxq7JSvGlt+uNUrSx5P3NRCUwJS+E/cj5O8bW/tuG
sOEAedhl+E4A83Ziqa6d4YvnRjEMS8SdX1zCGqJlpQ0nLPJqD8RhkZwIRpc0Zl8e3FywiiyWtW/s
Ydffw2PCafqJC2+NFuDbI7oUNgOj2RKh0yW22A9/lewXl1JliABNkR8mk/3DtUx8yVNa741w4/An
ROONdV1UQZQ3mfDKeAXozRMcKaN5pBnLk+8FcbzcMWm/S/1+fFzZrx9CXv8rwIbe4WsxPyYPmDIW
mf5GIEmIXEBNLEhDne0zrXkW5vmwQ32jCSMaTvNiyXMqWp3GoZcZ31ZERny6frcbaxwY/ra5hxHx
8NlKG+TG6H6+IjvcziQ1W7/wg/3JxqA5gh+3IunSZv7SZ+K2mhkM31atCTGa6pp2m3NaJoOj32OU
aJcUjG9FpOQ69a4s3XcoiA7RzeBFCOuwTYEJMMXxBA6K1D8M3Ww/NOO0HVMdBGh4J5IftrY7yRod
bOML9aQzx4scEhgOoHbht5U8qEdfit9Kp+2zU7j1Ac6SMSRHCo2IYN7XjiEfkWfqpDTHbecj647E
ZGZHG17mZUmnd13Kg10biQqZ6USQnd2c1EVTzUuStvLEtdXexFijGVTCsHaWYICJiAKTe3aelK2n
5/aGCR1uyL1IrBj8lviVIT+OVTPxZqfvjS31KWyC/AHANEjqPndOq6j6Z9w9VbwNhPeQS+BXe6NR
ER5Lsr5EzhS4VD4i8kBJ5yeucONAdG1GyEbndNgkwm78BQ61fVZEfJzROVqoiGpaMwkGjsd8VLsU
rexT2RnzyaiN6tEEu2p4wE/5KxhAu7fhHuItR0krpXporKa5ADpSwN2Q2je1AeDPcpWeBf1OQYpP
wtMJtakmmqrIjy0ZZ28B80a5w2lH71C/WdR8as/zX9Z0wPux1hyn3ToXBz2Mp4ZzdND2XVSOQK2U
5EgN/j5v+XSQSDyuylTHSg0H2bawEq540ebCFZ2LbXBiVZvjlWS1/udgt/kWVZ6Vi9hp7bHae35Y
7vl18wP4YJw/VvbEmu7NuT+C+qPkM3GqxAYRFvHKrG5dTODhs0fAY3YSfmbZ7ySBJRsptrEx9Nkv
Bov1hxIhzyzzzjuFAmNAOnm7Wum3uUQ4MukHEJAxhoj0sqgt+wdyzOtdIBD1N6NgEF6dDjxS17X5
lHeMwXsfdeIgyHk/VPZgxaOR1kz35k87K9p9Gk7+7xUdE8/iTicgmu3jYGb2K1G67pniHnan0inu
1eGGeEnHYEMKXVikYdk60vPcMcIxC8RE70g6a7gxRY9Uw3HK9Qv7cc9ls1kvndATlLzBA7joUufQ
zORDYRqcypuLqLBOkNmHVzWV0xE114JobYHk0hYQaY2e8FkbdfdG4JYR2fh3dNQM1DGRJ+/smnHO
dpOFn4scEcRQmrW7ZoaLF+LHLsXKAjY2efeW4o64QjGF57W27RvCI3G7w0UvgDvibJfjcF5F7d3F
cJ46+oUTHuogdF9mnmqvHe+bEGxido+Mq9QK9vRJ1xhpb7RFfBCCW333AhtP3TLOCIat4P6xNHK1
PjZCSAGKi5bHCq+IZQUJ2sc0y+3NIqAjsubeQsG8yeZz9QrYuDkIuD5YToNNQeSUo3Nkww6ILu0K
96yczHiwkC+eS8udHyhyS99SXauYvclMcE2jQPXKan6dlE8DWYk6LQW/PHIt0rnWLDnHtFGhHF39
DYnQrsHpkv0QRXftuiA2jFXqXVsg4yQv1gNgQuuOy5a73nH7CbCzU9uhMKg5ezMnU2P3BQpMY8mi
/EcR9VfVxBWWAG+BGUwXbSK02zdOX1H5tNmGdcGqQOcTdo7LGkrcsXeGzWsvXIgIoEmn7L8Awm/H
OlQpMJBw95l0fDqi7sE7K/ktH05ve/CNoG0Ve9ZgPw2V+RMyzp/xv3TOPkQUTQ6lYvw37ypKjjXp
fB+GOv+2GHKVLkSMHY1GaUl07P58zphpprQzzN3U6+l3QFyyeauAGxPAy+1VVvY9AP8OrNtemCyu
eQi74ctsYi29R4CNa/5Yzvd9Krz1CiIzLTHJbu0r6ekfofyxhU5/nZbhGOSpErgNpzKZsIBwNsa1
WWMcylPMCsilUVze7szvIQAMBdYrzwtUBDb19GEt4aO9TLDzqgtvOBK1LdBG5S/SHlZcl2u397aF
NO5ujIN7PbHfuQj/22dhtBAYKTq7KX/M+m6v9MYxqbRznJV90xoybJCYqgwiKnKiaiJvLL83wFaE
LPKoKIQTiQ0+EqTiiJKKloj8Ysw9SZZhzX/n37AH44ZcPtnSiVzDOhR5yO5hDCznOOp2TpX7X3y2
wF2Z6yeToB4ktW1M1saczBV6w6V/LAiJmFN/42Ez/gnb9nljkyBbLi9fDLhjOasTavIrOUMB9mlS
MoKc7BVNvhZtrc/ZElysWs1JavffLbNGcx48IUcCniTptkYUF2T+HywjyPtJS72hts9emtW89o3+
rDO0kz0nabfwaSO9PTS92nZDEIZJULT5uebRtNvAyKK0ZeOdLK+4FMK1Yjb3jNk99xNI4vyahfmg
WalITMZ7nTgpDqBGaXSI6gGo+t4KljmfmwB3r4xr1ZYvjQP6QtwonwgMdVQw0MdZZpKj3mF3a5rx
jc/niB7uYknnzQnzPo9dd/AvkiPkwMSX8kyBeiq1Lq7BIpc3boQQQ1Bb0M03c4VupC8kxA0g4w2J
5IpRIWpuxTrIuJVX54n91ZJgzitIIxhtaEc9JXxY+ivLfHQZbAB8yVTo8TShr2hxalgq/WHg0N3d
8YkI0vtDucr5cz+/YoUTlKoCQKJz1Rsh+9TGHPacl7mcrimsmAZWBJg6SXdhsUMn6blPfr2Sg0mq
cf7FrcyQYPNUeZRn++QEjOcRR2/2AEFUNOSPzuYfxXka/a+pMXURKFUc855B6rttt/M+FcPUv/+9
NuXfsnNRxKBnA1EU4J5E4Jj/3vtTVkMoO0RmR5JD85farafbYg0sTybrhE500Jp+ZFkzn7hcAXt3
rC7bGDdTmH5vVXevq27/N3Nntty6kmTZL0Ia5uEVAEmJ1EjNeoFJRxLmecbX14JutpUEqck+96mt
0qzy2rl5ggEEIjzct6+tCg6dBgkYTpUU7j6jTF47SDLExm7AGyYr7AqGaNXBpZC4z2chJAK86M8U
GHRP2aiSV2oxO3qPMaWWVgVv/7/maH8lZPt/U6nN3kS0Jb+/N+cvxVLP9v+l8RBKq/+7VO3+PXuf
2vcE0sw/Pkb/mBXxv/mv6ZBm/ceEXaPopgQ6h8WPyPAf0yEBFRs3TZX0uGXg0aFZ/NF/tWqS9h/d
kKFeGHBhRHSrCK2gnszGQ+J/0EjigUOPzWzsIc8mk38hVps1jv+r2NK02Q1J1gkyZE00JPwx+fMv
XBgxBejD/cdz8/xeEl+r4PrL4/hFl/ZdEfbj7zfn8b/8/U2v+uAbetLU+kmpP4Qi9KcryrJo/Qmv
xfvDoy3g5/8MpwOPMehPYzaftg9fhqOFNUQ7QFkjHn23NW+rICV7cCZW5sYgxekPBic6UBaF1vbh
JRQA+3R7tXtQaQ/p1K0wvYzxXT/c+u1tRJ7+8K/7rtH774+bgWeGDPkHo5zvz2IKkNXrXeC5tTg3
zj9YoWmj4h7GG4TzdjNSoU2OPP7volqGxMvAFLECgkTIatIWQ44CvcxCO7cbl37tGlI4VUhzet8d
m246psOb1X1f1xI3d7KYItJihI+Ahmbh8ZeHX2h02dHfYbhyPWAECaPyoZ8SH4tlzfC2YVrJWEZ5
BDBlTIpMhhb2h4ypEB2R9S7n/Pkz5qiYjl2Zzwud59efkZOdofU1Iroom+mG6KMhPyGgMtMpqt8d
fqWzVvrHlC15Fo1yNTSVxfNtRNMo9Tww3WkqylUpc+eo+1F56dReJp5rwpPD4y0/13lumojc3OBk
QYayGM/AP43cqWGgf8u1S6vWkBjp1jFY3W9PEFHtTNnH8RKh7fcnSDaK5A3SaZeuDkqIZv1C5ZvK
ImZCm7+fD4ckjKhZlK4vn5/RBiV3gtFwI9LzwGE6CDj11ByjuC/fEhOhOs0WK8+e1UscVa0FFcqe
VnFbOnc3MYAZorUi+Nu5mCpqFxl+m6nB1Vse9T7Ei34W9LhQBEQHcJOM2ZXlu4ef2MIkVmO/VlWJ
VDOKX8lguMWOiljMgpGkD8Q8ka0E8X5mINNKftK23mlk1Ctkmw+5Sf9EZzj+VJwQndCMq5Otak8k
vT9B/rDShulF0VGBivIaMNTAdVu6G6IjouQf62jxU+c//7Ih6DWXAa3jp2a9ZG2BlFr0zCnkCf3w
GErt16EUUZ+tfDSEk8tzTPIw5pUZCvs5etdM5VExAwpGx2GGPz7BeVIUdEU4joibPt/Pl0nFjZnC
UVaQQSipfh6jgDoT2A+PLNkfGwujsFg5lS1uCsiLvz+63ItDmoGgp4IGNFZ6FPbrpO9kKF3cvwqo
36eHl9VyPNjhhBkiGxlxgIbVwffxOpqKaCkuRxcerG022UnlqzTq9VvKxevDQy0fIFJCWpqJvyVr
NkmbJfpfV4XA3Vts6gY79y4VbMCkwwMIq+rIafTZvfF1a2YYVRP5EhSiLBF3x+/DUM31pIIkBSD3
9JTmwx6VjvRISxXGCKT6skpyhHgbFHeK1G+GRrVb686gRT8oPNkWTO7A5o4G0EdK/i3SJCnYJVV/
kqokW8Aw5Lojidw3LTpCoxcLlNNYvzb9kyQ9DVpKazF1qpG+0Te5B1koPKD/I+/X0IJHE3z4ljcF
3N5kjY3i3xkVs/ZFVZcAp2FnA4UPZuf3eaMUt5LJY7opApTXIfbV5xzh7V+/Q8IKVdFm2T3uRYtB
IklvG1keEXfShr/uqu7aSPJh+28G4chDKaRrfBDfZ0JBtKoFte5drclGgNW0dCaNGf2LqfC8cPKE
xsikFoedbmHLYMhR78ZJrZxphjo6Kq10R76v7x0Kn2/FlOgPoLeEaAEzke9zUShsSkFJTh6uFRXs
HgYS0OmGdsGp3eR+SE/3OMhHDMuXwTdLwZQMfHL4svkGtMUD9Pw0R6nMUkA4lG+NqqLJVFZCZ0oE
ARkO5DRbmoIYYEMrHQnCfvnIGZrAk1ZeokJxfh5fdkmNum6WxhlPVVNit4GW4469Lv9lODRPkL2E
+hOTNDkRv4+iAJARp0ro3Bh8yjpCO7kFFjgd8e797IhbbCWsPi5jBO4aAy3aWkgddzRopZiZwxux
s6TQnHKU/auup0Uh9kbKYPGQrknjyvwr1NjrPq+frCE5UWGksZx6KEpJelugHQ5V6QgmVZo3zOXP
A49KVEhcCIV98RR8spVxyznhSkrty3MFPHutaIK6TCyk4LYXQ2fRESZNkkKbdCb59XU9IIp2zBF2
h9O0vvVy+Mtdnsa8FwjxNCRxC+DsWsYooIvRWkht6xp9q56kI+3eHJHBGm3rsc/32FDzn39ZaLgc
9K3fNK1LP2U9tyjkwzUJKSVH6eSh5Tg8sfnQ+P6ouXPPnFiL9cCRuTi7tML0C/LmtL+giUNoTAmj
Ccf4pNOxQYQZGZ5NingSDAT/Ipidw4P/mCplVm5ypBI4PIllF59zU3mV2VI/dy3UfBSg1YRTiMx1
Im8gp5DaOTzcvGy+zZWvCh84RcS6RuK2sThAQTbrSjKK5Buj8jIRmsdCIQ/oGeMzVi3HoLE/tioa
8iRs5ywa9+YNcrGGBUr0Q2UasetFM/hsFLpzgHPtqd7U3b42wo7jrE82XoRZzuFp/tiZP0ee4x8e
r6gue8cSwWq7qrZiF6UgshuhOAPC4jt08D5XVnGS5dkxM/QfeyMjEqoaxCTskEC4vy/ZUEGdAuI/
dktVyikzxJTuEwiQh+e1WC36fEvUCQH4BBUCLnOxA6ewSJPGmAC6EWIpZ6kZJvUemyShvByjsRKO
JDd+Dgd1UuVCQo5TN0RxccBlWuFTRK5S1yiK+k+Iecsm5WzDKkALlCPby+IBMjVDwyqCnBmxqiot
t/2OwNtTYil1G+B31xBKvNtwokJ6+AH+NgpdppjZoo2mmXHxAL1pbDScUFKQNQpUGimIADMqwZEz
+sdzYyWY82dmMZDInrJYDEPpoxTmuVFaTE2KXXX2IItjkazbqqyPvKQfU1KIPwxJZ1Yk/aTlraLs
rRBf6ogpTbSl06kJQRR3tyOn8jILp5PpxOxDkhlJJnAzFwuczqGW7neGCUmZmKdGoZIPynzFQkRe
aYl6Tfs/jhG0gY2Tfln0VfY0FSaVvVJrUXsnUpbTZRgaRvCcVkn1CncviyitCXPfAoaNqwA/+B4L
ycCX8BoFwdKddJNcm64fxdb14WWw2Ab/mcx8B8NLkauEvljY+ghLZkRn5VrYwV9L4WA2q2iSI29F
L1+B2sqvtb8LfBlSohuZncESQVCQu/u+JhrB7JpJy1IXF8By1UcWTYFYCR5Z39L8Gr5s8J/DoCZR
ZRk4PdCFeU/+cnTGUk9x3vJTtwSOiwQk8C96M0Jf25XTVurN4qZMJrTxQeivoVUFq8asB4oV5UC7
Z+2f4HMhPRx+2D8X6BwkE+3D5yW2UxdnTmo2KpL7IHUtgAl04Gr9OhIq5cjMfx1lhq9zgYFJvVyf
A4iXNKVF2Y0qLbwxgyC46iPhmMfwb6PMreCsHZVEpDT/+ZfHi6OdkCmVmrhFKE+7sEXPC243+xdr
hQib/iS+NewOFhEJ9DFNSBCWE153ON8MvewiVhz/Lpz/XCqkHMFFaAwED+T7XMA5wayUlMQdPCn5
yBWxX9V+iWb98OtfnMWfw5g8K96MRZpcWmy5HJiYqczDJHUuXAtRXMyu1qWLNrPZkPWKT40wPnaJ
+LkDSxJnJHmCGQLABrmYG80yEK0loK8mKkIJptuJGguYqkVVent4fj+XhIzvNDJLmfQ/N/TFUCA2
ak2GQeySQORGJGVlBlA4iQv38Dg/p8Ra0MlTfRIIyIJ8n1Jfj8BycnKPGe2Rj0VP9I9hDdpMnVap
RlbeDw/387XJVFxkhdZ/cAfGclo0lOk1pzXDIYfeVuwS2nrsKWfaNFqo9OX08Qk6QmHzt8POZydH
msG9TOdI+z7LaMwiBbKK4OhozvuVLtVCudFKIQcqVAHmkdizKCKnaXUkr7m4BbBM2aBNVqPC5YYg
efF4h0rqmkEMBHbK3tsFuUF7n+FH0DfH0QFcVW6EJBboyFMiF7Buf2TeP9/uPDy8eTYvqiTLXJ0V
NVFNHstzhgqp01kVUhG26U2iQ2j2PayP7JbK4vX+qBHOf/5lI1NphGdfoIbnrs/dk3N3/v9r216d
rtcbx3bslcM/2CfuyZFVvPCj/lE8NBangZglLZOiOHl/Odmp/fYc2lehfenbF4F9cfW+udt+PL5t
bw6vqk/P5y/H4nK6y9v+lHqelvJi3efSvr/O7VtgWfYj//D6fkbD6PzP75vV08PLxe7+4uzl7uPm
bvd23dtHfsdn5HfodyxWmTyojazNvyO3H++vUzu3n+8f73ev7wj57Uf+80xvtH37erk/vXy+PfXt
0719dbrfn55d7PdnzsXqbLM/3ez32/m/rbbb1e755uLM2d5snaebC+fmZnd57Ww/djcX22t3t/u4
PvwcrcVX8uM5Lj7PPMTCo6brnN//Oj9Kfv/r6+37lW/fguzmp+/fb0N+f2iH/Ff0K/Z+8377zpRu
h/kNP/BvPhT21VNgf7w8XXy8Pb1cB/b25Zon/nT1wRO/vvm4/3jLbZ//u7/+uAcHZz9en509vbzt
Pm4C+/rtyJw+I69D72RxDhZ+PiShN3guA/EGrt8+dq+XKcO+7t99e3/BT87ss6ft/cvVy8WRsFqb
H9ihwed94ct3CO0Qnwiaj93z5/PH6+3J+fPl8+7xcbO53Z0/+vbqbH+22mzPVvv95f5yfTm/8+31
zfXuZnWxPfJbfv00AYr8n1r2kjcTg4UQjZ5aNt/Ha84Hsg/t19erl7Orl6eri7cb0b5/O7aifpS+
lkWKxYoKG0EkWK5GVzqrrrTL9j47rx6tN/UCtV7zgGz9fryaLoKX6SO8srbeqnL7Y/OeP7qv72D5
ExYLoMcyRUh6fkJ+r9yIe+NSvcg/9I2/Va5J9PdXZmsLd+JVhErqtD5BIXWrHrnD/byPkNgX8f62
yIyLoNK+rwKkJBhqJ/j8GjTSddiLQJxdp4D84JendBe7hWx20pGt+GfgwqAydTXuJXOmdbET09eN
MTO8ZCxOTGGFfhO+ZBQNR0b5cbCBtpRFkgdcpQgzpcUC98Foa605CY7aT+KmTaN7WvPVE4CooX14
c/oxH45thcVLYYhyOlX67w9RqNu2qgLPdIChBWtzoiKMN01/ZD6LgxMCBKOYVOm5xREzL6skcLHp
37cU0+mQnu5l3IafS+52T1Ko4srnWyNNmISJt4fn9uMpMioXDio/syCBG+v3uaF/sJSKjjUn9oZs
m+mJiZhPiq/7qvLXh4ea49UvX8M8QZkqJcZmZM8oBC2WBXpjS52AudORa1T3JIeG7lpvEyHEryJW
RP+czKKh0lTc+HRyK92UDUfSJ7+8SPKGGAgCfpKtH7lvEXvrbgLS48iKVD/WZmXtysbEF/bwRI8N
s1gv9PUqIYYSmiPghrvvOxAadAjU6ebwML+8OpLLKLvI45PhWl5Mm4kWSlyVNAczCBSnqabQUDRa
+0GlpfTwUD+2EW46FO8kzZjvwDggfl8lPmbtAfGyBkK+8uivxiTluQEVdO2FNf4ByC+7I9/cb5Ob
CygiX7Yxl6O+j5jAGkfXkND50HNJFQpIgjZwluaeplX15fDsfntf7CXYiM7JTy7f38eidzZKYVJq
ThC1xbaNhfxcBuLsHh7ltxnhjITDjYQqAxnL91FgWWSpQFbUSXMxplcJ0k26gmABXqLEU/FYTe3n
K2OdSyZCLgms3A/fxlI1TM/MStVJ9GpFTzgiaoTJ4FzUvTLQdXl4cj8fIaMxHgaK1lxiW7wuMLUt
PVuJ6vSTJHlnQ+Ab8ErFAS7T4YF+7pIMpFB/ZS8nG7UsX9HCj+29X6gOx7u6tjplvOuToqS3v5xO
AdgJDzTOm/vDg/58dQxKq68KrJgL+TKrl5LO7TL677nCKXHtdPT6QiihN8RcaZNA093fD6cDFvx8
gSS2FnvyoFbo0EgJOFGrdzsMzOhEzwbpEh+VdHV4qN/eG1IqKq9z4ZXExvdFKYUFuL8G7JXfd/26
kDO8kmnJ/uudSqJf4X9HWSx9n8JikMCRc1JY/qPbaaX6NNLgU6zLVhaORF2/vSxOF+aC+I19frH7
EnuM8ih30NxTw4CM11TG3g8M80ypTK058vx+HYxoB4MkKKQU0L8/vykEdY8LleoEigeRtknElRiq
wpk86tORh/jLB62wG5LunIUUVE8WQ3ljHckRQ0lGW1/DFEFHaMbitg0TWBM52Lq/XhpU84h3qB1i
AWktQsfW6ipIDLUKLqUxbruUNkILSrj7L0bR+Y5NgJrzZv99VjUN0nkfxaoThmp0CbhAPk3bKLr+
F6OgbZgBUwo82+UXFTQw9Q22p9SABgFwPNhI/TQeWQy/fEwsBZSDMlEvIuk5APpy5RKrth5Q/2At
UdQ1zG/DnEAxhbFwZJz5TX8PpLi4kPZkQ4JeiVb8+zgVFBe/oa+ezuV2G2WKtNa6JEKkhNSz/rQi
BOd5+AH+ss4ZUiGmZ5XPU/w+pAUDWgNYpTrgIkCOZB4aBVW4DTMh+xcjscvyAVMVQhm5GCmYccOw
5+kfFwo1XeNQOApu06o4zU21GT4dntdvr+zraIuFAdxnivpBVRxNMHO0B3G4H7F3Xv+LUYAnE6Uh
5Uar9/3piZWeW+2oK46UgMCkb63eYQlQHzk2fpnLvB50yAgUO+ll/z6KFDVagoGJ4tDlkqyarle3
6BOkIwfwL9sQo1gMJM6h0rLoQodn2YClYC6WPJ6qUoHrX+NP9x5ew+dB3WWXf/3s1LnAZaD8FUUy
t99nlemx3mNFx6xgdF9Gpg+Y3xzSI4fGb88OmAeFBLRBxJ2LUdpcCQISJqyDwZBPOxrvacAy4yNr
+9dRuGYhj5jvWjNU+OsGEQ1RNHrwPByrl+rzWhDkU5qNgiNP7JdvlfqcoXI3YJ8APvB9lKCqDA9B
jeLAWovufDEy202FeVZwR0eRccys+rf18HW0xabHfjrVKrgXR2h84w0BZ7FqdZwEYtqnQ1umOfnI
Q5z/wsXuN2sJKWJR9+NzWlwj5dao8rzkk4XqJ7gRvh5nsN59zCr6HDJTadUrmDI5JlRR38irw6vx
l60XoaiM0hnL5xmo/v3Zxn0tmGXEbI2Khsn1pPmQcpQ+V2iNB0pXn5AWES1bMHDS/RefN1UgyH3s
imh9F4uHBQUOsJIVZ9K19GNoZNAy3hj+pY6SWzrHJKIMjd0XVZa82EWAklZqFYwKojVJcJFpdG5t
Yn11+Dn+9iV8HWX+8y9HpZladPyGk+Lw0totiRzvJDQz48gov30JxID0VCExQ/G3WCqF51fYKWf0
lAhZnWEvVRsqLQOl+I7IjuTb4Tn9tjZoGEAVxEWZ69Xi5MIXy4A0xGjaoFiOztWcM7mj0dzvIQFW
unXZ9aJ/JMHHVjgf998+CDZ7g/InPWDIodhcvj/LhusIwGYZg7O8bG4LySv7kwZDozNaWDDQkgsN
N1T4AcKTkuXJuainPbq/sQCiKkyRsY4tIgeaeJtw70fKaNm1Kg1nbR2pk9NWmtnTEOinNzGmnNA7
Iywf4XPD61lTt2oKvObV4AbWGHxgrWlyTIGFBMdaE9tgu9B1ek1bYZDvZGhMT2kTTaEj+UUB5afJ
5bVvTB7dPxA4/qj8j8/jQp1MN6YNO7cTXmjgqtD2UEO3BnyLwMvH27TrpFPYtSQvQdPlWzESjXdL
sCRQ2IrXbDDCi860EKzNhn+2fDqNteiSlo40c/yyT04qQNc08Zei/pqrSE/stkU4ZmOIkp/VRYVb
GPQYwViPlQGnNYoi/wn/E845DRM9qHVipOwgJI4JsMjWRLfS4aTmFGOUP8RBR3pEj7z2lgp4/NR2
cFDslJv/7PUpSfs2LzCPiUcyGTYUofBRk00sphVQIdAssMF58yWBbn6tr+Nby0yU8RR/CzBdwpRd
G5MF2DsNBfUWkl/4MNQJdMa20A1QjsARK7uslfwk8Sdw1rJUpJMje6CvAdOWwpUGavXRl8gjOhgE
mu0KDqmJMBBJfYOEXZow8U2FHqSanpYbAwvDgiYopZ/sfvABHqoTmHNBLipcegJVwbRbD8KnEYOq
J0UAjmRXQEG1UyE22fJbug7eMU1rz0j/8tAAMObnolYOle2Jk4+pUd+kKyUyzJdIBCpsx3AnU6eR
aAdwkjrEQqKh/fUVtDrQNzxA1YeOhvoXrMVhi4KoeC5R1Ru7vCsCuOdYZFzFctvLdmrpwEHgAdR7
3xN6eD2qh/uSXI/FsJrg7UrAaBEBucbYpeaqqwvlVAungBiTaig6flEhcYfxx1g5SmyCLMJk9TWW
hwQaegftNEishwAzUejaiL52flGlz1Kh1g+oeIW7sJTUP2T9DMOGwmRGjk42t1wZRieeBqFKjkkP
OxXGD6xCpP5KqwC8CzrxsrGmXndqUh+3ZjNiCpJnVnNFX3UBFZRFoq/xo6qpkQd6slNYQB+BMLcu
4jIFHknvvZy3BcPjpuMGdNuN1vgomGIL06NuYZOA+AVEmqgmzMfAwP1cBqOcrom8/Gidk0OiW70L
pseEE7df48BWbwjvhJ4+xxiIidJjQ+30qjrdp0lX7nzK5+FKUAr1bTSgT4DGH4z4RIcztKqUQQPS
QLIIOrSFTQ4wgcraCzCf262IfuYB+cykrbMOGBPwLP1ZyKKhOeXmlO1ED6Nvl1AZWJeJgc269hr/
FIhOFLnIkM0GmJfYAo+hp6Y77WVu3OupnpLz2ui090Q3h71eZpMOa6mrZLviEdS0lTd4xMrylNwK
AMXvhU5VL+W+lvkoAbz7tLCkje40SWg+T+CDLoBLg+4Zk9S3Vuilc20NjSbddsqAo2kBJtxahYrM
RqUYgxGBFvMqYLJ5l0VQ/7uMhjvu6Tw7rdNwUPb7yg6iabjnEALT1NZj186gsWxYS4KsTbYspwPI
cTOOruQRTrALjVi7baWuntxCGQMgf03VXtRTill2p9ZZjN+d4atOHMOet1U+esnpiwm9dp+W0uwl
3VQ7g0byt7DRzNQ2kqB5auu6vpqUwr/Os0x4llEefEx6VLJrgPRAciSlicvCieOVmNQVFjmql72H
IaGWXeVTElwCahFoRwDlcROlKb0oEG79P0Ufph8FS2t0cf9RuxNpDDKwD4FuMe+mu5ebtt76moDX
aFQP0a1a1voLCa4yXEN57y/oPJA+vCHNLoXI0gYs4sf8pS/5qLH2rpVXC8cV2MLUdQo77uPkGbec
XqSxxjI2/kClyQ0VDIu2TRi2fxRPhUVdTMLwSvVtENcWz/scc0ALOCFA2XCl03y5xv5ZElfeAE3a
lnxIKbYpWH28kdOwuw4iT7hGoy28jOLUAzYNguc+9zrOiFSR7rPOTFtk1WGL7lCfIANii4sgLNAG
NIvqVKI8TuJA3WIl0P4h2dDc9kPLYsOsoLsRw0j9EwQKJ8LQY0NnW7CmX3y9G9kaI4+TRJMgHhC2
JNBiTczEnE5scRCgSuPdl5NoZeJuykLO4U3TgB9TxMZLVzk8wMwtIIVGDgTl+KpS6+atw73yFKRh
/QfnQC/BbZUXx3pj8dpFJTe3HGz6qxVgWMH2LQ33OKxFT0WiF9Va4STKHMMn2BSGSn8GWJxglgn6
FJfJVi2IeBWhe5biEJrjIIj6iu9qojO6ypOz2Ih8iEZGL8HdyfuKp2P0Nf7oaRzfxZjLYyULOitC
Ia5imiuW7HwOlmztfRIMBowM8BfgBqFeAIMHaMUrrSa/hEw6lvDlBgAm7jg33K0n3c8DG6de3Een
WGJUrOXkYK3qRdo77O/avWdO2ngCcK69kQWC+pUvAP90PPqBJ1rNYQLb4C0AASogkJ8Vs2QWlRnk
+aak56F21G6wcjZd1Xyoaw/mZuMHs/9G1jEBlV5RTITDLm0clXhERKhqtXdDPBlvNSrxCgoclzEe
S20NDpcU80/SZ/JDWQ74aXdj9EwxtroUan/6M/R58UcIgFk6VP66HBg/jtc0o1vReZlh0ODgtxVj
vDQGwYWnhoRAstyG49qLu9Bay6EewTQtivg2zoMBB61KKDQigR4namyUhde2SeTXopHy1q3jigyE
WA4mm06iPmDXRShUN4k3bvS461mHNZZ86ySJB1IvHnGl6eJFUkTMtofg/Ue2YtWwraGMIQd1OTa8
FvnJ0OVbQEge0e9QWLaoU8071XJPkK9iP0F15NFXG+3SQML0Gg9VFoiKyam+y4Uiv6drYIoBtELN
WkFv5aORJrTJZ4aXh94J5qEwXHu8WEwbMSX4FHw+YPdhMdGuBXXCBrWa9Nq/6oGHqg6dt0lf2hT4
rHjTITuD8dTThEeExlZqUHepgTFRP6+ZOObC0a4FrgkOJKv6KGgd0EOFtTeLXBJWat9kxuNQpv6t
AYS9d9CMVbHv5nCL/VOEncJ0bwpVqV82qKanU4j9cHUNaIudHeNdMAVOSOie7HABzYVV2+Y4RQ6d
OMbXgRJABgKg3ri+IgritiPelrdaqsXNmxoQaHa2VAnQjlIuB7hi5Gk7kvtrIizXMJ2mAxFlsOWt
BDEUIQt2RRduVUzoxyefTnNvOEFdWhbg/nF3s7a0/6TAHqWR4I8tRW1vEmKcdjd0waheKw1npWiH
GMdUK/5uBeBY7vfW3ZQmNLv1WodpRM82QRmJsMdzeoTJ0U1e+FV6Z/ZyzFuVDDH2H4zWhBDXGKEp
PkYZfuUi30qbhBygGtcG/k3NPK3VsivtLA0aTEJ8OpbsuEhha0IgwShZl2OoMARqqUg+gcLtOjQ4
MjdVyl59K5W8uLN2SvEwMMK66jZR3niii3Gv0d1JEn6XV2pALbo49ZOhoCGwhyXwaRNoBN276XlZ
a0chJqfrUhHSGeHXBMK9Iddhckm3BcUWo/Jb7B/0QvPELQljxVp3rV+Hz02BYj0lLuLqItFcA43D
0UYfKzgY/+PKb2lKuDV9RWjZPagAu2XiqXi/d1ahAhH1O4Edwc/zx7qV+Lw6kgfxWvGmimhP1+ZL
Wd2wrSnF4DMwry88LYpWIKSyDPxTsI+NmvqiELOO70eE+V2uuzztph24W1P/IAdBClAZIkV+wSAP
KGyup023L8xEUzZNFSZz5FiX3T2FQ2MOAfo0GR9GqemyxjbgsFWXKU49Bmo24ZNHlQQV1z4rzJs3
6OMx4VqDOJ+svRZcQE5PIDDmWDzkXdhNp3IkaHi2dlKdYmsslFmyDgO8Zs4A4UILrvvI6K4kjCog
HOlq+2R0tPVfKhV6EVupKrF9AyigZStT6zoQ5jLbtGn0aumqZoXLkJ9MFii0QcpWyhjq+KyMNCSv
SjHqs01bBhIULbUxuFVYqlaJ62moBqOxZzX+7DDrlQVhXTl1xoeXG5IHXVUgxOvGSbnzhg52EpbP
47hucfjz95jRGIrbyNMg7JB+gBuA+y2mGG2rEZhmULnybcNLzNY9waTkel6Uia+ShT3MiVH6vdLY
VdOAR5vgyybXIzxzQLFa3aTnuMJ74TlXW8IJLeyz4UQfjLY65yj3ksshTi3tlheSyg+VL3fgmwQv
Nv8UIuz0tUXXWnjqtzHGrqHSA/9t+qr48LShfpTgW+Y2KMDWONVHDSIyhD0tOun83t9bVlCntq8i
WHZKUemTnS+UcQ5V3Ae00iK+wFQWHrNjgQ5loRmsuqs6Q6xqS/LAtbUww4EdB96l7rY6ARLo5Ki1
1k0lFZdJk/PFDlEbF6WTD/j5DGOcWVcAZ2vvNWS7DrYRt0pzV3ejGT8MMQmNXQhUDMS6UsvaRccv
nvAll/v+PM1rjZsnHqGYnRLPqokDplRJTwpxYN3XfaHqV0GqYerEmINiENdNfnqvtQCyn6eoHN5n
30k4y5nHOHvDx7Yc+FkIZAvQlrg1zGpiwyL+Mcc7+H55+TH6ohL7QCGtWrrSxSS9J9sN9nxoRe9K
LTLu6WGb4a5aRGASeFLRh8+nBL0/j0wFyuNQVDYm5y0H4RibOwzOgNNZlcjVHa8vXOnJAlt2PGiQ
urRK4xOoMzNblVoA75ImG/mj6aU8cUkucCLUPMg/WuebXMJqAyClQU8dX00y4jqE66pGNSv3gzV/
H/12suBrj1xv82kz4QZ0JylyMK3S0cQE1CxL7CpUrVE/EW/KCuyfXG9qwAUS9qNx0m5qgY+Gdh9D
DlZVFxsfUxVtulHOi02rF91Z3krwBgsraJ85lNPenqTeq1cjWRQB3+Ao3hlZWGEOwIHbA8aGciKV
nfiq1DgunOTR/H1XIu46XM8MC7B7Iowu2DbjFvkFGQQAEN6+CRJydYHWy8DCyrH7o/eS/jYYfpY4
QoeZT9GkMMr51eW5USkGKxVrzIeminBlNjTaAMshlSanAcz9UnqUMNdl2A3mhvtkVlxUgjgD2GZt
AkZrSTi+GUZNn62jhB5sWkHX4hdtSrUz2fL6ybGA2YsrTYy6G7IjmMKowPxuElOZVBeHuhAIIyWQ
+0lQcBmAUJ8Qn9BK91SZluE7eo8ppjOGcV3aklKIH9ikj+pqkKjnYycgQn+NMF0YbKGKindeXIK5
ySjknQMax382tUQgKaBWfQeiTI0epTAFeGrIDYembxXZc15LsbIuOgHPWFnvhKc+myIhcOI8lqST
RkOVgZmOT/QRcUFsnbrOJMnuhk7iEUOVprqb5cWroUQ5jt1YA6+sdkjfazlE4dDl7aPUB60Bc1jB
3XtUBIJyYNbKHRwZiM0mDg4wbDKVlWsNengrYrkU2E2DjgK7le4jyEjuwI2LMYuwIl99qxQ/CyhM
pP2l4mGnY+tExWQusbyKbRKR7W5UNelN0KIW223c0W6lnhawAX4ccQWZd+MkaUULEHCLVfFWTvBc
ca3ez9+yJjZyLqpV+Jg15I+46xDww3AWp4wzWB3zVQAH+Qk/EgmLLNsizlBD+p1NXLjaRDZ2k1Ip
gOc9P4L9pGDWZ7OxNFx+Uyt/GmQJq2oVezGEBWHiczdTmo4LaTo7KFa9wC4rDaZYUQfwTZkNtgcf
SBqphxlswsd3wmn03oa2RC/VYQmV2nEQCVyD6DgCKF0WGFyYHjl9gsL6vQwHRlbz1AdJZXJe2/iF
0KLRNJIfn8ZqL5g24LpIX2FiHn7A0pU1RzMj7RErO5yyvbQt+djjtof1m0skh0sYwsFF1+EnuPLY
0vpz3KETdh9ci3snrgqZeCsuijNiRIx/grTDvW3GCD+oSokW0BirFpwqmx4XzAavAixDPMWcM0vG
u996eIygK03lE0tDzbf7H+7OZDluJMvar1LWe8gAx7zoRQOICM4zJUobGKkB8+gY/Y36Of4X+z9Q
WZUipRZNy6pNWqYxSUQADh/uPec7Vt9DksmSRj6uCNWoM4IezUAtDyl0y8GU0IKRhMCR1ucFGiRV
FqoxtlXetnq5VhckX3vFjlyd7BODsVxDj6XWiBwORAeTBJ7xeOqcQdt5FPmJ8GZVRweXGImI3Kat
ksPsN63axbEX9/tREuYQILiB5pwMC+njudnVKWubOzEV1eTmBePSNyk718a48PtK6EGXDL0V4GYo
F+DWhlXvNK3PhsiFMG8GTWGlPdHTNdkmY6PBZM4GjVN7SpEq8r0kuZlp0NzCzD+hBNW1EX/egmWV
xRKsld+XRmCN9ioifTIqIuGFT2CIGJs+jkRnEdThFQrg52Sv2TdidrwsXBZlpsclSJvEgV9bTcst
8WZyDKdN7hjN0nQvEHxxMnGQ0331qhgsfcs28bSFXygPpsKBGBAegdx3MMV0A7PVvOf16IewR/x2
VvSNYZP6UI4XYLioYWhVMSH+AFba2MRCRsac8fpQ8brPRSMEY8HTP8ZwUrKd36yUg1JiwMAx+zl0
+MxY+O0lr7eeqsqpghuNay9Bn2Y6oc9lTFmXSol22+dVlrC4N/pnI86A+ZNn0qfHah7K5ZDR+fAC
MdXt5VJTAThHEKWPnBTGFRm/mPzTXAEsO61mNuIhB1+9PmoHu0rClTwftjme9O691ie6yGu3s6nC
njgkNzQ10uqq55Rxkbns+iPX0qgSxWvzudVcKwGp2JXf/K5TdzbNTGj0tTSJ2Cav4CwrJuQVxmJt
+Dc7faCaB1irGPv6yI09O2NB4yZTT1rl5TLCrQ+Y89kU6UtanPZD2fkEhTtsd2k1nzBzqofOhqED
17hFv5F2TPYHyqnaEZEOIyzcxe8pWhFRnn43A/4Rh/HfjrC4CYT+b8Lix6/V1/oFXXH7/7/TFW3r
HUY5D6AXUBVIiAbdwO9wRct4t3n5DGYAeoV4+vidf7IV+Z/+Yika4p3BjzcUEZZyzxR/QlLEFf6i
a7cdq6BBeRjD0IRs7rBXHdB2mBY7IxeW2UBLtYMJt7S9UkwrWdQmg58QNFYuFby7pJNadkZ6Y2UT
elWpS1e5ZXLsEBDMCmwJbGzCJCMTfJUa2qgUlTAilxCDj6jgQE11abJ+KMbC/eg1Bd03DhHNB4+l
3A7GmZSYlgAyUPt0+ZJm8D4NtJYUneXes6Y87Hu77uitF+vKH0njiYM1Bbdin5RdarYk1/S59o29
o1X1rLIpmMVtoGcF5HstF8YJAYGcpzmAGJoXzmbbFGdkVIzmvkOEdTboIx2ncgZ9G6lSF/Me7cpW
+DOVJ69sPXOs44RiF2CSVfX2etKunFUevUFnRiSo00z6oKbCkO4MlwJJ0LuFzX6rwPgtDvlczfFZ
Og5DDNeErcka2fNoP8YNEyb5p8S26Cx8pqL6m9mZVqenec8+6H1NCXD6tC5y6e/7YiZeiaZXhf5+
pomYB7SuRR75PqFCJKLRq1gvVNmJ9NpXsf9poUjfHscIENLzJWscANKzTUBiH5k2uzR7n/AVgNFz
Vo2NhD6paivrAHChY9VOWLr2vSk6wZGQOBlGBkXztqf9in16Q+dSMHUbpZNVRJhPO33TCWix2bWp
dRQWHlFo6PdkjBENfFB0oInjS8yqdidKDMwnw1nZNQX/1dRdXHwWUzktR3ab1yILKrZt1VHusNv4
1o2WJgjxTeqDytye2obmF/c0QYnhdtkA2CkHlcivh1gL9DgvT7uS89BxM5R9de6ms14EzPz2A0q8
3jxKfOW0J+SEGsmRTAVHsEZZZAGMfkkoAek9g0VmZjuOOfvBtAH3Ru6JcW2ywzoexDTDR67Ge9HO
/sOgV+1T7uSXom/dD/pWNdvaXtZ1Y8I0F16C9N2iOt0EQh/7B5PEy/5yya3ygSOjftslE3y5qfU/
qkQk50ki3DqyWwO8TUe2TU8qLOf4TLs1URkHxNuVpwhnwLRbqz18mu2lvS7T2fokiNVbtno12U/1
mLE20mrfe7NnBIM2VyEd9uy0qHVtLzUdeH9bHwPZpTQsuyzwFlMPeJu/Katv0GlB15ZKv5vKQe68
UThnhK7yJyzR33Dsu5kkZH5RWgvJO3l/SnNE7BqcsiEvR8FxhHbYrawk+dT+YqPD1wWwava1eQXH
vy5059RtSpMjwRDnxUlnZ65/mmWgmCKvnwdvP/mxLC5K3YAKbDptWj0wDvL5CzZO3w8rSfgH20YC
f6LKTjRyt3K58njZ9mUgwEub4FwioeqoVmWlXaglliqE7J65l742uM5ODHPHMqaK9FthghZigXfa
m8mZ/CtQ0v2TZxSDCxPJgS7kIWsZ+EtZc0/8WO8ccqFNfIh+mBhMkGzqXc+OSd+RBkyNmYzKXFxJ
FvAhJNRokKGObvphNoix2BkG+9ZAUCNYecvzggQGi+S/x0qmBcxoa27yI61VibEraQvjilJpYpIA
ROj19MF0Om85JJS1RWiOSZ6edSh66BksvVRUdOLOKb+61PFzagLUVveD2VC4InSoX9UtyUmDFrJ9
oN7b10PF3ZEkDCeUNSdw5T+scFffhR4/hrm/FGCxirB8oMvEoAEeBubEKzWo68/+bLEPpf/UoE6Y
2GU4oxkHkK7Gk6bWv/zx5VgE4cXhn0GB9drc5UJLzFr6mEGZa0gQ6A5S0vbFaT/6zYW5rtYbPK2X
qhpUjDp2E3TINpr/beVmbf5RKZSoOac7tCJQ8VMHpFvyiMmIXvdkXKwOQThiqt644kvV0F9XNEzE
rvBpaCK8uqFJlpgk83FFJAbNXrmA1mEu+2GPbeMNMeUvvxx6UA9OEzr/18w120IeV+aLG7DWLPui
mOe9Y4vxjrpUs0+MPLt35WyqN0bMr76gg5Icoxm2NmwUL29p76AQWe3RDYDQkXDcZnIn2qLby7aU
h9+Plpc6r+1e4j1Eycs/QWDyIF9eyk0SUqpjihPGlNBj1qDuTzTZ3lBvvn4FtquYDuLQzXzCm/BK
g4hARhaLWzHmyyl9KvpCO/gGGQ8DrZPLytbi/e+/1S+v51IYAygHn8HYfv6Dei2Pk3L1cg7Yvoua
J7X6gvRia32gedqMAcHxbxkofnUbuYdie8fx9Lz+gilpyYVNVT7o84HqTu3mehO1bT98/v0X++V1
0KdiJmNIQ2N7+cXsmbw615xiYrSN7glpzfpk9On0x6Oem2b5HtVOZL3QIF5eRSXLVDpzH1Pq8M0j
s8opZzdlfSMdAne7tpDnKyfZm99/tWdV/N8yue9DET034C6yg8Xz9v/Hh0bT1ec0yMQoqlpgH1oo
9mBqGHaWq/LdSJD7gelAK4Km87ud3pBYHbTYMN7//nP8/PLhtREGOnr0uZbjvLrFftm4uQmKOUjq
5AOJ78kZ22nKUd7aH//+Sj8/TJy/TC4A24G1g9h7eZu3SGb45gp6eFL7d/TSDaQy61tAwZ+/j9gm
MOwOuLGYoF+/e26VT0QfxoFDQ5/Dv5BRykt/tlJoeWPe+sUXwqP3XdnMS+eLl1+IOStPbGIKAruP
0Rmuxpd0Fm+5VH/xfQCh4TxEeAAl5LVVpITKOaQeFfpOizngJBY+5iH2hitRlMOfkXK2McnTwTTH
m+3g5XxN/cllSgA0zTp0SN2DplP3UUjt3hgHv/pGnDUN5nsBJ+r1bIX809Qya/bJas3pKeojja3T
YqoVZ6eGHmD0x8POYVOCV9pz2Se8XrCddfPf4CCAYCvHvegHoj819RZT9ueVk3kDzzLcK15qnHIv
x0I2QhnaLAOBMVNsETUcxECkbnFniWU+6X3K0+HqoBN6Ywz+8rrss8gdBetovqbJoaYEKTCir6Rj
at2V7WqEdek313VvD59XQ6dN0GT9Gxf9xcAHnwDiCME5U8brOcPKyEnTpO+Dj+wn8k1L3XwSuMTf
eHK/Gij4KuHFME7YT75a1krmZer5ghRtjdA22tlf2JU1h9xf4je+0C+vxCOh4MLFAK6/fHoTVce1
6wl7aXRDfuQ4TQSNhY/gyJ6M8S1O1M+rNesmhRBs5zqzofnqay3ID0eDPgNxAiXhd8oJNel+nhNT
Hihh/BFha3ujNxgZMwguAXx6r9lXuUsJV5F8R21lIrt3iZtIsxv/jfv3vEV7uZhtlwFfjrAdT/bP
LimUXin5v8FKmHNMH3b2UXCuYlwjR0M6GtJd5Z6iCk4ftIkuZ4RYArmDSewkMey8HjRo4pQgC8Ib
Yff/6RTAp9umG0iFtot19uXjtTlpxogS/cBtnS504lHfr068vHETfn4VISW7mJuZNxmXzxW2H3Zh
XjvHqQcGMUhloZ01am2utt5tZHiyvV3doXvI8FP8kStye772tp7aLtR4Dhqv7RGz5pIWrMiylNzW
Q0oKfCT98q10gJceF65imBA7OPbYvGFw2l5tm5E5UAOYRzTVhvJoHaHBMsJMVF0X9THpiBdpl1fW
mU2IhkP7vy2+/v4B/vTKYBwCcMY8jiMedMirB+gqmaGIbbl+W/VnY6IoW1i9sRxRyobmoYbsLSPy
9hdfDGiuxytKCAsLLJCIVy/p6MdthnCDnGM3tep7K25iRfb8mFjHyshn/40Tw08zKp1vaIbA9mxs
oeI1CE+05uDhTwH7NYAX8EklJ2pyeWvb/tMI3a7CjMoCj/0ZCtfL9wAE/OSRf2kHZVHIPe4L42AX
lgyNhmabWVTtly623yIn/LzRBdNgE/2AKNzm8v6rqxIzGfeTlXj0U1FDkov7kDmoVn33wkvlHbSq
Jysm28ud7tLGecsE88wmf/kgefXh4+Jz4ugO5e3ldx4GhXxhLRGBaHa/A3igjtMkH8NC2cuV01FG
c7shv+7kOB80KeTRGNpzZ335/QB+9XzZkAIH2D4GZ1yxHQ1fforcQOPsm2Q/527tBe1AXB218LcY
y7+6CjAzJgK4mICrX33XsqA11GZ+heOnQy/dpW3koUH9s3mOkBzqLDxJ2DAG4LrX9CSkEzMTEX1k
XwHg3Nex4z8Oku4t2QBjP5LCmua1t3cmZGKffn8bX72V26Wh62y7HWoTbCG3Af7DFGuLBB+HQvpv
5ol2w6IxEYYCNkjsERdRnf3Tq7F66hyq0TIYrGrb7f7hag7VsaRenIHsOjoQBXc9pbibj1XguLBG
o99f7Xkk/jBS+XI0QqFSuY6HGZPTy8vLLYaK+8zAiQQ3CQEYJQof/IHTS3c+TDqWhJMRlYqIpNE7
6x38eyF2Tk1R/kAYg9ZdWL2PeTgCizo5j70eG+j+Jzl0kSsS425ymiolP6ldfOe6ZL8zHdubm+Uk
L4zW3zuxodA5DtQOmocYD0z++Pz1/qi795+ZssYu+IcnHT0Oj3/FqV08Vl//+79u/t//jnXWvGgD
Pv/KX21A+93GQWRNw4PLONtoL9/bgLb9bluANv+0TryJ67AG/dUG1IT+DhQyx40tw8XeaFr/6gtq
wnhncg5htYYPQhXPNP+kM/jMv/x7WAJsMbbCEhETlHK3JuGrt0B4anByGfdR7RapdkFA8kw861JL
LZoWQOF7c9UMBI5Vlce03PxpCOLNqkNuo2WBHKwd1e0wvuXqoE0Nh/BY1b48NhahoYdn7i1PRiNz
uqBwpb/vEPITlNzNBjo7DGcQBOBothyxU3GFLxB//5j6NfoTbB0yMCq3/5JYuW+GVTeaNxT78yIy
rYUOiix9iRdjHuWRhe4RZYLZom91ms+JlrlPVt03X/58jP+7dbDt7fzxf3ewg6z/x93jnJU/drGf
f+f78DWtd9SvqHQyhNlYk1L1z+Frmu8YuwSLwQh7bnCLfw1fId5Bq99KsXDFtl0dL9BfXW0GL3+H
H1KPwk4NOOVPBu/r1X/b7kO/YHfM1pW/+BqDju6rYACvZgAXRRpPCISMWeLL8PtvcWumHdIbrBMo
44y8GAw8Bom1sElRU85rGbKnJuU0r3rbvvnPHyn4ednFAEdnPeRAuQkFfjdy/udp/Zr9OGp++fvf
R9FWC/w+6Qn3HVIG0krYQmBrh1Dxr1Fj6N8HFKgqBhqCaxbIv0aNTxglhTgQJIJaiOdAMviDWMln
OtTfUx7HHZoQiCo4zQGk8FmVX63EiR3PWjt8WhHPOjuL6nDHdNJzmkMOV+B9Dq3Gqdvjuda8OxOL
JS4Cds+9dyMLm8xiRONT2faoIZueSuScFb0bkZKgrwnn3tRyP//njyaYNL8bPbePgH//8T6rPxNN
+o/H+ss/hvTrPw791/rxS1Z/lT8OrOc/9X0gaY7xDks6qbUbXHnjOTNIvo+s7UesZIyqbRvORmuT
uPxTVkOaKaViNuispzQC+MnfKhsEj4yCbfnj4Ev58A9G1vNi+ffIoj7AAZZXh7Xct10TdN3LkRX7
Wu9pSlIUmGpHYo+snYxK9SSbsPVltzkSC3GvOUvxwU8Fy2dKPuPVNJTyXh+6QJ9FxVLbiHjvueTT
HXJD88/X0T7Cn+ZHo+0WOviTtH2q5zkONHtN368DBKrdyPHsKJfijfieZ1r06y9EzdiB7rGxIl/T
LzJfc10rr4tozqSMktWraEDPDTZ1Wvz2KuGWSOneSZ9wSZK6y3Ozl9b16LXFIYUgQDKz34d9kp03
hX2/wFTZlzk97jE17gtCv3cxLYKjoe7l0Q+j6Rdd6pdH4ecHYbGpYSxsaas8lZcPwuuZXzQUS9Fq
VhVeBbXskrl6P6saUWkFoGCI5Rz+/pqvTsLfLwpZioImpVrihZj1fjxQ5BVrZeNtYp0pF/dFvr5v
sZ0HxijIs3AtJHhJu1uENKPS88GfjbX/Ri/5ubj+6nmBgvCovlOvplX46gTldu2MQ5qP0LKZ2jlm
ihfeMuqHxWCDVNqpe67DoYzSBV6YoeXarlgFNsEVaavjrOlpmhn4EtviM25GDd0qcpLf36TnBs2r
T+h4vJ6bMM70Kaa/vEnKrVEP01GMfPN9Np2PUxP2Gj7jAZ04FcMO2XOZXzqSJDB9ORGVc1aaX0wE
ADmqSgwI0SoOqJ8PJEki6dk80XVk+h9pkOI5/NDS3EbAts/823603jgZvyxTPT9fqnDPHVHWLuM1
AbPj3Is7xsEarjVGgM2nipoaGYlf4EqZCC85/v29elV23S7osK+B7sUuB5Do60I8fiTLH30jj5Dd
rfvZK0+zuvs8Gyo5aqa52pVVEZ+L0cRombtB21TLbiwNf+dJxzkM8VS+8YF+vgF8HoaVDekRzOPr
Msfoez12eD6P36Oi11LMBlU6t0dMsE0E11JGzzfgjw6V/3Ybbv23G+7/qYfH/jN2Vc7Xf6dy29sv
fV/iiPn715L2/O//PBM6+jtOgvSxUd+ghrG2X/lrFdM8+x2V260LwI7aNgmu/JNlDMrF86P8+zUF
b0z3h+UUgQM9SRr0r6oV7aoXos09YhLSEZhsL6qTojBIhQZMkGCdE7gPpBW0c1VV0/CtxdQy6Fcx
bgq87FqH/qkLmqqvEIjHXYG6bEfb2ZTauZkm7bKGzIBj3p24a66s+ELPFgssiJ3EKQ4luTaDeUBc
ofAwSsu2mKeU1o3LdFKbDu7Ni8RjrzVj8OzJt+stTHhkzmuDddkMi7Gct3FuWIHy9dQ4Qui69l90
OUzVbq0sf/08WBPkDZh2a7WjmdxDkKqSXhzocaiqOan7IclbmrAS6SphmazyR6ttVcbCVBr7RR62
Tj53bUgO8YDpGRdesR99W52VydQVFy38gewEU+dmAdWcrGs+y8Wshg+qWeIbHp6P1LIc3TTKjVmk
57Fs/PlDIe11Z6DkJxJ09kvcmvgidqmrte21P9ntPVeoH32/ay8WvAo90gyT/HBHxE5zREjkeiIN
hXKv9h2RHmIUbF9K3+yG0xW/6pVUsd1UYFEaYDWW0ggaRiI0PQx+2R2TEGPswLBYj8XQJ+GcrU4q
Avx+dK4qvfEPQD/0kHnIeD9NYFF2GWlbqxuiVU1YvJN8CAvsI21Y6/hjwgIbOAb3yZInmC+aD3OV
rtEwrhr5aapyTxcsP7CKFVX//SyrOGqLpt7HjYz1ncHWfD3KsSuqw6KZNMxvIWF3xXuplJZ/kyM8
tiXUNOxPuFrR/Gn497dNt+Z2IeYsIY6dLB9znrSZ+Ke9J7riSUctfPAGA/cD0TpHFIuT00lYXZgs
jn87jXrpc0xcIWgR3eRGnVNol+OMsl4KrwrRgqFcWjUEbzR5rxQOmznQi7T6hGo33S+NAFNoJKke
AJtO2lDXbD3lGCFcGZlLr4ISn9O+cFfzGO5F/0HIrqmBaq09hRROC/eVJ+crjj3YgOxWZXeKuXUM
NdQ2yzfk0u2ws81mnq4JKkfEKppZXnaryePcaWLtmnhn4o1Md3XKTkquifDwWywVpidzMM6MvtJ2
qar67BxNpcOA4eSrn9YFf+I0693e2TmplrAAxymNJYr4WukN7Q7aBJ+yz6bmPYXFenqsjNLc66mu
juIZBfDJCDdAhdSKY/GVNxi0cL3EJxWPTjuDm2RRlCENGGakDsIgINi2f1+5lZNeYUtYog7C3k66
ptzDFFLtrmut6etsN+YHX2XVkbAH7WEaxyKma6g4YgEnKM8xxZa3GJpVGKObxfrqj+kecbJkcI6i
T/DKKHlZsK/myae1NYdijK06SMZ2wPLWuXYezTMNPkxn80jdNK4TFaokb0jczaS5wz3hHal5bnfT
kjm8+yNInnOrNRL9WtfHGZC/XbrJZ0py/QecmGV7CgPLW44SbZLFftUQhe/GNCNFOlWpOpoFLZhw
gUUAohjC8/nkedmNMS/Nhw439v2wivnDWqw+EaGTrUdMEklo9qJwwhrKhEE0fGN51a5uaG0YhR6f
qGmxDsopkivoX8I4JKN0khBKYQNNqZ21cMw17wx+SQ5S2qO0PeV+fy6p2n1wOmTw711LCj2s4tkk
QD2disg1K3gaTr66FxhR4gmtqbPsm3Fyz2VKhT+yKq9uDpMwkfyPqxuH06jga3hj72FcLpMLTy8g
uRSNJfZDq9XiU2+pyd/ZEHfbndEwgYDF0NrLaVLQZGXtqp1WLTBzimQumPNZGyMYGrl7PnfTRs9g
DkdhoSYZ5esqMIt2Qp7XmuFDeVnixf4o+ia/Um3ij1FcOMYa2s2Cl8gshyk+w89T3TbOKs8waS23
jesX+1Iiv4r00jZu0i61LsdGxU/JTKGRWlA1AF5c6gbZ9QpvwamZdVe1QziOa90moJRNDlqgoWQ9
y5aRIKGJX38vKzND/L36enfVsW3sgi7vZbOfZxTI18RY586RqDHXSEzrn1Tjpm3INWa69ElVUJGv
8u6oTpcWFX3CQzRrI43Y8WlWHRaWZvpBJqZ+WQPe++zGGfCDQ9Opi48xs9SJFldslH2cwkvY6nFz
7djtWoWccodo0lf9uvEIXwzL0baufRdeNp2BNfno2vV834CV0e8ynfi6sCZF7avEV/mQMkWRwyQW
nYeNo0rf3quk8D2yY3lTi13upcKDucZQCfJB5petXbYb1CZPz5PRGlFaQ5/yd5Nw8YXMtqrNI78r
G/1INu4wB17Wk8nFbw7NU+fI7RKYAcERFXlyBHmhNY7kpANxbMwRdo/Pz1oj0Go79ZDGGjkrvbQt
iZUtT5as8u98bANEXycQlfreJXA0EIOD2096wAD4aH1cHWZTb9QJ1fn50ssar47iUqvb/eLYGE7J
PHAjCj1DOgZrrWMwjoFjEAGfDuaebqPajwOzBU1PY+9WVleN5FrkjbG3CmM68SQAMu6VBpAjGfWU
M6UYKv1pbgyUu1FdsVaHcZnG7NzL0bhaKh13xSoTd75k+7QyE+blYVYDdyspMWAGRGHaj1PVWnT6
m3Ft8TtXvoZGHDjFkVmTpRROtIXA07Em1mFWL1p575eVv+w6TR8BJsxxHqJRp+FDeaK4wBtQErmE
i8XhS9V4Znr8mPUxcZGJHrCTlPOB1Xc+1jqzqUJDs6wdyxOPyS+TJA5icE5NWIhU9iedE/vDcWsr
QwSdvVifa0P1yVHi+n0LD24dppuxqObyHIF1cVX7zICBKWpQStA6aXc1XimuRdqST2yPJDOEBkiy
D4K33cByzKJ7H4MZu9ORyOtwASz/Xu8VQ9gtkWqmKayseSq1j7mZ+e05PTC7v0yZsMLSGuY5aKs8
92BFqSLb0X6frrpZVazLBRNdSHSrm30okjR5qrLYckghHuse306cWGejJsYa1IKGw3/Cf8SS1en0
qX0wTV/4S+jY7CWrb7zGJlsQXzgbFEpN1gOYIV2HtkLhhuO2Ptflzha6WiJvAKMHLx6iRCbVWmAu
hxIdZD6WaLILVL6Rf1rrUzu6GHN6mSzafta1pbqZzGHzKFck5d0q0c9fVJatD6tRM0/W0zKMe8zE
KgGwRbEUsQStvknrZvsgU6Nd7td8iNudtJXP8G1J0dzHZuKU+3zu/TMe8TAGs1Y4EAlr+1pprXhc
nLaNdwCMDKxJ2EFhCnlFx+cDo1diX6o96D+j1WUMfJeJnGyQydl5KR0Btry52570DiStXVF5IIt6
Helfh/VTKacnsh5K3KFsIZ9Fbu7Md+toFV+kK6UWukupRQDCJi0s69RTIXqqlt04BpHbSQyacVIv
VpFFha7XzR44S1uEqCh182JVMbuUUqZIRHxKGYRuJhiMan+K5flgWM3j2BcO2xG+fhquhkiepqJP
hiu7hvV8MtitfljLIb7pGT32obErt33shipTSVSNgBE0qmDdzeKMqrtGvKXcjJN+oRkYX73Od3C6
mPZ9p2YJ64+u1am0E5cQFQgJ1cH0F1w3cV9lG4DKm5/iWrONk8XHMRe2Xb1mwdhM/v2Q+r62xxQv
zmx2X2ag8qQmbwW4f74z5imVGMk7tEzzMCOscFiXsMBhVy5266JnR+tU+stJmaFpiE27hTKKo6So
ww5i0c2AuB8SqKa8466GegKVRIfthbYr0+m/MePzOCb7LC5zw2ZYiLnYd4D/viH70dxgXh37rtnW
VRp0bXKRj6OZfXQ0EhYDYdUCYJrd0qwrWuVa+8TDbQN3SHhP1VA2sGbsOD5xyyq3KOUMbbJjbXbA
lGl5+sms61k7rfnCGNmT3pVXXqabX3tOi3XAPno87xaODMcoNtzxVFda8rg0bXqqpt65rnJNy/Z1
Y6WYXb05O+cE2oUtf31ASyMFr8XacCY4LlXmW2di9mrjFHNfa0YjgY1fWpGO5ok3JnrxZJV9PX3R
E2zrm93N7Mn8ymY2n7NTPa35vB6AU5WnE0T6E6dMU/ZsSfKE2Q9Y5yAr+4O5EAa6y3UNup+rMBnl
FF+unSlz3/OdceU7YH4gpbR+tzI3SfgJVlUQutHFzXA/6YOIz0t78N0ds1I2honWV+a54VPR3bvZ
UnbvZ5MS2F0xmlMaOTRuiptFX6v+pNKdDC1+AzoVYT5E/vJ4SWZdP58J/xp37SKTMajirmnwtpnp
AxpcmRwsx1rvrFrp+q41tHlAdgCx8EIsTvxpFNzk3TSlAoBsNao1wYQn7CXSkI4vX2d9aCndOsRC
HCq1GFE+2NMhW7vkZlSu/p7CsbivJmc8rvRMte+tTgNQ4IgB/Ouiedd5X6sxmDx7ZkxTGYzGvFDs
rQ3AxqE3oF49NLOReMeJa4L1qD2IB5TZq0uElMWR29cetmxt2sVW6h76gYKXscRZqMeF8V7Tq4pR
KWO7Ddy6k0w640TPb2IfF2FeJcbX4SR35SgHeE+fKXMIEL6a6oBRr1C7wln0MugKqSc7B/EFQHFv
/MhmNE2C0SmJae/W9QzsHcJfSn82dFcQF+4e+FhmhB2yOTeMYTF1IYsgb3Tt2035IWUs1OetbXC6
WCSn3yO/UmwuEL3kd1VcSYrgrSU4E8/OFNKsyg9xLZfjSvOKzw3bf6A+ODAXvcYKly+O3LmZ71wu
MwQSyxhqzhJL5XI2X3UAua5exY+eUXKIEXUiLxv4JfANvKw+sRtruQDusowfG3NNTuzc62BYrG56
6kFNPR1Lqb4os3RdrCtGhQ/fmg6Ln8D0K/Mpl6FXUwKKlFuom5q+yjSBqvXX0PGX4bZYcnhrIm9z
QeFWUdSHWyi/KDvt72PTnZwTGKwpBP9C78CXYQO8d2KR3IK9AWRVcJChZAoXIcisyYBvY9XrIyV7
41abLeN9tmqYVXulqV3ZkK9KWX3i+OWW8YM0y/Tb1Ak2ZiJXF3KpearKG9YQwibImRzGE3u2EpSF
3zvzGIhuyfEd1el8ueKSOJA0kfmRmw3anotK73hIFxNLK6WEs1Hgrg+zHnQYI0UUKRa8yghtDtCw
IzRZRnorpR7INNaKBzuHynTQPVqDUQFMQFwbHTvZK87YXvy1nvLkIZlxXSFO06sTiuHNDTokcUd3
UnXHbAWH+rIxEuAC+YKpDe+irp8oduf9ge1A+xlTleU+DNrkOFE+eo4FyLZst4OrgOM0j8sNi5r9
qTNz/dhbiYGCQ5VVD7XfeOtJb/QZQdW2f40IpK/DEaPSradE51D0Xxr7KJHa7IYKBcWpvcYp93tu
MEDHbt08KMu1OyCIWXyVgPZxAwLaOfmgcGF9S1n0CVievHvERiNpu7O1lqdF6g7TMUY2zY02H+Wj
vRARZTpafDCa7v9zdGbLcSpZFP0iIpiH1ypq1CxZtuQXwtaVSYYEEhLI5Ot7Vb90RDt8wxqKJM8+
e68dPIbVunxtYTi0px6F6XBLnZ+Sail/lUMB4Wr2V0v60SvNfYkx/KzHvt/2rbHRG/nWkb7u0ky7
bCYO+MitODnyys+8Ux+X9G+CDpPHqpDgkFUUmvHFHapV5ds8OtVbW4NOxHrprBH0KCVWXs8qjuaL
AJb5JEiVAnpoAvFGTHXYe2alFL4UME2rpUr9XVSDhbh6nU3fApfrDw9MfSIg31zCMileqHJIn90g
Kdfc9LOMz47L3kkTMLzCJukwxMx+fzS2b94d6vDOUs4DMIqS6fc4r0lgeTUn6rcs0tb7qbGe+XfD
hCjMeUGAFDTMCv2M0woyS3sTJ4AyZin/1JgVJ16X2RuwV2fcuXXbrzv4XNtLoUX92ykijtyb+PAw
FmSK91nYt/ro6KzmL8fOcibBXvPjwmH2ya2qkxe2mt1/A++zvO1mSsQWf2Rsh0NyFcQciD5bNEku
D1lfXFWHo3+PuOg9uGT3i8MSSF/cfDttN74nuh3mpwYs6vav71fzjC9tso/1ZtHG4g6xbpVB97gV
DuHXunYHuyf9FeY2cR2QvlFbNXW+SVJbUHQ4ph4JMek2V6iqDwPAje6dzVaodnFgMGfBVBliy614
sul+qFivPgx+PH4PnXR/4/9IxXEYXWlI5E4e8EXssX72sk1ewc6owCDw3A+h1rm0hYY4ypxLOkBE
P4G9JY8BmxmgPNFyS4GS2u/2qZ26+1hiVdzfWsr3AZrlfzWaSwM2jhH4uM63xHxfZxkx3nA4xz69
u0fAhPaJR9m+U+K6vuqiRBHgWBEhs3my5JUrbHv0hj48WfrOQ4S5Bq9U4SzlgdaV8MMkcXOPB5PP
Mi+F2ew9ywfksAIISM/DsEJfNqhS5uJXPGp5Jdb2Q5U+5NfFIVAU+Fa/i5awPM7ONGwuaWCHbK/C
ovohBbzQnbHzkoG09KzJx1HGy30l4PMNi+v+bqemCg+66+r5bEEKr+/WS+ffy5DKj7V3NYugYGJ3
3brcV8fAXh3XRAhLap3fhdUcmbOrXHsIVJqeb1HyLu+LKbMnTtOufykaJ4O0Z4nUvIQYu4KDU2ac
3SZTILsFssuuLzXJ9ypphye/GdaTBJn7e1MddO8Y7l8tnPmQ6SHYN7HIEJqWeAV66NrojNMbIpBF
GW8YmpLmv1lJHwx1Kk5trZxTGmjnHsClObOBjC7x6EVPS5+5vxsc1TdO3PAkAoqjCJ5Hd3Xf+cmp
Ex6V6bEFxdOlhAl37aLtebbxcLJBUX5XUxq+N2rrxENnegPwc7XFr1q23UvZOfW50JpgWZGN09UD
v9fsS+xy/Q7UFBmJfloTwlJOhaYQtD6w+NGI9Ctot/Av9NPpEiDWXhQcdrWrbFUfAzCYPyEnbyQN
M2Cp9dGLt/63jzTPYwRk6AVekaiuCJx9eK2ohax3TTcn5pABp0tzOPnTWac30AzBwMYFNZABGND+
4LenNlx61vz6/3trRxBvj3uS8Dt8MSK7K2wQ/+riwgn3IGpWNEBojPczxKPkG9lR0iVmUjjFWB6L
5SibGSGajqIN58OanVbDtRfW1/BYqjYKd4iz5XpUNtZICk5AmJBxnUC0Bep4H1P08bLUs4a3GNN0
cIA2ir2iKbWP+A7s9Lm38/xRgDL7gTk6rji2SNzso3FN4zzyiKsA6JzrPF249wFUH0KKHykqqarn
xVuTl0jwvngMBymj3ThZAfQ89IuPLcJUeI2TOn1YauU/o7fzKwikcx7LHkqk7wUxxIEiBKJaQcz9
TESb/sGs0T4UxC8PUdOojwxa0LTfyISOO7Jk6dkL5EpNA3dPeVyAfkDsmeCjnDlonHvbTLLbeZDn
7W7SonmKt7R9aY2w3RWmuAwhpg7pn4DHG55AFMDOLyBO5NVQNEes1aBzVb/xAp+cMNkvVefhitMq
powKUCvvli7s031vwf5Tv+Cn5k0ntwIDcopXq9rpz7ZZHt6wCWa4R7GT5plwgnNE78GSp7FT3bVE
jWTORmP6LXSa93ScL9aWx2XyRy9vQl1fUighPqz40R4HADDfc2BRVJaOg3SrRnQZJu35RmPVst9x
5bd/Uy4595U7OYi+zmCevKUFbw+nCtCBM79yrph8DVtZHIvFKe4j36nbQ8IqR5ymWoXtDntHVx+i
YQYa1tqhft3Wrk54N0FfP6rRRSnYWlPvIae17+NcTLmcguyfW2v3teyj/hdRdXGsa7ipvyrt3bj4
Ei7VwTUyeplSxwf5NnjuvzGM7YNuoDBcg8Xn6h13BFA5DduwP6usbEgCxOiXOCsQ315QR2giiGpR
PieDaKhjstlk7gT0BHHhLqOfAPr66Y+Ohir1HHkDnI+SP4qf8QZk4L3TID3ZKlFM93203mn8+wu0
qSIpT2m5dPs6rLgC0AYGcmxkCTMzWdGcedIpDwuHcMHyK26i6Ogucxp8CijKyQF0Dy5c2jwW0Bae
E4Afaz2gZ4ieeqbEhNff3YhMvO0R+aYWWqS4BVdCO0Thw8oV+avYQFQ9tuOy9pdwSAI3ZyRO+xws
41Bw5DXiVxaqiXUMcAggJ/Xi7ToYgzkzJYMXzXU9n2/LmihemvpNNGL1cuU0HnfemiaYGKPdgbFQ
w00DDOTCZZV9hCztBHXk76YZyi3cy9iSnwUZAzBsb6kf7vaxUOtp5el/22As6Z3g36eCeOnGcZ9o
p+ST3Ph/s6DyauIMKvngv51fRRMMF4Pn+sSmaf6z+dr/5WaT/ZHWt6UVzQ4+GLmg1PPeHyAyckMy
tNjWMSDFny1cDOc+TTqhXqKQJpidX81+zNou7n84zRC/xCPI/mtTh7LLN7ph7u2iQmZ/YNPDC2lx
JzkPBb0pp4LSyZutcEjmz2Iq/P53WELj/wZst1kOogQFIPSqGpBwQ1vJS5CttKZsIvOggYlGr/+N
XUbQYCvmMD0Ag6/jvWGfx24zksrZ2yIrvpCqUMy4sKx/Bh1kybnnxwnoN1kfCkjQ4tGusQNCiXUD
Q7QAPi+DqfMOqWej9jOeVPzH15b5DDBuc+6dYvzbW3Ypu7Ceh2nYaehP9WVEKS9JIsiAdAPs8H2E
2axkbzjWuQHE8tDGnQHlh8dtYqBe+idWDq53woJUih+8aJIRoSemWJEvEqqeQdiY3/EhFNvVBUF8
iuxi4sdSDxlLy9qPPLkDPTcsDz548uziITJOx7SZbvI60sd71fh8Srdymf+Zwd/8KxVivbjySw3v
2Dd4y07J0bnxyjXIzayNpPfDxBjbr2uvALx0ju2BOuIeQNO6ae63r3TDEuDP+mjWdV7fuh6gPg4O
+zHIhsHIVsEkrpTXBMvFqGr1LsRhxSVWjo3Z3SFVBKlcm7/o65C6s8E3OTRBPzzFc988bFFQGYaj
Yc2bWSe33wLj/IhuewOheK82bp192gieamxEy9lvVXiYXddcKm6d/W4yjAjFoBKyWElhUxxCXeU8
jA6ky4sXw9mMyOEe1tZz79jPDr8sZEueXnMr9ci9RnkP3jp6rw12uyXvGR+4B1sbxbkD0TN3x5Do
s2u69l0baOLbjn1tlAMXohehwS77AWlR3XEVZ4Fm4BjZlutu3L77qd3+QIHfeH7wL/zkvQfLM2NJ
Iat70xPk8s5cbtzV3cUhcvRH2UpRHWUbAD3fmK4Y7JMJPC686Ll6Y1LFbjgkXP3ORYmsQ4ong1D9
e5q2IKIropJDdU+Lt5wP3CPqLD5MhWCKu5ezn671IRyHxZmOIIPHOAPtHWfFZ5IsK8AmBzp2+NeM
PRRtLizIMBrBc3lxBe+JLS/nSZaXvuhAGP/l22r8M+HFcOL0L6mauhOgltL+0JeY9rqL4MlcP5qo
Kv3nvl+S6iOuCttiCZgYQeWeJyPuIFb5rvPo+0zW+RSrRZ8s7UN2B4OzccHQu8DzoTv12ac/QcLR
9LwwRVV767vDenDmbMLPUk1Jxj4Xbfq4hvOAIaeGJ/Sm2ME0LHob1kA/POjDRcEAPSHbX3sxOI3Z
91EUaopTcXqW7n7Z2soRuT9y31OnDF1aILVG3nqmK5Eb3mNXB0n/t+NTwy3fmq0/VFwRYAyyo0ZO
4uMSRut9W3BbQENhX8aIgIytnqWJhHleIJNKtVcwy8HJr5h0ktzQXLyQH57akgIAA/U+OTvMrv3O
s247N6eyaj0uyfBDUOJSafV8FqjWZj+HSwMMy++VeOLkAC51W/GyEZS6qb0BI/fUk0bmxzhFt5Ik
1ftQm9Z2Go4Axta+uRbQ23sH1rheku8+TMbk3UuroLxnkFXysHaxKPOmxhi7r1CxtztVzC2vR7dI
Pc3zh8T8swddq/HhBW13YPXP4dZFGEkugyq95vHmUTbHTI/retlEqotT3xZZ9k38NpBTjp8p6vsz
cIU+yEGB2YyuaBPdzEGwlxnrD+yv1uQaw+yOPLw2DrIg6+Iy4yIhDChIRrkWi+5ZJJWY7rCTaf+m
SeP0LXe4Sar/xpr12O2y3k1Tz+W5kH50or9ERCsm96H0oEq5YxCdMNawlOempEP3JFBjAm7jGE5G
gMAqiLpdsuF92fdJVy+QZ0MN2d/BKXkQBWau5MICQ/fnJCuNPem4d4PDSK9Hs4fx2iBHgXCz6ckd
q3gsTpwNqzudR0jtkKgdxUa4bYgafbOFaWHCBunslEe+v2i8iA1nycu6Vsb9B9fcQd7mqRj+qtJh
t/IvqpRmCRx2Xcgei8vylu3LwK9ulM5kcEveRG7EG9ShSsQZne/RqKnP0zXomlOL22Q8OsK6K6ow
ajB7OWS93VBaYKVBG/EVC38U5rqkNnYeb4Cyfm8o4MqeCYFROrAT1GZEsEmHte7fVEIdzD9niit7
FuPg9vdtRensPir0ZlgaV8L/U8fSZd8Vo2Z5d9RBOj7b1GhM/k0S8CJ9H24nDz76Mt7yZqOFY0fb
TDM/LH3Y/XDhcMOL6qHA/62Nq/uj1ZZozLRDeoduzQZZNKXXXzaDI+EHSUpZ6ANpr6h+bNDr/eMC
XVFgIpeVe3L6HmA9TrG5/OhbLkGXUDiGBh/WBPFl4oWdfHI8ktJM13ZofhYOrN7HSQ2JI3dy8kr4
yu1QbneZNNMKMasD6H2c6StKeFvQZLXchonUP6ZbWQ39ofDJfB6zqXTDvB1b6/Cq3IT5k9Ks4X9q
xNDoHiGKy/OtkV0g54Wx0546hgfHnDxvmDZqrrap3ugTwoeILJQBr2CR6uL+aWc0MZdo+RxLCX/Y
6Sjr6o7J5oGUPMxce7MrWk6vLxv34+2DvgQvvAJjmQHRsnNXWT4sdjAXXDu+elhmqDT/+F/LoOUC
ddOPBPk4Fi5IIwxnpic9fpBAB3kIqclK68tayw5DMlpYccSq2LSvwGdBvs4dUwJnIo0wSH2OWZgq
KBBJGWJokCkfiX522a+46xX4cUC0drquSRnI64R7oTj5Hmf1s4n5P2fiEgH9XuCTLSUroepT7liZ
wETwDFg2UHvQf+WIqGP9sbjE8KvlsYUbLt8GWIHBK+cHvooTq/ZNvtaNFG1ul4pyC9gfUtr7knoY
ap7kUkm7J5PXzT9pS3P670UKt/yOBzU3r5zIPcuoIZyKfOSs8e9HR6vwiFDZ6J+MYGl53koUpj/J
WHBVORJwlc0TH/JVvW9myFpYlQDMzessBNT41lu1PnDFZIVGvXXl0WjkJVZ+gBlikWr72pbbdZuH
6taE7TfevzAxw9LtXJ2+RCwC4oE1y1NSLj6Vd34d8UU+1VYWJOK5s4JGv8hkmc0x1toF4IccqJY/
YKM1hjPuMHPB52n2BhoBImtFfYcMIhaFn4sw+pPdUn5Pt45gnt8vej62ZXla5t60X34B08pHhqp6
ar7ahXt/cO+lTWS4vaBakdxW80gjCQUShAOSGBc+uDLWUb7X0P3SwlrQr6Fot8E/rbcN/Zvf9Olw
FjNvUuw4pm19seuysas/4wUu50B1yop3kxCzWDbIbi6rHoCRkl3+Qxl5c/jIFAVTEbsM3o3nHpef
h/MDD1dzxoEyUBrIO7z8KHzfUrg8gLwv2eovU8xldVmS1ByncOYfzbDXvdTLDBsvqXyXFUuMz84o
Jd8jIpvebtymAE6SGD+XiiSIdES87gLh6Huw1HGYA9YAt9+Nbp09OoGA6D1Ksl8zxgi9yRNE43Q7
jKkMGLWpXZn1IXZHt1esLxbxWvjB6B3hJzTyWy/Ifk+Yuvz189bFl/H+USU0tN2UMOftwKPG8oSB
cuZDS0weHHhn3dDee2YMH43sqyNcRXoNYJxh8awa7HOuVxA5B4ALCJf2k/G5m4rsXKSKNfqolThv
YIweDf4wCelAaxoDqBjSFDyWAArX7TWEOv8kJjZXrGJU/Tk2dXwCZx9foyCuQvTMMbh4keN8xnHI
f144KDzxVpQ/hzlL8ioW7h+um+GJpJl35/Hb2LvLENm94U10pIoH1aSLwuvoRm1OnSawedzGwXO3
yOVJCCp+d+0GsX7nNEXMbtFGj6UZu9wHO/uQUTbB7hgN+tKni3xzjfH3semSV98Xzm7ZwKLtkWp9
GgQDsKkLJ8TPjsn4kNTb/JFgKgbQXXWnRMLnHm6Y8LVYJzrB55YuOKFjEKnj8Mbk1KGgOZ5gOZsB
55KecrL94FMuiOrYftQU9ORO0pl/blLCpma/A89+G9vwLJpC/DdNa6sphDLt7cgU/lcbbjTEQWYp
Tyq2ejzy9/F7liLh0Yiqx3QO6t+ynHG4eOMUveOhxZ8R2pgrAvVGlzHuUlyPori/JS7CnVNiUPFp
kuPXPIYwlXo14L/sZ6w0NACO+ChHwGJDLQ9z1Ppgam92XbT1DPXf0PTCm8F9pBPQxLu1KZJn4Vfs
0vpmHX+4OsLKyxcsHoLGrGSgKj6N5djSwNIgzlyomMLwEhRUtw5Nsg07v3f8dZ+OYHMyx9rHWC84
JpJInvzShTXcaSw5vFl8Ph/KBDtBGmyP4ScNz92q4lNDtxIrtwSHd0bZTc52GL27btnP0zXSVIzr
Bod8JJYQKy7KyWmMRfiJnkUJ0FSbU5Bu6ZFVGYrhHHqIBWtdXQzejCebdN3VZnQMsFWPN0RKjK36
HhqwRHJr5FvrsLxHNki3KE9U1N5pCLZ3VoHBEIK5cb9urAz5XEu8XnEzz4w2DQtaMW5Q4mXqdNux
8BGPyOb604F1YdQ9IksGd6sfsqporEpzxx9SJ2eib3NchcGlCprpvLgNpGCFQgv+WKlbQ9BwTja6
ggT1fKywJARI/vADP233RolK+55uYZAvGmmYwSEV50oG65Nam+q+SEX24G7Fiv0ry5pHb1kRot04
Tl6FzLCWQVMOCd30zrVITPjXReZpOGPiZAgvNJbU7jHA6PBO8Vj7w210/07hYXb1zegf2sljO+pZ
UjtcXVltFIuIgFHP6c+kXblpbtS6ldrb7umISO/ntZ56djied79WYniosLV8pEol/mGUTXDoJKSr
/S3zkJ5DnY3NTrRRcyVRwKPozVI+ja3GWJTyphEhH/edNJ64H7G1VEfdelNulnSmBRnny57bX9Xt
0tHox4a13kcX4O83SdSfmY67I3TZni1qBiF6v+juk89zc0epQGnpagjCwwin+WFoC2q+2SHEj5o3
FB5Plp28KlhMneGQ8rjFkJt/oEdv9zNjOlTlsL2y2h4PdNhwrQt6JMLSx1ssinZ5zoZ0y9s6iIj4
m/oYUdv6GHJPvc/aTefh1m71vvK4PT9Pq1YjqQJFI1iSrs8Jv4c9r24ofR5nzrfF0zocfAg1J4Vl
7g+XsMyeO79z8/5GGKGqSp9JXzHh7iR5y/2mTPWr5mX7SQdEJXjpOAOXJ5eVG5nmlcm6jU2VL6te
WOfH0dcwFsWbGEZKBQ23F+SWSWX+OWD1cSsimRZaYNkMdHnCguuZ6WllKIjk+4Rx+C4YguzHnPo6
ukwIWqc52db+acPu4u3WLDTvZdG5j/QlAVtvh+zFQ0i6uLTBXXq2CQO9eFPqHW3hhqcS0fkbI2YU
QTme9BsyJCm4slJzlqcObRu5XZM2y51J1C817BDEmaRFSSsRNukkCsu8mFpKzJXsviNvWy4ijpwr
N4N6/EFnQpDlS+Wq/lJPuHgPQzKkPxJMmvBZWuMxYFC4xZeyRL5/W/TFj60fTvRW+N70dwEy+n6z
SqQEaDaBUiIkVR1NJ0+uyoQ9lT4lvR9SD0mNWknzkTrz22iDHGUtnP8rDXT1TrQVG0J2/liBXEP9
iFMnbnXRFjc13J+snVY2IX3INVFkU909QQVb4KtgU2xeCpetxG329wqShNFsGTALt8yCO16EKy1n
VSKxIBR2Xrk2OZhZJuzfbZW74QBgYCe3io61fZ/hkOcuaTRqWmCj6j7li8OkwAZxZZXM3/6F11xy
j2lmNd9xN6MHdJjj4Dkyxdy/OPR0uUcH3m566RG/QkZLDsgrr0azN9E8r3mREDfIVUlClNl0NZib
5xLNm6qlsf0pHK8QuO5w2B81JxHcGj3PFbTiCOz9lmXTZ0hp3V2Z9kF0dKibo5WTcXHfZp3SVw40
54/LJUTlNpr57gkyVvsJVyhPnOJk2TVqaWYcnqVNjmEdJuJcmHW7sgaoXkp5C5ZstavDz0ErpX6l
oPebfFsdoERidIDXNE7KqpaXF5fjBPmWwmjMmxRv1uHNlmj8Qqm7qlwJDQu4Y+kp8rdMUTqyNA6m
An7+3GIV74JzpieV/EbFXY/IHDhiZZJkgvfL0DY/J9vixs1W9rc5vFEw9xiA1RfZm0HzCrex9zqM
yIc3LuhMU0ZmpsTLpemT/mK1IPx0cGcNMowQM/gH+hPl+INxlSaqbG66K4StRmBcd73pWZhOZ95u
KNYev5XiUvATYjotbYMlzPAVeSNCZpMQMy42dusWba0M9bAb/So7czFx6NpZKA3ecnftKzTkhBrE
YUfxB7FuIhhUgU7DoTHBWjyxN3WOkR6bL6qLsOdPriv/lNvCNLtVqCuAy6NiJG/VvSbLrdQJvkq8
X5tuys7Cq/rjPLuNuXeQZaH3iqatDoTSpvWLUKdp94Dy5N1gwjp5KTDmfONOXutLrKUy7PJ4a99i
dOQz+rL8klM48c1tDQIfIJhzGMX1d+1M65W1Wxyfdebae6zB3+6UpJxedVIF3SepWLJ2CGORBC6N
ifXGNN0SvuaEfRinoXKE+4j3ivobwQ+w/FJbGE2n2UmmgDKrmp0tFkMrpzNVxEXc7lUfOZjTGfYy
9ww3151A/El69qSkHwmDjL8YJmSiVni2mjRrq+duZRN9ktmm5YejB8t+TkFPao4LFHn7uwIKRfMj
F/qBEiF/IdXlK8XnLun195ZkYEOA9oaGdOCKVQdVfcPKI6zD8RNQtBabaJqYA8ex+xpcT5g7TNMJ
CZCs1JHzThok8yU3nHXJ/htYS24PQ6MxAo2g/tXB4g1rHkQnqi53l5Ias1O56ak/uSH6zAHwQUH1
Xgnehg01tnxzrkaZZXpPF3n3V20ame+6GgybRb7GvpyukSOzYttPUJoptmH/0dD8/daWdrb2Lk6c
EX2Fu9i8+bkq0MSxraxtZx7FRKqLKj6uwOpWBKbDkIwPCnkHJM3DKowG6rZ5TJXUr3iahukNNn1b
H2LwHXyMudLE9Bl3zjK2l6bR4dfGT6rln3Ld0hwixYvnsxsxJNCsy/J+JA8QYHcak9RiaRJJQO0v
pXqdPojFkRSGOzK03ZPXhyv/LBVTtfeg58E4L24v6jh8R8aigspNR5GdqhDZndkp1CPWaRv1o6Ki
g+DZfYmFWRc5JQSl/KcbMH9fXiZuraqdwg3sLhEbF8zuL6qVZXBlJPagUyZIPi/+NGBW7f3AXe9M
xY/nbUQmN4cQW+y8K4omvEQN5qgdvGaUK7XS+OyNSKdY5w2kVNsO/cUhm3XHmVTu04Wt1RUTP/bC
oVy+GvaNeYNLKch9blHEntb6mohidY9j1oXHQCXefY/nffkzDpoz6DAFNY1SkZhXLzuaMJx4iWZY
Wm+SiBXrZRhE5Ox9vr6G0IQT/7fVPVmdLRrr34mj9WmhRhTSdCCTCBEJiYMPqWXr3o4iviVaHc/b
g3WgkgQA5HFo9WjQgfgFHKJw1g8j9Wcth0LfveCPLa7+EPVvFt9swZw5mkeAG+pDTywN8t7vsXTO
JYlfVrjD+hQ4IxZaO8YexijssfMFJ8Z21wQBiROMuq0gS8ZrEvEY7YDKEIrP6pNyx5E/ajZ9GVtR
PzXZxGSmjV89o/vH/R3FmYV3GHVUPZOgF1So+ZptnMnYpQbsSZc9iuDkPnUz29XbPhQne8No/Dp4
C9WIth2D/YZRj9K0Nq07numpcS+B6P30IAnMqGMXs7TfJwV8vSHxq1+BV7f7NZth/grRsF5rMaE7
j/EGv76FdWEI5yXCXhQC7L5KkV52UzqVw7ELPTE/AJplniMCR7/6GjZspogWGb5HbnHZpxHO8CMR
MqUel7wOh5+CcnWRAWzaE2+Q9Y/tSR+QysG0MwCcf/cz6/Z7V9Njz5uWdeXdgqGLlOiW5Ypm5iUf
WhNe0H4DcSwmS5WjI9i+1WzFf8Zr5aYkj2f7LSLivHcqyZZXUvzRdEmibfnh0bCL5uLM9SkaCtEf
3YzJ8igTHZ6nqvYNg7Qnw6cJYeW5ayp1VeGqokeV6PFatyQII8H9WsvRXNytzS6rnuJLFLfRV5Ld
an/ow6DZLmyGZyXamqiz4zEgXatippksJvHxldCAcab9MDnzlIgD08vK3WtCibtWllnv4hEXIcvZ
jFv2MIw4B8/KwSZzdAPaSnCiOSxPHeyueGgKGCy5zER0SpQYD27FFZX35aK+dWkYdZnpY+TAbd1y
T1XDXY1Yz4M8aOcTQks7v1FTHy55sUyoICFRN3Idgl0yr2ifIaLTp4HO4TVfl4n9ry4HLkwLhOGD
H+ErQD3I5ks/e1ED76Kmfoxawp9DoApEMZnM3CwHqbjJ+2721K9Twc2aGOZuAbT6Yr2ajJ8xtqNY
pXQtbTHO/Fw4dX3cGkde7VKMhxUG4CWYtX2RRCP3DhQjwh/LqB9t25B34YlTTKBtsubeQitQpLhz
sERO1NFGvnxSfPL2AapnDh2naq5j6xfUy0ylg//fWUkjoaTTkGN08D5zJlFsp5PwJFIHz1NVLVBu
jCopiPaCFqsRwk/vXsZU104eOyrDazAXA+2g9Ao7+HW4ds9khI9YZHA9b/QZPPi0N/V7SV6RSFPt
4xQUrmbJ7M9xZM8VxnEi2euccsHwwyz3WCuctbt6xyZoEM+EVzj/kSUXp6yNxe9oxKhLf7gbXPx5
wiXTTUmf7HwkRjSXoPgdkjf6GTZyduCOqPRK8qw/imiGwR92Wf2pXS94i/yo2rANsLr4qRzPXCYV
esGxY4XEpFj5maaWiaXEIapE+58zz/GzKjanPUtSwu6+o+7qRMfF+iUVecKQMORLRy1lLrE404Q5
GcwOgyOHvWJte1FseJ/rxo7PWgdt8UpdsnkaZpYyeBxixqgGFxLqfgeg0l8msDkd42C/qzw8tZPb
MxCunQy+4rWzxZ+u64t7Vgw8a10XJAHzRxmT10byOusaK5uE6526T7PsdU0uHn+EYw17RM6E+odQ
blef58KNDx6LIu49s5+zYTbIZzimazcp3sLIYyDWRLZwh0lT/VvHSbs7R7AA2LVByaFKqIXavZnw
oVCBdY8+ZoI3SzNHvUNgc0/jNKblIaxonNyNBDC+btikPHGXdK88NT25NczAQ9lzeOxV7XSoItw2
HsgfDzRbsX15NFxbfq4KBN0u1pHgB1SsgPNbFC+/46pB9V1EW3izvDIEi/Qh0bq8yH4M7lN/NPU1
I2MBj7Bnob+Ll4HUkhtKX/2PpDNbjlPZgugXEVFAQcFrz91Sa5Y1vBCyfcw8FlQBX39Xx309gy11
M+zambnyA+0EbP1NuhvOsz9QtEygqMbbi+YKFBQvKw4GUgLiSrVn05+wI0w/mAuqO62oGN80jZmI
f8OH2nmJac0hpB+cvUEhHzCAsCfNZM92LZ1bfbJj0fy0fl3aDbv05cy/9h/8tsFIy7foeBfFVtq9
Qn33HmzsZhfH1/WJmqPuk2NrM94vfTwvZ9uZgLV3xwuUlImSlhQXXdCszkFAXMbbObVuezJgrRam
OOvZjqyjRfkv1w0Hi24Ohn9A9BK5wT7TE4aNYxJcG6cy3gVuaNG+WTUKZgQZp224r6kAJSxQInfR
FYlBAj9lcaqioXxyZCvTY13fUpjWtcSrXBJ3/bvOljUXm2WsQyxn9eIG3V/CVP0dEBBNX5LCzL3T
WoTgEvCxVnuM3QwiwjNjfyTZ1qkNVIKSObAG94ioF5O1gSey461tH5lbh+FTsnvGTYjbpj1HjE3R
aZUmvayLM3+HmvXx0oka61CcfFYLSaDn21LZfvYqXEipIf222ynxyq9iYXWx4eS6vrvYbLiiEX6x
NCYcxR68rHbFriTjgHMu9PPTUCsvOsh2NHf8igAaOBwM/wCqJO/e6mr2yz02wKLKPYn644ItwJlZ
rltZeqM6KoQSuiqxy6WEN/DTpMQTMR2Z5OZhy+z6xcMxR9jhQO5T1ZaQqkWFRwY9pTNJ6mMMyi7b
+Y3BkRetAiCFrqSvKYCfSEccVy8ffnvh1D2PGBXWzVJJlpBcCtgBKpynz2Xkhi9NpZMtAcJpNzaL
u3c60+15vhSgliIMvCP2svktMHg0qNYcIS81cf8SNSKFF6WyrDv6vAAKtrDlsp5tAOVjny5kgXdo
Tt69rpGuHPIy59bPBEE41S4sgS2STsw62Kdv7ACAYnpM8N9dUhblfxwoM58DZKGRl5ahQnuJsN7Q
oxIfhBG3x2YG7oGzhmyRgXLnEOpAh6e5kGZPioqnjnU86EzLspIxgRJDaEaLfMIMPPHZtWQoFv5c
7vuAX7pFbthN6RTV1SaJZlUzUYLhcQjWMzcdMXEsPwpc2GnoDcgBJlkQOLQV6m2LE+I/bkQ6hhHu
xwdOlJ6/mSJZvQBpT/5adw64nli8boamMse1NeMVmwuKLz1n656YQPe4sn45081qjv1MITMzccvC
L/VQNPd8Ls7rOAZkqbMVC2sRYQNgqzO2ezOGfK4Vh4C9ILLwKVLuzX+L6LT4dhZ8lB5o7GLnLjkD
OXnlemeU6R8JIkVnTXFEfCjNGHOASkWA+pXGGsvsOrOuaex2xOD9OnCcOek+MxxksqY45myIcfgH
C07Rbhgc51Qpl7kCyHYdHRziceNu7dmRE7sO+WYDHQWMT+XKVcY/JvKiLR9fFdcPg2n0NeELv8dM
RPCsStyA624gaJwtNaG1PiV/oqKxvnDSlDR6ZNFfPQUkVQct/S3WnCHZWy2QTmFyUPkhtcXVSfwA
4njgd7+KLpNITJGym5KlSnUKVEdAt8x0xXMhIkCPgtyEQ7FRfp4eOlcCFuBEQ820QhCo3lxOGBEq
K98e+jyqwwmit45ofmzcajuNfhafaOTmm6gguOCHUUjtZGRNGPcuHm8L/+7iAVtBgQ6q9Ng5vXCf
yJ9O5joRMnmss5Ijb2RZ+j8JpbH145yUWB0Q246uk+bs+fjmnU1ErLUHETLO26Io1sd0tpo/IiTd
Q9D6Y0Y8e2POxOEoZRbWd3idc3svpqXEtWcnrzjW3RhFhzYKHH0Pgjp274dVhBIJ08OJn4xtfwrY
23zgYC2+57g0lDt4EY5Z3kXd++BwjhK8u3PMfZj19NE2TgYRwQ2OZGfZOwbIpmRiuxm3olfclVNS
fuW2Un/9SEKjTuPAu65ubfM7TgW4G3m701ucsUZg58ra+aEBR/Mn8qv8UfN1PuNrpzyXBXURoZF5
82K24STd5AwdxvOfFQZlf+974wC3gR35CIiGZMM2tBhhEDMqZCKRJ21/qxR3PbVBfjDYDlNG03lI
HIb1eD4k/IH/VTWIG6R0J6YUOM0nzgKDS8Tx1mUZHZaciY8oDL6TX2rGw36kMpuwrBJxfF6mIjr6
Muse26nPJz4a0CM7fpqRnBGOvbNu7DJs7bJOH5ZG8n9h1M/trlpCIs5NyIS2UeW0PKYtToPtLFYw
Ci22qHu6ewLzMKer5dPx6a6kY3pAZo4yxQ47SfC1X9corZ4d1VXq6qw+9paAi1YdHZvpi7c6y75d
3PBS+VHyR8w4IHgKh1rdUdnnp1ewWPW6W4To1Q5Pb9VesmoUj1XeDDskzOSZbgL9VuIz1psgwQd2
1zJfRECV1lt1aIn/L1wHQlTbuHYmqoTLmpVZyjrbfk80a3fVLeCZ4HsPelGfkObtY1ok9EHj3W/3
S1p2p2Bqims7e+IEmGnxPlHwI8zWJZNDVmBWZqgb+/HF4UQvt4lJoui8FMF6QuVaiMb1Rr4uckri
RxwTnOg6Gkb1NSaUsbLld/xdbQgp6DlGIPfAdfsX6wh5KBwPp9XWSWB2f1Xu7BdvQ6ObGZ20gVFE
Riv2mI9bfl8kdCqOSHf1mftGxIcHA74Hz7tzweA9lAnNnjrXwOIH1ir8uCBjX/H9x9Mzln3FUd3N
eAxELPAQKUCk9c+UQ6z9nUvMngr4TJAY4FsZyn+C0U6++3XnxJj0woDqpNGI6M5aKvm2bdZisyCq
P2qetFHCETEHzPDXlUYfVFSJ4Or0I9YVAlKaKpTNVK/IWhvWQ1AYN8CmPDxYsS/yTa+m5cqN0u+D
QIMxquZ4V3kxnvhcTNNxdVgmbupeAhpq/LhMDlg4AMgvzONw+8P7mrQHSYvFT5/J83aYDlyGBJpW
gmuVeOEP0Py+kcwLhFeePIekyQmmFDECkAgEhNvNhNe/ImFZt5W5lipuvL0iHDVAGm9o86rcxeb3
EyeI7Fj7I9vuwrD5ov2chsSj3zpTeizGXt26w4X9JjsT+O89oayfPuAHzYa6KaBq8hAkHK11fgEz
fnvh0AqKBX6ikXPBoHyW/QjezB2r8eKGNKJtLNi6+8lP8VxC4ZFIHM28BN/TTC3sKR0VB24MUIgb
mQ55bwj8DsvfJSq71wFti6Je5AwchjQzlezsl6Ys1b9qpBH8A+1BpCecDjSs3oRwDCR9OEvc+0Ex
HKLO57RbBp2UO11NdYTcrvqzZKJAofY6Xa+HAZcXt74k7hIJW8d3HIJXw+8arT8hR9n7dsqHjwRB
Kn9SNlAPrIjWcjeYIRrg9CB8dVtCGs5/tR0GF9OOoowUReIYoRU695WCjIrvsyJFqrA9u8V4GnQZ
wg8t6R8tcbUXWEtb6b07U40hzMha/QAuuB3cbFGkxZeO3RmRcsHwNs0zA3XIrZEmLRIO3BkeIZ5H
uPkXRlvsYJC8eDQfoEJhHe3Z3Kp9LOw6nebAgzJVsVP+8MuGtQo7xZI1UWATfE/1el+y+YH81WOt
2vHLt4Rzk5i9zFQghg8DNx85jJcypldPm7TuYLRZ1hKda532bDS/5wauSBn/TM3ijc+OqxI8k2GY
YyLV/Mswd28+mFE/cxPPzyCa3Eth6uopsJYayVYkwR/W+tEV6/i4q2aw44RSmCnhuuH2vnG+dPjp
9dNtF5LfxM9sJcF2YRmcf/ldrIINIXv/oQtQzlmazHUZ/EbqxzOVIKhRPiPLR79uFRkWT87fcEni
a1pip9yvpE8EoU2xHGfJvHCcayeRYFu6PthTYC1+aez1LBSlBOeXYgseT9xiCnJcl+U1ViXsE/Vl
Day+74vKvA0RbmICJqmtjlBxbLkLiroeNrCcmpeVkzIdKVn1MCCBz5vYjYItZPUVgARWNYWH8Dhi
29k7HPL/48YnJEWzCnOXSzgUjtUUJedunuboNJU9ejs5sPW9W42dj2EtHflCPS6CXYqXtdqGMVSX
DeaukB18BFjhi7T5yq2q0zB+1gX7qy1H8u4j4gefwV8Inm01w8QlDLOEqGzmsACVs3bN1kR6/cJj
P/5wPCg3oh9pAjUJtb9oOCwPU9xrh5Wj36ublSubAtQEcRjJmxX7Gu30xjrCXZ4cfFfglStcPKao
KRkWcl6ZwWHk0dQ9d6nKMaKJsDg0UdNfZ5cX3zOJJuNdY7eSF1nLWnAORyA743wf/DvHDSEw3UD6
3wXcisglvt10JBScoO4Omeqj7KHCNl18AhAOz32ADxSm1aQVTIbctS9mdOv3qGXaq+J02iPmlB2F
z+1a7FQI2WYBNyXFh83a+XdSt85p1q2XbVe7LC+VE6gRhVm3/4KbC3drq2HwnsgZ+NWBcdTBIlgp
mE90wWfLPk2c7r5iirnCUUAoiH2pezaEOCbPUT0le0WvM0FlTp8MW2Nk6+44jBwj8eevkj2tE4vn
yqWzKQW+XHU4quwsTy7Jz0uN6X4H1qzLOXbM69kkoLwPCQZFDFM11zqW3Xhqz2kzxye/jW8bflxI
gLrc5q3Fof0n9pNo6+GCus87Pfw3B6XvYr01UDdSIa68Qg2aZR9/CJKX8ybrMSZxdUl7NfjYLy27
yi0QEk2es2XX/IRAQ2DQtQhxlzhjM/m2yCbH50Qj+lp/L6sjDslMQJLhPBH81QLI0j7zOjQNTkL4
OxnX2+5+TgVQ09wS9+nZbnj7KIzXj6qc6r/lYp2LaASqRt/LAK8Z9PhN7KTUFmBuj19zZIn7ru3K
99xM+In58OGeBdwQJkzEsKuhM6m3gmpvUF429IkvBjgbb3EM3ALjqM4NEnT/3GOexzarhuovqATS
E5mcWYP6Qt0ekQuSGBC77vcaD+3zmi/r78wo+e7EjqPuATk2zpWFSc7NggTos/BofLsPBG6bd5vL
iNcSW5UbKM3Md6j1qsNCwuvwXOfKnFN2f+FhKfrV2VUENI68UrOUZ3sxPfIShny+pnF9iKraXTZl
5xZHNVVTcSj6QtwHpuTN4DABwXvkinLgL8bNb5bD4Ehjchi4H/Rt+5WN+rSuMUtEYYBJEL+sztyY
Iw4yvz8PmD/lpoqXxNsnDdYkYFYDL0GIZyRn0mpsw53uuyZDl/GLP0LYbI8DX935iP9M0DLG6jt4
Kc64YQx3LfVnzpaLgT6ANInJeEdQVC8dzVYAbsAfNeRvydgwsiGgIRC5BKcOhEfmbSMj9pZ2zs1r
0fQZobaOsA5d7iNDebIsxUFMhN7DSUzeI1SG1Tu6Q60zusfIakDWCrO3jj00sBx36LMrU0Z6NRkZ
F1iljA887lexkV0cN0/oxOvwCHcRDxaMPB3dz4NC1GuWuvcvLVI61y5IRsxcTtovezmatr9bl6XO
MeE4DVE3PyY/n6ByLds09AlWjz1UXOJVeAx3WIlHfwtBA69kLFKv+devUfMQ8vr69gsdvcyONCfp
WJ5LZYav2RXe3KD4tmjzEp//Q9FWfXfAIRM9joHb/FqDorT7zvT2lU2iyl5ioi20u9dNLsxXurpx
C24silEdQrdnpzFOJNiNZOPwL8rTWn5LDhn/bLWQUh2KWX2p1su3Ka6RaFc5g0Jeqib/2W+CIeC3
tvP6xoTs395Y7GqqXRrqVZ0qjlbde2iSdvhbmSjNf3O2yEk7aEpRL9E6kEFHEuLNq1D6VnyzVSQP
VZQ20ENUHf3rbBD/CtIMngbyNq99LBZcF0ir2ryxBuTO3I+EIh4CB8LNI+ZDLIl0AC8oxUseBR9h
VMnnmaGkPZm+Ws4+/dwnMA3tq8wNbirKGEkzagtPqqewbtyIfFguRRdE310PkupPQzDjdzPwGEXG
DJvhjw3quHtIMFf4Z+iGQYPHDLYzuBreTGRvsZx33xzo+uUviaq23JFS9v7rKcKrn9QN+iFQAXyc
kU0yNscBixCJcZpvw42vkuhS8OS9BnbRIVgQ5f0Yz4QnP/ZxlqiuifZ+EnKV66lrtkIp62LX8Ic9
vAGOXu0ck6GBibGeC6xQ82c/ybD/Ar/hFcw5S2q+tddby1s5Dz8wGFj9wpXiDr/ACvagJOZ4HKPt
zP6PPHdbPvGMgAcz2Ay/h2ZZ34dDutcqju96JvARJJoLIov02yRPdTnX2TkrvPQfDneI8TypvSdG
1ukSt6u6bbzj8XfZ191nV8xkMIo07U8EPsYXDTfg2EVD92PAQD30mCX0ayTS/NiMxiyPo09gEfNz
LpCZcUaCr2LqKX6zhbducpgK3Cnkav2o4Y/Jl2CPOhokMF0x//Gt+XVg/yZr7kM0bjEMTru4gL39
xZObv3JlYErY+iTyAbHUXBcmJ+8ySOQUHE+rQG+xws3FLgBG/asE+VGydisgWZA9UWrLx+h+Mewp
wCxZ1RfQxUgYc0XPzpTtFLxheyhSzCmfZBoKnH+OkeYZMihX/8YjaNPdT2QCu12jFxA1wZjpY1wo
w6qsxSi0I42Y5/C7NLksGZnGfQpyUzGKj+wC2yHgwLDmVeQQudVDANBVd157pmelofrBdPPfsWEc
vy+yiNWvGWinnolF/OQxKnu6TxHtMKYJD/XUh3I6HyuZgFLT1Zo9c0LH/qSHEh2MNvvnxIesbbfE
nMSJ1SnaSUMy4KeNhnR9zRtZw4PFzHH0e0Qn1DsePLDdErGzXr/0p4yXLhZmruh6/G7KJrwWJFMa
5MI2D/4z9F8KXqhJyYENeynXzA0T2SfPZLLa6r3O4TriSXDr4rB4ZbqvPODFhzTplmLfDEXcQKQo
k/qPIMvnfvjh6tJ5JWEWvk/EGMqPCPcBgiju2SS7QLH0XpH7CvYsOUTHUijqVqkYrPZSJigSbpe1
x8bnYdtxmq/vlZ1JXOd4Xp9rVyu9VdYJnth7J/m+dEHb/hm9bOICgS0ajkdGG+InMBg57hrvnDDY
eDsEJ2x60Txkzs6PJ1ILWIzIYQa52ghCn8emohKHqdJZT6sXOc4b17/Ux2jK0vym1rvp/eo7QPf8
epb9nbZs9q8jV09/LLWOmQMli9ldmubjPdfv+gvslq54B3XYkvsRm0kbChcxxM3739k8UMzb+01R
kurICm6LSPrmKAJYVvtlci1UtGIha+FzRgdk1CzndqZFD3KZV+1jLOCszch4nF0/wGOgogkVhfIG
LHyVm7T7wW/Te+SQ4rUOOrwghS/rX3EF04QTTpv9oGOlhHmlAEpiDSZtjJt8t6BJtlghfZhTTpDW
Nca1Naj0d9ktoTkVM+f8kgYjuVfQdw4pagWRWJqBGPgCgH+/buCzgtmZu3k/MOvEG99HBeWaar1h
jxfU7IiAwSQjdgGGidXSTYaHIQnzq21WSgPDqHlkBU/eP68aFtERdi/MQIHI2Z94hLUatgTBo59B
29z45dqTdtCGXUoSLkLvEW1ypKY1SBwLVpdU2r+OBxIg144txiuMQSd/CXPWFq9IiEwEsQu7/cTU
sWTvfmHbi4oLt9x6aUZYipPTuUZOhEiTmGOQtUjppVwuOPPhwQEfPS3kgLtNLws0jco1ijDN7XYW
Ap79kTdiHohNiv2gZ+8+wGnBPTLb3xEf5HLPDnaF4ua6pNww3zcakXXkknhduXbL84gdgWTcSIIW
p2wYvUdVbn9gpvjdh0O+gmxDw4+RstO5NKFS9wULmn8cLxP8iYOukOPHxv9VJF7in1huF/cZ52UO
qaU/pE84VDyMEotFm05temVdhFxGI7zaBWTDNmyvJfs9I+Xz2DgQJAOXToxRshbf89gKPrHNOC9t
6eEJlVoC4AVFcp0naCgZlFckctu1Py3YrjtN/82BsxcJJilq72SwN7xlGfD8a0TmeQdOwhEQy2Qu
KY9cqsesH7yVXDaZ4m3pWpR/pC9/j8i7tHt+QfO6cMJ9wxcfimNIDJKPyZYdW/G5pBwgUOVFB71y
Dm2XqMfQjApNc0lxH+Iu8MZfWVy3t5oRi6uX2DvGPBEmd7laQKygPnjvPjp6c57r1Q43so/OT1AQ
kmuqeQOSkLutzzZjTLLodstp97NVAA9/GEVl/DhiFh1e53Qq1V0ExnJ9i+Ih118DJNFD08WwamO3
LeXOWxmuHlcWvrvIHZZPzyPvedO+/oE+xJ0keni1TYjPKpmG7lvWC8NG10w62OZdUd4DTw6nZ3/2
WZu0TDhgsAKBm1IEw4mwbeqdh4F5Y4oCZPO+5T/cVM4yfHfOOn86DmF0MFc94aTRHAGNBCFXQ9+c
jeM1bPMCfkREuCXqH1RksNusfVVc3QgyzQt0DC8BkBR6J14ca51idcXCsmfrEH4JMBfPZDhLACht
zD5p1R6HRszVu5qhAZaOk09HEAYc7qFAl/9lMTdpFNFV92DHpp5/+oIyaviY4aKg30z6KN2pMgdT
QQreTtjx/S1Db/3Vhx7o1a4lRW6rIPI3rOrkI68J9VpxhMV34mdEQJqo/A23tr/C+Z41iW7tPwE3
LnZ1zsN6zzixvkoV06U00M949En47xuZEDRN3KUkcgKdhaeTOAom7vfMEmHfpKGRX+NCJpzTMF/T
zOF+5zoc+jhAOvkvQXfBK0GH7gnv1w9uVPsb3n12miHQsLsvq0uFU+bkAxhkAy+7gt2xDc5KKeA/
+S3WvInEKIYtLHaqKHUe+/vRKRX7njoVz1JG4Y/ueWJj/MmGU1U3CiDG5H14bBTYFE29x+NhTMJT
6AXo2vKG9sGlwE/Jpjj7t+ayfCO5uvyGPulAvAgSH4mPLIsnMFLjlszjx9mK5lXzY3+BtB2eGFOZ
xyQIIUJqIn+ujA1+isLriAYoE19jYcLlLvWzUB0J35JimZ05PFLOOJIp8GFnKUI6D9Q1cQJjXNjL
DBf9VvRQeUGx4hnF+nj1MNszbgKCRknHYWbirEa1Eum6k8I34Q5LUf7RZn32q+LoD4xNxw9ZV+nX
rstBaTHUlB+TGj/zoQr4uEr8DFr7zdVNEvnVAnd5z/yZVKQai/wUzkj6q1z+dllkj0W6Bs803xXl
KeLG2/u8+sbNEHjqsW8GXDchGbz7iRrzfm/HcCLIFcK57H0+VdWNnwwhy34gKHPw2jSefwdDLcKD
A4fl0MIRKDZpf6uEwvCNP9bBI6f5tqg6iU1ycuaGclxnFK9RLO2DuJ20sI1w/WYWNCXW4vjOo6P0
RbBO2KxdVO0kohfSBh0nF935+Zkl/X6RpT3UmWLYInY+FCh9XXQxpp/AnMhnM2dA4eTSXpwpT38t
JnwleeUcPJh9V4Hf+dQ0bvSkCJgf16pdzNmlBXDHs6jj0IBJutm5vu9dcr4fqEaIB+5G+lYixNCb
9FrLqvm18Bi+gMDju0VoypB4hjz6aJEx15PEpfEseVmdiiwRH7gfKLfA7oymqkCBhMM60cXmy0hy
hBx/8Gfqt7hocQJVYfGBG9M7NwFo4mryjI//Hlwk5u7sD0JRts+bcdjkDna4UPNzNTN8q2JycUxz
stq1vg8Zq1Q2hMtr2QnT41k+EmmYdiaL4pcMrYlzvclTXGFOiGBfyCqjyQeiF36KWpywZNm/Zu7m
H79wa2ba8Ru74bz3KjtjWK2T+JcTJZjVUud5vf2meCDbhbIM7pEbFYbARa1CdAXI3PB7OcZO2AHG
wZxKSni2IOy8O9wUnEYjNU83ybMQm2pu84siYsOPugLRrXNcHMJj3gGFutWGtbaEV71x6dh4Qp+C
Ic3yp5iZmgav9HkcpgNtCbo7g0PQNMFMo36K0/XEZx3vu37FDagc1D9itj8ezoDd4BrnMuf2Qsya
lWUXjsW/yKWt1hk9Xn6aT3UFuly+rkscRbsptDSjQEHQhJj6LWfQihcakK7PlEPvbWqbhuGmCDEj
YpJ6omQj+nJ0cM2C3tyBEEi9S5y6PFRdyNYPYsLAP0KC2pKYh2qKqebKsFRdg/kWSA9xWvxOOpfP
O6CpsovLKDzQJTK4EDm4oh3X+a/oQYZ5+QJ8kYTBgeWLQXHECVb1vmq2QEV5EUeqfi1bVcK+LCvv
HLFy/opU397NaiKWzkz8m/G9+VPX7WN1C1xy6yaK/5k6pI1wHffbdtVjq/v0MwJvvhkRRB+TKKwP
ANPdbGNTUK/bIoiNIFrT8lLP5e/GcatnXljzJWDS6jYWVM9mGmj/OfU+QzQTLnQ5X4EQoZjn9gqt
eGP98lNhd6z36C1Y4/HEqkKwheTHXHsWGP2SLxeMPVius4LcAp6QfpdVihUCA+6GuT7+6OeUEMHU
qhMuIJSioiJxW1T9m640J04qgygvFsENo7rafN+GQc5D5v93RG2qv2hTcbOXS+o+9GZNPaIMLI7w
pQOh7314XTZvfkNhGf0Nl9/N79qP2XuZJN4DTS/Fi0Q131V6jgCScwiYtz3mELX39ZoVu6qeMs6t
aYc6C8dhw9Q+3CaL7M+ceOMrB/6vLvGToy4gIZOyZ0JAIaWZoO6/0eFtzuDX9XdGF5HcZojY8ALY
0n0vkHeybRh0jbkTmnN/Pw1/WREnOx35VNjLeepectruIVHF+c19XmMAUsUNNzpBgicx7r0FvqWG
Jxi66rsv3Oy4Yr7fFoNkuw3vrD0u0M2e0sF0LxxVeJaEpjN/Kfowm25acRKYpmbf0gVBtuW5oCjk
Afqz12uYjYebW2HL0ZIiaQeAULv0yc6pHewdc0oI0Ss5AGFlbZA0QnHxEha8AzGtHV5ivW9N3hNl
qEmuisIM23CeKIoo2qgf9/naMcq2mKvo7Op2ExBLHifLLwB02B9964xbbWOSrvajy9IAGf8G78Ds
BA8n/TSWmClkvZjML0blbJ4NmHNk9pDHGWkK13nzFrQb3zflvVC+98miJvsySnTneIxDc3Sr8gg1
8uY+Kvl+SIt72VPSsBE7KA8m49CT2dnSR4Yzhmpu5Vvy2EXen0G9Oecc9bE9OiM7QmlU+FoR0n5V
fpDtYpJvNHfFcNGU9j6qXotPB4Sbc6xyUfyejMRxw1ur/lMG2l5zzFgxzHeKvLYeS/9bfJxhn2KO
mifHlD80Y1jdSRsN295E7PthQRDlAMiTjCFn5pagUJ4YLW82duil+dSd8iIiLZCjd9UqlRj95v/S
GV8UOclLIciZt0zHGKqKT7Yv/GVT/FyPyKdxWV9ICsSbLrL6owBSTzplXtivr2Wq3025vKXJbUYo
uNOOFis3PmBJHSScoX04RtWZyFn61KM7fBWJfyvjqG/t4jfBwZszHp+kmxi5YLEfURpYbUSipntH
dA9DBA20WMr+zcKs2Jal8YctvgT3ZlPM3m5Wv1/kHpb6krD5YJpKs5ayILCv9yt09T39KPo3eezY
oGilDQ+4OMcIFih/4ezmOf6+G+f5T9sXCJgTv8WfwOZcWXmdbJ3Ohf/vktL57kxp72pWNP6RESgC
2Y0QTgqNCxy/bV47rHWxlcDq/gORYv5giSKOURUHPVVY2n+eonbIzqWLpn3Qq5REeIjAmY1LQOuf
50peRTNeUgrWxfiXy9dtjjWC/btX5Lb5FsY0j+uwdk8KDsSTxXXC2a6PXYL+EaXw0PvB2pwxs0l6
p2IBwLeAz2l3Gkg7IZ7QG8L6hYOjHFh5dLzB8bgW3kn5zY2sl9T2zsx2jr8nznkKn5QmvIFpyXld
cd0uf/ucW2BVNNxuWTnhEpnWDNghVd3NXb5EvHn5AouiflZ2MoA51q685J7K4Oi1+e/Fy1zeqlir
gwOQmqB6IgLg2b0FMfZBXx2zliH6dsjCpjlxOsQiXdBC+uhacHzRKAsOttUavWZpGQCZM3j9XgX7
35zHBowbponJN9Me10OzT0bXie8xwHjhdqzqYJ8XgdjbnnM3dkGYhmVOKeCBg2vGvg6HjB93kDeD
kJI1yesQE34b369Z04jjaGb5H+Jpeyn9MecESN+Hi4Has/fchTcMMt0EB0gm+k+OW/ORVQ4VP3Us
JXbhxMeaCeABFTIiXWR2ZjCsgQTogoQJY3a3k2SzfggitX5huQnMRsk1fDe6WppdKpqwf7QjsVFq
7AbMuOOmGgMQgsGQFzdanMdJL9sRcu3pM1xIn159YHnNG2qWs2DOueV+vwWH2PYzk1gM8Bl0KCrE
Kjj38593HoHTYHZqRi6KnfTW06ymeoy8qV7OnBX4MUlIFa8QTrKOthYhXX46RFGSjZksQ9hS4Fe3
xH2a5NlPyyylelSBg+4ZbdlC5yceDU7qsib1U/8lxlhBWBh7ZPYOW7FIfiX1ZOIvS2Z+vBiLm5/4
SusYfNoGQl1reRvRZOgdsQiM9pRxrxY1Qk9mHFgdbSLyq5ckvgBYDesJwltENUR5LtNczRRdrasY
qV7qhxkFoBnzihGOf1RgOg9dguyMG2lCFoxjiMn/IUmK8D9bgUWxcBfyQnaYOqrQ9i9ZlfQJJgvO
x2UAIg8ezHBgvwwanBfP+oI3JL7FV+jKfIkL4ehTn4AToluF18mGQ5hL2K4T8a4O++aFFxY3CxFZ
9mLZnLJFxiOtv8p0volTlWeu/+PovJZbVbYo+kVU0YQGXiWEouUcXyjbZ5scmtCEr79D9/VUHW9b
gu4V5hyTDjcGsw4IgwoMg4mzGTpXFYexmtYh0oFTfZKxYVZHoyC8QGAHGkMrN4v8QDdNuqJcpjW/
wr7Lvf2iPNs/zrDXYhSdNTUnkBnrpO2RHgVyD9snl+71GVwPNMiN4bTDcK6GmAkO0vymhrvlZ/MT
tiaEw7WWtNAWN/t4LYbZcw9VVxOV7BvZqsJgbvSnZY0wezcUTLNzoXuZDj2+SNT4Zed1z90N3tGI
W5gjkldB43wTAhPNGGcMPZE29FtsHskQCfheX002ohBxQDZy11Su9eCl7nLjaA2om3pJoMoRbZi/
HLvWlmkkrKmsLvyTUhE6qtDjchxIQk+N4a0zFu8R/ZOeXogu6u+lpx3+KNJp4JbYttrXfWUDuguY
yAhL0fC7qMsoaEtz4mxPm1eKhXr8HeEA/ZJehxnKYkPu4ybDun+HTqF7b8u0BXfLxP2xNsbhL3Cw
hxxwu6JoLVGUXpkj2vm9oywKH9ufdzx26TfmCq8/GkxXN7JN8vuc46Dc66lMi6gmF+9HSuJzwgwj
IskXjC6TQwHrLcUAmvF7wiSuzkDEJAlWhpU54Vq01vLHUH586hLVjPtg6fwfKHImbmoyFhkz2gM1
tIS1YYZpIptj4+TNfz2sEeZKpkFuXb9O5tlk1faFk3R+WubWeOO1JRQKyRDBZ/6Yj96xd2Nxneha
nKgWujin7NrQJE8tRz3ffO5EjipYE3cMDHBsYPhni6Hy4K6EzmaECa4MWkVOIHGeyrV5w6AjmfzT
KCGqFlaGoWX2BH2bJW2aJILbuivpCLlHslOLeqSUlvqOCea4uK6MT6OLiZwLeyrA4IgGN6GEnY0C
pzbky5rg6uBnYAIhTDRpQC6NwruQsYBVShrQBG8GnVQzwitlFSJuc4u3Clb6dKjGsfoxylkzpWU2
yzObzQL3ELyiHyfHooqDXsTeC1zz4plvtGYx0JX9iSgQ70O49HAHhoAWQqReoz3Oan+Murp1jcin
B272q82QPcSYQvdpm44zR107MS/kicHf1+P2/szWKW7PpQsx+IQGNk3+67q0ynfGMA3JzpiUKo8x
wMYMeizZbDgtZvEM/Bwet2Thd0v8pFAb8QA+et2oGIiImCVBWVISbiY+TPChLehxbrlpeMwRcZ1N
KJzZXnArfhOvSM/MElc+UZUAOdXl7TceRpN5RW3UpOS4eYkffhoDVhi+SeVgl/mMtLgSnNt6bS1v
j80FmjMnJb7inpP3ESNB9SEal1Rcnl78BIkGmRQSIAadjSuRyAjFQXTUSZYlL93C6Hk3gtQat4wP
7IcMmFgTKv6Gl0RD7Apn20m24GTFnTFkJtaUZC0uzVBTevUMXavPzjW67pVxan0xhnVKsG9NbXai
7XN2CqPGsGeyxrPHTqyewYLCjnRQ41+YyJknkXBqiDTW36LyS3w05crsU2ChYyW0wMS8PXNJfVQs
DZHQkHomUFBi8c3DerK6VyBicvnPiitCQjaVYIT3ndsarQKlpy0PFIRabvrOFEim4TOnT0NR82kU
i5gIRXLkHADnCZgkzXMT9Ltlwsu/EZBQpy1R63rZm5MR53udEeu+HwzGYZbi2dm0kxp+fMGSO5Jl
O10Eypz2u2WeXKBqSLrhyHTcSC4taaNyb+tcSiqoEnzMxHDhqZxt8uirjpIbZ2kOqU9iGiLshNUb
lBNmsoKPWupkMg+sBYbsizXvqO4cidP8YFlO4z7lDJvNjdmN7Xoom57oMbuZavewmF3uH7ktJgbi
2Q10OiT0w1BoLJamtglmfWu2rfdS44okhgpGVPI96LFuTwm3/x/hLexp+LK7Z6NDwhn28EHWq5PU
5h/C5Pl+TCZA020G0wXfgzAfFmVge5oneDGnrrG8P8QMrOqkY2be1kP76J9IIFm9LwVRNBx9dFAD
ZEOqh6rMrl7naHOnuYkN+iK8cAJV73YpU++0+gFpyZRWTODyLgX0Bwc+rEid5DDoq1hEucnS89mG
v3YsgeFQPkz17+yhid7obkBIol0YzzuR1IwGBmcEmliXarjvIIZQUVaakjhTmfvC3xQ/z64JKo47
OzBBz8VkPOW+34yPGXrBY76y6r8x1cwr7vf00ijxYSr2veEA0/F+nWaIK0TkqY0LvmWnGnPFjW/Y
Jx/wYMJBLRG6134s3rGjDvnjMpouvCrm4FuLc5c1iGHde3CFTIzPlWQQ1hgPAgn6JWeeWmwrBn1R
a+TkFN6yILoa5dauZEx+RDORwhiZq2CPdozlvh3k1cdaaeytlU2S1H7Ss1FcusVGraQFALFBBXwW
Oo5XsQOeplr2XPFaFshjV9xITW79KxSWqLSauZGapr5VU/7njRJz5XdQV4htQEJs1q0teqeysDbZ
1IA2q6vlS9pVB4x3xahi4k05OZb9kjDq3sWVf4NYaXFCPgWvoamCD8gx/0E5ckCz6ukB0SHvfz6u
vATMbd37mSbqCZTwzIHHRDVC+Zi8Dcbg7Aufx7CYlpTsiyoTcPVT2gC3tcs7IAYInpZg+Ne6Q3Gq
W1Oydi3Qa+6CrKgugRUXh77M5Vvjl9yBbLOxHXXQgzeTwjCOZNBP8w13grfLXLTJIIfiYKOGwIKh
hn9on45kViMExzY3rB1B4cXUeHeZwOIMTAMFm8YrwyYFPontrDs3drhJIRpcsyKV9ynqt4sviB9i
Og23yGNkiuCyVT8j1cYYUrctL3q1ASBRiQfOd8N41abk5Q/bzrbFaKrhsmBQ1u5LHgEzQrgeN3x6
irtj6RXsnbot5m43WGM2H1nnmnGoy2oARktlgQ2Gd+OZ15oURkbLRRtpLx3N0HNUW3wXi2aP4Boz
R24OhwueQEVy4UuGPArRTatBlSGQlinYDnLgIBAgITsC7nUZUs9m46hICF6/kOajWj56s03rrVh7
v7ufjWSYLsxa8HVIDHsOz36AvGGTxDhS94lxY19yEsCrahmk2NvSmpAFMPQJ0FKaTrB3Wl3euLYk
/3C9JO4VOMVtjTak/4IEQxnogHa5hQJxghCOiGYe4IcVk1ASsT4n/xbRRAW3LCAajZ575Ei2a1MT
osfQjJC7vkIooxfp8ccLus/bHBnN0jZLK7VwG1ViZHwFAA2ZOarpsLYS7xmOFps0/vn8XdUNx9ni
B+2XHbPm20I8CrhBsPC2Tz02W77emcTO3YyAF7sXbmRcqdhlgYb4Xj9GaC6dZzhkAas55BsJYr+8
zfZpQcmz48xmRZkPaeBD0Y2R13vcR7zmZDVD+kz1BJoxBRoUOrXlLAesQZPedvU82Hssqlawt4Eb
HZsAtAvqjlRrRidK5RfMEUrth4Idy070LQkVgexbACm+0d874y0zwyef/q0yWuR8A66RJ+UU8GYh
DKINzrWfLZwkrWnuiZZhksiTRBRtRlCxfe6IXLRwctVd+guvAzRz7S/xlwnADM3JoDIVgsQo2T7Z
cfdiklX4uy49UG2ynrjvUe02NPieI26/m/a9tzUZsP5QdZYY6jrIuCe19BnhguTy2VGzrGQI0Yo4
dEwWlRuvKxF1EdzJYQ2RxdIiolGmDCT0V68hLG8LXB86j/nQwrX4s/hiv2rGvv5dveTGfObQxB1N
UpyD344G65HXGzurN3c+O6uACBgqgiAzCK+RNzwAyoXHAMEzMLqYvQ7Pk1kcJwUIa6v7Jfg0Ysuw
tl5+swwhZ61deKdLZ7Fq6NtPNKYg2qgQzGikpSAcx0KNQOx1FwyRg9AJ1aftLw0KjLH3mTfRz+yG
xoHUZJVAojajX4LQ0MpKi3PPcMRl8N242YGNm2EeXUsi49NxW8E41Nr3d3M78AhBj5HjlhVXY7O3
qfonN0cnfzOPTiaYPA4/zhQbZXGd17S3ghrfD1lnceKUQhCsk2BzlDCpicnd8Tk0BWCauHWOiFfs
5Nnx0dfds2rvCd1wG3f+dIXdqAj2pzXui9K3gi3iEemyl0WTRSCX33+nXCR9CCnAu41cCd/bpoiP
n+esJC8SC9/g7hNpTO6OIryzXzOQ/eaLoOUyoEZ7WYCDgeczRIhSFpcRLSAgJArhUyGN7ne2hxve
vJrrPYVg8jx6uEZ2bSOwlYOnmf2LKUXmV3CqdQmmwdX1spNzA4PWQxTIcn64SVWpSOUfHGKWeVQO
rn9aKiv+m90xJ6eqtLPfJRXtpSLTmlEKkBe+99UpY2JF0VQiCQrQAnVsVVmyQBj7RIvX9IxxLWhH
OF3RrKWJYQDK8LJvZgZaM6ltESvFSp6qBH0Wrop2eea/eY8B6tt2t9rI6aKUQbS1xVPf/7CInY2Q
UkW54Wik/XjP2LZI2aQPNUxWMbl0kz2qpDsr8Sv3w4hx8hyXImfA43Sa8HfgkGOxneN8vOgJg3+4
IDupd4yYWrVNMPo9oYmg+8072HxG6jpv5eIu5w6hfg9VtvUeoDcTV0MehxqIgLQnDtqOZQsQLbSF
QCjH9ECCQf9njk3+Y/QZtfDUo6U8WviLxcHltn5ZIFn+QSmK1UNt4ZPdtFa1XkeKmPuuz91rnbSs
I2IOU1g2U2M8JkvbGJeqV+V3Smr8P2dICAVTLQpZBgMtUQ3EgjohTH+JLk/3hEwGnQFPTZv2z01B
yOtqZPlVslD8D7iR+EWoXj/4yYJCLcfrt0ftBMTWTGxSxVhYwYDryB/B+pfdkFqBJ0fWaHZBveYI
QTGLCdR+J8xlyLeUzs5jqYCe74paIltrDYfVZtcC93oGpWm1YYfi8Kc16csJpzDbN0EQmbclMCPr
o9RSbwVH/H+WzzwODFrqfeHEJsTLFXmCWRzHKhySDI0ddmFteqG3pCmbVVwJQ1sF37HKOsYo8JVW
e6GqU/ySim1NlLVSXqXRO68AMp+KZnmBwvhQZvn8YMwLmQ7dLC7Iy6D9dGlyj2N2uXY8VRnE67k4
lghyj9LSqC5QLafHXvcy4qIpDoiy1TPBP8sTC/11R5NHeuXsGV8IGc0z8b0c0dYod21PlFcOeioS
fr+8J3J4mWpnQrqQ51s7tb3zjIXoTtY9+ufCN061P5uh2bufK8/KLnaHZwWyJqyh7iFPIPAOMU/N
fpbhIytZhZkm8FL9gWHhnZ29/1tieXo0BlgFlPjZIUVRSSJ0GXy1ElhSIjS7s5b57SZuypKDdeyj
JXDklwtW6d1I6xvFarSqh1p45p09pfEWRddX7JNZAyvSa5GutjAgmIaoC7anl5VLH1+eD5MpMLoQ
00ZO2OGc/TYmaLllGY1TQYrKY5XDaDDLbnlAP0hoRmcQNOT73Rk9dnUuijH/adsE/Ede5YeOqMB7
Q4/ru+S9DOlkPZxC7vpF174cuUKxOKQwR9/nDO8io333n9eawxmq0o102cW/OcV8mPhrdw6Ury4W
riQs8319QMc1vo2oxNjt9uo+UB4Ndgcq0jC94aUjQQ6QBs4T4DoLf1f9w8MYbIeusl5NRORb35XW
ETS3fXD0YL/FeSL/jXjd9p1FaBAqBPFgib54dd1cfdiuT4tvNeKFkXp9krmb74kPU/tVmRgb8Env
DKAoslX5XlTtPzJZ6h0gCeZ4JVOJs9bgwuMGhbSrbYeBLyqufQw5ARuM05PaQ+rRfikRyVKtIA+z
UaKFuijEXal09gYVqEQ0Te2IrGSMRiGHgyvr6Q6eK5TfUTIDIKKIWWLAgBGXH+sLJidH+AcL2pd8
8tnyzP6Gijl44HKRFaTrxbtOjv884jC5K9JVSbbMnTyR3558ost9wkfSftojfpwgHZHLNvOR2Kb4
rSmCyGCO9unSEZ2XvrL2DZoILKYMbPHR9QceoAf8wh9Zz/0sSmP8ww6Ia5W2sXTm/oFj7tOr1+y9
cJ0phEzLNMqCAlWTvAi3uWfAzpjrbc4A2qc1LiAaAHdvOYpzAbwgflW79+xtTKjSUwlISoPSqHai
CcoDMGH1QCQZjtBq8o4rHqGoFMMR052JcKQN8pA8cPq2oXdfF2Qhn3wVE0EMxnOLRe/TKOga0E/U
F/LiCK9xkNVA8BsxFdWEQB9aK3UOLkg2gr/BFLJnrpncJNP6W4l0wQIw6GgVCjvVNL4Lw0Q9Tsis
ZCGbwEaIp5FRJb0AN9yULc+S0HCScY3kXXYq3i4k+b0UOiUndHWV9wMHZbovbBaRm7pDJ7zDG8dQ
Hqmo9ZP0vRtKiE5i47ZDTghAYrdfa1s9pq0LWKCXFwVpFLVNRXAGP6PAO6bMLbmtw3ue1vqZ70Ru
uLK9vcD3zozZ1f+Zjhl8eBNayHQGgq+UWzm7NUHUn8ARA/qLbias10S82IvCzOFamD2tmjRUIrKf
RN6gxs7zbF3Rcnr5K21Iu/etag7LtYSRh+C8PcoEhHnZIlhwGoawEiGDgox5X7omG9G+WT/NmXiQ
OUaYz77QOrOhHXZwEDmyLDQXHvz1o4qDj8mF9T/QQD1liZ/9MfdEQtFmjADMoskjL5NeiNMAzwdl
YczYtR1+LI+5NUUvsTcM5wn2UR7Iv8ZGbdRTq2ISEBhGiR1CB9GuwHuVOvkp0ptCBrR/DL+3XRyo
QzJV/+9J8WbQFr1no6k/sPtRvrOzak6cxulXmUjr3HX6n6kRKEBI+8ocYZ+VRWD2RF5AFIOd24rB
0jA+6uTKFgtLqM3aPESwhbO/NJfIHIb6imcFAEXRsUvpU3yjTS5rhWWa7RyAPfU95Llzl/s6vhfu
nKMSNNKtObpvcGCTN2YwbKERvd0bRpl9TkwXHmfR4SisoMYrQJR3pBHcE2ZgP5TaE/tumbMH2xD6
3SrR4w6FGDxKBaeIbgHfl9no9D4IIPZSC9r4voBKXDGY4ACWo94y5mleGsdEEFtMatcEsbWF7KQj
Rm7yIeOdoGBOSUdEtY2LbvX6vyIGA4bSZ7KfWNDEWMm1OChmg6FVDvHTWvrAGhJC85AqxnfaI3WY
jprQJLRe9jdeMOw189xTKTojpxUuzTOcFbg3CDXmN2BqTRLKgKZz45ps24bEdi7LkrV3uBhZ54vE
Clfm7lcjacUFzmR/nmdfnfBUqHevo4eUwlM7hsHLV5ekj8AiEdMm/gNs3C/TcVukqMzrNpWFVUem
tfUUA76IBnfpz7bVcvtwDUZSjvZRLOXTzSS8I98KZn1hGaxPhmm/BHwgk1eOattOCc2Z7/bBRiMC
u8+wVZ40Eodnzx3E6zB0Eo68qfthF+P6HDa1pAc+cyXJg9/X5pHqXRzmpVPEZ9DhH2mbTMqOxvqU
qx0fC7z+J7XS/QRsGsIulno3oukQKJW77nFpquFQZ/P8jme/PvhDDdaND9aDMchO9HlW7XoXdGzV
zdlIz13Q2C+55fPb+n0eMFniC74hNcZ7oyuMbWGkL3MG7ZAgAQvxLsQkZzuZREbg2KoZvRjIs7H8
sdd3mEbCZXXSb9XHTSimOP7Q5nAFIOY+WtmNZFZ5cXy2e5nel81Yvdara5/mmURybCjWVTQrxlS6
GCISm5B8neobOYAT0svj0VkxeLN91Bkne0MEhjHGT0R+sF2EffxDLLfzDdxlP9HE3hQIffHFaQzo
A8FjBKcgmPHWi37rJwN1Uj5VpOqUmm1nXcWs+1EWHvNMG6/IMdTVVUbeUXU3HUbtuKs2kyNtSOaZ
hROT5yjf1rmwF4SY3DGxokqwV9n8pqke9u48eG/DrLNf9MIILkB8hS728r+lFugCOEG6zUCm8D7z
7PdhwvK6CRZ3mkI86OUTc5MCdLhrGs8W/pTPsdYayYRrxJFs3PiaTZJo8IW+YUcC8ls6qIFIDek8
IHiCRMZ5XlD/zTUpAg7mjJwIDsw6rGw+YoIWXuhREcfZQxIiV/SjrnKNfVIJ8RfkE9iPG3udpICU
Sj12Xxwy4LEGWeoZPXMHbTBedowOGFtV80BkMEE+7BHLkTp26p6w0KyPwNUM2v3FY9RXlvqYQSKi
vls8sh5aPyR+MEbSmYzfrl2ZUWO39VOTySDjPjHTMBGCriPxiUNo4oZioctSAM2BPJKFHVxVPnTf
AxfTZSo97xVj1hguycCWgE7cJQbK5mlQ3VoEG6bLzTZmnP1dtETMs5uaL4Lp8iHDcPKUpwQphsVA
fht6tGB6wGyZRsRksngrzOGhb6EzWEWa/baWjS7KGG8RW7FzRsCXX9dgJtpyMZy3GjVs2AzVGCWB
IMMuZYj5jsSje2VZGR9tu4rfFjVem2YdTkMO0L8mGucnoZXe4f3gFFl6a5PmHBmQUwTsHZ+saFEY
wwmxZP/P6/UY8f/FL4Zv0iArl3C6Ec7+yaKSQO5OokSWeMtFxmI+1gnX+O25dhhKWsM1o0xqiZi9
4bl09d+01OO1Bul357qYypB/Qlg3Z5yHZZX/ogHgsM9S44bX1ep7nImaZcR3mqFnbcA/J/+YbRX3
dAXt5zJr8muUFvXrqq03PHbMM3oSCrftQO0dtN54H0A+Lm6G8fqsuww4PZntD3kVV89uqcdXBePs
wF++njA+xY+OZ0zPVqvVled1Dt3C58dYHUViV5CPKd3Uu2MDVvdh4jbiDUEuHeiAX/25/r/fDftV
/zT7iT4NIEn6E6GK44EkmuqugxC6kRPt1wZw7gCfrKwNzuMs+SzckRMFo5rclMlcRtmU0HkyLX5z
+44zIshZ4cJvfSqAeu5JKPNhRpk3QPI6tWlIv2hVkO0o22RcDsvWUQ3q5LECMC48hs1ForzPtmfK
vclBAT2SJxk/rmCej2QTzU8NcvqNnjN5yhAMpgjtJ/OYsgL/Z6s8vwCibq4MX5cI4XjwSFZF/Ayx
g3Jx5Z/NenPZDgyi2UM3/i5xOmSCZmEDbF0qZqE0Ae/wxEwKpqw+wy6hiuIpkD6axVg/zkw5P1pX
Ly9kfFdhU1rrX3LbrbTEZ/1jywgjvV3cZ9ALwCf6FKqPDy81vG0aHvJ0mqLJWumNHLRpKpntPRS0
/qyVAcVBLZpdLhSHTedpkt1bBS3ei6cXOeXxefU6iTnSnpuXinQTOBVs01DRJsDstmBFTEBxcQ0R
OOmbCUV4l7KO5iFifueS4mJZe5/hGH4JMV1pQqlcWH4+GpYNOQpHebAtVCwB9FXOXzvTleMNbcsL
R17AJLPxqeHH2aZzRU8SORkT2Zm1EsZVUCiqnNIIU0hzqLTtZ9GoRBvhfAJxRC3w6uQBLlHLxPeD
Zekh7j2EJYjij1iu7KPJAfeOG9E4LaOun4BtuQDq3fTPWL3kAQcq7tvC9N+R4DpfQ5u+TX5qHS3g
nNvJhwkxTKr4Ixi9vk+7lN1LglVk4xcVUkO9Bj+WW8qjMdyKq8ZqXxPc0cgBdDVEcCRZGJD9cFoZ
LgM7C8pr7lILbJOcVZEexXgKVO8+KT5cdiLKgA9Odbj3AYIcsEzl6w2p2B7sW1obNCJz32JJehtG
S1xhf4pTMi3Grq2Q5tRQ4Zkc93VkLnhnUpZ2HwFj949C5dauGpbpP8oPGAflXJLgbnmhTy4XQmfS
D5OQSXGzm1BzeUxduuGZ/FJsvJ7dfJp1b9yKUfe4QDR5n0fAOOgnEaWRJvG60v1wQNIyPCp/KO6X
dnU5EUn48JUp7kUvydLWVf1ObmUdDrHzH7ivnoQOCK991RvfxkQ20Gzr7OCBVruZGOrPfrbYZ9zS
OuIqlYzy3PSnQAjDZqS2zpLQSz5eOwNQgAMPiEniQXiD6fEQpyjINlA05THR0oZxVOePNx7ZRqek
bsmJVzQXLcwRbGc9YQBW6T9gKh9e8HB3dzUNL5mnRdROyJpH+0BIghcFWMF2KJCTpwar2aulpxig
xsr2Iw80FpSb/rb2mw+zgpa6DLZxKJx+vq/ylrwAHr0Dlr3uxMuSkhTD8mQD71D8Vdi0QuUxY7Jy
x4TFFdCpoIv8DOpOUEax+50H8tWqtghWfv2CMJkA5T3C4fhN04YGGwh17xhNsKkbOHg+47jVV4zg
0+OaJsOxpjqosRkTweJI7Po2kBJU0/AyWGRN/o60izUaK1nusyCeXl0KoDPh4tWTuKW5wDhxkBGz
MJfbVSxwc2ycBfmOC8jBh1WI+LFj8XZJQfx8+qXbPhiNiddNq77bmqaLBbcFGhvKlf1XP+Jsrhuo
5WeJmF5EloGWYQPwaT0ItaaHsYVATf3jfGhpLfbWtbrqBe4cT6NOc+PaEUWHdWfOXFYbfTb+gigR
Fro7mfIlInTcdU2GRCqYJbkiN4NO5CBBe69vIQKPTPOF3IHes06I+ViwMeOvXHIWXdcMdtnSjy8s
cpnpDZXHajXLScf7wRE6PbJeSESUNhMRGhPSnvlspz2CaTICk/wBWZNFWhWd468thWlvq5ItFXQk
kzUdqR4IIJdp9NDcm572USakaAdEMbv4TRd+5gYCoFVHOutwtCx5ZeMJLCZok+wdcDhkJMgvMYFO
yMADGu9hnY07Xd4QPtbtnEaLTyoW+/riuQicgUmhyCpWX4XOU8KOUmQiVdAljxNiryc4VehP0sLA
bj7Vxg4uIw2VZ9v1oUU5Q71X1n6P/FF0bE8DUFTHyhA3OqkXrP/whWDL8tdhOnV6FesJUmj7AuYa
3F6HFgBARXOra3NPxP4DCF2eckxqlB5OCs8JBFxhwKxxJ+ypAZ0rc8Uaq+jZwkeMKScbKgKjqP7L
g+aQS3mvQa5hsG2B6sG/N/eT7PH/5HXxMaEBpsjGkyhvkm8S+HTTBuc16/heMpOjdjJuBzecQ4ux
JOIIBMqMF7wqYKWsnRSaijLgh+zmxTf/Fb1BxgxWNPOcgV0Q9ybHb7C3qkn7UZ8tAvpg5bqniS/S
u2KEajlGWkF2tWl4xnkRuop3lhR1FXbgZ9pzJQLvQACeqY5TUcIY9OZMfN/YsfQSumv+bHfyokqS
MbLJWd+8sNnuVzJ+IFNEisC66ZwJ0/kz9UhbWKZ+ewdow7kn/MZ7T0jOYjzAjPmlj2lAdwJlN0nK
oOD2btUADApKmAfZZHyCkjWP0H81Q2yravwITavwd17FvjpkpIjghQCp/cTF+mwxy/41huKVZGYQ
OUnAnBpeAIYRBzqNXr4BN5/QNCN5jwtrQbWs5mdoNv6ZdpHiLWHs8Y43gWSMABIxwlSSRQu9C0Cd
bkrLfqcrZ3ijK2NP3xK8Zd38t9h5FhFKQyMtR/YWThUcFC4Gcg1wkbBZGNJHZC2k3SLwSP/ZI7IZ
Xgaw4PJn4fR/B5x1cjmaNzPp5o09PZgTC3EXAz7ovQc8qE/+zQ0aUJFja36XvYs0dJ46YuShDu8q
ZGyhGCWuSIiSJFwmVoRADQ+xbPOD1fclN68/7i1yKIF+SqpfhIgP7cB6YxuTgQYeYpkibDwf6Een
O3YC5jlPWu9our74cIYhPkEhJDrMN4Lmc21VcFfomxQtdl7KkdpsNIPsv4Whyd7Ewo5tGZxLwylB
flk+OHpjFf7Fn635TsBz3JaNKeGyYhBEMpK+KPaR7sYZkN9CmHxidC/eGLb6d8xCm98kFvrBb/rf
uIvvQDuBB0Ug45+9UrT3hgSauEHqtR64YFoMvcnTbAn/MYWtC4oLNkV1S06buraCWrA6EEFKgGIg
uN8rv/sLkC1EwIPirwVU1b+Y+HOmDtp5cEFGRkXczhvbNw4sG1kpVD73v4n36TJKgaNP9txBWd28
Job7OIITOQr4NVFHNOcVcEbBtpojijXiISkw7fRBbES1RfxJzjKgC2eQ/Xe1dqszaX3MN/0nVrAZ
0hUlzzCYY7zGqZlunXV6Fmu5OBu/gw5dTmTH1pw4O6b17HMQQu7R79B8sxpkljQi+Fzczw7TyWYY
7Tef1R1FFbte6AD3XhvEV2O27nKqvc2IpT0CRsVH1ZdDuKyejpY5aEOm7PVupe/Yjm7f/oBJHCLU
wkPUO857uuA2bZgu0guB7aSeDrEq3RjBnn9BuitP7m3e0QmyyboYOaPuMJVbOngpE7h8JDdD3ZE/
K+5SkJm6ts8eOvVjnabyHcXB2V3R4YsuywildplXj+JzWfR/liruehATvdKWzYjEVGc7rvK97ckj
YmAnlL7bMC+L0wPK73KXUN5u/MZdomborAfWKf7ZzZYz4ELm+LQJQIscSqt1p1NnOSNj/UrF6FEP
dKDHEYNHSMq+czguW0ScOUvXESQH6Wk39WaC73a1kulhNJlTlWmA9yI2T2SdIJqaWy/sZkdgYbQX
R228tFafAkl3NKkG9rKaEGWfCUX15FZ73A28GSBvhdjMPgpplmfuHu6U9ahu0pEqkdUuWEpn12vg
HtONRcjxhEi9a+RVIa1F7i/S0CSCmJEl0fCQNUKByRyzgTUcaARQ/k1Cb1Jd/qtsHh/6OeOpo6g8
+WbXHwDmTNvOz5pLbA+vsEKc56SzGePlKEg1Ka99bO9bz55/hOlWTI39i8d0kT4WLBMEkS6Cawe4
DC/kAbJUce0h8+zbwfjRoKE3xZQPaLCxsvhS9uSQcBQdvKzzfghzRIRTlFNz5ijmT9Ds9spA6OvS
pnf4wYl2d026MH+pm53tLPGx9AxGBxTi2SmtR4ZFzkRN4ZmC9RAekWq6kfjiXBEZTA6Eg42ZtPJc
EC5pyE9M8wOZsGPpgivxxBhZAWrXDfy0AX+uyK4KqlMEvEuFKmiz11QYP6Dwx+nkZwZgUsznf6i5
zcdKQAXfY6lokKVn5Kob9exGa0deMENpRnyU6dyD/+PozJYjRbIg+kWYsQUBr7lvUkqptfSClaRq
dohgDfj6OTkv02PW1tXqVELEve5+vPGGM8Qg65DLQT3RdJP/YTuC/SzTPp8lu8xMzc0TRRvy4nrj
Lpp//Cbz2bi1DPh3iBucj2XThQ0p0CBwg+MYsQTK7aF4CktPrKLQtW4cN/iCpr8aX1O+Nyxf//he
H/yOQ4g1yUnmeT3mSecekdax1GR/hs6PrwGn0pmd7Q6vRvhAiOQiPEmzbV77ybBBj/moR3IOnLAg
wHqmjoxGpcqUuNybgYQu330EyN+s404YRrrY8H+ik50uaj47S518ZBZV4WHsyjX++ZDWpeDv7M3/
9DSOzzpl3erDelnRVvZthwwWTbpcwiLxrlphpbOT6qIr3aI4uwXe8MLeVlQirZcl5DATIlQ7rqPh
G5I7YZly8Gf028Ha527LqaRldAnvHoYho02b2qr7kJrYzlmZlgNQieoV7YqGXx5r49sNWJS0eGNa
44WEmklSkNe/z3JD5gL9zifzUMkrFolrcr82guArH4pl0Cev7t0dmYfmhTb0mG5x+q42rm3GTZCQ
X624rn1hV6MgfujfWgvPYVWHAaWJDUwqJblL2Sj4OrrDXNgh3IwznuzBfIQ62UU9Draa7NJiPMOy
olYo/G71m3izUjSnWABtJFdCFIKHPsvle7FQi2Pm/GqLgCNLt+JUT/GubIvvziq3C1hh3v6gOGd+
mYT4hBiT385ahjOBKdhWE+9rsDnjox9FHhJI1u7ntL//DF1yDdz0fvgFnrhYYdLtEyfrXjlK5609
NXBW/KovP2UQBD+2cfIfvB0Aa9Ks2eaQO/+LZfyUZWSNtsPQf3bech2DvLuUBoVw3VO7kC5Bdwtc
tafh8cuX7XeC1XuNDJiTRzP2YRL1eEF4vHd233k5BQPmlI5bgVN0zRHyzQ3uBPbVHJuFF41P6v3o
tjORHNMn2aprabcbRlVtWWjXezHYITG94a4lqTcUtpegLWICN0l3Luy6eOsQDJ4GOdKMys55RJVt
irfG470qrYQkMVzlwxBGe2D3/+o8WACFd9ty4huWFdhXM9DpRx4T/6Gx0r2ZCddNXh3nm66VetPW
LrzwbJgsJHY0I6HeWqxOKzwJUGscLr3GrgChClqRCv9eX18u4pEA42SvMGKty7j7E6nxAOWkQrmq
Gkg+0VORk3aTMe4WslK0nsk5O1JJmJ+5fiV7gyHlMtafOKVwuQ+vFh1wAfAWRagL+4fHkAU6Zp/I
JuTiXXcjFXhQXC2ohvthws1ZT8XB7rSz09KvnkfimNsmuy9e84p+ra7kMlwF18TPDw75SJK7pvtL
PELvPd+ad9Qocvl2JTzEYVAP45LeQjYJXEngZVfQstVdVHAd0XwTAc9+uqJ74QFyqEMtzWvtkydA
wRY/ooXvsmJt6dwKVbYPLlFP6ltZxLvh8NUKQZZoNTrZLZ1cTOpBlNxXxVyiCqCmsMuzdRxk6hL1
4xWL5rNy8JTP1EGuQMJ8R2PdnKH8NNt+Trktjvei9wJR/txaSh/7IIs2JiHgKWvubVnyPVcoNotv
/B0mmNfUqa9KtRylQ8W/1k8TeZi4Dt0GlGJiWAaTNxpfObGk7kZpvZAmvW/C8QC4+J/vz77z7t0R
gHnENQcHbHmwRPq8IJ3hciqaTYI1/dmK+6eygGTMpcLesvqxtyrU+a+NR4PXDA9uL6Jib5zK3vIG
aQFi4QDb0h8q1kZbw3M2DCMlSt1ClI0GaNZl2PVIUgQZi1oiQRSk3SvU9TmZkYmhLOxGfk6lfLkj
r8Okl4A6ZgAGbc6mza8PbZ4CyIpB+AThf3GXXnys6tBl0QyK8C/jQHBcgLvs3ckTIOSLcKtbGMqG
70UdczgCiHG2WKIZadkM9tNOxeH0Goqk2WQizF9pljhprasHT2rvH7ElZNAhjz9Z4kx3nCGcPTWE
W/TK9yS0B0LMDEXhanBmgxOqWZAnommekBYxW2/s+6VjY8XcWuEeUFyeRMkJzPNjZPkTkgWoncKj
iOK0EDt/KGknOMkFPCXfXCW/okp2t9byHhWwCNaL6BxHAhXYP9Ooz85pSN+By4VjRWQgvy4FKtQw
0NmQ83S8IfBla6Oc7nNB/mT9Qd050J/slA1JEhwrFpmbhn0Id3mbHhPapKa/oJEYN90y9fYE18oN
z1qzhyPREhiCnehT5wcCW+IF595JHxWgVz4UY6wrnEA+GVFan9xCqRogmbfGhfp4J3OicrvVSWE5
JbwzczSeXWmqF98k/duohX5sisTedekyvTp0LSTofWS3u4A9hajmczlSV9S4FXdDipf/AxQecZ2c
7pE1SW3WBtclfLEqyYZyR4uVetSq83ZD5/wtovokwn76GZnhzuQrHd69ZIsM2qHX/ZfyQZf7ovID
bJtag13I8iXu93RnTCjXcfyEO344J2MS5LeSZY2/mwTboGPgdLz2FSMz+Vm2EKtUdZ2DztXId004
ZetTzv0kMwuH59JjpMdPWvucAUX3LGX44wxZyq6q9fYluLKtCWYs34UbCdjXARtTRq/dwkViz2Yf
w/ogAVQZMloJzUrEA/Rd/bQNrCFCzey+/WL5HftM/50r+TvXXbAvx7bY4i1IC2yaFc8y+7bDApnn
OReV9RWqJqag644HwJ1Ngjd0KTqGKK0ZTMthBcD3Fz4y8VWX0+YOr1sXVJvuGZz6te6p6uGHBzaS
3ud6Zvnm1DWJAl1Abt9PaMDDod676yXKj6LOMCLqdsRxPOsLr0xQD5jxcbrbw/zRDW4Dv4mQGi9L
+kPL18FD+D3JacqxxLQ1X1PgYXhBe6SkhAUD7TsZn8gOM1Qg96FtumNZY79aB5jz9rgCW0TirGrf
6dwhOQ2yxxenCrBEMz1KrG/I6NYwpvf7GKaUkURxk2FytIfLgjscrk0gxXap4j/ctpebT0zdXsEA
cA+sqMbjAL3ilUy4hN2C4fJdy5EWBGye1c0ep2lfpBGO1p5/3La75D8Yn8M2omj0BHHgi2BMfVjI
B9yNiqywKziSLKBzAWossTXyj2z8G7f3/lwYwG4Y21jgRaOTXOOgDdhi870kSYD5RU1sa938kxae
7pQimBwYcFvQsDL5P8NgONkwXTEqsIfEVFHZx9gaUiyelB3SRUKe55uIHlFkLw3dlewxRVHAsQ4J
CbFcY2OyYudQ7G3L8fJt6WCKISuROm9uMb7nc80acp5BCEFV8DBECv1fl1agVAHB5gaRc5LztaDA
eDWkWLh4fjYG6v8jPqbgocUIDSgaEKb2kdFnQWMV58Fv5g3OLq7m9MIk8J4gfa0KMH6AepjhjnpZ
Buw1qojZyo1yOqVxuayyZSzvMCXHOQ82YmrHRfhA8saj+Qj6K5UAFBVp+GoYA6eTcTJicBKeeynE
0+I1C1uEg60RBOooTQ99qAmzZ1DU/bKLNi17GCy8vHm/uF2RFYh7/y1O3Q8+1fsOHOvzKrHyyxLL
5aP2wUM23YRdsHXtNdGw+skp7HEbjjN29Vzf6HrFAhGDzr73iTgIk3IEtVjyxWe/58AdAPTBv+Su
NbDi5qQCnAryRvL25dszt5uwxR6l7IabUg6ikz69iO5DXZ/peBmo/IzDTW+6Ypvfb6IxMEiKR0zI
poUUw4bg8arxcm6R0UQnFzT2q8rlf6gD/3o4CeSVAL/0Fo1iuL9KnKy9j8F2ofd+2wvpMjsJfLXg
H+GdZnmzc8P67kpaav7ARbwR8bPpK5BB9oeD5JkMLR0WDowAgPBc+KlMW3pNLZcV32aQKwRC5t48
cv7qZ0PwdT6S6PdIqvGXGcfGzFuDHWBPIY//lLvOqcdVfGCpWh3yvKeAxaUCMTN4CPuSAAvFedig
3SQ/m77Mb2FkNins5r20Pahmpf29JNZ+1C0doSUQSz2V7LdSN3qeJ7orpKHSpZzVMVQ0fWGwsz4T
WpIharZ2DBEkWAAzauer7oZU7ehuhcoyQWOtA9HvuYS2p2rBRkfxqLqG7ewe2my6QzKo4ovckZSG
F90E9fPnmhb2pzyybpPnNhsf0jDeY4sdbjm5hnolTYqgnTroPD19peEdaTt/KVrtqDWwItimFTCb
e+Ik/Gq8Ucxbk89Ldbbhyr9IVrXNCecF+4qx7Y5j1UwAY9swfhx7HtsrGLSm3JqmAKSRztUw7USw
kDreICPWHammyj2b9v7y1qN+MYW55a4tNq4ev8lsGbWeR5ys7Ie4+amFlk3A8mSOsRPNeIrSBJOg
gOywMUyGhyqL+AUaW/yaPlKnmD0dllFWf21YvlkWwc5kZo9uY7VLwdOvWngCCYlnU6wLYxJ2k2W9
jgu7wLtil6CfYtLWbGtapzyHC+25Yi6nS+GXQPUcmeh1qcKK0zafbHeN84OW83ly33mtN/+4BSwf
iuHSbNtFmhd2reOLv0B4z0m5Hxw2kqfSst/vFPItFR7dNrHd6BVreU+SKp0w3nt9h+Jpq1Ng6/DI
ZQKiSGHkFis/CzuXCpwngBVzSeRb58TNk/giOJWKq+WNznSmN2k+Aa4JsMWFqj/gWZkipA5dr3Pm
1INEGH1wnAVydy+Lz7kqg7+Kqqabv5TeuwducAXFGSHMRUPkKRopZlojViVEcGIKxitWAhH8CFie
ym/fcv7gD102ajeM/pZtBerqQg56x4/oci0bBRlz3uLxcgpknN0yWHcPUwgjjp0YoDIInLnZZbMh
D1RNoljPcux+w2a21p3UrJ94U+3CgCG74btrVdmcbqF5ANfXxP0OEAI130FGPFqBcYtT2ptnG9hc
2MyzcN7YpHAOWRXJx2Yp/kBwT7YLaW2Sh1Kf0qB9rLrltYEE5o5IRjCvKP+xlvZfn7A9jGSzUm2A
BDgFvkRhrEprFQSVhriRiuH+73qN66z8qciwbiM9aFxtWbSQEbaK3dDG/sGGoY0ftmw+liDf+1n1
FKTZf0XASwC+AWH3Pif4gQzB+aUmfa8eEZLu9czK10kKkiofoBon4Fa3dccCjfxkV72PfVCglYE4
Zw/LC7bFGbazGPuP9ugVD8sIzKBj+8zmBqFIxdEBi0JxKJgSJAHC+WUIsuWJUuqGL83MFnjQ4y6L
enFmfcPoLKth3xAWvyTwm/6BaBYAm2FqsU6OGD9wDl3lPEcHBGoXPxsZ/8UgwXcy/CdpUj9TscSV
A4r9nlcOAFyR8yHwGO+k4Y6AW3ghZBc0nwolIaTkdaHipx/FWrSDc2hC982JTNkQGSr1H5PEgnh0
g7S4KzPpPuPaf6Yowzt1dxpF7IaPobLEI/5L1EykZVqAnYJigDR+TlEpN9SG4qIgpdDTtjJ40RbU
5vymh975TgIM1m5I/GzIG+eqBof7jYacbR/qqA02om2qaxXlZuMRHLvBixTRbuZv16vO80ZY5DjG
zoic6t0TUre7cUynl2Is3cclj/m6ell+IHhanrgLopAELvl72KB3ZZ3LLdIR7dmThcUh0GU/3iYp
1N++Tfw/3GP6U5HM1l6NTn6O0r4P2HdY/h6GmfPDEj/9Z88OYQKW5OXc1Q/SlA+TP14bhCRIBRGJ
/KnMyttSD8WOzpR7nw2ZsnU0BR6oY4tqcKrAjhUTL//j16C96elGVaD8pNH/sgzaktvyWmcRy4EH
jQCVsGads1rqGgbv5NxabfhDeGaLqCs/nbzTu4lpJcdZMAEh8GW8I31PSRstKaBPIgyDKJ9HobTY
w1q0kEKCZsdV9zfik9qTeSLdPfEDE/2KC8KKS3bOcLltbZPmjKFmedL91BzBKiew+ubUBRbBXfNz
QYXHlBKM04e0xHg0jZ5u0oq6FwvAEKkQ4D9ijr7biB2qm0OsJpkbAgPIZ4nnOGbIMN38kIT58F5F
nsACW+ufIMn9k5ulzX95ggVpg2UU/a93JlgdARBfUriTFxMedOa9tJZXypmoRh1BqmxomM0O5IBR
/n2gQVj3pNk7XYw1exG8n/TU/b/fmHQh33uUFUyszk+KenqFg0Glu+JX8l8ql/I4lJO00Jh47dY2
XTDbScBGC7EGnoGSRTuehPJprsTvSLhzGzsgr1MBrZLkSMuHWXDwkJGfgzHlow7m8l8kyAySC8IO
0LPL+i9XCYv53imnfSesgyuqkpRm/ewx45B2ILbCYolyjkSlWHkgwiFNOIgxTmC5e0/p+EJHcvYC
Vr+bV/RDsaVVBuIYAusOHya8FFPj4g/GwDwsxLLZSWkRs0hm9YjVlM2tF0YA0eqgOSQNMgbeeC9a
XkXfpcG2bWX3NSq7KunlqOZsE5vB0muCjzz8uDSG8R1mFh4ivxnsi6Qr/RTlhRW90LkXbKWjoe7W
UHK2tIK7/zlkvp8DP4n5hTvsPEcMDp9pB1pxVaS+96DjuadfD2P/Lo+yJd6TYqhbdlHVeG+WxC1Q
mJ49jnG7PnthEDXeFvopa/Vah9Wms0z+KVK32HlMM8EXe4FpOFqjmvKdb3cUzoJNI60UcHqc3TnT
z00LhQzIdSy/6DqQ1VPKItV/6YSPvgXLo0mfRw6lZhvFkaqvMNUF4ydt4YM6jWR8zW4UuSXuy7z0
0mUUdqopy70X9FXiS56dhN0K4A1Nk2vmoWSXxeTSWRdRF86CzqUGXC3lhTiwR2V5bYXMGkbM48RS
hRpnFDMWKcfKlwWbF6yumLabEVhaRvN2qPyR5H3JLLiSajHteQ5cp3wxEHqsfZ/JyY5Xzqgb9jLJ
/E0n2vK3reggPPu+1f8liezuylokyxUzbd5u27hL5jeujHAa2Pdn9U/od+KZy2cl96UfxiRYBxZZ
XSW6R6u0C2cNWWkKPomvN+rqKUcse2QJXDarxWFHuZ5TkDpqxdJrAHBZQHiNrZjAX+b6nLwNjW9q
bRm/NDx+PStzxj6bOyA27IgO+8Y7kkgVf30/p7w+6rifclTR7hvnzvCYIWiWlwQqMY4e/G7HJW8r
HwM+1OUHejHqG0NoIQ4MYhOv/8IQD48daLKrNOVnXxUheDIAQQOIz4lja2atwakdRVXJ0+q7VEoM
slHOBq9O9sk11aM401bV29wWg/6QEb+rLZQTlu5xjvavZSjjE1VxtnOs0j4xF7T+WVDozMS3pkMh
/WiqtuF1Fw8klEY+80uVCX86KR72DlagFx4wpHXuOwFuSmt9umH3AdfzH6yQ4zt6jBY/mfGzyyR6
LskCGXcLnqc4QSnqr+Xk1Af7nhVqbErHVpZiy89OJbgnN8AgvbPUK2garWUSfzVcmqfnADs5ry/q
w8Eh+DT2NF19n7irgYha0MXZ9J8h0t5gzUyl3uEBMv13aY1R8p1TYz+dbHdyi0vZy+E4BixtKYxq
yzttYGrxmFtJfFKYnuwbXntzI28K7rHtRgrQg2qhtoC+o5QB7BH/lIsZL+NNYbwMD9oi/CG71Kq1
8ke7cinoTGY3P3lkABT8odRHqGNcH0t2mFR1HGo7x7jt6KTAqOMlt2SM6J4QZYuLeKhKakD7fL5Y
uPJ7NG+RfVj4COeVX1N/fdVebBXgnMCkBdS5y4fcLOHHMOAFX1mmiijx6op3rZTY1Ca2b2Gj6qPI
gv5v4kaBhGDjCufEjIcEGi1whLMMgjFcw3msByp7Wbqwss6bbM9ejhbGaUxsDMEe+RXe6aRJeNlQ
4NO3MR58/OnNlxckg8dlJR/JdBrsAkeV2NNPFKSctAVL1ZREYzmYLWx4VrJtAtno7vxwYnWMO+3i
Kiu7BYe/re3mlANeAaFbJAP7Pn98rgzKD9RwoFDAELzFXb6dQfTTOyUjSbfLTZPfnSZpRlWLNlmY
79vJ9h9atgHLzXOC8qmAYSXrFbEqAdmB+iUarEaln9KZtg2sbHQzrpzBouCprtlDbUfkYtbAyAv9
ubP6wWenmsjw0aZ3gePbydw/DfMULE2Ihc4+pUDtpFmrmz/0T1hv2JyhTdDJMoQQfe/E7HTdOijm
TJKdCyb4FBakLjRbrJzG9DJPcDbYcXNvL3dqSIceVGicEpzaWEX1a6EhaIgu7qN3NbRe9N9I9nu4
EiduaAwQI1kmC30VN86jM3c2G9XGlqU4hZT17pqYOOq6HeCTXbJpcEdaM7w6PaqQy8FhwGqwxTbZ
v3ltBvpOJQ3z893rc5Q+TA4rgCI001cmf5hAui0Vf/iaEvCpT5GLenpWDu7BWx/cTY49RlDIsy3q
6kpKCp8eB6cMSdVnZPwpRet7SUuEqVyvIVw5RkdJKY8+js7dm2jfzTy7XEXpf3SgOOEjG9OgesTz
6cNJiZxQk/V2WP6zDc2FJKuXT5w6MrV7Z+chu8qrFyUp4g6KycYjuZRsuCcX88X0nK1PdtOyeMPr
pM+ympp3AjuGW1JtdR+l7eptkVXK+UylUx0zLiaI3yIJwPpYuu3eFPCAFO3Hw+/fIoru3SSGsxak
4TGv2vhXUsbAGn9QZ0Do8YlW7ukiM6eChcRP4FNZ3XktHtOeHE+OxAgLVuBo6JgF0dv4C9hDLy0h
QsjR4CwL4D6QiejMxk8F6EdsXD4ONs9HAyaMmm4Thxz4ua6i9N5p0g9LeA58F/v/NBBG6vkukG1s
xFDuu1iTdiIIaL+F9R3NDeaM7aa7ZNW2QCit1pGeKUQgUMsoWfJWWeejliWlhK23Trm+v2eDjK78
ZyIt4iMe7lbXOb1K9DV35Q5en+65+3d0wzWtJ67tFHlHK0QbhiNgsD0CtcVul2hho5p487vn+MG7
m47OczEUKPfTvXPiIWy9tn+wabOpH3q2QPFPhcjIm8OVvE8hDtJfdmDKZenJuosyrkRmpZVtIlKy
Sckxwff3YE2Zx5GDL+Y1MZW8SNlPVr6io8gqH2absQv+WAr63/DeV6uusuQnl1LHeiZpD1yyyH3S
qDbk2D2eq/J9IDU5/eAPhnDHge6ln7LnfgK7qFXTrc7nlJofIzEVBUQ3Ni1VEPciZ+kTvZLNsweQ
mMRIyxC9CdyeCFvXkJU5L1U+YkS7s3k/BqvNt0zn6sY3Ix4vxDHdVzpmKJq38z46Zsi8EnFdJJ8l
QPZ5g1Uv4gHjFx+fY3ihxHWV3oJ7wXdeT5Zce52pfeQuV6TBoxiZ1E7gNiuxrMDmzBizdJLdQSEe
gIc3NiwJFnIPYWCOI1LOdlr9Bk7IH+vixtwirE0e5jPu0AdiK9GRioMerwEPy9aeB52cPcNgvy5U
7FfXXAcwPtipcfktJx2Atexd9ETXLuC5NDLoLKxmQkiCk6Er2O13mIOhnEbBlr6OwHxFYGgfLYff
obthhT29D3VvefWGtEj3CROdanhNTgN0Gsr6Oem1PLGpuA97fXbfWgQ+Xzs/91tipw5s0XDlhL6b
HYUP8eNY55mk/Mni3FixDMYXmcpg2pLaWy7sopfPpHPsdj/MOmAH1M6UPg0LvWVEDqc1LkL/UgNG
hOco0jonzHYncJVL3Fnv2E7jYygxtJ8VeDLv1ri1Ns8Zod4mX5dQqIj/FToJxc7pHdU+V+k8oaFA
vGUOFXhh+RLoEdyMNx5ZDI8XnGEuzdgzDBlLiIuE8xNt8EwLSCR50zlfmgqBYDO0XJvXOQyaGd+M
k0UlqDFZTycnuotlTeoyPW8aKDIR87ycxDxs8onvJDIc9eIlZes8FAxgO/dedJKYQXznoBUeQr6l
B/rXZU+L49KYm2/ZjMV6igHe92R7AEeXuQ9DoUUZCLzItBsxww8sW425F3v39I1alaY/oaJc+oEo
fEm62KUKcueyUY2xg+Zd0T+n/oCq7/VhXe5hPDnixrKeloJJevU+1THZmU7HxCSQlh/UCBHhENhE
iLd5kzdnnAzldtS2PCQG/+umaliEDYbozkrWqbyzRRM+5qV9oHWay3Qipq7b4vDzduz0J8xfSJIa
/lE+VK+9CYviQmRoanDaL/ZvlGrnl40R5ObG8iKHfxzI5JfmgRGbpQVYlJgeLPwqCyo07r7034jr
+htiHAPYuNo626TaudqxpGysjSpDp4b9V5Yl5eZwNTAUuXX8dzHdtB1BsQw+2LlkgdDa15Z70olv
3+OnCO0DIcO3oLRU8Nfu0vYBZ/oCXEs1e3wStNygZ+UeBqR52EGTM7gOmoEFElRIP+XzyN1hC0qy
ZaxRXb8TGq8869NwunGPy5s3GH3YHzhrR0kktOduo8TMWaDHMAhphMVEOjcGgzvNDsm6oSoVM7Wy
5uKZlvAl3I8DF7Zj1/uxOIRN4qhXgl28I0wOKuivGWcD+7GGKJbfLdxKnRZQdGT+pe0OTAZLkj1j
T2/9Z0BpEw041PUyjUepBZNo1ZDim07wM9OWKsaay88rjEAGqY0b3IGnTWSJrQiyAdF34YzsGG5U
nj6FPY2Tq2HE1Fjg9S6aCdsWWhiVMPSPdlslp/6fX94F+Zyd3amVITwjZlLqzdxevzVZEu0z4Xh6
l7hOGuIoE/5rZbropR+K/tVpo/SfgZxhfwkIHHekf+j84n+csLsXYnzi6p7CnUlJv4HG1hPHeQrG
qeVP6aKGDa7VJ+mrNczWn9od5lvEAimmUCSEYwyeEcLbJYYb+Bwzrf/TdsS2iHdB8Ar2PCy+y2Ia
5msJAP9BRT3/8ZAxPOp1/bFKtr7SPmJDXUSwTmIDCXQI0qbdVg6p37XvlPOZvDXCSaKd8dUQgPsb
YQhzdlju0+opVDbI5DgK7XrLKpt3m224UySYoV+BkVriNPvhYLgDlWDYoZiJpgbsXlCHgxCDdGgP
UfRA+EYpunw1FVFVQAfSucIRXNKmS7MqIZjUd7YDLS1nV6GHg+ujVh1pkdNvizsxNk/ElaJPginl
Gwr5NG5bxPSjrAIaHcA/3RYXJejEeBpUpwQh9ju12/E9tEdYHOx4ZzYZ4Uz9uQsSNkqcqf+iyFRP
6rxoVkMNni5OrMdsRIikINpS4x8qjfDL4ClaUPCASsbEaSMbLxtQ44U9GS93ePYh/hy/sfTZUJjc
rPEJoEylQzchU1JLRoOzCIMWtjR2QfM4OtF4HXUvH92sqV4CyJXx1TIFlcRuPBqKspXsI2dTO6rj
DhirqNm6PYM+xQo6O2SDEu+pTzPhEc+A7F47bjLwBUo3dTYRjUGSsVrBSl4RV52gCVkUMzjGzg9x
62ffInX0m/BbWEb5aP+UeRmdcOXo//rM7i95FvpnVSZJuXejkTqsiKwGW7upyn6rubtDer0lGalX
soJHGaO1PXYkoCLmRK7H51nYrXvBgt3pgzfyX4yBzM/WUVoXzJkmzDTsazfwvvyxt47wFLrpnXx0
ZKMCMJyC7G+JlP9rQq4A18qvWD0jkixN9Cv8zs8fymnIWTS5wNyojeBgwfcXe4ZTxuEGsKlpjHZW
EZi5wzgu2fjACIK5GxQC44LJc4CVdNeqha7ohVvnMQhyLLrTrCKq7ecxubWKlqbtMDsF4Pgl9bwr
3htrwCHL9f9kKEjh3zHnZHdiL5weRw6JZ1cu85XG6EA90S5V/qnrhM3qFCUBcI9MZetF33934Igx
TtWk1DfdpEvr5ruwTeqDk1ATA8h/biP1DDgR6LWVCzCJKzJyjtvcm6BzygZEGkFvkbFoMMnKiYlh
hY47WYBalDCQ3Ph5TzFcW8o6hBqq8cNCoEwJ2fWKvBpbqcwkh4XAfUCN3HIXon16bS+25h2Eo5K9
HNukOX1PQAgq0AHN0m6Q+Qn4s1Yx8s2nAA/+O04WgtFRJ/sMOiR8IbXi4Irai0AB+whiA7WlBwdS
sjVpEgb+aqYZNwffASHE+A35dXD/TJlCFHTD9OQlnY+qanvQEvOYJvYDI2WPk7AEIoym7zV+QWSD
HAvOvdBfLMSBnH5NOO9sU7n1Gj68rgkOlVMTHElaY1F/GIqjF8iigxTD3QT2L4yb4OWeJFf/ACNX
+2QSau9pxu9/kjg7nlnqWI4ychFKyb9WPyb33JxB31k2I+32ckN1O9/GadDsW6Fj3GMaU2ljdmoY
RR4zS6rm6rrWoHctTrVk7Yy1Xx6tztjBzVV+jcEvKfBv0r1IDoaGpoPh+w8E1ZsC+x9R0rDcE6zj
tZkz5p+DKYGZnBWlvgIp50CPC2Uemj4Cjbxq+0QHryVRUP+FMEVVEi8NjLXFaYerUQEtw38YTR8I
k96GOkEb1z7bowRribLch5IL+JvDTaR6XvI6ewlY3DLHsT7+oZaFC17oJ+2z07V5s6FJIzzXPNd/
yF8uELJnLGMMZyyOkFYdU6wEA4iBm99UwTlrEv4GnQaQJOnYCMGydlarHlH7Mki36eLp4D1w5HyA
O+GTBa6ppGSx560GmcNzrgt97DxVWNeOSQhHieMJc214nyLQoixUy8Z0Mgkw4UTeawb4EYNWFtUl
Af5iWRMUV4PaTFXutg+Ye7PqT51i5v3yg2AcqKzEg78O4q6f1kVmW/FTapFXQuj3uSeQ9m3c4LMh
Pi0tQtqe636QSUKzw2MWFUe8UOrBNT78IiQH8TeiDzAmIUXZNZVOvI2CvbWwyKiYddjhP1hOXMT/
ooYdFlg6XspAlL8Uv9HgwGPV9vRUVLajH7yO8uv3UbAH3+WDqxwyobaUW9QxgnxJPy1bQhHUTUtk
McLnvb/ISzhDtYA9ssiHmkYdiRo0/4+z8+iRG0nX9V8ZzPoQJxh0wYt77qLSVbKkUqmM3IZQS2p6
7/nr78M+GyUzkQkN0IvBSN2RJCO++MxraIO4u5TeDmMcZExf6X2FwOkYy5KKKFQWIGYZlFIFnAwn
6bxYgWA6EtBm+xkH9ypAB0fzGzLnkrFmikmj8SGdjXxT+joIS9LGMFdvDR0rqvYyc8afdNFB1VJ/
ToAoaD2WCS1JDNDG/pfh8oQb3YzoV7hj17wmaZibm4zO0JeJWMx0VrPDjDxsGl8bUuyndO41TlZY
fUYyybyvSr2b31UWfFqg1DkDICQ1gjdTFyONjVlP7J9UGiZcOqZc8iUNK/V5xhAkCPZSzii0jER/
NF0cPUECzfTj17woAv9Dp4EQxiAFefwmmV86Pebrb4VEdeHNHFM93Ln9hFIuBnVV3n7k2onBX2co
OnyWVcDxhJQTfiXEqC/NNDg0X9JZ96FYSfNJ1yxXwI2o+p7uWjqD38hM8+NElSCOLUYo3wrVqegz
eCfE6karTjANV77x3Be+hLZUJRRG4WB+kSKAxawmKL5krVbw2iLNpj5iRUvNxclxv0/9iISUoat3
+E1kD7W+MABomKafSWOne1rBkDqVYbc7/LkRxsTGoUX0DRTD9D6zpvozvI1ofElUOkw1uhSSv7l0
S2lAkuD+aBmtL0QCG48z5IgQyepKeH55Vju7mboZ/k1ARbiZW9eIfvnIi74bJ3w5PT12C0Z2SWuX
B9nNpKEIMJaHMOpiZjN15Rx1SeoKq5fhF5bgo21u8qFRjziCk3hDSGHQnBSZ+soEvPzYmbJHPcXK
+qbf8fo18S53naH+qiPlpL0N0Ne1zQwBbTGlRVp+lCmVZF44Wo/7htGHPx3y0/RY97gLSVNBJ6Kx
3df3BnzpHiWHJAOq5TZJ+UG5aoCcR72lWX/Ti7JgmmsoWZTPKRDuYqc7DvRIRFDRQ4ftPDBltbQ0
eDI0hPxENOLssdPmplLPQVzDcCWH8TdMOhF1QaUNhbIICp+20+vSKd+XgyiAQysiM+4ZCFEWPsX9
1p8t9WNmsoQ7N6fgLZBtA+wjQWUbeoeGTSpZoUw3zZwN7pbKSBp/uTl84g1K2QyLkXhClAQEa1Qx
ckKf4S4UEBNpGjApezFaDVOSimHoDmo508pBZjsLRbaO0ZJDHYDuGhAYGS6KxI5oYcbQ5Q32gwFn
vEeu1tgYDOVegeyLZB+TnSwDezGp7znywuiAIF6a75lN+/BpMf71xqHI37K2rhl+xN0UAPRcRFqp
cQEY7kMSVAjHHYI5qCcG6beOCDZ+UIkrkwc97qK2QeSidLTPJQprzteyc5HgbAPuHQ+BNcCClc7/
pqFHK/V1tukVfQpJnj/IsRPJfGcaoMp+CWHHvDcCi4v8NBJ88z3sglYhssMn/sKu0efPkBfsAJmk
OAu7lwKPyBdGuGOAYYYK/kZOvUs+VpUyEXMHOHFINd4hWbED/ErU/Fe+4e6l4zhhRNP3qcXNOkwD
hq2wVI07NQVAwh0RUEIwrADSqwdB/L7sguJX6iuXNoAOlgH2amTvbdXTcVqm4JMH2tyqP9fR6P9i
kqeK7wMXBRahwMxJjzS/rl9zPzTwCaAT+OxbFQ2CBPUn7g+p5u/IhpVw9Ejs4BliQ49DUUnQsTpQ
su/tUQz36SzKhzoc/PYV7NFoPC+iBfWhlS0aCtuyqya8YzqfOGKGEPhfMKfKwhfGTZI1RQIF1tDw
JjpMqGH+woeKcjRWbciYKe72laucD5XZJ0fpJNWu0mPxlwPLEGo/RAHQcbgYVe/sWeJKRnMMvNjM
kdxDmxACTFc0H/QipwjqOBtqRG0D0yqkZCLaTsiFCGv+WGugvrZmZg1f8iAb3UOCTemEMJfv4pBh
xPQkNgjw5xhPEjzQi8CzwZfj/CVnIAZuVc/neIKVwd2+YT5lLzqnZBh3vbRU+cqwTs3HAD5qQtEz
KdT1iIvVfWj1NWOkqXzPaDKvYQhZufGjC+3yTWmdbiLKNA3WDA5I419s86l/svO6ewemyLnHH0mD
SpRIcBf5gDLC5Dru0v7P0VJy837+bLRlhEKZGIfPAnq2RZ8JtqroM7ZwxHs170mWAiwoc/eFYRPv
ONNUrBHIXAu2KS5sFhThLNaLl8BFMOYYEeJAbnYF+bVvc+sDiKXHGKCHnu5It2bgGK5ZGpsEUHB+
KDomogGQaBM1fOCO95k9Wgnnvq+tr4A9i7il5xBX9AXmGRyncW/CfmCFeBKh+gggN3o/N1laoLOg
eu2pn9WAfV3l2uLDWOmt8IhlcBqpwupvNU5HT4nQSv+TU3YasBmDps8x9KXcV/BCvEzY06NpTsxn
tch+P1FaNWiHMI/d0I+TP+m1FNEb3hvzW6U5ZG3Ugs6mULzWj3hhRm8NE50NsNzS+skcYi49nFLd
h6zDRWmDvK3LTCrGdgpmMz4WDxgsJE/cCzClKAkMbRc5lcskO86gWe6bzJlh1AwRR3T0KtQRkXw2
6f/ic4gDLr7huo2cS1PSJI83ekr2IMG79KEw75NW2E68DTifpLqZ1Tkv8UBliWbKPFDdG5P2VKpJ
g/acLW3tdzPoduTFYohDmGa5Vv9NR2EzeZ2aMQlQGxQNbQlrcGHtwPuip4zYE4trPc6qYmNgXpFp
d51ZMpOpFM4vWBeU0p/6Z7gJwVz97Yi662FR9uUEqxOWVjvSvSyA0eXTtq/CHGtqpJFj3N59jTF/
8xoZqCJ+alXRj+/B62hl8NMl2Y79PbM0DhgQdOSDgoPqgD/jp5fBMH6k1psxXTEd4QYpuhroUtzj
HgMTw5qoPh/p7Kt52xWy+BbVetEfYlOrGCbplWF2h5iLrIM9OMJXyjdOBqLUuGd0FIZfw94kYt1P
OMVO5V7PgetZ7d///td//7//+2P8P8Gv4qlIJ4yr/pV32RNYkLb5n3/r+r//RVhf/u/jz//5N2UI
gqSWg8QMWZtrCXv58x/fnyMc/fjb/2UkQdZCBiu/+3ZbVVsqn+GQilT/bEvqCciH0Mbh8WPB3gh3
onqpFVP8MWHGFYFSuv5rnNMfIx1a3TiDuFBMbZdp6urHMMmb7IF7/2uig/rY6mbpftGh2LQ72WdT
dsA2B3ZylYSkFH+4MhoBliWFY9gGHg3SPX0N0mQSpIXa8JlcMTnU2YQJjw1Wz3Hs4F03aD90Py8P
19fUl//ob+/eQE3QULpJ5xx9P4f3f7oo6ClaSaBUnrF7GZr3yuhsNEJb08rumM0ygEIxDAeCO/hT
lv5kSWiw2B5YbsrtbCALhjNIxzwjKwpxb9OsjWli1R1JAXaqC1xSw9w8GeOyfxn0zldekFHYvLv+
EKtPZgjXMBlFW64pTQBXrnH6DJIXNFtBL54nR+9BKZXjN6QR+10jBVJoBknNl0nK4Hh9VbV6c7oU
ulT0zJaNYunGatVibpLQ8u3iJcV7GQpkrrJ3fQLREVbz3G5oCjvMmvEXPoYKL5Yb29S6sLphOia7
VZqO4Zqnz9wB3a2bRhQvfjG0z0lmWC9Bs6CGEb+8sZR9aSllSQN8nu2y4ulSjTQ0xgJm8dK0VJY5
IJAN3KZ63yXuuK8dod6uv9j159SlyYYEdqgs9qW+fjQL/aBqhI3xjMcoNIrQXYYt9DE24Ezze9r+
TI9s0uPrq56/UFa1aOObuiQJN5c//y0I0ePgQRnBPRcJKfrdrNl/hQ0dbGZn2vzjj9datqntKEtH
4lZfrSWwOrSg0fnPdjignWHEyKjAjose0tyoxJ+FFYPXaRqm7iipm4xb7eXz/vZgJpx0m9b1YgO1
qAugDvh9WshBKBNJ6HQU65iIppE+7a4/pL5swd9Dy/8urGy+InHUXcczzF6iBEyO/+wEqkc30UBy
OaDPgpl6gxNBNMz198zWP5uLG9MmaVocJXzEM2oirQ0HY6CW8+dlgDr1hf7++q8739Rc6S6Rz7Yd
V0dO4PStVGEZDA0iGs8TYofTXZjZ9OPgbZsPeYO9Z5QW1efrK64jLa/DofLlCwhESiwhT1cMKZNn
FWrmM99L/2zk8BhaugHgtG2XNj5qVvemrTG8hwbT7iN8kDfXf8CFHU6g1PkdtLV0W65+QNLr0FW6
wHm2u1EeU7OhhVSmPmDcvrux1PpKXzbdggsiwIJqs7jXTh82iEcfSfjSfg7z0N2W8Hv3oLIpBpnm
H/K4fChJ+e7g4RpbXfcBkhcF2IB6zu6vP/N5kLb4uhY/RvDkwlxt/hbPHvgEo/WsDa5ExXhU+rFM
0y+w+knxCwR2+1RMW7i60X+wssl96gr2l7DVKmq681C7VmmazyA+GIBq1uhsRxpPezUj78k06kOd
jdavqFLlw/VnPv/OFlcS1yGBxTSQED5999xKCtpCoz/LmOxVj4diRHcqnLdG1PR/XV/r/BjZjiOw
IjQlU1bLWd7/b8EFS/HCIkf2nwVwxr1o3KWIC60D6Oh2k4sxvpWvnF0ODthKwyGiQYoW+j8b77cF
M7AWvRIZk71A08sH7Ctj4x61V412cORb9d5u0ZbNMDJCx2oKMDLEsxMVVGwL5yd60fOnqKLfzmwr
d9KNU3TFuzCqob2XZRg/uqHlfvijN2TbQNklqiSSNwSVwl4Fmr6Zunr29fxBzvl8j2RZfV9omb5l
AJc+B6G4dfRWX4T1DCFtPomOMZop1OrrC8BGGN4nFRNJFw/ifIA771fMIdXAkALxeLW//oD6Ejd+
i/P/rEge6SAopjj4zmrFHqREAXSpemB23L65ppYdTFPmGzsU4zEyZuOLNpgJTn8jQJAya5PDzLR6
K6hZdpaU4+uN37OcrLPf45AlsCGRVrRXexI6SgAqC0UnkDJ5FuLaWhs/h7j0w7/9krHbsQ7HRWZI
pPEhByqDaPSUaC8mFlTKM/CzffsPfhDgI2UYCBiRKIrTQ8J4Tgcu2fJJgiztNyh8A08wceJic1qx
+IBBKCBimrHoKeHFORl7q9PE32kJqWXbZybTxeu/aHWIli+mO67rokQNDoxgcfqDXKENJPpj+6DT
098bptRf8DBKF8GKEn332fgldDpF1xdd3X/LotwHumvbwJ2lWN9/SYfFUUd/46FCDDvbINMxu+8C
VPuCLfM996vKIbjSJ6sMTGfoa7/ipNrXNzarXI7banOQxRqw84gilnRXYbnpUqyBmrB5CMd0OrbY
EaJTKsZPblQ/kuqbaHqFHwo8in9my6SG4tfgcqpoltuY5N5ji4VuPFOdEaVfwgjuWurvoEftKUDz
+c4P7ehlMhznPjJS0CAZ/UXAs9+vv8n1EVcUzHw6lClNrOzY4qefrzETYVCzp8eSn46tkW2hpONE
H7gDnY0uDeP5+nqrC8VWig+GAAkZk6kwkVsCwG8xN5R16KDyrh2VcnsB45TW88iUsQog3t2l2cQN
/oc7VKklK+P64jl1cVZc2bAU6PSr1jNbUd479LvxdpkQT2rNZmNb1bhD+LG4sTnWO1SxqkUVQG5k
CYrhdSBTzpQB+cR4QjmKuWEGVc76YKcMS+4rUdbTHvUxTTuOjV62jOtBNWzijrnPjYc3zn+IK9A/
kdyqFi/cXAWMXADsqSF+eXgBiuEdU7awfc4Almfc4XbXfDE73YZj3NHu26K/PWIO7vftOL06fWQ1
71rGreITfV2L9gjqxiL6OhiLLRKwXuQ/H2OAfslzhTyIvxVM1dwfjYkK6E4HvE8ICrtaPJcoyIab
IG/QFcEdNAPOrOw2JE0rJySDSN9LXRwbdIpwcMrMkYnpFBfaUoFGIvKGLut6vDojcPYbyFJa8GoM
iE6/xaDs0yfya7QRRxSyO3mHUYjKjtf37NkZoTJ3LcNg2zqC2nWVgEoge5EfAVCym5zRaOIP9h2z
RaR55Fz+pKOibny0ZXP8HljY+4zThNT5RxHeVoElaeCRYzuXeWIY248I95YvynWCG6usE2vO4rIM
RbXUMUN09CW0/3YWS6RkYpDnmQdSA8tuWobH2jQCaDRMYnzGd0ctQ/ARr/fwMSjlI0LpzsEJp+RG
krlKrJffQT1pgY3Rab24chWDxsRAexPbBy9wzeHNrNJon+NA7uV4LvZ3Gm5FONIXpZf0VXXrHSzb
f/WqJT0pmz6BQ3HxT0/rt3egoxJYlJGee5BqF8HqeH7M0FTaDcsuHGF3HAH7OOzdJNkJUMmblIbM
0/X9dR4Tl8rGYHPROTPpyZ5+B+bxKrbpx3nzpKOpBS4UXTwIuEfXR676+loX9rIE2ya4NQH0EhRO
1+qHonOwn+ebzxAVEVwd7feG8idrH8RD8Bl0P74Of7wkH9dBvZE8ShnrKyZuwrEMszD0GhMTJLNv
HuASgq/vAJhZEs+T68td2taoQlMnkR8Q99ct4FokU8tULPQGO+VCHZOaSOcTRsYx2SM+0W1hDqD8
McXlu8BnSjCpFnXpuvpx44esUyP2tUnkpx8tOMRceKfvmtYlz4gZixcyIiZukGAj2ItKzw+YiohO
J2qyUVZmfAT4OM1wk2fsXS0eYv0rBhgyfZfkKn+RYDn8jaOa6D323pgr4Dgsf6B8Oond9V98ltHw
iy3h2PTNScFtJVbpbm+OwB7qIPOQopXzcRidUXmwjcbki4mn7nxX4atmfBsb4IYbSkAZbe2CNvfd
rCwt+AnaTjdpXMK+ABft1rOt3TGTsYxtrbuBRGSfjDj24ggnkMcZLFX/odIdJBNcgVhUs8n8zjXu
i9ysgQ6BCEbk9PoDXtj9FFDkbHSnbZvCb/VFpkLAvW0iD+nM2QBOjXOwGTjNmzVLVbxvmTr8fX3F
C7HN5uMj2ERsMeS6eTHasaQXriXeMLn9FosnC8iqE3lxnkf70pDNu8YIsJwsg/jt+soXLhHbQHaV
0Modwv11+qxNqmOQVUWxR6MbLf4QDygTdIibfvzzdRxJDmzCxDNIg0/XMSzg+jpuJV5iqPHYwoPc
6FNy6464cJaW5hqpFNGLrtbqywG4NobOTRKvVWbhfAg1Oha7ATjSiwwks8cR70j8JYrRv/EB9Qs3
BEeXeZJjSlov6zMxYGrBm3PgvBqkyX4uvuG0nELdRcfJsgO0xCYEoEKnR18GvYJNZg7O4/VXfGkT
cUUIm/4PiaVcHcsZ1I7bmkXs4SOV0uOTxaFFH3kbKl3bZg30VohU5iaQ83D445WXnctEjdn/kv6c
fty6NI2p1vzYK22j3iUDcqATkPN34xjbv0YsATHjCAroJ64U5Y27+exadMEV00EXTPPU0ms8XRt8
dxCpbpaeDettU/C3Ps7SRz4wFtmNKuhsd2E0xchQZ1bHoMAQq91lAbzIm0pID4dtCWUOVy1G9u4G
F3TU8UsJcR7tiD9NK0l2llVJwADh0+04fb46BVM/CcPxUvQ+HqiGUL7Ci+kun9vo0DKguPE+zy9G
yiDqEe5ghre00pe38FuuI52sXZonFtEdfD9URvzc4/jvysa6IJnA2udRxtOXOYLvIaQMqIlyX4zo
3FzfVBfeNig3h94SgwuDQHz6O0w7Tkw/8E2vaSv30LTAL5GQyLdm7RiLh7d4zaGS3Xj6szPEwxuk
mibJj6CTswqHkY+M5ih8w0ub2A5B2HYziJaBtPrOJcP2EEVEwdqxMue+Bl9641tf2MsuPQI6NpS9
pJmrE4zMc5G5MjQ9Bcvr1yL3fmj7Hn12oLbImFx/v2e3HI/K8JLpM2W2Q3Nm9X6FXnOdxJZnybmK
PyNfh2wN6t7FIyitBPGMoIF9cH3NS990mQjpy5DNtNYPOGtcMlnQk9ZhEgdFpYp3vla4HxR+LIdg
0aIDIpvF2+urXnqt/3QSLNCsRIlVoYRxUQmaozW9SWSGQC6rwREpDnxatXoIsvb6ahffK3qVnFc2
LZyZ0/eapU4Xa1puemZJGGoxHdswxtf3UTh9N1Bb9K4vd+nhKAsYytJaY4a5/Plvx7WD4RahTmWg
JDFlm1biSIaKsbbL0S64UYFcOhz0eg0SFIcibF3hVno1zCYzZiiHvrkxYTagtpzH+9zJDWzXpvpN
zN20pbmJcuP1p/xnQHlSgS3NGUUopA4j6xSrx6wRRggkQg2egTJ8psA7z2WxQTJnrHHtA6IONWZq
CETsWoyVMW42ObhVPEf3co6bCEV2Hz7/Hf9ujIgnOoCT2M85ihRv4C18eQMgcGkTOKgsEErpwKIS
efpV/Nb3gzqCJDwrYIk9cFB0NJzsPo8pbnBj0m68n7M0jtdD4sNsETiyQ3p+ut4MLL+spgD186xt
f+LhiceX5Wc3MoxLe00xTGSkaLkUXeuQ3KqxEqI2vbao2hc8oLKHtkV+Kmpm80YgPl+KXhRdOALT
P0PM1ffGOsFCWSlxyIh7sfHDVu66ykSMOuqNG1F3CXSnW4ulDE4OSSPZ/nrAUwdWTGBoHA+DDAno
u9F2jozaT0DGe/wBpdqBrfe3k1F2WwzV6huf7jwmsjxtlaWoYmDrrj6dgQoTihS5602hmt+lpfk+
KVHipe3m36UGQEQZoi9w/Tidn2TWBGvksEfJx9fFL2qRedBPi5oF7btnMY/orDmDgRunkz9aBR7b
zdBDzC60H9cXPt+nS6LGna7rgC10tbpfGzWUVQU+CJf4zDbfl2aDgjt6zlXy6fpCl/bPUtcvVRxF
6j817G9hsUfsq5oM4kU49IMngSK+i+zwrRa82usrXdo+vEZz6eQKICurSzsJWxFNMlBeGdYamDa7
xXs0quMHfRjQtEvyqv+YpE72dehE/ItGhPGnpRVZ85Kx0KqxJZ3z1amkG1BqWjbZHpJS8wcf/UKc
lqij/zzGUCCSiypOCunCGqfWx46pOSgqeLE511jsWoCQ7hNajn8cZViH+5NyQloEtNUeoaU7q7l0
bI8EW31zzDl/gFxUUzmKn9c/3XmUJh2AoSmBAjKrV6sUyDFDfM45lx53h7bzhZ7tmWVan2YoGEta
lN/4UheOnU52SaCxHeO8QmPis8DEiTQQyLOvyCjFW5Ou6obpXPcVhkZ2QGyw2wItuzWFunAcaFIy
DGNGCRRjXX4XEQaEWKc5XujmsLE0xlxTmybbblDR4c9fKh1Km/qIBqK5/nxhrPX/0C89KMTMswJX
mxCk7gGfmj3yKxpWhtcXvBBAeSwFcJLLFp221VXhauhUlWVMTNEDFJ5769hZ+J26kWEhf4Jn8ij7
G0te2jgM1ukFM2Sk5lxtHCqToUKlzfDcHuXvABztgymhMAinMJGdSdwbMebS5wP1QPvdJn/lYjy9
3tHpnsVkVIbH5BTAATAMJMlmbFIG9eP6y7wQoBnUUk4zsCTfEutg0k5jVYre8ObCcj/rfdhvlTUW
N474pYOA7odF68ldYAPy9HlskFoFvCWSVi19q9xM+4RBQb4N+oLOiNXIZoM85LfCrscb2fKFvSKX
GK3IlE1LWatgjaZ+gmsgybkO+je/gwxrf2oK97PUQVqbI+yIeqn7rr/TC7tF0jbgElowvgCiTp8W
IQknLPuEso7W2KENkmBruoX/2iFQsq1gaEY3UopLCyKNKGzp8h0R7zxdEKUCaNwDVWzfNiYW5lF/
lLn0j7glpXvXat6uP98ZHoNpDO1B4DHMbAkxa5yXiOvJitzO8JD5aTdWECN3g1THNhoGyAkj+cBd
HxmIb/QmYplFX78vFqrPwFlG5iFshhsv/MKVLOlgMC3iwqJds/rKDqKGadGVhocfNRR2ow4XV5MG
V9F6cMt9A4/hHhf69NlPK+sd+mji1tTswoEFoEK3hhJAmcYa7Gf6s/Kjrpb48wz+IWKq7o1V3ezC
qghuPOyFLU3OynW5TB5BnS1//lumg5agYaGeKL04U+IBqgkyrV1nfyqofX5NTjy9b41eHK5/8gtv
GIgd4wrqQYKusXrDrWs5vTNappcL1IWROXe7GbMK9FwoulyfGTAig49B2+rlBsF458Exh7C78eQm
T7ZK3LlNQfZYjMSW8f3pk6NDGSPjR9EDWjP4GjWLA3gfyvnPTxNIGou26jKuF3J1vxTpgCZfoVP2
+g4zDPTjDkWJt7xI4OUZORPf6+/20t5xCb7AVsgrlbW6XHBhHvC0ZfZVa3r2c9RM2/PNWnssICDc
uMcuLLUM/OVS0RMt1gkQen6BVpup6Qka4xuUX0fcNFtEnQMZIqh+/bkuRCVyD/A4S9lhkBqcfi43
iefeKLk0M+Dqr25PJXcHCxDrJwNjCbxnXeXfWPLC89Gupa7iEHKlrSc58GJibjMlPRhc4l1dWCXd
xAY9Pxut0+tPd+FE0Lgj1izZMVjr1ZXWRDjN+bGP95S+YHUs9DcGkh8dfmU0Q/Q2+vGrZgz2fkDZ
gLJysp6v/4ALcQCmnKJ/yGlgDrGqI6codfLILyFYAvHWIMkbCxgOARzEN+Soo1UEgifZQM9S1Y0T
cqFnTLSF6AT0mkKIFs3pp4XJXDVVEaZkQZYzQRb0kZ4TNpZQM/7gOIppCsW+KEweB6nHGybZcqfm
UP0yW8feXX8PF6KCDRARmUjOKg3k1YdIRk1QSYvkAYCC/oudkW3KNLY+Xl/lQgZzsopx+sQ9qkQd
kv3JgyVifyvd0cSLJPDvWpUVn5iTPM9RWXtdlN8CdV/6zFwsDieJWRpR73RhMwfa6UJdfxgghpkP
U42Yw6sbWPoLo9/0WzsKhAEdPXXGGznbhbMEF4M0hh7qMjBc/vy3eyZuNWkjVRk/IARR36u8kYc4
1jHSCKJb9/f5NM2lkCXRJaVwiLxq9Q3bgT8zsN94cOrUxOEFPg5WQlGWYbrRlV1bHrEU7Px9gHcl
ZsNjzjV/X1XQjmf8rOEV7a9/7fPQBZKS8dIyFGBPrbNikp5k9qcse4hJ+yt8S+sp2vCK9I9TaQ0f
uja/xfU5f9sGRRTBEroGuPY12gNuVGAJLcYnNxyzQ56KaFdZWbMF8J/eeLjzHWUA6uOsLAA0kuPV
jsI3tsX6CHJbbFfN91CPcrQ9OaLo+uQtzPNQZlsxuegoXn+pFx5xARRyg9NLAFq0ug96u+xizG19
D9EqJFNpdWXvsaTKi02ZJAAfrq92fmCX7oxFtQaG2yFOnm5fA+YqXijgbZG6VY8psmg7v+wwsMF5
HD3dqevajSwX5Dotbv/H9cXPH3WZFzKc5XkdSRJxungBzcMZMMX0rCijq5d206L9mT6mQVTdyB7O
w99S2IAkoKO4IIVWmRkAKVTsMAnyWr+iZ2ql8jAAX9n98QMt8A+CPimg5Io9faDBkej54qnuTZi/
Pw0lgm5M+N1dj03ln+8Ty+JGE3RpnIXisXp5TuSkJWinyUNkKN+Hc4YmNSrgEJWTW+O/C9+JmmnB
z3OOuERXWzIecg0bAaP3ps6JvuP9lT7lsZZutXmOb+zHy0shqqfsZWiuVm8Qh5BSoHbVI9NZjE9I
iuT3sjDzHfLit3DQ+rK3TxNlKm2Dlp1YBotyDfKA2ivCwfZ7r2rbzkbJ0uqxOR39l8KsrK+i9vVD
EIJqu6szmhh2wJWyLTM53MsUMxqiaolVLaa81/fQeVC1oHEsSBvSaudsmqCaHktDNxvQQxiyA6qz
9a5KXPxhXEUIQOt7d3298zjHTUJJSIrGimQip3s2q/GqkzEOXIgdIKshp2DndH7ihYjJoMQxHpAI
NY/X17zwjEsyuDCglkhurRKjDphHnqLP6Rmo+X7RADV/GqsQAU3kIPZ6g3ne9fUu7CqyAhcuL1TR
hZNx+oytO6Ktk0Wd1yAa7eWIIx9p6c/3jtPoh/9gKSDtgCIos89oJkNalhXouhbz3rR6bK3APxpa
gC+o8Pv/YCnCzNLGB4xI8+b0qXAE71C+iltv7KPmSWm6eyDX1V/pcagbL/DCJnHoOwMhojflwMs+
XSpCZaMUlcNTVSPy81rt3g8ODq9OGA/v62pCrGoublXTF/Idem02zQq6iZA27NUDBm5TKycTtVcM
M1iWLYInPgdRYF3zfa51aIx95bcSb9VQp5OBnPGicm6k/k/0Wcrm6fqXvbBpSb64mEH02PR1lj//
LdPruhTz5boADI7a7/SxxfwgPOZ1hSYdVY6GIGpn+unm+qIXdi6oT4jTC3uNg7p68U4z0WmYzcZz
jGw8TJiB7SO0YO5NDf2k60tder7lPVOHuqSXzqpvMGC1GAp9qhlkYFOaz5G/y/U8P7YhYpUhpms3
1jtPPeg0QvFdRlHL3Hx1Jcuup3AMrdpzCQAo9MN0n7DPuC/z4iO2R9F9sziIIfPT3Dg3Fx+UbID7
mUNzBrdAtDCfNDyDvbGxole20/AE48QCsZykyCuW9e76i71QB9KiXg4PuS/jhnXeHpNtlFVbMjyB
mQXULE7wT08xOdtMQ4vcTFNjWBJMkUJiMptHSqYs+CupteQbP6m5EXvPdxQnCroRgB7I3TRSTrdx
OCFyjizNTOetGgI+bD8/un1STQfR6MWtTXX+kZfzS8Ag86KoXE+R+7COJzOthKdXhY1KRoI2/BZ+
kfE2oSj+6toIcGOGFSfbukvKG9zi86jFXOCfGfYy1oUWd/qooJn0CYkl4TEkqTZOE5ff9KGOfhW5
hrqMuzgYW22svl//3BdeMHh0UmouU0lyvYpacVzxUwbMggMdcTkzbtWHPJPNVgVNdmMnX1oKyueS
2rISXOLTB1SNVYWmRXtqKBLjW+6M0xHxFEQIBSJ8159qKXdOkyX0Qdg01AgKxtq6kRNwVS46+5MX
gD/eM0y1EHLOrfsUgOE9VrzAARrNvdfickRtosx315e/8KQObq58Tm4Ei/bx6kmR5c0WoqnnZgjQ
NxQjdwNeJXeoy3U3UtDz8AB4G9irQcseat46OWmEZpCCJpXXm0jLoHCEvCCuTfsMyyR8rOpof/3R
Lq0HKXVBdSB7QAF/+mg1XSBcq8fSw5zFlDuZD7pzCNCM/pyVHOSHmuNS3LjLLrxOcAacSVAOAIJt
ebomSFh8AUM8KYPaaNGSS628eWpRy/tRuvWQ/iH1VsGCJusyTHL65UisVmsxSRRYdOde5g5ldpgr
4WZ7YwGCvW/zqtA3BR3fG2Hu0lsFj7XMWxdxh39yi99ua3qCZZ8qutAJ/nBbRP8TXBUj7Lrs8meu
ubfgDpeXUwtWZblA1/tTHxcLItfPvLoymvf23JT7dpQZJKwqOwxac0tD4IxtgOqybS6CJws23oKt
cfoFu9ztHayN5yNeMoF07/uadDS5U1iYpHtUYGv1oGhWi7fcROGJ/o9qS1zC6xl16K8dNgH64zAr
hcu1LSPtq4YuVLk3elR7d5qAgXtoYBcE9SYYXUyxQ7+O0ye9ix2E5YuFHvBNuQDLnhsMgJF/i0LE
464fiyUn/z3gMKMDu7VAN5jYKdLO0wdMDBxYR3vyj0KAOoq5sTehPWWfrq+yDmu8RqpMXiWdQ5AV
5ioJEUWRh1DBjSPuXU1/X07o7m4yo7bR9u5Qwc0DHWZfZqltCBBhN6hxuBHZ1juHX0DOxT/ELK4o
Y/Uh9Q5ZZHtU5nHS0yLAa8DAHBXb5DDoHuNWpF1+twwZxY0IcJaUEDqIcMRyhvUOJefyZn47IHWF
tfKcBfKIG1NLM7wa8+G1tuoh2DOlyIeneUgGtfc11/f3JeIr+JClZRK8H0pmFLsQof/oBjzwLOHn
N5FuGQu+GU4ZlI/T3xQGdgDKuJyOaVlZd0UQ1A8jk+mNBelog1ck1kEwhTcKky56oElwKPGru9UX
OP8gC8qbphibj0ptPWjSyY+0CIDxcWC/7BzFgjjEj57jtD8EDtU3Mvx1hrQ889JTYZfTYeFDrp7Z
nHCMymR/DO1hrJ+SzE3hdoUTujR7BKLDCA/EGuhsuMFCL5oYGeMwcWMzrK8DfgNQO/o7uiBekpCf
/gbU/yMMScz+iN+g/Nuep/RTWofpY92EtzAi58eaIRAxi+yba/ZMFmHGNlE0g9UhNZg7GHdUzc6m
it1fP9YXviFBkfqCLIwqYt28dTMrB8kw9Me+L6f3dQo9Gt0PfH7SUdwpNAJv5AwXPuKiYUOK8r/9
jNVHdGN4rrk+d0eDrze89klBNfP/OTuv3riRdA3/IgLM4ZaduyVZzmPfEPZ4hjkUM/nrz1OaAxw1
W2hCZxeYWcALV1exwhfe0OUGXC6sI3M7O0MQ1APsJnGj9sOsNdWP92e8jHW5LskuCAQ5z2zbJbjB
rlIH7fawObHJEvweErOYsj3kRMg3qXDQDyuUuMNXNDcwZl+Tprq9RnmFaLRrdH/YRMvLxIy9GARx
OJ7ywUzOuMF053nA+nZsMdFplCzaxqXSPNRFYuwNLVZW4uA3huetoC8sqyCoxclN9/ouw8i41M0u
AHiNtr8fNh2EuFnVAyyH1NqKDkhyhQPFZUDhO2dMdRMMaR5+vv8JbjcBaENIIoQbJoTnJV0tcspi
lOXe0+wEsEM5bYCwe/pOc5QGvzANDLdpmHUeql12u8ZVv93xsHxIaKjhgW0B+H69BGjzVUjdzN5p
7DX8glQrf0iEmz/3GtKPwmXU+5N9Yzza/3KtGZIGyXLHI3fbR8nonJpUYLZcGkaP+2kNla2pFFKA
JhQrUeQNnoYiF7OTuFzJ5AI4dD1FrTLyIOBaPBktlZhnXNjnkvxDnWiTOyIwkLEUUUkvAzxNHBM9
TzHQ5LHu62fyXdtFlBbpCwQ/kiBayTTfWg2PtpwtyQ3AlZcbMEMmgJ49q4EvxVkJxy9IiItd0Kvp
Y14p8btjBpOGiQ1ND2wrgIhFbDQUidNiDGWdwjHJ/aiFG1KGk73TQm30JxUO6v2PfXu+gL1RwSCX
h4VJCH+98qPJumJYE567En8Df650rEphx2u/7DIoHkRv2dh/TWb/FVl4DIs8PEyK4/3fcHvBcbkx
PlB04KnEhde/IbfpKwdGA1xr1Mpj1+Aon8ZRhnMDFZMiRPYw4356Z3eXLUd3VwKJADLTKlicKgKh
hu2PkDMu5IoOpQMO0MEq+w6XxKzx3otH/W84xCcZllR3icPLabFRoBjCM4p+3janY3vwSqfYIy+w
prFx++SjgcRGdanCyzbSYmZalVbYHOkKhXClOQH2Uvwit9MfMzH2yu38RljHvQxqEj4e+APywOtP
VwUGBqNah5ubZc17I8Xhs7DD2a80NMXrYTA3yYhcKjpzeK5DRsKd14v297fPG/MlkWCeFkE+lahF
uBtkSqhWveed2q4r98NgfXSnOXkIAKRs74/0xl1AnYS3WIpecCEvrqk486zZQt3m1LMeBzcv1Mqv
DQwTNkWf1ZsszOES3x/ydnJo+hCuUgsmo2d+1wsczyaC/YOCpNqo6Y8AICxo+po4QiprV/Qm3viY
sppHzUl2zmQT53osPRxyLcRc4TRXzeTshGjUf6iPaH/ZfYpfSpJnLUIptlD9eerUx9lUku+YBJor
V9LLprnOD8kyCbdotUhtFnVRNknytvAGlI7xRInhlkmHcaU8Ixzu2F9mPCNG1P+DHBVxKSFzaD1T
KJ9GXEvEgzWoqfg3EMpkne14UuxPA26mGMzUTW78cpLODrHPGYyItyLo4vw06lPV7T1tKFBRjmvM
hvxE1zHexCMQJ14f/5x4/oHzT6R+jTzsCKqDVosm2ltm2oOgh92g/1DxdvsbTSzMEF2kvJ1dNiRh
+uwWZY7PHkIZa3qTt/sQlgAhkYOKDvnMcoGqcm4NGOXiNFaKi5086uKh6ShnDxQ/uI3s2/09eHs/
I2osr0g6IwZP9OJ7FEaps+ysVtxUwQHv+U/z0I5HmiT5vpkA96pjMK4EIbf7nrAXygw7nn9Dir3e
i4piYoFtpyi74vC4jWtabGph2b4K8WT33umBnSK+gkkGroVq1vVQmF3mRaTk2WkUk/7NxNAi3Lap
24ybwNG78VD1I4DlueY2XRn5NqyU1zMPPZBS6vZLJGvuhXld46NxspEFGiGqhypQFCXE04U+crp3
zRhDSdFj7Tpzw+3fPW/452gT0M5kmZeZVKgYoqbMNp6sPjcQ63adHWnxCKRhwoolc+ePhaR93x/0
je/q0Z2gy0Ydln8vFrsDN92UBjbVjj5G4tgX8AaPql5G6GU37390KWfzuFOepA9O7e76y8YhhhCT
1vQnVajWzm5wEie88fw5MdZqPTdnhDcQWI/DuQR4AOzmeigHHedpLKP2VAG8xGIzEzsMAIenMVS1
c5FkKTar6RrA9GYxJRpFFjLoIwLvX8amDjU7k+Zec2qDECX8ORbWkyMmr0JUrQq/3v9yN5Eiskvw
UYEugS6VqILrGcZTksw1Xi2nrhm8Haay6VM+VJ4folu2m6AubqeU2NHtCunhLcyVt/f2dZIZGJBL
aOImm/Xlz19lgmkMRgoHJHEqDejxiOR7B7MYMjSo5zr6AGMs20y0oEx+AX7jW6yKhY7TSLKGHrtd
dPmpqenTSpB9tsWLnHolBsuuVp/y2UB6ou0szBDwCfczdG6/3F9zuUGvXkIJPPSokNIhJwdZouo7
S0d9s2zrkzUZwFoL3DQTHxG/FLNVbpa9GYlAWzmhb40JwJw4h/4aycginApNZDVqOxAn0VhVdKxy
LRq/2rWC33VJjeOT46T9e3tApDtkgAStFkVbhDwXaxo42aiknSWoUnXlPzZ8qo09h/bXqUPY4/6S
3lZHGYuHk41MZCWzrOt9XCVxYFt5B5WbL5x0NGqrIgs3Wd021B+VYNKORqR7+c6tKu+rpZaVtYvS
WG8+KTibBonfGKJs9/d/1RuLTlgJCAsIPCXDpeYYCi5ti+l1fkqwevsOPrH/SaIfKT4Yvv5AzT9s
3v+ZqciSZtLClZ23xWeuitlylNLIT12Wi4ZG9ajF2wi/tvlnYKbmN6PFSHIlwnxhTC72M3sK2jEM
Crb08uyo6WDEFi2I05yJLHf8mYMTVxsLD8MJyRTZgtCjrJqis2HgXvTRtotk2AuLSs/TJHQ0dFpr
Gsq/NXx3jE1laW344r2Y4PfT2ZRDkLpUvW43RJ6HEB2uYIPlRxUmZl9UZxzro5jtql1Jgt74dlIq
lxiCXgaKBPJpeHUxRaXROMUoMiC6ZXwsFEs/pko97vTK+lq5UbJSSpcp1WINqX2a0ED4bsBXF/dw
leelVsVJc1Jp9Z3TsW0uhTOt9WgseQwWw0D1A0fBk8ZLvRRIrCMP6apZDCeMWHrnREmgQONYxXBk
L1yHfnegAOy3t6OCb8IXgZyqdg6J1dCYNjBn/ZHOmI88Uy8cgm+DFnnRh8TEEW7aWl5h0AtVuhD3
v5S4fIPx7Vhh04aVpn2yhpE7HW6oi078JDJjZ8Vp0B6A3NPj86R4uV/UhYAVCPpAP8aV2WsYRFeO
5adzNjkfUb1V0eMJMm/+2Za41+KLidHX70LR1GiXB7pZPUWeFse7jK7NsIkbfIK2mSvm8VtmmgjM
xLre/4sjRT49zYXWdpdsihQDFVsjmrXYn6KiUM61J9AY8jUdXY3UB+JheU/oIAbuZjQnjInuXxA3
oSICcUAB4AdTmUDBZFEj0RtFlSqkzBeX4fy3gkF74+xy1x2S9qEarSSUkkOZ+jQned7wEjoxEgz3
f8MbLx+MWq4Ltjt5zTIXBVrDOpD3nFr0fsdjU+kjDuJhFGcbODzNP/dHu5mxRC1TLZGdeilMs9jn
0NgRP6N9jgCmnZTTvtQHU7rqAUvH6W+M039aESadtlWiOq+2dKE18e/9n/DGhMGJM1Po0jbJj/zz
VydbGeoMfPQkqG6MxXcDjsf3GisczFgxfPl/DAVEE7IQYQWdy+uhvCJ3Jjsu6hPmtWXQb7Blc6pt
jHFc89dYJ5353qYCBDpSfPBCUu/QXhaJhk4kVQZx+YRLXfOY15jUQbk9ZVrdPeIFi7xTqlsr1/9t
jCxxOWwfeflzsyy+qJkgeoRZFm619VR0W71r9XpjK2b+tQ8bZVPbJXbzGI39eufSSjKb1AbnYaWk
eqtladt0gB0bZF1hPjq4cZ9juq/4bLZrwcXNU/AylEOQSusVRfzFU1AnUdAg42Efm0gRv8zGm+sd
9p/ps563xik35n7lWnhzQF4eqUMPvmTZ3jPKqKFroNhH25x/ByhyPw64iG01d/6T62r89f5K3sbg
wKl5dSiY8g2p0Mi36dWBwDBnxvbSMY+lqqQftc5Sf5gdEc0uSQsbQceiKPFvToY2OOmK02q+GqCT
tcUSV9/d/yk3R1Mi/UEQoKBJ2IRM2fUv8bqGTlyM++owN3DujUg96FZTHHogNad3D2VJlpdsa8qd
uziaOOHibY+s5HGkOVdSIIoyw/6M8bSj/9KRra6f7493c/FR2pG6P5IIhLeBu9hECc3PaVSV7mAn
9rBrcjv6PbV4S1Flqg+RWcHbdtvwYppVvJJj6TexBTsXlwGwPNRy0RhYDJ0Vs1ujb9MeIqdBApJ7
g8LHgA+zYgTVDoO3agvbFX0fzWn3UaXhoCkCOoAZZoxY5cQnuytxlzMRE6XPnm/Rw0M8LK/KU4bg
M6mZJ7BA7Tvro1UN4UkdcD7Mglp/MrXEWbltbo6GnAt2V9DP6UaTzVzvkBjQR2hignhgtexLJIQ4
ZaWabBLcIfbYnMUr2+SGdEAIhNCFy6slWZFUk64HJBywi6FKmkNomlG1n4oyoiNsBF2GxOU8Cz38
PCLi2Z1rJ0jDDx3o+4xYAWzIg4t7h/rFGyNXOWC2SbHNV9BTMtdyu5cw4Sqqs0mvKPZIRQD6S9bi
2ChoB1vt2NWHBv+Gs9ZMul/XUe03IsbtnWjtV0EReKfOg/E4lgFpJqoP21ag8JtXSXLQOtXdamaI
Q1UUJR+x5Tb3jWWJbTOX6Qm5//QBT0KsQZFQ/uq1lb5PhZVuKbtqxypqbN/CbHUPAkI5YiI8rexf
mbPczI4Lnm9ARkOZYPEFNBcNoVKpD3noFFvYVtnDi4t4WdX6Nki79nF0rWqrtl37QCwVreyAmztJ
Li4FJ+iwdMxv3vC01gpNGaPmkJcT+FMRu4eoFvOmt421TOr2jgBpSlfAIGAgGVhqQ2tQ/sbKNpKT
yFWv7rdamjjBfrDqMdkbcxmUT65uJ8bPIIyKGUQ9BcC1IvTNa+4gPcKbw9kiiuCf14sdW+mgZrT9
TyLNxksUls0GN9Hm0RpycW5sDrrSzvPx/t345qBMGASZvPaXaIQB0djatcP05NV628cbeLVWsjHU
NorYfWKe/051PU/STZGadbMmQH7zgdECYnfJ9ggQYOQpr6c8DXWll5oaHJUBObDOwt4k7510R6Up
XdnKt0NRS6SHx1ViSxLTYitHpDN2nE/esWzs7EgRUf+IoIYD9CEed/fX9OailFQkXlIJMLEcBFWu
ZxVOuCKrTuAd+TnNLkSt/uj2un2Z9elbnerpSnvnreHQbaCHRmSiwlG8Hi4dSzyYImgmGeXUnSrl
gDL01I5KhHWWUjlroK8XBsurWwEGAq0smmjE8PwHONb1gFDf1MA0BuXBHE00NQNRiuEhx5Em3Udd
7woKiLkT5j4FtbD2a0etir/wAB7UQ4prpH1xB1NFVBYDE/RlExoIe4LYbv5RkZb+S1KJdWsyWwCY
ZxLYZGfaqT0dLKABc7PFjyp9GIdUtffaWKWR72EIIDZBO44TZlhzMCpPHmTmZ0RKzO6YTHAYN6hy
0/MwA1AORyeprHE7g1IOD3EbODlJeK7NxhroY3GhwDIE6iG7bQAyJcxo8TD0Flb01H7CBzUzgkNd
19/61rK/GMHobBwTDl3SO8A0p36t8rU40VKaCTAXgAJ0VNASXipkauSQL5Vl1MpCdDVU7ReMGwVi
XKuftMgcjlLbY39/x78xJpqc3NGG3PhA5K53BAbKcWXNrngYQ9c+hjHyBUVXuZc6MSf0u8N0C5ps
tW4sl/BqH1LX5PJACoICH/J7iyXuBulAnZnzpWoEeF16eManvndnHfOeNitppWlT9Kesg+EvkSoG
Tstlk5kbJMTtTyG+x4g6JHDvN0LYTeNP6IY+mUIU9T7II8d5DKvQ/WbNtR5+L5NcyVquYwBqCKdn
kYF3eR5N4rlsWY/K90I8l5+QzmqTbT+1jvtFxYG32Aq1bKuPhlvN2rd6KPv8wcFSLKWyEkxpuSky
8NVImM9ex3aUEvIhMoE1jhaYPgwgKT9R4EPDY6MKuwKz41TeKLZa2BT1tsOV6NI0kNr21AXT732F
XJ1P83w4IUw/q7uYt/PD2I39nxSLt3/K2bLX+m2LqweZWSJ4uc/AiL98i+vv7tEuaUbIqZeqq6dP
VjWXf7V6V19sg3amJ8Xs7u+zxSXO+0RfRibzUqoLrttin+UGSkD6WCVPZaOG+9JMsss8R5AcatTX
3jkUnTpOEfLF5J3U0hfR7pwGooBNGzwIMsHPaj3CmrOj9kc2jmushpdi9OuNDNYDsQL2MYcIRfxl
8NESx6moMlQX1RStB/ahCLJDEI3ap85sK/UTqirOX0Pj6iG0tkrT9lWiFOoWCc283MaTWaV+PZeu
8ZREg7OvVAhvPjGyo+9bO3fTozGVIl058jf3m0RRoOTHaYcbccP5n8OS+q/ojYsozekHGILq3PcG
1u+qke2ohui7SS9+KUldrRR25MK/XiwyRknDoPgAQQwU2eLDFGlj50PBqQe90l8GbH4fh9YWK9Nb
RL7S8ooqALLgfHqs6ZaRCe+RHZVRMVxSV/S73CznrTMrv0WV5UetstrnsIvj/RTPkCydKlnZfLfn
SgK7SSvY5RLctCjsJBNutd6s9xdzmCfEOPCN3vSpax3Qmw33RV3aa6XIt+YrpYKkjajstspf9KoQ
MU7FXCoFcSdu8JiT6+4AQsbIRkii6F2GIlMbf8zb6YMa4ujTT97afro52mjryDCUkhXt3pszoGjI
68P60i6NNfdbJbVtn8Tk33b21ljcb0yVtgJnGokbxlwC1VqYjGmRde0lUkKB9QWNDxX75u3UQ3VJ
AWruNbWvn4rR+eGN9lrG+FJmXexfeW/CsoNHr6Kbcb3STakF7dQm7UV4dfFNhKMidiCvo+CzYeCa
4IMCMX872lwnft+afem3Xmd6yJ3qgeHLB1j7EtJh6o+ia3uxNTsrPbu1rnznZfHKXd5KQLHXYhJm
a3EYAKiqMctwcCinF0SlPdk5ed/9NgtbTTcI3ZQfkRbV071qTlOFxnBX5wd7jDR707Vj8M4OOzNn
NxPwY4goyew3JBJVGy1N1OrFwi/tkCPU6fdO0D/RGhj8+zf47SECiSm5ftJRD7rR4qKom16zJgrb
l9Lp/y0EmXQwhOYLmz3xrUot/74/3k0QxPWNVB5nFqw+CjeLZCYAMzdgjot8Y6ab/474/ew6d/DC
vRUbj04XFl/1ao5X6pVLx1q5lXh/ATRTk6WJvqwgOpMRxHXpmRcLSeVtVZjhyUvzP9jrgKnCSGlj
tSJ/1CpNGTaOFAOe58nxAYBXPwt3cD/WejYfjCpaUxFZljZffhjvGg5AhAcWGmvX+zynK1xOlWJc
zNAdzwkhvl/qCH4Pdhp/GTQxfCflfnbt2voQESI+BLFlfb3/RW7vFF4ouvwAOdAVZHmufwLrkGS4
r9uXQHTzLsL25RR2g7sLx3heeS/e+PjgOF6Avwhn8fmvhwqt3jVDjeTGCFLKPQh6HjtzTDaiQglD
RX3/p6tgHHt/frc7HHAMYH7qY9T/ifivBy29aPBmbrlL7mk1oq/ar2kK4icTpvRxihNjpQD4xhxh
mclaDEpvtw2kGnZZMEKQQLLbSi5N0Jt+DNoIbblM7OfO+lN4nK/3TZHQiBAfehtagazv0utdz9ES
sCfITTF/efKx6FJX2zYwmX5XUVRVz3AVrHc2HaRVK4AUghqpAQaoQW6rV2/h7I5W39uTuMRpn/3G
BcXNt0rdVo9eknTN3gv66ed7Z8nLJ+ETKpeVFNm9HtEZlSabxgAryV6Uj3ozq0c6FPV3dCU7tBiN
NXH5F7bz60dITpGslGIBhoVIci0OZ5q7QqPe31z4P5UUxg2zzdErHpSfhpKYlQ+fEXJfmTjjs0hT
y/QVpBK9Q507w1c308MUaQXc6o6tC7QAdjqSbGLqtO+8bNo7WV/yc4AwQTwLFS/wbcumITFur5c5
zp8hgPqQVF+L223ownA4lTX+W76NMulXe66UzaB38/d3fxpA9FS8ASKQ5iwDI9cqKINxXV0UJxy0
3dgqSb/1usqLHsehVHcJtujBuzc9krbk8AzIvgDYd70dpOl2HjgWBmZTVn4bB3Kr2Ojtn3GsB6of
u0rz6f4klxclUYOD5psEo8pq9jIkakybQEFXpouk5B4zGv372gO12WXNfLg/1PLOkkO9OCyhYwUY
agmxqwJPb9ApGS9DpRk7YZrlppw89RAW4d8z5c+VO+utmRHlQZ4Dzi47/tdLKaEkgwEj/lIgthlt
aoj43XaIzPanVcXvFfp0aKHJ+YH4lrgCFHuuR+u9KTZdEN6HbJwHPADy7wME4W2PlN9D2nfmyuO/
jGQZjqMh+RZoviMKvhiO8A831V7Uh6FT6qewSSIwxKrYEyUUtGVw2hltiqtaYWYHxwsm//6nfMlL
X98icnwA01CMqCBjybu4KF0itwFwrTiU2hDBvU0ML39qO9drfXBmGcwxPa4OY4Whph8WhUGrT0HK
6JjDffosyWkRKpdVkfqiyl3YOI0+fHS11P0ulLrR/QDF189q4ynFpsiVkdY2lER3g3F2tgsTtE1B
7onx11Dm024KURLcRE6Vf70/yes1RsNGylGi0w1mBwUsQpnrT1poWau79Ln202inx0DP9fOkDMnO
oJzTbgdFqZB+i4tDMVnVjzBV17TJF/C6/34Axa2XPhiB5VIN3bGEF6YgC/cGVY59ocPxTbRZ/RSB
Ld7ixzw/jrprfWj1vD/VWhPuBHjSbWIr1Uq0cZ3x//dD6GCSm0nWHpWK65XIRdQp3uyqe7sNaPRT
E0OxMkSvtxNNdw4qTTyLzgn3sEfMlUtDhur/t9G4KWQRlbiKWrBsUizz4RkbcNAUkX5IHTv8kgZz
8NCQ0Kzs5+u74mUUxIN4iOkPEOW8fIlX734Wl7PambNxsLPJ2/Z9mZ+0Sa+3XhKslXyub8H/HYqw
jfyErvSNoVAAZKt0ItM4xE6nf4iVlrer1sYfQTi6+3kO1iLFm6nRGSDnAgcJdxl9r0XS6Sp969XU
8g513yRPYxL/i5hy+zhQatncPy+Lri1Tk0PRx0IuiJsJquv1NtGsZqLs2+kHgZLpZ96xBBK6Mx+N
1KgpCINoVs2iP+p9rSCmMTvHrLBr2qJKvXONCba8i+zp/d+06NK+/CbiJenRAOiI6uEiFbRC4gr8
GPVDbbXt89x1wVZTXNdHM0E7qG3yJ82jChfarv4WlJrth1bkPqpunH6xC2ymrEgP9rWb2HtRwJDF
stU6TTZW8LqTxE9O61UHobZ/JdgJHq0IYat4QNi6hm156EM3h9AsrSsRRNgVdic+3p/czVZCy5Uy
LFAVYiNpIXK93kHsGoXbGvoBto1GNbABr6cPD/CM8S3gvV+5Ba6TgP+WkjgB0BE5gASOXw9X2vMI
udkwDvNkqqTVmn7hiRKbFI7puc1EGvtJxf14f5LLu4dNxSHhqYMOwP9cypulEXwT6CvGoeJ8niMN
VExiRIHvONX0WTVi5RI1s34KlGat27W8/ykxwnSAT8IlKgnyi+U1rKAGAzuFx4ykaAt2sd8bCfaE
aE5Zvl31P/NSLfaN7Yhj2hlrmtC3H5eE4KXZRj+RLGgxel9ZRQ2OLT3OHo7QVemUu9IyosfUJU5D
EWyt6r0Yj9addG2Q8QsVaTh3i4giG02kbsIKLpJRoYKyH1KF2CwndXU99JbHGZVVcof+eP/z3g5L
7Y9qEFEMmwq+3PWmqp0YUWe71o55YCiYTLrqBu/2P6YYxn08h2sgr8U3ZZYMR1GIqRLbE9VfDwet
ogtNFK2POJ/V28Zzul1a9sZ3o4ijn5bitcd0dO0tK636OV/8dH+2i838MjxKdZJ+Dz+Yptn18DZ+
VN2ExsEx42E/d6mDnXisDAdRJR/ivFV3WZz+kHTJ/f1xF0dXjkuNQl4UPAVSxeV63LBQY68JTe2Y
iSD+7mJ7uTHTIXxGcE0/zAYBFm3mfCVGfXNQSHUABiG2EkJdD6rH6PC5Xq4fx9oy9kpuuwjr8ByY
TQTxn4RuK1otX7ku3vjAKLYglUtSDe9iiSAPQRfbc27qxwgw2wHbxcBPNE0cjAQ5B5v0auMFXXMM
ytLawgXS/72/0LfbmdaEZpDPw0KD3LOY84DerB7PjnWsM+hfWWflG90ZkoMbWYk/q9H77AlRBoTD
w25GvcOQxdWlLsoU60Y6iNQ+Ju7obuzSdZ8iQCOFPwtELzfvnxxSOFQqsDuSqi/XHxQVo0KZ+84+
puzhI9bM9ZM+SIjkYA7fcg7O4f54C47Df7ODTAidg8Y2KMXFthXlPBKsxc5xpkrui8SYH6phyD/r
ZVD7eq0Zhzqyi4OemZjJgYw8TDyCfkLueujzdn5IAr3/1CS4u5MRlc9GVeTPrQMrhU5atCFDzeNN
rRIbDUE45O+LKeWnoYeECgP/Bgyy5FJTcO6NMkjso6MN+bPV5dbG0BAFFjWSnPcX6vZa4dqmGWuq
vFnQ8/TrDzP3gVY0To/Vd+kmR0+Hg6MBe3keGhuoA5TfTZnF7j4WSEXeH3kRXb5MEtqcBI+CLWdr
XI9sN7ySkVs6R4xbrL9mjx/gC0OgWVNo2pf7Y71xtszXY8lVeBWkV32U4RzeOkcn1HD9dqDFT05n
n21YC5va7J2Vp2khpcH2k1R4yUJB6wfi41J7M56rzg7o8h95mrpPStU/F1qXbvUmar8MtRf9EV5y
0bvKOvUIlviYNtNAksWTNlXESvB1s9Agy0F8E8DzWto30n5Oj/W1CkX5ODqKvUnq3jrDDH2MvMb4
fH+Zb0eC40nEjL4CfRpul+tlBuoG/5nY/TR5SDcoyazshsrRT3Gq2yv7dvlFDalVAWSFxZVNseWF
0rntXIrC0066LfJL0Ua/FLf6E2dj/knL1WnlaVhOjNF4cV94j8iYkX9dT6zrnEApYsM82VKZom68
5MErMIhU5lrb31/D5dPHUNRW6SFL1BkNqMVW7eup7p2RjRGrzeRXU2vLPTFv8jbQdtFk/K5z03lf
NsADwJhUy01ZL6c3v7idrSmhjWs21ilC/3+v023c4mNabGK7jnftTLXt/hyXL60cj9aaVPDkeka0
8Ho5mwyLgYLa1Cl0G7HtEJ7ZqCNgxa3S2erGsG3lqVeQxFfH3JvhBPac1/u/4I3tw/AaLUXiYyiW
ixC5zCur89zBOuHipuyLvtZ3favpJ9WrxEaEjlh5j+Tf96oW8bLCTBdZFblfb9Qx1KBwun60GC8S
48dcbVBYCWqswO5P6419SrEFQD4oBGDQS40As6h0O6XGcyrH8qtaD/0DonfTP33suGsF9rdW8PVQ
ixW00fit2jS2T4nhhpcaGOYnEzrChl59sI84Lt/ePzXyDCbHFUYuuTiCVJcg99UDtBVBzSpry/zJ
4aXaSu7FO68xuT0pooNMAx/JaIs3MVGHInABTpzcoE8TP7BDdxPSM3L83i6KlVD3rU/GO4/KONUq
IiP556+epjxsTCNTI0SXcKM4hJmhPHY6pYIUEOy7h8L9+sXJmAta5jDXQ02T0VlJHTknLc7/ZJkx
PanJLPwqqMZ3ryB9ARlTcLZkqrSYVNcPblM6nXOigxB9gJVvYJMySFFDZEvu74vb+5KhKELJFxc8
1LLAmHaw0oLQcE6G3p3tTLozu0MLEM4FFOegAmBE9vz1/pi338yjRQ3YhnRKo7q6uL+mbjb12p2D
UxvWOkjQAsXPykxOgETXlNdeUp3rm4NWpuzU08akrbNMrs1+RPsq05RTYveh34AS+IPfUv9Qd8O3
DM23k5LZxh7isrHNKyEpa7U4WMjNbqcg0s/9MLbHYkzNo540xkmb02cxzmAuRRYiae8aGzqI9V8W
9oAbC37j3s5QlFMUO9zZVmL/SZPBfkSOKt1Vpjk8KubgnIoxH4991Xhbq8bOekicNR+72+vSg2ZP
L4vgkPx+2cvKg34cG8KhM4GDvZ2KOnx2zNRYqfAtq47cygwDokdK+tB6WVbJDS3MrMkcQ2wZvfzg
ZFmzaeas/xQr0+QPSd4/VYJGhYOe2SdhxsmGeHyINrOtg6uH49TRVNaxr3/37gJ8AMqHUoN8kI3r
Y1raeUNY3iknMKjjOYuQFpySwqJO1ln/r6G47aTKAA3zxTkt07oxrXJSThbP8RMEd6StATmdw754
n980dShbwjrAYNIIAHe+rPBmc1uniKzEZ6dv4Colin7yokb1nahRToYLRc80kad651IyKFB6WmxU
bnjsFzcenD8uDmNMzgibNYe4s5qD4cb9oTCTtRd+2XJ5mSBDoMXMhsWZYnEpBOnQlFZQpOfJKOZ2
5xlzuDPcMpmQ1XVRnG2bZMT7XU9jDyue2vtlN33cknjn89+AcYr3mez9t+CyL0seQm8RqPP1NnIU
+D2RHSRnpS0x4xnt8XHQx3YzNnmxQoa/iQVY5tdDLeLHLuutyRrdBFk1t/PrSCt2U2REWzbE7zCk
j3r/qy6ACP87NYgftBHhBHLvX0/Nm3Lq9gIpxL4rrU2hlOU2TKNqp4/zBHWgCB8GCxiNVTjOflKM
DpKDMgORRjBCT7Tig4e60Jcp7CuUb8iLyioL3xtRsyIO1zVCEmx3aD3XvzBwikpLDPRmeIHyD0ln
fR91LfyRMebeM7NyTbpR/n1XrwTjAcrgBNPclc/F9XiY6oQDPgApJjN9sU+KuX5Kig5VlsJRfBQb
hOIPeiQ2M4Fj4Y9mk1xsjPBWotybd1GiMKlOyuBeatQsvguALHhAlZueOxU45hzCW0QjIN9bnPH3
phByKOr6GrwRMs6l40zdln1SYv13rtJMfwrzzPEx8E12keYMj2Mg7I2L/8JzZEfqJQjxFru/Bd/Y
8ZLxxdshe0MYbFyv94iMYNkOIjsXWj/u3UaNzmWiNrtqKqfPFh3NlfEWwLiXLc/3BW7hGEAFblTh
xmEO5irvs3Nvjwa7Kh3Arcyt8AcPJzX+GVmbGY5BuJmzTt+UI+o8nIQ1y8WbzI1lB93DY0lRWNam
rucdVLXXAz7Ozs7ojJ9HoG37EKe2s5l13/iT4buheNnGnpp4Y7c4Ar33vWJ46fhIwGfKZvJig7Wz
CKegmrOz2WUBhaLGfWrsKj4DnFgzA7yJKwk8QP8RcdFM4b+Loaoean4/evlZERGXCkyNr32J54Ti
IvuH9NtG7+J0Teb4pm4EIg98On1k8DTcGjfgPE0FUKx5zXksHXejJsg5NnDcIUdFJXCqArGWHL6h
2nnZrjeM7oAMjvsRirj13enN1bbs8lohCpEOUuR5eNZoZCjXn3v0lLxAbXE8KiYaw74ApHHMaKtv
2G8VOiRz/hSzDqep6s0fNPrFIWoD5fi+s0YRVFYoIY7RUEMvaLHn3DqxyqGEm9YZ3vikYTvgW04Z
XdD9+B/qrms5cuTK/opinhcSvNmQFLEJU94X7QuCFi5hM2G/fg/Yo5kukGJt620neiaaQ7ISSHvz
3mO6VWeU1xLj05FHMgm3SUA4RugWGLqToAEWygi8Mk1aWmqmOSqYA44iVwjCZFHYp1AxgMpwps++
f8lxOv20gSNmGNUlwRtBJIY9fCohoEFft/ZB4F6HRSkgYDfCvcDFBtL0tWrnvNHmXQ5zEAGh55U1
NXndj5Zxg0K+bszLQ5NpMsZdgMRQD2KelGjiMg8scwZvQkiWGpTfZFoFEXgcc1canQT4aBQDCXY2
UnfjFjpNVMTQDAmRcEk3DFghJ2kk34vb6hcLk2MrWFAowuIeOjLrJjNHYwbjVjakG6iS1PNQ5AoJ
eBduKiYOdiINwuL7QZycfx/tIUcBcWjcrhGWTMLpFGifNtD6dENNI3Z09N286ji8xwf5Wo33Axh+
OWEwQYEdRpkZ5wKijMthq0PGGGx3sw1Y7hBdZoCoHWhFdVh2MRXM3wQ4Lh7TGQz1QBIrWLqAA4F4
ksBt3AAPy4BPUKFqrCCDExSmflvn0Dc0wEpXHD/tJff7npmeX2PXADcqYzws1PlBjrp8XEDMBwHM
9nSD+oli2FEFrq7EhGiWtPyMG4Gyx5uW50KtrA2kzxQCA2rpStz4xfAAGYlTA3UZRGfqZDfL8iLm
cWimmzxAqQ+Fcd8wSNpCSdYXh+za5XJcN58GaHRkwXaOct7U96/neF2jR2taMPSrROs3MMay3rNa
KJc1fP8AWkNkWsTWHbcMX7QDDQkSiPVmTgrpYO/7/p/EKz+6f9zDUVxECDEVlY0jVRXgR5FuwiTv
TUg0CVs1qpBFUNQVt3L17vvmppehj/YgIg3sFarzY8bzcrh5K6FaLojZBoCoDNmJWIJgfqDbhq+K
60hAsMKBj3ssTabesDxW3Jwq2V2GwOnKxPvqxXFwwPoHeMdRUOPyQeDpKCVy1GabzMzudZblULsa
9GUkA3fXGuaVGfblNP+5ucmO09ZwytP0NNtEKCR7WSfnD3HRD26D5WnnavjG6l4ArxVCKaZPOeS7
gmuKAF+/MRJvI2RpdL24fONMS4A0bBtsDFXRr5TA8k8ojyauUHDBQVXbSq/Epp8PEKgAoHwAsBTQ
nJi1lw0qrB2LT2a26SmEaSOxjJxuTFo0EL+aiwbE63XIoznfz7DP5yUaRXoEVRmwRND6ZaOVHhc1
kmHZporKYleFcFrzI72etT3fQx09clWgXebwn7+mvvNlw0BhjKhOvPE0NUURoUgAdWWbmNIBeWhd
XkDZrgEYQy9mWtkkxI+5QCBkfg2f8GU/A5JsQBUSZZPp7apKEhRC+iDfhFE9nGKhSNcVD3PbqFK4
l6pBdYgK/Zq2+FeNQskDigSIT0Y/gst+9jsphnBLmW1SakkevFTqVzG0UBpuafTYWZq/hoVxe+Uc
/XL7wMaJ+xUIKqMD02WrHXiUUHDNs00xaF1i4/zsXVbG7Mgk7R32rfrWZMJdCbr+Rhqk4VaSGHcg
dHCtnjIhSiESxLH184NMgiPAE8yk75H0lyuI1MPZXTiVtQZJgaKN9gBtJ9wOSnF4SlWqeYAghTMj
snoMSZ4vfD8vPJR9wzUG7lrK5YtxAXYaTAysO5ynU4ZBoaPEWutpuElh92Lrtdk7hlYprlQpKRQX
pd6Deox6ZTP9NPcRcYzK+QByjCJe05XuC0WQJvCy2bAmDGC9BSg5Eetc5ATne7oVKqn1Gi2wPGpY
+fH7Bf/phdE2gEBjXhS3YegjXU4JhBUBw+Uy3ESGkZ5MMQc9DDLpC5q19xHACtshoVd280mTIygB
HHdkhgELwrY2RSEVHUuUlpbZroBvVzSrfFDfKAHYNtdyG+VDg+9Fn9fUs2Te64fv33eyjaPxMfc7
CpzgCjqSei/fNx7CFPkjo97l5ZCvcLm7RUgTO2XHJAJple5KQD5tDuHQKDwyokBG7tt0W6uLRtdy
VeNH/Dur6j58aLWEOyXcy+ZAMyr7799uEv8DlY3sEPayMU80ErMn2wqDQnwXB4V6LLIidxgUqA5B
GVvn71v5/FIXrUwhTgAOgKKkROqRKUPsWk3XLHKUv3dcBCC/Q875yqE0nTA/3goMFVxUR23b8a1/
quVpapWmms7UY0kzmhBDa84Cbn1ebxrBPC+ptUKwdO2SM4lqf3Ql5I6QLgA67xM3pk80VJ15px4j
SYTHQwSOv86BmlbiyLjyftPw5qMtVK+RyweIC7S+ySKsckPNLKVVjyK89+xOzmI7jaEaoUNUD2F7
37mxqkNqqTYTQNONdpbkrXD6flCnh8OPhwALeyy+YYVOTTnhRhBl+qCjl5uitjNJL214iEH/Xsl7
B0rKgafHVexRaImcc0jp2nIoVocSXFL7+yf5ouc/DCGwG0lIvU4toRJmjsYEsXYM9SBztbqMljID
+33I82vCMF/MLBRoxmsernxI747f/2lmAQFfSANUX491HweLDC7l73IaxE7Wgunvq71l66DJ/vKe
ACojEvvjHQZQpmkKTA9oCSBaqx1lqd2G4NkTxRIASqFNApSW0ZXXyNeT82UcWeQV4UUJpvtItJ/s
CvB+U+JErvUjXOiAK7VivrC6GorbOVc3gw/diCTPATPooC7w/VBO1DTMsWnAl8f1g+vaaH9z2cF+
yytopkvasejB9aV6CeV4FWruPuTYvd4XWydPgsjVDFgeoWpee22YNrYBc18oVEfUlQdZBskINlCo
JkCiJyvEOQuqa5D2y3mAGY9DH1lJIAPB6hn1vi4fU4qTMMQpqb8iJS5aK6RDqbzyI7EqLcdXFMCA
m4zHzW1a54H2a64BH42j2ZE4jKgbgO/JkRS2CvKvsKh87Qoj8hLYQSzRp6GTAMd+5fY8jvSfl+cf
TQGYCkUHOBWOQPrL91Tjvqem0pmvPFItOxIBpW9l2sMIN5f2dSykc5T7pIKYcCYjMRxVf+n0Rb70
AxULAiBOQlirTpe2RqWuRgI8fss7JTfnraIX6kthyj60H8pQan0iQGVhuDYLx1n282tjM0O8iTX3
AcUCWO/yteWozHqulvLbwFIB1DUr1BMXelh6uTBoVTQMNX5NrE8KyIjmHuBQMd72LA0ZUWUfQHho
cfgu93HBXny/Pi5PUjwROHso3I7ZcP3D0ejywarWsBoqxOJbzFDRISpANy5nZqQ6GkvLezFCwP5L
uyuS3BABALUUt6wRjf1JCsAUICLYGFr4DrorBNH6rr2Bx19HpDQNX79/u+mq+mhqDBUQWI4n6KTb
Q15jwZV99A6lv0hZxxZmmQP2k0nPkhwbe9hEwtgPa83Qroz4p5bHsHKkfgJ0B2TU1MsIiExe+4Mc
w5ASziQ2QLHmoigNPbWbAiSyCgoXji5XXPzVzsWtGZqBAD/AVXEkkV+OZ+PDmSq1QvihCgZq8kLA
NbsIaAAqaB7Mvu/dy10dAwnNn/GERAYGxUHcXy/bErCR4TXLKiCxpvvzPEsBAqB5S/pCinbtYKi7
So0bwqAfeCWCvzyh0TTQtzhJxpk7CodM6//V0CAhhhwVLNBVs98GVu+7KS4xO7lErfD71/zU1ojc
h2EwopKR7TgFcrFIqIEFyXy8Zu3Hj4Pe+YKdjaiRdGAWu3I2f25NR2EKK2QkDMtYH5edmkgxUutD
0oYo5qJ6Q3Q9SQmLqWWRFgfXldY+DSGuQigNAAqH/Ql0gXF7+Cn8EAc1GAKZ6iERA1Vs0RqUSwmM
H30VBRKqJSPOF4QFS+vzjdKr5v33fTs9DsbbEAK+sQ41MmqnJRlIjqdUaRQ/JDxHGWZrKKmSzYBO
bwwv7yxYjFV5EPeuJFbma2jCcYA0FTa1K6t1ugviwg2iBIBfqEGiMDSdTiFcxgbDao2Q1IYSzWqZ
8hXPQefSSyODM9JwTVTi0/aA6QssNhYP9kFkzycnLjxOjMpMGzAYOiVOH/q0OMJWWLnJM1G2ByS8
llkFZ9vvO/vTYKNRoGKRdhnTayj3Xg623NRBh5QWGs1azo5NGnZuoMS1q1LqL5BArg+BrrSOhjho
/n3TH9P2pwNwlEtAfmsMp0EDRaJ+Mq0bP8IZlCtiSFSE9Owkli3rnKpL+8zG1+pZ0cMun3e0kx90
nkYHJZXr7EmnUrNmUIVsiZYn/Y0mZpFEOiPti3UUZ+o9gPraRjJYt6/qEJTyKNBaYcbAMe0esQ+2
ay6CkGxzDkLZ3oBURf1jw/3bS/ffwVu+//EO7J9/x9cvOVysoyDkky//uSveshOv3t745qn4+/ir
f/zo5S/+cxO9VDnL3/n0py5+CZ//e/vOE3+6+MLNeMT7Q/0GlQfklCn/aABPOv7k//Wbf3n7+JRz
X7z947eXvM74+GlBlGe//f6txes/fkOx66dBHj//929un1L83ubp5Sn/y+l/jp9+5+2Jcfy6pPwV
+Xnsz9C6Hi0NMN3at399B37dwFcg6oTi1pgFzHKkNP/xmyz/FXMEaxCQSDC2ICv/219YXv/+LRRv
kVrAeQqcAERif/vXu1+M0p+j9pesTvd5lHGGpxkPwj8npIBWQHoDFHEyEYOkM4vSKpsx8+L61jbJ
lZsOonFBxEm79zVXbv070DrbFc/WiaU8/NRHvz/Hz+1+HPxftTs5mCHjBR8Mljerpoc6zpJKJ7HN
t1lwI4VIpkOWdKfx6smnBdScdYcZ3dzIl4Lo1rgOozaPHxAp2FzDmyjGpKaZa/WFneu7lhYEycw5
EnMzM3moEzvJghWI66Tvnr9/dgQm/6bTMCo/HxOGVTdpHITNKokWHWJF7RlJYgh2qD0FWONB67yy
eMmkd6PbNi+SPg8DZ2j3YtwTFPatft9alW3QrfAQPeMrrHmSD/NBXkvyesOFZZmejOQmsRpSpZ6s
LBt4igQ2bH/dbola0nui9k4ckXCRz9kcFZ9HFpKYqJ7olF416+e+qzmFw9zahZarIxBtPZCIBG7g
mk5kC3bsJG62E8gzqoKEuX5CwnW8lnubq27u30Gd3gbeRaZnGY5i4RwmWL70oBdbSm9gX56KrqHc
JOWAA9ht6Z3VRSRhNTFhntRrDq1t1uzEwjMDr1Gcni4fIcSdwzuaaNGuALjiKCi2weZ6j0MOfzyN
iZ7vbzlkBZDua/ATyiHpdyV1ct+GkQKtzmgQ3EReSail6naBInq1VMt1C01Sfltmy6SfKzDGKuZ6
OJfUeddAbGFnAu9azsRmoTSvUNtyZIHUDTAtXoI/UHPT+mOIC44V23lC0rmousVz6NQ3TJlpyTEc
NtoGyW6VpKpLAQE+stYOclK4XWHzW0HdANdIODIx1Q4kIPyRlnnoSGVEyq4k0UOrQ1KuJc2T+iK+
1ArhsZ0ZIFhCy4PFAgH3HJ+GCSMdIXrrwwqyKG39Jfd35rMa0odsxtCxTF8I3bw9RfedzL3Sku5a
PUBwsmX+rGdn3EkAdcsICI6Or4Z2gmEXNri6S/kqTXwYszzpMpECu5pRzUE/hW5nOOBmxzpRDCek
c8VYZZmj3A74j+XKsZc6PTg5/W3dR0RJtrq+5NYta7zSkz3g7BaKS5f0xprLS82zPM0TXcvRfYgE
zpLnLLoiZzlBQP65LU0Cgk6X0pCbVr0STnTvL8ulNA93ylbbKMts222zZbaR9umVKHqCNfiztUm2
Ie5QHhYTtJat69tyW+27U/4YnoKZ5sbbaouA5JS51cbc5v9hi9ObmNwbMPAMzXol7cSlv9RvhwUw
Rbtko6/NnbakW3Gtz+U7c6ucv9+0ANu/DDL/eMupumBDIbTQSVq9UnZlaXMML+YXI9KdtQWybKEv
6bnLSdiQ9LZfSotyrruDl8yxBJaVVy/x/7zKURZsma2tF8VDUX3Pd4UXrbJ9FNka9Sibh/6GW6ST
iBBBRpqAvywRtfXkBHaTLqD3UKuJRAJrQoPbZeqGsgOdgpwSeWPBRvAZ8ljtIeocKhOrJmXv1HBQ
cCVXJ4Nhg4e23ubewWCzLvHqfqFxW7sv1vIsELHm1rw5iBXEgD14bmn6XGLLYGu1K5+taUQMhdCS
9O995gh47VvARvr3LgWWkMQ50d/13A5Dks7Sg7gRE6JlxHwqj+XWWp2BpYY3dkY0yZZzO9nwOdwq
AM6q73HV6/e9QHwvFUik2TWaXKCB3ZATicCnBBlbp9BmAKAIkq1iK6GOwed14JlQAEmXdflmYffN
i3frPmEvtHjgyq2cvQfiojLm4Kl2L/KmXQkPiWBrsSOpTjxL9WUxXl9J9SY+xxtlEb0zjai4GbwE
z8PDSN6JYZNF0uduLx5uoxKb1qpLHpvaDlIH8uewb8FfagqsH/HpXNTHvxTcxYRg70ZNgNLe9m40
D+blrVIeLHU8RxTQY4k1ZysgPDLS3ulH8Sge6CI8K/fQByCRB6WzDd2A7mVXWETceUU+2tG9xAl2
1h69L7XYHj1rrCPaDeaK7BTYeyPCF4pDvWSWzbVN5Q5EtQdPPrTgJdimq5DSTbZ5aYt2sW68zrN2
4nu4XwVOTCo7cjBQpEXzYCws6H3pWrv6VqeYfERygK1R3XaDQ29huL4XEXOJVywWFgltUKCVyMHJ
HZLirt9J2+CRJTNuHQIFe/ItwzoIzhlqfznNiajbffYsviENeSweqgdMghJ/EleNZ9XgVGxuWrbq
YnpqbgVhdzt4F70sc6MbutIFwTObhZnN+BkwKTvcSWVP8hvNgCixgw/QM7tuiXQU+5NJPeUg7s0W
R+lRMz3lKC6EQ/UUb7VDeS8d+p25Flzs0K6yll2Iiti9A9EoZyBn3Ubd5SjcG562HjsT4jG2v3xE
Whk/HXulnTmZF3rJxrAL8iDZulefdQ/GK24/L72Hzn7pXKR/18lrzHB08adoT7f+qb5vKrvDKwVE
3yfLMiDjp6lEWg5LnFlOaLfIyD0lyoxHTpzZYenInc1aV3qWkM12RDfRiaqvGisBw1N1cfCLpa0O
CC+gLnPEvOtwBkdupiKaIxaxvMxrVlht6mtckfxeBGM4W5l6ayNStKVssAtKdI+dio3uQ2d3Bol7
qA/O8jVW4jBL12noFmFHkrXmCtvgEAm3+aPh8XUTka6209Rp39vSLqxFj4kvb4QGuFJP7OxI8TrL
k01XY3byqLrBXF0qXoxoSV9Id9KdMlddvoCzszmjbCF59XZY1Ntyqy/TW2E17NtD8yJrBJZ/DDJq
8CfRCOoHIWZyacPGPn6JCyc9yNDOQSIqJ1k4K00noOC+2gBcRo0TWWszWdWAOYNr0x00ZV6x1cD3
sgJJBLuUGeEaMagjD3u/33a9O8w6yQVtprjLTskqWPE1S5Z5cStLD4XxbCWPOjRv74MheWCiMS85
QfI8tMWcsHPQvwvw9Yzd+IYeaMfPLKPPRpa7PLDBTZfFcads5/GmiwkCVNzJddMFUYg2pKUkfBXu
m3Ozt+4aWqR2XpaPuczWhuXphQxpYhn+yRYGHrplb+mb+WAc5b2473fp0JEa8R4l/gt/Ch74sTkE
92W7py2fiXoDUgPMsgsnlBATym5dlnOIyvvRY0BnWiaBpkTqgvDQzqMbtcL1HBVxJ0IIVR0zIbD5
yXzjr6pOEDVHlZ0063rLd+qDfkKQU/f3qqAvDB4S1kHov4KrHvaIziD9UxTtmmYWNAtrlBzx1GP+
GvurJpvrMSlO5q3YPCfstZcWwn16y+/Vg4gZ12ikzKGKT5dQ7LCegXpUDJKjf7DE89QuQrtoblE8
8TMvgl4kWFQdos/Cd4ymWxcIhQM92FjsFcYK8KtRC8AsXPjolcoivClgSJiXKuF30OSHv4kDrkeE
bRubrGaX0Uy3jqnkZf5K4fsSaufKrhZmuBlVK0TPLCH6Wp0nu/Lke0gjhbdaaNcVfJTsFDXE3i56
B64UHByS2IWoMOydOgSigQu1cDHxstQFmKJrboYUMyyyxQecbng1f6061sF/CV6RgtcqfGyR7fv0
QReR0K092ttCv2hUT+sR40Im2m2DmajYqkQUbBAKSd9gWgirGk06DtZB4yuD2djnMKbxewPt+L28
5gfg9eRiHlZPirKi/jpVny2V+LgAagtmLnG3k6obCKbYRcqJ1c4BSUENEl58Mayzc0eTUAledfRZ
CuHhLuN41uEdoNthcpt2jOjda+SfcWwaCGC4J+z6W+yNB4MTZPg1YaXUW63eJgfVjY7Jk7Yr7pX8
kd43BcnvolO+U278ISASv41Tki+Y0x2lxz32JJfbxU0EtXkXeGaihdQOOyyzeQYiIU6nwAYNpWeO
as1HtiaUmfwMYtrSXR1nq0CSiNg0trjocerNBjfZVwzGvvP+OcgP8kmz3LRJ7BDXkzY71yeQHnRO
zDtpI57LvYzDbLCH3sWtowttXC67Q/ui9NgmCCZdGbkNnE+h3mHXHiZk8pK72hoOtOqdcTY9tqea
Hc9y3/FxTeAkOfFHCMFEoifIM6tYGeq5KlaRalsVLLXc2knYPJ6nTvmspoTeGDidV/UpO9A3Ibe7
DWZ4YJIccVhI8ufoPV53D2FCMpXoN8AF3fnbPIOtF+k0pLfmFoReXss7CzFZYPfFGNjI8rw0CFXs
Esd3SCpPPGKYUSqQRfu/ot4s49xPmlXkxy0kBXvAcZS5bsYH4V631ZvQJDgBkjc9hvqoLYnbmG0E
ZHH9ZYXrEmO3cudoiHK8VmjsEIbCEJ8QxXZWVAJRhQepfKrpKMwPRLMKBBaMU6T7tqrcLn//CL9/
KT32b5NeF4my7VMTZe/5/4fEmIGk0d/+lXz6lBi7fcrqJ15fpMXG3/g9LWaIf5VRRxixOBAQQ6Xm
j7SYrv91RHyPWq+obUBs+I+0mIBcGqpmSN2CtAHcO7Dof+TFBBkfOHLRUNNHGQvI0F9LjF3ellAP
hEqfDmETWGsgEw4GwGWuJ26BKYUAZ3VqtE6/M4FBsEsBt10BavFQ+OUFCSNFWTOWQP+jquNVlSXy
k5Hqst1FeQ6KMSs3WmwMu0C1YBwaKMMObi0GkrJq7g7xwK+kpS6T9z8eeEwiIoWPf1A0vHzgAJ5N
hRYm7OT3/uBAaxWo3LyAIYbMLE+iV/WVPhBpf6bwfm8QXYMKJqpeyA5dNhgzrTYHWCCcGhz8t2pp
7fQUZ1aXCq1bd+ZdQtV8yTMK2Z0RVZDULQxw1Ia6MYf9UiE0m4TDcDqm7WgXYdXrpg2YW0EuDwr8
JoPJQmwAkakasxhgigXssvsr6fjLSsD4BmNCHngIVJhQRZtW4Qep1tWkT/kp1lKs/RQROeAnkW0p
jLqohp7EGEQRgdWnnxbCF9nPKcRnbBgGFsjjopgG7c4pW0Do4iYdso6fcr/HDVuQo5kcFNEqrXm9
hDFfRVpDqBd54LfzohcEJx1MBgBodQ1389WToH1AEEbRzbFYejmIFPThwqdlfdIyDTs9zZW1GQ7N
OqqRbu01le1rqGJ7nInVwtBgq6OyxCdqHv5eQLioH/ycEZ4kYT4GA3KqgP8Apveha3j5JIXaJZKY
FcMp6XP4pfsILqy2bm9KzKCZ0dPuXHXMINGodiv1WbHFakrcNIION4Ca/qIWG/PQJshMjsX2DWV1
c2sKFCmVwFKulHwn+anxYSHfAtwkPPE+3PEmi01JDYlSnsgns2yjjREi7xsWaQBKbsQ2odIONpTj
9BlshLNTXOjVUm8yTDE4REuemCedp0Az0sO3o1mGsv1OiIRfK4F/PCK03jCuqL2j/DNF/MD5uoSD
Yqyc1AiZTaD0ezLICChjK5HJlfn8ee8ZHQmxhMaqISx/x2ruT/VTasWhJXaqfGpK1UIKJYUCL9Hz
sIWrY0oj2Y4FIT0DuqOJyEqK4lHW2s7wIqC9qGsVVVWSUIpk5gI8UneeEZSavhIiS7prlFJ5/f5p
P+/s4xPCzQV1R8CIxjPk54dlWqUNPJSUE00HoF4bf/BCtSlmIu+hjdPE8gpYun4RCbCqSlX/mtfJ
B1H+Yt8cXVZQA4SVEjxlcLxctl+rtKgpijInRWq0B9qjkL5soJMiE/h2iifuB7CsYtC0SAiOHQT3
sCe3cCeIQSEhIOFqqOhR5LM4DHAWkl9A6r8TOv9GUanxYolgyxod01ZJKiHaBk8KmfUQ2efMNsXQ
ABVfV2tSh4EZuCw16w2aV0D+s1qYvVeBDm8Uq4Z5HWmHBLiCtGvaweG1PAy4jGcpRPv8Tj03Vqkh
zRdouGFWtE5ey1yyXlFYZEgu9SkyfqaZsDPgLVgK0PIc3hJFH7MrrS7DkEPtTRQmVJ6Isz5ukTXT
Clx/kCUqLNnlbVrgYmZK3DabochsKqdQoxuoYnQuZOIgt9mX8NVzoK0fMi+AKcxKNFpoTosA8lKS
AnacbOI8ThACG0xJHFjdpUiDs+KM8mcU4wVhvqYCSi55fSXL/qzhVdw5JdzkBYictPGiFXmVe6Wc
hruCQUkWZORWE1GLaankfD8dp6BTqFNAMAJEf6h1fGwqk5x3AGWqFh4KxklPO8sVQCsnaa1HXiMU
6mOuyelerPDOQ65pJxl4tNcuhGHb9w/xaQED1iFCxxVQT2DCoClxOSclUM3TMOfGSUjLZCYPRQfZ
AWTvmiDL56khX2MfX8I7sDmNMJIR2AFVZBDWjGklrYiHnsuheRKEqJ3TkCbO6MvimRZuW7/8aoDm
QB4XyAbA7aYKgNhjY0FrB+tU5aFBlFALvAR2iqRjcuClsnXVgQ9ddbm8YWkMAVPAh4GSBtTzsiuz
oqsDvzOtUzLgGjiUyE3EYvIGx4RreMUvBg3RLsxA0JUqsFWTjaRUQ0n1U9E/tYWUL0S46jhBIfjz
BgeC01Z+d61qcVn3/Bi1kV4nQb5zhG1MUbppkYigf2TCSaVyPk8Y+BhNRJOTZGKVZjpOtAhQM+Tk
s8EtAa6dWwkSYN8P55RCPk4dDVhwHGyAPomonV/2r29JDatyQTv1kYCtrxSgU7FIylJEtiOCqKmj
damKrcxXB0Z8hcIEkWMSohaWoZw4cA2XZKOg/jWo2+dQCjBCETBpbYwlQeCYzGlFgatcXPrWSYtq
3e4sfwFfh2whlbp0UrLEWOXQKSOW4jeOKECzuMn7dtvo4TXfyc+BOeI5wGlG8BsuQ3CTvewh7H6l
nkdmcqY8FV78gEX3GsyQdmWo8NcandE7Us9Rjylj2j3JObY5W6yjQHIASBCke4tZyW3IKZLMihbc
xkKE3HUP5UNpk7BCvFFkvKATwQ4SGiSi6BtE7FN0c0FVJbCjokBh+/tB/zzTMcdhsANyDKjjwNtd
vlFdFTAiZrV/EiC7Qgod+ZR60CWPhVntdUp1bQ1/1R76DfMcPHlQYybxTK1QXUwHfWQWVnOaM9+J
kuQ4ROmu4uY1qvMX46WMfAOI+IDKAPbBZEbLUstkAE6FU2aq9JQrPNrJsFS2W18v7Kzug0VYMgFJ
ESAmw4q3jtLhXqDU8gvDzrwJOBInUe83MyprFEkW5EcI1C8TO/UDjZGwZyiFVGxwaVEOq16Pynuo
/fpXFuZXfYbpNmL1IKOMkPNyjFKEDmItQHimyYKMwCL7sYmHV9bIz1QV3e/nw+fjAz0GLU7gYHBr
A5Lrsq1YyWQApzQBQOGAwwdDeQxb5LqgCPzwfUNfLGq0BGQnpsLoj2xOFnVbM572mhWcQR/nj2Wf
D0+KBo1fkqtdK9h9qcVAQcY+Qy5QbpqBBBLXH1sJwo4klQR+zejxi2gBD6TjrfEvLpHTaq6awekn
LbLgTHXUCg0hb/e8H7SRjhLPxZihoFeKdF1DK9E1Ld/c4VpSXNFDGqOByyNuFAEAkhtQYgBMpztd
G8axCcnj8GwFtF0U1GhdLeqvaSp/0QpQpiCCIkuE+8sUlJmxCiz/sovOQ8JDJ0QA5kR18h9MWzBO
IMEB0UVwQKe6XSk4PxAkj+IzZ9AKzAR20nplAds42J3X/dv30+lDSPWy53D3xBGKrJcEYc4p7KrP
dFkwqyI+48R2skAcpZzABs1sPeorGFGEXNuqtJENx6d+Gh/AuhBiGPRIAA+VbSW6MDHsb6hcWPvG
FPJnOSsg2gq3Xih6King1QiWMwFVeW5U8++f/RKrOR7+yFiM6ThwMgFdnHJWdamB0YnUxmcmsmWs
Rzh6DXaTU3UlavRFlkCf+b7Bz4t8bBA2o2h51PGeHGNaHCZDyJT4DI+IEVwjBJ5Pa9Et/Ma6snd9
1RRyjqP8PCYCrvWX+wnNtCBVaik5t0WPOvGoc99KlUagLvprsP8f3QiDCZB/sH0BgDrZJis5hqIH
w+GM+Bc13BJwdL1KhEUoS82VDjTGm8NktmloAxlBCfsxMK+XrwW/yjgBQzA/J2pZH0y9klEZNI1n
PROlh1rqlVelqYUNLLwq1U7EjN2ElaACFJUkUkS0+n+pO6/dOq5tTb/KeYEyKofbCiszL5KibgoU
LVXOuZ6+v0V7W2SZ5MJuoIHTgGHAoqlKM4z5jz9EAp5AvPYkruEE0+QqXpJkViF1CHE2OqUR17Lb
TVpFHTgP7QG9MN1thqQye0MTNdd5guiSeaTGhGimbf1EAI/+o659SGCDMva509ftHOxirIpiWxCl
4QomvbGNwylLD4FO10wkzTqx50CnB5lNta64UGiUwB6J9YV5PuO8HFmjPO3FAKcKh82T+MZhxACl
l/28XSEti2EX6GX1JGRqadiyH4bfxXKkQ5XGRZ16lSHTwmvHePglDYHCtlV1qxg/ILJGC0sn1LrD
QM3Jpqm4JN+twdhDJwjMIYKhr+1MPzlaR7HVHJSqFeAbkrp+mUjVfSv4fuylxjTt07YUv389O17V
uYuPi3MQCv2TkTJWFAuAWlZStUqkujxmQRZCfGCsDoTT9fFIt0UzCHMR51jkNG7qEApHM/nh6/Uk
0Wip65uirzF+VJTKeJyp2VsXcqxII7yCGdH7Y7PFglfZ5lNQPuDppkHzguNFVlhRosVW2su+GrrU
a02lv4n02HpphhEoV86GoT8R9pOflSaSzVFkqWw6Q9hKoxeSHvgzI7D13IxaBtmcViaOk7wL/NKA
MJdurCgF4lZV8vqoJrL1ouUt23DddHTspL4se+4ioic1h10AU1EsS3Gtk4Xe2gogPwwOCWqgVShY
rVlV3TCCBOXHEBgYQAlGopguhqN08CNFfGrHVCG4p1KhvMhm2TtqSSFvx3MEUyIREoDsNg0kCCiZ
ll+2fAW7aiJd33796f+9EmvotVHJIVeAG7w8YZYdEYR+Z5VHVKrCSrJyn/CX/oX7LgkKmoy9kWTn
TtH/XiHBx1FGYP6gcPXlqQtlSN1afVMcJaBrtyprfyVj1O1hwjydQcf/ve9ztDtBiZggowtfiiHq
nriOQoqrYyDRUdalpvOscZzPIB6n3eP99OEqJ8wSMaRJXbdAXUCRtVYLq+o4qknoNqJ5RZJX5QV+
HzthO93mFScNrU9G7+uP98H5leYUSRh8uBPYvVyUJ0kto8wwTiTOungWjVm8MAoxvJgMlaE6C9I1
rgupp7MCojxMzEsAUwvGUmhsojrzz+zqH94O8+bksfD6zhfvoe1bSshUb49jKY1rNcqOcg2byde6
4cdUhoxx0ZxusJnJV7VmKGssKPubzE/EnUzO2hne5wefXqObJNPZw/8ez+j3G5Yeq3WujmJzHKoe
uWk1hK6Y9+fMuV7DMRbfnnISI5NTEC7A0OLAVQWm1A1RPxyjKKapHvTTS5sUVM5WqrZeXOhIjdn3
kMgWarPLuFekN4oVRk4ldl1op2LKbkRUdAGoKnS1ua2CoIUs6EfzCxEbTedquqAMjh5UoQ6RQ272
o4hhqWv6/Icrh32ZbOqs1l78qIVe2CJWo6Vfx8WZwuZfXRWQCIYaLxOnVLJmlor2TjJ7NYim8WjR
ZlvLfcPWmWCqt61gKbWAOetcaZoDX+R+Js30Psvlcl3IomaHtMZWaLAncIuq2I1+3q8wI5d2QwDt
IhnE8cypYmlGQqoEAwj1EZgZzoDy0vPSmiQ9akttPAaiMT1g59U7U0qD3o6S1PJq2NNuYoqbOU4T
R2Ks3ArzKMARKYtdZQTWlYy9/1OsdefMpZZr3+m+TnODKYtiE3et96OyJBOh0fR8OlYnamBZRf0e
KVxqm9hIrL5eHT66FOMRCSoqMIrRxcE2EFDi5q08HbuospxS1CpnUPxs3SlhfWYBXO4ip6ei+YH8
mBmnM4bfP5XYioKvZfp0PG2PDpkhzXEafJzg46q/wN7BvJB0Kpuvn28JEpwuisSM8BD6HmhXFheV
rKqLdKPnopWK1Yg8KnatjoLXI110xSo8hzP/a3njgox6g6O7TK9XWR5VkcKnbdO14jFrrGmlUKGM
joal56Hsa9gniY9S4NRRmEcNUKSX7vu66O5LJbMuhjyozwzxD945nxaYH2yJ136iQ7xtPXWlJTC3
VPEIZpk4fdSNtwXAg01yj7Sqann0tHGYzrzzj9YAaBZ86pPtAGYki6uataokcmnOR80XYC1akJwT
NarcYgxa2o+VRdCXz5G0zlNcdRLx2NB/w169L/fd0F4I9DxIplfFm64U2q0glvOBcr9wKx1Fwdfj
44PxT3eMVsQpNwfQZVHUzgnNkMQo5mMdRtlDXHTyqbqyVnXflGem2mmovd0EGBlUGRTQCkMDTHmB
7BTSyAKsptJRNboZFqAybdMpkFdaWmOjSBwZB41i9EY/ac/Ub6f3/f7KTDcsP3Gjsej/LR8SPokI
AG3NR72fxF1by9O1HwvPX7/Jfz8exhasW4iPT+bvrzjSm5bsNKYZ59xUPOZlkrk9//mYi3C4LLVI
VkpTjruaoInLLGj7MxWOcvpIi+d7PbCfqkVFw1Xr/Sif+qDys0iRj+WMYqk1BfU203wIcaHVySW6
mighmH2exWe0TVTObdGNg4tLoNQ5vpgZCDHBF53S7BWLiRmW9+QKYRBK/792imDmb1Jj61Ixilp0
53yaf42yhlsFGUDznalH3d1QCE+aNqfXZg19YcUwCODho9/+pc5asbcglMywwo1ghNkQm9/6iISu
XM/82FGyWH3Uy5g2atAUwmVqGQVcSHgr54xJXxGTd+/JPFlcwAVhoadXtPSbMEkioB2nJ/dxI1bw
62Wxc/GCHQ/GFKWBF1rI3a4EWhcQGgnkusmMPBadws9SyVGiZuqccc4KRACVEiBGaIW8dXq1eiay
E8F9NsqmPc9pJNhjjtYnzvvRsunJZ8VeaFu4E9MYxLKdZVV/i+yXkFpLbrXdZPlBa0ua0MKCptey
oZ1i9pdqXsVPXw/Rfx3cGJwwYICLsb0CSlwqcQshG4pBaat7QwnDfVlm3UbS4iJy4kDPA1agoojs
LOyqS4418SYY0nawqw5Rl6NWglDZBcJiiNeYsSe2QrLBJhgTy0v7CvYyxqwS9rZ0Oy7MyqTfbFhJ
UbqmMIQ/VJpTrWfWSbzqZwAUh/ya+ioZJIDGTJ/VdkV8mXrmxP6vacFUJC/zRMhg42P+v58WNDHK
PgnM4r7vq3pFtDfrDF8u3PmRpa4ZJYWXaWazEQOSuPFBTqoz686/wGxU7rh64/cMnILz1jK1S+2S
runIB7i3tAQibZFVXmG0yaYVWw07c63bCkPSrAtTZjNOlcIZCj2+CZEZr7/+8gvZKWs7aUx/dang
YZw4WO/fRS+OkZLnxXg/ZUP7ZEiDCW2uDTVkm4kZp05QajSRRrmUv82o83s7wGfxKkc938M6Ttub
TOkNR0ym9K+P9P+AqPml2vl/o47ZZIv4nK55/Vw/v/xM/2fbpM/5n8072ubpN/+jZpb/wHITy4uT
9SlbJz/5j5pZ+oOWAICmAZHsJGf+h7YpGX/QMjawNTj56mDuztf+W80saX/gzEzX9NRJ4ARKbf0f
Qun1X0vlXyLzT9TM7+urvyRuuDgsw5MEHPCLxO+bnVbHl3FyIqlku6QVkTWr7jwa214RviUGEkKt
s+Wakz12e26kBBvJ1zugSGS7o+8IpbJ58w7/vsO3rLbXKvr3Gv/PHWmnxeDN9jtqrVwMxgRSXoo7
E29aF+yMrc7KELZAne+K2rT9OkMbM7UH0E/TrtQG5sfc/VnF8kNltswIdd5JvfSsGkhwJME0XKOR
NQf4IFtJeXo0rNZYpe0EE3uOE6I24lvZCIpbIAZinTJxl3bRE2Dsbp6LI67Dl9z5w0T6py2P9bDJ
0yYgdl7QvNnk9BtX3CCK6Z+a6W+DrHDjObgWi+IYiumxyrpLI0sM2PwIbQYt/qYMqP8qQXqhLfEA
a0tf56l4N0HjQBHBv7pWv5pxkvz6hb6CWx+9UAbe2xcqtaUONDz2O9wwiDisTKcD3XaC0Iw8a5Ds
0lJcPUXHG0l25JeHqYyfityAQ5moNhk4bk9CSqEN8jr1obQE+s9aY3Ppv3eGRNtnvG5jDefaBC2I
mQ/ZdgjKxOUkFjtWLGNcDKkJSlQPj1UdU2gdU2qnqn40JDQqvdHfVMDWXz/qq4PyR4+6WBz1EWN0
Iob73eQjk0lDqMXxjV4rF7zkTdvnot1Tjjih5huPvsL4nYzhSY3SGBSerVtrq82gxyhQgrt4QEVj
yS/kCfrrGcaLbQQpEge5txns+Q1+q9cQBc+Fxi9a2r+H/QLASQqrh24jVrvaDzbTPKwzbReJsmuZ
o4t7zlpU/VuzXiXYo7Mfp0+9Lj7oKDqsDJutenBLo0mdNGH4ShVC8IFBa2eWdICR61CI3QbjcPf1
W15QOX/f6uko8maG4mDGdmOE9a7rkA5EKOUCDkI9qVo97IZ2DF5qjeFjFkdA37u5bnrHDwNxo/a6
UxflITuZC4y1ccYZ7P0J6PftLA5pesxE17Ss3pmw8YheoP3CzDpng/nqc/nRmFrU5Hlo6XEg1sjn
sQyBm3NoWmRAlT63rtaDguPs0zqhqCecx6U1jhIIfMLIt+He3QUZvb1YDK8oDPdd09Q2LZm1otEg
MdLoSTwxgORmAyr98+tv88lyvjyaGTgBj1NR1LsxT101+GlltZ3EKHEhVKWGcWZJWbTUf7/yRUGm
sf5FGUTnnVQM5GwiB0abq07BuqdyVmnQGnV52VGLYfvjfP1ki/ze39dcQI9+HsDsTPNqN1jzHTTI
fZyYPYcyjhvNoP9Kotx362kU7pOgc+ipb2gXroD58XOoaVl0URvbY6+1KGjEbzSqYrup+x9WMbCW
mVPtAL+c879ewKX/3OtSrK5rEx5lk1nu2qF/KqNJtuUIuXaldrNtqrNsk5q71gPrXpabVajNo2Oq
2WMtI+UzA6102F68SWy/ZZ3g+kFw2UqDm1m+O6iak4T6fhijlyqSb4ephC0MQ8YtJQFSqngmF/Cz
1WjJlYAzD4KsKtVujpoYzCN3mxxzBkU/irP8qA34v8rdOqOh2Qe1O5XIY3Fq6DThqrQa7L4jB0jl
RkBGRsDB7VCIZHLAoEXRwPk2sJWgOpf2t+jq/X7XizU/z4V0ynyr2sWNoDpYbZmHuS0He06iHjX7
rJ8c4nwH3/HJ7ocR7q2U3BZ6KV5pUqAjMDdn2+jFyEkCFSUDx2zNR/aY+5nitUnTbFLZv8c4/UHx
pfupUL5DtC7sIUnXXRM9i40UUonADodeX7iSMe3NzOiQ4OFIlHdnQJ5F9f/7IRe7g18lrVmoUrmT
4xCBXLTXdX+X6dbPXpPwTUOHV3/jc+21WVmpdbsXc32Vp7lwZsK/hud+sAguaerweOtOZmTukiIV
HUje2NBhl2bTYwoJfEfSSfS7K+WZ5Aji8IPe+UspVK0TdXT5cNGp10Ta2fRDAjed8ES3uj+JCqzo
t0qdDZAQOGomdYFT1hUMrLHK3HJub8qSdMIxcNAGuUpZ77O036tCHtj4bw5uHpqaZwHCrfJOPpjl
kKwtIdikvvw8wxWhNOsRnWPqQQFINSWK8/1splulUTBirRtktZV4W9QyztRh/V3zYw6Vmn+NvZVq
K+AXkO7vk9R45Ij81LOIYxlQHLJA2ZQhvjKDXq+qUH06s7qdVrGPXvBiEzNEnI71nqBKcaSgBUY8
NgASLuk5uDwoYmmPIXYmSo3aXuhIK0mHXPZ0FkWXnThZmZQiTpuoz6TvUJ6XakbSahB6ftvu6OlD
NR8phL++19dF4KN7XeyIfdEGVa90/Q4Dlcu6vzD6S1LQr0kr3Td1ENlqp+20wZDd0ZA8VAKuKWEG
YdW9Y1EwwEpYj5kCnjL/inOwg/FpDtILQzDXFY3h0qw2Jf4uQ6TbjaFu6llZpypJAb6/83EBShPd
rSscFIrvJBZsMkWWnMmob7Ea3RdKv9b7DAmM5AnyTaofWHttQThk/Z+jbKwCJGZRmJ5B7RbUpN+T
coGD0pBKo3Do650mAEO0XZQeE9iqbotceiuZNYJ/MzppPGnBFsieGZmiK8zWupO0+TkSCIFRTzGr
Ee6cHkCW4RLZlHmSjN5YUUN100zjfO5mTzf10UdbbNnCRPs/CLJ2F2f4QjuFBTkSAsJ04eehT61s
XmHqi5ftaQKKCjFlahFjPWEVBxC44LbJowxCpBZibh/F4ISZKTjzrNYXVp/LjokRr5PPouAwZ2NP
b87UM6/dto9ue7HrA7QVkJWtYtdoYkv2dId1UpvoUKgjadVb5ewpIVYcNYwEd1KLAa12btp6p8HF
CaoDEPgtAUpXZTdtNOmkMse7HLptjK0PEjYcUnzNJgLFOqGXrZemRrrCa1C0ZdhGdmlkUH0TA4cG
KXrqrOC6LZAqyYGsbnIhSTYKbpHwqOm4piE/qKSMrV1EL1S2NDXrKb7VyFBFhlId/CYt3BBNcD+l
T2YdXkeDtC7VNLtgFm0rP7g0hdyLfWMGb+uILAwUMXfoSzRbf0oS5tGpqhfzcd30+mObtBTVRhF4
vclnktN08IzBVM4g/Z8Vva9A9ZsSX6oSvePwWu58AE++KYeJphlK9r3MH52+TQInCKrEMYru56jK
td0KSKulsSk9K+8Gr1AazUPZ8ig12i6ZlZs+Vg7KHFacThTtapT7g5rnuIQo0pkt6rNTyRKiKwaS
Boy4THfgYI9ESH1vR76BJpL/UcjhNbzvR3q1j0RfXo1p067Tomal1IXcRlqGhZYcXTeZ9DzF0e3X
6+Snd7SoTBSW3HA0cpCMCjtTaYqxZox6ub3zlXxDztDwANECA5By0kgnVCW4UDmSjkrY1cgEjTUL
DFKhGczoIvBPgqvOD87Mq4W79T9r15IJI/eT0TatWO6CcB6Y8JVla0oTrOFv4wTSyeM2yRXbEPSr
NuDYDHlSxNtTw8ksk3oHl0UV1keB9n0gU7CTxIKFOz6Xxf7Z+WLJIpfmPDLLTup3uZps5VlaDwUu
7oJ5YZjFVmeqm9280jTTyaTw5v/yay124ExG/YSR9ACoLK3bxF+LmQY7PDL3oW/iFSauG8tyKw23
hrEnysW/J2ZrLUcTOdkWjnuzMl+bYXtOOXJCZz5Y+F7L3TczkI+uDZUkjTuj7++VmPgupcX4AQUk
La+RU10DjqIl+c9MwJCMVUIJizuVU78T06nx4GJhVyEFL0WEaE2o42fdFM5wThaenL8Hz783PrHs
hLHbdaRonjCc4Dt2bOEvmHTWru6LZiMHlWRXFKMRLf8ENAxqx3dRw3YmAg3oUSxsepPEUxCDaEd1
Ody0gR65ipTeaqRMz3r8ZOCY6+bi5OVVeyYU9bMde8nE9VMBXhE6BGzu+nuttUyP6F3S0ARU1XX2
JCXt9yFgg0A7vVPV9tlgfbaDElsQrQsvM124aE4GKmpnKKjnGO+8BBkTn+hnkFPVnhmJJ6Tzo0+/
2PP0UphDYdC6HfoG2o5ifCFVZN1EYv6nUnWcnorgCjdePB+I60YTf5AKtjtDNLmzjNtjhT3OJhtW
5T8aNcVZN7hCKbfr1/v7rwB/KA78s7RceGfL8Kl5w/9CpP/kNcoq/TnWf4cZ6P9cPD/X7c93Vqd/
/+JfUL+gY7YAXH9KKII3gREpE+QvrP/0I0ygMR99Va8jq+Mk97d1qWT+QY4NqcwqyQGvv/Yb7OdH
+ARAcKB7hn5B+6+w/tNh8fe4Ylmku30ihxsQIOFULDUglV/GalJoiqslFhpRZHYF0cAJ3jKRQFkR
Uz0nRf+9DXDQ8Qt8VPIJfDEOYDqnUepM8LTWs2D0TpOAEL95ndd/3cVb2P81znJxcyf1EBYShDgj
XFqg1aTqjCJzSXHLZBg4GuIrpNXivkunH2jFBU9M/e+nJqwdpvN1WdbXSY4FG0cz4HlxwgyftHbg
6Lo07yWpFu0BKKBJ8Q4iEugAhCvaSkfNl2fm9Tz7jWsMRuppSV85NUXkirhoNXUw0EbqlqiF04zh
WsaZSjdx0abGmQgjF/flHKZ/1S3/1Wz6/60xhg3Jm6/7Lx+T43M0PL+bJq+/8Hc/DKdeqPUQOeGp
khxx6uH/px+m/UGGFH+o8P8raD7+mSKy/gekCEs5qctQ/tLZ/WeKYGJC/BM+3LC/TkxbTDX+m37Y
6Tj0exj+s7XJi+5TH0imII6idCgP0tV4MK+zjXyN7F/ft/fCmeqa5/jwGoshTh6bOIZJIB30m+4y
fLCHlXAGRviscHoFJN9WDVYSCeigpYNyMG79Q/9YHIqV+CP4pZ7Z+2EOf3L3p9XlzSWGQTPaWW7E
Qx32yXVrYJxvBHHtxR32P62htQVQZT3u0kHYQN9stvii+puhEUcsDLsQWlKlrrMOKzFANYklpazA
XRrDrfwkcmVyDlyLsKQNSnXdgWcsuRQK6aqNTROrLblxCUUovQ7lBafTWFyj2x9cgmoNTy990+7q
pnK7MAzXUq2bj6aEI63cmsGLJLbFr8FKiJosNc5vVYctWQS61IvY3FkTAP4U57gxmWkJXGVkF3mY
i5gv3bYNvjVWX3oa+jJcV7pwk5sJWZm9UG3x5bC8YMzSazEVX1oTj3I7Drv4jsgODVzGMu+gK6jr
YJA4PRVB9VMsOiyEYxXrzBjgC3Vj8a2KTQXwpC7XctGSGJSYySUnRsEtjKxY45TznCCaW7etGbl9
20gXfajnx6k+WQQG0bBPrbo8JD2kDzq6ihNMjcUl2tFus8x8MZIOuy8oTU6G/ABVgRBsESTn60jR
qr0c+gNtXwwkUdii1ogDyS6UuvRSHyVDrFRPmRT1F/EJU8ulrFq/WRM+WPE/KXBfe3hvxlGnFkaH
QlM6qBfRRnfFwVbWspucw4U/q/Vei9c3f78x4YUxnaZCjSdKZusX+NSP1yfQUsAppnfj2zDfq9g8
+7ldQZNwJVzaKEYFe+5vv37EBZfy92qyQMpioet9kDfpYEgH/I8jY1/PG6jzSOhNl7pd12+GaGta
2wBc4+trfvZaKT3eTk/Lz7WwEFLlkCkD9ssh2EQ7JSjhuhNcC16x9rux94RQas5BS5+tCAtoiZ28
0iwkbgcTCzUrgIOO/9ncWG5YxReqiltlZl3mePfbYpyAVxpPMLpiL6znYleTvTVn6wjBxyA9hpJv
VzgCEigTOrNRPOFNsWdFOfNuPimsX4fK2yHRtnqq5s18SCvycvqbgT429iDYy0TNXvuzkzdff4PP
elXSYhfRzYA0AjmYD3G/rutjP+Aba8s4534zqEb0lUIDNDHxodsbuyF1IgGfXBsyl3DddrDb78rk
+us7+WQ0LJWATQsRb56E6aDCTXI5B+TKQS9/WFJB63/79TVeWXcf7JlLcwPsWixJSpPpgGW3m+yv
+pVwmPBM1y6Ti36rrTBIdbJt58KK8kQP9N4WV6NzWbnW2rqpVneQ9LaTd0eu1+WOvCwbD+szO+2r
H9VHt7bYrEyxy7u44dYkcy1ivG3hIn6RdZgmN27xCzB91p182MU2VHkOrD++fiML2tg/835pj0UL
Nu9nLZ4PWGJ1GVImXDQtrwD11prL4h6Dw3mP1vzMsfazZWZpRdV0QtY2HeRicx1sQod8CztxLFZT
ZReszr3LzxbU197Um9nTB1oamiCuB33tr7uHfFsfGgfcZ4PY/z7f9DtzVTq+F174nrA9J2n+DER7
feY3V331bRP1dj6IJjCU9hzFV4RC1+ZqoCYIL4cBJ2PtGALgRrXdiYnb4Tnbk3p1ZnRb2sf1zus3
fnMD5AQXuU+i1yE3QodMzwdT1C8RBa1OwktTBG+BJGXt6+J7E1jYWqZ2nqirVDPWKFh0Nw5SL+K7
aMNWjNtnKNKm3WqGlyXwVp/ojLkm9HpaBIdy+s6p3aH0dSGCrcK6Xyl961VICqEXxoemuDXzo2z0
4Ml7sBWnI9+hfGjE25NgL1duIu0xnjo7mB8GsabZdiNzh4WE3XMker4c3ErTlcIpT9BxAIpecAZz
Gn/rz986THoTeS+lxXVcBLupjfeh4K8Go/WUat3OpmtC/FLCa4yHtmMzuFFurKRoGzQXba5vRqCP
cbil3BnGi0HviBsQt1oR8aHw/tP0O32UHlur+z6C9tCsB7NHrE1S2UsodRdVeS4s7bNldylntMwo
bbuZZddcR3tNtsWLdC9tcAmOnPxa2rTe/Gy+iIfxHgD9YriTD82ZBf+zdUZcgIfYcfVdFnLlQLiW
ZweyLflOdr31kaM9FHJA18ubs93pTU3Vhah8H+UzuOVnfLnlaV4ygLHarJ4PY9pdzPjjzuQyWCmb
WhcO69rsr+dY21oD4FD/kJeDayG1JTnF0cy12h2DpvrWWLfzuM/r5nuIy3sczWQeHDWtsLvYX4lS
tYoT3KLFyW66dSV6KRSXsmZA0tob1X5d0gjoOGpDdvDMIFwVQ3zBmgvsDSdGKB0pjTwjuZyDg+Tv
grq2/eSpRp+sX/mdVyp34UmgXGwmtfL0sDvgzmFw4ipx8TqzHH82hReAmmgKo9m3rCFdQ0dY6nGC
xjU5cQeQ7Sa7kLInqLy8KdvSd3gM2IY2MG+wVc3OqFg+uYGlbsEfsoiGM3O80TUnGwnnPCiScObx
5NNm9sEmt1RZJey/ZWNV8iGqK/E78u55UxdR4EF484lAtPqV0fvaqpAgOeDWJe+MUJEIkEksnnZQ
6H9FpwUThzJyw6IVxE5j0/hdb5cqDdcyGAgWKIXMaXoEELOld97QSs0tth9w/+HTtS9JP4TnIj8/
e5rTqfnNejtngm62Ae+KgmXqNyabZjgbdjK+nBkNn11gUROMZtrlas2EmXbDpbUqMKEXyHipWR8k
75fw56szv3PmYqcF4KNvI79/mikqJXVo0ukQBrR9/e8YOXoiLsr52q9ZJm5zS7P71kWpqdb7Ir6q
lTOj4rOnXBTlNKalMp2ofCqEiqWdCh3CzKsaJ7mvn+xVB/bRky0mlTX0RRrk5nTIvOq76JlPL812
cLeSrT+ssp2xJ2fXhrbgmZvcviZ8gXCDF8lp14bb/Uh+sGv/+fWNvEIz/74RbC/ev2K9L1sLKyW8
+KULdXiZipVUbCrbiL5nD81NH630tbHHVcTG8ngt7LJ+FR3jC0Fc1+AQNOSxG/+VPfXBppHtcNed
aeB80iTRrFNJ/mYcw4sKhF6Np0OMGaAVf0/Mh5Yogrlfz7+g6TkkVjpW9aJcVsMaYs3c4Qu1lukd
+xaH+C3hZlqzm8kbMC4itCbauWLx9H0+el2L+VUFohJ3Md9tXrEeCM8dITWZKz/qVG1nvsjHgx5Q
7v2j40I1zxmmBYfw0HjtYbhtLqo1hUe+J5d4Y13o36rreJN7pQOnfJ09aC66sZV05szzCfsOrdr7
ywMginkKdeIwkbUUrlt5pG1W25oKR4sj8HrOBfYkVwl12zDdsHxJN7H/MI/umNrqFk/vprpRoyeC
8NwaEsoPk5ih6dCdqRVerVE++gCLWkHTCXAfTW06+L6IkfpFe9Vq7eU87bFQoNeXwhhRPAX2SNiv
2n53cjnxNLIR8NmMLpUaJtDKTFZj/oDBoKbsGt0VaNWmubhN+wva7UNGr6i9bvLLsIbAXSRn1rJP
Zjyei+/fK1lMlkD/YjrUq9E1PSzM7N4lZME1bIwu3d7FNN5BTuW2duYEW3TeW91dJ1scKJ1yx9nA
xoD+DHr06UdeLKw9xIIpJeDiMEbQvPVxbZhP2bwVjJtI3EyD6HTKZV1YJBXGXplhSFMfcJSw41a2
0xCrxLFdBWRxEjMVTrQYiOIKMfDUdE4UPb3cm0FAJdML55KzP2m4IyR6//IS7C6MoT5NO2oPh5Jf
4phMytmP6jJ2IRSKChJtO78UjfsgtgltpvX79XR8ZUB8NOAWK3VWpojvsUc4FKTYbCBr6M68I3UC
g3krdM1tARBoW47/0Dwml+omXrMbdXRIwGuuAk+ZNtm8ir9J+6D1xrvJ0+8Q1P3yL3XhuowflUby
zDMj7JMyGpHb+5eENEkyfZM7NdcKQWzBBqdbjrLKjnu+SojjCglq+/qtyKdR+8FbOSl13q7PKshs
nHdcK7okqGRHDtuxPJi7jFJAcLIjRmxr1TZ2wXWyDY6lI+wt9xx/+vQ4H116sQRjT5piGcCl9R1J
c3vdHb14M18YZ6rNT+AH+n3vHy2q/BClHH+/RTTIcbwzNv2j8FMH/LggF8k81wr4uKql+7K4DH9i
RAqXAeUgOiIzsM58wPTnYtx0sydv4Zu3e2pRnUwD7+uv9gnbVzMXiycUybGHaiUfNMiRBBd+m4Qt
mX/Tuvsll44ieRxFvZGwkTsTuuHTM6cN86q+Z9KTtivb/QNBCpdk4pB7VZJnclANp0G5nxy/vr+F
QPM/yA/uqe/fCSKkEOoG72Ts1uFqQmmaeX2zig1XO5VEpYrwx9bvZvM+gRJra+MjaE3pDD8hrcub
YYuLeNXcEN0hdI5+mZ9DMRZOEb/va7FcSkMxNpHMfYX9WrRcdbyRWfXuNFx/Ow088io6jNXeED0I
Dk7y4+u3sdDR/77qYtHLOl8UFIygD8NugldYyKtmPoWnfBs6T5H4A+Wl668jLd8W+j7tUHIp1922
zKCZrc4lxy06y79vYrH8Qd9FpKTz6MW40as1CgJSEiVrReuIGJnWLjjtepPwS74WV8goBbKFApd0
RlLIoK9exLgr979E+XpIXJ2wE+vGxFg625XlSiHZhJwdxGnhBvmQmdnz05k390mVZixWQhyw0uH/
cHYdu5Er0fVXDO8JMIeFN8xk56BW2BAajUSymHP4eh+2DUPiE5vG28xCGHSx0q0bzj2HnawTd/Ce
cr15Z+zhNWPxQKypUy8YoTvZ9jf/lO3oBjVWjCCfGP3aq/wBPSurpnwhWwjx9J8XQSqp3i8nG0cc
8FX022wD2K8JaUm92oW8iuQdmto12FdnODJG3GvJyqG7g8R+sa7SzPp5pQRyKhAVw/1T/X1448zi
DJVHN4XQZ66Xzmgm7/GR2YgqRCl34jGzwidgGm+K66nBHqdf70x/h/Sdk11WX7bJPv32UTNbWafK
oIwxPkq5QM4KoPhmL0KPTMHD9gKlCQfPzGHNw1yoAqNB/Ofag84jo7PJ/gPkTpW6qCnn/MYlOmOQ
Xag/PqFLlk6aWTqZgUBU0mOQFuKoiQsxMCOzYjM3U122Rl3URTU4D0694fViiw6pHUSrNsJxsN5i
I396/BGLM52ZNdYvRfCx4SM46C7SxqdktYZiUc6al7Dktt2JAr/dkg7MAnE12XNoiULLbNQrS9Tl
a6iBM11nNPTi6ZT5N1h53pYM5pwszI97qGpOOxd4f3LZHKsdUjihVukslBs5lwv02K2pSwBIvAqN
xmBHjdYapeNCqh0M3D+PTUBFaZdPfqJ/y9678+h0X2BUsMUL/ZFdoYltjrfmEn8+3rqFrJUwB/r4
XjWAXwWjAT1uie71PGroW1fPPP4ZdcY8oC334GuQuNITSPPefN2DvuHjwScj9MttFGfGiYBlYFRK
jB1B8TDRYAmMNa9ood0WLJI/V7EeQIshTkcSDIrIuVqjKSP1ARy5UTqJkZxjvdJ8szIAbrA5k1GB
nMCVOUJU8p3VM9OD0y3s+g1KZAhbdXrlus4oRv7vFRSFn5/Fc+FYk/+5rrSRmj0kJ1u1dRkVhQcn
tNGmaPAWNC4jo7qhL1ftv7Ktd2jMZNsbtWUjA+GwumSxJmTtjM4OHN9cbdudbutv2zGzV2MclRE/
XTKQO9jQoTMaa7RzI7Jo1As9XdmV+/DIv6D5YxdYoiVrofn4HNz5Mn4beWbEcjRwyKSEO0kr+yZC
vhstG3pBNIAhoAiahggdd0C91w0EWXURssU7Kjt2ogpab+/Gdhc0vgI2IPlqemtyqHD2aEYB+r8w
pALKWZReRWaYmDx5LaDggB4konLCcUSFSrF78INMfaQqVAto8tl4rCZFwLXcAMxLmqNfAxRy8M/Q
SZM5rVzrM76XoH+b8cxicgkAAq2AtW40wYwPhcWYKBAZzZNvPCNLZ4HJzqShzFxt1m76Ut7g3lT2
zYZOUAMpojEkYHcO9HKtG4N9boxWB3YWj2AAyc1R/WRQDa50cC+ruVUYtf7UG7nFaJUTqJfH271k
XudsByAgI9kwRSzMYdx2hmjxWn4oNEbvVRYSdb7WOdKpOOY7stJIuWRT52wGEdVTiTeNmPujSksH
QrmjeuQ8K6gAwdH96p3ByUM3nRYZgPLqqw/XdHd+2ed/kJRBnKjtp30G6shI9pC61BzhZLB6bFzW
Lu5SKkuY2dGgCcEln2MQ1qJQQNpBN0D4iJtNHRgjdpjBRTqikc7poRwC3VdBHe32DGLEZNI0Zm+M
E8WvXKajHkkfPdRiIAILd3ovd8cGfvlqO8EU0v+2FjOTDHx6HDK9zGzHD+oFZF640Kxa/kU49t4C
jgCibz0A/azDXTqH/1M8/7vTJsxMLpC3eV1Oe1/qyXn4GvUcRi2YTD24ZPUGzxpBAtTXy7XDNv3w
b/Oc2VGS1Mj4ScAajXi1Pz3u0hQnCL7Cqp8EqKTqOcoNal3qfKAr15VJLo05s6Bg86sgr4O1HU7K
AUF5gobmv22tQbuURZJN5d5KWMRIOg/iDsqhj0ddGnRmxDqKg0ZHJQA71r8xwk0JC8T3g/r4x5fS
J8IsakXnRATYPJZRYEBSrLI7/5xDCZi/0C8ljMXt8TBLh3IWlvZ9V2ZiLOKCQi8NATnA1kVAv+Q1
DcIG2bey3MNL0pOV4Zb8rXlPuicJyOgRjFfcAJgO983euxU7cojg1+rNFUK829ENnVKFPLbN2mg1
NlGy0uunAH774ykvWcN5WzkXknGkGhyW7kvQvR0CQ+6FHMFPAHHeUs2/ODc/l/vgJJ7/5YAzA6X0
QiyG0KnY+nvlQ4GcaQfiCVUEbyD6nT7ZZ/YCfb2AaOJfH7qpzEr0vpRb5GcGJ0jBtB1CvHF7aC/Z
uZ7WuHqKD2jid8YvxfUvqdXiYG0yI0L/PiLT4pA/ZSsFhoXLMe/Vrj2Gb7yYB+iQhhJGew6KW1Ot
0Q0uxfX8zMYUnVLUfYZjJFqsWzuhAYy8OiX+odqgBe/v76AZNSCYAR8x1x/vIr+QDJlze8apCFbB
HjPCWm4DsuUBovTUBLG9v2GPyVvBq0jSat2BfkbHi1vLWprfQkc4d53dpioQNyOK2SE+Mtz1X9wt
rtTclf/kgg5d9hr7EJySlSO+tPgzy5SB+acHHzGyyhvBiK7hyluykKy5Q+++u1BNoyhNhZ8VhRcv
N2Ppra/P/iuN3mowuq6RjC2VUu8b8G0YX0ohQXm3fB/hmd0zDmeygkocApSskV45VhWvwk4+8Kr/
JOog3pjyZ8Ee8FkECbvMhKyyS1bKFkuh97wHdVSogC8qnLTBAEAY5wtq3FpsCpanivonp1WHwAjN
YuXWLICHQL6IR/Xb3KkhrOQ+x3BQSjRCBB4QtzNFgPNF/ZirnNYacGJ00W11LMXOXznbSy7UPWv5
bdh4qHhKGrCzjTsFGqzK0jbooaJ9AFnujXIGY67FbNhX9krtwiOl86fyo9oEb/kJARkyACL6IE36
pXaTXXnoDW/Dr/X5TzbyF29i3iLKo8+4TkGyvBXql1hGjAzYDwu4HQHDJA1pvMeX+x5z/zbMdJO+
LUCjlIJPaIbZxiIgckHUaqOMPjsqNCLpwxNBzkHkHd07ApDrNXjGCfDaco3cSPZatpeapQwWEEt5
8iIbmw5xWAEgrqM/UgKh2YlrGKLoTL0Pa70mTzmqX6FcnSiAmbhI1kYwGtJmAnacFOGf16eNXgyC
id5Lm8imwr+2kdGlsuPR7HuMIiyUxqE0T/ybIqkiQLyAHvbDW0muJeN6YGRK0dQdRKI6Ni3UAFk3
YjyLxM9RcYigRc3RiO/FUqf4FmlmIdQeL+ECOwhUtH4uYS4GNGi5K4Q1Hzyv5rlO/QHzZXmp3Ymk
5YP2tBEt2SumaPFezjy+pIkhqkaNcGupPz2kw6jeAMwF+vClGldGnx7F3q52sahSyFkXTkPFKqow
MXAWhDUfz3h6R387MzMrS9elJGQePqEpwfUW4U0wIX5s10W6MsBSmMzNfMC+gwBDNWBJS7PVByOy
CTzA2m7/UAbvfJDzFJXGFruhrsD6PZ7UUvVzTq7OJ11Qpn4Dr9aCpPa+3zAbcvHdQGdc0awt9IoM
m9R6PNiSuZs3OkE4sBtzCa0JHTtchcFzOL+/DmNodoOgK2RKQJA9CE4sSNSBYJ0DnS+kMri/A+hy
uBokKB1YlhC41eUbD3BoKCJdjvaVx1+3ULOB6s/PEy2CTjVGPz+qB7IzKo7AfrGpFqYGHxkZNDWy
EXgHYWqnUaMC7Ru8y442HTl5oGYdZDVdCum0BLxo2xAZdiHicBbdrAs0bkTntqRFrF4AENUUgxFQ
W2A9SA22v/cEy44yVZG/PJ7GvZfll3N6z51/s21JyoPyaeCQZ4SPtONeJZu7tAeCGqDOJW9itpVQ
HAQ52hZf7QlGcwGymDETMGs8eUDNA5DYqcnKvZ2MwW/fIv1c0iKtSdR4OF3y8F7K10ZZMz8Lvsk9
4Pg2yVDOMtJ7OQKLQfMYt0TlkklvreBUypMQgpq1NB4v5/QS/zaD2UuRgL2+rHvMoArRqhOgt5Oj
DCJt6iG24mBX9V+Px1myp/PWobGmROJluBso1hyyd1COPfknyYjf5Zfx1r5FKzuywLIB4cOfWwIg
eVUkAlaOt6p9uY2dQIt1WYfuK7wNEXAaREatKqpoOH2KbSRJntfcjiVbc/+kb5vWoiIK7gQMXR45
0KAAK42ksP8mnVO7d9kP7l2uVY9fh/Ev7d3MnoIRpyfCNNVOow6IdI1R7+3AjJF5G8zcCvVXSfO1
3lgrTy2NN4uulSYEJf+A8TjkHBX1WqvFdq21bKnqdH80vi0eD+UKIabx42Ck0Ye9j+4RYvcGC//w
8Qmc7uQvJ33ethNkLYN2LRzAOH7jur/CqYCurh60K+mTJeN/f9q/TSDks7rzp5cGwhRub5eHxAV/
mk5MJOs27aY2Mr07yDZ6tFwQn3cbssrgvRDK3TMD30YW2qqrCSQrt9iVl9hsaVVg1dGzIgHE2faY
2xSjTeVhm6IgbXyeiJHA2Pbqd6rfGMOGg4HWixqV3CHWaUmT9PDAHR8v+lJ24n5Xvn2b1IHH1euw
6gUw66aowe37CzpJ6ozutY1yYvV211qJXtYru7zkSc37dooyL+UCHf/b7DZuozdOr0MUxqXdaHkX
YFQUByU+cV9b4Wuy5tcsrf/M5AyINyJmGrIwvFNkT7sNrj4XfRv/0qjNG3aKiO0jEF3h7DpIPILY
w0lc7hmQID3aokHYzu1BB9uiCzJl5AhoS7qupaMX7+XMyEih1HXF5BYKnKFk18wCGRnchHzTEzfY
BCuB6cJDeh/92zEBdbZHKQWSO1HPakMO4cDOfnwClxId8z4BMlJsTUK4PVmsk1d/1KIzx2jlweNe
wSReNipkbprW8EbIFCKRe/H5s8KcEKlIT9DkYW1vk8b75oAuywZy9Semtkbe8L+qzyCETwc1bxNY
I5cgZWMLPTBQl8ffvbTw8w4E3ofy+jBZ28JApkv1LWKyDvC+lnz+lyPMvJeEcHleKOmU1PrwEp3n
oIbQQXUy00GKg+Y3gEluq63JSxdzLqAJIjSouGQd9gF9rEb7Ih0Qyp1rBywZzngKbt6l3gNMmr9n
K/dy4bmiZ64NKBGjQaTJlOsAqSr4Wg0BoJnP1TzodAN+eVDm/Uk81Y7MgFcFlAM4Us8Bysz5jtZh
1NS/Kzu08GbN+5CIF/IpT8Gytwy4O7YlMSrw2MUgt0bcnCNTqGzZi1wgheDidTb5YzlEKJPa5cq1
XBp/HhO2EU8XjI9aFAKDr/gCesJYa9dKK+LCAs5MC5TEhiAvKHo7HvqD9946XabFR/GpO/sueEoY
q49U9PCSURP/PF7QBbeannkwnuhDaS3CiG2jKcgMwRV0MwfSEtlxrUdhOl3/PBUQV8Dfv1kyAnKE
gMqxZAjb/8Qb8F4+/vTfF4uftz7IgwC5tRK/63WjWreV2lL7oFCVaO3hXBpgZg1yWsmVvJfBQQHy
3n16lU8+sjdb5QRSvC3jUlZqJAfq6q0hXX83+fy8oaFqfPB8RQq9jYVMr/pTwRV6Jxq1uIcAFOvp
I8r5DHo+96B8F65pc3q8jr8fach8/Nwfhh3bUJjWEeimJ1yYXbEa/y8UuSAE+fO3KWiKJb2HJfT3
w40csxsYd2xu0Mb36LAWxi/YUX7eMRCXCkMArQecyeEN9LdvpBcQy0H/DoTRSB/z4HrdFAe8n7Kv
ImH2eNV+t6W8MjMEICMZG5rGqtUQt1ezJ8aK7eaPtPbzS5syswQQdyI93cG/kRSk2GhBQ78O/6eR
Vr5+Ifjkldm9r6i26sVomAqqQ6lC2KftNHBCAn8OTZqzZxax2TB6s0o0t3C255j7TBiLAtxPmA+1
Y/4Iuw4N+ESFcvrJS1CRRxZ0C2jivyqPQFbv56kb6hRUyxXeoSn8A6RsxXFa2BN5Zg9kGvpGDOXB
OouVWg83CjT4wk0QNEVZwdTfE3+/2Mo5pj5L2lLpIgnPi5sDryKgxy1062t6lDbA0LjCKdXzQwUs
WabmGo1uF9EM9QAAMyD7b/KmMhpVctbwa/fcym9fM7MMqDLJHbSYkAAFjiw1ISlpRUhMelcIj21R
ktGQ2DJrN9iLdmc3NqXD/9MhlaMJr48v2YIFnuPwQ0+QQUqOCLIcjiKabUJUGgeDwp14/PsLl3iO
o887UoUFlSEFo3Jbag+SFJU6eufHP75AmAAdqZ/HsMnaGg8Ifn2M38ItSBt7z5Le2uLmsXqALD+g
OhCrXCurLSRboDr8cziQwVOlQvUIidDnMxryiZBcLRlnnPho9RDuZSTrNHqotPgWrFVqlwyJPDMk
VA2ZzWqqmhbdn3euNDvWbEWzcEius+j3tZvy2XtDeP94TRf6Hfk5nrymJI/LJEySbEdgHyfFrLNk
goZILzed2av5FUVRZLbEY//lv/bv4aECK82tOj4efyFjD5jLz0Xu/V4iPmihtr1J35pbs/ddbo9S
pS4Y2Za4yLh+iACUpWdaj/+dV8jPoeYiGEFFacqjTIA2YZO5khmd8k2IEmWtUa/0pj7Vlmc8nuEC
qoCXZpeelQoF0skwnox5a0348rv6WljkHO6EP/3Wc7JtYGcO4Iao/Vi+Rvb/j86s6dD8YnDmkHKl
6rgRQimTdy/bTIvcuTOmYNtTx0wLBiMBfVIx/CtPHhpnP3eS8VKoDsbwtgJO60OjvXjxa6/c2OfH
67jwWEizy58XjSeBzHjyTnWUyQYFrB5n9NwNa4XTJes8B42DYwoMaaWAjdL5p9Fhn2iwUVvekXue
vFNkkIBQH4AeR68d7oVLps2y3lKEDmuCAQuP+hxHTgli0ZI647csT1qVTf1dVrUrT+FCloKf48QT
T4AKoIDpyVmgktxJrzRrIibiHU6BGKHZyk9ecRSLW5fqI7rpcqM4y4OWFs9ZcZNHcJUkLzJxeslt
vAKlSegytWo6ui3yHYimhG07cXI7vdUpqk/ZLGqIUrLJS3NikS/alVO28MLM8ecZVBQQ/8DPGkFx
/MTV5wHcJKHJgR+FrNjEJSd7jjMHk2vHMWHIbOlbcOXsGkmwHmGxGu/gF2iPj/OSkz0HnGeV2EgQ
aoWT3UinBsoLTPDEolwv2JBG7ocvXoE2XBcYKGi8Qrbl3Aggn6KOFYu2ZiGDYMfas3qHff5iJOYY
8yaVhaCeUn90tBEGtFLRZptdi+ZcDAfRY1Uq6DXpmT+w6PAKCajWrHIYzWwv5hYHAEMAGiwINaTx
RFQD7u4BEFLaJoeE/8xJbIKqjxD8JgDTvQnq3iSjoam1HannRlEJb4Vg8W5qXcG0IIPHGyL7SaOH
lQkJ6EF3RELerAtBrO+m4a4ser3xITIB9ACaXOV6S/Nvj/fj97gdcp4/rVdcQSY2z1E5prXyIrqf
ILF2W4tYj3994WLfefK/hewDP4Bsyythh4UPun71/JVLveDPiTOjCCZBv0h8bN2YHJCIzwJbyQbV
X6WoWng/5hhwEDqzQsoj3OyII3h68tS6nMsY8Nh7OHaP12bJ45nDu5s+JqClRZKwNcF5okZq7jB2
4hDTM5GtU47xypWbHtxfzvkc1C1mfMOUfITFghaxGL9KJViwG+fxLBaqgtAF/HmAlMyvaJwiHCCE
fwcG+ihgqYMbldilA1TSBulzAye+tNMbcMtufSut6LqKulowi3NINyuXdQD2eaQ+1TjR4MXxN+ju
bUP08U+FCUULrdEIDMCKlVdpJZhYqLzw9/aMb6c6i0gA24FTHTut6VmV1W7JNdwkhqwLlmyCikf+
GLbSvzwnc2D2MNDIqqS4op3bH2Q3ggaGyh+pcwxgNv2sHIfz461cuKzCzBQEZdaSBGLlWz4Gazcg
U0S4Pv7lJaM/aUZ+T931IO/nZB9Gn2maXcRVyKQGwL94B4kDm5jQG1wlQfD2qadFoxhRQvZA90yh
sySpEKLW25znDL79WvmaadTfLsTMenjgXBVGgniq1jujOje7ZPcJJVz0Pcl2uwtW3O2lozkLoyLw
P2cVi20rmWhLs+Cf7jOjLcZN0kd6ySdOWvUrl3ApQhQmO/btRHYTRzfK8xMTAe+iScUF7kfdUlaG
Fi1hZZAFeAhURn4OwmagwZYmhF3qsEZlTYP4RrRjX3kdiEML3ULlBm30ln+JLfIkHSknUNQBIYWy
8gULhRt+DsgGAghAh2mawGygL63QQgAO0I2qrdnkaSq/nAx+FpUNMmnpkkF2KYJcErj0abuK9Mpk
0OZTQz5g5VVcaG+HUvvPlSxHMOZKPVaSsivVu28ZempctLOBe2TQo8MabmppPrMYbKTGWOGgSLGt
KwO4DchzIDcRHsvTGkxnITqZ46sFz0v8SMIAolup8I5P/W4NGL700zObUbdRA41o/DQnPXH8rfVM
LkJH+SEPVvLVCxeUn5mBgpMaieoxwMBYzdkDp4oCRFaBDjZN9Fbe3qU4fw6F7seUUIivsPiJAWK9
JnsPYk1GjtTlUjUa9gwCjAp0Q77qp+CdKL5YRQcbcqiAFsp8bO+Wch33yOibdQBxPTd2DL4hQiWW
1+rkIMVbwB4l8N1FakffZD2jblnY6QT9dNVLMtgiGAWSnWy2KLcj9sl3UKWi9b+PP2jJXM2x0oMX
+kne4YPGS6tTm2zPGuHJYixBUNFPsZKAWFr6OUS6DEQqpDuETPXwLGROOWzoDBTT4BMcxbdCHiCM
YYdBhvgOauwg1GHdTLYHaiP1VyjWd2oYrWElF9oQ+DlsmkolyWcV5AigSwsd1tIMX8N0gNKpaLeC
GXLdjnC7kDsNRBXhVJAb2P0SxqFrhBK7hEYH5gbCVytncuFizZHSTZ4FilfgY6gh1Zoa7U4saM4l
9HWCijNYAe0seOjczPIgWk1aKYCJyyV7HFHuEs5FgFzPylOw4NPOMcTNGIHuO8cc0gbdSEyhUmDH
DYS1CtqChzCXs0mLlqqV6aFB47OVb0e13XD7VkOXswGYC9Ifjy/Cgnm+t6B+u5iUAuRoImOY1mze
wSytTu0J9HatoLXkm89hwcCOtlBhxO+zIOQ6+pdBiw+RK+rSS/LePrMvEuhmQO/k7xgtVjQGMj26
D4aVteLQ0hmYeSUhk8dp007TAywk6h3QsisBtBLJSnlmwYD/AxRMOKoLwml66Mgv9nAHNIjK1CvX
ZMlpncNhq9GnxJqCmy9HMA5qd0tN+QLqd0Pu1EYf3VqTrgNSmMIpth+fh4WOX56druy3A9GMwZhl
U7zMQjQKhsGGXCalQgWEhRosajSsXRJd9JEwjY7UZCyHlZEXMHb8PTn4bWQ2rekwYzFy/4F+u7jU
GYC5UC02fIs/xCalkRtYMTBTZRddI9BcwfUy1tyUhU4e/u5yfhtdCX1liMBcgXKV/5ZhN0eT1zwY
yItvQ6j5NbKGXbMDuFRH8056pk5jqYIFe0c2opnZjQbEX/C5sgeTf/6LDziH0/oBtIpYDpar06AV
bbab8VSZnJZblbtG+rK4z5Pd+TbfkuEjORCA3Uv2ykvaYjW1dourePP0QgNd8tYzBYM30WQsAP20
cl0WbOYcRMumY0WTfuS2csh+UTVAe/IAquE8/Xi8cgvX/X60vk1qQMY/yEQsnHII0IxZbdegjksO
zP1Z/fbLUQceWMIjYEu37DuS4LgZz/UHZyJflm/bY7ELn3BEjdDKjtmWLW0I+sau8Mpuh5WlW/JY
7j7Gty+QCrAE3wHBJTgO3sEWDNkKdB9UlApVGa3/lNXAX0vIL+UX5njaoRqLoBRQOWkBolUJVEaB
uv9LHyXoE7sj8lwfYMqunju3c8XVvOxC9H+3gt9m2EsU7Q3TkYSO861AGwfc0Q8I2eqeUxv0JjJX
22on8//LBbtP+9tIbc4xY9ED8dCcKZCkqJLV42VNdwXM3ErsvTSZmffRyEPLjGGNWqycNLbMdiPU
n4py5dleikPnSFi5EMHGx+A8+u/giKIMSAwKqq89MWuojSVzfM8ZflsjqL0MQdMU9Fa6+GeUX8m1
++JvgPJApiAM0XqNXkLmOLjprtPjWB30dLeqmTPFP7/tzywuinjyv3ioEUGAW5qjdEgsxUhBRBCZ
EjFKvVi5VgsW416I+DbLiulJDJFUAJWQDB/pSh3EvdwwKpWukSkseFhz9KtEpNIf2Kl07pkg7S4p
fQjAbwuB0IBKtRK0kGQlmlw6FHM07AAxobGWYP6k7tKHule+NxKvSSDAb/xX6oXqX8I1btMFx+cf
AFZPESAyDABrChFCdJrmTp38bRSzl8y++l+pL6je+Z+wh/HgZ+l/pE1yzKAWV/3Xfy5sDj3zRfiE
gfibV3BbjwmYd5HkiRb3BFxAZRc0ap4oqwqCSyNNf/92DNqA9Xwmb8ZtoJEOeNwI0m7VS+zp0F9W
Eh3U3zoHIs+sULPU4Ue9bV/TMoDGtvr44Vp6jud4VkmWq1gi7bhtPbfLNs1Aq5DlzVODRqMgSH+9
Ei2SVuGGvZN4zvABs9/4n0m8zRN65fjcEwK/3Lo55tWrpUQBLz/oassr+gRVJid6N77SkhFwW9Ib
owcGNnncN/keuo9D4cFp4DUme0lC0ysyrY2Lp65PNZ5G52aRavkgnUlsc2BmVnrfKJvCSLhCSzwb
mQ6Qt0JQXLBEkA0zyYbNcyMh7x0qUSkLikDaYMNrJf0dGnNlhZe2eObwhDQXQhQSK0xtPJf9Sq9A
V7iSNpjxvrSZU3ZNI/VCnlZGW7j19MyChUqXMmkL7Y9G820aZKidgbqv6U/kWWCvC96R6wXFN1it
Vf3xkAusQTw9eZPfznDGeDIDASrQJKP7m71WFTJJaXpgfdAUxk+ViB4N/8gLINYarykRrEBEd3oa
GXGYbkVpPBTFFbQkECrAFQAhsShCURlohUBNSA857kMz6DmfqS2TQhGhV6XA4Jv9UIsrV+BeDPrt
+M1iNVmK6lHiOmgAeTXoJlBOGXlzFOyISMhEXGW0vlQV7iVSNA07WGzwN6L2eVb+BTm46scfY/Te
ZIw1+J9y/JwySGg5HU+pJW/X5Jkihwbs4OCMVi5eZEXI6odgshBIt0lwy0Vwe1dATnmxXjDPIgo5
tJAe+MzKc0ql6BMXfILlRMsDEMsFlJqkL30Z71rKihWjglDGgJ8DI47CpTtJkTWpNES08HbZSol0
oVDHzYHHVCgVUS2ADJlGLoDRqTNjpzoStrfCCQBYo1aKmr9bdW6OQybiIDaFwA9bGUh0KAmHqg8Z
DD9Da/ZwVdrXlZM62e9/7jSnzOx6iAMVdwJ4sVu920E3RTGjr9ICeFOwWQtvb6WiPjgystZYZCu9
tIwBRStBUqHC3uUqu42QvDTP1CR9BHnwQGsqJDPBo9HuazCGyCsHcsEJhlTdzwvVMAwPbQhcKBjk
KP0DKvYNfxgNeqIiil4kra7RCI8mE40h+lqgce9d/m1tZn6j4Ik17feERko4B1C+OvEjigvo9RMP
4XMu635+GJlrl380lUmfCk8bZLWXX3imV6s6e2bRm4jWr4/GG3UOVSs6NNtuNwwa9DcTJP2EHQnE
lYh9ISTh5pBowqIfmuLgIjKVW/ijqRCsCdgJQbPAGJX/qqBrH0jp8pUu1lIiSyd0ZsXHvM77iMaQ
4OM7x6bviHZ1XAtPF6I8bo6EJkNaRemE72/RmWAh+mb3Qo4Vdto//BVpcpDgg0FyM2yEq3JKv9pz
GWvjkQH1uJVt1qpcC1ljbs58PoicksXVdNlPokteoTVkQdHYYfTIbTfxIdkh80GB+y35y+NTHt9J
gb2XsH47eTP7W8k8YB01CxGChFx5WjnRw0tORX/StjllnFhLQIUEjMpEQBWN4ChgmheOOYeC70Kj
Wi+rdJcVvs7CCqanwTvKoZmVpza7EAE6emmkFSg7QDpR5aD65PdQ5Qa3c5gMfwOvcWt/2JdCYssZ
qvMkh/oPAfEyCwLuqIIDVCLYVDwtKSBDGZab0auRhekMP/aNDgyfcWBwHnpk6fpMMcqglooI+pHM
VFhGL3peh36AKrNOmmzjpth1yqVAlyRHO8C0GXUqB+h5OzCeUfeyRrHvePL02uvMRs7em9ChhVZj
MF1BfiWEByQHmhO06jV/kmyMtDh+HZRcS6Uvv1Jsua+0aGQLHc9NVJt5/0wnJlUjp57JJdFiH7QI
URuq7HAMJqVsjsn3fhKATHPogHMKu9wc68iom96FsySXDuSyXFT/3zw/3kC387klsa5E6ZMQ9FbO
86+BEmt9lfwJ+u5Q94HDKFaTg/e0Tmm7rhUVnQJsRbZ5WIJIicctHFiSgkGJD9NGrTIBhosTjXSE
ngMortjXKLIS1iX+36xqdB4MQLTMqwGRYX1TVWrR48q3aOVocro+FZ34VsncXikVYpVSIybQuhfJ
R5uwxZ8mKxLQshRQiEiVHisINi2IOlF9qvtQV3QoH4oeSVFJKlZxUNtSwv9sWdEY+FYVOBgvdMgb
qQKKa6p8CcTSfxGy9Jkkb3Vct1shEiymF/SsjWQ75oc3BurudsYJ1UsQgJNa4dOvMSussavAL2mQ
+uIFh655KsVDEFQaBSkNaKmDiaJobWgJwKOX0uAYlFrkKQbnWxEDVWd3SBNIRCSQWJSVBhUapwwg
2HqKigE9Wn89XmXDI4c+3GBDfCchdp27fXmo4AoHkadxTa57oHvqVXDmBZ1K1zq4aXF0A9hhUU8o
qwdPdR1u+WZLD1rDn0AsHvM2AlEQwMnUue23QQVIi2gJpYYEtmRAyZfTvOhGjztobCQdUJIlrZeM
6lHDJqaLnQfSkAR1FFChHeUxOCsQbBzQyZHl+y665Di30stAQ2KsgIrnRZCbbVZ+JsVnjzvHlxAV
Yd/zHoeEa89VHVhyxD+jXIfWKgkhCdXrIU8A96MD0Hw2GqJ0LcAdZ/Jryh9H75p1bOZIKX0A2cgh
LpldyZZGAZUvZ6j954aRTV9EPnE8R8w+QUdY372NUbbBNIYOtUkKxD3VzStGrVXqzUD74JpQ3I7z
FOe/STqP3dbRJQg/EQHmsGUUlS05bwj72GbOmU9/P81dDXDGSeQfuquqq4ZKviureiPTVnk2o7nf
lUThCokrKEtx0DJACTZvU1YENlUYWbE0VAisDq+nzG5q0VGLN6VN3GXNnjEpnVfeeUI0bWv4dXue
tq11TEMMDcUrp9JbcoJWOr9ctrepZbKbqLfJEqhF7SU+jx/FqvNQy8s0k6Er4CeVTEDlKVYaRMMI
MUTW4AksFa1Ifdozpi0J0pmfFynzO2NzCRJ3aqPnJYltKLVuJXviY0gK15f6WAlVjH/pSTDcCVRF
xDLaIzXKffwclVTI5VhppATIVpClmuW3Yl/vlAT3DktvPtpGvTbyGh3L+D7Pl7H9HbLOJnl4WIO8
fTZ563oKWjS4CPbZHaVeO8YoOr1y0IVdalaRW43nDQtXM22PQlKEJWB/LOal06XWc0S4sDtxGyqC
fpdJGncsId/zgOegLU4gT1bsYUPZHQ1OtosIdG1cpwEPU0Z+kuJJnGyh+GS82LTuJK6I07duESwu
INf4LKxAXHckjzCmm+nOUDjSN9/ZbmE2OA2BJKYtzY6ElBFCQLEnHPn19DyTX1Qfxc2Oy1stXVM8
rypvoIGJW9+UDkP0JGx/SclsW/VPKvG9IDPEwKw2H+OXqUt2QlaEelK8DFmLIW1ey0Ff7hOIjrYv
A3NKDF9hfE2zSABe9KDnvhoVGbP73OnHbnFyHHixKNW40jROwYeV4yFWnjnJ05U4pRXLok8NKiHW
Dhb9lVrNeDcYjaNpu0TcBqeqG35DPAyntjLSb+nepf6ieVHBkJzuyA96Fr1lGSiGETBFhYH2YjiS
ntosHi/uVUeoUaCkDPDE11mT3c0YbMEkStE49QQUmTGH6BaWf8WGKQrzEreGLIuc9IRw0HNnqMmo
y6r5Q+3HyzIQDUEiBdDH6lXFkSi5XMaujCS7yRulfaN4QuK1CpwxrjYDv9e0nGROB+xkeGpfaX7u
saPNaYtmhhdP1RYqOb2k+quIjOir7lqfM/Gl3AS7BgkY9obuST0US/eCdVSg9cdYdeOEgbp2fNLq
czN5PZZdKkAAwaglsVjDfXuaEPhkw40ZxirqSM6rPEJZTMMbU9IF1Jd15TyqFl9nZruXR2dYFwKr
3VH8NLMfg2SPgTbGT39Hk0OCEdSacwrBC6JZ0jCksLYUR5Z9SfKs7rmLX7R6rzyOClufTnV1gI2K
y7O+eh1m2yDUql0bTtNwzn0Iy73cnmuaFnV0pyiUGQYbg2rYWSR/gvG9b/EB/lFlc2zJF+lbvilb
R0tvT1R55PbOIPmGNHhjW3IOZeutWbUw5o02sXhR6UKLJh2OGXFHVddBR0HPOWq7eda27DNcO7xY
7Lli1vyim+BGUuJluv5lfiadl1YbizZzFF3exX1xwIpqPz0ePoiuOef+SEJouxGlUfsTB33DuwC5
GZZlj+GFI7WjW63nApZ+ao1rNzjWsC+SwZWXNljHqXLarj1q4AA6Sdqq0l7a4SgL90gpDr38RYB0
tUaMtQ/TVUmFKyMnTotBKC6Tz6MBpiTsdYH40xaLyWWWbHVxMjM7zUurcDxVOhmddXcYZaN2rG2l
spJ2cvw+GkBGo2pQVIk9xR5FWSIb/lou5fc2ceFnhuJmpY94GTNkqw7UWPdXdcSFqXfHTbFH0H9A
S/FkNOzfPOQSMFSmr+ttr66mL1e0lbIeJO18WeZ3+GK7VXtHxDuwK2dXJoNxrVUn0Y5WoaHLrtaD
tbXEE+PFwcWW6vdm7n0mEsmPJE0WLMASSuKTxeS9ioxAiL5EIAPQNnuz9pbxRMppYMUywaePxcwg
UFSptvnUdYFWRvvGMv9WJVbcKROuZRVGjfglZeRXpbxqbWoDuZl5YiDzLwO00xaYd4TkmmbalnFA
8N1ShWzd57ougdXhjzS9ltanLL4O26u6UtZ5TfG0kbciDf5KcAf+7lGY4FlJKeDIenabZeV3YjDK
EQlCwfdtRJVWXtq0OdWTJdtKJYR6w4oVup0x+XIdiGX2TzVaL7EGLHQftGK9ER5POGtX6d5c6JnN
2PlCzlR8aKtyPs56T5hgNSRhsi77CcNtmynY21RLJ31Yk50iTh81d/iOoUUrqLsvacu8KrN+l4WM
1TpzJv010ynfkeyDs6dXot0J5ZTK7zyjMZlKQgNnrFKm1u0L5FvruKeaDdtIOFRStkuaKCBm9BX7
voOqCsE6U+JMVfqnWFgqx2T0aYTaG+anuBoUaSw7nRR2TktUEnV15nI+KKiL++64ZZ+p9SFqHBVn
I7cSO2fDVxOhnkQU5F4DyNRrvSe0HCXTgj8NdPeh3xbinRnFslNrTI7LYO66SLk0RnfUIN3ipjxs
i4VdF81AF/lFnLm1VPH4GnGnDjVE+bYel7j00y11tPVNVPXPZqFNk6pDKbGhQFwz7TfrPxIqpKFs
iFNnEsBrNc3bxv4ip4MjKn4if/dwvaZS3QXp1uA60s0vZKIeS7W4LkPMpIHJTyIo6TzyG+R+xe29
WCnalLe+qz9WxdrVff5aJfOrDD6zyNd2PC5V8kvuBZmhJMaRLTatEfci/E0p4EtjR81zTKKoxAq8
D2SJsBdyL2/OnLB17cn9IYeElvzVCsribtEOUGs89q7a7AdL3kkVmW/c/u3MKiFB/NkY27BNOXZb
zV0FlKHS1yw+66s7ZkwOqdKvXIzv2vzDInTpxzg/nKgsvS7J3Chf3Kj9pxvEjSu/9eRtRntcKeT6
OT1KimgLw69uCrZEKnX1ophPZeqWBo7kQN01/g0LWKpSfShadrUiiUwnIQ9XxklafeWMg0Kda1fW
37ek2K9m/dKmqAf6cieLTiliaM0QTaG5hrU3qBOVf1nscrYO+adq8JCclDGMjCc37prUU9PniLHU
6j1RXBPnC1E4muKu/IZg7DQnxjK8+piVd80MqRK2Jch7kAxpn86EJ/XJ3rB8reWmpk05aMt43Wbz
FOM0wbyR2FeuAN07DJS0GKZOujNhAzXkeKZSEw0/y0YmFulmynu0BhlhDR1z1mkZe3J2VtsvnfEl
c8oIlKS1m3xRP+Ugt5hgktM25H5r7PX6zOnZccNM2VHBl058kjGWXNg/zeCaIklPZDyqpmuZnzFe
NB3J2HKowUFGX+tLgjChffgPl7JvbK8LI3194QyATqSMSGHDhmrPkeJr0cm0CChy6HQaKr5BcEfj
PCglZ9GhGHC73ayzSRWs5q0nYaQEIDx2uSvlI8lFHNlU2X0ZhzEdl2LlXky3IOdsaxFO7bZWgL6D
26zxCYe4oB/oKJZhLwyJb0l4ZqYPICElJKr14uE3Io01LVa/nWrOuNpOu2CKg04rcIJ86VTMaYJS
8owi4kN0h6yI3TpTqI1TVxeXy1wboRbDt6vKjxjj4lR2O672qzCrvlD4EQ6Ly3vE/EZXFeEqeoq+
r8s/g6NnqWg7PAm4NMpCGWWlbTLvDJMTju2noYYT4vp6/eqbq8rUR2XDLw0k/XACFDbVdz55xWpX
vyQ92G2tv5Z9KCfnQXgn3TsQZvLeTKbrcWHj6ZuDS/6taZ2kgsooOlhctVPNkFrW1OBktZb+PKwh
6ZYNY3xK6nn+0Fpx+VCjtgeqNEd1Lwi1r8xLkFWDBz7ROkmS+zrp0NFA5yszK53VfyZ7La46DNln
dV90y36O00C2iI7Qt+smyUxM5f6wTmEldT+brqcnSuBnS4yrHVITB6uj50Fpbm05/8UxjZuKD0EU
JUYwJNWtMZmfikzrJq6Wbi96QveyRqT/Ck+1vDo9cdR8Lldcx2+zmJIgjqQ/wZS8eox+1vmWt+et
d5pPpf0HRzgy+kHPM7pK4RT/dJy5sqnz1vFRwBnDoX4TZHJwsHHD280MHmSLSUemnpqUAT/PEEjL
cqXZXitPWvyh/qpT/npblZ7V3i4aJ1Ef4wkhO1atvbTYm5Kv9bETdT6hckAMa/mOPyWFYIXk1x3E
gwRi17SEwYfkDVjWtayxhvzTv6WL+qp8CKtPuLcUSKMr6W7T+0V6H7PTqPUOzLF2HbistdgFrGCS
tdcwEgzy+tzxrwUfbwFts/viNGZhhfXm5FRZ0OJ4aV2ULNAJz0ZUXBleS44bXXC8Fyh06hcdN6bo
NrWyN5b2lP9LdT9CdS6F6klBiVhv2BR+G1luFxGU52vL1Fq/y5RDWTZhpgeEwDPqOg/fyejKaRhl
v0LyFW3P8fBvyrewkfwOG6fGpfWrgAnjDpNgmyTfvvWs5lIbG8cpcrYYDCzfU8htTe1n5pc1ZedC
w1NY58vYHhpBBw05w2rlLBlLIw/zu9LEdKC3NvO4S9bMlSu8o7LkhJo4aPvkqJpH/aI1RxwzTRxo
kM00rvVPmFq6bC82XkuQierST6G0kQifQ9Xjt9Xq9OGHLttTJgjMu4vkHDBUab2UVtho74nEAGIx
33T1n4FBbwbAREj9zGFWvasdmZiC7qntsazcRPzpZex+q28L/Vz510xXDfZfYba89nDIlDQAjpNc
foAzDcklasJWu1f5qdOONU6hSMBLnEIRN4mCx6W3dqEkhxQEW/1TRV5BbnlRugag3eBhh2rLYFXZ
MjzGEHGETybdTf64kiIiGhf1pepVjll/FABayG4eT5QjDVNm/6jx3LbZSXiZvZW1bX5zqfSv9a/W
+nH7XOihiv8oOffE6gxMdmBpPCjWdInK+onkV1tpeJgE1Ys3KwoI/kzMFz6LUT9VdzV5jZcLXsPC
9tIpVDZJ6mRpdW4G+niaaj0pkTKNgS7y4bZT9FYJGyPTJCZpoYrJWt6A3BwKqwiMKmPH461nuVJy
FfYqHtIVzuHHsq1fdW7JgiJMTmhmi1etvsarXZdP0cCSP+m0M5XKG0ASKKrYP5NXujqxeV3zu7Vt
lH0nmPWpuyBXsw3juNbXSnlpo7NGQVvDghW+ErmTvCuLQ8qc9agAHuY+uFVWhf2t5hzEnLmXWbL0
Nfem8g39c9z2pQDGG7Sffb6bGfw1vhQickQuTcYGl08+l5EEs0imo/SvUneAm3ZR77XUx72ECBLL
8MdfdplgeYO6gwGdqUC2a2q8NNXvWHzpbf8E3o4KQemPzeCoOe/unb+1yj4WpbPbDsrQuCEWtXh9
vSXuErCIpn5ayo81PW9Ya8TvfRXbpfKURUFFPx7bhvWiLi6wm3XOOnAwJVCqEHWWY3BSTTRigEAF
+SfGm9QedGRHeXKYKGU5R3Sn61nvx4x7f9Rp5yXOlE1wgYYoKboqpAKiWU7Zj4QPsRaihYlqG2d2
UC+LQTbLj7jr4i+1/jcX733nqMwU4d5iXaq6crDo1cFKpENfg6PoF0QMU0WoUWBkV3qnSuba1Avb
UF5NyorIqTdHRBHbP7WYMJZcHn+5dlXqa1k4ehzEyo9mFa6mP+exU2Rh0gWjuoPk4BqeDGcmzqF5
wTc4K/D7Ek5rde/JIG/OY3ZN+jetAsA99MLsTcwMZMXnYoWK+EdF1wqxo1OlyNQxySHfGGHLXWFB
g+O0LakYdsWap3oRqUfspDPDOVLvQx3Dn/D5cDghzlaz+5+53rFTmsTNusDMdl1H8fLck7zZx7+R
ftCj/YYINnGNIph+2oxSDesjxvQ1L3ldyC9eXLm/MDdMLdjT4MnPFoj7USE+2qRFAVwS2cspV2Cg
g5IIWdjGhVt0r7lOinwJ4XHIRopGIxT6r800HD3dlxgF9rUjGrsKiTNJGzLXaWCc88VT5dftV0nf
ZKLoBZrft4gxec5lvXLEkrdPfpQbV67BiVWekJII2k8P3Pq8qibYtl1iGt9xjhYECg++wMAkKU4w
AsvPonrDATfyVUICBLz4zA1kRFi/yTtZ/5cv79215mJJdimGJ5Rp0a9evM0ogYGyCo5a1VGGyEWj
M+mU58CO4B/23IcraknN+IiVU69iNZP7c8JDWl7k+cBKKFowQkdhHK91rf4sDkg7AXtdWX1LAR+M
67S42CYp9JHSqwDfrYIkC63uTguQGGIMwzba3zo6z9hKW6H6oYPnJJTNu9W81ORqjbZu4jvwOgu1
i+7R3tafBx74gezXEI/i8rQgKaL1b+pg7b0m88XZqQU36r1+CLGtFtNPcwrzrHKXGSZMHJ+UKbI3
wwziGJ/5/qla2GG0nxrJBqj0Lllziyeva3btvO9eWkJAcZj/o/eMkEKqbzFqRdOL7iOC8g/jb8zd
RHJqEYf6nWzZTPmY827aD/AHoydzR/8q2V76LVWc+3HhiyPVG+NPc3hfpCf1WcGGQJ6e+ndlDWr+
IsXb1g2o8lbF0o4ahMQyhy4+Sj83RXQUJFuYJ2iVEXIlg8vQLfAcgvwB2XH0XmLtS0o5Kb2hPADW
W/JvErtF/50WAUgryeLm8iIJh75z82UXiQENn/6n5obTfWTqTzN+AfIStW1nnzIl9T2vTBZZ89A0
KHVQgrwX52hpw04/wWPbxXpUuXWFERTWbxTwwYWI2a8RBwDzSfyr6xutRKHv1Li22+Wg1VzTC31r
aOT/WulH0W4P/B8HJU42ubz+Byw9lpxqZ8c02WEdYzlavYMfQMUlAgwl27eehSIJ1uJLwSuf+eaN
Aen8Dt5sw7Ua0V28w5v0ZFrrS9AuL1pxz1hTSYMLNx6v800Nh+bcKIGxutHig5YgCCMMAPfqEnUj
vQy7C2OgoBPDVvJZb8byOXItxMdB84zIGeMgaiqXSNh6vm8JlgcHq70DFc//xrh16ndVvfPaxd4t
sPjWg6nzgapnRh6+N/2QRcQaEM2My19LUSO0vLX1VYOeSV974XfrHJmFY6zwHodHEIH60LE5Vlw6
SuNZUu2O5Q9uD0bsZdete1NU8BWJmxDr/XdM1oR8RxXdrN6EXkrg+g86FQkAmdfdN/G1lnYotCDL
d4XkWNSuROSY2HINgWlyRvsFrS+nEHHzQrnLx4CtqZc+CLdAPh9wUuGL1mvytQ506iXclOxMyU4z
zhIyP/k0tDtL/jfzj1s4GWGT25XwFjUvzVclR/soe4E5eTQ91ohIv8Mfq3/vTyqQfrcojlI8dfpB
mrjMJcaWX6zobUkQhdQOL4FaTaLQ3jQ3gxLjJO6pnHUY8skWp4fZe+rmNdpu/mttVFTNs7qUh0Wn
aVN9bEPlnDFUW3jWGXYof1VF+qglZm8LsLwFIoPpqk5WuDkOa+UOenMy/n+9k9hQkwC1zrOTkNJU
118q+QdMruhPRiu/CwAQtqCNDw67Lp2+g7XnGjJBnrUyByUirSbunzul3fdrEspV7ehjs+ua6E/M
mk9rMr8FOQ1aqGU711NH7Xd6nvvlrHqG6cn6xMViV7Gv0s1eETIhILVNya2THzn5llEjyIfIDGjB
CRvslFBqDg8YLnFF/Q/KvvyxBGWXKrhVM7NXX9r72MbeuP6Nk+KiQOm5uMCcdyo/WVQ8aVPGYBna
xMH3zJ80r5P8zfQrqBZtTP8WfS9DnSzm+FGpHs142zuqOZ/yFvPiYTqsA5u4BBOTGa8BpJbTc32z
+o9YE/1sxg+tzf3YyJ+AAPx8fMR3ybdpejT2ALULEblN96iTRXzxuYKWbvHiluO12U5gatE2fUjm
PVWypzoKM75a04SbKtwx5exyrgkc4q9JcuLenFd/s6ixjtpfPP/OKK1jEACbAh8LCsOV1MOMdFEh
GSAmPcDhqH0UvTDDwwN9WAG+h+sc76ppv4LEQlZBJSjxk1XBX8DzhJp02HQgd9lrck7BbV+vwETh
tsHGnbiF09ExdV9d7hVG1Z0d6V7NgGZEikkwiX1Yr+f6x0BzlRvTFXAZlGKarsK4F27bcCTOghnK
yfjQzJin6xZyUBo7q4nRNvzqWKXUF/m+KGGZY3oXEnJn58Q2cupNo0/DrXbPqnVD7YIPM3ICQb7L
LH3qZN7RrLpLfMioMkQKBPxaTDzIIIxijKTI4Jv4QsDr/rswPsZ5Z8jhilMRcV3Lz4QmsITAu0yc
5epItVZ6OTRxtGDUrSS7frqU2auln9b5nMOyAvRqe3VAbwe42z5CAJfWL8YUtP8daxzYkztFHiWK
hLHhy7ReWuk+/Fk/RarbY+rp0b9mAcBK0/uijx8SN8PKN4/JW918FSjBrPkw/ResPqc+pKgyuALj
XcPkmMd2kiglPnKqR8rIwge/Uxbb2lkkVUWXIg+K6m5Nx27yhOIiwi2P+YHkelMx39b3FtTzV6TX
BvcMmp86+tVMJ7do+tEq56LDcxe187a4Gs97cbCc1Z1VpXB1qtd0Ji1JKr0k/Wjak/ht8jVj7i3l
T1S/jlihqvmVFhASEvZIVU9bnbmDyv3JxGAv7eO6P6gdHCCORFCMpRhuE50EyDFQn89eHqidTnrx
mm/Q6chZRsQBRe+rPN7iDeubRV0PLXWcrLvWcNykS9E6y4xbcoDRhq8eIuMRcap6a/uxiPD8jqr8
rg85BYoay6P7UJCttBQbj/4mlyksUJEUTg3iR8mA0sdi0Df76J8lWpPGGZTdsnnKzbpO3Wv7llkO
6wEQFLBCiiG3hL+i+sSVrCl966Oi0JTeO2CWONuJleWulR2jkC1dxbCbRHTla1pBh7uP2u1jXf0o
2jEJJJrfLXmrF9BzRqxhii4W10Et8dDnQB32zUhHYxGaIR/a8ZuR3KOBWba6+QI05vYdTaglquf5
Q3g4wQxHAZVG15BiO/gph4YYLrRK9YZD3ilWUMU+7hlYBbnxovG0xed8/WjT9zjxLPFThKJL1Tc9
twLtuIjeosM9HgoQeAv6h8QLMdVfLEn8HkvhELfcNBEOia8m2L7QvOsZx6ybkOiOe/j0hdd8krv0
GhUqQ/O4alhc6bwchPrq7xLty0wIRPjrJArFmQeU3cep9a0yD1oDDgfibrs0aOliCFCE2NOxiTgn
Yldnazf1vyw5pyDTcex0iEjibmd2pbOSzkbDkHTfmvCslDPioBlNPuOe7JDYoHhH+lglfrZV1BDg
2jq3VKt7Rj57q4Yep4gBHpT8MhSz3UjGaYTRxxhZcBT5aYzvREzCdccWAimbensyOtr7/JY0OAJM
hdahgQIxkZtdrhNuY9KFl4Wf0CvCPIOYDG9m82VKAeuSZhxIUZhPXf1VWKyJFMCF6tRM6rNkyk5l
Pgm9+3jU05M6XEp+YVx88dOMDBmj+VSoP1GDzfRbJiLPl2jA5WeBmN1E85dtwOaIZpc6OUIVzlFR
7qQ/GdDeSnyQkXbdkENGsupW+pvQ8FAODUfh9lVb330cP77lwPrPUMXoMW3CSTWou1NHVm/zkqD8
Kj+4sk0JONHQ7QmJdmnkn70OhFoseNq8gYMwpoOADGLgXeyPVfLXw8OvdLvT36b27n9ClcumnUeo
9ZgereVMFE3zvaYkSrv3qcj3iokmK8n2Mn94bBoHYjEP5SLdRzwJ5n2lPkf5VUXLGEevYj/37mZJ
l3GYIq+TH9Vm/ZEUWVAehOXDksCvEbo5Ix9lfE2tmyxP/lLs+w2eKnqqYhAl5WmI97UMc3iThJ1m
epsVufr029VeAruiGyHhrlS7WhWmwksqT1Ta//T6WwViSodQU6Fb7KwjcbICec+xUi1vwzycs1K+
FRgv28SXJeVew0ax/Kd2yCWGVYR1LmE6t6+55yJNrDv+z+y5pfvWl/RFsODam03zK2mCf0L5qHR1
2I7s8GHUONeMf+MAUsINLM2CuRtz8ytK1j05fc/xuF/kFwNZcc0IQdq+aUL81ANqdzQYqSFMpxR2
HzjNFJ0qhdjNKVp8TRETv5G1m6HH6V1REQi1MTV9tdWhasX32iD1RkU4Wv+T49yTNSUUWtSM5fa2
iQ8IiCMnFi10/+cigclFCKVGD2UgfaNqdW+lRZSeYE57dZ6YBcBXzVYreTdaSeS0mZE7o9hOQTKo
33FnxD5MKKqFNTmZEQISVZnIDpWo7qtLJPhDsVMli/k2l7mDWZlfBe73SLuu0zPtZ5cdLJPZiTZ1
KxRJ1bemq65BgsBmax3tVI4LvckkjNPFf6lwU0j3oQllVMZS5ieyjSDhJIQNucSM2TIoxAS29a0w
hUMrCbNjCoqn4cshs1Et1xzuo5a6UrVblS/NhP+Sg2JgNchf3UKLX6KmaCq4EjhL80HQYd9bK46B
kdHWtOcuad50XSJye4KJkj3E7Oo+k7TLhPEmMMFKFWsCYRF6TBm8S3W4AuVDTfCoTJIp7PryOM2j
CqsVwXbhzJuYQduKvEwG5hzDLCMnEnrV7lpV8pKY521Y0CSjnK0uBM+pr7prKVuOySkiLM1Z6T+t
zNyXGI2001gTfaS5i4UOVVOaH004GnUZpvHIbNyYgu+XgRhdtMnPiA+xGMtSyIFfhYti4gSLU0B1
zhQKZ4cq0pB2pDco3BZLfGJOKaXqXMuXVd8LnS9b+1oL4uU+mQeVNFPGA9htQzM8saxjfyDpAjpL
3cDqMwE8UkEDJiHNkrxsUcD9JeMF61Su+QqTpnT77JduD75CN1oPTtk9N8RNxHQ3F+htwTioyU3X
vB6rid61UnAmiN6Um2Wksyi2HR2AxYAUI62m6Y1MNCge8ge/JqxrXA1Xifm4TRi3ZjiuiT+iQBhl
Gsv2NZm9dhx3baGErTqocG+UTBmaQ0TPnL+v7a0GTh3NfwbnNsXvMH0Vg4VhjfLRdD8AZ1FXnYc4
PUv1rpDn42b9qiZgd0mH0sn7Vev9Vec5NEJoJt+KStqJ4DJ+hlvUvpD6xrEq8Uu0AiIf3a5B/mJ1
0VdXtSTPZBEiEtR4i6S6Qq1/pYa0UfkQDNiPb4Mk7uQsua9R7kStSdqd6mhRihKiFtDhTv0a9J2B
3edSj9bP1DWiN4qr6QpSnHqSFv1KNXpUNrUy9gRKNgOy4UwkqKDUlJr/AX2QNNzkWyki6eyJ0jJi
64AEW3FhANkd/Vj6eZbtxtY6JMsCk0dqDCqmGUK+XmKwsUZbnKSvfaC2ulaRnE3AN+ZUZYdsacGl
kmvLUFsLPDLm1UmAjFMmabehRFzG+mOWLD818wvy3HOeZk/RY0BRAXcaKe835lZKVDe6roueOFaj
rzcPhdh50Q6impm3DWlnPeuWXz1Eu+jcnTnBXz5KQn2yN7PcWUj9NQoqle4kYzapRqWg3Ae2fAu9
FJUdJdsgevr0NW2faruT6TsV5GQdSpuE8oQZPcGN9VsvnxfDotZpXJKtI1mz5YE/8a9vsP6L9GOO
AqGjUK4MqnT9KxdaOhhBd5fyrWryF8lc9csKzQ2WUNCaP9TbUq64xXQxmquevAodKPVerOrHhqtS
fCdL/bvRWWjKO5oWf8wZRxNRECdK+9cg5c+dyXxP4zhQUsiKFhQuF1XLWQczJG+HyKK/XkaHtVDj
WHckHN10maqfPPpOJuBOtrC5/iIymKmwy4x5/AGUYhUlr9P9bfR7piPE66QGRvQUSWclGpJrzuSm
ggrxri3bT9pM8z7rX80iGAr9Vyv/x9l5LDeObO32iRABj8SUAL3oZEuaICSVBO89nv5frDup5i2K
EWd0TnR0C4TJzL0/t0Pmk3RLA7kYs/wWKOVz7WD2BO53CcSK2xRO3DyGpuqY5MNavZOgxo21ZtWc
lXcERaMNGWw0v2IeNgkQwzEvd2OA4An1qlBTWP7UNYNqZQYosefE21kjIxD4umY94VLnojaDn5Bh
9qSVnUiYJ39x+CI7QcJVoQKR6bqLt5Bkv1Rhe9XnVdbvp34deltVHGojcny2mLh77qp7SCeo5T6F
SF3YGcgbolMbW64jKcaikznWYGiCLn7rpOAQU43r1XaQ3treXrBpn0K9XEj9k67pRK/2eBM0N4sl
42RQ66UJcoauZqdNTr4pjFVTTWSAUP7Pc6+FN1VO/P1ODRxETBTILNo8bu5COrE0nXa+wlRCcAoN
EKjpImjV8SAS86xiUpapvEry92kk8WPQnWpSHUV5bbx8Yw8J94ELNn63LLRT/If1GQ6Eh1S+0xYB
rFrPLDD5Bq9GriWhCxg+jSaWU5COZNrYzK9WJzctAggShhamwu/RFdD2RtJXKkwUpKgbEdqH0TLw
FwX5MDkAdhyuumIU9HfrUnTHQR5xt3R1WBCqCqGdJRDXekP7WRKIYtYjmIO26LrvoLTEPcqActYF
WXtsAxB9tv0BXssPlNGVZXweNkBVdCe3Uel0hf5sIUPB4JGbxrHItGWIz2VT4UrGuCJlK5EyB1Gi
8G5HwYKdEFEOqhe450SnX0VB7u84vcRTJyHeWCmNnHEAgo5UYbNU/d3ACKTC0sWsVKNDJs0TBCJt
TsCcptEuWhLMgixwPSbVSu0kJK0DGCCF2KmV/Ae/S9xx0MRdM4zvgwRuqBly5QoV9XBu2felwswx
e7gHcY2rl+rcKdeq/53bxLOHylGjENWLPnZy2zqqNaxyclC9R1TqyTyO3komdQwvbcWhWZQPnjhp
BFijJ2xlIvjF8xB/ejRfVfkS9K8Km1sgHhvzZTBAdZUnGdAwOiuCXiIdsljjOi6fzd7u8Q54QVne
WSMkk2ckysoKA/Xdw62aQpz6E5xc7nmuTXEldwvt3Ny1EOfeVNogqda6r2L9vZnKea+WGJq9xyHs
VppnuWk8KI+y+O21ksOxYJRh+IxEioEGJoKMSissFMG99FHJPg6U6L2u0y9/CkDJXoqpXpeR9ywB
L8jtYzgAyQYmgpvaSOJVYA0qywdVby67KZ/fjH1IGJaCEcC/081VIn+OAdP5hIauWPtMQ7EDvGgn
IUMnU5tgy0H6xj5u5GyY1jLLvrXMhGBsiCQalHYrD4FCWPBn3r+YLT4hMHkiFjnv4mU9pisTFM9v
33NS0tvgEScWcndUiB2Pm+2hf2p7pKG6nNGtRK4BoqJOsEOWHq4aymgQdLCp/nw3UbXIyhO0bEIn
b4vX2pLv/cx+S4uUAhr80hxTCW3BOdwB0eMyTavnxqS8A3CLzG5HIHEkLdCN+82wtDBEoWDWIUSE
W1V0O1V0lqkzW2IWSNAbENqphurFMJF/F5Hh/QL4ZQMrv0y1+Oh4s+g4lADpKGF78ZEgY2AS6V5q
94J5Lk5Nf+GO5Qu5jqhZNN9Je1BO0pJbbF1Kyz5JM5fmxinlf5V4mjdds25lRCCT2DIedIateFAQ
tVTCSZpwGXojc4yBZ6SX0eeNlcqusO6AIHdVB/AtzKPi5yvk06nfV78G5shmbY5/CLUaCc9Ww//P
YD9olsdpydCAdV2xsAyiDYvv3gPIywf7VxtXUM8BXbeEwzk1dXAZvVhgThjION0jay/XdWKL1WSX
wK+BfpdFoH3UQrLr53a501qUZkKpEBvLG0+lGI5qN4oMujqfr7CWO+pSnCi1gTY9sGELde9k9iYA
kmXsJUs8WHHpKN4+H6s7k4peE8GiFoDFwmEb28Y29QoEmF+/lDHilH5Y5bp2YJoe1N0TPOSIx2LZ
919qaW3TyJ7rgjcM/8X1HkF3q7Rf+V25DvlZSo2Gv3vKlX5hRG9s/KsxT7ehba28eklzHLQ748lD
s1MUzPZGtVLniuOB7U5W5yDD3gTeq1exO/KhIK4Jwumu8I1FA7utDwNQrHgqiIjLe8a5mEcTqTd2
a6hn2SmnLx2lVuO16zJ7sxliRPzDuXLq0cZlv+32RdIfWus3OrAgfPdliBR0bK0bSu89Od26aXOr
IBoVY3Lj0e2LDhNZhHoczg2IP9aPWvTq9UfK07wBwypYxYguJGshN9KDmlcrO9AWFfHxznjmYrTB
X9OlLzWBAn7MV5300pfx0iTJ1g636vBcYEZSOwai6bIjwvpMc5hKUjlJJwFGnhd9z8YeEdjSftpG
H6x01VvHhvUWMBi2K5PlYOmMFcfwlmG8SRHkqbGJygxhgqlsQ+ogHfOmV/u7unvo+3BZjFj/zGKj
YSHAFDgnUPHsg291npTUQXYiu7L0GT1yh30+By2jTfKNYROj9jBA6dLgoTI/pPBBNl38RcjXXkf1
Qy0+LXh5pSTVtX3NswkPaNR/jkOOt77IXpU8OhYhIba11hyVwXoKJpn8gnRyCnvcSsm2sImYqxkL
J9YKqFhEV3l+Dn7Az7SwIFa8Jwwtsh/8RpTEebwFO2ZtsXvmVrz0c+TnMVTmri2OgfdAMxPkkMLb
1D/bJhdlG80bI/o0AE77h1F6ot4PS+/YGVBXAwEAst8jtvYa+g0gefr/TROjAzf6/iQjSZ1Q2tpj
t2poToQIk5kqsr1aju5kpJsxMNR7Bk2hidUaPJNhM8xFiwJXUXz27kRZFsb4qQrrI1PfreQ4idZJ
KgmBi1ojyUptfy+M4R0Fex7b885Dxqdg3Gkja61pVrJt83OVlHvpk1KB6tMKu37UtHwf2ZkRP6c8
UOEMxUjPS/yGlkFpjfTGhW+tZLFQKqYUhqhMsz0DZxaNWjkWq5qMfF1o2ziFZG6Etxli7UGPgkVs
aK5vDxgylkW0VCQUpkjcW91Vq2UW7SXh3WOKaMLPvrdO/vjL8H9j+YXSpxs1DclVg3vFOEWSdqzB
2yur2EuD7Ji6WOSmbN5bQ4wiKrC0Bc0cQU5pv8CS+Bb2uK96ktpSEenvlheTOtuVTNNM+v9XtksJ
4lIlpk0RpQSBVmIJblvelzEspgDtEcbJIXsR4h0F4KR9FpAGGtKHzh0kahk2luJZmNMjvdPa5PTJ
FDgS25f3HWYoqfkYpnjPsx5LGA8/d8MswWJhIR4aV/EwLgPh7yU0B+UQ7Yyo2Ki+gVdmMBZtoaou
PqB5YpSgT/Km9EAPwiJ4rmJ5rqNsw2nL+HiUw3m9aNJ+79ee40Oz5NOIPn+KXE1YbpL3aOnqUnkv
JtsMgFiIepVeaqtyWpuddcUkBwDstYrIrWcqgIlrzU18wNqD1r+yAbfKixjXusdLc7BbUvTfTwEx
LqjX7ym0C/+B70O3T+i6Rb22aZ098VhkJqzMw2QuhvyuoaJQSsADvVn2wntgnWUysXrSV45YXhti
p9JbVktSIFC0CyRTUSG5iiYaJ/RrHrCSpZuk7smkA+yNIreig/dDt4S3Kft+YxXmPdOrCrc28lNd
P4zBUtNcPdS2BUixoj01ZU4p7dMQzPPE02ZliTUtX8iwr5oYnOScwkTXomWHaGgxkL9gbVvbcrb0
lVhdTsr0OZj3PTVaMR1t6Xc6vECL06qfnaEMxyGg1xCT4+XRAto2GQ30m2JTooAQ9UoOlI+uLhAb
p5sBQEbNNqL77WsTMvTw01ITMHGJM9AmH+y5ycPdQBg4E93ERzDRtHnatNVh8idqinY44HsBTRnn
Iwf6eJBY4J1sYElQZmE7/MI61Ni/Q+1bMVdTXR9T4wCjCV084juWyn1QZa6GMz8yql0yHSs9WTI0
dV7BIWnpqcpereh5rDgP8ZyLbdKjaa+QjWv7ioyquBKAlWfeYpFbWKhCNzmrEeFpDYpX1Gj1ZO0q
6VsjOjfBP2xW2GHOYqU2LPDoizlOooB8urpZMW/IScNgDtU7MnJQxXm7QAStmsLxu87Np71uZvzL
MHMexEjIGSuVQIwIUrEmZslqLO5S9U6lzpGXzbQhOxaAfzaRh2QNGFun5zMB5s/zYo1TNwSdNNYA
R7q+bLpD2TopcJf/oPvzMqPYRqWtf5Xn4VIAJCJ+klB5oJdAsRTcISqfxdqHoI+GVUBnJXUQsBVO
XWnfBkhSmB8bI8qzac5VjXcESxAeYDYlg2MWhUXppU5YZ4t+7O+KGpJjF7bbenwddTcyDUeNt010
qoediXBUDQ+FLPFpBvFrkeprSwie3qddHCsp25gWbG9lo87EIil9UH6sac+B/TBsgyfN6yRwp0Zs
cttmrh4GLlrdvIHfHoxnWf820gx9l7kJ/ekpKt9tpU3xr2B5KHvFxaXqjmqDDCJeShFCWbH1z3fU
ftCu8+bRTYFSYwFsdW+eNcWT3LV3IbRMaxEgXW2lzscuJs2Dyn/0o/NXEZ4MO9yUPGnVUxawL45W
tetG2wl5NEhGpZSN/JpxefFKbuo9pmOKvEfh578wbCAEgBhYMMdsHqlrLyYwuTMQl4xT5o7dh2Fo
wEYtMIFfLMnHAletQAD6lsRyy1Htca3I4+iWvU40Z3aXRwkJLQHVWNY1oCxm5w8LTzQMKytpf8uh
XU45QERc4fIEgWqH+imsclZ77cuMiDPIWtEbVT36kmI+nfP7ZNekz3f9zmjXtgKA4NtgCrqNflMM
yEWxQmFNkcaXcjog8YyVX3GVO1NNYgG6+BIO+tXiiB/8hxIyyMBAYVcLL6re9eZYmZgmRnxh/ZB+
ZTWm57H2qFVbFP5K+Wwxs7dKW8qwvvkMNPWuKpWNOGdCFOmxIMPIzEW4yrtTBYAMtzYp8cwHDBMQ
yJbCsYh1ZjCMRWn+ZsgReUfRsPb6Lx+rsh3QyAXeye4olzIxFoesQqyGz76jA2WAq4HHr1cO3rmL
LKBENPk1UYxfRCBJebtOk+hV8/HlZul4bzFT4AH0dEUJ2uhgX92xTxBAKbgb5jVrrWrvBbE9yPfD
4HNs1moozWV1Lqx2DcuyLAh8KpL0ISA3i/ppQrJGxiClOhMaUPmN+psfH9LU9ZFpow4NR1QO4zEk
3XxGvU2OABLgQLKO6TQ5Wu85UT0P6vpTbYola8nt6mDb0kFpseQYsJBWAoVdeksVhCgYHvSRAs18
EKCvbu2Nk2OlCaU2KVlS2n2n5w8uXDC+bKmZdwh3Su+h15lqKMplcS4vQN/K4g3rb9svRIirjTlV
Jlg594oFoVQXiIlEDltNrlFuHWS0fBF9hhIT6mziQ/aqYaCUwPqGjzEIE3fKMs7xqd5bvXT2Rp5A
efLosSwXGHDx5B9DSNGRLu4J3Sg5AjJ3Pfgq/jHAhoWfPop27o33Ctks0pplibW1sBeV9NY3CGyi
RWs4Q/WG/ttnQK58X3uboH8clXXnrWJfcofw6EV3CRpU2x3Uh6RcjP3vLJ3b2XsIO2++hQYk1XMD
mxq+BuwV/bOczC2GUfU7FaBTyoipyehrp5o+Pz0OKci5UM5iz/DOtyhsDjGbht2dTMPNhr3aPWf6
g+jMg+QbbwVnZyL21MKu3O2hKGu5fSqDTWu/aBTNBXh40nn5vLZN7yDa3lFrXlqI16NVMYPRtJSM
KOlb62CXhB7WqO3zxNK32tlcW5aC6E/ocaci6zxVairRem8bSHymiC1qSsEaU+3QVKiytHxctZKA
kcrrjWflbAvtqC47hFhOif1KSV9K+TOJxmWJp2QsGHNbTRNBOF3Iv2RsR81bK1G1ropylUi4phJp
qWAGECTDpHfBeS7MMA+m34FwhBcd5LyxgZrNTaHIdCAKKmrQzbUN+V8D7xX9axAzCT5TKWBMOA5l
Sb7WQ5dTxSML3lYGBdGILa9M38ifuwtkmukcb3AUnDorY/sdl4KsnCFdNuZBUw+qthZAQzCRsnWX
0LLX404Yyswoy2qjW4HnRoHxC46C4BHo7iogSgqCMeCNd4r+6atiFeH1iieY7RglPmxH0GkscW1m
qnizCMqSo49UoH4NoGhGVV8C4xY6Ra2YNpUW71Ktfgh1pL9S8iT54dZDo2FI/t6oQ20mCsxoTbSy
RbBSJ4wRJK0N+egSudFBBGYnMoBmWvVcRPga+nku3Xkt0dFjajjF2YYUwxafWj7Vjs1VOzuWzZiN
rixNVN6mpnGfzT0oNxR9PvPoGgN1wDQQ1umsLeVfUum9ShH0MAyVaZJ6EBi/TQ7rKpkrCPTtej2E
CzOkXAnGbz+KtpmNkh3DAhWUkQPWjWeFZ7Zs7XZuIWcLlGzumafAD3cNGh1DBq041+cJTtzMtDdK
RbjTo2oRJ2ehCYoBeGHYmtKN8MYzBNzAZVhLz75auTYMQZMECDdOPr8IeXdklO40wfFm4+/SRg4i
Qc0Q/tKNGKNEemeBHlYITdsQaRHqwJkGL5gm2bzWy3svzw5mEhyZn7weUnEs2l3UE67Utl8IaiJp
JaSDHxsu0Ru/FC/YeqkpO3GASYEqHzrSnoFl7WIPrVM0ICz+OZZKOed6/SOU6nLYbuxnU2rZPbab
mex8TC8Yn2fn6MRTP8M7eCM68d+x1NrlkN0ijjpDVg2UfPoikB6L5r7xnm/cwL+zvOm9/hsiV+qB
PCaaqmxluS/OQlG12o1qECFJNGCJlLEoX9u4xyJrVAYVfQD3+tX6AnpJnwJUCDd+x7/jLzm2/vs7
4kbNqs5GpTMN+3OMboKvHSpwMbnovPArqfMycRg4DvfpSbsI3EG+cWnr2iO4iLSrGs2cTIuTYdAJ
2CXDy/Q9GWPeMAfTQzX9EDOmEw4Hm23aJttOW/fK2mzfh4bAg5oPTCqXjY1nEVdI2PwqE3UeSfZv
TrE6WLF+AegynqY5K8Ee9PqkGqOjjlRqNjdV3gfjS8Y2XL9rpbIK0YHINmbzyDffg/6JMxQTFNZM
R+A084qBERTtKjKkTaLXyOxJgJ9aKloM9HzYGp78dGb6j0wmsSqSzkpW9rvcYa/MVmVbrZS42WSB
hCZJZ1grVeHvhP5ALTcq/2xIcOBpsLk/v9I/wfj/WBuXw1T7IK07Pyi1bdDXEorwpPE0ki0z6TXM
ZZzlIcjD715FNaJ3Fm2mqcpgrgZxPHqTYDS09OGzipMziJ8Ua5P0R7J6sjrbNj3y3DJWq9NgUbGo
uVc/9rYZwcT3CliejUALS1IIMZhM+ExbUXs3Frx2JRtS6P/9TrsiTvI0kyemTAZ3BzfdeMd8Gc4+
3Od6FTczeYluRp69SA6+QYTAs00/e2hdMQN5d/zlt+98YrDayQi957ce87Wlc5E5GAhJrSXL1+58
tVsRwCUjYJHKX+Tn/6osdVbYGtirPweXPDN8SHaRxIZRj/1Ko9kgmxJqJmkoOTctXFxHPb0qSfP/
iOqXkIYjJa7VOJbB0VaSlYWMvfWJlB+h0HrSWWVD3aPhPfafcvGUGNvh2xjPF7BII5tWaXYfac8S
EZDFHKmOf5ADIrnO2oe92gvcWy8d4sPM3GDm1ds5Ws4Tc6jn1gOQ+xQ8jcZCJvsjJgt1J1Glta5F
XQu9zjrZ+K+NgtwdrRPOy/mkYyhfZD14/pL0xfuzVxQQ+ru3EPLgq3QYWyPvtE/y9Ypj375rHDYc
yHzxabxNYLOm4gChPBSEGEgb1KaVGGY9CW3dzCPoKgPUASrrn60XuGlDu9M4mymC224FL4Obr+7X
JqFIbbw/R5Cl2uNAUjAaOfV3XbCyaew9tBIMVZsQg/Qfho7YOmgXYTrt8V9ybAaBOpNlk9XrH5PK
x/CkPyeqfgyjnZ8j+LEPKdpK0hYicK963ozrWtURqT4Idd96X0zqaYaDNpRzo/yYsi1+KWj45wqD
mcnUkoJdh5QoLD8K8Jz6ELNPKOVDpYctseLiQS26Y9VmH2psuTaNnEIdk2Y0roTwEXwxbmPDdmiP
wmo+EINAB01ZOhPRh+oxJ30oFgEEMhOwC3+Veu+1vM/oDsAiCl0QzEuul0pUC5qtVZywlWp7DuYJ
6kFDV5zxq+J+iXQWzeEUEdJSUPlqTIDTXkacDtjRovqpGjdttlWRT1QIuREIlhGe9jDiUDDab0Ei
nSfj5dR7x1C/zQmIgymAGDSs4djquzQ9EXGj+GvbJP8nnFP/9sx5rzHZxdj+/NdaDX+JIHiOs1Um
O3bxFDenIlNdpfPvJYrZtOvwczPnLBNO0GKbqbVgOeTxDGV3gb6zTfOHn9ez9u/wf+1yKnSrqFEk
k7O2M1uT7CGLujJf5ERIIQp3GHUMyAgUJRdvEkoeQ+S7MSSxYDz4WnjGnOCo6vCLNPOHIhmXOvKr
FKI/YLKWYD6Sj4amqtpVXwFJ4brpqwIAgqAqK2Tms3ljFO+/06W1y6D3Rqoy3wpD9rlvfS7tTcwa
xQ5h+PLnR3Tea/9xsPx/4e4o4HwFyJo7V1FmfCT1rWroSjknX1RDnl3nZlLnyc5QZ/mepoPejzSC
llL+e3zUaTYM13vxb0yAuvaYLmoeKSdhMBy5j5i25rl6lO5hic7Zqfn/eIGLymYQVZ/pZG/sUCFN
aPb25qv6iDZ+ejduZCVfK4Dli/MwLiVFaBGX8N+Hz+wz/ta/65N0T0fTKEvx2eyUW1dSr7z1i2Mu
VSJL1VCc7/pvprRxzkEpomO+V3Uiwp1qE3y1N4KDr9Xb51/wV1J5S7prwmQo9c6LAblDiUOUfRuF
UE5o4M+f8J964R/fsLhIQ8/kc5GSSMMdNBGuJQIBK4LikMgSW2v40UygXE39ZIHqZZeh5SjiOyn8
9EhJl7wJWdngpt1+QrEsfcUlOHgYr/0a8qmSFiLbBDG7rAI6XaCFr0Ed0841UtvVEPGGZ9dBmS09
qEj6QPL+4lrcB8mnojwEUeeC2zmcqZWyq4kt02rA2jh8bbN9jpScXA874chQ3irmdbbDwpaei+BT
ieVTNUFBRqnbBWgFFVKh7QjKQGqZqfdc6qeOyd9Nukf4MRQMZBjeipAIdWYztNA3o72RbDRHVNx3
ffY5TE9qBW0UpPtqwExDJwpjG0GahUlhOT+/gj8b6r9ewUWgMGdxJ+yxwBhAphdmR/J/pe49rEFJ
0Lx32CFMdCMB7f6UKCdJP/AJLkvyh1FT9UE1Qyo5aPjXYxDzxNv1pfUt6bhk0uZs6Xsv+HZkQElQ
oI6hHcEJ+woxO9sAWwwOvbhFBm9WDm6A0qIXpg6J10pdQ/rvemnTJDtJbLp0Y5sKIr3HBN1GgsQy
qU/FuBqj+thBJyQ2hG/RNssE2m9mBMHJCO3P3DOcXPyuva2HaFTGJJY2DzCK86IZTvHQf2het9KH
0dFIYRkSQudVf69Pb0O21pqdNU03imXlSmdlnTe+vxaS3AC5GGYNidQsA4koQ9zXvyTdf9J9LEsb
LyVZmNiD7kbHcWU/tc6h3H9djpKjHxHRyNvGL8wHq4rrA0wkxpE0z23y9rOMsJjEcpHZxQTlCcs4
/vwpXYtity7ODVmaZLamUdtKdQWLO3nZIh7NB6mlMMxQB2bW4GOZPBhyAwb6lZbyvJNqdL09sEkL
yp0DntpyKG5tL9eKiIttedBtT1ZjOydpqocLQ8DjyO/eO/HWEVwDmStCw2ooVoYGOuWiwSwQhn8Z
D8Up7N77J4leANLwo9/z9kgHWk5bCW0UKx4hOxUFM05I5fkwKzI+Vlb0DihKmq06s1+a7zi5Q83O
7X4lTIIHveFEe6mYGUIp8EntKCHvGGfmF/olqZ7Hm5rEAqzUDL9bIllvMhLZZuUbDupKnqVHQjGF
Po/rE6koU+AjSNyC2Wc3BheY1z6Zi0NFHZUyn0iRuiMdfqGt4g08yB0SzlnA2Gpp9iiYOaY75obh
rU6wsFFfziSGnhULk/lPJn1d7HozKssVQN75v3JTB7elSy6LowMFvWtz3HTLxMHWeMA/sU+WFLt3
xCyjyl3CPq6TZbtqt8FcLPBw3Vh3V0vIiwPMFL5XmTl3xfhmB6//Ul3KJzywBE0zZrx3yWuam2se
82yY6S4hqc7X65PvxgvqkC328vLGQapc6Zb/QC5/rchwauOB7VtlUhw0p4ttxTk/InOGTNchUWAW
LoKnG2vwfHP/2M6ti+28AgGI4/O1vJ30kK2Zh3AcP0n2drL5/wjE/fmK/rodu0F5UqmjdefZqNPL
eC9UZIDZEKs33tyVVt682MEauSvFEPfWnSKdPZctI3bKKCeYXVrYSXlz1syV3cG82K4yza7IeZ8A
MaBXi7519fGJ4wedg7XoTcYl1FtBWW3fqnaurDLzotBt874rvQS1fdeSXU8kplRuUpBe0uxIbend
QmXUSXbjQ7hSvZnnf/7XS9KgcvUkgaIDG1pO8ruGwdy89ejO++c/PjLzYl/1dbMYY11jSo9vnboS
LyCpjD9/wNegJfNiL7KsVORm0AKBVjlRSXEFhR8Httk4GDfI1x7MyZjLFj7dAjnPQRmglkODdCum
BgTz1AgoHhkkS7q2RlhBWzYgF7ntz4ZJbhEmq6SRjKgwGZJDJrsshVuzVuV1IgJ52xJV4Q4NvpkO
CzkpV5l41VXCIRnx66FuCyfbuhOpQrCo55G9lcj275Z0WycpBjwDiZ4TmEAG3s9P4lrdoF0Wx2bv
Ga2upLvxFKGKZCDAV1osVFiEs7zfQXoFc/3zta58LX+20L++FssLijaTuFQeBcpaZNUCDa/mDmdJ
689XuLamLzZjyONqQqbJuIyaJCEiytkRHcIYZqpx4xS71oSZF88rrAwTfxKXCLQ4XFYIDQk1D4x5
Z6HbMxRLnveDVe/UrvAOYVC1myTFoEc+bYQzrJjciG36Rut/5XmaF7twMKaw9ZY58BWWlKnhRqAD
G8Pyxuu68jCNi4pSMjUzkgd/vJPKHcMg1GEhbIJvbk0Z+ffqNi6237rz9HzQmGsQJhVAO1G29a5T
5fn/9CEYF7uu3IRpUiLpvTMFATi6bL/VpLuqdf+RdNGtpXNlazfOD+6v7xmnbDCpk8xFRur+NkLw
nubdJkp1AKJgK+zpMGmjNSOw3VV1NDQ/39uVfdG42HRLgnHK0lMHjHtPbfqaRzcQjPOT/8d+a1zs
t8KCMK5K/q6vbOLsnACIoFzBIBrMzcn93377xb5rhk1bZvn5t0vQ6WIRxtmNpX/tqVws/YoYDatK
+cvniLcmfujlG4Owri2DiwXfMvo09SSFP5y4pCOPiosomsC/nx/IlTVsXKzhqu59X1L564YVzJjU
4alk2i9//ttXXqh+sYDREQ1+dP7lNvZUGZPT2VCf3QvdQef58yWuPJw/A4T+WgJB6vlTl6C+0VU8
6hpMt0lKxCeN9s9//0o1o1+s4zDrJ5+03nxnomr35cmbKZalrvWOJEDG+Ak+VPZeO0EAkKtElv58
1fNf/8dK0C8WdpCgDZv0LN+1YfuRx5oBTq+lyzghCSKPW+wZxP/+fKkrgzo1/WI1m22bYxKaoh2W
oXgvP00pLmpHOg1P2uwWiHvtLZ3XzF9vqQhDUTAwNdo1Wk7LkZUhcbel+Igs5KoFRv9bw4KvfXEX
yzsZQlvRvJrEWPT3WIKS8NkattKIf67+1QXFDfDhylrXL9Z6mUqJriNJ3XWyCJ9KXvzWs3Nv9fMr
ubIk9YsFH/iRb/tFFe10f9GFj1F3kIsbK/Lan75Y7ZDdjeTpSbSTiBNNrYFo33lZ3ThRr6wV7WK5
9xb1qdLxVNJnAt0zzF+EsimkHzoTmbK39tlrVzm/+r++JUOLOhSk52cP6dYtq98wMhGDJbzZQB7I
18+v4Nqq+FO3/3WVUShNNyZcJSKOq3KjjukNBD3MMO210sbD5VDe2MGu3c/FWo/DJmaCMldCe4x4
HxwVo6+o58TTV0yTuHFDV168dv7nf92PzYBcL86JoBztly55TZKapI7Pnx/Wtb99sbqb1LC9IUxT
UhaOHcZcIryDJrzxeK6saO1iReMVqzUV5ftO35En3+KFAwA/yuVcz2/sgFcW858Zpn89Gr1pu67L
uELbPBOZhpXwxk+/8lzUi/UwZoUogl7CVTENhAB/1phLmxs70JWvRr1YBZlU9RGSnHgXqS5hGTLx
FeTOnb0MbkkY361ZwFeejXpx/OlJMWbCmuJdTribpB60ZP3zN3PlRPijI/nroaM90yszbGMMiSmf
C8CjpUMKoDA1MvX552tca5XUi49eU0BwRBTGu96PyBw3s248KFLWIg5mO1IC0MnJP+c923k0R6rX
z+0p01ZULB9xI6SV4nf9jb3x2oM8//O/7tc2vKDNzCLZ1cNB0u8YhnTjI7vWP6sXC6QOxkSUSZrs
CvImbHgDrAO47Gftp/erxmzLBLNb8pNrN6H+9yaKSWkDkZbJLkKVXlrPTX1jB7n2NVyceK2STVNg
2vFOTNJSJ0umAisPmQZg3TpTr1RU6sXB1yZ6JRUZV2glRgs0hLQcPem7qYhl1SL35+/tyl38maH5
1zse/RBJkgETHuHTbvWH2EPAgPYin27Nb7/yAv5M7P7rCrGZj6YyBNBF/8fdeTVHjlxt+q9M6B4t
mITb+KSL8oZFVpFsNps3CJomvPf49fuA0zPTLLFYO7ra3QiFpBmSsInMk+e853nV+C4qKyTG0vfP
L/7EA3rL6v5yaC/QJLsYwmg3PDe3ylP26tzTN/v5sU9d9vjAfjl2pVVNRDN4tKt6QwcWp34rhHQm
B3Hquo++8QqWzO/ygxr5Ad6Rd8bCO3x+2acOPd7OL5fdyegU88Dly8L7grIlikhVgLQZAgNvODDJ
TmT/l0/o6CM2s9io3YonRHsOzl41ZInP7+HE8qkcfbJJjmkbuDxGTIW8Z5ss5L2dbLPHc+vQqeMf
fbl2XeqJ5TLmMf9UbqnRj27cBa3JE8qdn9+Ccmr4HH27TZb6njwqTGp9El+Wj9leumbB0B60qfvd
Wk2dORriz8914lTy0eMKJNmQLUcOd1KCSM2c25p05sin7kI+elJe66h9NC6lngQJJ3VxbCt1dnUQ
5lBBljI93D4eFUlM4reld24mVWY2t4yyvqzKVCzTqEo3TJTO/PNbPfHm5KOnKowyrbRMCXc5frLo
0+7dr/ooHpvQZ/D5GU4E0fA/3n9ApdzSwY6p4S55pucbtWFkTaJv6rN5cO7ZEnx+lo9fmXrsE27n
qSljrRDtTI80K1nstCjO3MCpQ48Twy8TgJfJLZp3rl8myR6bWJsGzpmr/jg2VI/9vOVY6wv6f/hu
BoZZItHhrzVZBzGyzWefP5hTpziaGVPZBBMxNOGugepFvzxoD4OM/rl92KnDjw/tl4cT10mPry5x
RxxTHtv2/rL1ziRdPp54VftoNoxlrcJakkO3B9DdGOsUs+4xvvn8sZwImFT76Bvvcl+XrBapDd6N
3W2zR/MyukJfVQ/lVfNQPp05zfgd/WcOR7WPvvco98FghNwEPm94yPSjh8QEnJmy9CmGYd6snRml
H3/Iqn30IXe+Yzs+utUd2gNYXHoFdHDZOhP/OTu3gJ/6ko9bH0YTawH1jujAw+YW4xU6fpjq52ax
QG4N6986Vz488c0d9z/kdVxiv8xjyzEldKRVzaT/+Rs5MWCPux8CWekGJyfh30gg3bBXlr6nALM+
P/ipyz4KcbRWqgebDuiLKsNgghXQUa7fjvzP5+5/uT/S/e9Dpvz3//DPzyl4Nd/1qqN//PdtGvOf
/xn/5s/fef8X/975z0Vapq/V8W+9+yMO/PPEs8fq8d0/0D3rV/2h/lH01z/KOqreTsAljr/5f/rD
3368HeW2z3786x/PaZ3Qnnb9w/XT5B8/f7R++dc/FF0dVZf//PUMP398+Rjzl1dlVaTNb+uqLurs
t3/+Nq/SIq3q3wDGPCYvHxzqx2NZcVxhfbFs1VR0oQtFVsbCSPvj958YXyzdFoah66qpCY2PKEmL
yvvXP4T+Rdd107R0WROKaY8F/zKt334kvgjVEAAXNVu3bQON6x+X/O69/fUef0Nzu0/9pCr/9Q/j
Te/315TAYXTN5AJYl+C9CvU4MZD1cULVNzK+FrrykjQR1FoZP64i8NhoD3SKYHYJuCuBh2KZlwPo
0QXirotKpovLV5od1T/x0orcpdVkGF3XK/VAeJEfyjLKL+Pe6uhCL6prJ1CTpdAiHT42nfhR49rg
lOOLsqHTz4w6WsWxj5y7NurAenCeI1k7mFmAaiPJ72NPCReqiemRKbsv9APDR5AAndIfcxP37roM
rO9Kox0yEB04kpTZvE2acZkcaB/CVwcg/xOp5QcndtDmW34wlVvrtsBtGniIBA6FVjKK1vRspPIQ
Tew+eLBRD6q5+1X14ocUUAd5DGutxtKjp4CmraPX2kmRBsriknaSBT3OxVpLK3iMavmtBwg9UYtM
uY/z8MlXrFts3pD32xKiOE7elcalw65Drk3spJIMpVPibb26TGeSUC1QhriXK4GlT31lwJGiarJF
DcqFhBwd/V0n31FpQEIeO7e1ERkTRQLnm2g8rDyJXh0VxFRly3dyXPTI28sSVb1Cc4PLf0HuezGl
Eo2VzH3TiZ5dOaprTB0ToASF/z2+m1hAVWwt5BhDAFejFa/zk3olmtJ5aDM4Um5gwuCk6X0fNXTG
NVGGRzG+KJkybjC7CHOzGovOsnDFxsa+b23ndG0B6s/mimHjf+dzfnOQsydDT5X7OmME+KY70NgV
ZQtw4yUmf/4Lee2DbUobpeWmTc+P8XX2XhPJe8V74NXPRj8IjYb2HlZkmPGIXFMA5ChqANddj293
w6LAMPGnFQCSldtm12aYjGYeir7qBxox6yKwGbUi3/Qdt8+3gDdp0+wqijgTL0nELIUahJFAf9dY
nlg2KR0ljdIUQID6cGMlo/sU3ZjfIkB/WHAzwFzYS4Pc3jlS1EOcBRZOGfxQCkefuI6uLemhv5TK
Rr/0M5E/o7an5jBabrqZOJCVydBZKIcwDV7aoLvDfltehVk6sOuTuq9xjeC2qhhFbg3TSxuSW8Og
kFVHkk+DDEdB2rpPCu0Q+tC8sA7mLQoNd1+bGhE9x86tkwdP0pAB7uHtpwHPIMxIJr898yQrcb0A
KiMpGODkVoWpdO7RPZ7t5bYhcosuFB/Q5jAk2ZTok5cC9GoaJgz2smJ04i6/FCpMgSBl6OoIW2eS
1LoXYLLWYFIZ3GmyzzXTP7BrvVR5m6A1s3upw1FbamBoaakO8Cm9kRNeH2qFh7wc7lxYdRAs1Tun
Ypz0LbxD6KwVxgrJRVQkYgEbF+AS1TFuMzDgFOBDoPhWeVvKoUkPPZA69KdgvHKgWMLS55GE/7Pg
3gu53rlWhM0d12v29m2pZvu0YTzJtnmZD9yT3HJ2z4txzm7lgSxc1c5MFVOAVA9eJZpB8ygtZ5qK
a0neoUyGwQprsJAgMRu58/A2/6UlWEKRRCYNH3ixI4Fh6+EMdxKl8qkMyHGu85Km4Krof1F4x3kE
v406vT41Iv+JdpuDjCUIMCQjvUpiSLHWQLlE9tHp+BaEKlmSaaDLsUCMJd5IWigdI6oJVQCwDo8k
Vfi5m1YR2SboqLHN5GHmxT2GkPdY/cgTpCIlwP7cmnVYbJkFCUqtE+V1OL7IWAcfJgPhk3x4Z8yp
uFMxepLSunUaVgGZi5mYSXFfe6wUmfMoDO811ttinUZoms2sqeZvx040NaQbH/pIbUITH/CIq+nl
DofwqW8ieYbXCc3qbtpM2iins6dNYIy12jLx+jvHD17VkubfAeLnxqaXPlekdNq6fLLsWfFT8SJA
6+FFjupgxBVf2mW70xynmw8Fy5IlggfSvPdFHaubyvKUCdrZu6ykrSxrGIiqTslRaxE0TRPDAECR
2FKAy7sp4TZfBkOxs+uQsSb3MmBAnDe7xrrUMu3QtHx3spvd2HHykEsBOBHgd67HWAhz24WBzavF
0lObKC1TkT6EYhZGxqXiuhG21El1o4WZOYc8k01VacQ+sBx0dXkf5W24aZXgJVMAyOR1pU7bWuqn
raFqm0hv/JWrChS8lqXcKiZdVk0Ln78axKHVRkMBeuphpthztyF90JZgOzrHuE0jWgDf2EI4VjGo
K+91aJKbQaT7Tg8fOi5r2rv8cqD7T27Pn7oqFiV5fydVxmWT5jnss8bEPi6iYU/wQiu3uI+HyJ76
AU+CVPUPTLtDoEnmOrGjB8bBfdIxqE1h3tqx/exI3otsmd1cVQdmb5/yu9YP0K66ZB+F/Z0bZfe0
DjTTrAuKHZQtXKlKEFO2If1gpSknYeq/SjIOZXmM3XcUxw+K5Gz6zIhGSPCLRDfiNIQXOtUzD2NZ
4DTQQ8r7DuLsxHe5RoXHjOOyvZbM/q5LW2cTWg3Eoy4ODsCnWEoVd2vIdDy3NIHNC1FwCXr4EnXu
a9/Bxq5gcdXMMlnq1SspGz2SMqTv8ARpTWtZ61rfs7E6tDr6oAZaRnVT4vvkxbJggft1MU2J05aH
JAWvts/XVki8O6VlDfQNvhml9p8aTdrEOp+zHUu3tc5UXtcY1w36+EAMJuc6YOwrGRQHN6bnmwZW
2uqxW5KNAkRWMT5Br0lnTeXSSK/KKRZMQnd6eIuKuFM8noZbMenqbeb1M5H6T7rGyltJ0QhaFcBY
IXhr3Lod2MlEk7q70EebrYecnw41pqPQufWEfKh8JGv2UJAg0vkwhtzUlkU0ZJdupZQQATzvCkVn
txlnymlddnd+YsHIbvBeG6ISYEp+X470HD9sk2UAogUitJPSNUZQk6lMOaqf2wuT3l1kUcyzjkze
QCIQnKtRhCGx8pj2NOAHTfoASgMwm60vcQJQ503ivvjU2pOO6SoMmf1l2lXnuUvkCO8iXem9Uezk
FEhan8Pd84RdLiWNGZIGjWSiZgxNeoExFhXM3VJTNJdtnlUw0OSDHNCi4qpg/bBi6CoeJrSzflrT
5Nm0XF8vsyn1DBr1Bn/E8rORxEGJxw1R4qmImXaimIW3q3Rpkvb8pVUxnbmKgZOt6cG0VetFXzBQ
Q9E1kIi4b0NzX9IsfHBbu582Y4jtRTFQUg0qHVMW/JCE/kWni1vIYNat5WmE0wYdWN2grF2AK1Md
Pf2TQwMNHdu99OTKLGYiQ/ZQjinGyBHd+m0y9IVnzV1H3cSe/loltKsGqeinBD13KPmqVdup5dJ2
tHDuNzQ02HpkL5qKEawKpd+6CevbOLG4Le8/RzRHQG3eDiXxckedcIL5hJj5akdbSsFKFAQdjzE0
tI3sedXy7+9UT25D321dT/7W/42bVVOMKt2zm9VtnTyWnl+wXf3j//ofbVh/P9wfG1bji27Llm3A
CRRCH0Wwf2xY9S8a4GRN1dnQsmMl4fDHhlV8IY4Fk2jyc1NVR6X1HxtW7YvBQRRL0TQdbq6q/p0N
K9vidzks0yYFN+56NcEiYarsqN/n+vIU8pAEOOar3gTXYSUJIgFDmht68MR2PeMrxqmMUDl7qoLK
XoSJibVdKIydoWbZY4h4eF7lyQCcPtIve4kp9y0KT7TO2Ak2qBMjH+6ERrxThIDp66JijscidIZj
e79sOs1fDRpBly47gm7nNr1Q+s7H4YhFd1BTtkKlOPQlsL9WCR81M+nXcelzloGjxciciQwxFAUj
nM9MKYhWMZj/xVBiqUJTbMMGhHVZysJsmmUjZSH1tsTEFuxdAyzcuDt1CTRKohx78P1LK9QL1vno
Sem1g5XEF34RvMSD/+SbRLjjv6Aj5054zNpSCVUzHb6XERN2GeY3tR1dSLJF7BgMPmZlxLuNlD6A
r3PnTVrRm65n2aJlE0abuwF1JyMIcazwVQVkKRJMhfCQH1a+Hj55fY1Lj5feuGaz67Jxg+ezp/Yb
ds4kGMaJP3gyx5XUc0nPYrvDKlLIYJsIb9Y+/Lsrqxoq3NnhNW4dveqXRt8QHhOYvO1sXTUgcOpM
axnbvKRCOMpFlxkYLOZsco1un+UPcsXZKGE8RA1bFNGOi2HLUxj/Ff21D21f3CQ9LWBDBYkt4Zd1
HRezNg9YvBvp+W17YykyZt1KtfN65rYi9kwalAWsQmCQeM28SAZLcVlEDzkRBaysvtuUETLFQe1g
gvWVEs7SuqvmTUGwhkqfSc+XWWZ4PapNrNTJHusazBEc5oLXMQ0Q9uM11tGDbYewJN2RZS+n+7f9
hx/QrB8lZfaQBTa7I4VYNR805UJL4nTVWrq47Meh02nlzrZZTOwUGF3n1PUFnjI0L0oD0cykxPfm
OiK0elIUOT/QH3OftfpS9WtrNtjaKs39p0xhRda79MYzqu4y65KH0iluHBHg0AR7ueRqg5zVVI73
SompxoA50aIspBAsXfxk1uFLH9TYLgjQe76gWGVqZbdJ0kgsxJjjsD0WsdiTNl5BtNwzFFQoT7Mq
CV/UVCeGVQ6EJ8lSj9OQvnPCoDBkpSv7EMs/ma1BqoIRNOJQv6v9gKDUMetu4oSsm0Ef7dUC6H4n
YUrsJjdYNmBOaXtAIZRDE41IhTpi2GHvrsNNmUQeRSChxgxCA7KlLwnswWJ2bWUAPdeO2x0eIg+D
QSZFcokUIsgnsCTMBlsZoQAar7DJcKTevaA3osIpQjfmlTvsWp0x0+m8T9knrIhMx+VZVMpF1vnd
la+WyZJyGhtygEDTDHf6eWoX6jRwWTxbhc0WDl3tTNfyFg+aYECEwvYz8fL7qmNCqHs4e5lMiiFP
IfRWqf2s+WQvHMl/dSyxfAt4FRPaniB2cptc35tMi5oqaxDUYkETJ+kk2+UB1BZwRtXljLlNnmPc
DPEkIVLb8i4iq7VKLahVjYBvAHYXx6jSe2n8dtfF4avVRc1dFBDzqIK4TeTEU77PpZU2bl5tUMF1
clXyfhE9f3B9IIK4T4UqP1oyzHxJy/1lYowBoVOHC4W0FS52pB5CgR2U1RPDWHrDTJuQ2kh9/CMC
i9Av63VAnHJQr0IyZldw+IaV1Tn5fc3Ob26h6byIm6R4ysA5Y6nMfstp6t3buAEOlY0fGxRliykO
aQFGdGHRr2SFQUZ84q8ki30dpGP2TeInh+Znzvpd0vXPRPhxsvxkcPH/bAiiKcZYxTodgtxkxWMV
9T/DjfLXBPnPv/0ZbyjGF2FqFowR3f6Z6/4ZbyjKF5u8vCFrisBTfhSf/ow3+IkwVJk/kmnzV+RR
9/8z3jC+aKppkDMnQrAFmFHt78QbH1eZLKEdVSwLr9WaHlfKtVZs0BU8A1KfxarzNVGUpUQXkMjw
32ivarjfvzyln6PlXUr+XXyDvF0QjXHCsZrzaw0zJfmulnw2tPTSr20vVcy5YLb4d36fPX1+jo9V
aJxkDK5+OYnsKq0XyW6/DuvrdhAzkdCpqRsz12XF754cC9t1jA8L2uMHv5hWLMjCOackfxN6/FVz
+OsW1fdnjyBe0hcdSms5aJdpzP4XoG1aDBOljAku9rIgUQOjj0TfVOriiyRenbnvMTj86MxHQaNm
S76d5FK5lpgmrXRZFf5ab3Azd6k2yOA4we2bIVjKkaxL8uzMaT+su/K4j8qhIWWRXLfyFNPTuX1V
X0ZX1TcAgckdNTjvzEk+LLlSwTkSNkiKp1blgH1tQnN/JmwCRaA2xdUIF69TPItJOJ25nfch+J/v
71joiaRMtvMWHGdrWMsBFq5vkQRyVGrW/j6ipdtyhiXTMHuRW10riZiL+ZlTn3iBx+JPY5A6b1Da
ai3gvDfyHhTXUi8gEpK91NGaZiVPVGwxbpt5hnLm0Y6P8INRcywMtewOLQRGG+tQxYWqBWMhd0sJ
9ySbT0Z0ztIZ1Infit/3rEz1HxflPlYD8CqP5hzyCr2VV5a1zu6zG/8HjCKkh9R3nG8FTCG0Xmfu
6+SJjuaa0AHJrYVavrYhCqXabayQ4entt+GDCnXmatNcwvo30L7KZyc4RRsL0B89z6PZR2+JmFoH
T8VqYZhT/065x0/S23k3fm4tvH2yVjeQSSdQVqBYwhzZkNu9THZNueq2vjN5doKtgmOMumkuwku9
npZ3wV6XHpsLmvvpKbdcbZc/pvhDR3DLZ1hJL3V9J83ZmCwK/vUhCNbVzsqUbxFMv+4bWcDJ82j+
Mwu6EU5eaTABpjZ2N/736rq5Lq2dMseK6gL0urks1zhUrPQ1poD9ult0tOdrzqJfFpt0XskLMevX
yapIFk757O2Ky3IFOalaFZf2tcERI4To3W18LS3qq3yfm7i0HoTzFHyDnra0cNpeudt0FchTZT7g
i/ASHfCww06oeRKCCeNS2rT+rFviDQArf1uvyv9yZmR3/m5FUFp8ESKpp43IJttV2TPylyuzAt1k
NMF+xLoqDrbpjYorrDUj/31uDI6D+qPBcDQlS1qb52Enq+t6/HxldWIqNhVIFafvBw8/wLTBhAbH
AgWpE9NKU2X72Ffxi9ZpfDj3hb8BAT66iuMZ2uiYPNXGWVsC2CscytgmzLZmrR1gV+oATYswa4m+
Ra0M2jMHma+7m8HTQUiUM11AtqWcKM/LRJ10TTvphIqAnIzlWDXtW4lAuLHXuZ9fB/6scOF/Ehk3
m9ZS8JgW/jzH0ZE1EYq9Gl1JEjTVViJBr7JjiNu6JDmLhVsJ0AUXnSByv5m9z2DrvwauAmEVbxky
L5jD1/13P/Guyg4/yArwa+SKfafouz7RZ1YAoliLzYmVDzPQ8AH93pdek8wkmDnsu29Sr1y5CnzL
WolXMv41GEND3aa8dEl34pWdtNMqe3KtB6U601x5Kgw5VicHQqMJJM+cteOvgvzett0nS5JnnV/v
zYwniJuQkV33Fhrs0dNWxz/mHHXzxJx+LFuuPVdu9BA5g+LkT56G8ZOFBa5GCICJle+aWxCRFPC0
c3P6iTXzWMsswPn5hgyLH/IRt6Y7bP4Z5OOqia3itddgFeBfe/RpDgE+E6Z5brE+EXu8IWN+CfUG
Mlhx50rO2hhTKGE9oQVkEkXazKO6YwfZVgzbRj8k6fWZJfrUnR6tXkKLm1LTi2CTrDPbxqKi+CpV
3mp8qUHq4ie0a4poryus1Ia6HdyNvf78zCcioDeV6y932tNFgTWKEWzAKm1zoVIZbbalLREJ9PjX
4BtCGPT5qU5tC95G9C/nSuWWfsjIV9dpL+OAI28s/XasOtdu+dUyEiIjnyZC7GbYlJ455TgTfzBF
vUXTv5yyG8oiQQw0AsirrYTJiNNew4+axV44rxTsh5gNnd68essAcClhj+Xc5+dWrVMnP5qlRdkb
+AYS8nXNNmxtoJPZwmJxCDBTmCid7VC0J71IIznZmgrn6XAbRyAjCyiPxWUydNshatcRuOhMSy80
lRwhPk0QKXMNGkeFWAeflEWobXLcXtNtPzAVLXHgk3h7ykKqHKiHDXRsrH55qEQGFkznTu6YZVce
b9bByBikQAJok4UbD3NKX9e4hLTZk6CQRZDoLRs68+x1Yq1QU3TmaihWZreQoeySep1IJD4J6DB3
751tH95r6mUbbx1xr4vrWr21u2+ZeK3EXZzcKM0y1JaN+dpUK7NcN+VahhOK8QKuDfFS6caLLr1F
0S2VZiU1K89du/pa9ygRLkiRTQJMFBySe1KmXjRWz0akAR1rJtIq0LSrsKhvA7W40NKA2xooEIfY
GOTrmvSc0edzMiqYfzSLsLbX4EtwTrjs+nA9BNqNUUCF6deyDJ/R+qYZX5uUnFbfryKXNZTPvcrE
Noh0YJk+FjvdiwLozbT6GzuiHFNq1quUKNd9aX0VFUa4KJki49bWkl2ixc+V7W1Nv7tWQMuTBVr3
pTH3QIm7dCB6XjhVbGkOtfO5lXANIMqJS0zbg+RxkHHptXzv4FskaIeeOUd8xRZhOeR4XQY8DKnE
xj2w5AvZC2+D3FzDiNSjH56f41ibTsqcBOSr764KMqA2lqo93cBau/NovMOzZSmn+jCPEkjJrbHK
XTZ1qCY6TDH00Nq0mrp2JWih6rDvc1y/SDA1WUtlvl/qxib3o62VWQcFIH+Cj1ReazOA+PPMmw60
9kmeumrK9CbqMMHBgyVQBOGJvKaxtp2YS6fLx0dzxZ7ytgq/aSF4kgHlH8V+ygRjWSJun7OEel4i
L+whW5uiXkdZuTMied4HgT8RZnfZ+xY2at1Nne1y8KGkquhVCIt2alLVa/oViJ9N64rrsBM7Mn83
rWs+WXTvDWE1C2V15UXRotf1CzBKRr/PQ4m4UT80cnuhWiEW4sa6leulTr5Ci5WV5KSYppO+Ny28
VvdxL8+RIG6tKgfMjo+9+l3KHL7fDgg7ZoKE206AaEiE/iNl0YWLe9loWKDJ98ysk9A0sTHfo4w+
t06emmiOAjGltwvyfzWOcv16KLuVlWOTNgp1PGumj9vN1xjBe+UQUhnDxj23e37r//9gdkVO+S7+
NVH9CbPUmrWFrh751s6t+MBx0E0D+VIbuzzwhxUlhtPZJY5KkzS+cVqHRmKoucZN3jO0TMzX3HyW
RcZUzuSpXIELTigAxPmUPuygJoJUOtC8wyyygmloYg6T3JbJd1km2nnxW4wFHZ1qEbgxYHqmJS0d
DDzpA52hA5nXaj9p7YPbUJa/Ds0a0WM+NW/jdpiemeRPbMuOsaaD1wyo3txwrXlUvZOtE20i9TaR
v7PCjOTgiYUPlEUCHKuYadfvS4RJ6ItnMnlkGfVut8b8smvxOjHA3lf+zFa1CyK3yzg35gcvPEfB
emtI+Ohdme/fFRlCbxB6WKzjXlt7LMKmhOOH2y4RH1XiWrYv6RqbmtTDQ/VQUJyn/LUOk+pCxfgD
/0p8XzG0yfa+umsQtjHI1G0k55s84zF72AHiqFlj3B7daxXD7Yki4jSPnGUJ2TrMzVkXGLRe59iK
JXAvkoXHJz5K/AZMp9LcpZA4L2lfoRSJUhM7jfQ2due+PUyxcqDw/xzFr+MWQMchwK+8eYnXV+ia
EwWDlUpA5i5kvCQoSVSPUvswOum06kWmU1aX+kOl9TM1xIWoOISwBDwsyq4EwjljCEmfMQqlDvN3
/yL91mUVxukWgBpqD7jo5i320QGMag5fYHDd4TDrxsbUrr4nFag783a01BLdk8mkWw/nWqXe8DIf
va1xuP0St0hm4mphqbBvvrACXBeSQV5GqrHvq3TphmMFcq1XN3Vw57YpMoHvORDJuMEvha20Uc+H
GgOpqrzFDG1hRYAEZ+Xo3Is1CpusTWv2N3rezToEW26BTsgJ53U41pwgUtjOMgiLKzukSOQjO3QA
6BvqOtYdNHTNjPrmTOtJH5DtbHFRTUJEIc2wEnmIn6OOKiXehNhohir+EjHrqp7MhzzFVt7F3cKd
oc7G3upc06x5Im6Wj+Nmp1AyQPHFWo++O6WKbMzYsXhv5QbrQLdaUb26BFJxUGvxkkn+bS0vIZ3u
VF5c6EaXWpGvGyM/KAW2dNUi6KWrwUipkIZfS098U+NybbgViFcVcXE6RSgy1ZNxE91gs5d8N8ri
onW7rSWlK00VEzl6rEFq26ylAz4bCGmXViDPPUZjn0hXUpRfYeWydrEU9nKcXup6pfQPAhFkPBST
pkvnVA/ppK7XvZ+t/MpZxjGqNv43lw2KosZSxio5uMvbYG6MO+b0xgnw4ihGAdvEAAc9yOEy1JGr
YbHmUD/7fJZ72/d8NByPcl4A+igaUGza+Dn8RJuGm6w8gLYmadls++qqw9XdiqwlHqizvLS/xg62
bcicIqXa5z0ExrNJh7cawkeXMo6EX76MoYf3RApAWlsBiiMEu1u5vyr7FBuGknpfONRP9LdcRCa+
Q4a21oabau2G1ha1NPMvNd68OhQTU1anA02g077/1kdfByRhnkFaoY2f4nrAxsLYqPaExlBiUKu6
HtI02GgI8VR71errKjzTIHVqM3/cp2hmQjerNjLWOYIIp/fuNTJaGY6HylTgbxoY26Ry76hBbtNu
a2gSvmzoyM681VMfz9H+JBxypL5FQ5mGhHCvqCjgrW2a2Y+xgG6Zq0jimq2GnmF8jXYQbQteqyTO
9fGc2g/KR2FLlKA9UQu0jkFsXhWZs9VySN11iEcUOX5oUW+5q1bf43l99/k9f5zBQJDzfvQAd7Jp
H+p1HFztWUKxyLL2475+zJxEhCath7WB/t+9Xe24pVH25coa5TjrwMi/GszNuhMtMv1F9eytbt3G
2BmmujkTXrGX9B4v2GGrsw/6/FY/3tlj2PT+Vpsc3qAWqfraQJ7fxsZyqC9p254F3GYZ4lCWn829
j9PAf36TSIzen0ptht4bKvaJOVyGVpsFVvxV5h7HJyvV0rJ4LXNr2imYLIhSmyFOZB0gNA3Otc6d
SMqjUnx/BQl9S5WmDdY6ZLWMVSwRew0bNHLlPE8kpLMKsrkaWVP0hYuQy/r8GZ8879HEGEWNUrSi
x1Hbzgjs78dvN3fuSiDcXjJsFR69keB7loX7nN7fM2c99WqP5kDbV9CeUcFdd0CfpuQBy+RuLP7T
UoOxnG5ODAXVBSGnDSXQ3SSWOHTufetUD7UW7F3y0VqB1so5V9w69VWN+5Jf5uQo1/xaR2G7ziL1
0Wmw+Bb61pf1ZQgAO43lLXKereLo5+7/4/Qc6Zv35wP9TRW5yex1qwZPFqXH2Cg2efs2X1maN1d9
fZam33w2w2ee+Hjkj0b40VRV6q5LsykjXOfL8YU8U/FE09p7x8VKVi33bU+yOLsHCi5L7n83Vx33
asZerXctfU9E7M3WHeBBUy2r+YLHadFKzK1MsVJh1T1zjyee6nHHZq0jCS5CIa1dUn/jhJHynXaD
xurdY+IhTxxcVESpzHTd+f2cf0vmcfv/V0+kYdvIPPlCTqs8fnZF3nh+mFaPCULTP//vfzZG/nm8
v5SmtoqAQ1FNweZNZs79Q2mKBtXS+f5NkwbKd62R2hfLshF/Koqi/4fSlJhHpuNBGAg2dAB5f6M1
8jjnObZGCiE4nooIlj3ZMXfLUMHYuok/fJVy5Zvo1U3hJYegUNjHRTENEtpWsdwFx9kihTfnZZT+
QC9141jpXa3pO2XUkwUluT5p5w/etTM0C7fKpm3S0p3h34Up3IGcLoeF4QQr1KwdostRRZnilWn3
N30RHuw2uaOmvcYg9QGTzC3K+dse8Rv7GWyS7QFjZ3tU36fpjwZPOLTUGQSFyr7VAuUmlvK5j5ds
4yLxTPNCQVxpvDKfX9WVdtGp5tpSzNvUlG5RA+NlRIkAt9S8jlY1wKGii7/HbIJxAGJ3r6UOXi40
sMRh+qOgdwv6P0KrqqVSJBKaKnQf62CZ2mzb4OnUpP1DmpBE8rrwu0QwOymCOJshtXoiF3IjTH65
UPBbp7Vj1jbsP10tvbNa2eO41tW4wpa6QjeeWl1LJQlSpVy0sXlXKp079egnnJOiWwjhrOyMQ5UF
DI5WtDduSH5cGtSN3TuvakslWOGpSE3kTGybZ9uRRCQnWOeY7srskHWuuSBwDsOSjXIl/W/yzitJ
bizN0lvpDaAHWrxCw3VoMl5gQTIIrZXDn3obs71ZyXyIzKokOZ2Vk09jVmO0tCQjXAAX9/76nDMH
c17dgTRFCbirCLa7Z95Lpds0wlU3+NiGqT6TsTFt5MemapyYZK28OCNfMvOu23TT3/OSS7cEmsxz
WgG1UoEboUBKN7vnSdyG7jlPbi+LEnurKJwpCu7LnBy1vnX3wiJ+1RpG68yr2tmSLCE9NvT30qQ/
itZ0Eug2LOs7Nd1LlmSfa6mQnGGo3xN02ikM+cyIIkhkVu+3qk9c0VSbLaUa6fvAGieXiEa2Q26F
13x9sVBtW/PrqzYloIeNU2kgwqkpwvcpHQL0VR8SlXLXsKIkXg5IF2mrFaoCrHAtAqREgUxA5909
KKxQmkV43LrnQiLTMJrnUhzv4tuEnF99LyHA6yxN9Rzf1gfZKhMggbeHrNQbAGkK8tBj6ZRrHqMl
31vIZVFsnWXt02z2mw57HIqUNbVUPVgyBch4qBHPzvv3QuIJ9/JeSIu72Yo9iumOoaQh8xjoB/Tv
s1mEhYnOb14dJcgb4G4y0WiC9MCce88YYk8wZ/jpqZvPRhfonXRIxwWVgSk+K+RkkFrm6FuOAZeH
YvT6XUYLdZaFUGReW2xlRKzzz3Ervi4MnJtUaaalvGMMHATSAlhLmKxH9JbRqpYon2tRO1Yfl7YQ
MNei8L1I1Z1RGlErsDjqIh1UK/2yitqjpEj7da4S97aou1IsQktp74fi+iB2QqjlVbia7ApBTb+k
QnsvytfXZjG/z+TlSwd8Qpb3+Xp7zRs9KrT1damr92sr7xeNrO8HI3/5LVr4cUjtlxGu320juHWm
VPAQxq9tTWbvMg2Z5NtTvc2Jxl37KZeYWzfr3K3a5OtypfRi6D6CFIdkHD7l6MBQpvf/4ip+zvp+
uwpA8JoF+IBCtvFL0FYxjYQcay9yFSiDKQnYy7bQwm4WaJeUB6tsHvK2ekW2ad+u8a7pmcFOMiAt
1W/Nub/l/P/9ZjwN0WSKEq/85/7/+Fa+rW+gS/qs/F//9T+HYvtX0K9v396IBcK3L0319g/IyfDj
DOg/P/uPWACnrsn4bQs2gp9RJ6auAm+g+Q0cxCAv+gfqZIOWiJAnIEEMEETTef5/oE4UXeQTDVO2
0AxH/+hvxAI/JwUb5kQnDCEa0mXdAnPyS+iMpl1fyrXYP+kxM0WduK9U3QU86jbihBSt7hdVG+TN
+lfzEb/UVH77YsuSdM6ZainmrxN3uiXJ3Tgq4xMYPa+HFXlU1afMQqRyg9aKUuUJy9DZ620+MmoI
6/AMNqIZlp52A3KWIOHQSnQHddipV93fuAzy24qKdhvW8nyf96JX5pObiG0Esu2yNF+kSgughHD0
RLuryuKxab+kNGj1rjqoMMcMlf6Yr/PR0jEpFv234towWk6x53YNlFz/bIyAEjXVehRHEU30DnXw
eMm/pGobiEN5sm70WdXsTUm0KZp78zGpKEb37WfKQ0+qShmnG90yy76lOJoiTe70/no/6xP9LHIl
J+/N01IajxkMH9tHQtkRzcA3ALAtUdGb58Wa4aOW49SHRIPCL8rVI4tVDP6WdFyhS81JrEcINqDx
Lg61GH9dW/D89YL+npB/S9Mp9xnBVwNjaT9ZcYyeOvpEK/HAkAopXWPBl2+zJ+tMxm2YWRUAPwLG
goOu+2nqKGHWfcHIFGAZcj57qzUa5bBryalrtTpIJkglmjtqtnqlPv1FCv9RIvgjtfvYLrCYMEit
EXno/wdZUTd01XSVhP4JUI8rXrV9qg1Iua/MGWl3awxdqaIvZznPHmc92adW6aHS5hSlccpwvIzJ
P7Sj4XfrFX+cDZ+S8vpcQroxNi0ySlpIG8XNIf1KJVS9MjUEVHIHlCaA9SdayWhhfGdeT+8uTXx9
riDjSVMee64fGAtBHHki24yZlLjuu7p2hIWB/O3pwCniUZt0gcQwlSdN96K2bXBT8bLEzIBqzE5Z
kocj6w3/1atB1b4otUM34LBnoXpdNqaPSSNIA/kwre3nUut3cE2dAEXDrZjcWXp1qWTjkJdXuOiv
57brHqwkdstS2HeF+pRmlL4t+WnuE18iHlnj6mJwTK6pekLs1QcDepyTr8xtQ29aXZKWa01rpwRy
2aHA3kqjr5QVGg7Tjg16SG/xX/AJSuKvjg4bIkuKhfGjBq+Ap/u5WjAXfV/Viz489aL12OrWY46m
PNVqf53AtIugnRYJfMlV89oRZuuFPlzf3Mdz0Ki1E2vXc7526DPkhwxEuNgkfguXsNzKx1Yr7aVG
DzsWHtV1crPSOLQ3pg4U3RVLeksQkO77rou0jdwBbFeFWNdK4D4aize040uMJRziykGfOag5bzma
nVkB9lhvgrjsd0xTu0qff4nB5y+zToMhzSnSLs+wobrtpHBFTGJklQe5nFuMo0+IHSgJxopIH9oH
f0Y2vBsh/7huSw+8dq7DFbHg1pqda6tzhgvPwAo1Y82c2nBMlPlcKbQY6KTBKk3WfyNZQM1VWo6V
JQfQVdzQCISvAd0ojgRVFuuUds+qPp/jpQ2b4ptlGkDfyBuuBkpqX3uZW5DBafX9bhrQm9eaS74B
2EinolbB8sfC5Qcn+t/EV7+MyP52kiWG9yTcDeHVr6PAxE6VrmXtgBQtHDsjJiXRgmSFnE9FJZca
pbVooRknd0CMGHOxPCFvg1GYXOHKMrI5GD/4DHTLs5AOslMg6i2IRIJsZEbUMNZV+CyQEaqQkmum
l8Fk9lZRnro4+7qdEplzS9Lo9/rsxKsV6Y156q2/IpgkkPihEPXbPSpk+GA/wGmAefh5U6ul3Bl6
cRuf0tzoQM+3wYIez9ovBT3KvyJClbby6a+2EUZ5DZAqVExgVX/+tlnoFaFdcKVqM+7AmPmGbbgK
+biR7MdOe4IBh9hbO/SAO651YosT6DBpjlOSh/q3cPFPJ7w/JHV+vBhKC9sNmxL4FpHyxi81fEWj
76ss8/K0kAjd8i4SLIr3m1Ptap3hIB3wJ1FGqQa9oYZz24YLEo30gv2K8yQWk6s3+ilH0Bapext7
vUsn49AAFLsiNpfXyb7DospzHTXWhP5Kc9Fk64KG/Yt6S/YAw5jekJ8qYb7XR26zXqeXaspPCij/
vlQOfaf7ML9/q6oumOmHmet0FEvNReXlfcBry/r1POR8CSFQZdYPIBhhjEnW3l4NhJ3NeH2WeI3d
xe3nBP4llRfYQomdl4XHQdQPKIDv2xKk+r8+NtuO+XlZdVk1FRDK4lYd+nXmsZViwL8py6oLSkhR
O1DK3ykq/z+P9EEd/bDSG7vaT9xnD1T2jm9MRzQ/hvAfb/o9fJfBf5sShTlF3I7ytvK/l/Lk/1RF
VQOoJX5EJFvM8kf4blmqJZmmjFeT+f+P4btp8VHmH1DzvxG+fyhv/LAvuFCCd01Hg52ioGL82kca
c4i86V1ptgGCmjEV8NqWuQL/hcTGbdYBsFWqeLGEvIEwa4HUZZGaj60vysVjmcOwVC8PWgYrknZN
u0PfaM9KlWm2Uq1oh5tD6VGSSghgIAHTy3iB+Dou3QHRTT8tcqaDhPi9lNHekWemHltdahlhNL4b
bbYBpKvQtOoXA3CuC/UQ8siT9DDrYghXRWt3dBftueI12vC5Taao7l6nJllsaYRqXVDjR0bzf0s7
/tYWD96bjfZu+JW57ye84r9ZudsyKChvYxl/nu4+vNfFW/EP0r/hf7gZ5CLTSIp7N9Xf3n46Hv/8
uH8cETgSiOIwTv+saf/jiCj/+eGRdCA/BtXwP46IrP0nyadoWCAcDVOHQuGfR4RfgYiwTM6bZW4n
7m9luKSTP9nO30BdJnWbzUv/0PjSKDUZ2ZwrxzzK9t1uODHkESp2yxCnbR7l3fZP9WSedM9gTMMf
HCqhO+kBiLN0ju+y0+zHXn1kBCGMvatfefl5CbKd7PTusMsPxVsZQUGiWDZjbG1E82efI4t49XVH
8mOncJEM8PTdHBUe0rDOxN+vrhy0bnEf72DOCa77FBHLLuz2g6c6QHb2TLBHQggzAuqXWdhH8Dn4
YqDuuqAIcnf1BL8J9V37kOwUV3KL0xBkV3s6Sm4bIULn40JPCUxGtuQr7hiqrnDc5o8y2zwURyPs
TvLOOOtBd1qPKG1GqnvblacsmsPWr0Iqoz6153DambvmLr4Ip/Kh2Fmn5liF3Qb38TJH4j4ZSvKE
oxYYDsgSRkYNuzpCg8NACzMulJuf4svEPO31CxihiLk/L+djFX+w3yNvcGP/MbMtRwp0pDNlL/6u
O6yr34b6x2WoHrKfT7HbBRRQQ9VuosH3xEt8uO6QMg3InRx4fMIpqN3UX/wuunkw8uwnVwrQzPvc
75nV8RVHd5VdcTC8xTcCFICD5VKHM+9a7qu71L8F1t2U2UMEMusOzjOnCFCCV+0ioGjv1MHqIjrk
oBGyS3f5zvSV7whlXYDyf7Vex7DhOga3t6dHJ3EWlD4NZ/a03XBYfP3cRKof28jgBG0o+pWbhpAV
3MXn9YBgtCv6oqsgZtq5+jm/Fw/Vt9szcxyE28lGhGN3s9OfEBL0tBMkX8chKh7ap9rrout30R8d
LTJcNCj87JLu50AO80ADuDV6klf4OcIdmlsGMdODk9uqdvZgXIyo59ugrwoUBx6O4lLvMpcRgyBz
xRdYG3cUUF9oYLrM33Gxpjd+zfj76oqhel/tlWgKLZSbJURW1Xvpwk4MYi9DVbXjnIj87Nu0L5+k
S/aF88Mr8zsGnYNssPWdGgh+di4eUHY5yLvyoB+bvXmfHw1OQH/Io3RX79T9X4nMQcryJ0d9C5F/
OOpLM8mN3nTSERYxj7nFqz+6rcuIeIhMh91yDb37/TtVb9/gVJZRG91c1WNk2Rld4ZFBJHvwqrf0
sjilI9qCO/qLB0WHU9jPmZv5k704ssM0K3QAoeT2ESfML0IJOJmdf808w2MXocPaOZKr+IZfeCbP
W2GXj3s12aEp5TBf6oxItDJGHVzD5k7bM7nsgU8OEriXMwSMoUfaaZBLvt++VE9zOO4ZFnsygfGH
WbCe25BMCPYvZ97fC47hCM+q2/OzMYw/p74elXs1KpzYbZ7Mz8lRjqRTkh1M9tJRP7MhoySSH2/3
qJt7gz/vjGNlhEk075JDub+dYn/w1bMWKM3F5NWxnThQdR2vAdRdbG9UIpzYnx3Tlvj598kunbfP
pf0VVKAHkYi92po7eOJudBX72/ec9y8uZ5LXxg7oLme1K5dP8oZI2y2HPJyDHMNqnrpwBG2o+TMj
5LbkLt7EizO/Vu01tNiPwj55Yce5rfOm22IEA5cDZJSL+4YNP6gBD+Uo7GuUhmd38hg096a9dSkd
jX8Vp5s/+qZn3jPTWAYgQNl6cqC5YKFc8Nle6dUOLahIOK+77XvL4/olOeuJTVsNLgon94hxPI5A
1IWNpwZJKHpXt7Ahs3P70+hkLpQdXo8csOpIe6i9HGhj/cJf7MXuQU9OuJrBQ4TcnuzvCR4BdUAP
yhS3jhAac5nztqKcV3WheN+FOYPPxmciLbZf9qnn08lJIgEPJLCNc26NYMuN742ISXVbDoSw5UPS
XYvI8OT84Pj/mxSd/vTP6cYfLnP7+Y/nyMgKsmVTPHaefrzhyhgDRrR5dLuwomrAM+ndm9+7psMd
sJSIoRxSngSVExZn4aeC+8DYrj95Gn/NWI1nmNX81avsb7VTO5Pd2KkTBzMriWx4UO5WxJonjiFc
I/52ZGm9ulf31Qz0YPZxzQBgc5+hFbzi4PV+uaClPPqbk+QXLjQjDhQ83sy79UDy+8jcxRiq3kfn
CXNVcoTFV+Q5o+0Dh1Bnj4lOdbr6HX9LMZqdN/Bn8nomRQPQtbbpbD9iB71t+3kImVbh30wYR8U9
vauoA15jsSVkviaPFufKzW4f3nlSlLNZRve3G8kJFKgmYgxS13RL98auzCPedWTQyTHs7nni7mS2
j87NsLVOLBpOXPGxXtw5Z8Nv3vJHPp91le0eCQbdE4PRv7GeSLB7GX90h6hix+ex3Owp4VI+0TX0
Oi5p/c5jcVqXA/gF1GbysElkPw37jr2jBjeXkW8H1hJHjyqeM9ANbOfVr3mcFtvU8sGCSmCBoS5B
aJoh2W2ju8isuysHZ3U2aPL2u23NmN3nYSJzi++g7I1jhPCFgwDqk9PIoYsoxvrbVm48i/dJbsOX
1NxDBQz0INmlG7txtN3OFiqN/rRfQywBT29lt7BAvEKwt60HNxCLV0e3T+Zx2a0sx8BVmzx74okg
DtpDGg27btuorh4I5+1JG+4aQg/DhoX9ze+D0uudB8Co3APMdnbtfKccaFtcbopVKDiz21rQRuWi
6Xx+LPLIxSNNzu6RcRyKz0zijQ3L5YTyfgz0UA9HvHLmxp4VCnts0F64LOEQQvjib9+lEuVtZyRx
cy/92JgSrmLhQsmcgl53hAiSCL5N9gxO3rYl6gO2KUSBLYixLiJbLMV4xF4fjCwxcYfT4rAG7/bp
9imNGFBe3RTAdRPCuE51F1dvsL/RCafYzM4T8crdF8akot6nXMhP0mAJBU7xtlNh3AoAoPsMSPhh
7Cx7KwKJFmzHYeQlQNBsBQs8ewD03JRQFxPtCGEajV9VzLB12GwV4ussqcyW3m51sjO3ZkUZYeAr
DHaVzFquHisacKTuzKflTj1h03jWlSsdKwTTaeRzMapThIS/Lp9mF+7CE4H2xiFG8nuuo0b/nfVw
Ml4DjxIHElMfLDyX5STx7s3wK7ynjSZOQowtQmXRmXEUnAvCaDEwj9pXneMr3q2IxoNgdla3fROC
BrPW8J7Ja57ZAUT9Mncy4Fxyno3IIdy+2bINH9JSAgniV4ewLYzdTcLe4j6Z6ccQIETvNi7BnFOy
yKPPwrriTvmwbeLHDr/6EhZr8zzbaV0daTNDIo+ak+ooxJ9ohHAL/WEAQYMfSVnTzpnt2EUgx5N8
YBYLb/vwelzKfEiJLWbk5yW7uE+/NadtqbudxoWWLAPWk9+3nkVIbgb5Y0yI3Z6roCNQSV0F+9QF
t/1NP9bn6m59v4ZboAC1tpcRrvQhloOjHgcSL7NOVmXPe7ISr+QcF8dkVzKg4zPW6Da72gdjsEt2
TVCuaHrb6ZmuyHE4Du8wYtmrbwUAOR2CIAAaT6VPShVyLT5kkQ4ldJ8NZqfuEnQOtJJQHCBnYtPH
I+puffjpiKAIbolzclKKzK6cnqhoC7sE8pPOSbc//miL3wQnIWewnNbb4pbW4wH563E6IfDq5D7A
QdgIrGAkULuGwIcHPl6GWiHz4kiJHevUhkpw8zpC9sIRo3avneJHBCxG/iI+GE+d/rT2nn4gEPNS
Spd2FZikElqgKw5ZgJ2xLICRPf1xxphE4z6OmifWl42iuvJ5Igup9/JlEWwTLfAnNZKJ4JRX9Zv5
qF6ygOXhtflDwuXon7N38D97/VIFTHv7KGlkhQ0DZuIkd4IneH1YBbhIwswtDpVutuYlgeB13GdF
pJjw45h8CTUJm0EQF7qJMSyIpLSAH9idM9gXYtM3CBcbe1y94pAdkoa8BsLRYPFbjzAvRCpA7cK6
t7PIetU0O+Vtn+SHWHQ19gl/aR55MTHf9njB6/kQ3iB0I7GTTdawibY8zPp4bhYfSNPiTUUy9JXw
lA0oDIc4HFzTTh6VxJajDPWwIPUbp3bzzxL74euVhxh/XdzFv3pv1IUxCr1t2iYnkWs0HMNTbd3W
2V2D27J3R/61ulsYSkPHVj+iRroufAU9kgoUITkX6aXoUiDzARLy0xWt4vH7gFkdO2dt7CXjcuSv
VZRFvZeebpp//b76vRfzdVt0C5PDlfSr4xtKPl/m2Jp8E1dhW/QYQuFO9nUfzgEuA3p62jZ28q28
L09rEqh+g3PbwjqCIMwaOiJOG5KIHg2P3Y5ZT/zcq1waG3yX6Eu8psU24HN4cOxd5210FBwtF+9s
h6bl21vC7i3ozvwt2N429213c56+58EWz27LtaUgo00KzZesuOjWEV8EbJRuzzsAV3aPy94uanL4
PwZIZqFzDBLROYmAzM8k/A6fjF80sP/MDxNJb1GdsEf4nJhaQtvCh3YEn1oQSXEfLDppaFB7Ixc7
uTcuBJJ1jPwWDgJ+JdTNPdPvHhuMvxWVAVwgH1whTKbzStyvcz1r3IAaWjv20WMXsV44Jbp0zzcf
3gmMsonvzb05MEPI8WwcabDVX8Yg3cywt60yKQBGmbDgMMPA8X0gYhR8WMm93FvwLQQuNm/gggmk
/DQSd9kpj7YYm45Z5ss2GYjqXrkZSBy89p1UGw+zpYsCUcW/jr9pEf1JGrv9/IfwG6RbVq1NKx0J
Uok0UdetKSzh171vxCkeUPAVH1IrDgkAD8AgslrIK0g6Od9oBWABoXnB1UF5QaByc5OwvGzx1jWS
Nr8QwF+IV5CoJRGZ2rdz/BQf42N/sM59BK1wxMgyFQ6LiHVwqDERVC87jZrR8Fw+rl4SjlFMvLc4
OhabCYutUBNWu+FY+vMevDH/MRWwOY3juNejzSJOvvkwb2kbVzi/XF+u9gXBL68Khifq1efhmD8M
75sbkB43/wYZMPQ2WijZDS5guDP2V/vrzOFmZPHDVDHJxx9xs/N4O6RisQ5ayPDFjV8zJoIJhmTS
yd2Unilx5uZX0H/YC1hDyTV3jIkS+FI/ctsRo537NYtHYYki3eZSbiSWCyEq3+9QOXFWv+QrcnfY
glZ/c0pXztviYiZ4zRajxXdXf4tuKMFvUbMtP9/cLTbYyney1/oDhmxbCHxpIAS6j8zAx+1ABEZQ
2GGmeCIDbkTFOzfRbVcrd4POcbcbSlkzFn20FyJpLPnVySEgpEDE2MoDt44ZYJzBm5+FuxsHTfGu
nrLLSPU1vPYc4piDFXupeBwO8qzMz4mVzOBK/NP7WxwJyoYIcYuxyRa4B0jHHW08W5f2KL7kdxUw
N5FQLz8uHO/NiABgSBynIghrHRCnGVuwd7c9ufD3nlRrD0uy/8Q0hjNFvc08AzaivLvqTrrrNwMS
bqktyTVnFhElUkAMjLectxBxIv7ZQjzF6yAdYlx2V3rgfZwtMLyycFOEa8WWtFiNLaRrCcuo5BDU
tcphS0oMzmP+YbmwYweEVk7JZXGv2KSt5MBcM5aqJJ7916eV3vWfnNZfZ/SKVivK1DSO8bt0RhCk
sSlDbPHek3h/e9ALGzCuf3O3QNbENG6hpeTXF0YaqTKPn7Uoe9AuzZ6q2t3tK3y15+U7ox2+EuLj
PXMHYM9Pz6jTeFv0EF+AijzM+3YvBcru9r2hvgkE17l5MlXO1c8incBwPJBAE8aQGkczITFJnN+H
67kk1tAv/d54uu2o77lDhNP0il3DFskOaNWQYh4/4xwx/a54QpKGfeUhoxLJF/nzuKsOeCECWhlf
FvsTRc6O0oQeDpF1Zybu8hWyly7qfHjK9ta5jLDvWHHK51TelLN8GvZGROrtbQl+HljhxyP4W22d
f7OOjbSBDf+8WxO83d7+4wEuv/bHtuXHm37ryShbS0bXTRG+aybMPjovv/Vk+A0NSfgowRKAC9W3
3uTvbUtFgh9btUywETocmMo2lPf71CG/kmk907GRFFGHuvJvcU9+qD3/2LZkvA+KaxWmTa6QQcxf
pgTqYdSNmKYf4owlhZ8JSPVpJvRDItiNFeO6E2KlLp0EFNEAx1iCUM4Osac+7JtpvrpS2imJM1Cr
Og6zXOy1zhJWH8avGYi6chvs6XrNz4OyNj7zTAlVymssNG5b3KqNwlgQzoMISDsuBYDqa51peVAP
DG3FdDBxcjIqoeh+NJQlVsjd/b+/W//vJmrP7XvNQ35/H49v7a/9yu10/MjK+vtp2Trc/6+UxuSN
rPTPN+3L+zD+h/1WFz/u2Y/3/L5n0Qajh20aOrJiADO2sZl/7lkTRlSNMVFTM2ios1/+sWfpz2uA
BeBm1xUYUzV+9ceeRadDEtnjIlPU9B//zqQsZ+MnO89MHZJlmzCZpOrGNtryS5NBL2alTSGGhBim
2AF0fh4Vfbq02VV1UXpKQujVF3teDMnWmvK2h9HkIpc9gX4l4rvB1hOCz8lkm4yJTGKvgkYz2fKF
coM3Sr3CJ4UqEXQFMnzH6pUJHnHdz+JEx6fSidqhGkJ84ErfbOho+RUFcXoN2TLyIQaDqcq+X0sq
lnLXUENMR+G03IxnBvYpeMyZ4I8zcmcxUOwzHGz1SyGs0qWZFLKUm95fpiUTOWFLddDmsaiQll1n
xbHmPn2ZGWba9wayloVAMqut+XnOJXuBS06/yvdIqaLnsHCK9YWgQOk/6RUvq61xtY0xPYMrJXCl
TAybu1xWgbYOkZpGxVssyUdNuF60pn6L9e4VkMiXvq93cKV4pWHtl7g9NPAZZUt7MRL9At7lUtUk
aZzwcImlx+sK5kJvAz32FuNSm/nDxr9dGz3Vtto4oSzhJZlkd6vkodi1L8rrZTE/5RnDUVns9D2x
wNU66ANahUvnIr/U2nojvHajPtmDXN2NQ7KxeYNH1/LX8drda2P1opu3Q1oYDFTFn8E5vSwD3k4a
g7UZ4O2XvWTCg7f13ZpQgNNjGA4TiDCM5vNQYYUU9oYQn2dQRHYl5PYiflbKQ9K9X9eb2zDFWHTN
vdwwwthWyd5oLP9ajTSNEnmvSeTTRmYeU6n63ik6sRrSHAKVir4Pu8E8yx3faBJeGmseJmYOgRJK
MTM6NvkZ9Cm4Mzh9Na/r47eqqL/VBhX08U6AbQNFPG+9wYKF4IoUavJlqhHG7eHo/syclZlen1Pp
Bq+CQplwFR4qUX5rGzkslLMKxZ9zU/vAsspgEMRNvmT8JJSC3ws3H8WjJy1+bJQA6vT7XoqR/7kG
k5wHAuF4ml0yIWE+jGq9nHvWIp+UUTuNyA/JNQlh83wbXuJ6itS+f70ZsdtWWojYp9ck+nGdbzuj
Ul+zPoGsrKCaVJ5XQZJtteGbOr13uxGFH6WMhOJ1mKVd3M6h1hJFiyvgJwiXJLRjZjPoZPloqWZy
Mq/SrmrTV01+Ywft0Wrzgf98LuTPuXkvpTwn6h8xBGHVvHzPhPJOLJaHjZl2MVNYPzpbvCqRUX+q
BXq6ta7tVSaizXY8KIu1y432CRSuO4ytczWOsMk5ZjH5vXRvTfOLhOSKuhxNBe3lPXP6JPLGGljr
9TDBOtbrz6aQ78Sk9GEd8VQomYxageF+9IYhebXKkopPHd+t5fJgbEcvNa1HeLq66V7t3qtVdZXc
7yv4ALXcv440uRuoxMwIMR3fFIeNlsvXW+vY6MgGFHjYGqbzq40cNARktY2WoDeWha1DC6UJ/afS
QGMOumjYvRiTbQ9CQZoqCdbd3Gp7Qb+bk45lkIPGouW4JKgsBzVsuWs9M146AHl6XVXtMoywTEI/
GSyb5l83nxRLfGGa8qtk5lQyssW7Ia5gI7AFI5WmNxn3nATjgNiq0Yb0VNPCV2fheRhVe0JExk7y
q4l2gvVERHRRLOquAvREwpDVcOOM9KSl0r9KX1You646ibFl+Lc+6Ni+PewdRjHD40BFre/j72l8
cyzxBidTA1FZXjAynNNETuJ9W9ffWlERseMMBpuTFoqyuuuBP+rp8qCX5gIRkjR7ooRUUtGW1ouJ
9hwGv3214rQ/qGneHvuxJLM1xD3on7Mi3A7duilGLkK+X4UZCGPMaWW2NA3UjLn9ieFdiQ66taDU
MEw5ZJ3QyegMaTVQ5PW6EVa8FbZ/g9qOJH8uakg1NLhOmvk0lGW679Je8OC7FkOtkGakU1HU0le1
Oqk4nHutGihDrop0ksVPce5pAwNeikGgD2Vrkj2liU7CNiRMfY2dhM6A4Q/WcbGyN/DIdEza6raT
JQZbkyGMDdh8qoGx4bV5EiowFCUdvqIa93UgFKZ2zusigu8firYkYQID/ktXjmk0lKIVWlcYxRrI
aLoke8Hmk/iBq4sRz4SKqxSbvZybn7p0fmpUwFBpbzz1WQcnBA8L4qnVnbrpUNWXrGLuW85i1VE0
aXaG6rqb5eYbSMyvt0l5TPt5X6P+DCFWESJzeFaFAa0pSfzU6gi8tb1BV1CAqDvjdKDxQNW+WOwh
YSq+KeUbnH1t4pYWsM6x5oAsU//ST0rnQHGGEoNEf07MX0S4VyNByRNgqNdjfnsz5PTTsvIquFT7
HN4YKpdVcXPrXPgmFrJXzTBOCwym1N3iFomy+ut4S2xJA3TQ0hpgBs/WS3hk5tsncVK+C6g6wctm
DfaYFxkOMYlt/dpPxL3qgTmtQ1HGj9Itfi2W+M5q09NcW59Akb4tlnxhHstX1PFbeo06+T5pFlJ8
SziMOKXHpVNRqhJFwVW0WdwtKYJHciOiOt3o6Cq3enUQckGy8wI9DOG60KK2ygelTJA4XLrMmcvh
1M+3LlAHjQxxW7GSGTAHfGTsN6U0HcfU5Eyv43PdqQoyDGV8qPJUAUpqJIcsLY6Zjv+ezaT9BB8H
Dl7t5ncVlXb/f7N3Hs2Ro2t2/isd2mgjVMCbhRQxQCK9oSeLGwRNEd57KPTf9YBlLsnu6poaaTF3
4kZ3sLqZRWYm8sNn3vec55i4XzC6VPoiKTTTjq2wIaUleM50vBeEmu51Q/McfaI4HklptwEFFO+D
Wo+PqT6KcAFwM5gVhhuxbkybGA3CJqu1nFYFfFiusmmwSZosjhDmgMFIrVe9TqNJIYlZJFQEjFOo
7n2tEJzU8s4Uoyc9xBe3bC805inzSmisE3kpm4FpRBH7dVU3dj40BKeq4tGPH63c0vHa+K0ra+PR
7EsYaxSiewGkEWbQc9CtvqsU6ZUYZ9tRihZm4FVOV3YBBY7sshyC/ZRFEhNbg+s4qoqtrrUmCJqo
QvYvKMYR2NJwaAixODOrefYsY10Bm2tRbZbG7DzFQRxbyrYQNQ7tYDH6oLhrBMFfkvxTi5FwMZmK
dW0ZMlJSxSoiQiKHnnK06iOAS/jEe+wKqzJNqGmVym1WGIbb1cLL/0hzS5GETkEoohiXQtdsRpGe
iCk0uI0FyHcQiOI5amYoxoNcyY8hWHy5k59b9pdqQdUnzP4D0IL/mqcs7e9LA8f8j/Qh++/1Hx/D
m19/7sdJi2QJGVEzeVeyqUk/RM1UByycBBgMKRngCtR45PtJi8wKnUMUvg3F1I23omaqA6akodVE
kaXPdIPf4hN89di+LQ9gfeQ1zUldnOvwcn8oDyRd3wqyFlNul9pNFO7LSjn6Rf6YFwS2BHKyzDw2
j+BAW8/cFkqyNTBlo+pM1HgnKYVuT6L42SgkunN6bQfK8MWfiMJL/T1uapHlPze9pRQScy3fC56E
siHMfbsd59zIMmPjW9f7TAN255uGI6vlA0cyGcXdpUVVIV5VBSxxeyyWnonnzSEuo1hU9Uozt6V5
dmo4rBnGQcbOH+yHwG5XmPpThURP16MHwsmJdgkKlsgmvAhoJqTPjThn8LgiJeD2zIrPQRCGmJyi
XUhqcO5o3iKmmxKjGVnJMX6VpaVuksvkMlpEi+Tk+S/ltYKK6KDRU/UdviqxZifTPlkmS+1W8BYj
29Z7tj7FZQVhIbavBNpGuQPZrw6/BNIFuUKmfVUmx1y4kWOOWOZEgoTj24KSz9oLGZInjaAKWiU1
ZGFYeT4Nq7C3g3RabJJhX1nlWm/Pc2FFqlPZGrue4gkVnJqjjERPLmvoowdOezc+CffC/fgkvv4p
vv45fw0empevX4MH+al5kZ++/9O9RA/aCo/WU/eiPtFhpcsuyKhNx2NXL725o1zGe9kAXwSCUJ4R
1K1ikySKPzo5ggcUe6ry+We25RMKSsKZ7mhmzmxxgGRXwN4uBnETN4BCV7S38g2M7iFd9P7Koozs
neLUkejA022gQ5afKnoA04l5VZHP+V0GQKPORk6a5icT/C6gdcDeup3KfMng0gru0C8+075kicf5
ryBc2pb8NH/Gl4gCUZJatnXfOerJrlDameZDrroZZ+f7VVqto+JJNk8cXGxssoq4omRmGI4+4Mtb
jGe8z4BWGL22ZqFeQXBVr8az4NFjJ1XDlN8Z2XaQacvAuS/WQUu8bs3yllz4wpNfn1J9T9e5Xfor
fjwPbobhYlDutWx7povLSLhjqJKztWBldkgHXsh954hgfU2qanMalR+g/TVQjyBxpsyPgkjdVZxR
leGM8FClW4kwjdGfCG7GG6YoYdhNeRgC0RFY9pzCX2kedMNDsSdwdViq27zZm+f3GrA9C90R2ONT
1WwDlCY5N7Uzyle1cFZ3rZNOcxDxIhLPIgJ1X4Kr8HhYLEHcbc2XZTksckofDwcBcMcs6bEcYoUn
UvGC84KuDfawI9A/4njp/+MHQl9wJZy6wOU3yqOroTRDygbRovFghe7j9MULb81ABj7tqsIetV/z
QPS2WwNVVUWOYVphqwI9KTklJpwIs9cDh7gwJmENXzhpIkcCDWJiR6u3FQd8UNLUgIp4b7Hx8AS6
dNPSalwyYh586LS0v2/Y/5cXafkSmypUXydNBtdAJ3wx6Y0TFFTiJ6K1mWBOHD6iWlxnzyHb44De
H6e7LKTl1aCxZkg5jfl8WvowXQo+UaSkG2kBxSEljMG4B//kBMYXqxdum2iZaOuk2IzKLrVcAzmm
6V8F0u0cKl2TUyySNniTiTez/Q6m4NF8wGrLZqa2DcGRp22PeEFmZ2W6rY5ReNkmZ+II9NlRi2Xn
79uDcdszH0p2fp6eE8fAv6NqC6//kZ1a5CGv3+Z7Xx8RmV7BlWZ09ZjQwGh9/fdVHpsfwgGP34aJ
EUHF7UjVCYgpcpKJMy7x2ew7zkr1yF5QGh8Z9krITvWxTqhJ1UdtxAUr3wqi65PU2XJP0YGbM+HZ
P5Ec/yhlnA2FCwPfsw/kuhBsfMScPTd11GALp8XEts8ct568DIpNpV1DSOndnt7raNjR1NJ/9PS7
WmReDWxI/1zVTHKyloFBv8vn2jwiZOCZiWKzJwv9HOc0u7JWOfGoLeodzyrukl5fJuhV4s7AmIBQ
9EHfw2ztnTKeQ8kOQX7U/ZucNRFFn5Wt8Zuiw5+Qth8L6koqWczOIN9lYMSaKXX8TiD6Z3BDk3uH
IAZTntwxls8aw+T/I1soHyoJVcZW46YNm1tVG1zidlyrQTxkENqRe8guixefkLoiYoqF6Eoenk1U
3CKWrz0pfmQ1/xwlKrpBYbBV2B8kJy6qVjxLGwQTLfhglRiA6VyEjGL6oFAtdJat5LSqtKkzHdN/
sUt0xCQUFRUhIUOYmn3/QsS6WVOq7Ff0K5C9iAEcmDNBaVOc2mpoTz4TxRieh1qGdwED8BBOllNZ
ggo5ttvJ4NqHS4nDCZQbN5ZRfGflgi3HHIHrE4/YTUshXrUCrBipO0Kn2w9acjIwh6eJ/ixn7PfV
U5A9/H4D4J+ttC/R9CHCDOLaz+v7hEQ+/lUo2j9+9uvuUyNslWI9cBVZ+t6B+lrn5xG84KooqqZM
gwgoxo/dp6x/wjMnYqrDMvTKzvpR558fUgArgbXiFc60jN+p89Pjeuu0xEOra/S4JEuTRV0mgY3H
32gwJDmdrFJr1YUhInNpCb7u8+AuUmLYowGFzhwcflLu31yov5Jcz72DNzve12fFRahKKn58mh8f
npVvhPoYBdpCKhpUWKaBxIp9bTSStdOp4XGscuYvXVlFaXLma4FBZYMFPq6C6yizmE1E7nkxi9R/
NavCZtw8/8//9m1U/m2b9d8e2z8Obc39/SVr/vRzP0azSKvVop+K+/pt14rRLIogTjgrGZiQZQu3
yrezlKx9osuq6JBPwFlgnmM8fOtazQ/xa1SarepM/qHX9RsGUem9I4Z22oyc4SQ3BxHO7IwPin6h
nXIqDAHBew22sZF5HiYVMdrKxDZClqjHRrHba8GlNec3THq/7kQ2e/i4l6pGkVWbpHE9+PoGyHVD
u9bMv+onfqt5/1/zoD53DAHs6RITl04389WZ+PPp839fuJfuxY27+D9/zJ3SL1X2ByS88N3g+8tf
+eNMT5EFlp+FuXgOPmWu/tY9xU9Ji3SeVlmHdXE+7X8/0+PPnLmCFuHWzKGMlh/jUJE/wS5UMGLi
N3/1df7OOGTifD/D/dW1eDuvEjatVElaSY6fwuiuNI08FD1ww7wgZ7kJkcz2XbDKgUJoiXAeqd0N
+4ZFSxxUram0P5QgtquWglylHdsO94gSL1qrPsZlndybBKaCTFEjOx11tJiyLxNord8qFdXdMIly
Cmq0As1qVE8ilUOI59NLovmfVSFAFzyZ/V6Y7c3ZMDpikl70BTuvNA6887YZaRp1ubohzhnpESnI
9thni96yAo+NW8jWrsur8qKSST8OBgkNWhsOq7FPcUsb0syuj5b5YLhVxj43NdWl1dF+jYLiTA05
BkKwZiMTVle5qjwEVXjMUv1CDAws2WLlKKUZOPzlY059b8rDm8YKz6nA7hVRPBAUsKq0cXLTuG5p
3JqUCzWlJxirmBxNhn9UGdZKFVvZzWrxQG3xRfTImqh8yoj0mffQtPfjJNJrVkvOGZ2J0U0Uv9RB
8lB7+tEPBjSrJpBeRRVixxwqNLBNX8N+NLFsaa0rGQQFZwUbRqnjNFHHO6XwsaFl1iU5wCAaaGfI
/rRKm3z4UtXlC4jL2gk0kkiSeNw0Em2FGLtIZj4U3rDx4oyQtAVpuVFJjIrCJpTwqlMWJi/tWE12
VLSNQ94vhBejKk76lC/9NuGwEEUJXd1AZHNeQ2XbyKOI7qwS1CPQIhT6YlStVC6h3dYqG1IRB14t
GZe99EiKeeQABgy3I4lhgS9P+ZwtXthaU3WLgc+4zacIWu10TWD2qobcUzktLecyG/KzMVDzfVP1
/dmkxahohV7YTln9ua4Da5UWjDgjeeoypVw2qWc3cCZdVesMspUmUDu013a1NO4NGqekLw7XtAep
9seNieumoNAgY5eiClvIydoy0lMc1VeeRIRYCK1IbKkBv2RtuKS95URKsyqh7JC2jfQuC9wOC37g
F5ucQk013lOltuO25GyM2JBacJNhmaXR2KXFrvRlh0yMjiOIBapTq2BveT5kTD4M9stkiHNzWGeD
mayM6kwMhlXfbCMrXFrHuCV5i2wMXblRQ+2QoU7wTDIlBEE6GWzywGj6rmggAJ6jiq5/fx/905Xj
P6M8xkA5+PP532mrh6f3RvtXz/7X6V3QzU86fniKoappKOKrZurr/C7o1icJfpuuM+0jk5mFLt8n
eEn+xIbSENlsyBRVdbz03zcacwaxqSFloc4678TN35nf1Vns+I8N7PybmfLhvrDK8QpRnb3fNo+h
yFQ66TLyg4odbNpXkktOe13uuqIS13EHtSzXjWxZFCr620n8PJlytOvqgfaQMpUEEvp6uRjNnC1K
WHfKeSjogzNJRUVZq68zyhtFXV36UleRuu5ZTLtRbqylwKqTNWds5aXrxHAzZUSWuznbFCNIQxel
iqXTdJq3ysTTlKSMfYY0WWFKtHrKr2KNQHNScNfWcAjWvlLB54ngvSC1nqlZQ+O1v2Besdp+uFIK
Zx8kedASKL3PKqe3C6HsF+DJyB9c5B6qe8E764f6Wo2NuXmCJuD/4z3yVkH2v/7ZTqQMsJ/fS/+W
PedV9W7rxN//eidJnwxTBExkcZg02GlLPzZKRG9z9mIvpM4IJ6CE3K/fNkqqDJDRNCSRh9i3v5VG
8pCqaNxEcJv5/iy1/I0Nu/X+RjLmQ6fB1l8xdJRmyAc+Dg8LiZNKpjsJIbn4CL/COFOHfLBHVjtn
gt1E3zzJNx7Vm+vOSPB/t6VwDad0XyoiReuEWNgGjQt/h4iXjmm4x5bSDeHNUKmQDTQVD+RELC13
MRaUoXtKRfQ1fgKfljQer0i6laEALxxai8wwOY83iT5hJ6ihXXS+Wt1XUnhfDubnomcRy3JlB6Xp
WtQDZZk1Y7Dyygp8dIota8iuEVS2x6mPvnhWQmzQhLKMwpuY9OltOXadW5ejsZXlvFkpMt4jKZUM
NxJqEynDgK9QEC94KemhixGl5H3lWtwsdoZywa6KUT75k4lzUKKXktUTQgArxLrT690CuSctx77Z
NZUkLEe/JejG1LGE95XvFrnynKsTZbgef32spavWDLqrKCkuFL949mLhVu08mSsdai8CuiBzCIMr
L67UdWz0aytnPRZi4pKKtMBi05nZ7vfv2v8XQfO7G/tnwJv/hCvkvHD9/KZePlT5l78qMM0/9n2V
/CRDQ+LGRtfMLQx85vspSDA+sfqxhDKuDRa+ed79dnPr8yJJSYpvUvSh/sdc8e00rks8BDqGzqek
K2Bcf+80/l5CSn1AAhjFcVxmCafENR/73879UZ5Rt2xpSIRGWJ8DrJZQt/lXHmcAt+tGb0N6D3bW
hj6MIrXdbrKyyomittmGUZwtibMgyEAPLs0R0Vkh1c9mbzR7UWji80EyfoHqm2eaN0v664sF6QOD
h5etKDJX+e2LrUJvLOvGUhyjndoLIrjGI9lgtf3mMzz7+vveApc/AAG/XhOuPkUSC6kuJ+X3T9Ob
BYkyAqamwZPqGy9LaNsWOSw2cjVpJuRqAZQhsjayXICzActeki1bIS9ojEjaNGFY164lKekSGYm5
VjQaHEmQsAeBi46mWwsnOmyER32Jh6g5imXaHIlkxF87qnFAMTuazgNdpo+VT9plAXmwQv0hKJw2
vFQj6C4VJxNIi9dcj3Wq4tYM8vRLblkRzdyy6O6tOEWe9vcXZRY0f7j2XBiZFjglG2D9+odrT+oQ
eXBpiUGIJokWNSMhZ0ZyXftGd0TpU+LeU+mg1XoYgVNIBn0d+nIqsjYE/UWCHKV0uBtQW5GG1AgQ
fl0i7OTzsMzoOwiaBvRFVX4VwCH/ecRo3D0kM5mKBAp3vvnejhiqmz0ZmBYmwd6HA+NlfemSJ9O5
fZmsROINz6WorZdKlRMAFibyKdGMWd7US26fS0ROh4VY7PJqHJ9lsUNeFgxTv6sr4RR5PeFfldA7
Itj3q6aROxBiIooXkoEI8kPgYvwqNvD15b6/AZAyoBqiiCOyJhsfPgQ0ErVZc3M4leILlw1i6w3R
nHSnExMnbBVqAWTywrsOOc+i9WknvJ/TrPsl14Xr75eGYPeKON6IpdLceGlRhE7rxT2yLa8OLrqi
Hs6Hrm0Hp5o4nw1jNxYONW7qI70yRPdTFOuVnWBTcBvq5Ry1BB2ck9RK8UvSCgl0w0hInKhTQXqK
HKKddmxGjtTDUJxPfdO4nlCQCGAIY4wd3wiujKz37lpFipxOD9KLJjSKh1bkxUccSNm7W0W7zgbO
/c6QmsLnQEYhNUpm/VwntMKaIQl4B3lawUiadOtAQR7GgWUUpzwdE9qtjRSe//2dMM/lH+8ENmko
UvhnniQ+HCyEMkWTKaJXKDFyfNG6LF4bEZdFSUxCGwa/0qlfwkW2hUw33UzyraXRtupF1Cso5gSB
z4R2XKdW3VloRIbqQlmUrkoSH9E1mEp58llIakdXmkCzzd6PDtZYIC8oJ6/CYo8y7NB6QEaDjINI
VYR8UKLqQWitWwoXCCpHr44DR0tm7FUpoNYuRyKSCZBFoJMJ7U3S5VMDejlnFkFIeMiqBLuir8fR
ZcORDleuN1LoESMvtuvOz2EF+eNIo68XKA2U0FQKdSaWod13lUCBPYF3xYlRqO8EP60PRptrQGXR
aBwnYRAXTdcH27zvB26nAeXuYiKRfE9cg1xQuAgVQiL1E1ss8BItjcl1GRPAV4opoRvBUixGf5kV
nnGrj6mGzzCnNFxR+UkWRijsBEDJtCF9CFipZN7oJdIPNVWSC3myUM394qP/i0+esysiIA61JtDn
97MJ4sGYYibCkTZhbIVjJe5j4q2OpW6Jq6mH42tqSf2YT4F4+PtnnhmRfxp0VEVNsHSyhRnlw0SW
sq/00p7+dS0XuasJqP8ixE/oG+RdbXbJRm1aeOkaamuxDwAmC+CFKAUehDnBw5rPrH0tftsWslvz
v5CZlox+nr1dKuX3Z4N5qWRzgyyY24B3Dmr1/RWRBjWnCgORy+pDxQ2gFq8iDsW2FxotsNV+wnqg
6A5BomSldJTsDMFPrv0c3VEe1Aplmk5ctQTFLaQmNVFAwS1pVGkRxJ6/78VkSBHtKE/socgMqbXh
F6uaNnexPkyoOq8etB+BOSIgofevf2zVtIoD1gePUu1ez6JxgE0pj9nai6XLZFKkxs5EtvRT2kCp
SQt03K3EpBjL0wiwwB8ozDGXUYMtvYgB7hMmcqzUOAcT1XYwaPSCzImK44JdUTllqZMC4xB5AxwS
M002SqR6F1qSDMc0CxlOVAlVZhA7r3wJ8fqIskToLXNnUeWIYLIV4bI2o2ldxUwfqlKPd3JjBpeJ
F0l3aSjJMCpkkj2QmU3KhRrXVB0qbdgkvNq92IRgItLmwRgJeSZIWl94rxN6NwbgBn4xYued44dL
y4mRKXLuALCb+tBAjCZWiJETqmPU4XTlaZO3nsqUyi4V6lVKhrNtZLw7lLc4MMwxXfUtTG0FCyGA
fJ1hLJjgz2nX73WB2PC/f3XKX3zwtHNZKqk0Ie77GGdR+92otIHIxqBL49uyVMydIFDg9VUcsZGO
3AGb4ErUc8ltAx0Zfll+Lru431pmH63kKbQQZ6DZagS2Oxkdl03TduVukkwOfj7ObjNQr8txwmEx
NRhj9WI8K4KIo3Bla5/jLo+OTaoHq9Ro03UllMJvX351roDNZTS6PXRbqBy83fkIYUg2TdnzBiWU
FVj4TSeUPQnHE2HH8tBY+yqNDVfKy4HlY0GWQWdRLNX1jnfQotjzW/1ZZIn51T03VzPeDwxeGTBN
FrWZOit+PHIUZuplop4CcMjU6Ew1ss4VxqpFAYRuy5SSdVhlFh3nOx1xD6eT7dD21tcq1E8nrj8N
Ts5hVFtMlXYotz2lxndXJwwj7FMUDWE/90/w9fV1Z3XSMqU18PXk/NNn+vNI46kom3KYmPtanLLe
P9VQz1siMZHoA6CD7lLDuuGNlY5gGNGKNgyMlQK/k9NkWnGGt7S+zw3Fv6Fv5lcLb5Bru9M0YUez
jHAhw0qkxzgHAjc1GBbKRO3Qlo5ig9YomcjFUFDF550SRyu9K6ZzM0+iK7GMUDTHefWQJQYpO5IY
llvDtwbTVZXoF0Eas8Py48dr0keWKdvo8936YeBx1qTqmZWi07P3WNC/QpYm69m+D8zpuh1Vleit
sbwYB1nBEOajYqp79ZR3qoEorO1RsQl9cFlHBso9smwi3/bEoHjyKnK6wqnaiW2VX6VVVrPRLroc
8FdqVg+lOpk3LNyw+wQ/b2wpidnxal1r634Xqm4J897OkhLilZpMDgbE6nLoyFmjKTV9ySn6fPZz
3UTpRPirIsjGY886xF630KEWdBm+I6npxb3RzmalOoAeM2GbsdMyQdlamld60w5o8qUscS3AOi3D
aVUEdb5SpeikpCKAgKCWw39VU7+pGixm7J9XXlbhY/WQNA/VWyHE/CPfqi4Iemgd00Yg1g60/+td
9603wUNsYimyazquIdTcDNDvzWf9k6RpzEyKqdCufG1bfLfu8hBnX11EzWNiFld/y7qLBujDhk6f
83X4jbxCXWP8zxL6t/OzN/lBpBX5iwRNaDNtiqv0QrqbawQNbU2QwBBW4m26peC5l9ZtCX2kX3HQ
2Fm78Yu2756bDbPFMbvCT3hKnqNnchbXydUUuMZTf9OAQ3h4hXfB2yvBv8lOsfHXbAR306Z7DvCs
QS4DSAUw5bzc6oBG1ZdwnR+0vfxgBQty6WgbyzfVVbOvtwJAO+tEWAxoEraWm/hGPp+hJN55tFGW
2EMB0CVnJJ+cVwGHzgVRtW6IJc6xltkpP4e8z3kysOvzaQ/rY9/eNBvS107Kk7xVgWP1q2avr+Kj
tixXHjBdyJVb8lAd/SU6y7e8yqOyM9beTXpBapr1ZL6QiOeTo4lob90CwaGMq9sJsKZtuaVLaDU2
eeRLnHDX/nAqt4V19tgewm3Kr/WPwdm4tU7jDZdwz3t4oRG99DZQvLZIAl1S/054Y+1imVx6V/KG
uxeuS+1cga1yU7fYQ0zbI7yGuBIczSsPthjuTwdVI+SW/kvmLavWDe60db6VltaSU/K6PXjnFZpz
Yefdk3O+Ui+nZDGcB1BcNNtbhjgCnQJ4J8VhSiL8/eBAvpz/mEg7hRLzTtu0cNay5bCjl1oM+7EH
SWN+bi5HODFAAdmE3k37dB2e0zddYZSeiY8aRJmI90UaHZcFuu3GgKhMFvxO3mZX9b1wTA/mGc9w
ay0xwSI/3rDxNLnsMexXiDkXCg5eO3r2LUe4jXcdoGnzZcQpaHe31oVvD7fKrrmsTqZuS8Fqgnsj
ri1eqGYT3HYMl5IrLgpYcnA3H8ztuCUwZGHpbrqTTsIl45Oyf5CdwnRtLCU7P/Dzi9ABWLXUd8hi
xaXBJ7JKFsXnGqhNec5JubSDxiaDQbPnyCQYaQGYJXEhXQ0e2blLIV2KGAD28IEcOhLpIxFEwIAg
vMGJOZylDgDF/CJacsReGuvkedlcIW7Wb+RswQEbuay5vedcFdgmyBcoEJByBKeDtLQq79PDtMuW
zQlHBhrNmF/xHDGMRGfYDIatSicdN1yc7edzMoqQpaTftVjrreaFdcQerZfE22kpIAg62OtBOTT2
2VMNswsFLAEj4Nc8AFjQWq+78/ESAS9H6wy79Y7vaTHEB4x+Tv3ULsjwuSaKRnKwxLoTXhSohgzF
ZJ+Wi4yVbuCsQngSEnSLRDu7Gdfi06DWTsjQFUFRqoBxH8rtdJuJlC+3PqQw6FzR1nvKr9qzAUV/
Rk4872JbbjI3Nh6SbXjSrsoXzufr0bj0jjOrGKPIdkZyksQjftGuS9z/i/rUXsLPQpYPWPvUHUYb
Pcx00G5UaGAhTE8CKmJQgti+lhm20IiFdS5cQgRXMceRXhVsfMBaMKXjgz5dqYWx6FbKVbXlDrb1
a1F2pBZVyznRSUaDQh7nKermQ34Gnw5jA7zNunbkbRkuMREaySF5CC+Fjb6y5CUOcNDmLwI8HrF0
b3MwSjaFvRhSHff0JqAgW7uN8sD1Fe9qNPfqrb6wPCf9UlS3ghurC+DZI7a4yIYArruyeVBAjD32
gh3qa3rFCdmb1Y6Tao2rAu6e21+QeblACawHO0Viq+aK+GcrysMLvbNj6ZZCBtuxe/RDEk4JLLre
kxdipl4ql+20ToOzAXBOB5M9vgHaI31Wd4Z8yK7LdJPetrchzvfCtyGLUXvEEbISDxUpJveGvjKQ
wN/EwVLXbxrYZeJt7dvwQAMbpZwYunWyELPFdNdaC21a5boTb0brgWs9XiqosNf9JYbtG8YU6gtn
ODYXIn7VwqZiVW2b83hxaWwkzeFgj/eUPKT+OTD3vnXuC4v+tr4Vz0V8hwQ5uK2wxI6KjNlZK+0i
uxbOzIt6/WwRRoTUf5HYdXEQ1AfjIAotDpzy1MbEXy41rz9I/kW2VOACOAMs5HujvW6RLYUkJcs6
IDiE48MT+NgVrb/UNjYz87hZhBe9C7QK+wBH6wUFquCK33OXOMF5gG4175fcHJC3QD65bXGQrYP+
iNgaQhSINtqAAWii3vYbDnK3ShjayqqkRCzB1UWzA63+0KfqgukNJLbRLYSbBDvNZwuyXmPL6SG8
E7M7CWvIveRvjMZp/X39ojTQwYonrbq2Tlq8a7eptVfFFfBTEKQnDQrg4Fx3rts/pbWrI6mZOXlD
aau3/vTcHaSksYtCBrwXAnc7dDBPQXYz7IeZURzzwHm7bCJweB0qnzAUz1iwMlt/olE5mRnaF3Wp
xyksvaA/ZMQUXXqRIwBF71yEPbD0tu2mB3tVPpoX5hGnUrhoDmXs1AjRH/nSHOAg772TBuyqfMQo
AOJu5EMtIEwne9wy1HggPm90Fhf1Pti0jwUW/l37qECYVXeaipTdHgB0nOV7E8XOXa+dSaDYiPBb
8l57RwE1O6z4jwDGJtUM2wsYaKBJgjVjlbJ0CCe9X2smTvhVWeC523rwiuGqare97PjP7cariJum
oORmKe6HRQyc2FiByGeQMZq7A6YADHOQXBcP5jpAcp8vdXPZ61uvORPzbdI7Q7N4RtImfqsu/JaC
9N/RLf0n6oPOooC/2Y23aEPrL+O7zTg/8W0zLrOrJjYU3SZIDxlHJnXTb5txRAwUlAmsIUSIChYB
0D8246r1iVOzjkCY3fbcxeHg/G0zzkN0dESZn7LY3VNB+A19w5/qESiR0ZXOEge6W/qri/TtTpwS
fzNMxuzJqAJrpwtefCOUJDQZuRDsWiVVFk2okS7hF83BEmtMUxxx7ZwU5l8UJWbZ67uj8/xKTIkv
XBI6sq+QqjdKf2KOs8iUs8GOSlKSF1mlsPSkk/bYTr1407Yw0eAxHOgS+o3dcgBCbNn7n5taADHg
k5x4rk61usY4n1Ib0KXwQijG6RcH/LnS/Laux4s0NawSJKiY6E8+6rc7vVa8XuFylV0bLTHfE3hB
OYGdd58GcyizV/yihCJ9LCnMT4lMGEGwgtDsFbb09hOi4wLeQqabkdPsSadgbYh5cClIomCLOuY/
EughzHntXRjr0JJlH7clHWu7NrHeq+aIn76PQQbEWrV4Hee/daf/VPH3TvTwz6Zm4kb9u1t+izj2
/Q3/+gM/7niRIy1HaCpAMnJtkdPvjzte1vAYzAVAIFl0M97e8DKeHtROry4DipZvb3jEDnjDqdl+
k5L/xh3/p64FUwqZ9oal8hKYR14FAG/us8hrY5o3KjY3aoOYcIW8JhJOyAu37bVGXswNz11dj1iL
x0YyG7uUKEOJdLCe67gvP4PMCGBJCvGV17cpUNg2ym4rkW16lCfWZzW2jLNQVKxLpKloUSmEPaiB
4T39a+x9c8LMzYKfLzfHL/0fzkPy5ZlY+4e3a440/9zXIUhA9SeqK9RYMDHp8yrxfQRSv8GdxejE
vPVBmypI5icGLZ8Mg1YxgbcxQ39bcwQZ+4GELQ+1nSjPa8VvCW/eT2mzaNaiAM3ih8IHGd+rcOHN
EMxNo4FiUXgXafHYRwtdvA3yX1i43k/U356C98kr1kivt+bV5s1TCFWboAYfvAslFN0IsAYuA9V6
kPyrplPtNx/A2Z8bgR8W0a9PJiMd5SZl/fqTjsgLLbpUIDcu+hEw+3i0SjhJK1MCEOakKlkHnIT/
/in/6u3JzCWijq4D/gMf/du3J0YNbehcFS7al/w+v1aRytu/fJL3K/LXt2WpOtuCeYeCY+X9k2hF
1JtKpnkXRWTaneFj/kWMA7Zqovr+2+8HfSeGQn2O0aZz9v6pPCZLn6nKu2hEEnvV6yK50wuI1zB1
9FD6xZO9rz6+vi9ac3iAUPMQjPlRHG1UQ17kZRNeBmbn6tUJAYzz92/n4wAnhpDRrUMlJOmMe+nD
6OubOMiGYPQvC0/cm/JR9MlfaXv3759lbp78YzMCe/HDs8yD5M0YV0vZ7EZ/IkmEkCCBdvKtd9KX
+E5oLv7iDX28ZPNTzQvHTCFBkoun891TSbUP28PyaU2QYu3E8bLU5P/L3nksOa5kW/Zfeo42aDEl
SAZDC5KRYgLLSAENh0M7vr4Xovq9imDkC9qtnvbgllleUSAAh4tz9l47P3ONkx3gv+7ntZOOHJi+
5JKy/vZ+4BdZVVaXKBx++SAMqPHU26a6nF7EpfmSUAMTIScZ88typE+o82w/f5ynw/31Hn2d2/QI
hzdP93YmWB+4GOythuKobLlPRrETRv5zlPWZF/fqWj19c8ie//tSy/h58+baLs08Y5TY/AaM4ivv
iXiye7k1b6bb8sz+8a9v7s2lTt5c2wyOV6ZcynCHy4ZOd9yZZ76n08mIB+ctbgZz2RYvZ4n3d6O7
vdEHRcPd4DXxlXPtcG7P/JL0Y2OXVOfmvo8f1/J+fNi3TIB0Ek6EKG3rWLWyzHg/JRSJSAzwunVg
rT8fDH+7CN8tgFFWQ+bYpY/75g31yYw+smGOEElOJXM3O9kxHcczQ/7jyyGdHUmLv5wnQKOeXCUD
eWYaiZnsZedkB9ugE8pWSUvOvKC/XsbWTXYENjL208VQn1Rj1T7SIZ+jkUJtTrtZnNMH/e2JBQ6Q
DR+V/CLQff/E2qDIhsGNmVURhvfFXVKkD0OSXXz+Xv5yK7Zh0Ey20PuxDzlZKEo5u7PjjOneKGBq
5IgBbU2deSvmx5nAe3eRk1vpZFlPSB3S/fr2/mDtTDgYX4Z7ixicePfy9EA4xSt+uyY0D86c2JvX
avX4H9wnOy0syxwi2Hu9f5p544okgZe4R+tIzkku7uKq2/y/XePku03aIg0iXfLG7GJHTO2mGc+Y
a/76tt7chfX+LhQ63y7p6nQ/doTfJVT+uqY5l7j994vQucS/DVvYO5nhxnYQo1/26b7KIfQAQE2q
3X/yoP59hZOFtpsyUSIH5QpMcK0OOqU686BedR/vVwSGnPnvS5wIJTyvD7IxndL9kgU1bV0CwdIV
nTd/nf6OalaI9Pjwk3CV9Z1aqZdRX0VPfmjf/Qf3uaiVfLZGNmWY96/LScaha/Q53fd5fxnPOewV
8c+nIhtfzn9d4pTnEKeSwlKq0n1w7/vpRVtp28/vYaGin+yKeJLEQ2Oh05m+X+spb2ZuW9Ye8mSL
j/elWCO2Ik+1vRC3+e2SGeRtfn672nlr3qP7VNxC1t8BJSeYRK1+ff47/joq3/yMk1GZlFkbp7mR
7n13X/XLNtZZf36FV8X/hzHz5hInw7IwjHmsci/dL6Fs0ZX63eZIPcK5I44IKhWJOxVBBzA/KYHT
e0Dwek+OzZnJ8q/3iW/RZQ+APtM/uc+5y7R0Gp10H7sSFZssf2imjH5/fqvL/8mHO6UyiGYNEzxU
/PcDs6t7ZIq6m+5TcRdZpENq1wpnraDl+PmF/no3by60LHJvBo9RacEoBh6pD4rW8nGdn73EXweo
ibPNtvmLivDJpDglFdJKVsb9Lam8xda4Nr5QUByISZLk8Vg0HQjGIIasv4ZtSsOpXz2OO7Tt17v/
YI1hQw9FEiwGv+bkZvsqZU8wl9neFu2dlRHDaIgzS8yJIGrZ0y+lLpyyPFR8K68P480DdUWfzpmX
t/u4Grzf7awNeyNbMJzCslrSCO1x+jZIZ/5TT2PxFclg96PNreJY20N261oQzdM4T68aS9GxbpSG
C1pkQ/TTn6RkdpxFSRhNBsmsjzL9zxQb6ufglrQc3bpIbkfdicismw2LoCOfeQFS7YDSsTBb+1BI
3HR0U7Xq0a0c/dZ0I/7sNLMVLKBalE4Ac+n2SF3ZUxgELV63IDWqu6iZ6NN31mw/IepMbv1Wc0mf
IVPd2kydQzvPLxoavSDaonKVNuaYrilbo2wIUHliPLcjnHemY4ivytcn7PN8X3SlSw3nnD+1/p/P
B/XH4wafDLYppnQqIpZjnbzoAYhwTQRDcMhd1W1bKduN7HWcORpJDbd949ngyiPtukyyGRo2v6hu
y+DL579imY3efcOL1hDDAETHV83PyURRVnZdIT0c9qYT3an6SdjOn9lkjrL3LBf/dCUzqLtCrUR9
uOwI/JOpcU7TPBmnWOdi+ooex0prfn9+OycWa0Y26lK+HUY35wO6Nydzkl7bIO2FnR78wmKUqK6o
v7n+iJdRRSAAfLvSnzSr0SBHTFZjLMRgD+Rckv0p0zx+6APJxs7scrNZVZoqmmMfDy2Bu5PtPUdd
xHkXAan4Fflm+aBhIfnT9a7+y2zn/rsqTSCKUTRYoJGdqZ3CsvdrudHnvqpXVebkT64MHEnXzzLU
qjWm+DoGiffo58F09BPfSkIvg423chKCPeALVMR6NHld3cZNhUiyKI3cuZhSDuMwGopUPzPNvh4J
3w2GhaoEZ8dCQf9aV3w/z3qabJNODulB83F06H5NI9TokZfHhRCwR4ruu+u12pWP6zbsoth6iqv4
ZzzKcZMErrj4/F2+ehdOfw5G/uV45OAqfs2aeDNLebUIeilFfsj1HMZnaZAcH0WEximdFKjOQDoE
4CSkrG7tm7oGXKEsccQkIvEJ2T1ZkdIf7honmq6itgYiKAptH9Rxsg38vKIYOCIgiYqtNioBZNHs
t/okjW2hHOQkgyfW7djPtwM5C7SsKc3bWWedm4mXk9H7e/QwSrPFXLg0Swfr/SMfOz1ucATph8Ar
lqlI2N2fgQQMMpSFYV6nQrO/lfUwX1oGxq6VKDr7cbRUNuwavavuY47ch8pXzQ+MY+phzqvkmdXN
OLSqtsqVig1XkdM31g9dWbI2KzYm1hAiUjUOCsT3o5Pm7Ca9skfkomNaXkEZiAjfDGL/t0HIzNek
aRvEMFWV/h4EsIzQ9ZOeaDFNyuJeI+9DhqmuTfDE2zn+XUci+KLlAOiStkcoomeDiUCr9PKv5pDK
nwos5IhZp9afJXXUPVT27tbM8SKtBjcg+7bIPZh1nw+kD5VgBjSaejagPk/ahiD2/iErz4WCPozB
oW+DOFh3bibI2gwi8B9t0Q+HXuUqXcukxUI091QJw162PvG/Y5P3YaSi/vnzX/RhQ2MG6D1dJisK
eNgATyZCTQU1HoUhP9gFAHSWK/J/zTQ+s5M4EXQukyEuEpMNDXVC/vf0DKbHRqo5aVkdogjMihx7
9ybKtGFdx8AmWGqAdG9KFbsXEUEJLNvddD+ihA/TVhHcmCCQaPkGt//43gPqUfiFPYcCtnlSKxBd
nDilNVaHavT9LRwMZzPP5XzmnX/cz9E1wRPKTEZphWXn5KgO7cdIXKMWB3hK7XXi6tGdr8Xuzl8O
7Yin9p2Q5Y0RY3YbC7IBZg23UBk7JbzFiaiPflHLWMiKpsJERxLp5Y7mrrWey/zJb01UHONU7lw3
cnY94I3doA31dedIdFYZBMoZG8SGnUYatpFVnNndLzuDd5PGcm+s2AZlbIotCzPt7X449mNHeq1c
UPRxvG5d+KKtje7Ky53kzCS8HC5PL8XDo6THKKKncXL47ObeHmw5i4Pvdtl1EGXkQNQ6DMvMoqhd
oK8rhyI/BEZEjGytmst/OFi4UwdQCo4Yk0qZc7Ird91CRMrt6gMbU3RW7hTd6Unan2lLnXRf+VC4
DO2NZWdCbhfdufcPFM+p3tZBJw/13BNY0CXQZfO5I5xBYogxy7TbQnnVn8BykdIYGbeNBR1qMGxt
ZxaFuip7wlLqKTeuim6ie5unHvEnAdHYM16Wil10wupdElKjx+Z2qqtp/flzWt74yWsyFluNbS+Z
Ydhw398APqFKq9JBHoKpJ2nEaWwCNQIw162z72o0pKbWnXloH070HOY5zf/rsj498PeXTKwoYd2e
5SHXHIs0CSPa+d1s4QZFZBVpvUdSWMpxN8dn8s9vFjCSx65Ax3p4Oq11ZjCYsZybA65y6FFR5xP6
NM/FBgxtjWbZ7vfCx8j5+VU/zNncLzohelPYndlhnmzX9aa09dawmkPWii5UE/FItsIO+/lVPn7a
HKc5fgJfgICD+OD9UzX62O5qBtchnjKItVPy0nXLejTm0T8eMhbWH501kV6bh4H7/ZX6uB2gJDjW
Ia74tLDqY21r2vlCaaWLL550E0ez4jODxlhGxfuByhClEET32wAUczpQTSDPujsK7ZClkwAW7Vy2
A+riAL2x241XHb5CI+kPjQkNLPLlahqcpy5CmBvlyZm918cXyumaojiRfYxjhBfvH0BjtbDl3Ek7
JB2NLfKF/kwp+Q2fv89l5ji5X7qNjBkgRqD6T9tXhaWXbZdk8bHxZLBxTQGtzIzTtSX8EvBSFJ+Z
rz/u4dnrvEoCONfB4ljosG/XBl8RqYRZ3Tu0qftdSOsijpAyZnbyOEV7hwyalqpTNSL5rHJ8Ho6J
61qe+VQ+3jTiOj5QsAzAQOzTTS1lKY6clusdrCpwwoqojCvF9oSugFAYwjz9zCrx1w0e+JHlxIcI
wjwtd5UVyxerpX9IUl1h1Z1N81uFlgLz2pyhqaGl82SrOehXhTUBgdVMMSZbBM72r451/x+XU1mV
yY5A7QZy14Hf+/4dYMCaBs+pg4M7YcrUY5K85sL48/nIcpbx+X5oLVImxBR4v0kIPHXxYfVu0Hnb
5TElt0uhbi0ZV37W7epmNmAbQri41BVuxYvO7u0xzKWHZrwEUUQvNc1QUKNhe9FrmE2hnSRTvPbt
MQBfnZr0uji63usFRHpOy/nXufQ8sXL6mhp3Yjixhjc/AiEu8upLnSyOTHojTbAezaldK2fKHzIO
JfcmAVWY7QvVcwDW0uHShDaCSS6PtGeO0CZspbQNvpVGM4zknklkBvj063Kt5VJ7spvZPIpgLqkx
BRXKujaJKn5ZVPfxutIzrPdtBh4SUHyAgcaUC3ifpD+CdGvxVOhS//X5I//LOFsiEhlMWOgh8zkn
/YDEQmo4yK4+xoFDhEOgA7ucYXGv8OZboZ0FJWjzQgBfyK6cQQ3bOKvzo4y6c229j3OXT/mFT5w+
JeawRWT09isXsi692qizo+4V8bVy43qFiqM5N5l8OJ3SNuTkjeIVsQ7v42RfpDutbjR5lB3H2Mt2
MtX969jDCO0ZWU6VMMp3kQ+LJ+215MnoR5wnsKD/8QxKkIpJCRtpElK8UxSciArXnoWbElrWBKhd
4wnzVqPfkadzsNRE9ODnL/nj5EUxzICT7bNQcUZbVrA3VYcaUC2ZhVN6LHNDQ6AfD7vZXFYiR5+2
Tpyc68Z9FFiwDi8qZDa6dIM5Gr2/IEd8bWpT3uUkym6nWpxIfWvHG6i5cCgrKSmVAvVxAuGiXw+K
rYj8RVs6EOTniyScvLTajxNEzySOk3XGoeFMH+zjVm/5hczjnKQ4t50+ksr2kp7KWHb0DV6B08A8
U1weH/eEtDfH9wOhRR6r9GxZ/i/jnC5rgNKJwzLKudMBKB2ZWbOfHSlZJbuRTSZxfN65hv9fFk1k
wz51cE4A7LtOu1Nuok/24LuICTzKWK7eGVu6pGrrUCogTiS1tvXgWasc1MyNcvr8yokzb10lOsmG
KDfOjPjlhb+f2DnveIg3KP+juTmluUhjko1WVfkxLYP7KVd/XF8c3Cj+FnnZXSuGl88H/MctJ/tA
HOEeyC0M+qfNe5/ys5cKkR/H2akRm8fOk+bPXylhGmdu7ONhcmF2A64no5ZT+Sm2r4sjpyRKrzo6
c/A9j/XuIRg94mdGW4WN0Y4bI7LGy7Iz2nXqp+6Z/d5f7pMTA7UAP0Cjj3r7/Xfm975IczqdR2/2
9CsgG9Wm1l258UrnnPYQe+6Hd7jAoimpI1VBL3AKc4AjJbI5iJpjzSda7/Qhtda6L+0VSZKknNaw
gutQVNb4fXYUmTUReS/VCo2/+FFhkO+vvaggCHZMhyUzZa7JI4Ky4uwNX8YPytDmeONas7m1XFHQ
qkjH5jCamtgMep9YG82uijsX3Ki/NhtX/2EMo/0nK6hVDLBC7Ss37pMfUx51GN50jzOtR/wbVj2P
sFy+ZXYE67jx02+B6FV/4Y1o/0ZOxS++2YOP9vvUfpjwzb9UMTTBEDR0tildq2nCrvDGG6Jdg3HZ
aKinKOHfWw0c8Z+CKrMOBceMfkXQnQTThb+TAClrnSw6tiu9fs2t5dbalQQA3K8sp+7ccBgLb98K
R956Tu/42yRrE4w8vRlZt66sSjJsKEHs4BHZxJvQYqByRd/kEsCReRVT6TwIqUV/OADnI3X8XvdW
bC6Gr7PR03MCSVxsetGTw5ODFy3DtBL8HR3JzLiq9UVaoPfAcy5yo15CVESXgHlUIxuaGZAjG0wx
eheBRrOJt0B7IDNy/A1NnGvfpN9hHKpsgzyexJNWsKLRRHjHKDKTTotjSWdNvy0xF8u+ra8pQeUb
t4rqLzMBKeZGDRwww4n35j5oUtAvqdvMJDg10Pth5Qd1Xq1bK3FJvkrcgliUoam+MFN3Yt2bU+GR
wGlo3UZQi4IVOUp1HVVxQK5c471Eg13eKhUn5HQGjXA3jhZXEkF5OdsYR80oXfe2k16mQU+84VDa
6ZE1wiR1sPAF5zVvsO4CNpfkvhSCsykDo/pWzNgvOkG1Wp8mPGR8hldxo6WHOTC6MHbSaW3OtoOR
jvhQRVjSdMfHpwOpbvNmiTe07IpQLy9vwrls0qeAlt7e1JMMaAPQsKtkrspbpE7qRzbntkuoDgSu
Xeb0M1A3zbNg3fTK2LZGVf72nRJL5UR9/dAEUcBr9OPksePD+9bnkfet7n35oEEC+92DTrppbDdF
Jhzb4nrSpRkQmtzGL+Tjxl9oWRLN59eV/jAjasYW2KZHe7TzC6OQolg3FlK+kHNX+ewJu7+WLoBP
X9a4gW0TxAS1CT0tYQXV6lkoTvM8onx28Z/bLZGgZuVeqUDR05nY13zJ2lo+idzUv8u2gcyiwJ4/
yabx2hWcdhbYORqc24DszS7MfGhUoIK1apN19qZRXX5Upj3c1UaKF1Sr4q6+T43ZyFYO0jKu4I7p
90rzXaCgVfwCdg63uqe5pGgUebq86OB+qHz3K4TBuWHLoxGx6Gnz9J0uKmf22Z/wDrixBZi7KFyS
l2toLYBEc5gf8STUL+kH3fUwZebOb0ceg5Kg2cGXr8dhYQmNuvsrafyKnExytb/o1jzitISgjdUx
CZzNpA3A6EUsrOeUf9aS2QEfPUwLtz/ME9v8Qz7OWPTaLph/gTgy7ns/KH7FZiC0BbJd74O48A56
1M4vnjPZdNywfAAyGYoLFXsxiUZWRYlW1vOfwSFqstTuBriJgV6qXW5H7S+gHO7aLnO6gKgBvsR2
7sqQgW0KDDykD2sxJxv045G8KnO7I/4xThsafr6hxGqKBwvioa/0P+Ygowd2a+M+jjT1XBoSl3/F
bh14Ekneq4n6HGWkRKrfmR9AxYtlbxP+7DDrExw9aaGHYodXFhVw/2Mhpb5i/5LFa3tm7DHHpWa8
Yp7MHis/T2/0MRPEF/tu5a9Sv7O/NIYTqTPlm48bwQDjDIsoZbdXR8L7JbTLOs2QuZLHyG3Lq7h1
TFy3fkE2Kg30rNCCdT8OakeE9rld+Ws15v2maIERc2anQ+nCujg58TSTa+WxKvojEeVDFkYsu7vE
ruJN3pvOuNaF55eUZpcUZqKrWdLqMQNMoFllHRaQWe7bSM9vIVmaxQpHzXil5978g7WuvVRe6w3b
ajRie0VttREXRel09wHTtLfmgfTICsYmPRZxVymAV+w/W8NLodYA7E0uEn9ysRsPbZGH5kQVGXKh
gRnWLbAtf75V+6iB5KlTnuZEhKCXA+jJWcG288wMeqM5mjAVV32m3Mexs3+UgdXcOYHUN2KJprZk
lV5k1thBoCsnTHBesWE/wnfgYgYWkRndRG003LqFKnb8fbkksiUkRUXTjpqCuKhRz1/gpTM3IxCb
SyKXp6eysdxLmyLzmU3hx23ZUrABIMv79RwkEe/HVMZSN6kAV/Iw80hzJQIMxosJu4RO8Pnj+3ia
eHupDzvdgJRehJtec1R9QoxsOjrrYJ6DMwfIv9wQbjJsE0s2DT2F5Ve8OUBOup2oSneqI2DJH+MQ
9NATQY1amub8+cf3g0oIKwONPtTKp32gGm18H6euODYd1IeJGu/Kye3iTBXgL0+NbexyKmJHS+H3
pOiRRpmP9zyuj8nEOtcVERsoF0rAP7sXcDM06wBY0p+FMfzKrHrz1JSuRbSsB/mMzTQPRU84eN2h
wvj8Kie+zYWWw0GSR0bVjLbSa9zQ25czi87pSGYfnsXq+xpqEuF58OjCevUn2VThWUXF6Vg4vdzJ
s3PdOo0ml8vBzViRILFe0Bfahgmda2WbK331f/FL/yPc67R8sVyRqj5abFzMTNYnDQR2A4hr7Hh8
Jq7+voNsF1p19lLk/W+tFWfqrqcj4/Ra5vuRHmVB0Zq2NjwP5Y3t/Eyzw+dv67Ux/3bSP73Acsp6
MyhMY6SUOPH4roOVXEFgW/ebYX35YofQNlZG+JSEF8xvOPiTVb7WV2dcGqd1AY5wMG05KzLZ6piT
TgVL+EGI9Dat6ZjLCjBflAtFrU/5AE/q3GyvjLxGV1ZXWadvcpGaNYoy5YHvmPSCIL1+du4L0hOq
zefPxThZh19/F/MLG2K6lVizT46yepMmwNulOkZlOn3tja6H0M551iNe4rKXdhSCnI+ePJFatHKC
7rITZrSKtXa8V1Xtbvugae6lHB5Hoy1uOtV0pN/q8Tq18/zp8996MkZefyrh3UubCVI/Wpz3r3Dm
kMnWzp2OwbzkoCrYvPPE+fLzq5yMej5loiIWbvmSvMxMeDISW3uwtHLovaNiw/2YlkSG5nXbhzm1
t13kjvW/5pH/b7L+XzxC7H4swv+z2fVaUGQSb12u//0f/cvpai7xEQE7RB8nM/XjRRn8L6+1qf9v
uGOo/2iJIUBlH/Nvr7X1v5Fr0bOCSm/T01iMZv8FVyA6m878ayAIXAR2f/+MrvDadfv3vEIxG6M1
SkQK2/DDseKe7DmKLMrK2SUvQa9a0Datpa6EUUDegfKziuY2X3OuSxaBeKyEvh3MtnimofMrFsV3
KJ1XZt/9yPQq2DiqnDe1qsEgisGCwOCCD5096zEW1AKG1h7XXhkdpsYLtl07/ujrukFMynFUk+M9
pEFotFX0PMJwiV29Io4peqg8rdwlvtLAFZq47QBeoeS5N/vpodQRQA84K1aWZtz6TWrucYcI37ia
sia+arTkOKXdbzMDfaKlY3+39N44Bw7ROupbb4X4IecfNCAIk+gFpvguceVdNTk3k4dCyzOubLpI
1yQaQ5go+0ujLmNwNPlNZDrsyNz6iVmpvKgyxOuJHtskoRqPcyvNy0grrmflfTUtIe7S1HmkPLSv
5shnuiT+WwVCbGVOMni9ED1pPG8bQfyyZmlXNlDkvlG7bNAIsDas6iLIyo2ftxee8IzQlO0AXMha
Tab73LXUeBriS62WaCevDrNgonNkWfs4nu4gzYeBLZ70APJbX+9SiXtmbi7TaQqr2rpEfXEz6NbG
R0Ey1mU4SXJmyzYOy4zGTVYfaEzxb0rvGLQgvdLIelZeIEJDI/yWBuNFULLznsytoyJt181mdats
u9hkurbR2oZcJ4sfM8Y/82ai4jNf1ArAEpo88zKRtb/O2vmySqI9CW+rqnTguxOrE8ZJvq5aq185
xG6hRKUg6ZWh6ot14eeXWh/vzErupOPepoW/TeFoVp4Ua06m6TrO2+taxtdjHVmhllFi0hoqCTTr
vhpG7YV51aGyRaPXGOCvW+936kftyq6jzTzktKIlIsE+9S6irP852MZNFnDwNeCDrnKTXVEJHE4S
eMbHcaGjil15kC4yyflLt9SPQlffAzLAlS/breqrm7kon7U2fyjd/l4a4OPa4RAhBY/sAhZOtTHM
bkZc223azLig4wFRLauBrtv+i+TYO/k5iKDK1ELdqGgNjnCPyNC9Gj19Fxnd0zSYl9iRbywxXbpa
Pq4GCqEkdunWqoYaCmbTIRrBu9PnQq793n0y/IobGcWNlsp4UzVyl09WHUZ6tVEzkWqpyXnOAT1V
dk4I232py+IOrvJtDNHaU9GXUc1w1MzuRVIdqufkp21qz6qq5BVY3jUFup+z5/1o2u46NpOfnt4m
oTY5B5Mcgp9wxPdOEwFkI4nOUTcWNj/Ozjsz7r1QKbnGn3GRuWCaqvrCy6fHQAMy76vgRhTTMZHZ
YyxNsv+svTTjxxoje0oARExNyJTk7QVudTAzy0AZYWwBXtO2AA5hF8EXi5IMVeA7u41+zJLhPVvy
sfHFuo66266ud3MmUPZmQeho+s7AIEhJ0dlFtfgFi/Uy83+ZReyu9FbsR0O7aqMcchtogHXT9MPW
r5ggcjLmaI50u2JsYN+V9k/fa4ZLFAHltp6eCdm5jmIEtGXJA26WYkplHvgDTPbe2yhW5nE2vzFE
o7DIzbvSs8tNJqWzMphspKZdGW6/jSyzuJeZUV26hOphWjjIuT2aY3k/GAhRm6m9yIUhQ6qs5Tri
KHYxBhYFsjo5+tq4dlMw83nwJc3IUzYh+gG6WftDuiuvxxz033NQHRP/WPogmxAOb0kmV2tttB4H
wuJW8Tzc6tGA1cR8zpvmoguideurnwIOfWfHmA6UtLd0r7Ndi+ZrYxRu2NEXd6b0jgR4eON21YdW
6l4jhLgtBQ6JPnVCi093BYR8zen+6HjVg+fwsfVzxldi1skKlTqF5Na6dPr+W+o5TwsatjIRH1ru
g2n3X3qn7deR5TTQf5pgxan80i/tu0RhwKnn4VcrrPrCikt4MyJ77KfheylQeI4oX3l//rEZq8eg
HiksRsKBjlj+GJPUWgEdfxQSw/MMkst0mHI9NXwZe/5EL1Ks9Eqku04LXkanKqhjW1ejXj0wFZAk
ro1f3NyY98OUPLd29eLG7k1QIfa1zYe4LL4ynV8ST3BZDAGgwh41itE/602/M3tSB6K+ufRExdec
8rgzZW6LWgHGnREKOy5cQGkNgpL7dEWuw4vmok1wkwFnhwctrOhulen/LIapWg9jn8Cytp4rt/TW
VMSJdsjq+2m0b3yU/CGpB39GNo9bZZY9szz4vqlK403mucONkPH3adS/+llxNdvlRSNQbrCwUaAN
vJ/zNFyLnloq/ldQc1pNP5BKaMDMsPLi6ktlZHJLy+ABNcJzqWu/B/zDq2DsLm1lPHXKJYrJZSMa
eI+jl9/aonsoC/lDzCyos0GhHp26vdQpLULPu3a69vG5rvzc24nRcJelvN2UU7DrPHeT9HUX0gmt
V5ll/vIy84HXiTMnbm7yvN7llpaEQ+TXyDH7J2+s6RRo+sznzpSh3JGj9fQbR86+I1EGVvhw3QX1
HUsHppu68xkW+qbJsrDsWneFF2ebEnhVNNkErN+XW1vkD3RSr8qabbaAM9zPvQHDDQ7cbEsYaWP8
0sLfp5IMTtXOf7amf5UEZLCras5u2c3kTDYG7zDwvoxgK8Jubku0yWojCPZc1al4wuDw1bAkrZPa
hCtpxqEW5PWGaBNIk8NduWy5uv4G5eWxEO0fLbB2YkY8n1TWn1JMG63xrwefk1BZIy3rR/3CtqE0
WjG1+97sjdsUTwg2D/o6QE7J08uHy87R7/IuuEjok6yDbp7QOMxMD+12LBWWAM8LE85RTrwYDvL5
e+r6L8oou9CLe3/VO/q9gp0d1PM3EfGeXNJDKMxAzR0zXkn+g3My5EU1XS/tqxAF45Nl1vOqy8oL
TOAm475lOFfWTUp+TmhrtYUtqa9DNAHDRSWJFAlK54dlQWrt0vG2IBxwM7gO7EarvSh9lyiMYYwJ
5MiOjl9eKln9lIOLETtIb2U8QTYvQVlind+5VjVujS6x1zhSDhpVeaw/2QUTWb+hK+RTx0/lJhaA
rRKdeM86LrJtY8Mk9IuWydaxbyRegpVqmTUy44oIwChMovjLOMl+OyskZ9ZCLJLmQNIs/ZdtQlgt
uQSjuWJTHOZ4CblvH2mDuKs884dRY49pWAu2rerumOeuB2u4YSZXTInpredXP7yC15VqNPhGbF1h
qthvddm61+NopXWdti1zbDN5Bq2fpNt72Fv2pnD8Y2eqJ7dPv42zukXFe9O22Q+v98DxevAWhJMP
GzMBzuh0rbVWSzCaK2u2AhGEU73ysg368N+11YOJpTm3znJ1P7Li2jLb9ba8lYBEVu0w3msmHZFR
Wo/dxMRsVPrdiAW9s63u2p9g7feati9HAm+n7ro0ratY0CyIeutXjWnh2pvG/Vz7x5bUuUbz/4yz
HYTu5DhhUdMrAibr1iSUOKXYolvh09K8TYHJaWX5wiIXNp/CQXhE2uiCSUeN31QXo2InvikJxht0
YhFNI2b8rh7WqUuAFh1FoDhDwSY5g6PcZD/yqb8xjBacreGP69kc75AyYrjLMju0knbelnG1y3Wb
9Vv2j4y+pTFh/uropkdRdZmpfp2V1qZe2h8I7Q5YmZeGgDyQPFBvcmVdt6b6qnk+Bx9I8KtmUgcz
am6QkR/QVN/7+fzUVv01Y7jktY4H6gkyzAznpQ2G207PxjDWpisro9HrjNd2Yl3GWB7+D3vn1RQ3
mu7xrzK193Iph4tzcSR1bprGxk24UYEB5Zz16c9PmNkF7DHjvdtTWzVT02PcvApveMI/2F2D14Fg
aBh2E1CpeXuErhOAbBMe5bw8SzOC4alIaEFH1rmvNVTyk27X0+OleciEHGf9Uco0rpBoONnH3loT
rKNcWBs6f0+eErQrzVAWCacKhsJ4vdKI3pZpfxWbfrRK/PS2FeIFiJgNLXdzL5pNukqbuN3SkT2o
VpTgRlPb7EVLP47OihIJ6MhaKEVwnRsDu45YtBu8lJs1aMpuqQtiuy4LCy8vMdA2gcZ2beVhu4aN
QDTOtrodA0pNjZf0W6XKtpM24Gqo7kawrNTwrbuuJXCtk4YA16pdIB/bYu5yZ0ktLEFpJYQpdN21
MOnshpr73EfbDooYL01VDF2xH6/rpEA8W9SOgQrJdayjBYBLMtC4vlKadC9jr2yW2Q4rB2Xh4Ra8
QI3+TilYjSotGMfo8QOtrJ5vVYSBHS7WSlYtI0EvXAG74rGscByYQuqggPkc5FZCJLqje0kOpp3a
atsUzSGnK9kS6TjiR+xXKzFqPcfTSUUNXzwoQXoMAu2u0WgZ41aEddest13lS4FGRj6P2GsXhgFR
dDIPYLaJtxp+icq0EGDjmfk1LcGQxA/QXBrQNI40KyN6Hm/1Dp5vGn5luX7DweI8COf8okplovLq
wSrCwhGm4IuefRuV5ArAQ7qs8FRTia3JYMvJHoe4XzRCkgKqnaTbQKIZYwZFQCtcHpmIwszAKpI9
6iZ3UlAQw0l8Kw11kZpL8KVBgZ09OpjsKTFdPU5EVx8FEghrgdybRNcxdAt9P5rCdRRcpASCDZrc
WiYhsRxml1OTOqQhsGxnxpZv2BJHZx12DybazDg4ex0hiLLx1OZYIIacgv6QPF9dBx3MROUcgAaO
NtRu0Kyq3HSsNxA6tmqOGPtMhxVMbRnSV3XrQN9ZImQ0WmXXmY/7M9UBNsVWHxe6INMimNSLRrwe
elAYcqEuM5LcKVU2etY2QNbKK0DdoeOV06k0dKKY8cxj9/b68ZDXSrX0DOVcRo44twBWZOlmyPuL
LPY0R25C7L3zXViLZ6BvzxpCsEDPvtZ5dZkW2hcrzk9SL63rIGhsTarX7aTiMTVeUkZQ7cKqj0aB
bFVnyURBcp8sEvnGg0cImXKqSHbb6yg6pHX5tQKU4Po4da9lfXyoJnVb1qSmKhGYhy43Jzia20Xb
2qIWUBXG0dfRisFJqj4kMc62HaoR9lRbme2zjm3FC7eN3NuC901BJ4kNsZvKixCLm1XnJ9e7FJew
vMDAs5O24pCQXHfeOZToZKOZ6LkzTpWOigMC7rE2yn0hmo4upiuhIJsWtRIDCPwsDMEmzASoe1e2
R624Q08JMVkQIobQLZuCmESM4PXhzW2DogNkdagrOBqal38e2nayszBNXW0IvoyKIezEvm3cRhuR
lOo6Yn2owKOhXuax+VUBwIVkMgjysaqkdTzNIeUiUfIHbaIjjYPOoQoNTFHbftVWQJ906VDUliN5
3Vqv6kusAatlNt5pkXZnlIaxiQegScMmopKQZuJ5WbTTQZtgc+bCg8QVXaliNANsrzN4SOu2iR9y
j7tAZas7jKNGE3yGgugBpbZSA+gS0rZMLLSoCstD0jdOXX8MqNQhlyboOvr0eSusJGp8ypBx7TkL
xcpC+QlXQJApDYGOKjfeSlbz6KzTTGGr1Ua00xtFWgwSZYBejmNX9YTJqVvty3Mh9b915X886+/9
dU15e5f9cXY3Pmavy8rP33nR7zQ+0buldYc008yOAUH4Z01ZsD6JtMN1a0YHzFJKs0LKi32GIeH6
DSMbaC0SadCFaIe9FJUN8RPgZiD0ID+N35LrNeY21L/KyRqQRoWaOWjhmdGIxui7HkeIamJN0WJy
U33KwOzmo7+JOkld1roRrwM6pkTVXZh3hHdVeyh9rQ134iS6wKn8yMcoF2+k0fY9iul2AzHWx1kA
JJYtqEHlUc2zwqtOE/TEyUOjv02kAKHfoPFw5xsika75IIkASyIqSyKouQ4l3nwS7QLxtKMuhsOT
tHs+nKSktpUCQw9qweFqgkpf4hNcZMCpmslwRKqAX1j0bmOMQujE7LNfSdH8dNWFFkUT0sjKVQJh
XNZTCSlSyOIeziSwpG2va9E3uZ82mKnXqRPJg78tBnXonFEv2pMuGVLqBn5ZruqwB0YNJydZZVZz
ycpLkZkvKhdtCXFTxpQ+e0lDVSkVkRqeAkG6kyvJGm3I9PD5y1q+G4qouc3MriA7VjEph9q8/u8y
fNExVWlR//Uy3IeP34LmMaubx/DtUpy/930pWp9grEvYxNA/AYP03MP53t1BA3tWiwbYS2uSzt9M
PvrTG9yYuzssFdanSal8BsT+2d0xPiEKQc+fIIj+P2Kdv9PdeadtAnQfxi+nAbKIjKNiS/q24Ujy
wA5RlQCA5LRyCUrq3dTg5hRHsdt7Tbv0cb89BBpNkEalQaDQr3GVbKR/LLb6pRErDaYAans25bW6
iqeOuMO/F9Tw2pyVNmWN/BxoyrmlY5MQowIVNfG+IyECvVldxToaEFViypu4MArbjGgB0NWJ+kUB
cQuHm9DDxQSJiieyYtrFeVe7Q5p4Tii001eBOiFFYtnYFBFiJjCodTvzzWwJyEo9Z/IDvu3S2o3E
4CgIOaUdYF/YN/SdrShRuGqyDHEDKZsNxiPjswqk7Huj9bcOqL+hI//3BKj/g9TmQY3/at2c5dnd
tzct0ecvfF8wxicVcXLUddn84E8gm/Dn0cVPwBWg3GnAQTZUSDb/WjDKJ6hjdFEBIMB+QYjwXwuG
H0ETUcBLwQJ/PtR+Q3qaY/LN8QWxGyCZosKwBtUHJfM9I98IRPpZRFOU+y6o8Phuu7vQ8CaZcDyK
3G59Nhrk5ASzX0xH3PaLzE2x5DHOp3E5RbWDvO7u5EMHSXNnpayaRUdx+ZoK+LZdBqkbLfvrca1t
u0Wz7f21pm/F1h1AxR5OKHTY6RrHnYW5nGBWVKVdcKDoazk9ieM6BbrS2CEAnYmIk1jsM4INHRc2
OsOyc03isSVFYv9Wc1vnouUqLlBrWFhusgo2FEpXoRvb+S64UHpHH/ftLoQ8Zp9aO9iLB/kCo2Ju
Z/YHkbcFdk/yqnC1m52AvJO3EFzxSl1XW4Bz9+HSW7TrE2DCL1TV7XkEz1aN85gsa+8tlXARGrb4
ubuRz2iS2hceXj048FBWsk/bi9PJss928/9Actgnm3pxi++PbdjVvtrn9riNqafbOwyC7Ovl5aVv
3w9usZ+RLunn2VEkPpXIUqAdS/92J66AL/I6wgnGrt2egmUWukTx/LpblOl4VpgtEbnzZ4NrfKMd
aOsO0cd9daO48efGze1sn9r+YYScHn6V5OxzqDu0oWgTtj4RNDBA5aL8Nq3ETbFudmrkxiqqUEuK
1Brf22sX4dF3ihXJlS2dN9gs+TWWmAv5POTe6y3/6OZ5bxyr62mJ05Mb7v0N8+A0IOaGB9Rt8myG
USwl6lUUKJysP5Zukhzp9WE7FV8U91AVqW21j8W5FDvqIx5cF+2qxXqp+UYRATLrLgt5bYq2ucUC
TxMciRIu75pWxPTYneH3FK8UO6I5hEBkRie8s8WvCnfDgzvrHE9eVLf+ZqAlGWzQiQw2xyzY3FTD
Jnhq8TmgN67a0dJfNDtxo7jKvroZb/vaHmTEQuyK6KkEeBoRubmN70r9qhRdY19Tju2uJhj3ycG6
iGwBTxTzqjgL9vKZ8qXakwt91Y2jcG/hxStCBaGPDzUUNTNSxm18CFzhnC6LEwlnPcUTp4r3yF6J
GpVNkOsOnytoAgMCWqt+b2wQEJg0RwoWquWO2UKWzpR602K7otvtE0cIwDnJsnttWVy2dwHw731z
Dti8yjf9uG1bNw/Wiuttg2O0ifYahZ4n74Jf6d5PPK3jcb/l+ktH/FK6AlsAdewmsINrlGKKy2w+
axxKpfWTfqujjBusrI1nLmf/yIWyjZcCE4xKfigstG813zZdaeViAhfgEubhjHCBsTmGSXqP+LI9
XDPr6PuFV9IR2QztxhUo+34Rv0VLG0KK3a3atXpGXaZzddPRvnFjlp0tg2W7PI5r2bIdP97Rnefp
4CUFiuKgnHtfhWXszitYVL6OV7TXQQ3U91yX5xSZU1xr7BuG013jFnf0d8MDntjlo3BPZ8rLwRvY
tbIsh7W2yvyr0ndkSpWYAa/Hs2ypOssRX58OwPdmcs+Lpba7h5d6xrIJd9FDfNC3AvWXu8yV7PiR
ApewEHu80ZJ7eCrVWr45+mfWnRI6yEtFR/kzRtPWVyXadPLNNG4aR7pQzuQbc19UyAXmNkn2NxFb
xzPzfIGvzMq8pt59lu47h3rGvXzcKJ9XOFwdgiflYB47R1lgm7Q9lJsIAUWpBJv+2Yg3kOfVk1px
QxWZuB2sY5dteXF3Ry+/cqyNaH8J1vlxGy0U52pBTcU+jO5Cu5CDxTfZnR1/6gd5zydbdNXr7O5G
YTOn1Jzhv9MsWrdfBlhVZSDycKR0hsWwSNYU0Rf9/iBjtnVAxOpUB656Pm25BTvsnHST7yleLczz
fCPyVwiU7MLuMFFDz9zi71grDI2Sg7btXS6If672Epg/qLW4rlkKOGQHwaKbeKN62+ZJ02w+Jk83
xur5Kg7NCf/nepesChvgzqJlX6ST29n1vtzjvETd2MbtrnuK5C2eJgC5K5se8JKGV8t/yD02fNxb
qy5hm+GoarYCznjnSYpRVCOt2nHZunwHo7tVAkM6cSfTGZie4pn6zRdxX9CWysI/aqsb4UziHiwV
p7SRrG7FrHSNlbTI3Tvl7iu1x+0XZ/0kbDBEknf6zlx+PWQTBVoH5Ix2hyfXpuLcNM6kA+yl8Rjy
iCAeu6WLIRT/NgvhAhSMcMsZy+UbK2qV/mV2F6dOba3qPRdF3YQn2e9FO8OXtbeDM6u8HT1HeOhU
nMtcis2heu4tLnDgwqjOhigRnnc4Mxacc9pNwiXTBKZMWpvLQlgr3RqjZnzg1HyLYtO/gav7G+Hl
f1TgKM0o/r9OuTZ18vhH/kT1423CpT1/76X6oX5SMOGhhoEEiQSRbXZCeXEvUT8Blp7db2CDzy6g
IqO9JF2a+gk9GFQeUfGfrW/nmslL0sWP8IIm6CTsnBHXiFz/Tgz5JoIkYxNF8MYA90wUzGZ88duc
q8r7XMb9V7BT1BzXjXc3VAViZppIOS4HDGbQLAH1FizyovhQMYXM8U31hcElyBBUhYhiEUSYMdiv
QMKiLFgo7ymebao5OBDco5cxNQkfQIFsLUMR5CigHA7Boi68TV3OEotxW2qjrec64SMRO5K6dG9q
U4kDJ0c6CjSY2tL+ogS/a3r+ECzhdTemvhsEQSnueNKyW1CtaR0j9o6hlA7f+l7IB9cTiV3SGm9d
v9IaHFhkCjtmRIcnHUP5IYSJOTiUubtgGXYdtUshlPMF8B2c1eIKfzMvsC7SMQ1vqaIHuIrCE8Wn
1O+HE240dIgS7U4QM2o+kdK0+BgqaRIQkqhIacpG/jQ2knZmar31Qmn9rcTv72V1/2m2QhQdfrU+
v9yFWfPHMXysqsc/7rKHP87Csn1M8jer9fl3vKxVTcfmhSY2EqusylmQ5J9rlR+xPiEhKBDNAeL/
c6WqxidEcVjDEL6pIT4LXf1ZHtFJBOdMD+VkytOzAcNvrFRw62+XiyIjo0XlhkFYNsB05+X0armo
QqsEYdbBW5qUem30IfV1fVnW6d4IG9z+FCqH0TT6iwSQgGMEn5t42E0ZEZ7ZRasg4SegNYO1FtFb
bSTlFt13ok6MLOmAtpBg052aTluv8pdiLn5pgcz2VfKkFqozasau1YWtP2Si22FNbodD9ADNaMN8
PZkBh7TkDc1CbvNrK5hOllRYzvwh8jWCuCgoHHXw71NMtNahQWUGkQ40ehXjfpLqxzS2hIWnC8Oi
7ExcMkU/cYESX3DDB4ilt6GIrLQWi27keaimaSGhkFLh9kdzgo527opyPJ1N4zStoyQ+qwY6hpbS
cwVh9GRCOgOuScvR18rrpEhvrTxdZBLhR6vUOHGi9NzhHBswPA3ge5Ge8Cr1FOCzUlZ8v6ywJnmr
SmKGLoP8jSgQGJmBGu00mfGiM/PbftQPgT8QrTbhQ+CZl77KlUy03yDA0k4KG/GUBl1xVEviA0EV
EmcAEUHDrnVbI3rwBh9Hyvi+Sv0Ua0jsyfqiPai5dJXWgmvE/W2nj6e65s3hSzbgUx7c95OxgcAN
LFKuisWY0OSsPf1QTyDygopYKEuOgjVdwca0qH7NRSdTQwqmvWib4hiLJTE+pAIntibL6U1NWcmT
ajimtK+GttkmpjOWfblMDfO6UUWMY8EQJh04aRk/Rboo2HqqN4YI4KwH2iUlcwaah/dePYw7U0iK
hd/KwsIa1XgbwIKEekyXaRrVCyrbdqTDraZLq2yrekg2oRc0n1V2xmU2KLKDPs+wTbzxrKnj3DXq
CuNUqAiAP3HIygYuAdIADNtaBihrjcCM2mYB36++RHQO3bZSqRdVU0UOi5mtVmQ/zgg4o0oUQcmo
q8GjIBeqykpIAH/r9NRGg0Qa+ebOSXpCxmBisuvkV4i1LECOOApcU4mXpUrZ7VR0vZtp+jIopa2k
xp+TqDoaIm8/KMGHSYfRj5ZyGd++2r2O39sSf2RteszZt+r/+cdbqoTG0UT9kzIPCHgK/KgTvV3/
IOpyFQSqvzITcmMj11ZjpK/RAUV4WE0+IIy+Ezl+GY0a8bO4MHvOu9G6VpIEAXTQyjDzBuN7a1UZ
7UrIs2s5WkxefOgJOpumQ142rq9/fafv5HpeBmdTRSBJQj7kWUHp1VaXpRJodE32V3kc3yuamLu6
AIFzJMufKJl+fxFp7VgeBqJZuhemj/wT587Pq87Q88PGp4ktnZ2WOts71io6aGpaapK/ijvcP+V0
7wf6pkQjewQ2nnvxB4/7fSdqHs+AgMp4MJewy3kXiGWKWFedx8v1KNLbTYUU0niq4vNm1gyu+gbm
fm1dqnFpOYHWnyJVBxB8L5fVOoGWH6N5aXohsicZfqnqCVK1m0Joj7qTibtuK8drpSgPqVWupgeh
STKnTCg1jcVCmpH+WatcZJCjyDIoYOfhXdTXG8Gvd14ZLNiNwF4Ej3o5mG7dJrdDAt+8UKT9WOaV
w4WrdtA1oIAl1zNnL7ugv0Mz4TL12TVjUal2cjVhgN2rD0ZZXUc1jtQqR9iqaKWLQFWRlbIqHLp9
qmX5OJ3kku3TBLw7Igs2iSeYR0yyyjwg64R/tRlss7Bd5qQ0BU0J53nq/Va09DfymL8XUP0nZTuv
Vqh719z98Zg1YTMe7tLH//nH/1bt/d2b/u6fLSVBtz7Ne8SzXdFM8JlDspf8hj4tno0ianI6rE1W
ET96yW8kvFpllBhpKbHAKKL/q0bOj2gHi7MWuEVTivzot6Kmdx1eZHFIvEiTjFkwn1TnXYdXMKNm
NIQYzZ9eSi80scfieJr8da8pWrBJpZ6KQR+mly0as1tpLNtppaXUbAthii9D7Lm2SEAkiKqIi1JN
Ek4NlKbPC+gPFBJIbLYVmIaDLtC0kXsz+9KZtZkvZZ3u7+9PzL836/7TwvhZN+uvs2znbkyBGJBs
E8LXryfh/L2XyN3A35fwmNMcJcF5EhIbv8xCU/qEgrIMn5awHclR7dUs5FuwMMm9EVuemzx86yV2
l6xP9CCZgvQ7lTn//q0se84PXp8mKOcbEP85u2lxAqmS50bO6/Ns6PosKwJp2YVxQ3VSTs/j4hR3
NfBygF+rQDfwHlek8IY+7IPZy/4cT4yraqpdsUQTsIhhgll+buFoDQLVr8YI7kxoyosunbwjkkz4
lXfUtyG2JK1RP4YeKIZ4Suvv0/AvWcrPl/rqYHy+FdpO5NbUH2SW/ttbwXYhDiulEpeT8i0HFP7V
gEVnyyXJtq0PQQuyZ1whjtEARgwKrNUhCmEt4ufdOoir8Jx6AxYq0qDDFoGMIIo+Ft0mTDYiyK79
Uplx8XmYiisRONWrefOT+Gk23Hz7Fkjr6MzxthWunc9vL11GbaP0qbYsa7LCYCGp1aVZ+8NNrpYd
eoCVJALeLfK7fFSzz0XZQ+UJxbPMl9oDWtwpOoEY6h07MS1OUTmBTZWRIic20gFv+FbaPwZyZ8ET
a27GHHZHKgbdHSKMMjjSMc0uGrPNHUEcMxrHorGprFwGwBQEXmLnjZfbapIVyzEIr0Q9Ic9B1M3r
bGHUAstWwia6/+9+8h0pgUr+q4nxw2F2mWf+m8Ps+e+/bCSom+IUTm9WM1Fxm5P2f24k7OafZrGL
2SnvGXtETe7lOBMk7dP8t8nJCZT12e3wnzuJIKsgmZDNBdaAHONzVeE3ygDPIhSv1p8BxZYaBKLV
isxux0x+O4mNOIy0IBy0r4OZW3u1yesNNB3BzSLd/6whsbKWYzG7RCG39u08tvK1msnDZgTA5JRi
B7CimSQK2lI1LV49xp+sr3fLC1ttBaI42sfogczC7XP94tUmlw6F6Puh0Hz1xKByvQYhsFIvpSMa
FPGyIkVZ/nq8ead58yTm8Xgd0JEJJfB/fDseW13fUe7ovvoA0BfJTJjBJeojd9P3idDzbUmIdcI7
RpSfQOLdMF4RS6iXdl8LI44XOBrlil0FprCi4Nd/Nls6CEFkNvsUmjsArLpzhLJqj7++13e1H1AG
nCDAYkQAcTCtgb29ebZwR+EEWmZ+yrJ+hLc2+jdjOdKmTc32SlALBIRyz7uQy1y8qFRPcX89/I8P
gUI0CD6qxNSKQQi9G19QtXqScmk4ZY3V0wxMUduXB/OooLh4yDVY0K0WyTulrIdDNKjXbVxFH5w8
P7xuTh0KX5w8mN7IAPfePoKsiRGYQ8nnVMmyB6lGrt2mAob86zudb+TNpJpHYf0+4zRAVry7UWx9
+lIKhuZU6kq1kUPIqmLQ0oCLqHH8eqh3IhUzdAT6PbpArGIVCMccBL9eMHMZQcrVcTwpWjJtiEoF
8mtw3mJsWttO1gIEtQgarq1GuNb7Sl8JYUOy7/mejNydkugfqIXOM/ntvT9r0uB8Tb0SCOccS79a
wFBAyyhtKxRIFOG2tTT67V62hptzQcpnB2GhfHAi//iwUb/hSCZ/YG+k4/F2QNmc1A5jKdTVhoh+
pKVbri8jRhukofHBDP5hqFmKFH4bWFQAa9RQ3g4FNnOstSTvTkmbwh4IVcOdrC5YDCo1pF+/V86B
t4+RoZQZ0sp44CHfV04ALkRFgJn7qRWydAkHQNh6rQ5loNK0z/moiwvJqAxbyOHd/Hrkn90k1WvC
31n4BETf25uMmjYoKHUOp1SW1DXiIoKr13myVDVw1L8e6ofNnpucYYSaAYkEvex3z3Pwgyy0Jnk4
eaq3N+r4WgIRb6Noq9hBrXyPVf4y6PxhYjIYZ+cch3PMPsfpryemUchG0nWYucRDgcEDiqh0kSOj
XhdjWuynUEh3bQZN+te3+JNRJU0Cl8y+y/kyNwNfj1pNUzxmYKxOU5x693GffVMQjFspqGyvhRbe
GWBb5enXY86P7c0SJLhABQitJjTi0IB/tyK4CgiPyIGdOt9HEqH3YmfiF6x/exR51itGpZYUG+fd
t3eWdT0uBo03nfQ6sPARhT5mKoP3wfn8XJB8dzM8N3qFRCoaj/Dd/uaNudIVWqefosI8S1v6eD7A
LWrPCTIOXbWQlJvG0GyI2EFyGkQIvWDHhob2nk/oMJx+fdM/WRxzlEACQCymgh1/e9OlEhRCkqf6
yaQXUIexPdH1Q+f837lr5FM4JnGDQDrn3V1j1NRP3djopyBw5XDTg0TYhWfml15dKBc8BHkDSgvM
+ANtAc/6YO/52U2+Hlx+e5O5ZCRIXdT6KbPO1HZvGAc/+EBb6cchEOwBPSxRvpnRh++G6HCUEvHd
aa4UtJJWqE2mQJ0MCOCJFv/2PGWSsvCJKck2+fT2boQ+VdUgbq1T2ev9AnQtMKoy/8gf5Fmh7O08
lVGWoRLFzCB6V9+de5IRVSEaqdYJNjd4rSDJm0e/T1DU9SIjyt0qryLZGbQMRA6mHk+l6Q+8QCXO
SycvVfUGoUHIJ5Kng1jC9yt7SLUMxGPWSBgTemoAFgmJjLBZAR2G3DmVcQK2SGnGnVqU3bFq9Yxe
s9644YjTggt5PxfXeLsyTWq1gapK19l6QgU5/WiP+3G/4dbxdMBaC907FH7ePmFNikt/UnrjlNVJ
vijoezlVgZ7zr5fej+EjYtjs23O8TgKDz8XbYahuy5Vs1tZp9Ng3Y08Ci+Y1uSFvZSvsN8poQqke
VdwlF7C+p2Pk4W2xQOIqPfz6SnQGevuqEaNHmlgmuqFv+z5HmQTTqIdQ8E9aL1ubYWhrVxbjeC30
ebaIg/i3cxQqjrP+2CxHBsBBna/nVUiVq1iESVUTo5rgx64x0UfTU1hIv76rH7KDeRR+PUr74owu
frck5YHmayTX8SngrPaZmcCYoNV667jvtGPmd9XOzzJvo5RgIXH+LD7YEn46/pyUguUgAX7fmapG
DbELI4tPtK7Cw5BSEBJELLvCnDhHT1EX7YcBdq+SC9dlIPkfbHrv20XUlrn/2ex5VqeiS//u/oek
N4Ug0KNTEqh2LworTthqB+e0XAzKWFxGgQ+2b/SifasQOugUb9blKKkfTK4fFxPlbMqFIAg4XS31
3WV4pZQ3isdrgHQaOx265QupAGv965f901EADmF5BWeCFOLtlOon3ypLgymVl00KZXgYtoUYyR80
pH46CluuxcGNpcLzin41cROkRzPNjOOTjnKs3fdBAU/cqD94c++rifObI5xDu0OkAkuQ9+5Qbr2u
8bpOjE5hMcBxkrGneGyEGN5gYsyqInlfBmdJaqVf9bQXv4lWHSKD6kH+yLwnAyb2kyG2AqK8vWEx
6aZsfJJiQV6pgzLN6gDVuEjCWLtFCge+ZyeVL3pyfxma/mTqcwPQ2+Y7mDP0t28DuhSNDK+NTilC
FqvWYIEPiMiiai1BT0XT2RG8/D7N5Iuig2v/66nwYwY5Pz7VIk6EvEOQ9e7kylPMRAtS7VOWVBpo
SVQzBr0ztpandou4kKLVqAzGesrb7CxCPnaVd974efDEEFq7F/wb81/TLfQrdarcFIffPgudYo/V
p1l0shLqm7UY5ssepd/Vr296/i1vt3DumZDgeZzZCfntKJ1lDFUDEf00mX2MsuMAIMvy0w00WJLo
XBs+GO8nD5kuFCA+ysZU8Cl+vB0QGceKKVrVJ6vvbgoDheQ8kDUbfZdxMw2Kfi013XWn1r6Lvlu0
kVpABoPY1TulyuPfPUkpvYBBopaIrgBV7Pc2XEGIJDCojebkq/KME/aaekt+lC58qw5WzPr6igeX
oWmj4r5TBP4pCBGg/vUr+KEIOV8Fx7hGzYIUieX79pGU2HqnsWI0c6XAdNqkbK6ISv1NL8Io7sW2
tNOMaoZapdlyRKj/HqzNeOkJ8mNmgX8Ym88jMJsPamTve+js/3NJBe86ZCTRmbberQYppwGXml53
bXDE7/22iK71um5626PZJyMdYs5I4gqVeXvsR+3MN5PyWi9HtbGlaNIB+iZKciiz1kMAoBFrEs1E
O9ONQKntDplo8IFIQ+Mf4HfSZaoOEMSEMcjPG33CyoHIW7yWfTyp7anps8vSyiUR0QwtOdZ9LV1Q
YUuhbiiheinXhTIAUC5Fwalyv7z1wyRAoErDRTvN6eyUU40A2kB2NtpiMUWYX2te+bnrhew2Q4Tu
NJoWHROtzRENUDH0A+miR8GdLDZIiZlBbO3yQc/OiFz9b12qZGytmpzfK9OIq4IUKA+NIShwLeJU
vlc6M4Qepw/qvWT55YU6iRiKF5nmw0QtRAJZdJX8fdgowbfCMlJUKXpicgX1fphHllVdIlALNCON
Cgv3KqAzYDGDIroRs9T7nhH8Vnv+/2cXdC4T/XUXdNXePQBdbIvH1x3Q+TsvjQtd+kT4zjEE7+yZ
WUbw8dIB5Uf002cC9mxSBKqRs/7PPrz+ifScOFhFtH42ZSQw/7MDqgFPxsKGMAabQUp0yu/04d9t
2kT8JBizfRxhKqqd8ziv42AddWNrVDr4Y6l05VUy4s1qExIW1gOC+C9g9L88lN8R47Tn4VRqq6Sn
tAd+kP+t1IwSNRpfbuWpgOuJHcEmqlZ/66dju536uuzR2o+kAXUjI3jALKXIcF9TJGqvUyPauhQi
QxAarXxToVa1DjNP+BzFXSza6JQtVXxH7CYtw9vnIKU1u86J9CyhQouK9wZfmGpl+Jq4xC7FlO2w
DLc0KrJtksjyJSa6BfJQDWrp2GE29pCKm3GchhpNN1iumLAZ5dLHisK302ksLIS9uviiDwJY1IqF
a8CreXT8fnC+RpWp8/H16jx9flacYViuk6jgxfduLxeIpqRsmp+VlZS3WZUWX3VY4RKSIKICqcZE
5EnHFg/GWybc8kn1l7Ka0PgUaAbUiDcFIsUUtPoyY4BsaMR6lLlWnftfoyI1HSsOEY1pkrAaeXim
gJCPKEJSVxvxix+M4VLKdemh7rooWmJWpW/7Mho3STmr2zeZvh7EBgKboUfmTgSQse5HRdjnXYpk
lTHFpU2jK3+E4H7Z6dhmOJ0AJcQLxeqjWGsORd89J9ADFKpnDvSsdvt2Ck9TlRRoGdCQHyb8NrpE
sjXTR5hI8Kkb2KMUFXutrFGo6HXgta1mD7iO52YSY7neo3Eo4NqCsmwb2GIsnqi/Jban5wag8yH5
KEyY19O7iwVPRhGKsrpB9eRdKpL4Ro/ONRgv0j4Oksn01t1gXYeVhz4azRxUVqBCUcEJ3CycGtQD
LdCtcdWd/Xp2vQ+e5tk1gy40DU82C43POc94lUdEaEPyBPCBiX3qw7VWDa45VJKb+GqNiJEyrMk+
MLEh5LEVfAy2MU45jpbr/8feeSzHrWRp+FU6Zg8FvFkOgDIseiOS0gZBUiK8S3i80TzHvNh8KF21
yKIuGZpd90x0REe3yCJQQObJY34TekoWlB88l+Vqbx4L4hFkj6CC4E+8vps2M2aqgbD155Z3Y0i0
Owql+WjWoBhvLkNE5SK0rmit0F55fRkMbJBHK8vGz/SpRnkpq45CDeGaBbpHNhIN+WUQ6Km6qSGt
75bTnfn/417OqheonKwTSCGRO/RFcDqgT/SRG8XbaKxxEKi4gSypknLY9ekKNTXsUW58HOPvQ3M4
ac1B3nXQP5lA/i9O7H81RJJi8Eb//jCGM942sAoe2peH8f5DP09jFVYAsFV03unms95YiD9PY/UT
ySkTcv4ZAvmeZPDrNKZxoKFKQla9sHJ+HcbmJw7PBYW71D4OY/Y/OYwPG/P4qKG6stQy/GeJaAfR
obeHxhzVdPQ7U2s+Jz3ih1E6bjo9w8fTFkp6UQ5Oc1oiPvY4zqN5gewsJE1dq8VTZxXjSdPV0xlF
Zn4lqXONaqns1D9qjP/P9P4DNNp7q+ui+y7a8h9X8WtZgv2nfi4v45MK6gEIuMr6Whgpv5YXcjvE
Nbo2hP8loeNaP5eX/YlfXex992IdDPJ/rS/rExWlQQ+BnhLTLmCSf4BR2YOVX4ZZk0HrHvXJEBRm
2T49exH0sZoJ+2xxyythdayquRt8vckt2M1WFrtdEWV+jRvkblKta1vurmNtsfTTkogMCRILDmHx
1opFjZgOoOQ+kewTM4seQVV1O2hc8LuK+ljp0hGuMsZXIRnsrs6m9oPTYgnTL78Gw0bMD9ihYEyQ
L9eXjODF1xgqXQFGF+crvOyFJ000i/MgvjByuQHj0SPAnSjDj2X/t6nr4dHBcJrYvDjCAxPU37RS
Q0OS8CrCHSmoZISunOxZtYqvuFwN/otFdfHja7zK+958udcXOjijOmeckRTPwhU66F9FAu3Ezp2b
P78G32ZBU7G69De2kZ2GO1GLUq9UARkXA0qpUgtX5f2rHLZ/FwWapaQAncPaXUbSr9+TGVUygrxg
oISNJHiYZcdl7twFsbFxOnHfi+4zNf/KSjEHTWblEt3oDzoPh+fp/gYWv2zacAt67LBDVPaKUyWx
5CNkd5KVA8yfVkXGsG8Vvx8gIn3whQ9T9v31bDY+rTYGcIeQpNgAPQ+xK/Aj4jAjqPgxyiGdN6E9
u0FmnSMKjumcoV8aXfLcm/X1+9en4/R28XB0Qc7AXEgBj3PQg9ag4OizHqCf4VS7yqjPMmlWV7qZ
PNN1mS9TE7UJBuabvEcOF0n1R1Ten7U4O6lUmAxRXjV+OqHTXMr44GnRrF90un1WQzhFQf/Elsyz
OUmfYRacFbHNTI3GDC0bCdGHrk5cJTWCXU6/6yJFfNYFbvutz9C9EjL/NQXa5awBkylmVNyV+msa
mDeNrV+Wwri0Za6sW1Qm2pBRbyWPVoU/Xz0L0nquNrQBXp7cBn1rxH4K62YogXtVo3Kpd+FjoCiL
uq/8xZ4Sx+2XHxmpalzLC/fNVDPhZpEttmYzqmDCuFTWwK/SJxVRg0meL3VRoqvR8KcrjHeQu7vc
kyH230xN9NOpx+pRr5eYF6NOWkjDuJOtOj1dKDYp2qdYLSbjfFrMaG3BH/OlslVX9MPOam3Ivdkw
v0hWU9yB0Qr8qYX2hf4/7KCc/hCSuVDgCsjlaoAPZFHnj2ZmnY29fWYkbblNm3I+xW3IoWFnY1oL
jYoYjoBBpfeQCWHwoW4Wo1pS9IzMrDOkvjRXnRhijxJz2cU6o0rzRxRjbzG4U33Hau6DPMpWNCw1
V4mLCW138yywipOktWw3G7PovHOCVZbgFdFVNhoSZQ67EKPHFeppaBQ38NLG5SHvHyNIHVj3dm37
URtOn61QU1cyLT8fCXhnXSiFs5ki2fHs2DpzoszZGAIkcj2ZkFWi+BEDtMTT0rZaozqHqpszqKsG
15310GjzFrbRZZmZxnFpsxTIeYzjgccQmfm8FilXwhMWtUt81twaHVzfSHH4CHL+b1BwxNV19mwP
1b0aWUf7e6cAKzYIER8VOZSycpwfhl59NgPpph67CivURZl95kv2dfRsTuG8TsNB9cJmQkBYsfrv
XQylxmaIt0377DI38XazS9TqY437xrt1XjtBcz8n8DGNxEz9WHFGN8swXlTQSgZWHIdrLSmmTUGv
ERGa9n42WACSET9LIT151PDv8R5LVyPGg+4AXc+zcl5mIUaOVwcuYeYol/A4VS/uuTMpqfl0UJws
m0bu+cNDxy8FFf+8bPcOcLc79VqEyDGMHj0K+NMdRd2Up89GzybL5vwxFtAkB+VUDYbzWoYi1AGI
SMcmPa01FvxM3N7EAYDpbtAv8ct0PACFtk+Ze1YUCgJGGYI9beGcKZN2mSVsJNUMHzWHBzOVCtcI
xD19zhNkuO8liSeFQfKd1UidLw+8MGXma6pOhCEmcsqnkRVNUEOD2DP6ZYta81OPkzWzevtGBv3j
B7l0Qxo/usu/aGH53DYZ1rnwl0Ar3DSRIq2W4Nu2Vupj+nmf5OqlYJK1k1U2B56RGg16uIeKCFZF
K41eq+JcV5dS4Wo6IWO2BMO7uB13I7LsiBBKGs1lmXa0pUdn0MTnwMOxABGhRZLUaLhJWZKSU3nm
noZsodBW2aPRwnE0FnapG8/hWqrRwhB9mT/lc3SU6ujUOBU7vknEvbCix17r7kUu7uk28uz1Eral
CVgzslgnNkrsLgyr5wzwwXq/T6XKuskzed50iR3jqgO7nq5yua3snl2x0HulnkVi99LNOKUsLsnZ
OSn613Y5pVe9nmS3vRXgH4FI4bTJnOC7PPBoVUSCV5LOpwIZRacU2wOOzOChSQyackvaB9yVPn09
4sFhlWizpLmhbLRmqFeqYQ3nSsu7nEO8dQBScCeDkq4E2FkURkIEdARLO8AFdnJ5KRJgCmH7mZAe
JpBrF5qdq15C/N5iRoz8uFHem3Ghs22QujvBTBSVo3BWr5QZXioLehLHvTURabUUTeY2kuTSTSOD
TyqdtM11blkxu2kDC4ObmHoifa6hjqwSF8eu91rcxkw3iJPmTmRRdJ5KRbYyhPEAPhRFUgVhOOot
21cjDfVdCsvjZqyrdVDL1RdFsseNXcCFlTJQ4b6cRI8N4gJXsSw94OmJlECcLO8vQY7aDapZWqmD
Ai9kqPVvFS5n21jRei8N2SxIbLPDacSsxgn4bKAM9tqqe/l+SLLHceR4XoJTVbKCUaWDOs3frXpx
vz8WSScvp0Goq6KBc4xkOediGojjfEk2cts402bWYWGxDSoChjb3fKHcEMe60kpeg4OZ0bfx17Ig
gu9jRBqbZ3JTFddSkTyGWRXsqjBCRrNUYzQyw+VMyW6yvkQxwbTwoSUej3MH47eMn7tKvUDenQGH
9aRH2ZfCSo/TCYjuPJMlNCOcibLInXXSy6onYjacSohbdzHa9KWMRA20WfpfaT4dj7WcnkyjRaES
2MIvsdV22XRHatpfJ02fr9UM3bN2NMYLdeAMYZgz7gocO1CQaO/tYvmaKsMiAhUROK3nr13s3ExV
9BiHPD84L89VyG8r9bJplwRjny4UirifzPSxTniadtzQjgJ99EGmuFQorysYXEeXRhR8OhqB+4nZ
iwpGyyn1inGOVplNrDIt6WbgSgTN5HmIherNsRWjGY6s0fsZonnYf2SgTwXIlFBmsKCBUnidko+Q
XLpGCaGuWz1q3JYPbmqn6f1lkGJvXSlI94RFjAevyHzykVNQBreKVd8neoSjDi7Duc55PusaKVuK
rrKoV0VXrxMxX4cDMvTwQxUvapqjoJWf6O5LaDVLd4w2ro1KHNeKXa3r0dhFUvhZabpveMducQRA
tYNl3WfBcyWS1gNmjKF6TZqGDcmZIbXpLp/Yy0VA4NYs82hYcvchZtMsa85I9DOtIOogfC2tsAGZ
102bnoNdMlEHiDk3GaKQNWZYN+L7McOpnxCHq1D5l6pZw0tA/TPANp0bmdauSr5CzxaCGbX+ywK1
rKzKbGIblK9KEtJnOObSMziarfAZyCWZWZM+v/9i9xDiVyuKS9I8As0E1QUS1UGtpXZa0dZBBt9k
eVK8HP3I0UlttcgJV00zf+ls66hOOFXyTN9gZ3K2pJPqTEDPGXfAGKcAgHSMww85kzyQAi1vWZAM
TFr6OEYcpTkxBDPrownL2iaxxFGpZs91Je41JOt9tMEvjUS7HG3ivNOklRfHFVkQxz4S6tmqb/VL
VSd1XNJNaSZzyEnCG5ndGascEnAI8Avv5ZasjaJln9P1Ar2KWbXhg7FFoH76aSqkrTLwtpvCOKtm
fpNC6n5MlOamRPcxdpthGXOEnMlzwDH+42Sk5gox2nGHCWexcYwmpOwabM/UoSKw5pzFjIBG13Em
aUnsGp9S5bEzh9Rf0i0tru9Tc25XJM/BLkyM+YeEwB811f4vsptBGL1Y528oYT+UYk66p/jhZUd3
/6mfLTdEpxeTY9hf5HZLZ+1Xy43RKz1ZRq8wn8gPl3bXz5Yb3K9FV3qBr2N/jcjTr5YbRDOZRiwd
YNAyts4d/kHLDVb060i/SI3CfNXRG5Xhue4r9heRHgheG1QBphjxpK3NKYmdVTNidySX0c4hFD6h
fFtfD1jhnGSKGNC01Jpsg2nzcYyZ1fcsNnQgDK01XRZzbWNHnOvzQ2uH0Uk7DBjEmXKCWBoyHgwr
gqg7V0eBL5qjX4C2ch6KIEZdcgrmK/SwFS+0jag+bSbU9mub7NTt0ka6RD83+qrkE15VUo/2YWvU
PSCeglaB3JEfZkEO+jv80ef6oyX/rzZ/gIL03nLlMGnjJvrHbSzC+LfU6P0f+LlydQSc5WX5abAF
gcWwBn/OIpAgQ3hiIYugess5/2Ll2p9QLYMFCZ+E9fuKoW9/goGmLDrNrGBkof+IG/2b3hnMSWAJ
jKLgXB4yy6ZZiGpsYP40uqBXAiLAKzCw6ik4sumD0+s3zVWwADpoBoCoKI8tWcuLTSI32Zz1TRL4
bYG0yxyGycokx145UXP74oX8pru6R8G/Oic5nFFVWyIGlG1zeaEvLzXOheMEMV9rHiKv0Jzj3r4t
8nHwFfRw1rlAZ3Ps+yMzDSQ/oHMwWah4BvIFdXv5Ndee+/BKUvSEGSU9kQAceDBBA9ZS1et1LV9F
yY9t8rd957e9bsIToYvHAo/V3rf0XzyaxMY6YxgUx+8mzra5qVE4HcoKbR8MHSolwGCPD33Qud0j
Yl89JQYYrDCwBwwemBUfPKWMsJN1U+74VWIbnl2XOCf2z5nqZJfmKE6HICITBJt9GsVUzyNGDvqE
50ZPrCoAqPkI7PpxbKMi0qYea9nTGgRpwvq06m9HjCbXsaJM9PlM4t3M/MHIi9ojb/g6GahUphU+
icK8HPtmXLU6xfdEK9LrTBvXCXT2U4PxeJBTDyhVMHlCMPzHe2bVlFV21wjJ08Y+/gB3+2ZgzjQO
4ggvAo4K3exD0owYxnBAJMDxI7sbfWHhp6JN6bciw4QyBqXod014n7et6SlNcCIHzi7DeAagFl6B
769h5U2Xd7kVGFAAgLmlN5y5qUxxd+wrx5cdFFj6gTJ1qmA+JLlNs7Fmbp1lsrOKEcCL8GnBhapF
Hkd4g1HfDT0I7Pfv502kOLidZXe/WKIOqBsr7UvHd6QKdz+tBnCpkVtp3a0YgL29fzWi4uvSiaux
LhneM6kF6XhQwcRjmOta79h+Tbq7OAL2q7Ay+w92gPmmlb9chiBKpAA3TiB8/aVyvZoyJe6RvpaQ
A6wbRz9V8Sc37BnPMVvbVZEmuYFi7CZ0FvwZZfnI2DZmJntRaTUbc8yvKk3FczXrt0VhfdMW7+Pe
Oe0yJTidBxkLPg1DzkLtVwj7bFAeM91oaiSc/yjYUXStI+ezMJTzLmj0YyqZ2sdFuXLrEN1F2oCQ
QhCqnxaJLGVCuTvujuoQwxnaWlgNSdYG+gQyh50dufrYCM/KAmQOEdQthi8hAPwTm66E5IQzsA/0
VQ2HcJLGn/HUmGG81ApSjlRKXCxapQU9YKcvPgJ9/HYdU3qB+Vigqvs5/cuFE41ZPSAI6fhWliEC
jIxjEs6uVhjltjWkm6iPymNFjkzypkjCFhJ72Kn04z7dqW32+P6yelOR876JdeiOMF2EhrIs8heL
GJR619pBYPuW4JHRzjKx5CkphJ+cAZ3LgdFA1MofrOXfXhSoLuRX0Aj6IWVAngcgZyEXLcKLvm0d
4GU9hk6iPp1jGBp2mnRumHx5/5v+NpKBA19aAUD7EQt5/VWLgUy6rxNOdqM7asicVzY2W5se2fSy
lxxParqvVjlLDFKsr5Ocxsd5b2ypwKIPvv4bPM4SU9ldJEELZw10xes7CVpjLqsuZDYoBsQMcxkx
cZlWdWQxNZFrZhszHFcPu0WB/GEy0sxt7ZVqSWcVCcnONhm0dKU70g/bvv+Q9rPJgxMQkBAaSIve
EdCPg/WQxlkYEnxs38m/aFadnWfT2ZQiRTeYa8oHhb0jV5tS147Q7p5N2oB6R/8DH65uleTGgqvi
eFJQ4ZtUATK9cr40uYYBIVZXNCquYlU0NEoSZzM6M38NgI9nYXWjofgY9MlpbQ82vC/pyxhPPhbF
YP3SB1NG4lyaWB30BFOMMJknBTiXh4XXlXHithI8isGMHug2IHoHxaUplfnECs9r0CGelCNmXCAf
Jsk1ItO5lCCqh8NZOCbYotWLCH6IGWedkfnr5+8/0N8dEhagFlJdTUF86iBsU3dU4Lct2x8SB+fQ
TqIYAfvZxp8ZSokf0fuPaot/TzQyrMAXz/1NwUzz9CEW318Vy8snfpYc9iegJEhlMPnnf+xBKD9L
DnuRY1pkeCAcMsl6YZyB8he/uagPqOTOJq4Wv4pl9RNxC6YyU/4FUGfrf1IsH+a6JnpkkBE5Euie
UbUf9LBEFs6KEaiK3/R1sDImxIbbcNCOyzCsjyB8Ip0pGfkH2dSbCp2rEoLAfC2bHYDHwUlfTir0
ZjtX/CpvlTtcjksayPrU+E7iSCdOrpXnAUxzxrlYRIisvuXG5Wuh60gfx6Z9bDhsOlpt98GgM+Cp
U7vDbr0JnspGxpa3i4jyqyFTchdts2jd9NLg9fHcreZCbp90NTU/d12IuvPAiO9LmhX2KSmO+d1y
BjtCFQbocdsqyumY2ubpMJnYLdv95E5dHq15IeAZhnIIvliNMl/v187/b6P/UC3e8t8DCa8fXsvq
7X/95x7SPrEXFpYP3BTq4qUT+3MP8aOlXHfo/C7gr0Wk5GfDyfpErbnU++hpa9C0X+whfqQgYsNR
TALypxivtxhCEzU1oLSMFSgXUeB5faaCdjYttCNVoLQOTJ8p3mphNvlmVGucO8NTEypHAczq1Whl
l0YpzmNZL1ZR3WCB3KunlIXrTNL0U6P9kXf80Wr6l2v4LII+76yTRch61TXtQxt3zeuoywd/rhgV
6B+tP8ILkCCCzasVgybJItnG0bhvAr1cMfAXlxRjvzoI17+iLi5HrCbgqPwGWvR/JjW/T21fpzp7
hSxOZnjCkE0OAmCOH3maFAoBsMbEY7KYbY8P4Ri228JhSNoY1PI7qBPxHdkCGYxkXqtG6Ks6HZAk
GXOvHvR7RpbJOpgtBobY24msuVAG2W2xnPTL0oKhhUDuygrLy3KYvTZJJu/PY9W/2uras3ffWV17
nXT3gTbBf/9X9j2fXi6w/Wd/LTBrAbntF9eyYn/GI5XeONkWh8A/f/QrHhGlmD7CUjV+WMT9k2AE
5nQJIHwU6cal9/cnZ/qCqD6o18FHg5pErYVBGBPP1/EoaEOBxsKA2cls0CRLIOeNLdbfffJZq8Hi
hKDtW+u7kwQ3JoqemOjicyMY3JQGZJ64M64Cfwhl+WJIVNRCsSoppkTBVai9beUq9LIyPDdat0wU
FRfwxvHVejHqjabA76PsuDYpZBzRfo+cGNCLjFi4AOFq9kb+f2AFWqTpf78A1+J78RT9Y9PFD8XD
y8W3fOyvtWcoy+lFQvlzAfL+/1p+OGIwlKSxS1QxQXgY5Px/LT/jE5U2igjwmrBxs5lJ/zO4gdCH
H4PE8zKd3s9m/mT5oWjzev2RylqESbI7LrJwsg8Kj7pV1LQuGKzUIXytow5A5NINs6vEY0jZ60t9
Bm5YzYwxY6ZcD180EendZmhROIe0GszAxKYh9tsZETevKuV8pMkVhhtUj9HyRGI3XcdJC+efcnbY
gvxDmLkRMEEXSXiSPSpc8yGalCh1WxGF56KRynjNrg1rN6xaCYs1tYoQE1HmWaHPO0tH5SCaZ8du
8tu+yunxJUHVGtvZCnSc6UVe1qs87wKZ472RKjTQujlFYz4KxutuVGBqNXROPR6++IKYcIQLUmKb
l3U5apdmmPY4xE0lrSBpqq9S2Um/OErY49vRR/V9qLZWB2YCcPeZVQzjdpBhF7gJyqHfc7WUVR9B
J+upK9XoHhyUfWVoWT75eWnNKggdBUPueC7AR5WNoX+uM6fHciyVEhyIBin/pqjYjt+iLWrat3T9
MRoLJB3NT1vptZueRrzhhZYltYDwjA4dnhw6l9eaI8r23SSZwoX0b8YXch6GqZs6aT4AZNM63mLU
j+CkEkQHTlNqbOBAIp3FpisEeFYHp9Sdrtr1tyWlwyBs0pJ6LazJFm6bZBpAAsiP0wqibHmWdwOm
ZErSNN2OdGjEyK0CJLfD5XkIXXPu6gGSoSkZaIIb6XlRIRe7pqjKK7+GZR95c1S03yLAb+KkS0MJ
z+5cA1QiS/ZDoaK2bUZFs3hR4hygJ1J4l8lDwreBJA2GqtJNTLzaOg1d5nicml41NE3lVZRnp7pV
69/Doi7Qqa0bXVnTf4fT4vb5mHxuG0zrAcQURkapr82jq3Y8W1yK4vRUQYYDuwPsNZBZzarOvLKs
iq6CLJnyEc6kIUqFo7U0AiKzwpXJotF4I8rETnra29MAvrJin3m90VX3opBzHbHbcHxUy8gOABiO
MbglZHLuc5Bh/lgLlM9FbtqXMKFLaa31c5ZfKm0VCrdzykE60jN9eBZt4MS7DCOK6AFNiBaumYJn
7zF+LwKa5aS0gY/IGUi7OSvMYF3kOaISoumr1MvnEf8lo81okilZ1AL8tYqgBZlYgw5IE6ZImzks
43u5wOe7Liwr9QrTqhRgNrJRukLbY3MjrdyORlhctrPQx7WW1RWrKWW9+7Glz61fwbGhFTMWtubH
ydBjLNc7+rOUhhUY56SVTCpFW21OzD4qHiylqWGI6Zq4TgdNR54PoVnmZ1Jmz17ROXp92kVlO67U
vAoUX8LPHM/iUu12lH/MdfLcDNeKWsnxdkSmbjMmAGf8KJP7S6a8wT3KAQw4RNbaZ9AdAsEMQGlv
MpFjDMksOr0JQydN3V4drbswl52rqs3UC3mSxGmizZqXhWZX+txO1PkMGsvaF3k+mLSb4c6yaWvz
KxEyvnPaZnwIDMTnj2ynCzOPMVWdw0yELoq4Q1Cco+2CTp85LK4TYZEMFxM8TM3NlS7Az3VKUwBV
gkGGN0uGE7BEB1vxbTXtRoBxhbUNZzMF8DFJwLayoBvxnxy6gFXf2222EjHIPvfPc8R/z7bQMqD7
+3P8P/PvIn5CrPv6IS9fHeTL5/46yGFjL445wBQYq8BXX1hIfx3kdIMw4GEcjXQIx7b9gruEWgq2
V0hwLDorNLH35fBfTHXmoJ9gNVGPLqxGKiBo8X8ApTg4yPcZ7DIKJ11FTAkNt9eJpGidutdBLF+r
s4KF3qSw+Qe4RXRM5KMgaZujF8/oN6Pit/JjJukLDmEU0SbTdOegklYljRU/l/2NBUU+YO4AV9oV
SmTvZqfpWK26CrE4xZWn1rVt6ejhppmkHqdCPYx2CRI67tjFRuJqdq8fabGGWXvVfQGSGQ4uvWf9
SuhT9lWbwmY7GX12FwAIyVZak8dHU9InD6OOfji2pAm4RlD9lgv9tNnICzqqGuv8y/vf9yBRR0+X
sId4JAJJtGmdw2Y8J3MeTHnf3jC0RXZCGuNNUOKM+v5Vlrf0otjkKovDtQFMgUqT4cPBW3RaORNa
a+Y3BeZIZ3TZlSML6Sk/AOOCH1BYlcfdEKrr96+6H1gfXtZgcIuvG8MG2zrIArUoKsciGvMbUWvK
mpBl+VnrCF/XpsilCofLAn7RM9voBLb802Q24837t3CIPNh/cxqc5KE0UZnaHoxdEFRHRE7N8xvK
HvUsrJGsHG1OLWHkZ6XFV0a4DlNryQ7XEcA9OWq6IwcXNh8dtHSVNsi+IrU7bMxMpF/AhwtXqlRp
EydKu1P7ZzRdUCkHtXGaiUn9aBxy8NZoXDALRYwCaZuFLn4wqAnnTtOAT0rXiXxnqqFXSjs1NT5Y
GocbfLkIbTMuYHCxNxu8D5taisNUujajfGPG39uc1LZlQJLc7l/FH3Wi/j3PAfXdc8D9LvLu26sD
YPnAzy4C5RrkeOIcJFGgF0v38mcjATzSHp9jIjuyjA340V+VnMZwgNqKcwGtEkBLy9nwV/znR4uW
KSuH18pMkR3xJ+H/IHLA10ZWzULlAT0hbJYO9S3rLpfMamzFelTSo8hINxWjMuZfno7BlTr4o3GF
2KHfp9NZaKdbItmGm3JbIN5OpJwmVrpBA9Ktp9ueaok0zSuABiPJ4+Vtsw2A+duSBNQ98x3tm95+
dSx0c+tua0fhHVpeNOkLkP/mmpn4VhEyPsseM4n1WM3+QvSQAolZLVKSbXQX6nCVTLHg8sD/g/7H
XVAytU0yaifpUaI5W2EOOXP2ASs0xCeMHB08tUhukJe7D5z+ao6izUAfJHXaY9PYLLS5Ngdiy99R
ho8UNA723ZsHe3DOoVHTm3nQiHVbl7sKZOxgXuhdsupr44MwfHDEvLnS8vMXQ/aqrtJorHiFjnoh
qV965QMkyl4n4kWY5wIITcmmwuAW5Br4jdcXqC2paNRkEGs7PI3lxMvt6zldoxPvmTqWRzehWkK6
GVy7Ts+q6Fgr83WqmnQxz1swDoIaXgPCAhdk10h4a/d3nQYBUQGzhJdSGeAiF1CyDy7EPG/5W209
nTgGRWEbuhDtIBO6XZl4SUvpOpWrCZhGk8Ca0sOVoMicpXQLWxCIAzbqxg7C0Y8e1N+ixQ4FwH48
AKQ92CNMxt/AGGQQ4kE19GItTLwEAJaMT8mSQ3R3HUYfqVJ4CKPoEB5EFlAY6m6mBuuA23v/sHu7
pHgPL27j4JTP8R+CPMd7SMj8kUYC1eq40OeWo/aDNUXoeZlQvPnGpK0v11QJDZLqfiQsaLMP4RxR
McbwiBa//42WwPib64DEo2kFSkRefv5i7ToRBqxtypNtkAqqjKNEDtwMCI7EKSVFd8I5MfGDafWd
kLurWTory37VzHfoqHowct2ikt0yWAXBY9B/5P2yJC9vVv2Cb/7r1g5OZ72heGqSTqwZQXjRaAH7
Qv4H85OiDlecqhvMAVcSyMX3H8nvX/Kvyx4kNI40TkHV85JrM/ONsnRLFRZOhRlh8JEe5dvAsayn
X5c6CFGFAZUgpC2znsYCpbjCDfMPTPw+usJB5Ig6IaeO4ArD9FXAIew+CE2/f1g/4GR4C+zblC+W
DwqpdBwtgmynnLcTah2sjhCN7eDp/Zfy2+2w9FoZ75ucuQfbIbZaZ8wbrlMvLrb9pupu5b/mwn8b
ZXT9tysOFC0wAnx7wOK93gwNEnSyjCUBgFmIG8mwriZOutg+UmfZb3EELWgK2fPsdjlYT/O4MWRg
vUlMkLwFwEcMtZ5VIz6Ph861Bf5ynTR+7lsgcmYsGljJ/KodD14a9FsMek/y8XOSyluceNaRQhsH
rp4ESSPv0lVWGRu5+ha2w1ruMppL81lrPcn1N0nn81a1kyp5p0RnvZ25dkmy3w6ezrB9Xknat0b/
rJTeLI5auHKJDlt0do56uLsF4NKsZteAh8IWch3OwXrI6aDN1VEwjl4kW7S70Oaab2tJ2Wl9soWN
tm2HDcp8q7LJztTiu0zLsIRbaz0ben9rGvO1HYxXrbVp1bMhHi+7zHpOUEaIFkSAIlZBIl9HPQ8u
iY5bHlwTWcczcD4dw4m4c1wGbiu7snxzuAAr4UrDV5EaroRdpjEYmxKp5ipPYRSeqbWzYolc4Jt6
ljbqSVp/60gh5q112dZP6bwJOBuXrzAUxjpQkHiWrrryoTCfQlhy+p1IHQ6nByPOL4Ixc00EUvXR
8dNh9me6UahprlrHAbFnwtJOTufRPu5GdTNEn4e6XtfpYmS+UXPbRXHSk+fkNJmGtdqWJ8tykeJv
dYz/gpxsYNNe8Xp8mzMTyjkNP8MPS+NkitRvoGzXuh1cg7vNvFiGqBwq6Qkjq1P6cSbiXsOZ1g/X
VT1s8dXajPV1gAO9Mx0vBiRVHa86dJ2YgB3n9mIKnZJtbeUcedDleIh526NYvDo97Hzcjj7aKEus
jUcpT/wpIo5LXlx/A1nmYjHligKM5SMD9ZUZDogrKEd1qx9Z4XHJLjOs6ChJHmBmkpzJa555EZKH
tqe6/CMjyEwvkbotnt2egBalxrQ2K22VY67d9pCt+/PGGHzyEAfUSUPa13aParQSiXAd9QzZqUG+
kPHOnWvJS5roqsx7xg66P9KolbT+Pgl1Tj/dLXE6Banil12IfVmxVundBggHZIF66kS9X2fq2iiz
M2HpD0j5fo31+bwwy7NyHq6awT7JSWVl/UkJwh2UGxdxgU3bPXW6g2qouNWkjCr9c1+Tu4DMC8vH
dvo+6Fh5Vz0T42Qr4OOZLaavoqFHA6ZAniGr07y86GIBzfmbEuiu1nIeKsoq5vatloI73OiDyXOo
NopJJu2gUy1JnpKWrgpCfJ78BIZkFs0nVZZuhdoe53XpRWp1OobF14q/1qnqyi7xL5O4AzdREhf1
t/MybXgOw8pOStc0+3UsRf6EELVB7VDn206CP9oa67T6GkzVRdBpq8jU1+Uw+SKsPMhwpzbWADiJ
B1hZSrK16Ufa3NTgDTp2SzKpogsYZpfA86EjYpk7aUdpOK5iUawzU/IMObjVdDQnEtO3Wf3IFLgF
pp1TvNLr8cSZrPNMCkjRZNeocD5BTJQWKZ5R1gzCL0ca2KTLi8Ec3zC122saEpv/Ye+9mhtHsijh
vzIxT7sPnIAHuPHNRmxmwtGJFCXKvDBk4b3Hr/9OsnqnVagaYXume7o7poIlqSQaJNJce+65rfTY
dujGkB5VNPDE4uTdrsrSfYCAkZ8mj0a5OAR1ueoBQJcGkYZeZ/eLzUKTaBECDDw+hgh0yFgFFeK6
HkqzRa9YnLE6zywRFxJRDKcknaucY6usFAcEym4fLHGEW3ArLs0WrauibGkawh6GJpOLEb7CCLIf
CeDN0EFZ6eh1G9koTJQW2OdIX/uld7fk/Xwj3ojpXeiXpEIxxbJZD61PF1oB2vONGngHXQLuuXhE
b9nrsundtt2CeYLJw9JcAJc6SKlVxjERUjeVcpLFkS1D3HVhv1uE4QntcGgo+utSa69EPdmOYI5v
kKw4q4GJ+mI3qI6l187ERC6NKb4yu+DUIvEJ/i8QrgjfkO0u0ObYD5qstNQgW4XooawFEAYI9mdI
/QlSbCUpXEIpZP2gkEUTMTAamYrhr6NW2PawlUqj3S/8U9TpM0P7Rj1PRjZRzzpSSTEMstLSEoPJ
5flKQKWKFI6gKjjFWMtllVh1HbNfaHpMrjoxPeQmRAqnyktr0Ud0qZzqJrQVtJr9/CqXsOs30y4q
CKGB5hile5NQng+gG0rtItycDlBsg07LC1jbTb1vhNLMFjrL+qUpdt0VNwBCvzJB9k2WY7NuC+Pe
w1LEsplLBW3BfaA3a6lGca7qX3x0H2liBftKaZRbBXgpTakRnhuYjE8thFfVV3FqUH6snerrOrip
ke7ol+jyi+ZmQFG3jgyXECRu6CgEut2ICKCZFpX7/GzKCqwTrzIb5JZyo0M3QdWutGGHUOhe0UfL
kN+CyNv7i2rPz5wmtifVS+4XFRhNRm8fV0sT/UO25za1ll538jVgtpfdocqlxy5Bh0n/qHljQvqy
t5JhPFYLgflt46TD+TR02n1ce9cjXBNBKu2FJNEY3liuh+99AYOpMZiXFLTO0BAePY0DKBIZVI+D
P9dV6hu8P2KfSMb/Y+UuLtYHGxgi8FwOiP9iW+4EyES/PCoLi4dxjNHYtJjj8dSsmgqUKsbxvJyx
jL+JH/EKqkswCsU7KMvmlvOHq1eF0aulgqtnmV2hUXHu+mgfqW7qtPmyRX9RfPG/sZqXE7H98ywU
zV6y6i//Y/2GotXU+5/f7RyLD/gSjVxqf+P9q9BFAW4Mb7kEn/ZLMBLPGKBzVVGXg9rdjxhLnosC
TyPeg1aiADPzet9/pKIQiwSYBBSOcMFA/glqrl8Si/xawCJTgn5P6IuG0iDkt3j+6+u9NCphGPdI
e9ka2ObUdh16TlCuDekqSdy6ZFrCkvSIvBTJFRifAspnHU1ea+DlHkDkUqBT9ghrjAZn0vksD2g7
OkJHZW1VGlC0pqZAgcKVZkV1bENbRv+5swPTOdWpWkCPwtAE25Jm6eGqTF2525whlHzz3FA1Zlpt
J/06H13Q/MN9CoabpASiY+uv9VN1k7z2T+p7/5Si5Gg3JIcgfBgUNznPuLuTSNy3MzSR0pKReeXZ
VyTbWJjV4/Cm32WPxaOkUfVOeGt9oj+LOdOfs8fssXlDABc56/EZUAv/iIKEs9UMb0PAMgn9r8At
huiC04XrJnzRuBtT2OC/qmQ6hNaQuXVki56jNg/x4n2IRJJ0PunDPSy5D7t1/0XDfCTmk3k842fF
880tTfta6nFeyWewW9mdfp+XByN2BKC/F7egPIFDshvfFwfjvtkkN+MpepDNBWw0wG8oWGLTkSzh
CCUU3Yjy6w6GJCy/ksLTlfHGf3OYk2jQ7zTMuQ1iTKJHf4INos1IBWMSpfrvkwpfB8EuJ2gpAxCI
9DI68ojTFL4hxEWigfvG7iXwbcU5Aj8oLWPqWYU0G42ZkO3c1SZC+t+82qRlzpebQ+kK9AuyvKjZ
nki8UhkzT2kDxW6oZg+0MxUaspDh0FPU4tKWjnioNGCe5TGPzWVPUanyrXwCnPcfA9AnEeokjsYc
zH6KrdidKZiw7caGgh64gpEXE/V+oPVGiEmt0PbGeOpfzwWRblE+0gAoVhBg7hageF3lx6UArCT1
RrsEHOs5WCU9RRYakfXiNnnzDrVIEw3uP41uFzuAEup1cCt0BP/D9+itRSDsp1+UHI0ngWKDn0Z6
D6ysRDfh14N0LapMVCnXSMvceJv6Hdilxe1iG153oG/JiLzy9t7D+JSDCFmh6a5j7bWn0HNMN2fS
bMqTFlPUy2x0eOL34ql6bW3Q/dx1a48l1wUB609wHRVUUYmgkhvZ6nnpOR1jmgEFGtLOt8YH9IMB
kAvm7jt44Lz3/CV9yV9ACwWEH/7J8Cx2r8JOhtptzUHEgKmc3/JADhDHPJFIS5X1CmkMkj5K64BV
BulAi4Z6n2Ntn3MWxNRfo1dBTD8X7/PLPJHvP5b5z7jMc9JkSiH1a0uTr52ln4SZiq7WOm/KC6H9
tYFbtL1o+AOYonLJe+skZT/0RUDQRXt00GgDtJOyEs049nOXnAQtfo1LThiKf7pNpIvRCIGzi6oT
FREB+FMs5VSxESWgPavozd1o+jv6k0f4TzMmsxeaKId/+UKTYp4vdwTCFjglcHHBcDKZxQB4XDR0
LDjFF6ARspF14LsMMyopoSMFfW9Vee85+rJCqXF6Hq3FGOSk1JBHKAFZN1VxUTApHRJ3QF9W8LSh
b5oSIFesjX6BOnxI3nJX5G1ONQMiGf0gU3aObno0HrGEqJ4L9lxKPic2NzTpz7czWaC0ipAQCkLF
Xso0oT6afvd0hNc0kqLEEGjcUi9lccCgzFqAmQl4GgPaF+AtRls5ooARtN+mT+A6QFwoonNK97vH
9OP4JuvqgYFzGSYY3wDL3gUbJtJDMYkRjjyWV8a95hiOdJ/DN0APh+d229vlNpiprJ5b8imlzZ98
yadEK//pJec77pMdqU78lsxPUkFawMwrngq09IxI/lQ1xN+mM4p+bmtNewj+Fltr7l4nSfF/+V4n
sJUvUgsl56hI45xswPd+rW4qVGqFYxcp9v29QK+uPFKTh4fb43EmKnFZnOnifbzORJyAIVhrl/w6
w8q7rl2fFkRYnW3Pqd3n3C1dBWa7RmEguxXpiY2GpfRMcgLbbpPvUvL0tGLmwjZXGv4owjLNyZ1C
NJKSXU07spw16ieg0W8nZipfUDsXFBnkC2hZomvIv7NHm8PS8vciiFkoUmGCW6KwAASvh3xVXAGX
JihUL8j5Vnc/tzznxnLB2H4IoPI6vt9qLHMbZgpW/lc3zHf19ocNc+FS+XDPqu8hFJlgw7QWoF/a
qnp0oWQyGznRHGy93dyh/06MCWw4/zgIlxD6h+t1YVEJQon1rln/kvRseRXfFGCRlpjsMz9g0Heg
g66R53RADruUb6IWwUNasAJ4BbhLc8CbuRNzWYgPA/rdT8zsik3C/P/uil12wCci5VKP/2GCKq1B
iRv4Uuw0oZktwC2mZ0dRmPguA1yKVnEM6I5/8yROxOVvvktmJ2EiV3+NSfheABG1GbzXKdQGGm5M
RKMcRuLYVbliM/aYkcfc6uztI8r+2L0VMvLmmQRgCmZcPdBDZcrEOR53MkUJMHPWA713mHMbEufz
hUEhwXesgw+DUiYxmBgkUujXgEEJtk6A3EEgSDug45zl32h2M5AWeTn8Vq2ydbXCQb7XtoDtHcBg
/4JX5nThDDj6tSWT08J6LRz5QWUNXTpnioYDBHn12zOck8PZPJxiKu41c1ghXuK4C7qgBtNcjUW0
d9DMwq6JTvFl1sTeeyS0+rVvvY20NUcKfIz5Bv5vtHK42SM0tTBhO79l2zNT9jV5W1DbjWzdRE9W
phFqPtQkwseDyO/VYG8xtJ1JS7JCvZ/lP0NVP6PuxQrwqRoR7YC+7NUtSTZ7UGmZqukCPeDqNMc4
NBYTs7JQ2+mCoxt/VvCKykK/Rfu8Se8CXFJj6jW6RGBMoi24d+F7vWqsu5b2K9zPS0RfNLZ56Njd
ziB3CG/Ru/11Qm2wC2xSkrkdAwCF2Hd4alOBVHC1Mg2Cl8srAClGKliZm5LV7ng4JAS1uJZKNHNd
mfxxD6wYWb/2V0D/WmBxYZVZs3VDX08SRD86CkG5h/RVxftQuWmWLN2gbM+6Xzdki8aS2HVQEKyj
99t16JasMBEduvI363TDPyxnpeW73aq9L94HtHDNSEeHVbgJ3abEf5H5Ic0qpAsLVOYIH4abYSVf
8cvyEZ4pYKP0BNQwHhF53T2g8PTKIE/Oe0NOJ+EQsLAnAiHFJiYF5hhEiEy4Nx8iF81PSGtm7kPF
wPfExlVn6VtM84L2xPWIDRYZ4qTU6XB/MyeBm4bfiMWfT+e01VTejEhS89OpksqMcae4ga3lZnZA
rrag1LTSTWeyvW4D0b56qFxTXGGI1mCZlM1YfXOSYkp49h+RFHPzI39t8ZY1GHv78jI/fFOdt/pV
Z24XBE1v6KPIRgbQFV09DRtqyjbOAIopLW+/Wa2Oh5npmRdaEzP/h9D6IbT+O4XWxHb8LQ/lnHyY
BGB/S/kp8fKub4Q50lqo5L1grqZ5u4VSn0cflRbQTSVDybnN9WNltlZrNSaIzKwRP5NTbwGya3eU
PzesCmjJ+vI6npHizw10tIAydkVLtFBEy9D4h6mWZPo0MSMzMEOGZgmOft06QH1T4CYZILH4GcCi
Vg/I+EgN1UsrPaFdNdXIpmFma6qr1nzy2JIZJtekmh26nbk4DtCiLROtDn/NacKQp4HPDosBzW4Z
pOkOnVnI7ZNMn4C9vLj4MBrsN3Tb22fQjteRvb8GmQIMo5ZcZ3QjNSTaLHfFi2yPdANNm5LNfnP3
oCEo4BMnhvlwysiSjBetDTX9uj6psBUQz9AJLMCBquTQkFc+N+98QMd3qG88jyqyi1Hx+voa03BF
QzOyPCu2ExivICKwAFQy+bT4rLot2GBpVsJymxsFBkURq/253sZ6zqz1xJQPjN5PvTJD5B+r12D2
Gmrgi6+8DFXOV3LdMp7h5MuorFCy6qauYeduzwZTtgSkHiUEUXJY4YGpOrHlmb4V4rcU8XUwZLMI
Cy4z3fKx/Pxvhe1bKHWjoRWYFY3xPF5tZTQwRyexIzzbO9EWPi9nPL5KwHhsCtYIEzSyis1wDzwu
/ilXol2awMy7ozkwWPpnUyKS1ZsgFIE1ncMGw83gIWJUgXnGbWj4GkxYbwxtUKzCbGiyLkz5SrNF
S0AgKHZbK2dnincicFxig0VWZtVUcnJKU+BpTN8hxY3gjjv5kG0KV9rUNvVNj6UUAWAyYjjiKnUC
QmCem4WdWolpdW69q3eChRqDFT5pe2CAv1F/leBd2drAFuamZ80EGsOQhGFIg1OL32MzYz0+EdWM
sKUDqmAf12aNqVgj7gQDVLIz0zA1fOm4IRjt/PAgMODom+UmsJwlbYl2M1w1Fglcz6U+CW1/bvvM
ioqJV/ZDVPxpRYUocFEwtfE/qIWps3tuUFYRGBAVrVVBUFSmZqMxjNlb50P/k2I44yxJkBH8GZS2
2lw+iEwwB5zAsy3QASiJlIVWYi/oCxpy8U1ruoFMs3v03rIaNpoJC7Cfwa9OYxrbK5Zu623navdg
QiIKAckuHVfDFWAHDKfCM1NLhvUM/wKnd6BI/uMjlSuB7KR7/7qm8Wrp1nZt4/BZsg30FVCgmYuk
PjUuJwfSbg6GwhnYPp2nSca+bEMj9btSsdFz83KiGwpPfttRrh4bU30ZrZblUIujpd7H7gippEBC
yozLSf4ApzzRaGPHLMHsVVQxY1bZoeVj3jz834OkRGdadmY9fnpmZnurwIytyi5s8ZnLXlRp0RTy
NWSZ7R/5+8BCjPd5ZnAIoHwBqWPFFu+D7BWf+SeITmgVeL/PsDZmQs9sgQlv14nNX/XlldUbf0WG
h2/x794qtoKV6BQ2fuKKgVnQyk4w7gDrElsFjfEdNVv4Sszcwphwjym0QGw1GAGX+mieivtIbHxt
QX+D++GRC28VMnSD5OOx+E+ME3eS4VX8ypevK64n+PsgbHetk0DkcrGrw4DQEVAI6D5yE9gMm5Fy
+wG1Qgd1VbnxdXit3GcuxDd0a72rbsQVisktw0bA5mLk9PDsuTEDoBIDP5edYhUU6tMIWq4xoTEg
vzUztrOLjM5YvRtNSHfKtYuE9fIcvh97rIGAU3I2UV5CS4ruESS8VqmIhELEfHOxD6zI8k3fZOEB
FNhkwRZQ71x1FVAIpXU2Bye2Pai0wQLhFp6r0RIOKpkrZZwvi6tq3+ZxCgP7S2ehmV4PTKQbw8rf
VRgWZ+pvzzAaBqLukdtdeeyYAfVjo+0aTW3jOrQDBjV/hl47UxglA86WWWLmVMwkUjKgBqcZXWx1
W6VLu3CrTbXR7eO2gKosoca2HXSohIGXNGL3oqXipitMUGXm2Pb8fJ3NAOCnyJKpByDU2lkv3Y6c
+B0amBgMGcNnTuMgnwuV2+CAYLSsNBuWIbSVm/oB5Xi49tIkUH0tITqiBiO9dUAXjAjPxkEo3K1c
eVVtRFu6V160F/RGePGwM9HZdgOQuePCr0bJH3e0iURhfiVkjVAO247WvdWaiy2WFpanZ8t2sF+s
ejs26XsK+fD+HtPDK9Lp9Hi7ewrJ7W1HXmH1nbFgtHHCW23H1tzaE8lIrnmIpSI3/CoF/oNqJgoa
MqIj3JPAODyBAoAhDML4NivMzlnuPawweKYwF1wAaLBkW0tlBl6Oam6W2qCWW2dYGC4L+WydsTQF
9sFAAoa8EKyeDYBXCO91lrzynRVWkpvjqEDHruObCdlybKEzBfEd/h/iDWgCCwFbwM6kup25ui1i
4uSVdr9AaCi1cVt0JzGVDpiYDfUdHt4j5tI2Ubx25V29Z2YEIwKtYu0UD+DacAtcUMv46xJLiFJF
08fHLGZCFuoF/vKZ6plkYZXcCPK2r5AnuUTrwJt28Un4geUWKj8UyKBc/JP+nvse/EBnOygfy3Mk
U7VGVt6olsgUKm5ECNhm5611/F67golGK56jUH52NbrlZqq6ya1nkTS3kGIsvbpYqpBqXI7BYrVS
K1o1dgF5B+v1MNw2dnmMWbOtbJFA2uF1kIS2uM5syGlI5hASGAQCkNjAoJkRYpsomLk84GYswRZ2
1R+ko3QMNs2DuFO30cZz1V17l9k9WeBdS5OHSBFZ3aM8CjIcsptLeoKxcSkLzRDZEc4t+PGhUvln
o5qRehuFoOTLVGDDYts4nmXgkPFV4gFG2NZr0URl66mz8CqEc1u8p9u3VHP7NSSzHR89k4+ydhCw
ZQjc1SYs2PTWYzFsbMSl77o7EO6xAnYnKPZwzA186tkMbQPiJcQhHqC0R+ymp5JSmNUltifWCSvo
29VzDKcmZ9IBfhzOP3eBQlt0EQ3FLkS4lFu3+NlafKVLhFq56uSimUfX+f8QZoTKLwDkKRGMhXeK
jQibwQ6uBsQ4F/jE1I5xbgyIRzzMEEK7wAbmSrnBZPjY1SLi46DbhlE9sKXdwd3K33fAQlr6hgdp
UfIGMQbCJwRTByaRDN/hbljcEm8QYu0xa/ztvTnCV0D3HLyeH2F+XNFJBGcCrQ4wIzHmPKbyPrmD
mHPPNIE7g7XCTkgg2rjDC8cTiFGewKjx+dzdaVyBUEhwHCf9ooouM+OgtznTH7r1wkVxIaQBHla8
au2aLt10JwAsmZ7albrFcvGgO/GfFgcocvN81JAcwFbanZnh4uuyFdHrln5RqD3J7yIMgTsR6s5g
Mr64co1uz+7iGop5ndy2Tr/miplvOP4JC7gm54tRAaPESlngcGdwxCF6hudduRXKHwICPYQHXw10
UaKStZEs3XzhGzmAUdDZPlxAGB2YgmQzbpur3HbQ3prS+K1BoNrA6jZIhBRYvyULsJVBuQKiA0Jf
sY8xQXy2lWvf5ruae8jFHZ9taEU4O9jrN1wNLW74a/lfDVo5/P/gc7Cla645uTfo23Cj4A3i1RTb
bsYgnPWxlUnw94eP/cPHbpI9eAXq6u9/FefciUm4Xtf0eow7RONCGL9cuKO3OH3iYlLazoEyQW0y
47zw5z/kt384Lz+clx/Oyw/n5Yfz0v8v7y3bf3FSPtYR8gjoZ67LJLMjoguTt+TiG1ADxKRdW4dN
PFMEOHeNCUDoX7rGvBM2SRX8cMJ+OGE/nDDYXT+csN/fCZu1oieJqn/Lir7QC38i86clGoJQRMmy
R6YE3GOXvEfu8sR5upGveGKVI8eQfyQIViC7Cw4/5BBz+KY64sYjU0wJeQxwFZkj4jA8vv0lagSc
nsFe3nhcNqJvGThnXu/GFcLbqJc0VRuMI8ifADsH0GPGPMDfeECGxzy+xFnX3D+ew33N3ukk1/Hn
vdPZ9Nclk/7BM/ovTX+Jlw4r32x+Tea8wZxefAoh78oW7f7amm9+ROsQr+Mxt9Pp9TTQZwRVM6Ag
TvhDzhBNXwMm2OG7zEPrPN6HOJQ7sufrkVwVeGlFEVS/WZArQAlW6VV6VdnGvr6T9vJO3vYH5SY3
cwS0CyBHdKSrKoSWyH6/f4mRKtwjqhmTPUJR42pcCS4wqavRLhj4dYGwyxAdRUM9mrkDwKwF41Uf
PZxr3yJ4d0vG1UNM9MP7+9EnR6QBMNYFew3Y4R05ALQ9wB8AIADO48RhmwtrfVoj8L1BN0/6+hpS
YD+Qy0f0/1SyE1IbiAuq/IYB4QQqBN1NMCN4ht/94YS5uMwRPrm28A2v4KCCw+vnYI/vR9E/rMzE
t48DdFAxokYBVpk/1kj50MfO7FlG7nVi3aAQ564lHrnuyc2llt0GeJmYGwL8ywYImlvUyJgeATc+
Uh48bdciuWKlSF6FZoDEBO4lRMz19AqozXCZtXdgX0Lz/afODv+0vvICJ/1sj02M6l4eFmovIR+g
Peb35zfArO1upR+DJ+0gHKRDv69MsNP1PpMAsdSosCS9SBcj0bfGEcWBigTKEF5N0z9nLxqSfGwB
LDbYTEH3G1EUDkoHzUSLnPbh8xW4dOP7bNwTQ33ZVHqbn3E2hp0YIE/7xlOgCX0RkTNiHgm2gUdv
EwsxXXPBomN09LcS4Zm7ABkhHtPm+ODPx3QpsPtsTBOzvi49RY5ynltBhkqhyEQhFSJb9cYAjovn
8wCIIZVzwZqAKY/UopkBCSTeddYK2CVUTCGziSxgdUnKyNjzIYYKTAxyRB1SmPEWOSNYTamtPqBE
dQZ5DC6g7zlYH3b1RLOHKZgtgwXGz7MFBsbLk7TIG2w55GdAypZnB3h+CGRywIp51xy+hO4j9vmE
3A/waPUVR6NVtzF+8vQ2TzKfkX7m6XQOZ+Lpbw6y5/s9oAmy73aZm57C5IN3Uy7XhcIKmaQIPA9O
CPh1hQxmxYJNjyjdk3Y1mg6H/Bg0h7pH4heraCBxWiHv11qXdBqC0HzEsdtfYElg3gR+TbnieIXW
lFcCTATQKwJHZnfr19ez+f5+u3lL7Os9eKXTlOD8QUYFDN/QioYc39HqGQg1Hh3nMW+u9/n3DpFv
5K2RKGgc/jvPAvFYOdKLCK6DCRcRRaRs/83tJU1KJBolDc6DjC2fEOGCQUC9rsOnt7uVHfABInsW
EJ8GECUQvKsVJMYxpwPJ6a1AbhN2e3vMkOS43CFk4uH1NUXtHZeRn5+D71uIP++jS4HmB/0u9GnQ
yg0GWlzHV4oGqwtIM7u1M44Cs0HxxsaNdDdz0TlteanC+3DVH9ryP6UtZ/fDJGvzq+yHOWEsTYL9
v99pmRO7F2Tgh437Q+z+scTuxEL6g2n1OUPpQhTxYXf9JwylOaNzyrX+RzE658x+aWIg/XHNfv17
lFdoZy9xRjEVXZUm0lHNCg+kIzD1jMNjC+TOVdY77lV6rLaiA5A3ewOSwozJW7T1YMkBe8CaW8Do
abCCeeEkK2B7CMA+cO9eegpKVmDJwFlla9a4zRCJCQmAeu02uuAqUsqrDPzbJSzvIKL+IbezlISH
siAHNFzcoFhzxpSdvb2Jf/Ynu70L4+o3joYhoNUZGhHrqOP9OrVsJOh0VnMDSxhoetMAIqPc6eye
m+YcC9szGOO0vIH7AQckcqK1dsGKFrTZchxoaPEykRbsNWDlJY0OoBVwe7x4gIVXAFlZyRaU1Yh/
ATyDDDkHXALKQ2WsqUd720MFQSaCwNpWRWvZmJ8bcrM3N7EW/lQ3xzuWf5vD+rByk3M3CJGXSkoL
vg4dwY714YS4xukefjSwdwKiILa9VxBxaeklOrm394cc5TIihT8y405wtfXZHpockeIMJqNYxUiu
LHd1/HwNZ29zojN/w9tU+Yx+dp+TQIEqZ4HWlAjVFCbHkka7EUEaK4D0eubBl2d3J5Gnh43toX40
WLk7hGzAToNnrp4BdsTLMooYGg8rDOajbFeuYiV7aaM52tpwkqOHDtrO57PHR/TZiCdhhPG81DOj
x4jBbWutEdD7/OMnPUi+UKMYH/bgRIuhPbOSSTqkR7kEGRSJBhqdnnkxmbhRqICfKRCYqsMRmhyJ
HjPRscQ1h41zD963fHZdJVR+L1GVj4gFeOupCOFwJjKNr0ezJACnkbYzz9efD3xmXpZT/7fXhIU/
Yl6SwwNKxw5zDvb3tcbPE7OchODzovdrucAF1jWqiEegQsGWRTPE9hBCXZAbvjNG+N7PiKtaLrFR
yYa+JkS1nkdE997w720PrpvbkjzksGlLglGioI1HCH144auSXEMXosDpiDjeu0AEwPLeZ1ZX5rPw
ye6Zdktc5OMiFHzcBKTKgMHfL8l9gQAwjxY/bvlf0M+Cw1mh4Gtz88AXb2GXhH2+WHPn7sJG/8Hu
/OOfuyWXJB9G/EvP3dz2nQjc5lffvhOh++fcvhNx/Vtt3xntuJzI4F+kHecE8CWS9WGj/WEE8HcJ
8wwDiShdUGQwP04kcBotxErVOsV+9lGeVNkZiHsQbLyDrKNHmCi3kHcMtRQ8STVTuSAK3O77VrD9
fPGJdI7HWsoWco/62oQWuxAVRSNqYQdze2H2ukIHQicF2J7D+ZcopupBNgWc51FFIdTzujx6JZoX
oqkkFDmA16jp4hIenBqy07LzAyDp1m4n4D4k9h7iLlrbWKPxHDyZBFU5GZPpUcB/B7e3ealRiIB9
YAlOCP4QD1UkSNLwQGtoSk4E/yexQhOdQiieRPWHBANaYgKT2BO3ows88bmwBe/mzORMPIKhCMBC
ecbKMB2V1GhscZH46wyqZ4BZyX8VIPq3j2hpiGoaXluDamP8RSf3/zeLxauwe9SWyxbXERnhtQGP
S7yzwJ+51cQrcXg9Iv+0x4LguS8Pf89fA/5gOIU3KAEDiJ/D/HMkM5AyNCUkBw1ebUh7lHfxLDso
t/jvgPujIgll4ToqBtpLgUWHd6F2KiVL+wt6X1yJUFA9+Gg+n7J/op9+3k58u304hIknJk0WYTsJ
8JIK8uwRt6DXNx5MPZiGFUmZxf/A90hipu7j493A7mQK5rocRs/T0ysYbKDDQ/J6eF8F2PU59bEZ
Eja3trMbf6KX/ps2/ndpoz5KpIlSLdDAqM0TrOLFnOeRCv7gi8bNt9C6cW9QQ4RaIhSQX4z+AOt7
8/xcwDA7vJ9OoB54ezPA/RTBHz673MJDPe1m9f7+jlrCo0PfF0jH8sVdSYSfZ3pEiV6AEp0cdXip
jQI3nq8NV0ffHMiMzJu9u4lG/3Pd3bzQmuj6H0JrVmhNzJLfTWjNWgoTH/NXtRS+a2ijtbaIhjai
JF+CEx8k+/msBfHQQxdCS6ElJo50BgEPqruRrJ40SyDxakZGf5dyFn1W/3HJye0G0qLWQgmX9HXx
tRcMsFIYJRqw1M+Kj/LTVmztJBRLFkVJYqUjOFIVEVSjSkSWgnLfdSDaL5K0Qr+8fJ+00nPuo81W
OpS2qkcVWXatMDfi7xoMP49YmZhySRhF6rmC4AQTSYs6XEByfJq7Mhm2iA+i13Hr5KABuX3ioITV
zgM//4wGvkT5vzHoPgxhYtAl6KY4aAqGAMeai+hrz+SFcpzOLiacFobXDXrACR1gXR3fY2AhPrcB
JG4VfTaCidWU9E0V+QVGsOXe8ethywkRryxw+tWwUDa3q5AcZi45N+9Ts+PXn/cLk/lndz2xJ6q8
qbvFAnctWgUsOeDCCorYF0IdBWAFhT3ivHBiBDD5tKRjO9TxcdMwIYcUaIKAASAxOFgSbv2qCPsj
ygGQ0vvp85n6vqz7sD0mqr032sVCSjHME7T1M7cwYZXB7ERIg5u098xuKfiIcrLnJIsvCoiFOG2j
vSu5H8ILux3nhlsCfOgdj8dQFKKfTu/H989HOruR+Zp/EDi//kaeXdKJJv2dlnROTPK2Zx8n6vcX
k3OndSLXEy+SuyjHHkzIdr9xPt83Mx8+xTb/sg+/NJr45JRf8BEfNmXYy+ik2kEl4bRUOMAiaEpA
TEKjbXhXkw2vgg9ovMsAqWpAOQZ+DdB95WQHcgaOeHrlGYcH8/M7njvTU+Tv73emxRkjYkoi/2sY
ETPa6DJ5H1bsV9BGs5tkImOTMUAv0JJvEoGCSswDkBfWEjRARTn1LdcJC/LYM/j8tgoQ3YAASGSd
d8Ai2sAyHlGbT2csk9kxTaXpH2FME/n6ax6mX9Qs8/80VV0+xcFT+hfSlG9PzV+y978c66c6qOrg
pfr/+Ie9ZPlQBp5f/++vf62+/I7aO/ZUP331i5nWQT0cmrdyuH6rmhhv/YIo5q/8f33yL2+XT7kZ
8re///Ula1I0sb1+84IsRa/Ky1Pu69//ykXAP299ucvK2n8r079sn0rc5NP3el/yT/jS+xIdUv8m
aApsBsMwNF00oF++9L4UFeVv+BMa1qA1pqJrKjZVyj/773+VhL+pqqyjfYKIFpdojos3/dT8UlT+
JoqShMZgsq4pmmIov6T35USi4PM1VUKzHFFEJzd0wZzoEnERpVl/Vvt9tChlJizERz0q0AkmFXRS
pOlI/RJptQ+ztf8i7j+WTHJT7oMSwDV1SUOrX0NSRVUTp/I2rww9lVOx249tg1beArpnool34n5+
lUsDg8llZMWAQjFkUVni62u9LuZh3CWS2O5L0U83fogu3H7Ys3hUJBYu+pb4leRtoy5y+9Q4anHu
2TMj+GZyJbSSXgroUCqLMvrITdyZzGibYRyHcm9kdesoebS0ulxVLWHZgtqyUqNVkgiIw/oecMdF
K7mLCA3V5GwZO5FYqkTVymHd+HK0FWvRW3tt7j3LWuvPzNTUVBQESV8qqiTrOm+CilZ+X8+UMPpK
qIlKug/l1Le0NIQJnXoLu0sT1RmlsYW3N1YKGhQUu2AB2L0w5g+i74c0UcbXGsf8JZVqeRcKZbFK
znG/9c/h0oklvbHqTpbt3DNCyzCWuaMIzb7Thu5elNFjzVDRR92vxJZGtZA+amF/nFmCSeIRt2aI
mH5JMVCtIi21yRKkybAYWlmJ9+oyUlZFKvZUH9VgI3ReRZdlLNBGKbudck46008HwUqXaLzw+SC4
AfnVRuSNrYFmEjVJkpboaPv19GaV1qmGGkb7Lq2ldRyrd6EnpabcaY2FxvHL0UOmWivn2Bv/f/a+
ZDluY9v2V07cORxA9hi8wQVQqIadWEVSoiYIiqLQ9z2+/i3QPs8slA4Rjju5gxdWhO2wyURm7tzt
2mtfPgCuTGgPU8fMXUbkEvHc6GbdiSz1v/RyDOxJGV+ToAUlUMQ1x4tqcxc2wUl6HNUEP64dreo0
6/OdL2NZNAiZ0H3zQC7oORNj4s+3nhlmnkUiM+8wtKreSl8Dlr6c5NHPwn6jPJlsjfHE/OiuJiPq
FZisWoeV5xotQWof40muYloGruqS8T6u1C4I0y3JNBDMNca3JiF2Aw4kOZkr/dYXCopjoCXKSYQJ
3BnXF4Y1bljRDxox76rQlKeR992mGUtvxe805md1Jhf47YrifBTjmKW9dK3IkOd+LtV0F0bpfvBb
bTsYEFJgjaw25pFrNNXwQgv2I2xBMDSJ0UpbJVeU8TL80XVhYGkl5/uh89i08yvS4irIunwidxn1
9FuvBXc5TbxvXWOiFcsrMHGypLFxTTAWS1iR3v3gvBSB0xZSQXDKOH/m/CaozT63jcnr242OUdD7
SkVg7w+6YtgFTTnbElZ9n9qKvn0uYUuXeP58JZk0iaFgyHS5cMz8nAlexaZ+F2D4d6WF/nNNIVuR
ZAzUUcbYAQ7YmtENRrHkNzJk0rOGofP2suM6dVkQE4uNgfGd96K+AQzDA1cTHf2bzNOnNXuwiK3w
rYRyQ+oc3XOSmUvmemIOcVpnXXNHo7Q8Es6bbV96Em5tbLia5oP4tsvkVTYWw2OaF7XlpUaO5Ean
oGrLqKvtmGWYslqkUXOnSVq6QZaZ3Z+P9h+5cDfha5XXmFNx7p29e1x/u253xVt2aqq3t+bmpVj+
n2de3v8Stw6y/Z/dOjvP49+6cvipP105zeDyD0oMTBcUinMm/vblNOi4PxSDrwYAK2aJY5b5/3Pm
NIXp5zo6KSmunAhdzhf/71HmxPjDBBG3bjJGDAoHkfwTd242JX+rFC5huwWHt8EpXpmCtJ0/ZskH
3orKo8daI8hfxn5lsyCX24ZbHnCSEG9r7AfLmKYVQ3uuMt8XlhLHg4G1FP6OsdAiKXKmvPYrdsQY
wtzJZYBCtpzWPJX5t5xtD54yfF/Mfqeo9eMVnW+PZ13Upm2j308avdFk+eYZGnqLtOEQ9z99FmUH
aegravr80WJnizUXJiyvk6oYIl2/rwPPSgMftIp1CiY53f+iimplsXOP8c/FGObZ6wSttTANi2PM
tdSD4sViQdbrjolmTgz+jUcnRMfqKdX7wP0g4V/+PLqPrvjCBr0vyKE64YRThsH3Sye5a2taeY0k
95UfH4nH6uvKK/dZHO99rX+o2KjtQ4JUDNt57S1vpmDFQ1i04bx/gOTcMCSGk5owu/Pxf8gv5BRx
otnk5B5L0euWkdvQzIttqfVy1+ctCtuiBjVilxNHBFlzit2OtEiwFln0NQyzvbZv6q65+fxYLu4c
pPkMvjtXOoIi+DDnH+XDShpFEsovE2vRtlmPowVcOvg+Cznt1FCuydjlKWBBrpSEs6EQFi3vvepE
LVQ5iS8ZN317VOGpMrQrIy1Kt4hGEH42ZHpIsmGwglKzeQ/WwL7HqJ9iLPYk4yDxT/OT38o17+BC
n+C7wJ1ATdDFSInpsecHoZMh7lNzkl9yHS2MCd9jdsD3NGpLWHllbAOhX7fVFO3GxKhW6sy/PROT
CV0ICq2olrR6VeLLuu2wtvTr61RGv0x48o+GP7j42uGrNNu7oAGv6cQrtmGU+XsTFa1cUoRQ3The
m4NHnH8uF6YEyAhxkjTVOyjig7BqBPrVLwmuqajiL7oyS7vx27dYY89ZrciKFC4Pf54bpxSddR1C
dBz/+eH3oecxRE/8qMz2xSzJvio0t9PKh2Eg34OpeRxCUMln06pjulTmJswbNWDGTMSEmBe8uPU+
DAp0MU/GkZmnUOZWrHyHpdTyDz54S9EbAbLetrE4WIs9ZkVh6NC1Vup3g/FR1b9/A2GwtgbMKkTv
fPO5X1E29cQ4duiuhUtqB/QHI24rbnllQxZ+SeEO4U5omBhrF7kd7L3Jitg/VU/Lz1iop6QKx8TX
8Bn+L8Hc6tVod5g0XnW2Jg8is73WikCD/SIqRxoHtlYLXHi3kLH5Jj6cwkIEmtxPPX3E8j1464yd
T3Zd6EwhhgDf9drOf2SGFVR2NT0m4Of8liVfajQLv30u9Is48vIjFuLQRmmGyE43jq1IbV4+dwRE
Bwq+6vCa6fcFBKQykc4f2VposrSG77unc3oMEbxgcmF6Ox0ZxDFMyJFhokhgM30eFtz6thi23XT0
fDBf0x1MgxX3N1E9WFX/fcpvM3YYe7dPHiTGuTIg6egpaJ20OIRsn8a2L24I2X1+RO9+1YW04r1Q
WG6YMbYUE661VR5T4xhX7gDwWGfdicFRg52DQBYFQAx7wOyJeJOd4MSXr92ves8zUIUP8MsSt8i2
ZXtbGhYxrQw8C47u8qc6d9rAbqXFDNtsd2RaEe1F4PfntTJDh5KBt6jMpTNVBMpLNdqRY4xG/ng3
vlTk2u8sLXuWYKRP7dC35C5k+PhNGW1AozD591P/OGB8SeYgxbOi7d6L+8sz/Pg9i9sejDzIcq3F
92DaS2qPvi1vVXfjgygndIXcDEj+xze1v6e1EwxuWj5GdGeMIBZp7/zvKRRRcp/qV1zf6aGlgWBH
/xr2VpVvSHmQmH9XMbTyb4twK5A/+Bar+8TbicrSjxjq+Lk4zA/is50sdJepN02rNTjZcPremDtT
ugkwBOqlHZ8o/fL5WhcenMmgIAXMJOILZCuWKRamBdw0M2YczQbDCambgk/f25k35neJCbKfL7Yo
lUFmFostdtZjapAMJOS8BSaS4o/VVJtQoJgtNzI/8NQys0McbFl81XU29WwN/tMwHUPgTTAFL7rr
2lsQTOgFxu+UoDjOLX6vX08xZq9aNQhiEqsFCPMUnjAItQQK4Btz0dQVi5soCDFoT7No/1DT3dTd
BNEmYk46XlPfwQ+HryJ3Au1IssPnW75wQ/7cssnnVBZCvqXNh7fJNJaNxnHcmsCrlnYKovFX+q0X
dk1cL9wiP95JJwyuy9iuypVX+l5vPZOl+cRhhPE3WAM4yOd2UOsTZkYFTtz0txGY2MEEPTmzBuYZ
mFqksRmj24xvc6Q83IHvgsQefiJR0yunMawsv+mRJPDcPowsEj3NNCiJ5QE9k95nncPw1pLrqX5S
ucVOZIc+SBpvqrcSxN3pNzM/+ppt5G4AUJB6mIwrvQA3msqdbHUE6nkq7C+5gkeFCJigefAdSfzB
saqL2pSTj0NOwB0+2TEQvy86tOeTQPWvsFvjpvRdMhwy1INv285qhEWB3K3dSDh6vUUa8PNbl+d5
48sPWhher+mMtB4G46hGO0S9kTxF7LrHZIc78Mh0yU3Z3HXhXScObXRliANKGK1mkROvrAB9WcKK
I4tBf/pO7TlZhtDFGXApmeXfqcAOcrv9UT/J18IZj8E9fxGeJU+QLm/auwIo5cTKlVUdlet9E8Si
T0Zs+cJiv2BaFLf6p/QWPoB5Z36J0AuUun1nE82m+CniFAft5+dnscBx/HUWyN8iQpMoOF2krXSB
KpXWG0ftZN7x1+inSW3+IyVXDdvrhis0t4W6vq4O/K2aLD+yyjvsPX2BI25+A7Y9f9EMJ71tjnRT
PKUP5Z7/qm4hcnpqZd9aZTcwOq/hMbv2rpAA1u4xiGKfr0UTy5Du/RmbukHg1yqm9EUSnsgkbwYT
m8DhVph8gtawykpvNfDWV9uCW0a8w7XJtwZzWTNEFeAg//wY3/uwly95DvIYMhiIud9F7oOM97Wp
pSIIyDH4mQHw/xiAxX8bt44JDrneQlYm6d3EdKE0eWTr34ilruqH7IgLbfdp4WTMShgim5vmsQ8s
hTYDbfv5Fy7m/v550Vy8l6sQcCGKOtc1ZiqrQiicEYbYAl+cWMMD7D+/30ShXX9p0Cv9P1xwodyq
JG01MUtWViGUsMRbhsleujViJMBoTTcMVPDw6rIVv3J1nwtZyOLMU+ksC97j9NoQq79t39SDcR+9
dC/mU7LiP1+EcVDdH051WYLSRPrXav6TByoxTC1+IT95MA/6Dlfhi2uLLUp5/tSIoOYI3UZMyB32
tLX98S7P0TkwomEi/xbIFDDPxII/lQODrrtMswvlhrDA3kMrdzn5Yk67wrvVuW/x6ollNwzi1iHy
4ndeecqHNU7y3zowH8+HnEtdEGlaS0Oo2hIDGQJnfMzyXY6REKFFkft+RXkqi9YEb/ZTLt7i35Iu
FonErG8S4QdY08M9GNY4bjTTzeoTfEzN29BHTTrZMfItbJ1/8Yq1h/Y7c4e8ik5Q3UfktKRs0Pw+
Y+2UkqP3S3/xx4P3bBqb7EdxZTBLa+7CdMW3fk/jXez37wWXlWjid1lt5iU5CnNDlDPENjfddHzI
sHdeWh2ee4gpWuRKws+KdeGSfOXIZ93x2RcsBLOrzJpRiS13DxWmO7dOgBm4oTXGD5/rlAvfe3Yf
oMp0qeaM5hK/FvhVP4yep5/6ATFjZSXtYSzdLvWsIiBWaD5/vtxlnmKx3nJfcZvJKsR68bhJ1K5N
N023TTDaUdgThv6lTpM6pLxPpBMjeH7s7mvUxTZhvHLDa9tePKIeJUav7/AZyjgoDCjBXKL6YPjP
YWan6p9rmcWmF8+HR/mkvACraajhg14RFIO1i1HoOrd8TOJim07cpTcK8D3MVxn2+nOWWNS/ERTV
CCf2LPzxMZQldLTcroRdGkhpIo1vF8T9/Hrek4RnYrf4UnauXHjsdarI8aUJhsc0tl9cBxiq1G0j
ZApvg3rv51fAfYwYbDZZtNpmeBBDRyw+vpbslhXwsb0QEXDq0ALJhOqmx6TT8jZGpzLm32jEHjDI
MblGAzhq6NtWD2wOwyXsQUtsUWJiDaYyabvcyG0dgWopT2n38/MdGvNZX+xQGJRRJKtR9lmkHrgW
RG1IsMMuu/temKCkBQOb2FcYK0Ofabw3EdpPX5LBbsSaHb1wkufD/bD00l9QoakHOpYO2Eaa26jH
Idgt2tTRiImnAJ6PtW74S2OxWHLhMWTADfx1n8l1ru91e+gOnenq4qcExEG/oeZG1ivqWlyoayxK
gMWacVhcBzDgXIgCTQ+FHo3GCVm4ptwzfVsCtkKRnHF5YJnAqibW+KRBc5oOCQ9R7MpgayAT17sE
tBkNrOY+xUAkjBQqnAh0mprtyQ2JHNZb/Ng/mzc6hvawV+37+OxDFn386sYJEgvxMbgsu2OFSjXm
K6a2eaNCC2nG2oDDOjuqIeg51bVZtFbDvqpy2/gHVdl9igBi5Sm928SloBEqUN8jFGiSJUooMaOW
+I2mn8LJwnoVytbX3S+QuEyu9O5MsDRkDqSA2V3wowVcM3TwfKqvwwHTfU1LPWhHgJsShQO4gYPH
go2udrR2W7ULn/2H+CbFu7QGvgmVk3TbAMin2h2UJQrLx0ip4dHUNi371WoHgHZobvetO0VWqCyy
RapowmF+DQTS8W8eCCARoyErHK248BfO1bsc/H0CCyXbmLVZtxHkvSb3TYEwYhtqO7F/KVN0kmr7
zx/2YvYqTNhitYWSDTQ1apnAeSPJsq9eJa5aYaJSCf8xR8duYStMFXxLEqtEE2C2JXCaD4gxEVe9
Vt+j2IKh8X7Eaxmg32gb5KNnPgqUP9DJdP4UgHXTw3iKjBPQgrS2Ot9GXPL5xi+dlXnjXBcSvx4L
LTMuWRknRloNxkmiPQIDCNHPm1vNz+SHT6zIs5vemcD1U1iZv/O/fr72ArD016F/WHthL+hAzYCl
WDusLfYkv+pvqphFkH/tvvbAu0QzOZFEOP6MbE9t2P5XDzmVXYyz9i19BYf0O6P+8SAW2Tbf1PM+
HHrj1KT2hDmH9ym3ddCP+hgN9Pm+L0OixZkvrEhmTqOWVpNxqsdsp2Ik8/AaHR2Uoca1hFXXELi4
mn4ztitqZXXlhRGJ0zHQ0SQOiSodJLhKdLtisDMGwiFCATYHExSVxTE5cjUKnK/yQp99uOqFKUnj
iFFgu4yT+N4+Vc+QMfEyKQu4Je1Jewt0uyydZLDgmayc9e8s9sdrndXMh0QAr9NIyRhnzemRYmZh
5/jlVr+FA0nvxhf21g7bguKmpxVxWuA8/y3cc7kdaDMUdRe+qpnIhna9bqAeYkeYXUttbXQrb8vN
xhm/C9VZbfBQ5d8yOVkseg390/g4FYeKPpeGYaXGlz5GBQa1WJQCPZBkE1uQ0aJhZVNSo8Ky+fyg
fi/+f3/uQtcEXmF0DVY+eUgCMLuAnan3nvGE8mNbrqV5f2vj5+QWMHCAai77M5tEm4dwFcYpazal
AJFYMdgGCKhnqMF1UGiWF7pFcFhNfdJZvi/E8MPCC2kotVwVLc+xS7jtiQUbiLJRGTsJ2ShQWzOr
7Zy0c6avKITExG00W7Ro2XTQmGmC94duWswQbgFedYJ4Pw5XBMXwZssil4prIe87dvJBRd3tu/7A
25tp2Hr1isL+rVn8ewfLrk2VhYZWpyXEitkNMtMV5APZ0DF6bgZgruHvxM7nknGZkpzVlQBmBN20
krAlQCMxJpb3DTyyQO7pxK0quq6NFvFH5rBkT1qnxpBHzPDU7Yrtxjp1B8SABrUFqLcrN8meeHqT
JDdIuhGQ2Id3w3SjiN1pDiVWVezL/kYiapL510p/DjH5s9tMybeE7atsT9QuAWdHPF0XaWIVSbnJ
IuTLCXIqxjHwrsP6tLLZi3eAAgAFFEUgPQ4Y8RLiOIY8DMQAR8AsbnK4dkxhOmWDNLPapk+VuZfN
fVTc4bWm6ZWf7mXkTgnKsve8tgphebGdFXYfOuZbY4Igyxg3QerExGnhq8EJg/Nwq2mbCon2DHHb
VbMtErCBJONmqNxa7vtvBJwjML04kAacfNn959t7r+KePYDF9hYGQOPT2HQ1tsfAvNEiQrRr8Fu9
KFvDcO8OFOTgRQG7SXWPLLIkOPiNL68YR0LKZZijzK0Ce2O2wjhnsgHtitn/ijC0mGxaHBPd5sKO
DLvWtkUBsPEmTcFPzbJTpVsssft610jLVLYeOPw2lbYR2TiaSjnct9PJFfFL2m4acoMUex06LXFQ
sa1Sq0VLcmmFgwX4aPN9KK3iO8LXirhJMVnCs5lyK/61MK8/P6tL12g+KzSTMF1XyBstWycqIzSA
tPHhGrHNSFw9iK2p+ZL5hdUAEoTmcmbX7Re/PEyz7z0cRLOSzLzQVosPWDilVUf6RpTw/1S0U+Vj
0dxKYUty1XsrT/wyrl2stPTECk6BiYKzrXubBqHlOH4zxD2R+7Kw2vxgeru4upKhk+dOvUZ2Z1yo
tMXiC89LT2k5eLNMluChG22ROCaEYTjoc1PEdd3teeDyYeN5h7DaGtGtX21FZZuYSQCzuJY6uwRg
LL5m4ZxNFcsMLwqMU5pdNXKnUJ1oN+yU/wRurwR8oF7zyS48lMWCiycJRA+rJoLtA+CYjT/Lbp8q
3xL0q54es9Ep6/s2/YZTh+viDfX+cyG/DHyA+yA6gE2mFEDMXgC/apIM2cTiU8qLDs63yizWpOGm
MadnT+YgwEMPD4LL9rtfmsFVPIdfNae9U0tEQxnnfDtW3m1fpZnNxvGXIgBRG4b2VjXiO3y+cUvT
8TXw3W7q5Q0s1sNUV9WKs3XhXWITFOEy+r04WquWjHdzqV7S0IhPVTaDKkQ5bAaYre3nZ3WZD0E4
bghkToHfQHnu/b9/8CUbOVAt8mVwKpV4HvJ0wrjrBgDfvEGJKfaMDaDK1ya0GuBpqJy2KKrTbm2v
l2rp/SsAHwX9Fnps1CJBMlQq931vDE5iQCkzrn1HlSKys7YWe1Y5uQJsymQULTbCTvOdpl3XETnJ
0nhs+3Bakd75NXywJwp9PkBNEQAigBpC88vCry+HoWwCz/NPAxZxyjA5BUMtLb3xf/VVtdrisngr
83KcmciCzcB+gEUXy8Uq4/pk5th7R68FCQ3XoE1glw159BLfSgoW7hpCq02RpS9ljEiK6rl2VevT
t7yDFS86qVlMFOXGT9JXFED9tuW7sqOINgdG7RCKxeDoUgsET1a83iUGaP74uQqBLjkAl6i+7Mce
xxwtYUA+HMmA0sdUIn1YGRlzTS/ee01ywzVp7DN/aKxSSwNH+anm+hVqSEUZl5YU+dOYl7EV6mRP
CuVvqboSwag5kcQAFt5iOAena/e7oHGBI6S/w6wIcC06Uv184TH3I5pUiPT10yCM2yDVrb5kkdOr
sL6aIu9BC2PtnqSTj6r7IHdJUGSbrCb6NlL9LY+K5moYkCwEvPR6DNNx31LDLjx+EwLXbY26Hnzx
sE+7bSd4AYJ3t4He9uh70yM7T6PJ/vwFL7UddiMAwDIFMMVCoAtnoWsb0UZmyPX61EUmRm8HOH1f
q0M4F5nc8CoEECv6JoXRuhiIE9ieDyCNTGOg4HL4bFXWDgdN65GNQmU5i2vvNgqRgvMn4WLehY12
0/K+ITKHEzSC/K0rMD5MqzwH3UdkJQ5Y1kIAlQZYFA1feH+mnNHM54Gt3g9mZ6aFeYyKKr/Swv6R
wNVMhbzlECQ7F0VtJ2G74xNypXTg/W0aANBCDRUfEiPetL0WHWgSWQhUcwdwp8ghFOb+/cT/f3/L
fym4Kf+5v8Wt3rLX4F+nvP2ze/kl+/mv/86al+oVXdn/usa/1h97oOdf9mfbi5R/cJMznQOtDz2H
jsp/dzBT8w+BRmRcNeISIJRnxva/Opg1w/gDOHakGvBzwEubswWs57X/z39pzPwDGhMdZ3PbFqC9
/+7k/vKnHke30H+cFXXukKJhAUUPwN/AFz8jpY1ldT0Kx6HJJz+wKQ/qh5jK+A7IZfHS6cxzE9g6
OMjxGl5/UVbCqujcY4Bl07kVBcZ94ZFpQ40uVwCz7AQADmA3DX6dyB+VeT1FR7Sh2F11X5Nj2YBw
Ma8s3wRdcfRQZicWgsSxf255b+VS36fVj4rMkalmxd2OePtEolIQdHvR3md153ZeZPfMhwa4JuZD
aSgostiCwbdMhEGsHuyxzbZdYFgF8PlRsSWeaTey+mcP+3K7Cx1FqzJHGzm2K0/qJrwtLZS7rMnR
MN2quis29D55qmbyRGKZK87geex7ufLCuvbDpOnegJU90WLm2tDfedU334g2ZRb+agc0JNS/PjyK
vwTsrCXm3H+4XHJhXnIuhjSlWLLY1xtMbHIbUBPHVuJy4CrzvbBS9/T5khcyfC5Ny+r8mOe90Gdp
CvZgtr6bbOb2K/in3y5hMLxivEcKHX2umg00UhgNAXZtkK+TCjeCI0pEmJ0/pdHz57tZ5ND/OsAP
ay2kJeGVLLsIa/m3GF9V/FTb8rHaDVf5tv+W3fpv/oHcMZSxrrL7YAuqcvowRFb/9fOvWHjG718x
uwdwbdjsDr6nkD54xiyp2yqKEmTptQ2yrOqpC9CSZnXjBkmRAF09gFv7Kw/lN6JztuZCWlOjEjri
CawJHGUXttusAa2aD78cU+fW/KAlvSqUEPC48Lc5fAcKkPwiSK2VpqVaYmS2zDVm+4ia7n1TeW48
BsLJckp37Vg3YHYr0ptUjq1tjmJ8HMuq3dUlLa+KtG7vkGwgd1qo4rcxFuyfSd1cJ0T/NPSzwh0Q
4KAWUsc1A/ovhH/LgxDpEV04phl6V1QbI1t5Wuh4fsVXVMZ55KUQcym0nGNZtCwhxnoH9H64eN1I
zcQgqbDbABkwBK6VC26OcPe5fM1a4O8oY8aWYE9o3ASxx2wZ1eJBJWPfRaGqx51Qo4GJgrlARwxa
3flDpevF3ZCP8qpKjVG34krIENl8sUY9vxRxOreNEwKCEYl/wsteaKqmJD0a1UxjR1rRAA49kKu6
6/INuucTW/UIRdBWEV+VXI+c0SfwwOIhOtZN5K1UBRfaBZ3SwkAXKwJeREIzq8f5PU+52WR+7Rdu
QwUQnOFUXkVFiUp5pd5oKPtdE6ho8/kFLApHKMQjGQqJmTkOQHKARPD5ojnNo0bLAiw6DumpSFvd
DVszfpQkincBpUjTkWDEwF3fU8Lh0UjREUvrarTV1BXIqxtxthL0LzI18zehew8iiF4V9KsY78n+
D7LXET3I+3IC5hpN9zaii/jKk3DDyxisBrqnfsZ9cjDzEL3y/ojmLbMUK+nURd4Mn8ChDdA3Nrfz
YxLLMjrik1caWlViOmJkGmia6TNDt0TS6bkVyDw4ZjMnpFvnHSuskKGf1Rajyq+9oCpfJNoIhWtm
/QQVOZTej5Urm+Xgw6PBt1EJxhcTScz5r2Wsw/y+1rqSdK4W0n5wJ2FOxyhLwl2GothR8iYsLZ11
heFQfxxekfThAANIOhrWVFXRF5WmKUozRGr5RpbT9BgS6ofOP/xKvCQBUgZ0HOE6kdNYZDNMw2xk
LzOxgwLwroekSr8ZPSBLQ+oLW+tGw0WnT20phKBW3wzZvum52NQK6fVwJK09IXp2g7CIt4PftCsh
+4XYz1+HwgfidXjPwKPM+YgPIhaPtJYt2sB3mTdKFB1ipawmDIjLUzRExUgGHXLDo7s8BD5BqSrd
RL4y7IB5ytIlOqM+P63llc6fA6FD4zszuYEOhfPPKUraNIWvi13EZGmbgw8icTQVWwSx6MrF/GYp
pFjQYEXQDyhB63K+lN7wNkwbX+7AmPKmVxPmbNNKblLgolbs+MUjQjcb2h8lfFoAEBDILg1XXZZD
CfDYbqyi19EMo22Tou+PUIzkFE1GH/uK0e9RmQDm1cSgUI0qTJAsI7SwDOhUk32Zr7zr90GaH9/O
/EmSEKZj60yhzf989z2FGpMB93Ze00Q/h4Sye7Ple91PNDuiMXjlgzC/SoIGQFatIo/G2GNAcTQ1
7tCHqVN4WntVi04EVtqZ1GFZXVw106TcOAnLYwk7vDG6qdr/U/HAV6N9GFEeAibkmM6/OoHdUqQO
vV3byek6DOcUeVvquwRtjSvisTSH8G1BKQWaGwz5JArDAGbH4MPLaEavCaNAmLsao7au0ziTyhWV
3+6kbgLh35qN/52DXeUt8ChmUUWA/OcjCiUu7/xmrXP6fWeL+0JgjDQ2eutmEoHF14yijeM6J94u
q/vya9578T0beH1fBANFdddjwEuGfGwbu+Gd9jPD00KLEyvYZlK6VrvNFDWPOS+4QulWq8GA2rX5
hvGixsAAmphohG+QcWy7KnpJecTznUy5jilmkhfgi895uhKlXBi3+XxnXK0BkgsE9sugtwmysvNj
7MhrAumm7ShtWgWYB6TXzYanSeZmuj86XCOYqFpNiQOXo93+Y3lCuI1mcIYB5EisL15B443xkLR4
BaUaGzcskgnhb8sOIWzYijzNb3xxgfDtFIU/CW2LRPK5OCVlFOlRr2u7qC2CTUu7AAVGGbuqNbRN
WQOq3ef6V92r1+rpv10Y7RdYl4G2bJnTp3UxmVpZazudh76TF8BZ0HIyNkZcZI6WZvomLZvibhRR
slJfXMQv8wua/Te0saIrFBQmC5nFS64jfwj9PWtzeuiLWre8dtS/ZDXIdMKhff78Mpdu43K5xWUO
DZK3Kvb9vRhCtSv1gO9bXSTuCN/O6TjwkrmRrGEHLq0I9oh8Kyjv5uTxslU3pR1MSBv7+8ZX4HWq
ta8yi/itLvtiRYB+uz3QwaCYhootYtBzAeoCQhqVG9geQhKHM88Cf1H4LKfOO9DUYycUDr5/fqKX
Fwj1h9Iwup2QjAXfzPmSMRtV76HIsA9I0W9xtg80zaVdAR/ugkyktD9fbjbu508Ey83PEKQ2iDPe
c9sfNK5G+6qnTeTvhyluX3BjycYz2lMRTklp9ZxmG1V5EjHYhIkdWrCy2cvzJYg61EythhTjBRZx
mJLIBOwEDcGBAhGIChMrId1wW8nZgQwLz9GHKV3zv2YvY7FndEwbyHXiVqEKF95hFKnEMEbl75Vf
zHwcpG2RY9Q4je0294ZfWab8R9J4atwr4hmHZMRjRvov85/zIVhLAtBZiBafIwEVBU2ADkqcC9wS
9DRqpbFpQiGiA7ZndboLKjihIihrVD//L3vnsRw3tqXrV7nRcyjgzRRAekMy6TVBkDLw3uPp7wdJ
dQ6Z4lGGetYdHTWpKkpE5sY2a//rNxFYRFZprpwI2saqo3ErWVW6LLzKWnmGiPSjS7ybNI5Fpwmk
fM2ax+0l6scnHDfIOc/EepEOir4Lvai4TqCebIzZHSbJRqwUuYFtmtFPr6XBUw7NqCRbkabnIuq7
cjuMZuKEZmNcKCl+f+1sivDn5usVLeJz27ReDXOa06K1HlqcGOTjBEe00Z4yvAlh7v95gn/wrLls
obzlNgAh9ewMGKLcqFI6uJswNIJD2VpPhuSLO6nQe9sqkrt6SoLFnx/5wTGLG6iuKRgX6lRN56AJ
fgfN5DeWv/Ej72shKf5ab4LBnrerq0ls63VreJadWBYx8o1i7L189C4M8e/byGxIikxRQUsDy+Ss
/MV5L2ro//ub2Mw7W9KtF6Et6aeNk7zQ+zi6sI38viXjGsXgYn4jznaNZxslNqOZUvh+sDGzsd1K
QljCU5O7fTKOzQWk4vcda24YzPQCqmjLOCexj83Yjn2QBZvB1Ld+jgY0MlLDVdU6WdWMJpW8593q
Yq+7pdpHFy5LH5SoMzLFrqXTM2Z8zwYW701F6Oh+bYo8N51sDM1N6SvBIrcUurwK7kL1mAqvdZdI
CzP3piscER5DvTOsCxP79zdM45+tm5ubBgj0I+Tlzc5tRAJNndgMNxggVa6UCtNzm/TKoUsLpOLj
UDQXvvrv73h+4GyQZsmYcOnzi3nzQK+K+noCCNtIYYtxkaXWuywJnsq+0Nd/XkAfPQkPNCo2jaOQ
Qub9k2LPbIWsnL9ab6F2gyGx5nZSIhgXmwv45gezaR5CwBaARlrpZ8etVSm92htJtEnyGh2Kp90l
4gy41UWx1Dl80JyJ6aZpczomULkvzOWP3iGtNQVDNKoLuq7vv2gh5S1ftog2WY0MafDKfFl6fNEh
VzZTZ9QXHvcjlPv9UfPTHhbHYnzs6Ny9fx7bTEnLKY82woROs9eNYaFh0bLgdhKuMTb0jm3RRVsp
7MZVXcCHG7pRuwsa9N1lW2XLRmw9G7FS+Cq26HtJnDPWY6N5LtWtt+hDq9jkAuXCFJTmqhEjfyV4
2XDwJgFmLBjsi9Y1N9CGqvs/T5gPdly+GBstvcoZnzpvFeC+GNRtVkdwOyXUpj5eJ10LuBN4mb+q
22Bn9q2y6YemxdJFTxdDOIoXasUzbjaVvkhPEcdR9gQTFcUPDdKb9VELfSuZY4gZsSeViwGE2y3k
QaFbX0sPmqZHV0I5SzWDIVfXmiE0e3y/zCdJYrDTqspXRo7iqO1hANWBHtq1rveO7mva2hQUay+o
fuEa1NnbTOLiiWSxvUEaJ0PUxd3CNov+ReG3Q+3OVrU+iRcuFr+fo3w73AHFedOh9j6bquW8qwTB
EG16CWZyU0jZYirHYCEkvuLKtUfia5GNL39+rx9tBCiv2dwQ2ZILOP/8zZCqUiR0GmDJptRbzRbz
IQf57RXXqrT8wgn2wVIEh59dFwF+0a3MP3/zqNCvWylqKmaQgF8JclB/xwRKlrIyDKs46pMLz5s3
lrOliA0lS5CzV2Xxn+1xVl7BZNeZsVIt6a6iVqEdaGV1YVLOC/q3p5gcVRKbDD5UZ29NmIyiEfwp
2ni93q0jDesKPN6RZiRGx2rOrKMg97nL6vEuVNkffr+Z282U0enun41n40ddEclmtKklsz3A3csf
+tyqrv88QT56a3SlZkvWHzvaWXU3+m0A0CFEm2hAf537oncYx05YC4YQ3+he/Yt58h+5Ch8/D8IA
dxaglHN/BYh8adW3jGcXRgvNrPOlrGNnRYtMtc3mUjPyo7dHrUHrk8qKPtjZdh0riuLjqhJtjFpK
d0Hfxm6jZdN6iKfZGPcAJfHJF/x88d8YVPphrHK6ZNxF3y8FixYQ+XdatAkKOVhFkVEufSlpUYyM
Aga8onYBGP1wUDGYnh+HruW8EdfgLGylHdoHrZASm84XPiIRr6636nTV5b11Yel9cObDlAMVopnO
qjg/LJQsyc2w5AoE8Ck4vdRG66GmemzgRG0EUc0X1ohpztBbwRr0KLhQcnywqVGWi1z0ZgwYgdz7
4Y28TG/HQY83Bd8NdEYbjkNUfR7oAK7//CI/fhJTB3dlkdr8bHUE9LCtuAySjdRF3sIPrWpdhXTN
DdhnF5b7Rycwcg4VBzVwfZ0O2vtvNUbdINUNpUUgNsFrrEzlZhxLY1lOUbkhKr3Y+Jj0H/p8wh1F
U+snrasvXrzmh5xvdxz/0EZnyBbe4/sPUeA3m3nSGG1EQfMcUa/HFeU6dhA4YC4Do5MWiZFKa+Y+
cdkZJj6+rgRMA69YW6nQrf48/MpMkDr7PLh60eFVuO/ONMezlaQKWOPJ5SSswwgVlN0YQf49bVTp
ysBfd1pBcBrVdVPE6tekSrxypatevx/KXnuum2IAbdbRtmVDdWiGakQu0g7yYyQY3VbrO+VhVPsY
q5WiSa4nE8zPFuNgDGy587uNGT93TXaS5aq9aoupNZf0PNNvXpjhqiAXg/Y8+Ap+XRUMPe6PthQU
00lupeSY4ZO68CgqTqmqFteCEhAmkPUpqslYE/HeKVXKU7f09DiwQ79HxaxMWeNiVA/JiXakObi9
oNTZsqJji1dVndSrNioLKh8tRn4ZR7XJQ7Um+ZIrk/mQpiEnLjE1/atZjAkW3knwqAqTTnBcGtCH
1nsF08DWoEkftHkqu35W6nuxkorDUMpN5CrRkD7JNbthVfmDvqLzyGcbMWSP7VEN6oVketZLOeb1
QwrOY7iSlnYarrCNcNvwsQOI1n6KPV6YSs+pmPm37ZCjSyZ9L8b4XGzCW0HLC2FF980c7Kn1kUFL
kbZHyQ7pwn+KrBZGV1egL7aHJJOeyibMhjWO+JN+BHLvX0vRTBax6OmKDV4cSa4fGXjfMerGVTrg
T4tRid/uTEAe/B5aKjHQWtWoFwr+lY9m3MWvRiB3zULnvHlWc6P33bTRR2xHGt3Y0glXE7ftQuNY
TGPwosWhh4X7zP0VqkrJ7Cjt2uPU5FjgWimpEHZFtK+3yrTc/BLmKZ4wSpJD+BF07OOtQa9uvbiX
UMpAg5AWg+ChqwwxyuDAE9DRu0JoYWeswri1Wy9Hbho3BnY4SdBl96lSDPkKcUCzxro6P/VVrG+m
QANuinTxgC93cTJMKl42v5IWhNF13U2RTWXkVLUVk5E3tdKd6LGnrKukjfaTWInXOq9exXdiQKmr
C0I82KPeiwF2gKK/bvVSGR0vHVvTzXvjStVTU8VUzPA6xKhlU7q5LCYpMzgVvwaTF0NemibRdOXW
L57kvuhe/TqOLFh4RgnvvhKLZ0UL82+WmjS3ija1L5MYSgOzeaDz1oyIc3S/j66ixh81nDM17VVr
+kp0PLyFC0eG2tMzDwNYgINW3bYlN3UbLYwqw6nX9Je6DkYst9iDXuIo7qOFAFXoSY6NaBVOPU6t
ihkSSO2H8+9JIrwvJnhCuHX1ufSaJ22SrCxCBm9oNyHsyuJcRfbEzca1mkB9CDGK3mblGPWwdaUW
Ez8/6yAky2r22eqBWG0zD7UW3dXohwtFTpRtwPlBNrNUjgpzI1a0hcqx/GSMKfK/AHsCzDNC+lUO
FhmVv2yzFsudJAjRUfXjlNAJi/TkOlWy+jqP/DGD6Yd3GvtA9SWvh/RRUCLMO3NLJto6gN5pZ15X
b6x+UB6mOOu+9iDBULpCH0G6FMZe7dSxhDPJ5AkC3LIgaZ+rXrTwt4MB8tkn56Sy5X4yyyX5Ld6X
Pmqbh35M9NGRAUVV21cSvCv43PCXA3inKniyOpYbVmrzUGdBekxw7k8J764G+J1po50icVK4exfW
fN3NquE6UPviLqyLnhfaMmuXbZXK34Jq0r6KHrcfeyr88bqKKozAhC5qMreuOo1ZHhbhNTu43zkT
7PmOuTb6Lz2w2+Qw9TAeQTcQ77soHl47LwtejVHqZVvs4J3g8k64jKvEk3Ua654+b52bWY9cTlTu
ktYYcNzpfYBy0g5EacGiG0glHNvYoX0/22eWzRetiGgMh4/ipKntsohh9nCjaX11E+MPJrqF0Jdu
CgGVyGwIbySzdUNRQTAK8+C6CFRxmUqlkWElNXX+thYCw3DpYQk37aTo0SKMpupUh21wsszOeu0Z
zDs/xeFZsx65O0aRq7ecNk7D7g4rNmv3oiJO4yJiAj8XbVcQlhwzt0R8eSduuDK+s2mWetPCjFs5
XLRxGN5FieI/x1IZPPDrK8MGmOI9TfHobSe/sww7FFgsNshO/j1XPbm1pUZI71OokfdtnZQ1XyoZ
dFsaBxziLEHIfNvLKEZIq9FGnzNrtmUesblIhkLeJ2WsMrcHAQPMrG2EamH2Fuz8UsPC2fYDWuzM
icaKcDIg9rEJ4ngxVlmBh7JBgTWldWfYQxmgG2khMmFoa/U+wd3mYGFvnkvPXefXq97vO/wwpCKV
nBx79h2TWQlsQymMzs3avihcHZM7w06UvDk2LUucSBU9f07Lsr4qqBBbh57RgKYqAHjGMzCexROE
84R4pHbSE1ai5sGk+/irlfpXlPv/aWERFhjGfybTr9qX9C1bfv7T/+R9qSQ6QEiHD4OyQ52Rzn/n
fXHv404E/PyjWfaLKy8pn7hkg4Bjo6xzlZmRt19UeX5Eua/Pxp9Ux7PC4m/I8ue8dbg6oKKo6vhw
0txEOavpfeB3Ue799KrXiubOTNt27VVK9Cp1VWWy63UZaDPhDWtsOZJNP/UlThCD4i9Yl1rDzB2r
dSgfwjHIh0XZxP4ptSzhpIhjeBWllvzIegnvJK32Pvt5ryzyoscrpoyPUi6O3XLAq1sbY/XeF4Z2
1widcBLkUnHDwRvuJa/BztKEHbEPYBB/8cRhSenS3IRDHJe2XKkdpjlqlwdOr03mNqUQrZc5CIUd
9n25hyYr/yIC/dXE/d+ZhYKq60/ze/3tpfr6Kw3l/81KkcMXN89ekn/+X/128v/4Xb+0IsonupHc
+xFuwoU0517Oz9lvyJ+418EPRa048+tmCvo/WhFN/sTFj9s0Onf0jLypfy0AGqefIM9YzExc8OF5
Qus5k4f8SS7y2+19xsWw8Ad8oWmMbuX9HW9S66b2slTYKLAxl9ieTHhD62srmDD/kgLOAY5YBBnV
c24Fd29G8PrnTfKtsuB89REpAe6DUAb2CmQuuHvvH241E95Vlhdtu7iurgsRSz7uRl7+yHaSviQZ
/sW5VOSLjhQiGqvqMHYO48nNpdNjHB5yuL1YVOwiKnwfawhJ2oVBlkhLcszypxBvJgT+ecf9Qhs9
8wtH2Lj1LX06TVE/3SlRLX/pMiu4H0HYvwtRu1KTaWgdWvbz8RoDtE1p/6LGxt2QyOSjcRxi8DaR
kPuEFVF4nVghDmmkbyS6kraYQvZ4m2tiGdEGFzzxykjC6P7HmP3fAvwvEgHfTJ85w/JXAOXxJSWb
0gkqbpDpS/1rEb5bb/Nf/XXaiNqnOVAK3IIF9CM+6J/Thp9AvQf3xm92dlGCyPDPepPET/QhFR26
D/MRHJnf9482i5/Nv2vmc89I5V8GEp03jXToRITbEVXJUahCXeRJb5FxS5n8OA5UaV0WtbKVk7jq
Zy2pEbhFoZHxZpWYmID9H7NSwT/Eyh8SXzV3Zlt3p7RT+j3NDbyCpVp8jYyoQAXrXwM+IMvv5dtQ
MhBbGFkXHJGBjPel2I9funLAT7CQRmIS1DHbqF59yLs+/sn1/quZ+T8/6fQHi/Y/lznHsP32bubN
pNufM0+g9fBpjoSBIjdPkzfBpj9+xJ4Nfxb6LPlys7/Cv+YeaVhgQmzlCOTplIhv9nrJ+kQ/lX1+
BliZLsymv9jrz9XNM2xJmg7NXVS1JFOdU+EnLTH8xBKKe1EoUlTKuoErIjuVtPC0QHuVSYs7NKGX
yVgZjQADbacDVlWytII/NmE5EQ6ke4RIifd9ZSHjl/s0O5lwaknkSZvrQCx70jfMoj4UtRi8TlP6
y9fzr2bZ/9ICZEbq//PMuw6bLy8hIbubOjmXpsK6+vcslFVmIdcWhMfoLtgI/yk4BHDcTxjAIjZA
JYNz/wyg/jMLZYVMNrhrEOWYpOhIqIT/2QFl7ZNIDw+ChqqzNQJG/8UknAuKf4PK7KEzng1/lHYB
1GQYh+/3P91qyqJrs+moDbmwoOC2xcr38bVGCeoDTjhvBumDGuMHV+b985CRwwNDlsvCE8/7AxXm
daFkBfJRiHC9EITgu6xVByuxXNJ0PotSki9zCm1a69dp+iT45QzYyOPqzx/jbNufjw62/NnmXOQk
oSkzY9tvGqL5lOpNX+f5seCGWpIhy/UZcYeUDgH0iJc6zbyVEgbIYNXAWFeV9t2v+1sY2+BjQ6sd
M6O+aXMrW6UkPhg5evghJeNCVr11E4n50s/T0i0rbBW6RlTcxu/CzfQs69jvYBF6yT3+p2js3bDO
Qrt5t5M4xKDfn/cGtJJ8SfDiQxo4iI2h/LU4n32hLw8QvFTlbSuu1WSrkpvWLKtmndQ3QOrVNZyG
CCMpWvb4dn3Lt2xD+M3XxUttLiBTVYGNFzPfl4aSzTF1GPN9FC7NDLNauxbI+bF91dUWcEhLVzEc
X+XCZc/IQmTr2RIf8diOhSWk/umIPWGRrYNH6XMyOqOxCjEAHg9Ahn25yRNnvLKyB11IbSX/kklb
XYdHtpkpHJmLrLV1jMLRsLnpXEtcSemqNVdKtcTzoQU8NFyjdwdtmRC2Htqp6gRIXfD3PLXXoHm6
aeM3dW88K88WwDmxB9dWb4v4g0bLtH6MTduK3NyDA2kL+26pr165T2K0bdjSY34jPFoIU4h4I88p
XXrCYqy/DARMyW4eHCZwoC8hEaSe05H2sSNE5zPqAc2yYyxXNTtOsXqxNaSch+hgbDTXwAjFUVrb
+1Yb3B65Ttr5zn/lrWm39ANp1gEZl6lt3Cm2vvJW6ooeJajOIXzEMMIb13SeInILrvqHJVD2vt15
x9Gwtbt81yyT/fBkSbZ6yDKMRt3Od/1XjgnTGbfVUtt4Jwz6kbIiABkKgmoIGl0p14TqSpAFXR38
+Mp6TlbCfnpOXzOQ7BW2/tHg+EvPkVe4VpHLcZPse8faWxucudwa+NkpPkMkXQ4PvlM5nqMv+I4b
+hNlYNMSiOwAq9fUKb4TiTXY0XfigyJx05mOtgWXXOa73qcnak/X0UElIOUwPWcrhGmbsnGLyGmX
khN/jTf50xitrJO5n1bWoVv0G+tbd0yO1k1Kks7oJMfphWVbLXz8GTtbq+zwGr/ym+xGjckmcgeV
qEkQRFuBciI6hfZzU/u/Q/C/qLLfbKy/XQKuX5KX9l39Nf/5X5W/wsHHjRjiEAQNlM6cPL9wJkX6
JJEYxz3X+KH1ZvP9de6ZnzgFqfphINAtB3P616nHDXyOX5zPK5WbKX/gb06999yDOY0X9SPiXwRU
KtX/OfegkwHH89wghA/FFgvfqO1ANUd7kMKcTtfY2IUyLtRQSRdvxueD84/heHPczg9GUTTHmFsw
n/kyZ+1xSLF6NKZ9tc/kFhNgPdIdRZCzdQ2ZxP7zo+b267+PhF+PQspIeUmtCw/9/RHXJWUwtn1W
7XPPSggw79jAND288IXOYrF+PEbGmecHLoimSTzrAkMt8lsxKdu9qQs1xYMZLGtRS+6NUe+2TSj2
Sw2/XHnRVIOJU12EHQ/sMXKA+ND9SzgE0gJWuK67k1xWK2GSPXKipLzI2RcM+apUWoxtpHyIvhao
oko5MEo7a8bxHmYZm3dX9l+7MBCeDYGAGQ2LIFqfQ9Qdu0rI8aEYgvEUpbJ8r7Z9+dz4krEjWOFV
qyPxpsqy3oWRTwbU6Im4VXtKOny2Jug8f/8uYGQYcKZViBkwL96/CxnrHlnqxWZfhqRHQLCdaEIP
6YXi6n0t9+NV/EBuAFbgKkDWe/8UPRJVqhSz3mtT8NBxILfHoOyLlQJXyP3z5DpzRfz1LJi5dCZm
g5FzrKhu0eFohVfvvTFclqPoyH5K21xZRuzH7ReO1oLGuxXXThGHzqhVy7ZrVjV6c3OmKVbXcvsS
i9GGEPVvxK4vgh63SOtKISavl48amaoxZUIAHU5LH0yiHFtOxX7qnF7ZS9V1F27Fxinqkydyxoif
1fAx6rZ17iSZI0y+ExjiAi3YIoK3bEbtkgaWHU2YnhfMvsfau6L6vIlj0qq8fTRNHIs3o/7Nax7G
Kdr14QmjmGUibb2Os0vCeHF0en2pmP5C7nr+9YUM8iuzkNdZe6JDdmFwzzxXfw0uvOdZ3MkV4Nz2
qg0zIs9rqd7nQSit+E9qmExcRnH2LYxzqqdYCve6P72kZS6sCJiv3KDpgjspjo9hVhDP5wWCmwae
vsurFNt7T7Qza1RWqQ46nXZZdRPVYnjtRXnhKNG0AxVPFg2idEeqhxBtvvQ1KbSGjprW7ay8Mw66
WrPuhFJyqzLJbpVYLzbxEPa8nmwk9L64lKX8g713tn8p3NHZoMFEGQjOgrclehzJYgGS2Oy1mqrb
8EJS9nRtxDpy0hw1U7rv9FfZtw3as1GXKk9+ncmbTBlwA+0t3ek8HQvMmY2gVXOTGNGeLYmd5UD+
AlRkh1njochvbuN0oaqoZP+8RM5IQz/foga2NTuwIUk8JwkKbaAFjSE1+3TsVYdeOikOwJ2rphhV
5Nh9tkpMBPi9OQx2IbWPRnTxnvPBcQNizf7MSYM6ckZH3o4hMS6dGMtxuxfMge3NEqKdEE/aytS8
S2kLHz6K8xQF8Gw7dH4OZGpAF29q232kk7KQKEHlIn5K7KBFmHhhZFU+9vnUwFYXBQiAHYLj+edv
bm+i1Ji11hb1PinE5piaqQlLJlVu+q6h64jAghp3Mh0DbsY+kMRiUbQVQZFBqV3RE9WXfh3VR5gk
6QUa8ZnlyfzKudJyn0YoN1P+zrn9vpFPfW1K5d6vPHkmOhOgoIskJUR1gWFsr7Su4ZN/AgvxyStD
POr7yFtrWd8vM2nSV3rST9gPJjStp048+tooXzgjfq98gFoRTxo0QeDlqmcFiOr5AabYSrHP8aU6
pRn5kwGS1a0+VdnKGOEpRugg9ngEXjI0/+2l0V6Y9TNzjaDCLj27cpe+KLVGkGW7MeZyaYxx4fqt
6f3tSYs0CXEVCkOwO+qSs6qn6KwCgDVSd6lYDUsxhUsQGZmw/PMM/O2kBbSZVdOA13Mq+blTuY6h
wJSM3bRLR8C4oqrW7SRKNsVr6Qq99vNp/3e/4H7B+/nPINvhpaqDlyT5EGSb/+qvq4YhfUIBR8sM
QAwJ+Izm/Lpq6OInpK0ztoaY6l2TQVI/zUIRinBa14h+Zh/OXwib+gksDFb+HPAwm7xydflvI2ws
MViQc0b0TxcKouTfb1a9lCZpL4bpqRpERFQlXiGiedv1kOXwMDEvIFvv1/fPp2FdQo8TaxUoq/PM
fbM16pHfDwlw8skI63iZ3siTf9Xj1ZkrzSFXSM+CTnvJa+iDZ7Lpw4NniLnViGd7Shp5qExh2Z26
0bgaQouDtSEjoA4XhB8D9MjxLrSkCxvZ+yX444vif8LpBq5K+Xk+rJ3eWS3y6+QkT9q07hpz0wzW
YyOYuyTUpQu3nJ+mKv8+cngcKKxOR0DR5nHlhDsbV4QnZoR66kTEZLfEzFsJXTP+KuJlizNpHX0N
dc3OyIv0byWIc+3RbK6UbA3+VcHV9V25cSbpBUf8yCM3+avpfzXz+6F8DNprsds03XdFJRZmQa5O
EyyT6E6tr/Rgl5hOSeJM52AIWqUrs36e4OHPftpD5ch3bbWpA1fdRzd5sBiVr2N+p3a3QXZMgqvJ
eNaF1VTgsbLytBPSwUK+EdWTSWBdLYHQyQQLFjcNltExKBpRyqtBXgt+4Aomxgkn09soK2OL8PEH
hmNcWQ/TCzmhqdaQKrUNn9XH+FUunFi4nrQviZAeQr1wYD+V+XVfh46afjPF59G81cyXEuhoJCg9
K27k8rXEb7/OQQPlb533GYEVtSmussta2XQ5ZE62bKV88qYbD8pZsBQBDrWW6J1KIw/iyYhw8lMe
hXA3+4dj55RMhW3N4a9bIrDq6ywk1gkOJRQkUmisJXMBaVEV71TiaLE2BOdUV77ghjlK4Qtz8qzk
+zlLONmANbiBzX3N97OkjPzKTyk+T1ialI6uw65S69FzR5GsyAqy1dKsQ2Wf9SVEN6G8yxt4WW92
yA8Qht/WBYuB6oveAa590CrPFuNoNE0cj7p6asyXZoSxBc4ND63oLeK7VflCKfbR0+D5w/TnGsgi
VN5/Ybw0UA9OlX5KWuveCwroXrDhnayL9kMVNBee9ttGM3fLaOjxRNa9OUNKbzc3rzc6shiH5G6g
5IWDWUJWNe6NwsPiKN3pVngPa+0SjiLNl/N3S5+nQhRR0K9zwOBk/f6po+dnIqSD+K4atWf8zYO0
M++thjsVtnTlQqJgwt1WHxZ13K+xW2AuF8FdmHY3ep9h/d2ayiZFTYgur3N1HM7+/MKNeYzffT4g
M6SrMjNuFg2fi3ZDWRPSWPat26w4YGjC2zaApc21JuNRC93UVsX1GK+lJUl3/QLbAch8QbEQvsET
Hi1bhCmh2eptsyb3C0T8UO2kLSG4W2M1jXbL1RLfpINOohZZlHCmK5u/J/UuSKuEyS/UalvY6kvR
BmAtRVv4inv2Nl9r5BId61f/NtjKu+pzsvWXwcpblChenYwsYtD1yPVO2vOfR+PccAAfynk06ORT
mml0ac/miF+IpjaWsXVr3vejo3zh1hXJds4SIPtYdbzvxi6/p3shXye7mdWY2h6c0WpZWmhg7eqh
9GyhdMrb4tDvom/5K9/DKGzggz9/zh8RIL+/tX9/zjNIqPLFHjgjsG6jTbFXYcib2GtWIOL4j68z
ttHvEmP7FB+npXfTPUlX2X7ctguDxL9jLK8IBvUOwcZa+4DzJ2VD4hhATJivrZbEPxdLhwQKQ+BO
8T4ifGK4bwI3g80MBRhOTD3HUUDWhLXT28ba2Hmb/lq6GU6jgI7DLoBaShoqdhjgHruiraJMV+qw
m7RlTdchvx69FzF/bppTVuKxY6tPydGz86W6LlbRDSkgV3Ls5LfVgT7e8sK4zeXS+bgBDCMxAtek
a35WTsWSbKVe0Jm34YO4la6kzXRFuMoxPVq2thYe1Qc8FW/aktlq07PyCUhq7Kl2COETJC7hTv85
HRagRGbu1MOm6q/pd2FRlUnQ8x3+XlLRW1oY4ZJrckB4SuGSExmSphhxa3Y8wh0yp1QXWNfV+2in
EXTzmXPHMBdCsC0LFt0y+VzeCtt2Yz5Gn/VH6dAd06VwzcGjlHZ0Q0OFPICezeO2FW1NvbW6TYAB
hsHBuYbILeRLIVr1E62uRRIvxMZOSai5kKc1Gx9/MIogkvhTKCQvnR1UY0SNk1Lz3HoH7xA+tFtl
E9wTXu4m5N474rAQRDsnWr129MyxUjs96Jt2meyyXbgqXesm3yC0WapLMbMhVSJqOFzMuDhDwVAZ
Y48vs9lTunOzhpPxft8t1HxAeF2ON4m5CtNVLm2RMJjVUmc9+gm548MuLjy7thYpZhT+tgjxJ77R
u5so24jWVu93dfGsWvdms63rheEftNGhFzt6a/Kiyy/ECkOZaPJt8328CjxXqGzlJmtskldkmmhf
4XRaL/518V3WF21+749PZnUlDQt+DqiY0MgKnLF3zHaBnKWnUwzPLXdD+XYi8YOA1X6bR0caCFXi
euEqCZahv24MpAMMsMSys5SrJN924j2iLWeMjlN8KMpVQFeA3bi+CiOU5tmxIS6zNchtzO515WhZ
Lguza7/x4ctmBcgZnUxEKq+1ZCv6bdzuInmZxzedsNLH15FaUc/W2VS7LUFRpaEs4pY6hPZkovIV
+TAq9s8mBiU9DsYpMRCMgeYwRbMgtsVoWjcmMcuuTrOwDySSk/bpcDKC647MIRMeovkQGncyIdgp
TUrM+f+81s+LC1jAeKXNS514Ia5QZ0vdS2Wk3lMgnjK1qUggR+irj8qi9OTamUrjwsnx29PA6ugw
QcTCmpKm1dnBIaaRqudhXJ0AaL7WFaWbEtPAFEti/gJI9H/+bmeZFMxueB14W5iQLkCNoIG8n910
RvQaIaV/C16G/YJUTi6w7xfaB3Odvw0iVXRCY5N1mKj5RL3FaKLUya/WVmFsq5wY9r/+QJAyZm8m
SiuVhDGu12+LK6GP1FAMBvGEnuyx6gNtSeEIvKrvfYUA0cD3Vo3CoSqkN1YsHMPSuNF05AKZL94Y
o5r85UWWCo+DHK8vqi4sDs+tbdibBj8V5enkVf1KnYjYVPvG1styOTdo3CnNPZsh1i6cy+9hzPm1
0Fv8Yd849zZ+ih7f3J+HUGkMM2/FUxsW9UKMa9HpJLimQ8HM+/OIn1ezAIQUKbN2ko6n+Bs4K/gJ
esI8bU9N2Qh2TozQQB+S3g1BFvFnRYl0N5bUC+cnpfLZ1s9jWVf8w/fksT+OhrffsJILpSoK+RTH
W0xeUkSt6lcrUZw4P+LLq0br1joa/kuWdrbSWbRN2BTEoykeNCu2i/xZK+/U5uQVD5l4PQy7bLgd
i4exfi0bZslwG0ARaF5Dfac2e6rlONvF09oc11l5GIluh27w/9k7k964sXRN/5VCr5sFzgNwN80h
RoUUipBkyRtCsiXO88xf3w9VmbesUJVVubiLBjph2GnLFhnkOd/5hndQGcuEFHHwdtTMQckJE+re
gQhebRIZS9mGCs+8mWsvmjd1DGfp1ojY9ce8O2j6JhOfxIoArgrX1bxRp0MivBXUHLMMVU2ObF9Y
GRy96qMenDrrZBQPlUEltDG4EfNGCBA9+JEWD9rkFeM1VjCDvuGM643bVNxaGqLIrpS/WcZC17vS
rRtkaMiHXCFdi1Fv9+mOyD8LniV8M+N7eb6WwxMVtqG7Pp8p4ikKO1l99bu11j9LxXWu3EbVXUp5
q7e7WFqHyLj10zbmWQkctLVrCFcRE7EyM73aRGtEA2Oz6n6EheCY+bO0dNC17w3y1EBSSn2dIpXa
ILpxmyOVvTCenULblibEgy31s27c9d1dyF+NEt2plXMzOaP50FmYvniysqFHgbx1PS6xukEYn1mX
9gVX+rJaYnlxaoNBeu++sp8+hhEGnENgaL56CqMgpWDXmaCVZmsj+F0CiRFqJ5JK44td+ymbBsKm
Qc2GMoIuILLXF1cN52DoxlxUTrP+M+9trEKdYvbEKoALiAPTWyNci3D8mG11wa3S7gJl5+dryT+o
1UObrQgozfgkmKvUOGTjQc6uIxllbO3WpBTQbifpO8ZtqmqX9BNIGuvdkDJetGt9N8XHBncXJebJ
TjskbnrL7XeycZXbmXJPVjcffWAx1q3Vd54ImY2BJs5O6Hsi/yY4DX7dPSL04i4Xd2PzGuQrVfNa
XLt/+voaR2W+Yt32yeF6Bgg33ITxYwGuSEvBHEUZnOmrWcVLr7CN+sFQdnDyovomVVbGCM7sC2o/
Ar6fQseCMFt0rRmi0PG7qFnMpoISmCvyKVJ2THXJFhDB2mpH38Oq7q3v7eIAH7B+VCEhM2KbbJCE
8aTbvX8rzrsRmaFVRkk6GocyvErVl+U3QQx1M3tgHoWLZJrDOkTG1i5GxyJjP0/XxbyLjUOYH24K
em2JI4LvB8q9VTmblel1hDWcKI8dGGyj4BfmGttMKldKb1vpdyt6nuKDRc/HYuK3nqJzCJds3Agv
5VFqDobgSsE+gJ2mP/jTfd/1jhlA5ZmeA/VWKYESNQd1Xgv6TQlnlTwA8XYnGwgI9c00PZvdlVWI
FEwnIQI32V31blE5fnsSBXp2hSN0uxwJG+znA83uZ7fW1yH+a8EdArDM/18kxqexkABYuhOtaXlk
E/Vgl2xEjoH6IFNc4xCF7CqE/gpKsG6404N01cmHSlnLg62L12p0qp8HN8D7NMWBtLNN4ZDqcPqq
G82/9uPBjfq1Vv9UiG3hQe7GTQTL1R+0q7w+NtqDFOBTh+eTXN5gWwqzGiBa91KM2lXXRtsQpJq5
uAeOL4xRM+NVBMmHWI7dzOFKKtZ53diIiRvtDylyjMwnrq8UrHkphfx6/a7GVhMzE4Ce6l1W7vxp
OyZu2dHX67ojKHk701/K9Kem3OFr2bvCuNYS5t3kzJt4cgOTs4A0f1WY9j0vc51/f5BfhHKFukCG
XrnoxifhvhNd6Sd4A5PipVph4mUVjpV49XhIwjXnQX/bXo8zJfAK/8zG5aBJ1+F2ile+sS7ECHia
VyW7KXXL+zbZ01Zd4dI2e4DGxtJWgq3oXpXpenCgtOTs+uYQ4WZqrCDluI1HfAifksAuvgd7a1Vc
J8/CEegbKuD9afS67bABXNLcdPRS9a1B3+UUfg/QGBZscVOdkTLrb+GHViqQt3Iff1Nt0Xem21rF
LTz/oua7GE4uqY3xPp1cZEjg+FwajxXk8lli5fIprmMT+4dShNPZOxSIoc20EPtIyfJiMZfZoPS1
grRzrcLapzqNnajSr2FJ3DeCcdWIX+lrXFajS/8QFWvG/QCjGOtepJ5WVWeRACDmFMOEdgJNLlxY
09FfzSh1agmqCMNAQgui48UZoQClr8x4Ek9xRFZRat2DGIpHVewp8ufnVpyP0LS/iJnI2VzGTHqV
NC3BYHF5Yufy9V/SLVBBghwjKnDCjTWaHdFwM3FDIwqX+ixYVblL/3tUPF3a5PJ1LKxD1un8kBJj
6cKXW/NVitwXwk/ZLi2LLt0b0imIC2cE8oRDythfRxoxYz+Fr51+nIdXKXs0mr2YvvTdsYrhqz/k
/Rs62kzFe5BUtWPMMFxsJg1J7HaaQ84p0YW3EcJhDcThKp8cTAis0SvIpGIcJLe54Y4gpTr49g47
ZsAda7KZPITpzqStvAKPsZH3NDQ2JCK3jUcx6dAvdGldraXV5FRev2q84Nq89b8Xb/598lY+FiBF
iz1zFP4eUyOMbHSvf0q+ZS/SU7WXtvL36VbgV+04+E4EbEhkjIKkscsPnNVnVO7nE2JIMGgQmRyH
23xtKpsye+mTH1N2wGtCRMe/P4jxTTtsBdzmJaZfUbnptXNcXUFIy9y8umKDz/IqqnZSsrdo4gTb
Re5fWVmo44+Q+SlvoK47/NyfxLvqKSnt7AkdEhzLDPqdEpGNEGhjxG08RS+/LxAodD8vHoAvDOyX
DsjnamRqAS+aaTefQhRjq82IjD0qJOpKGle+5ZFU8ueq7srRlhEcPCWHha1+tyq3Vr2+vMuNl664
phdvzoeWxHqyVWmNVAJ60Si9ahHKADb98qB0mlP6JDyiyVBcNw7JNR0CtPvPLbp3khtnnnzjn6dH
HRzhtCrg792qj/2D9IZdwwMYXOU2uEJkxgt21SFcJXwD63sKIru2MW646VaGxz1u84fyWXvo18UK
LougOcmZcP8GWhd0FV1lhMIiye1wfeAGN+EN1nilLT7njWts9G1Z27V0p9/oq3IXfs8BeqkAjJtt
+0YnkINTspsn7ZBwawfloHmWA5lhnax1t1kFV8DCXQiJq9qjghGeYxo0bKjYUb7TaxHP/pV/J4II
59n9FH/K22Ad0+PBASa2q0OxG66VTb/RfzZEaw+JkBdkavbgzLVbVBrUuwp81SN7Ki+9eMb52hum
nUYPVfLmfCMys+p/lsbt1G8n5Ywiylobr6xwFTcOX4tApXAo5LZxEp/yb8lBf+oGu+OVHLL7qrL5
YZQeP3DE04WNjm6T5EhA73UnTJyqcAYuN2ysZt8Le7PHflmkW/fYTLuBHibx/aXfGGszc9qZrr03
hGswJ/0tuDfpfvipvfYHuWWKYdd8J9POmFEmHh0kAWkSHQdCx+8RWFg32lpur5P0IJorQ3X5ywWm
zaodvoaqnVc2Vppj7JqTK3b4He98y63jvSKtNGnlK1tJWpnFLhxuE1qsiMV2b2pEPnVWGBH3m6ha
N+qh8B2luRkoTWKvbV3+sDMQ/VtjnguXidMSyFfiOzS2GSJCfLIY3zGJ/KKK+NyTgZqyTHoWIjAp
7kKa/zVWq1qdmYafzaesM2BFDOxwPxpTO+mZd4SJsWuTk1Tjotkd88IDlSi7Av85majR4lX+IFf9
p3psC6iWVgyTfCaJzNcuR3mwR8Zi6ELpJD1awPc8USuZsBaMNUbzi3OKUd+nUANwhszAglgJLe0S
KiamvtInEjpJo5ttql13PV4NDwAoV5Y3HNkasGNmycnCXTfelYmDf7VEi/hePqp3U2ybR7rkcX9E
zxm3cVOgHqESXkWW3eSOHK3N0DZ/zPfAPx3tGY9rRbP11knRgihcepmIyetHGa+M9iZtnKH3sPDk
gOpibyzcmrKstcVj/LZs9Jvpqes3SnwXqNdT7ymE5+N0LPfyU70JttlV6827YB1BF0jWgtfup6Pq
Jmt6q9/4ezeE94f8ebgqr+XVQFxSrkEFVvG1wZL03QbZO5hA9W6K1m1ymNvjmBwylftw1SOOoXR8
1WoJhz4SUb0nGLcSR47kqAbvxhmOwv0SGw/ikdsPvhek4ffikfma+Ki8CcTIdE+f2ECq42meXeYw
FETEGP2onHRXdzHdsbUVvu2rcIV4vyu78mp+w7hOtGzhPn9ZLN/QzAbcdj+w70y7euVBL6FmM+/0
x/DUFHZ0V9xRCgm78haJ8/C1z5dT0/ppHQfBUSUgaDZ/3rz0BC1GSQkFht29FV5+qG6iR9omO/O6
21kb/RS/ou2/H3b1VXqn/Zh28iF5sRQax9BnaArzqzDu4nsFKxXLRYgFj8BW2mvKslUBkKX9bePv
zeZ6sPDhS4pd2m+m8Wrsb7v2GKmHQF1FYIJ1RHTcUlpFJkGH8OCmAtI/a4RhhG4zR+soXA2GQxdD
LR39Ow1rHdP42M0aR4tZLXbyDceOBVkg2Lo3tceyO8jyZsKMdIKMdUgaB0vfhs+dXwndIW1vhNZ3
Eu1gRQ9lsPMb2/iir/upiwwGFbgn1E7AiTrYz48hxOyQ0fDHFk77nJU3ghLl+z5bpJX6UUWRQpu+
yOo/Xw/w9cJho/cBqu5yOB0XOjpIg5CcfBrKyF9iM9HW1a4Qk5+TKXwF8rwwHqeGoLlDzgHCTpJE
4sRFS96KS6VHlTI5xY1fuvOUvWhy3h2xtaydqf0BBs6PJqqksF10BkFchCNcsRyd2ljnuGozmd5T
w6h+EtYtuH2ntEBaW0Hz4/ep0+Vj4cnTDVq661hMoQZ80V2vRlgDbZxFp3e1GKHuWKa63uJyoDgQ
Dbvt7y/3ztv4dSq5XA9OITPJBQZhvFcBv2T5SWllc9mk0clE4GqfVtPVGCPgkDRh40bR/KPSqaim
WIm8yZwZtISmsaI1nDuFmtb7vqZm5PPUeGfCINQtoaOtVxpXZZR8cca9o44/3Om7Ow8oCk4Vno12
8WSaTKj8pFbms/y943oSSkJ2eifcqGvt7K+RLfGKW+al4TnYFa/KN0I9Q9HoO0aFcPPIV2pg2PFR
LVboldGuSQFAdNcZDZcI16xVkrikJGgmy7R+pIjz/9yp12q/sU5ZvA+kfY5AYrUny6tSJ65t+GCK
trJMp589zeztRc6xXXU1ScSK0Sc8PUF1q+yQyzRvbwX/NJDuI9JUefQESESmPf+rCHb0UnjTLRSB
CgtFkAfNwnLr4dAxRCFdIpfjPPrWEv3AWKE+h5dl7NYkgZpTDl884nfQy+UjhuvBWIf/6LZfxIAE
4ivt11Q8zyVEny5LoEaOGvJxHJSlMMo2u/a5X3zPyoTsKhNvVMl/i62k2DIUOf5+aV727Bb/C41z
fTFrQYNUvMhpKIVDnS2bn2U5kpjipDeqOvRrP/ohyR1Z6/3UF5t4GL/SIV2+78eHwHUhVxGcUEfB
dvJjIEQxP7P0JsrPvSWsWglQVzminxNhwJ7JkUwzS2+833/UT5uejwrql8yNTgLc6Ys2gqBKbSMp
VXaOi7j3amM/wXyhyCObj7Nk9ZcvtgCRUGkBcQKX+aKbMAajFpWaxnONq0dkTkiwFfO1kLr7KY2+
ykwvkzO+PU0EoA2kg8uxcgHqUipFpLkdDGd/Tmi55Q25Nrp2X4wA3w+Li3eGkzJyCKwTYLGXLOJY
VcZGqvQeF12abrRe7fEuRJ9Ot8WZ7U/S55gUvdHGTI9a4waip5HvAGjN77toW+T7ODwJ1k057kvN
i/11YWmQdlep5sk4fLVeh3hmda3Ud2XjpoErNetRcC110yD9G0Fa2bdovlEoWvtA9SBJ1PPG8j1L
Y0TtSm+Uk0ytR1IlGGKBG91ld9KDMcLM9ZTIKa/Jvfh6+pD0NmJ/VehJlYOgk4zyWesUjAzT60Lx
2mgzZtexsRrei3i4Qqbg9EBvqlWleIGxRl0u24j+OhnW/SFfd1885MupH69ywcspgI/Bgn3iSagi
RvVRKnZnEZ1jS+9vmPHZsyWPTt/Wj51W3GCD+FVEWiLOxxeLphZzZpbRsljfk/9fjqfcCIc8hYlw
ZnoTUwaO7oTEiadoGtiuvlFdFC9oCfXjJhfawKuK8qvx8uePjXaSqQDRxgkHxd5l7/5yB2KAB/ag
jfk5FdSHNMqwW1VD34mrvPLaWJbduHjrjCL94pN/DgmEYPCY8qK1oX8SCW66KamjvqzPk143u9Zc
C2DxENdwMikQvugvfkJ/0lNcdAWICigzGODMPn5GocVAYKgLLjaY50qUNk2ewiyv3sLhWAh5yWnb
pdgvMkJKy+KLRPBfXB3kKc5YpB+kZsYl37PgvA/zaKrPQi5azCxmt8+Dg9JplatF0WG6GnAMYwgY
PDCZe/yrwRAt9EWFfeG8UK9eRF5ZjZCDNPMaDnuDfoJMXSNaxItOt0er+TJOfVrNXI22GOJBC6r/
spFtDWINxE9rzkAr2g2NrKHdjrD+7E7WHxQ5DB34aBMDZqj9v/+cn7CgQMD5lLxiGrmgUhT54ysO
+TSGUDIBy7IJkFst3oXgofPujKriPq8VdrHMSHpsDQHyo2I6IERNiMRb3QqAYJapiHGeuDIGVT83
zNm/uL1Phz3kI3hsnPYM9tH9vDjs4zIVAOMG4mmqWtMJxukt7KtmpRdlY8sJ032SAQPoOqNMC9YP
dTVFdBV+ayNUUzU1U1etiYtfppPulcpJ1tLOqzMQb2X8xa1+2pjAVS2Sc0RQFJNM/eJO+3we9DHX
y7NVgt+eGyYmVllJji8nP8IKRNnvn8ynA3TBZOMCxgKV0KF6d0P8JfxYTddIOfSs84TfCpBycCup
36Vf7EHtU5xFcB0IDX0bBgEgcS+S60GrlaKR0+hcAVZDicKSnxRpPDXhvA2rqLjSVdBqwTQzBFar
cq9r3IclpMoBffQbXBmsI2TtZOXPwHtGQ9uhqzZcl1qk7BOJnoI+P6pmxmi3jvUbKxTADc2dtJrl
HyZAXiH0X6wgFLbcBt1SmsJyOl5blUa3O7dUJ60n0AYiiUqrCjsh8YuTleVurLS8gHlW16UhompC
d9Rvzf52NrzUl60TsIJJa4ujUbXTdRt9kZ5+qihh7Cx2u/BjOJ44nJSPO6qJVBMxrTQ+z22GJbvJ
SLgXq8I1UqnAlZqWXxL3qiM28MLVzAS1qxTIgrai9Sq24gG/R08Z1f6bKlvOXNMKqGWrXiEyoH5x
cF8QUk1oRdwpd8kWQ03qk91EJedBZ5l5dNYGIVoriJTfSC2iOUHfyvbUsqIQiwZQgHpyWtA7VRgw
ijXbP+wqwS0VKXGFpgcQ6GerOZkRhLGiq8zoodmq3TpKm+ZKFYJ960vy5ver/9Phy1qEEoCmArgM
jU338RkrXV6jnTr0C7TLQjeltq8YstkYSjBXsQb0vs2xc//6NYmUqHAtgp5Ey4/XHGQNqK7Z1yc5
bn/MafOahem31E+2melzGjIAE8Twi5xcujSw4h2R+HOxBVRnLaHl41UxlahlPW3HUx65Sg5r+WxY
iCaOD3luBzUuD9Kjlh0gJLXVLtMB7wDSXKSrLYrVACWaykOk2Q4g9iBgjdUzBnGNq1CyNRMAA3+2
gxlMhvxitOCAX/SxgFi1r+n8QQKS+5teTuiMbeLcnrKTPF73wHzKZONPxzZ1jcnLE4pOKqIHNHyd
vrzPpBckTHHzRWNnq1orK3wD/5uGtAhRf6G1nqn3erExv+W6O+SPirJHrTlBT753mqNmet3ESAzk
D/NS3dM7BxlUuxvfhPKU0CZHgigf4XAfVP3GqO99Gnn6NzVVUSK+Cbjh+oSSdV+sSrRbRlqy11Pp
TgjDPxF+mXxFSMYYKxiNbKqs8pLFSJpzHUTkWvqL1iPv723ZXDIEUWCYl2jIVJxQedZlQqWiAKEY
6XL60XUAvrYY+q8sNv+h7/EhH2aZLDvB4lhAVuSSBRtpWSZGlTqcOnU1yLeFbuNl1qBHnIqVozWe
ltIx0B4N89kqDz4vsfDPYfsYdrtGeVLUV0l9HQd6XeUxKF9T4RD6iEh5avJt7taA37pi74sMY+4l
836aOluNvwW97CB5bFu+voqYl6Gs1fqMNkBX9IBHhmTrd6chPBTyOjAfOwusVPlTbmoHLytWSuA0
2JJJyDm1Vcl6/mb5uylEWghaz6Bri9Y6Yt+pMzbttg8FTxlyB80CkHTq0NFDGejO0WFOWnfqwUkw
VLMKiA1ICeFODwNCBSjM0kGkXFBeJe1nJJR2Lh2tx5GqqkbERwDRn9M2CB6rAt8Sbn2isV3zVRku
0+CLNFofgMfYYjShrcSxkjDp7p+073AIBpryONk99KCWUkc2b+vyFCc/VabIiYws/bg14UhbwZ0V
3EZIm+onEehM+Ii5n6XvK3wHZphFIN6y+ORzM6q1tYp1Vz6BowLPjPS+AoyCFdutBc01AajTkq7w
t7Tnh4LDz/FD27IcGi4M1Lp7+U06j7jlwsZUQXklVzKUBdVBBzwLva68FW4ZD/Yvyh6FDhr10brI
HbX2BiJCa6vgOWjcAGNDAQpIH6el6CbmyyA/CBYmPR5DIWSp+sHtEgSJnCpEMHxtxJs0X1sUyf4u
As84fLcaepNb2dhW0yquV8NCy0MrahTQo1j+eJxu2ho0OkS5Zvwmhkigyk9d8TQy0AWOO4Su8TD8
RPqKuR5iWLAMmdTW8p2V7PzUyeVd0D4G5jadvxv988zKNGGxmOQdy9C6C72EOMY6YTxqrYvOU0y8
w/YA4wmF/Mj7q1o4J0Ckki3F2SjvkhQEwVXWeXF5ja+InTcvyTJYHu2k2ebSrcrNC+XPXrrt07M/
nmOmjg06++PerLc6R3uR3OfhARc2RVrLwTrMdmqw9uOrpNvF6a7qljpfmTfAJPP5Rsr3uJzl6irT
TtPwDUaf0t936SrbdsXNZK5HdVVGd3UCR/AkdccOBID/TWZ7zONWszzLvALRnmkbpHWQggjBQ+10
JpNfmQmpS75/EUhg0iO6DxwO77BLRFyfF20RtVN/mpkERoBM07i1DfRpVpMknuM4HbZzpQ83aotq
f5MFV/koR65v+eE6FGmnVJ1MgzgZEQyTgc5VCXmw0SutY+gZgIbMZ5Zid1Z/Z8b5Xesvg1y5wOdF
BAaxIMJyUFttFo7ralxkdXu0P/qGYyq1xMTRwm8IDUh2aWQVsNkeAorp6VXrRKkO8HMu1kmPyNvv
z/3PdSiZEdTDpSC0RBHTqI9HsFCirSOFQnqWfXE46mHvVkruoozX23MvcRj3sFrM4GXsGvSCxOAr
C27p0zvhBhai4EKCXMrwJUn/JdfXOgkvd01Lz1Rx6lVQHmkLTKuyVd+iBgxh2yJymNZ0ietpHJw8
mX/CHmf4VLLQf/8sPvVAlztBIEdmDoSo83uj+Jc7GXBftVK0Sc5zKj4F2szZPVF6FeS8ax2VG4u4
/vsrvqdVHxbkckkdBWuw/Bp14EUlnmdK2syySg+0GVrXLPLBaRPjh1Ja5jFTAxgUnbzVazxSzKLx
PV+tb+pRvlM4DHd4lgPt07P7QK75Z+ZUkwLlvdPWiW3Jr8bIoQUNevziKb3Duz7eM3SDRfFrcTOX
xPfE+5fHFM1+lEx4VoGHY330Uh6u+1FEGNDvelcaotYr03625YC6SQe2u5hpHFuwFgFzxy5P+5Ua
WNJ6EsVuLXeqrVUIASVdIK0Cv9FXWl5Ya9NYyDBZDCoDie11I5X6ZiqAX4Vh9GNCzvFqQlVwmOSv
nBOXku/yw8HN5JWgr71U5h9XYzOVo1+oc3KWYVfYqDPdTWL8RX5/6c7I28YD75eLXLx1P9ASWU58
EDWNyMRjNrJVJNUlgBp+Uk2of0YgI5+T0pNN0QDTG+ux6m7yMS1XsSHWq5TSG5eOm9GEKDT0YL8Y
PzkimAZ3jicAr8B9/RESU6arsPwEc1OqAfyEUjBWlsvbVb5K5T/v4qWrLtPOQr8X7OLFLi4jU0c/
ZxZOegvCaXGU8iqxp0tgBgPebRQtOnlBF1xp49LnDYIafq2pg9QazC8W6Hsv/+IdMsLQQU0uswzK
1Y/vsLWwsqJMEk5dla61VunXVctTFGZ1W2gybAW5nFYz8Dw10RxZmpQbK2pJEiBMeIFGEqZljFxi
4ytE47+8scUuHiIfDc5PBud5OeRxWtfCqbKmGc3H4bRYk5EfpC6xDRZw3j71ne+OPu8wC4U99q+D
Y0zApXphbNCeC8/4Iz3+5SBEOU/U4+1pMFwu5VFqrJriKSiDc+qb+fVMPasr3dpPzWE/5/5W9xGs
KhMzcEZ1FB2Vv+XoTanvNQ1vbmE/FlcK41JVzIVNgAg5uYL+hjD8tKqmXHRGCBLvN/z/BVb+F5Xw
L+/uk4Dj+TnK279tXtPX/Pl//+3/ND9e8yYq8ndHhbtF4P05/9vP5785XR4+/6rz+P5t/9DZVv9u
MlZ41zcBq4TSNjv5H+orAhorKKlQ/tMzEVmhC/j1T4Vj4++Lx8Ii8AXTS5aZvv+3/oqgovG++Hoy
tGRaApnjL8ivXOQjoDFMbbF1kHC0ROsFVNfHzTuPKA5nRbjDP65PV41RMDlzc4il+abOpT67Z8RX
Fi9Boo6wSUNBqUn9pY40K5aNEMD+Lw/4+I+o8avLwkV6wtgHgiH7gg8NW2XpJn28H1lHy9u0IJqm
4cLSMKuO3L2Py6xWHF2ZiuiH0DcmKiAFPm7gFppZsxo8HGdFSN3IKPxc8EZ9lqlZa+sr+MpFAwU5
fGSlSdvQxJFFGkbqxd0FVpZaJKCdXTCVATaP3U9F8o+5X7rGnRz9BTsPGd0A8V0QKQQdLTWrY5yn
o7XC5nPBRAWB+ZVB7wXAApzCInGwaP6Tzy0dguW4+CVHkBmB5oIe7epcS4vJw2heHa+ExOqYIldD
imYJbBx5ppDtxCSvHoh+ar9NJCsyTGdxiNTR3R2EaQZuaeXI2Kn61MR3mZQa38hI07F3kzqOAGbX
vdYBMsJpUfzDFvd/IM7cFRk//mv5zj+KcqojEDPvm+Cfv/u3susf/hHmI3/c3rL5P/zGy1tKk9vu
tZ5Or02X/uMCwWux/M3/9It/mELcTSWmED+KLm+X74aXVv4hXigc3/9e5+muSF4vlGQZ4v8p74Q5
HIKxEICXHBFqF9OXf0aYxbZFBpZk0ptlrroQv/6MMCb+EphIsPUhzaKEtOz8PzXUrb8zjSQwUSIw
icLx6K+EmPce9T/zA2gVTIVI8Rm/iUQz9ZJSKcNomGa9FM+ydKtUNzlKzas4v53kfSGjcLxVxFMZ
XMGcsn3Y//p1mXlNvJp3KlrZ33B9m2FDWbsuXxflLmBB+6MdvAFwBeV2R2ugcMnO+vhojNcwUbvU
DdQbFKNHad/qCxXbWsz4vFG5qizVhgioz0iR4ZgH7aZDb+g+rJ/EyMlKp1rDq2p7807QS7eFRCnF
Oy0/RtF3QXrS85tRPFjzpqluUvkmh2YognY39YOUPAQqPTDUi3D0nMAxBlhb2Ilb3TTVjhD+10Lk
H8+TM4YXzqxGvwRyDKLcFmaYiecm0h61PojcMVCNvTIb342xY35hMVUVVsM3YWy1g6FMvRsPYIp+
WYP/KlJ/TN2X21jG1UwzgUxxdi3S/b/GnDxvzFJp1PmchPKD1EnmSQvEaE/HV4vix8EsnvVSvc/E
UaCnVa9lsZQdTUmncxGDNuil+9/fz1IpfFhlFJAsLgZLSOBwdF4U1kVhysGkmMO5lmtx1ZWRtWpm
9bFVcFiP9Z2sSNgGAcfx3i/7PxC0/l+zUCM4/PIGPiVHd13/nHYfwxj/4E97EcPCogHaKQNoTvJf
7EVwVPi7iG8IWEkNgMd7uPozJmlkPZxeFmmJyM/o0v0zJuFss1izK/QL+GeypfyVmLQEvo+rBcgG
vQdCG2kGwkUX85fGUMtWK7WWrhn9QLxD9f2o0JfTsk7dRF1jbnOcK9d6UBdHuVfKnVr65Sqd9PnY
KGO/75IkBbKWr4OAgbpZVMmVhVnEnSSN+ZWRi/B1UD7bqHUz7yNpFuHPYauGeggcbjS96i8aGx8/
DtF9GexAlSfQA38yL92eRbXWUNNS1LNGYe8GWW56sWn+QBxM2P7ykv/Ftv+4zf640pJkmIwGSDQu
ir0ua6x4KDvtLGcAl8JwNLfzCBkt18qMXnSoH8puUQi3Umn+IuL8iw/JFUl2dDA6xL3l1n5JckLs
t0YzE/2zFqH+gm5HsE99lR6Wpk/e7z/lp0uxyMylR2RZSMMyKft4qZh101t9Vt0Jg96uwkl/zvRQ
dIRR+kMd/9+yGN4xEf+MWzxQdFwQWmQZkvvSj7uIWyTcepDpU3WXGHhvBs0WU/uVObdXeSV6FaYK
aDDamrLNA4zE1G+VKNxKhezE4EX9Z0inqoqTs9BswqHdTdlRrOmu99itqtkqS89aF96PGoyCbCEM
NXtAv/u6pz8Uwv3sZOn4++e23OzHD8NJr7A96Sxy4cvmojlOsR5iE4XW8gA9TqTTNL479Ext4USq
kK9+f71PqxE80SIUgioH5xEr4+N7Kge4mPFUq3fkxfp69kcgccIIkSDz822Ji/ttIhg0HeovV8jH
0295bWBsUKtn59FfIvv6eGUjjkdAK5F61xn6gIZeDj9C9rMvdttlC4PLMPVD6sNCq4uG8aWWr1RK
nJaAYu86XwKIKoTJRk2EeZ1kBqwuM3UZJDe2HzAdCGqaLo0f6natNsh6ZXV0DZlY8QQUqLuKCva/
U9D/JA5A2LQMetmkn4v+yEUALccq7YrYD+4jPygcP227G0Nibu2XjLEkZsJeLwF3NKh4fn/hd3D6
hzVGKsvZQOqBPu9iR/jxyUvtjGawrtX3rcrcjFmdFoaAFYf8tmqmb7XS4x87TY4RWBikp8pLi77k
oECjzFQfMl93DAelsWnyPBdtuU46+TWQlNaGa/RSAAtTzXk9lpU3QpD8/Z1f1NqsmaXMh+36f9k7
l91Gsmw9vwpRk3MOYKoZvBNwN5CkKFGpSypTyqyTNRFCUhQZFMkggxGkyAMDnvghPPaoB5556Fm9
iZ/E34qLFDvIkpTa0V3bBbPOKVSm1Jv7uq7/+hdOLMUIpFfVmZeJMteH29Xm66JRPb+B0Hg9mR96
7c7FsgOb2qzeawQzetvWf7YSBP7/t1J+As8HxTXxNBHVUZ8m0gxPF3nHaqEGdz53/IAoTtyaKmvA
7B0rNWgqdDfDJiE+kcRdnr0sfsQbJcpMHyskeaY3JkZLjeoT0hugWQn5yTNJnCx+RBamiryEO1Vy
Le0fMWh4dVye52exM/V2DjJGkYgbumF9fBJOT0f1cbdlOdMVyWBqCMqUUFqbC1LO1fXhZtHbbL8u
hpCT9Qk0jhv9NqwGNx8nXncERLjV41l5D4PW3UOzW4cXofllsbhs3lxsO8cEgOqTQWv7M9QO49a9
kDjMiJW6wd2i/tmqn90Mr1c3JyMMkFYPLgqrYbujq/bDRTm8aM0/Lqqny+al1z6rjy9Xy9MH/n1a
vjndup+Wj9CwUghzc2qRda66FzSnoOx129sGFy2hI4Va4uGWptQ3VDh0vjXcTx70jD4t3+oXPiyM
yw6lEtRiTs6n1F6sTprW0ermFBaJ5uwamr6HWq8K8fR4UPVPRmu7uoL+zqOihD7j4/DLdHM1ql1v
Kyflh5+t7S+rh5PW6PxmOZgGJ83N6XB9DAd4c33UnA9gRmh0zprWTXc7+daBlO6hF9Cg6OHT4+a4
6cJM8mnUObPW/fEEarXB4+hjbX2+WV1S1be8IZEClcl3ga9Qa41oqeGwlmmpMWhRTbr9d2hPBlSM
yf95R9v6z6PHz+HD9XwNY+T4dEqFR+PCr18tllc3k/PxaEB98Bh2wnbfnUmJ6cP2kKZgm+ZHvzyA
/q1KPZ91VJ0fL0afosfyQ3Jkf/BFhniKvpgRVsFFpQABDDmcVdgIFHgQ4vh90fB15gbOfekqsANn
WTqn1Yhf+hQGk407G+6j2N47fCItWjShI0CIjUDMELyxIK1Szu3mQRPKNlQmrSvipETi/lTbBzhK
wG4gpgaLqcR8kSN4PSymUpOQLSnXH2qumKvlBVuKJBPCb7wFwi/EIlVVVA3Jtq/c5vD7YgUgb+WP
Gl+s5fhijrtSXiycxTQ4XjzwSB6Hk+AIT+ZwXJ/2g/aC5lFjrrg/q91n9nqPPaEmg5MJAR+k5SOV
HPgw6oTWPqjLzWY1/D59mC+OysMmDFDyrwd4CQ5p9079dVj5+eXvzClkia4L4B5ODZwnSGzz5uOy
Vp2VN2W3dr1plk8blt+f0nzo23AzWnQDfzTp+4vHem+2oCJ3MRt9a1Ip+fIEuH8ZmV1HnRC0RTtg
+1MMtMN+MR3NQrb0sf1l29h0OxBojRbk4uswyDbLJxWonKApql2Qdd2+YlfufnFD1BUROWFW4x91
t/3lcEQ5Ta32pdosw53QoihkTdCyW7tZXXWW66MlAOyGNR8svPr3l5eM9lMWzRXmgInVcM40CZDk
nPrdwFUbsymgqc80v+tSrts9P//l5GTaoz/e8ap7c9a46PQbF8Ggfdg8aZ64MMP4p7DDXJT7ML8d
dnqdPoRF/L383nzgD2aDoHvpDwL+s9OvnlQvgy5MePzi3ap3d9k8hGbgu3/a6dcPaUB+Mr5df98A
k8XIg9C1cT48mfeti+3F8Kzz9fEzlQjj7uayerLqlntAVXqrbqvv9+8uGfTuLuA/H3vhIfvUcw8/
Nw7DHpwY9H8DXcR/1brUaff9w8px5djrV45XR7Tg+3V8QgnHIW3hBp1B43B87A2gi6RUd3tfubBO
Nl8ePz1+Kp/Cz9xvnVXPy4PKMfQEcIJQ48hoFqS3Mn673zgpH9W6ncH2sn5Ro1fe+Jg+eb1fB6de
FxqiXutQfq1zuBgsTpeDSe9q2gWk14O49JiawhP4aY4718vBuvsaq3cU58sYHvF5UizZgYyQFH7e
8HApUb1ZNMqTz0eHn67hPj5d9Lzj4efVrQtqMuiOaCA471MOCUHuYNinxq1vdSlEOtoO3L53zK/2
cVaOnOOLj5sucLXe1aa7HgwPQeh1+Yv+uP9wuGHWE7Z8Jv9/vrF66+7nEZqxC+fh7GvnErYFlz8f
rgflw+HRrCf/28Hg5YsbhYRy64Tenl6gpGwRwvkw9rw+XQc3q9r08+OkMwQPum5/fFwtxmDtZsdr
l0pWbzMWTq82HkewOIv/BSPAKJyOTqI/LTfr77Phanm8mFJ2CS9ZiP7erHrW4xwS4pUHrLFpLSon
N9a651cfvY/RvywQwqMqWJhWyAsl3oaD10I08IzqlIStP93MxpWPNzy8jxiByb9mXhPY+s2wdfj8
d9HvUfvbfkWKRV1DcjtDxo5wEIqNAFTeSb3Zzh7HG1iDPhNn+1iul8/qs9GXcTA6a0+dchBcWTe0
PXQfLmpl67za2BK3bh9JIn7YAW6y6FXhMKvcD0cwv9dpFzqe2Z7X+bxoubDOdE7DafBzSGD+Zrme
dGe3bn39naT3wAOi2Nj4lMmHFx2veexa39rWtt2HufOSysTjxfwRroLt6LhJKwLIk84eg4cjODz7
6/pN3xt9IlAGl8a8f0MtndeiNry5GkxgjSH7d1ivB6djrMzaBCtxMflSm82u1lDhriHzfvlS5TRQ
JAxpkEKCBJZLwvl5N3o6boedanU6+lx5QNUE4xZtiqvQG1R+rQTwFLnBsdW4BJx69DjsrH7wyzky
TgwVKHxXHbRBzgh49FvLxjywbqBrpjkBHXdAylIa031Ea3TXs5uv1uNnOtTTxKtOISKTe+XiqFoo
sp/QgXDxCyM/9VESY8kE9Bprv718BGn3abysOg9TrHjqcUD/D+HTGS4b3XFQa1D8R9eEznhpHb+y
9eq3E9UjwGe1InoAEgYYiuq3z+sh1PVhA9oi6wFShPqQTnjth1MrBMBauSlPjiCEhQG54Z3TDOvE
3brh+UMDBkML/wrQCej5mV2vb2eHw2A7gUp7fjcfz5fX05Y/foU0cv9MCRpAc0TWOd8VeNauuN4E
O+I6tNzvVH5Rn1eBWtqttU4BLHwPHxqA5gBrTbaT15JNUUb7+W0TsiCQ1yD+hHSnnx2BNnWXrPXU
b1fpYvB5MgsPJ+v1TX++2p4ckWqfgzzxqXANq0PCjQ9bWMbdEfxPLYqmuTSnw5lAnxdh54y+T4Mh
/Q5OV3Xr39ub2fpzsK76x74PAUX0R/quLfqNOtQtsw0woKCy+RoOpxPawlc+tRf18edWML/5Wg8u
ttP15mw8/NhpjVZXnjXye6M5JObj+qZyOHpsjHvL9Wz1cTubVQ4pAw6+tIY3F5XmqnFIauhrdH8K
cIWyntDf/lFZn2See5PRuF9x/Fl+eukBYrmGoySXzn7TL7080Nuy2zsYm2hGUWL9pQEmNhMO78mb
l+mVGpnKlFxzD/lgMk682TD9eZOfA6wBDiOUIuIjZY/ypU14eX27ef/dzXxpCU605yf3f/2JiteM
dHqa0Q9tQvWg3RJgjOBks6tvkE8DjYLphTCVD64TXm7mguzO+i0re8vvvG31Qpat+N0/egOawBjw
FshtiQfMB02V3YKO+NTcDrBMTz83bAuYsdYWlCWUGH3yi2/UDuJVR4Q68eaYtXiBYWstvlEROFyH
xB8EXPJRBUDUq4znT74p/hj3/uMJ5YTyD7z+Wu2A3C4BIGJYezag2SQAjfgjLRv/GC1t2hXQfQD1
5gGOFzEzBF30UcUgYEoCOPJAkh2KZY5BUlBXA9QtYoqIvma6QFaYEYIWgAs+sCyYqgYw77WkAPHR
lzYg6oGOdZzYAMRfTXsEAmbV2gHOmFQS3QQbqgAst1AO5JFIvQvSjo9xa9c1AcqWhf0DjT09SJ6W
mL3+rQMQRZZgjWIRaN771xUAZQsLgJBpFGDJLL0M1grCHMQCBcLRx7jT1xX+VuuAjIhFnX5iALLC
7A40uRwg+AQQYOoOJE/y/TaA1aBZK4+f7m1Pa8zsASX9B1x+roF5jx/DRFPyod2hJic1lniAOQuw
3GhjIUpdZSIczHMBhUpQS/ij3+lII5SNiYBT9T8d2gEoQGNFYjG+H8YZgSgtrR2g8CUiy6BKJN4C
VQvW8QOIfounEG+AcW5AAVEAiy2woNGqJp5Q7hJQCwAYjb6JCXjXIPtXSn20jr9cbRwQ5UHIg6mJ
P4oWAENzAKTXaoGViy6AcWpQsu5xdOb9agA3gNQ9RT7kjvdsAloAVhkQRVAtGboJuoKwjqlH/TqB
afX94wICvoKdkbCwmUuv61rBSDjKWKUuLjl7blPWBqgd4AMDq5ekOm/NoNev6/og+4H+S4FiIvjU
lXMnaINHf6s0Amjc25fMipb4qzUPyNjV4I3Y+/CtCjEiAiAQKph29hERldbayxUBX0IR0ElUe+Th
Zm8+jx8WCeDA1ELKx7zz1xV7ZQIctHsFtpOev/oEqjV8INSC3JBUMZglA+B813wD+EBgh6Bppmgi
XWP2FlSIkYHFB9wUGxsGCUDJrmu9gWr9oIV5K4TKitAvt+K4GGVMJNLlY5zwB/GluXhsezQbKAFK
f/YcfJWSeIoxaEiayAfjnr9A7PSOn/g3aySTiBCUj/r6SZFIHRueUZIEMU8LCG5IawtqFDrjAOAC
A7SPPrmHQHxMSivSn0qQwDAJGJ/K+61/EfLwwZILSxepbEGHogLKvCE2gs5BPlwSs3ZA2/+xxMYl
xZ8GekTTZ1RAudGh5J1CG4ot4i2Ib51JmkD3HZDxpVxQimiTSCC3KrMFVchDoBejIibZI+N0oWBE
tSQB9qBccKFtTw45FxAkWxCRrJEvi3WieQpBuqBobYIFIqSOwQuE+ummZ65BuU0RApESKKKSH8cJ
CJNegq5NTF5AeHshSNsbEy+32wcCryc5kihN8zRCLKHfrxFE3IG8poQjvuhSfZa5BVUUAreE7Ely
CYzTCAL71HoHyDuq7iigU1eOLqxLSugJMGDc9W9oW8WkgwVAKy5/5szL0L5AbRAVFcaXwrilV+MZ
vf/aQ3tzIMQ2qIA0JaTugYACyQdTa2uaCSRkFFoXHmcIkK+8+cTEUV0BdqZBoLneSlJOBgl8YT/T
WjrWH75/i1KtnNmHpKfyAIxykmMxaNFC6q+16DJWPzF9GqdR8x591MUTGQDKj1/QMM/pE0ZPrcVL
VSSrkw6/+6ycdu2A6kr67WXeAt9n0PFL8w6tHZCslnQCIbEbf1Q9x9IPIPYHHJz4VgatHUpQ3cV3
DuqUKNLRZi/0k5AA0oCEYKoFjDNvpL+d1vFj5rdoTUUtc+7cK2g42h6SEDXOqgWFoLvqA4rFOiQy
0RgZ06bWFqOuRqD/+ToY9ty1tXsVMLug3YXYLbN0st80ZRAOSvOsOW0VhwwTNwVHhe3LLprnzyUn
npE6sdG9MkrE6R44D7xC5g4qNHXt4P2kJWUNkiHTFq0fykV2gdijG1ritqoeDHh36MzQeWlFT6xG
DDp2YXTQEutlCeJBBx6RjMV6PX/zobpjExJ3waC1k4XRXHy9JkFaUrUZlErm1fMi4oNPCzqMO36S
8JpbUIbskF6Iz3DOXCCbV38Q0UQR2zLu+euatORxqb/FN5e1ZQ5ePB181wovI41XGbd2XXFP3ALi
DVll8uEmZbYgquOgzVMtyRga9O61jXmOHUdG2lkkmWrVj5XyBvHsaXj35OaaZdxJkbie1Ee0VYlJ
ssa9rrw8emxeGhmbat/W4xiDRuQOFC+Kj2ryVLrnbD65Jdj+5PuNzd1o27stzB963rQgso0/OTnY
oJoFdqJnKWFcZAeGXt23QGiHHB6nLGHBjAjE0xFaIqg1jTN84eDUXHWVYh2OnHyMuugmAUwpYCRq
b6jwo75ac+31BoVK4uc9ZaOUc5eHD2V01USTV7uGGZdG6O/RfKqXJ8gm+rvChGUqallo0bSUHkYd
jHco/tTiUdV+uU02H8JlqMCTVI6BAQ7dZ0+Ag4QMmI1cFE+6wNTJ4FLY9IxsM8voEcYvrfOvdw4k
VSUkP/ENUJ19nr2IPYi1nk0is3ZAkk1aO9Cgdg8UAgI+MWlU2S96MEI2GqflLe3D7xDNFNZKmNPi
jyr+MIREG1KzlPzYOJWfJJDfb/BK5TLRLKn9ideoir+6wHgI/9HaIP4Yl8JIqknevwNVShdod0Yi
5/mFZ+29joAaiSqlDgGvwzABoGvrStEWHj29eFSLB9Su8LDC/vl0NcxauXb+VoAa9KcApJUv12qJ
E0QqPzGtDAp0aMPVUWngUojzSH+MzE2vxeKOVkyJuDPuplvaj72GwCduTWA7+ajiTtLV0hyCMvbE
4DHtsbd0bT2K0fFiatJxK94CVdvj3kL0SDMH6d0UfYzbgdgOeb/AF3J7S7gIck4u6Vt6+0gVh7Hy
Tje03YSOK7rc0t1IPjuH3yF0Qpgz/ql5hWpUV2hau8RxSdFTr7dDU1OlsRyAXLjM44sfexYGSf62
bloHmiopQQF0rEb0qnh57Zo4+vHKJblvlqYX+KyWkwM2DxpbWsGlFEyq4C+jFEUpUMBk3NK1A1uS
qqd3E0ev6HuCO9AyEdigAUH0Mc62p5Rc89jbxPRa8k8aylZNXJz/iiD0aU6a3HzjTl9X37cPCFwR
r04xaDngDi1jSOpUpHIzjn/E0QSDpJ52MrtB3S09JcS/iw9ZFX7CXSmtaVuph2fcDrR1HTxqcInb
4+akXrwqCMDysH4p2EoegXnyP6kVfL/Rh3GHzq9Rd4VIyTg9UJJwM6AskZaB8jFOCEoLdj3VB2CF
hK50o4uXyHXK7EAZfjJ4uSDuS6tzjfP7kvv4/tOX5A2N+CrwL6lrpw5HjD5uflKrZ9zxI5V1z19y
2mBW0PXq4pF89HSUbsrJ3TfO7ANkq7t4iW/i1TWE6Tt767kSAF2kBCv+CoM0XrWlu2qiWri3gJHT
rFbOzyPuDVMj9q5xuo5Mi+6JQ8dHaItKc3XR5TaBXmGpo/Y6dm9jb9qkg9cmIy+zRlox0KQqWWNF
FXg1WMow+aU/ZawLDJR3utYOdEu0nG/BuP0MU8q8fAIAkuqkYCX1dqMLZ9I10K69FG+3irX3VHer
Cj/AEkLFwAuRni5mefqkYTUFgBRXQshJXD+v78QXwgqAoe7JEDJt8brhrapEseBfaO/n4IjYeHGJ
aUoay0DjlB+RWc3zr1GjApyhisH3dMyZ94/D2xAqLlAf8RYY9wSasVB+v7nbIGvbhH0CCHO8xJwm
JNET4ffSjKeBZoA2JVEN3I4wbmc1XeYWQMcpnSpbyTPAKDBOEEqAWs/xax4IWBkrN0noqVoAzjZh
pKI5Q3xJomyAWfIQwjjNPRAIk5CMgFlXHwHEDADeIORMttkg/c+11Vy1hX6PMdypDFSdH7Lb0FUS
7IiaZyEl4y80ag84Lq3bDyUlUU1oyZ5iv8oeULmCFCQLamAJkzYBhZCR4eABakOVZKVeE5p2Cw6u
BM5poNTTr0gXK48a30Y9yWCrViDtaGh3TtgjlXrGJXxSeuz3639g3DSwrZHjTAO+yi3AQYraC9Ou
IjaQDHSE41N5/xZIvLdNVJNajScrL/sQSPfBxwE5g6lOINappgCEjBs/APolmn1HH1UWtIC6VIWO
vpFsgYEPQdcQRg/CSCobsDf0HdESQ1AEvtu40CcUgZrnjx8MBRHUHCmgQRWEHVipBdoJecmTk2CW
9Uf0UnMLaD+IidOEfWsvP4uw1jYECpW0gTTJ/tEOBVLTQc+dqCWHIv0JAbbJhAlReywWjLv6VkIi
8X7pX0YDkvEC55KjYqKqq4brz403Fd5GZZnupedd51HrGdVXloZMDbpRUuZr7AXQFfyAumFwAMiZ
spCqzh96AYcQVEgKBDUuBmRp1zNT1hGRsbcF9yQf9EnmGlD3lJRPmCT1Erag9798KefBruVgE4mv
Gj20o+1Uaa1dSYp9zIt8IbI13z+hLdoMAWNF9UcfVe/XwDyxO5YQ18Sf6PuMugW6KaAyD1w42eje
zlCZWw8CEpegSWrgudjDMKMnIQZ//xOIINx0GoXC4umAM1sAHKqKdwy9TRIcNjDyqZsCKJMAo4Sf
khYeQfRRQ59iG8Hf06mn/UjNs4G0+3GCcsfMQQXEG8C/1T1oRVuEk0zjluhjXgywqXsPUHJ4d9KY
RsV90rCart1S1co/xok/7aC3mPgw7FK3mOA/VNUvVb3AvYiKm/f0tQsa6bZRbdQF7cbBZsQeZi+K
n0LXp0rvWM+apPeauv5uWVYPmgt8x7N+y2xCg6SHVPS1gfymYtEs9RcVIWrF/XHqLdBuIEBU6Atw
dyoZoW4B7Wfm2sGpaZp+RHZB+Ql7UxLgV90evF8p7kPtGSfztDuQYtm1pbUGqb74eNXTl1CfKPsW
2s60xeOj6p67tN+Cj7Eh7ZUy712wThR2S9tB0xYNZ7TmosusjsbiJHZTNacaOPhBHYjqYDIy7rpr
9xoDtm5FDcczwixz7h1ggDDv0408MX+NM3LQ0brHj3EHxk0KV54DmZk9oLSbBA9wskyto1m6Dg9c
cw8A+lDNDEuVwGUyawfujvOHkWtsmANabM21l6P8VoVMbiaBkdkDCA1g7sHbJ98dfZVJll5Ld/Xc
7pZgnHOcDUhEkpr04Eo/5gU2E8jp++MbdFslOkrnGLHno49y9y2QPSiXJuUuSWLTvNPntWrZuPQR
69Bom2N+tuOzV5/CDgwhFIBxS5cCHK2lo/nkblfbxPaij6r08XAIemAKtc27+cI3oLV2zHeaDVTT
hH2+zaJwldFZp9Gop+AW81L6QiOutQfCwluzaJkFY82+C1CG4EKaDlHRbpzRQ0BGd/V4OUR1edlp
ZY/q5pRb0FOy9EY1bSoWvzeTdJ92QaNYPZRs02Nor5cbMTzU6zgG8f0wL8djJYG39+tAkjgkuRAG
OywWB/SlkBhAqhvjG2fQ+ROU1nwEMHV2uOFkyhNUj2r8EgBqgu2m5PHZL0DkGLUFulqQkm3ajDSb
9JZRjB9Q78BdqG5IGbyN04JAzjSPH1gbpg/YxgxLTcb4ofwD3gjEX9Js3TyMKy2jNLdA8ltAG8hj
Sq4gs3gIzSBzEbcAkpvoS0y69jVdr4fodq3NuSeaH/muWn9S4Ull33M3KuMM4Ko2T3EZ8dYQrp6U
ryJH4gTuA4IzqpuSHq4mXQBL9wJA0YXhU3tioJfCBeX6U+7NL5D7Nc74w2TRfPUWpX0wlBHUS/xe
Xnhm8VGIm8K/ONtplsajA57m4uvw1hHLAa6p5jSw9qAoBuwCh0X0MU7jaQO5KeoGFUQxr8TMsgdO
GEAwbk2wnGkgxLBj1+6fSxUP3izcFam7n9sCgj0RPXfFvJxWFJTV8nWJdMFVIMTUzxDtzPnTpUl8
/WYzpa42z9PRBrNKlR4hfmmWHH/U8yfiQTP5FlfAOHkPB4GuyJM4JxkuyhTjD2vMHj/o9grURVYr
Ja8xz+IrANGATReTFqonT4kbalB4i83zcLX7MSDYm2LiVVPBjh2bOXmpacWQNJi4h+CL7uUn0kUZ
n8i/vQ8fTwD8FnyNydsw8BbEzodGkAdrV3AsuDzxFqjOTksq3DEIn7wd45wdqbzFWtW8CWUsvw4s
lZg6iQ5Q4z2kgqhqbdO5JYF+GGcBRrXnWpYAW0CmR1oyJlugCkNyIsS6KGRKfmqeIVDVbiwvbGXY
ulBTJ6tUX4PQ2EUdG2Guji6cSX6vvhks6CX4fOi9q2gCnB9iIDVhtYo/5olB7WakxLqp0SOlleb5
1S0QJwisPxSuz3UuZnlBNJfQFIGEtDleiL2eOG2UW9AA5gyHA4jfRBkapwkgYtHcAlkjniDwhuc1
ZkwiyEyI90LskyIfJSpm2DVIWiVrGARCXSZ8lcJZmF18R5pTQu/6pCLNE4H6lV0Y/PQtqNFRPhZ1
qvyH2r5DHEiIHcw7eN14PwS+nC+uXsrQq1pAZUgt5GfSfD7+mLcH2m2qLNiMhNkwpawRcEvmDQB9
BvoL9Vmm4tOw96+NfZGytrqEQ2DrVxZPuTO2EaR3SZj1TbbPG35p+bf/HEur3sid3PdngRu4zvJz
6PibL84ynASv/sLvD1ByZLjNyf1ff6pTpm39pPzq9WbuxIPHvyZ//tudF84C+eqh682ihG7mh2mC
N5pq8j9Plrg7e+W7+sm60r8cuI5v+3ejTfSDTTLRC3vq/PWnrj3ybXf2U2b2gr18nsdff1JmmdF6
Lw3b28z9cJmOI3siOULdUY/trV26Cnx3no4lIwMLTf8o2/S+CZ/4troJQtunO9+TpW87k3ScaK5F
bC5zXSiDSnxGd64fPf8+twXieOgOexqubTdIx4m2oFbAsGfOrT3z1BOTBLHudD9Nc3sgMk530M92
YPvpMNEWSE2s7qhXdnjvlj749q1rp6PJ4BGEVnvwjZ8bVcq4dUf9OnMD5z6ac6k/dX07cBQZETkW
ul/ys7MMSl179pDON9qUBslK3ZG/O1NHuXIgcvRHvfBKXLp/WZYm9uw+HU7mDK1H+sf3y7Vjj2FL
V+HtvbtEcN4pTxE63SLE8nU4uy2dLGX+ynFKl1EJ5uuv4sNtWDoPl8o9T0YvYI/+40v/qv/lW//w
v5Tk8jg+G5a//4SuwSHWmjRWoBKB2Fz9VWmzT1k/wbZ2VXhsgKQ6+8d/nlzv6LZTEalvf2ApPb8Y
1VZZ/jHGSs+e2ffKJShC5h/7jjPLPz5BND6v/n02xbnz6N556ThyMOC40j++/0lfYa8FpUuMOt8p
8eZK5+4idHAd0qGjKyC887oLSOT1VbAjqMX11x29xwC+PSl9mDoIJuVY8XkE7fO734CYeQo/v2iG
2r57e+vkdDqAGyoIge29Mv4f94DJElFDqciCxAPIP0pM/RnL2HmP6u95d+zBK7+jmPl/0AP/8Gv+
JrQk0KaeU7LkN16BDzOMr7sgd8FA1O/I7x8cd5kzkKDo1JtpP/S9uZOOEYmLCoSv6V+kAuPHpnnh
+cFo7xOLdITe1oaYFPYktw88Xc2NuPLC/XOWeNCOWPux/fgkL0GdMaH4dh2MOShDkBfo+F3r/Me+
4xJ7f+jlv6UpkQ5IysC4Evki5vmSD/BWAcedsXMXsUnEEGgVKQQrav5Zk5I69QWFz1GHt35R157w
hnC+86oA+gWpzAW5wPqgKAKmXMDXnTtLb+4F9lQ9KqwwcNDUxTdpeiD1goJJ0V7buT0c+c5tOpK8
PNhmW/IPTdZgVJX+I0V8US9VR6ULJxg5/o7FLDkxUgL1jlTAUu0KrVE6q/T575zdH6elKEVGPL1F
S2Um/f+CFpoQXFAv3o7UyazozYro3vN9xcwh4vu7l/eto4oMVudqFWCbdZ3J0A2n6fwii/KlF/DG
2Xa9JRsbGa0Dx986Q2/lzpQtkbS67p4weTsXfdzVzT9+gN1wMuQBK9OtFTDdQ2c2tX0lXFFEXOHE
ZxvUiIJQVOhubn8Z5FWb0H3oDtvbOncjdW+F40p32CN3x7MTfJ32sLbvOftCHi/qozc+kiNC0XdO
Okl5etIoWXfKx+4ttlouENkp4OSOyZ7Mls4mnaJMWCqDtSfs+MTF1GGL2Ae8fXV3JfGmO9me79mB
en1pSqU/7iCcIXOUTYgoIHXne3K3IxxIuOrP9ySwJ+pspWOD7mw/On7uggGkLGBYIqPn9kaN6YK+
0x/5zA5WudsgZYK6+3DmBqMwb5pEzLq6I19NvJX9kJ9yAXt85iLXA2dGWDWXZawXsc/hozO99UJ/
mG6uSB9LsBm6O3LuTe7Zk3SgaFzhM9Mfd2bngoKNAp7Iucj2dHbRZKWSUneyv+OmREQ/2mN7/tpW
ZUURqvlSEh736dKjnSgiA3FJHCUc2moyt4gg8RcPLac+vKiiXHd75UU7+YGtAi7wVSQ1fXemRLap
Xk/3fI+n+kbL52qegyJEJUfaO7Gyceh85U5AJVvAdNfOvao8aE9QxLBusI2DA+lgco2jEgTdvfj6
IGgPxbgkTpR+zftPLskUnLqz4b2nuo27AdzwOfz0xovxDePqjnvXA2CTTjbakxfjI28c/NyboaCc
oa9e6CK8mivHz2fnWwXsNrlWp+T9ivGi5HxoCl0EZCMOGZ/bd8593tOjBWMR9typt/RWym5T+QTe
q5Oe7fsv4m//TcT/PtesRc0d3GpUXtTglaSZwutf98eF1vYFcXUDbdnVyAYDR8v+VZ8g9xMaTvmu
9CfpX76UcTt2PH+oqrN2AebNl3CZC3NH/YR0xeH1b//bf3A3qjx8Paazb9te2MwiM/tRYjQ9iAgk
kBylmvBTknk7Idfs/P9hN4EonLtVd7YAE6HnLQO79CWXzhPyTd270J+UruzJyiZKmw4mKkbK83WH
Pg7JmkztiWKg7yYgwx/WiwNvdi8ZoHSKkblbROb/gg327WGozNh6MSf/Rm17CYZjqg77erQoe2H7
iZz65zw4yT/rPrcXnuYflWefDMFcKKdQwAv6MBvifGXvYgEKvesFyzV3JjusVcS4OEeK9VQtQE11
Qz+c3bvZuUr5hq786I1sxXspwmL/4szD2wkpXexIcpGlnsfppVMVOSLQe92JHzpT7w6YJ1/z+vcV
cAN7YNp9T0VCvQ7U430OHe8lq6bnTT3fU8RsowAH8gkBFcFeZk97lG68HMOL6fQ3ytyePXdK3xz/
XlHHLwIQ3jjy4dgl/BYoN17oiXUvTn+4mQfpMLINzQJCev0FethD7k1KxyFesCJTmgXIlL7vBr46
bBHuXj8Yud5cFddSN6u7ydc8+2N7mvNQhWlKd+Rj+1Z9hEIUqj3oKKcGXnfgXn/ZuxcBegb9ufZ+
+1+BU7r/l5OV5/rKq6OmVX/4U2e2UW7vHvBZ+MPW5Jl7m7cKou6Nugd3BpgnGCnKJWqJqT2ue5vb
BSFN0h31HIjx0F5i/6ZjRVZ1EWqEZJMXBOp1KCSChWuxVmQwPBrp7N8fSyGnkBu0gFd8jiK9yydA
CngS53aI9HXVojNL+Hr0L4SMnA/SW0WouXNvK/IX+HY6zeiuFYHTuHAx8ZVRi1AZ0aiqJrKKwGnE
YrjcdZdLO1RmvQv4DH9YsH357e/hjBJLdeACZMUXPBO1IKFaKcCMvXI2dyNnMslVRxUBKEiwtTs4
66o0ltR9KVcSRldzZHTsKGBcqXWwS2eOl0tdCP+m9qRJwOUxzEUUf16FuXpK4Jz6s732VC8touLR
3oLf/odXuvamv/09guZd+r/9z9mdq2LRaU1TwOx5hvk4rnDJ6C7g2p5t8wIaYg39gb8Odx54EUAO
4gQPAB9LR/ZSMYugfdGfM4Xdbs6mj7oT6W5ynzgM1SZuOkNRVdUiFOwvOz5IRAOtO99f3OmtfbtW
VCuMU+n0328XxTJ0931L+yPdSXddv3SNMacADahJ0B/5w+3GUc6uBQspdIzw7NBhj1qBPXUbYU7V
/nFx2Khg508YiN1bndR4PYT/x51EVXzNP+FJ/DokvkCRtJpTL0DpfQDMcWu7Y3XgAgT9B596dNUY
L8BBo3R+OLHvneUolTmRoC9gI843tiDdlWGLmPAozB9aAUK+SyRflZe1AuZKgPrWu1fPrAiD4sp3
S2dwHihBoSKQN6SY1dxLERYKacth6VT+dfXhS/Y6WEV4TyczcCtOzsy0IOTRVs6MrB6dVYQD8tGe
q6LBKoJr43TjDzfbvDhD3+tvQwwQOvVyoW64i/XHjm2rPWMX8KRPoQ96GO1uSQHv+sxWs0NgjPT3
AgiW7e08kUYBuwzkjVRt7i4XAaIgZHjvrtS4Bc3NitiLib3Jv+kikkIXzlyNWFitAo7uEvQEJRb7
cGhWEXioS8D6Oxe5iGqeS4jR3Pmc7NgyPbRI/b9Y//rGZOEV6FB7jthQRpY2Irpe0/XIdvOw76o0
JdYe2B67uzuN41TE0C7Rw3Sc2MYqYsaEFsQszN8OGg2l3/V+z/fr9tbZsx1F1Ft8c50AZFA6x2g/
ihB1n6iP9ValkwBoxrz0l1KfDLAXhMnLzH4dZIvSblz3yiRfeBrO7OUIb/4vpfQ/3X1fCs9hAab1
1RyUxWSzT95Qnl+E7XPu3t+DOu7byyDdIzmjmOrw9zcNKfImppZk165G7gNl/zN27ek/Y2ap7JdC
3kH1fwHhPdSVvbE5IN+d/J//+t+XD/KnY39DCpAZDMhiT+301BR5CAyzSdemdFLvf1HXLsiSMhlS
NS34xDSvexsJyT/YD+l1X/7l0LW9Df6SW/oMUslWoo/SfbFaRJbo0Hu499jAa/sBN9JV4X7QusMU
8erh/XEBDgAAMT+QbpAjuwS5If8QwPUHP7xVvL4CzEM4c1ywn1EyoGv7t2Qy0pseyeX0D++/9kAF
Q3eiggWLMARktiB4lbdaRMWCQGWgSgW5qgxdhKPWszdUgO2T3EWo1V7udhSBCzj0pqQBVMauIpRY
Ou5+IFwRXgRUb3kGuSKKA8F330PAFqoZsyIy1wPIU5WgPU3x9F/fR+5x7vzgodYf99z2JUGUhzMU
AZWUIq2lZIEV68MqAh15CYFB4ElNgaINq0XQb8ZcfaduECwjaXrhrFxVghRhcsbfchbeqR59tRDJ
R6Wne2/fR9O/9m5htkovSqQLiiiXv8Znifenx730lvuEIQ0D0+99v9qJN+qbC78GFIpSKCbQ51gq
7Li8RYDJuoJJWo5K31yqovYKeXhF9df19erFb6jqf0PXm9k5JGO1iNKYHuUrRLnSCUZXqggT9MpW
raJqqwD5RgAjKPVhXCIPHqrPuAgQVHw7MWGC0W9/nzjTTXZXGsUAaVjAuc03qHXL0nqsANc3XkCs
BUr/GvPY/Ft2EXS3Mzq1GXEX6pr9Bpb7CElYHuRUBBcAmYBfvcnDnrhGk1pkSFY7NLiy6GUG2eSr
9yvrLvX/qUVeMa/kn/Dc/aHED9QEXhHBoC7JgxzBTRGV513f3qrIl1oBqqtHSFsJORcRt+l5Ey9f
OVFEuLJ/hy+hVqAWwRl9hONzN5Kyl1wNRRGYpSN78vC7VfcFWG3HIcABJQJhFZKOIOpHxFm5GlGT
W92YmyR/CJ8o6ttqF5DmuHT8MKtOaaGU/vH9NvFXP8xPtlrEC/kGGHgLL7lycFCbvjbjP04N7CMC
/hMqhZhunR4H9tRTDqcIC7MLa18+XFiAg3Ml4tbb60AVgWjoeeJ1/uupA2fBbPhv+/zPIrzBCDgh
7SUwkUUQ7/ueIjjGep6X2mSKl1IE0diRO3bTJyzeWhHZ8iN4lKQZzH3CLx1x27h3/i6M50XW/jem
mhJdCFHYZgcmVATDQTJ+hGSRw5YwwxMLvaC01C4pRSgGApBK5nSXwTzMIXlfr4wcOHBmJTc0WsP5
3SFBgEn6d8rNggo6vRTv10SnLt0acK3TkeR6WUWUHfRGPvlwYvd7HBXrdbqX1/fqwlmXevZkD2FS
ESxSF26uPqyIouJv9oxqaNWcKCJGckEdnjpqEW9WNvgXh2xtjtpP+gZqm2tucEdsa69ysYqohr60
5yTTZAl7qo07BcSlLtkYdc87BTxHlNRyZE/2g5iKYK+Jw0UDZ0JS5j+VPiwJyi6p0osjzfJiSYuR
iO+Fs5Fip9DWQP/Ur70HbFNl16pFmBLXQOvU2RYBi7wOITHMTbYA9MHPHK8bR96PwgDESrqvURy2
iFzhjpFZfT31/7q87QlGTbI26aPNzrtBkLHVoo9CA1a5CmCDImhFv8at666i/hd0XJp5fulTCOQG
e3GvGdcSmEOFnmFtomB0FnmdX+IPdHz29CbRdXyyqxGT4GXwQ/a3+0nsL9OWVZnMD/080Q6Rpbqn
U4kycDLNF+K3mkxq/5RV7mmR8idc5Z7+LH++Ve5rB2PYKl+50smrv5vgTPzt/wIAAP//</cx:binary>
              </cx:geoCache>
            </cx:geography>
          </cx:layoutPr>
        </cx:series>
      </cx:plotAreaRegion>
    </cx:plotArea>
    <cx:legend pos="t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1">
  <a:schemeClr val="accent1"/>
  <a:schemeClr val="accent3"/>
  <a:schemeClr val="accent5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20">
  <a:schemeClr val="dk1"/>
  <cs:variation>
    <a:tint val="88500"/>
  </cs:variation>
  <cs:variation>
    <a:tint val="55000"/>
  </cs:variation>
  <cs:variation>
    <a:tint val="75000"/>
  </cs:variation>
  <cs:variation>
    <a:tint val="98500"/>
  </cs:variation>
  <cs:variation>
    <a:tint val="30000"/>
  </cs:variation>
  <cs:variation>
    <a:tint val="60000"/>
  </cs:variation>
  <cs:variation>
    <a:tint val="8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13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95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defRPr sz="9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/>
    <cs:fillRef idx="0">
      <cs:styleClr val="auto"/>
    </cs:fillRef>
    <cs:effectRef idx="0"/>
    <cs:fontRef idx="minor">
      <a:schemeClr val="lt1"/>
    </cs:fontRef>
    <cs:spPr>
      <a:solidFill>
        <a:schemeClr val="phClr">
          <a:alpha val="70000"/>
        </a:schemeClr>
      </a:solidFill>
    </cs:spPr>
    <cs:defRPr sz="900" kern="1200"/>
  </cs:dataLabel>
  <cs:dataLabelCallout>
    <cs:lnRef idx="0">
      <cs:styleClr val="auto"/>
    </cs:lnRef>
    <cs:fillRef idx="0"/>
    <cs:effectRef idx="0"/>
    <cs:fontRef idx="minor">
      <cs:styleClr val="auto"/>
    </cs:fontRef>
    <cs:spPr>
      <a:solidFill>
        <a:schemeClr val="lt1"/>
      </a:solidFill>
      <a:ln>
        <a:solidFill>
          <a:schemeClr val="phClr"/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lumMod val="20000"/>
          <a:lumOff val="80000"/>
        </a:schemeClr>
      </a:solidFill>
      <a:sp3d/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>
      <cs:styleClr val="0"/>
    </cs:fillRef>
    <cs:effectRef idx="0"/>
    <cs:fontRef idx="minor">
      <a:schemeClr val="dk1"/>
    </cs:fontRef>
    <cs:spPr>
      <a:solidFill>
        <a:schemeClr val="phClr">
          <a:alpha val="30000"/>
        </a:schemeClr>
      </a:solidFill>
      <a:sp3d/>
    </cs:spPr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lumMod val="60000"/>
            <a:lumOff val="40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lumMod val="50000"/>
            <a:lumOff val="5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svg"/><Relationship Id="rId13" Type="http://schemas.openxmlformats.org/officeDocument/2006/relationships/chart" Target="../charts/chart2.xml"/><Relationship Id="rId18" Type="http://schemas.openxmlformats.org/officeDocument/2006/relationships/image" Target="../media/image13.svg"/><Relationship Id="rId3" Type="http://schemas.openxmlformats.org/officeDocument/2006/relationships/image" Target="../media/image4.png"/><Relationship Id="rId21" Type="http://schemas.openxmlformats.org/officeDocument/2006/relationships/image" Target="../media/image15.svg"/><Relationship Id="rId7" Type="http://schemas.openxmlformats.org/officeDocument/2006/relationships/image" Target="../media/image8.png"/><Relationship Id="rId12" Type="http://schemas.microsoft.com/office/2014/relationships/chartEx" Target="../charts/chartEx1.xml"/><Relationship Id="rId17" Type="http://schemas.openxmlformats.org/officeDocument/2006/relationships/image" Target="../media/image12.png"/><Relationship Id="rId2" Type="http://schemas.openxmlformats.org/officeDocument/2006/relationships/image" Target="../media/image3.svg"/><Relationship Id="rId16" Type="http://schemas.openxmlformats.org/officeDocument/2006/relationships/chart" Target="../charts/chart5.xml"/><Relationship Id="rId20" Type="http://schemas.openxmlformats.org/officeDocument/2006/relationships/image" Target="../media/image14.png"/><Relationship Id="rId1" Type="http://schemas.openxmlformats.org/officeDocument/2006/relationships/image" Target="../media/image2.png"/><Relationship Id="rId6" Type="http://schemas.openxmlformats.org/officeDocument/2006/relationships/image" Target="../media/image7.svg"/><Relationship Id="rId11" Type="http://schemas.openxmlformats.org/officeDocument/2006/relationships/chart" Target="../charts/chart1.xml"/><Relationship Id="rId5" Type="http://schemas.openxmlformats.org/officeDocument/2006/relationships/image" Target="../media/image6.png"/><Relationship Id="rId15" Type="http://schemas.openxmlformats.org/officeDocument/2006/relationships/chart" Target="../charts/chart4.xml"/><Relationship Id="rId10" Type="http://schemas.openxmlformats.org/officeDocument/2006/relationships/image" Target="../media/image11.svg"/><Relationship Id="rId19" Type="http://schemas.openxmlformats.org/officeDocument/2006/relationships/chart" Target="../charts/chart6.xml"/><Relationship Id="rId4" Type="http://schemas.openxmlformats.org/officeDocument/2006/relationships/image" Target="../media/image5.svg"/><Relationship Id="rId9" Type="http://schemas.openxmlformats.org/officeDocument/2006/relationships/image" Target="../media/image10.png"/><Relationship Id="rId14" Type="http://schemas.openxmlformats.org/officeDocument/2006/relationships/chart" Target="../charts/chart3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464820</xdr:colOff>
      <xdr:row>2</xdr:row>
      <xdr:rowOff>152400</xdr:rowOff>
    </xdr:from>
    <xdr:to>
      <xdr:col>17</xdr:col>
      <xdr:colOff>121920</xdr:colOff>
      <xdr:row>6</xdr:row>
      <xdr:rowOff>30480</xdr:rowOff>
    </xdr:to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F36F862D-79DE-6BE8-61E9-AA8E3C048EAF}"/>
            </a:ext>
          </a:extLst>
        </xdr:cNvPr>
        <xdr:cNvSpPr txBox="1"/>
      </xdr:nvSpPr>
      <xdr:spPr>
        <a:xfrm>
          <a:off x="5341620" y="518160"/>
          <a:ext cx="5143500" cy="609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3200">
              <a:solidFill>
                <a:srgbClr val="FFFFFF"/>
              </a:solidFill>
            </a:rPr>
            <a:t>PERFORMANCE DASHBOARD</a:t>
          </a:r>
        </a:p>
      </xdr:txBody>
    </xdr:sp>
    <xdr:clientData/>
  </xdr:twoCellAnchor>
  <xdr:twoCellAnchor>
    <xdr:from>
      <xdr:col>9</xdr:col>
      <xdr:colOff>441960</xdr:colOff>
      <xdr:row>5</xdr:row>
      <xdr:rowOff>175260</xdr:rowOff>
    </xdr:from>
    <xdr:to>
      <xdr:col>16</xdr:col>
      <xdr:colOff>91440</xdr:colOff>
      <xdr:row>6</xdr:row>
      <xdr:rowOff>0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B07FFCB6-0516-55BA-6ACE-15BC2112845F}"/>
            </a:ext>
          </a:extLst>
        </xdr:cNvPr>
        <xdr:cNvCxnSpPr/>
      </xdr:nvCxnSpPr>
      <xdr:spPr>
        <a:xfrm flipV="1">
          <a:off x="5928360" y="1089660"/>
          <a:ext cx="3916680" cy="7620"/>
        </a:xfrm>
        <a:prstGeom prst="line">
          <a:avLst/>
        </a:prstGeom>
        <a:ln>
          <a:solidFill>
            <a:schemeClr val="bg1">
              <a:lumMod val="95000"/>
            </a:schemeClr>
          </a:solidFill>
        </a:ln>
        <a:effectLst>
          <a:glow rad="63500">
            <a:schemeClr val="accent3">
              <a:satMod val="175000"/>
              <a:alpha val="40000"/>
            </a:schemeClr>
          </a:glow>
        </a:effectLst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248195</xdr:colOff>
      <xdr:row>6</xdr:row>
      <xdr:rowOff>60961</xdr:rowOff>
    </xdr:from>
    <xdr:to>
      <xdr:col>17</xdr:col>
      <xdr:colOff>537567</xdr:colOff>
      <xdr:row>7</xdr:row>
      <xdr:rowOff>56445</xdr:rowOff>
    </xdr:to>
    <xdr:sp macro="" textlink="">
      <xdr:nvSpPr>
        <xdr:cNvPr id="5" name="TextBox 4">
          <a:extLst>
            <a:ext uri="{FF2B5EF4-FFF2-40B4-BE49-F238E27FC236}">
              <a16:creationId xmlns:a16="http://schemas.microsoft.com/office/drawing/2014/main" id="{8DC5E881-0BF2-89D1-7E1B-0E28CC0411F3}"/>
            </a:ext>
          </a:extLst>
        </xdr:cNvPr>
        <xdr:cNvSpPr txBox="1"/>
      </xdr:nvSpPr>
      <xdr:spPr>
        <a:xfrm>
          <a:off x="5146766" y="1122318"/>
          <a:ext cx="5800265" cy="512556"/>
        </a:xfrm>
        <a:prstGeom prst="rect">
          <a:avLst/>
        </a:prstGeom>
        <a:gradFill flip="none" rotWithShape="1">
          <a:gsLst>
            <a:gs pos="0">
              <a:srgbClr val="00B0F0"/>
            </a:gs>
            <a:gs pos="50000">
              <a:srgbClr val="7030A0"/>
            </a:gs>
            <a:gs pos="100000">
              <a:schemeClr val="accent5">
                <a:lumMod val="50000"/>
              </a:schemeClr>
            </a:gs>
          </a:gsLst>
          <a:lin ang="2700000" scaled="1"/>
          <a:tileRect/>
        </a:gra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n-IN" sz="2400">
              <a:solidFill>
                <a:schemeClr val="tx1"/>
              </a:solidFill>
              <a:latin typeface="Bahnschrift Light" panose="020B0502040204020203" pitchFamily="34" charset="0"/>
            </a:rPr>
            <a:t>Countries Overall Economical</a:t>
          </a:r>
          <a:r>
            <a:rPr lang="en-IN" sz="2400" baseline="0">
              <a:solidFill>
                <a:schemeClr val="tx1"/>
              </a:solidFill>
              <a:latin typeface="Bahnschrift Light" panose="020B0502040204020203" pitchFamily="34" charset="0"/>
            </a:rPr>
            <a:t> Condition</a:t>
          </a:r>
          <a:endParaRPr lang="en-IN" sz="2400">
            <a:solidFill>
              <a:schemeClr val="tx1"/>
            </a:solidFill>
            <a:latin typeface="Bahnschrift Light" panose="020B0502040204020203" pitchFamily="34" charset="0"/>
          </a:endParaRPr>
        </a:p>
      </xdr:txBody>
    </xdr:sp>
    <xdr:clientData/>
  </xdr:twoCellAnchor>
  <xdr:twoCellAnchor>
    <xdr:from>
      <xdr:col>1</xdr:col>
      <xdr:colOff>293914</xdr:colOff>
      <xdr:row>7</xdr:row>
      <xdr:rowOff>122246</xdr:rowOff>
    </xdr:from>
    <xdr:to>
      <xdr:col>16</xdr:col>
      <xdr:colOff>547254</xdr:colOff>
      <xdr:row>21</xdr:row>
      <xdr:rowOff>127178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95A0CDED-B9D8-DF02-C192-C9B015C402BA}"/>
            </a:ext>
          </a:extLst>
        </xdr:cNvPr>
        <xdr:cNvSpPr/>
      </xdr:nvSpPr>
      <xdr:spPr>
        <a:xfrm>
          <a:off x="900050" y="1784791"/>
          <a:ext cx="9345386" cy="2671932"/>
        </a:xfrm>
        <a:prstGeom prst="rect">
          <a:avLst/>
        </a:prstGeom>
        <a:solidFill>
          <a:schemeClr val="tx1">
            <a:alpha val="4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600">
              <a:latin typeface="+mj-lt"/>
              <a:ea typeface="Calibri Light" panose="020F0302020204030204" pitchFamily="34" charset="0"/>
              <a:cs typeface="Calibri Light" panose="020F0302020204030204" pitchFamily="34" charset="0"/>
            </a:rPr>
            <a:t>            Economy</a:t>
          </a:r>
          <a:r>
            <a:rPr lang="en-IN" sz="1600" baseline="0">
              <a:latin typeface="+mj-lt"/>
              <a:ea typeface="Calibri Light" panose="020F0302020204030204" pitchFamily="34" charset="0"/>
              <a:cs typeface="Calibri Light" panose="020F0302020204030204" pitchFamily="34" charset="0"/>
            </a:rPr>
            <a:t> Trend</a:t>
          </a:r>
          <a:endParaRPr lang="en-IN" sz="1600">
            <a:latin typeface="+mj-lt"/>
            <a:ea typeface="Calibri Light" panose="020F0302020204030204" pitchFamily="34" charset="0"/>
            <a:cs typeface="Calibri Light" panose="020F0302020204030204" pitchFamily="34" charset="0"/>
          </a:endParaRPr>
        </a:p>
      </xdr:txBody>
    </xdr:sp>
    <xdr:clientData/>
  </xdr:twoCellAnchor>
  <xdr:twoCellAnchor>
    <xdr:from>
      <xdr:col>1</xdr:col>
      <xdr:colOff>304800</xdr:colOff>
      <xdr:row>22</xdr:row>
      <xdr:rowOff>66087</xdr:rowOff>
    </xdr:from>
    <xdr:to>
      <xdr:col>6</xdr:col>
      <xdr:colOff>300725</xdr:colOff>
      <xdr:row>38</xdr:row>
      <xdr:rowOff>21771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FB285B1C-21B1-4DEA-B910-0C105081248A}"/>
            </a:ext>
          </a:extLst>
        </xdr:cNvPr>
        <xdr:cNvSpPr/>
      </xdr:nvSpPr>
      <xdr:spPr>
        <a:xfrm>
          <a:off x="914400" y="4457613"/>
          <a:ext cx="3043925" cy="2907432"/>
        </a:xfrm>
        <a:prstGeom prst="rect">
          <a:avLst/>
        </a:prstGeom>
        <a:solidFill>
          <a:schemeClr val="tx1">
            <a:alpha val="4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1800">
              <a:latin typeface="Calibri Light" panose="020F0302020204030204" pitchFamily="34" charset="0"/>
              <a:ea typeface="Calibri Light" panose="020F0302020204030204" pitchFamily="34" charset="0"/>
              <a:cs typeface="Calibri Light" panose="020F0302020204030204" pitchFamily="34" charset="0"/>
            </a:rPr>
            <a:t>Economy of</a:t>
          </a:r>
          <a:r>
            <a:rPr lang="en-IN" sz="1800" baseline="0">
              <a:latin typeface="Calibri Light" panose="020F0302020204030204" pitchFamily="34" charset="0"/>
              <a:ea typeface="Calibri Light" panose="020F0302020204030204" pitchFamily="34" charset="0"/>
              <a:cs typeface="Calibri Light" panose="020F0302020204030204" pitchFamily="34" charset="0"/>
            </a:rPr>
            <a:t> Continents </a:t>
          </a:r>
          <a:endParaRPr lang="en-IN" sz="1800">
            <a:latin typeface="Calibri Light" panose="020F0302020204030204" pitchFamily="34" charset="0"/>
            <a:ea typeface="Calibri Light" panose="020F0302020204030204" pitchFamily="34" charset="0"/>
            <a:cs typeface="Calibri Light" panose="020F0302020204030204" pitchFamily="34" charset="0"/>
          </a:endParaRPr>
        </a:p>
      </xdr:txBody>
    </xdr:sp>
    <xdr:clientData/>
  </xdr:twoCellAnchor>
  <xdr:twoCellAnchor>
    <xdr:from>
      <xdr:col>17</xdr:col>
      <xdr:colOff>74817</xdr:colOff>
      <xdr:row>7</xdr:row>
      <xdr:rowOff>132556</xdr:rowOff>
    </xdr:from>
    <xdr:to>
      <xdr:col>23</xdr:col>
      <xdr:colOff>451332</xdr:colOff>
      <xdr:row>38</xdr:row>
      <xdr:rowOff>54428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85BE67CE-0B1B-413A-95CA-21A05CC6F907}"/>
            </a:ext>
          </a:extLst>
        </xdr:cNvPr>
        <xdr:cNvSpPr/>
      </xdr:nvSpPr>
      <xdr:spPr>
        <a:xfrm>
          <a:off x="10438017" y="1765413"/>
          <a:ext cx="4034115" cy="5658644"/>
        </a:xfrm>
        <a:prstGeom prst="rect">
          <a:avLst/>
        </a:prstGeom>
        <a:solidFill>
          <a:schemeClr val="tx1">
            <a:alpha val="4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1800">
              <a:latin typeface="+mj-lt"/>
            </a:rPr>
            <a:t>Total Economy of</a:t>
          </a:r>
          <a:r>
            <a:rPr lang="en-IN" sz="1800" baseline="0">
              <a:latin typeface="+mj-lt"/>
            </a:rPr>
            <a:t> Continents</a:t>
          </a:r>
          <a:endParaRPr lang="en-IN" sz="1800">
            <a:latin typeface="+mj-lt"/>
          </a:endParaRPr>
        </a:p>
      </xdr:txBody>
    </xdr:sp>
    <xdr:clientData/>
  </xdr:twoCellAnchor>
  <xdr:twoCellAnchor>
    <xdr:from>
      <xdr:col>6</xdr:col>
      <xdr:colOff>438524</xdr:colOff>
      <xdr:row>22</xdr:row>
      <xdr:rowOff>65314</xdr:rowOff>
    </xdr:from>
    <xdr:to>
      <xdr:col>11</xdr:col>
      <xdr:colOff>370113</xdr:colOff>
      <xdr:row>38</xdr:row>
      <xdr:rowOff>1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871D342A-6C14-4FFD-8A22-A1238C254167}"/>
            </a:ext>
          </a:extLst>
        </xdr:cNvPr>
        <xdr:cNvSpPr/>
      </xdr:nvSpPr>
      <xdr:spPr>
        <a:xfrm>
          <a:off x="4096124" y="4423954"/>
          <a:ext cx="2979589" cy="2860767"/>
        </a:xfrm>
        <a:prstGeom prst="rect">
          <a:avLst/>
        </a:prstGeom>
        <a:solidFill>
          <a:schemeClr val="tx1">
            <a:alpha val="4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1600">
              <a:latin typeface="+mj-lt"/>
            </a:rPr>
            <a:t>Economy</a:t>
          </a:r>
          <a:r>
            <a:rPr lang="en-IN" sz="1600" baseline="0">
              <a:latin typeface="+mj-lt"/>
            </a:rPr>
            <a:t> of Continents</a:t>
          </a:r>
          <a:endParaRPr lang="en-IN" sz="1600">
            <a:latin typeface="+mj-lt"/>
          </a:endParaRPr>
        </a:p>
      </xdr:txBody>
    </xdr:sp>
    <xdr:clientData/>
  </xdr:twoCellAnchor>
  <xdr:twoCellAnchor>
    <xdr:from>
      <xdr:col>11</xdr:col>
      <xdr:colOff>587829</xdr:colOff>
      <xdr:row>22</xdr:row>
      <xdr:rowOff>102524</xdr:rowOff>
    </xdr:from>
    <xdr:to>
      <xdr:col>16</xdr:col>
      <xdr:colOff>521257</xdr:colOff>
      <xdr:row>38</xdr:row>
      <xdr:rowOff>43542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9C8CDC62-9A45-4C90-A4EE-49542ED28E59}"/>
            </a:ext>
          </a:extLst>
        </xdr:cNvPr>
        <xdr:cNvSpPr/>
      </xdr:nvSpPr>
      <xdr:spPr>
        <a:xfrm>
          <a:off x="7293429" y="4511238"/>
          <a:ext cx="2981428" cy="2901933"/>
        </a:xfrm>
        <a:prstGeom prst="rect">
          <a:avLst/>
        </a:prstGeom>
        <a:solidFill>
          <a:schemeClr val="tx1">
            <a:alpha val="4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IN" sz="1600">
              <a:latin typeface="+mj-lt"/>
            </a:rPr>
            <a:t>Demographic</a:t>
          </a:r>
          <a:r>
            <a:rPr lang="en-IN" sz="1600" baseline="0">
              <a:latin typeface="+mj-lt"/>
            </a:rPr>
            <a:t> Pressures</a:t>
          </a:r>
          <a:endParaRPr lang="en-IN" sz="1600">
            <a:latin typeface="+mj-lt"/>
          </a:endParaRPr>
        </a:p>
      </xdr:txBody>
    </xdr:sp>
    <xdr:clientData/>
  </xdr:twoCellAnchor>
  <xdr:twoCellAnchor editAs="oneCell">
    <xdr:from>
      <xdr:col>1</xdr:col>
      <xdr:colOff>567647</xdr:colOff>
      <xdr:row>7</xdr:row>
      <xdr:rowOff>143435</xdr:rowOff>
    </xdr:from>
    <xdr:to>
      <xdr:col>2</xdr:col>
      <xdr:colOff>304890</xdr:colOff>
      <xdr:row>9</xdr:row>
      <xdr:rowOff>130629</xdr:rowOff>
    </xdr:to>
    <xdr:pic>
      <xdr:nvPicPr>
        <xdr:cNvPr id="22" name="Graphic 21" descr="Upward trend with solid fill">
          <a:extLst>
            <a:ext uri="{FF2B5EF4-FFF2-40B4-BE49-F238E27FC236}">
              <a16:creationId xmlns:a16="http://schemas.microsoft.com/office/drawing/2014/main" id="{F6ED6D12-7FB1-B1E0-4DBB-C9E98E1FE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96DAC541-7B7A-43D3-8B79-37D633B846F1}">
              <asvg:svgBlip xmlns:asvg="http://schemas.microsoft.com/office/drawing/2016/SVG/main" r:embed="rId2"/>
            </a:ext>
          </a:extLst>
        </a:blip>
        <a:stretch>
          <a:fillRect/>
        </a:stretch>
      </xdr:blipFill>
      <xdr:spPr>
        <a:xfrm>
          <a:off x="1177247" y="1739153"/>
          <a:ext cx="346843" cy="345782"/>
        </a:xfrm>
        <a:prstGeom prst="rect">
          <a:avLst/>
        </a:prstGeom>
      </xdr:spPr>
    </xdr:pic>
    <xdr:clientData/>
  </xdr:twoCellAnchor>
  <xdr:twoCellAnchor editAs="oneCell">
    <xdr:from>
      <xdr:col>7</xdr:col>
      <xdr:colOff>54850</xdr:colOff>
      <xdr:row>22</xdr:row>
      <xdr:rowOff>87087</xdr:rowOff>
    </xdr:from>
    <xdr:to>
      <xdr:col>7</xdr:col>
      <xdr:colOff>413656</xdr:colOff>
      <xdr:row>24</xdr:row>
      <xdr:rowOff>87085</xdr:rowOff>
    </xdr:to>
    <xdr:pic>
      <xdr:nvPicPr>
        <xdr:cNvPr id="24" name="Graphic 23" descr="Marker with solid fill">
          <a:extLst>
            <a:ext uri="{FF2B5EF4-FFF2-40B4-BE49-F238E27FC236}">
              <a16:creationId xmlns:a16="http://schemas.microsoft.com/office/drawing/2014/main" id="{4913111C-30BB-C5E9-E6F6-DD66B42F5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4322050" y="4495801"/>
          <a:ext cx="358806" cy="370113"/>
        </a:xfrm>
        <a:prstGeom prst="rect">
          <a:avLst/>
        </a:prstGeom>
      </xdr:spPr>
    </xdr:pic>
    <xdr:clientData/>
  </xdr:twoCellAnchor>
  <xdr:twoCellAnchor editAs="oneCell">
    <xdr:from>
      <xdr:col>1</xdr:col>
      <xdr:colOff>447275</xdr:colOff>
      <xdr:row>22</xdr:row>
      <xdr:rowOff>116703</xdr:rowOff>
    </xdr:from>
    <xdr:to>
      <xdr:col>2</xdr:col>
      <xdr:colOff>95856</xdr:colOff>
      <xdr:row>24</xdr:row>
      <xdr:rowOff>10885</xdr:rowOff>
    </xdr:to>
    <xdr:pic>
      <xdr:nvPicPr>
        <xdr:cNvPr id="26" name="Graphic 25" descr="Earth Globe - Asia with solid fill">
          <a:extLst>
            <a:ext uri="{FF2B5EF4-FFF2-40B4-BE49-F238E27FC236}">
              <a16:creationId xmlns:a16="http://schemas.microsoft.com/office/drawing/2014/main" id="{957E1D23-05FA-865D-4B55-77B669993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056875" y="4525417"/>
          <a:ext cx="258181" cy="264297"/>
        </a:xfrm>
        <a:prstGeom prst="rect">
          <a:avLst/>
        </a:prstGeom>
      </xdr:spPr>
    </xdr:pic>
    <xdr:clientData/>
  </xdr:twoCellAnchor>
  <xdr:twoCellAnchor editAs="oneCell">
    <xdr:from>
      <xdr:col>12</xdr:col>
      <xdr:colOff>63332</xdr:colOff>
      <xdr:row>22</xdr:row>
      <xdr:rowOff>130629</xdr:rowOff>
    </xdr:from>
    <xdr:to>
      <xdr:col>12</xdr:col>
      <xdr:colOff>344822</xdr:colOff>
      <xdr:row>24</xdr:row>
      <xdr:rowOff>43543</xdr:rowOff>
    </xdr:to>
    <xdr:pic>
      <xdr:nvPicPr>
        <xdr:cNvPr id="30" name="Graphic 29" descr="Bank with solid fill">
          <a:extLst>
            <a:ext uri="{FF2B5EF4-FFF2-40B4-BE49-F238E27FC236}">
              <a16:creationId xmlns:a16="http://schemas.microsoft.com/office/drawing/2014/main" id="{699E196B-A5B0-E32B-6FF6-3C94686E90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96DAC541-7B7A-43D3-8B79-37D633B846F1}">
              <asvg:svgBlip xmlns:asvg="http://schemas.microsoft.com/office/drawing/2016/SVG/main" r:embed="rId8"/>
            </a:ext>
          </a:extLst>
        </a:blip>
        <a:stretch>
          <a:fillRect/>
        </a:stretch>
      </xdr:blipFill>
      <xdr:spPr>
        <a:xfrm>
          <a:off x="7360059" y="4525599"/>
          <a:ext cx="281490" cy="282368"/>
        </a:xfrm>
        <a:prstGeom prst="rect">
          <a:avLst/>
        </a:prstGeom>
      </xdr:spPr>
    </xdr:pic>
    <xdr:clientData/>
  </xdr:twoCellAnchor>
  <xdr:twoCellAnchor editAs="oneCell">
    <xdr:from>
      <xdr:col>17</xdr:col>
      <xdr:colOff>446313</xdr:colOff>
      <xdr:row>7</xdr:row>
      <xdr:rowOff>163285</xdr:rowOff>
    </xdr:from>
    <xdr:to>
      <xdr:col>18</xdr:col>
      <xdr:colOff>119742</xdr:colOff>
      <xdr:row>9</xdr:row>
      <xdr:rowOff>76200</xdr:rowOff>
    </xdr:to>
    <xdr:pic>
      <xdr:nvPicPr>
        <xdr:cNvPr id="32" name="Graphic 31" descr="Atom with solid fill">
          <a:extLst>
            <a:ext uri="{FF2B5EF4-FFF2-40B4-BE49-F238E27FC236}">
              <a16:creationId xmlns:a16="http://schemas.microsoft.com/office/drawing/2014/main" id="{EA321861-CB14-954F-8733-91045023B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96DAC541-7B7A-43D3-8B79-37D633B846F1}">
              <asvg:svgBlip xmlns:asvg="http://schemas.microsoft.com/office/drawing/2016/SVG/main" r:embed="rId10"/>
            </a:ext>
          </a:extLst>
        </a:blip>
        <a:stretch>
          <a:fillRect/>
        </a:stretch>
      </xdr:blipFill>
      <xdr:spPr>
        <a:xfrm>
          <a:off x="10809513" y="1796142"/>
          <a:ext cx="283029" cy="283029"/>
        </a:xfrm>
        <a:prstGeom prst="rect">
          <a:avLst/>
        </a:prstGeom>
      </xdr:spPr>
    </xdr:pic>
    <xdr:clientData/>
  </xdr:twoCellAnchor>
  <xdr:twoCellAnchor>
    <xdr:from>
      <xdr:col>1</xdr:col>
      <xdr:colOff>335563</xdr:colOff>
      <xdr:row>9</xdr:row>
      <xdr:rowOff>132049</xdr:rowOff>
    </xdr:from>
    <xdr:to>
      <xdr:col>16</xdr:col>
      <xdr:colOff>531506</xdr:colOff>
      <xdr:row>21</xdr:row>
      <xdr:rowOff>11833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1F6F6DB6-8C82-433C-B956-069A8DE90FF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</xdr:col>
      <xdr:colOff>114300</xdr:colOff>
      <xdr:row>21</xdr:row>
      <xdr:rowOff>83820</xdr:rowOff>
    </xdr:from>
    <xdr:to>
      <xdr:col>6</xdr:col>
      <xdr:colOff>342900</xdr:colOff>
      <xdr:row>39</xdr:row>
      <xdr:rowOff>83820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5" name="Chart 34">
              <a:extLst>
                <a:ext uri="{FF2B5EF4-FFF2-40B4-BE49-F238E27FC236}">
                  <a16:creationId xmlns:a16="http://schemas.microsoft.com/office/drawing/2014/main" id="{5362DD6A-7BA8-42B7-9A38-32ABB948A7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23900" y="4259580"/>
              <a:ext cx="3276600" cy="329184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12</xdr:col>
      <xdr:colOff>128953</xdr:colOff>
      <xdr:row>24</xdr:row>
      <xdr:rowOff>158261</xdr:rowOff>
    </xdr:from>
    <xdr:to>
      <xdr:col>16</xdr:col>
      <xdr:colOff>345831</xdr:colOff>
      <xdr:row>37</xdr:row>
      <xdr:rowOff>41030</xdr:rowOff>
    </xdr:to>
    <xdr:graphicFrame macro="">
      <xdr:nvGraphicFramePr>
        <xdr:cNvPr id="37" name="Chart 36">
          <a:extLst>
            <a:ext uri="{FF2B5EF4-FFF2-40B4-BE49-F238E27FC236}">
              <a16:creationId xmlns:a16="http://schemas.microsoft.com/office/drawing/2014/main" id="{09EA0A86-7474-4539-B833-22166298056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  <xdr:twoCellAnchor>
    <xdr:from>
      <xdr:col>6</xdr:col>
      <xdr:colOff>477233</xdr:colOff>
      <xdr:row>24</xdr:row>
      <xdr:rowOff>79513</xdr:rowOff>
    </xdr:from>
    <xdr:to>
      <xdr:col>11</xdr:col>
      <xdr:colOff>258417</xdr:colOff>
      <xdr:row>36</xdr:row>
      <xdr:rowOff>166803</xdr:rowOff>
    </xdr:to>
    <xdr:graphicFrame macro="">
      <xdr:nvGraphicFramePr>
        <xdr:cNvPr id="38" name="Chart 37">
          <a:extLst>
            <a:ext uri="{FF2B5EF4-FFF2-40B4-BE49-F238E27FC236}">
              <a16:creationId xmlns:a16="http://schemas.microsoft.com/office/drawing/2014/main" id="{50F99F1D-BEF1-4B45-8777-D485625AB07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17</xdr:col>
      <xdr:colOff>162645</xdr:colOff>
      <xdr:row>11</xdr:row>
      <xdr:rowOff>30093</xdr:rowOff>
    </xdr:from>
    <xdr:to>
      <xdr:col>23</xdr:col>
      <xdr:colOff>358588</xdr:colOff>
      <xdr:row>37</xdr:row>
      <xdr:rowOff>98611</xdr:rowOff>
    </xdr:to>
    <xdr:graphicFrame macro="">
      <xdr:nvGraphicFramePr>
        <xdr:cNvPr id="39" name="Chart 38">
          <a:extLst>
            <a:ext uri="{FF2B5EF4-FFF2-40B4-BE49-F238E27FC236}">
              <a16:creationId xmlns:a16="http://schemas.microsoft.com/office/drawing/2014/main" id="{D650B532-6DBE-4C47-9DE0-72C80BD75026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1</xdr:col>
      <xdr:colOff>242047</xdr:colOff>
      <xdr:row>39</xdr:row>
      <xdr:rowOff>1</xdr:rowOff>
    </xdr:from>
    <xdr:to>
      <xdr:col>16</xdr:col>
      <xdr:colOff>522514</xdr:colOff>
      <xdr:row>51</xdr:row>
      <xdr:rowOff>71718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35591320-DF22-6622-F1FF-FE7D20012968}"/>
            </a:ext>
          </a:extLst>
        </xdr:cNvPr>
        <xdr:cNvSpPr/>
      </xdr:nvSpPr>
      <xdr:spPr>
        <a:xfrm>
          <a:off x="851647" y="7554687"/>
          <a:ext cx="9424467" cy="2292402"/>
        </a:xfrm>
        <a:prstGeom prst="rect">
          <a:avLst/>
        </a:prstGeom>
        <a:solidFill>
          <a:schemeClr val="tx1">
            <a:alpha val="4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600">
              <a:latin typeface="+mj-lt"/>
            </a:rPr>
            <a:t>       Human</a:t>
          </a:r>
          <a:r>
            <a:rPr lang="en-IN" sz="1600" baseline="0">
              <a:latin typeface="+mj-lt"/>
            </a:rPr>
            <a:t> Walfare </a:t>
          </a:r>
          <a:endParaRPr lang="en-IN" sz="1600">
            <a:latin typeface="+mj-lt"/>
          </a:endParaRPr>
        </a:p>
      </xdr:txBody>
    </xdr:sp>
    <xdr:clientData/>
  </xdr:twoCellAnchor>
  <xdr:twoCellAnchor>
    <xdr:from>
      <xdr:col>1</xdr:col>
      <xdr:colOff>464820</xdr:colOff>
      <xdr:row>41</xdr:row>
      <xdr:rowOff>68579</xdr:rowOff>
    </xdr:from>
    <xdr:to>
      <xdr:col>16</xdr:col>
      <xdr:colOff>396240</xdr:colOff>
      <xdr:row>50</xdr:row>
      <xdr:rowOff>111318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C7BDA7A3-0067-4CB9-AD92-7FA75CA7276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 editAs="oneCell">
    <xdr:from>
      <xdr:col>1</xdr:col>
      <xdr:colOff>284921</xdr:colOff>
      <xdr:row>39</xdr:row>
      <xdr:rowOff>39759</xdr:rowOff>
    </xdr:from>
    <xdr:to>
      <xdr:col>2</xdr:col>
      <xdr:colOff>13252</xdr:colOff>
      <xdr:row>40</xdr:row>
      <xdr:rowOff>125896</xdr:rowOff>
    </xdr:to>
    <xdr:pic>
      <xdr:nvPicPr>
        <xdr:cNvPr id="8" name="Graphic 7" descr="Brain in head with solid fill">
          <a:extLst>
            <a:ext uri="{FF2B5EF4-FFF2-40B4-BE49-F238E27FC236}">
              <a16:creationId xmlns:a16="http://schemas.microsoft.com/office/drawing/2014/main" id="{B906919A-6A70-B603-5CAB-43EA1D8A6A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96DAC541-7B7A-43D3-8B79-37D633B846F1}">
              <asvg:svgBlip xmlns:asvg="http://schemas.microsoft.com/office/drawing/2016/SVG/main" r:embed="rId18"/>
            </a:ext>
          </a:extLst>
        </a:blip>
        <a:stretch>
          <a:fillRect/>
        </a:stretch>
      </xdr:blipFill>
      <xdr:spPr>
        <a:xfrm>
          <a:off x="894521" y="7606750"/>
          <a:ext cx="337931" cy="271668"/>
        </a:xfrm>
        <a:prstGeom prst="rect">
          <a:avLst/>
        </a:prstGeom>
      </xdr:spPr>
    </xdr:pic>
    <xdr:clientData/>
  </xdr:twoCellAnchor>
  <xdr:twoCellAnchor>
    <xdr:from>
      <xdr:col>17</xdr:col>
      <xdr:colOff>19784</xdr:colOff>
      <xdr:row>38</xdr:row>
      <xdr:rowOff>172550</xdr:rowOff>
    </xdr:from>
    <xdr:to>
      <xdr:col>23</xdr:col>
      <xdr:colOff>483704</xdr:colOff>
      <xdr:row>51</xdr:row>
      <xdr:rowOff>53008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86ED2BE9-27A9-19D3-EE04-2A9C527EE68A}"/>
            </a:ext>
          </a:extLst>
        </xdr:cNvPr>
        <xdr:cNvSpPr/>
      </xdr:nvSpPr>
      <xdr:spPr>
        <a:xfrm>
          <a:off x="10382984" y="7554011"/>
          <a:ext cx="4121520" cy="2292354"/>
        </a:xfrm>
        <a:prstGeom prst="rect">
          <a:avLst/>
        </a:prstGeom>
        <a:solidFill>
          <a:schemeClr val="tx1">
            <a:alpha val="40000"/>
          </a:schemeClr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IN" sz="1600">
              <a:latin typeface="+mj-lt"/>
            </a:rPr>
            <a:t>     Factionlized</a:t>
          </a:r>
          <a:r>
            <a:rPr lang="en-IN" sz="1600" baseline="0">
              <a:latin typeface="+mj-lt"/>
            </a:rPr>
            <a:t> Elites</a:t>
          </a:r>
          <a:endParaRPr lang="en-IN" sz="1600">
            <a:latin typeface="+mj-lt"/>
          </a:endParaRPr>
        </a:p>
      </xdr:txBody>
    </xdr:sp>
    <xdr:clientData/>
  </xdr:twoCellAnchor>
  <xdr:twoCellAnchor>
    <xdr:from>
      <xdr:col>17</xdr:col>
      <xdr:colOff>412819</xdr:colOff>
      <xdr:row>40</xdr:row>
      <xdr:rowOff>180871</xdr:rowOff>
    </xdr:from>
    <xdr:to>
      <xdr:col>23</xdr:col>
      <xdr:colOff>319034</xdr:colOff>
      <xdr:row>50</xdr:row>
      <xdr:rowOff>39189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1F2588B-44BB-4B24-A036-C389182B61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 editAs="oneCell">
    <xdr:from>
      <xdr:col>17</xdr:col>
      <xdr:colOff>52754</xdr:colOff>
      <xdr:row>39</xdr:row>
      <xdr:rowOff>58614</xdr:rowOff>
    </xdr:from>
    <xdr:to>
      <xdr:col>17</xdr:col>
      <xdr:colOff>304799</xdr:colOff>
      <xdr:row>40</xdr:row>
      <xdr:rowOff>128952</xdr:rowOff>
    </xdr:to>
    <xdr:pic>
      <xdr:nvPicPr>
        <xdr:cNvPr id="12" name="Graphic 11" descr="Braille with solid fill">
          <a:extLst>
            <a:ext uri="{FF2B5EF4-FFF2-40B4-BE49-F238E27FC236}">
              <a16:creationId xmlns:a16="http://schemas.microsoft.com/office/drawing/2014/main" id="{09BE5C72-1501-AF02-77B2-1CF41A7CA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96DAC541-7B7A-43D3-8B79-37D633B846F1}">
              <asvg:svgBlip xmlns:asvg="http://schemas.microsoft.com/office/drawing/2016/SVG/main" r:embed="rId21"/>
            </a:ext>
          </a:extLst>
        </a:blip>
        <a:stretch>
          <a:fillRect/>
        </a:stretch>
      </xdr:blipFill>
      <xdr:spPr>
        <a:xfrm>
          <a:off x="10415954" y="7479322"/>
          <a:ext cx="252045" cy="25204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178904</xdr:colOff>
      <xdr:row>3</xdr:row>
      <xdr:rowOff>149087</xdr:rowOff>
    </xdr:from>
    <xdr:to>
      <xdr:col>19</xdr:col>
      <xdr:colOff>387626</xdr:colOff>
      <xdr:row>30</xdr:row>
      <xdr:rowOff>72887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819697D3-E81E-46D8-4CC6-6FAACFC5839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549224" y="697727"/>
              <a:ext cx="5618922" cy="486918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IN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411480</xdr:colOff>
      <xdr:row>1</xdr:row>
      <xdr:rowOff>118110</xdr:rowOff>
    </xdr:from>
    <xdr:to>
      <xdr:col>11</xdr:col>
      <xdr:colOff>106680</xdr:colOff>
      <xdr:row>16</xdr:row>
      <xdr:rowOff>118110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23C0CD6-D8BB-E065-5EE9-3E4A338EFA2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91440</xdr:colOff>
      <xdr:row>6</xdr:row>
      <xdr:rowOff>41910</xdr:rowOff>
    </xdr:from>
    <xdr:to>
      <xdr:col>11</xdr:col>
      <xdr:colOff>472440</xdr:colOff>
      <xdr:row>21</xdr:row>
      <xdr:rowOff>41910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70ECF37-1D7E-2636-06F1-6B4A61881A2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411480</xdr:colOff>
      <xdr:row>0</xdr:row>
      <xdr:rowOff>26670</xdr:rowOff>
    </xdr:from>
    <xdr:to>
      <xdr:col>10</xdr:col>
      <xdr:colOff>106680</xdr:colOff>
      <xdr:row>15</xdr:row>
      <xdr:rowOff>26670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53CB934E-2398-6CFE-85CD-2D655C2D2EA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1165860</xdr:colOff>
      <xdr:row>10</xdr:row>
      <xdr:rowOff>163830</xdr:rowOff>
    </xdr:from>
    <xdr:to>
      <xdr:col>5</xdr:col>
      <xdr:colOff>381000</xdr:colOff>
      <xdr:row>25</xdr:row>
      <xdr:rowOff>163830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C607570-82DF-2450-C698-E1A1E440B0D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1432560</xdr:colOff>
      <xdr:row>6</xdr:row>
      <xdr:rowOff>3810</xdr:rowOff>
    </xdr:from>
    <xdr:to>
      <xdr:col>9</xdr:col>
      <xdr:colOff>99060</xdr:colOff>
      <xdr:row>21</xdr:row>
      <xdr:rowOff>3810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AF911DC-955C-3768-ECB4-5E3E81AEA83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Admin" refreshedDate="45546.873105092593" createdVersion="8" refreshedVersion="8" minRefreshableVersion="3" recordCount="179" xr:uid="{458E022A-8EB7-4AEA-BF72-97D22BEE20F5}">
  <cacheSource type="worksheet">
    <worksheetSource ref="A1:Q180" sheet="Continent economy"/>
  </cacheSource>
  <cacheFields count="17">
    <cacheField name="Country" numFmtId="0">
      <sharedItems count="179">
        <s v="Somalia"/>
        <s v="Yemen"/>
        <s v="South Sudan"/>
        <s v="Congo Democratic Republic"/>
        <s v="Syria"/>
        <s v="Afghanistan"/>
        <s v="Sudan"/>
        <s v="Central African Republic"/>
        <s v="Chad"/>
        <s v="Haiti"/>
        <s v="Ethiopia"/>
        <s v="Myanmar"/>
        <s v="Mali"/>
        <s v="Guinea"/>
        <s v="Nigeria"/>
        <s v="Zimbabwe"/>
        <s v="Libya"/>
        <s v="Ukraine"/>
        <s v="Eritrea"/>
        <s v="Burundi"/>
        <s v="Burkina Faso"/>
        <s v="Mozambique"/>
        <s v="Cameroon"/>
        <s v="Niger"/>
        <s v="Lebanon"/>
        <s v="Uganda"/>
        <s v="Iraq"/>
        <s v="Congo Republic"/>
        <s v="Venezuela"/>
        <s v="Sri Lanka"/>
        <s v="Guinea Bissau"/>
        <s v="Pakistan"/>
        <s v="Liberia"/>
        <s v="Palestine"/>
        <s v="Kenya"/>
        <s v="Cote d'Ivoire"/>
        <s v="Mauritania"/>
        <s v="North Korea"/>
        <s v="Angola"/>
        <s v="Iran"/>
        <s v="Bangladesh"/>
        <s v="Equatorial Guinea"/>
        <s v="Malawi"/>
        <s v="Rwanda"/>
        <s v="Comoros"/>
        <s v="Djibouti"/>
        <s v="Togo"/>
        <s v="Zambia"/>
        <s v="Madagascar"/>
        <s v="Egypt"/>
        <s v="Sierra Leone"/>
        <s v="Turkey"/>
        <s v="Russia"/>
        <s v="Cambodia"/>
        <s v="Nepal"/>
        <s v="Solomon Islands"/>
        <s v="Honduras"/>
        <s v="Swaziland"/>
        <s v="Colombia"/>
        <s v="Papua New Guinea"/>
        <s v="Philippines"/>
        <s v="Nicaragua"/>
        <s v="Timor-Leste"/>
        <s v="Guatemala"/>
        <s v="Tanzania"/>
        <s v="Lesotho"/>
        <s v="Gambia"/>
        <s v="Jordan"/>
        <s v="Kyrgyz Republic"/>
        <s v="Laos"/>
        <s v="Brazil"/>
        <s v="Tajikistan"/>
        <s v="India"/>
        <s v="Benin"/>
        <s v="Peru"/>
        <s v="Azerbaijan"/>
        <s v="Bosnia and Herzegovina"/>
        <s v="South Africa"/>
        <s v="Georgia"/>
        <s v="Senegal"/>
        <s v="Bolivia"/>
        <s v="Fiji"/>
        <s v="Algeria"/>
        <s v="Belarus"/>
        <s v="Mexico"/>
        <s v="Sao Tome and Principe"/>
        <s v="Ecuador"/>
        <s v="Micronesia"/>
        <s v="El Salvador"/>
        <s v="Morocco"/>
        <s v="Thailand"/>
        <s v="Serbia"/>
        <s v="Armenia"/>
        <s v="Moldova"/>
        <s v="Uzbekistan"/>
        <s v="Bhutan"/>
        <s v="Tunisia"/>
        <s v="Indonesia"/>
        <s v="Gabon"/>
        <s v="Saudi Arabia"/>
        <s v="Samoa"/>
        <s v="Bahrain"/>
        <s v="China"/>
        <s v="Turkmenistan"/>
        <s v="Paraguay"/>
        <s v="Maldives"/>
        <s v="Ghana"/>
        <s v="Jamaica"/>
        <s v="Guyana"/>
        <s v="Dominican Republic"/>
        <s v="Kazakhstan"/>
        <s v="Namibia"/>
        <s v="Macedonia"/>
        <s v="Cape Verde"/>
        <s v="Belize"/>
        <s v="Suriname"/>
        <s v="Cuba"/>
        <s v="Vietnam"/>
        <s v="Montenegro"/>
        <s v="Cyprus"/>
        <s v="Albania"/>
        <s v="Botswana"/>
        <s v="Greece"/>
        <s v="Malaysia"/>
        <s v="Brunei Darussalam"/>
        <s v="Antigua and Barbuda"/>
        <s v="Grenada"/>
        <s v="Seychelles"/>
        <s v="Romania"/>
        <s v="Trinidad and Tobago"/>
        <s v="Bulgaria"/>
        <s v="Mongolia"/>
        <s v="Kuwait"/>
        <s v="Bahamas"/>
        <s v="Hungary"/>
        <s v="Panama"/>
        <s v="Oman"/>
        <s v="Croatia"/>
        <s v="Argentina"/>
        <s v="Barbados"/>
        <s v="United States"/>
        <s v="Poland"/>
        <s v="Israel"/>
        <s v="Spain"/>
        <s v="Latvia"/>
        <s v="Italy"/>
        <s v="Chile"/>
        <s v="United Kingdom"/>
        <s v="Qatar"/>
        <s v="Costa Rica"/>
        <s v="Czech Republic"/>
        <s v="Lithuania"/>
        <s v="Estonia"/>
        <s v="Mauritius"/>
        <s v="Slovak Republic"/>
        <s v="United Arab Emirates"/>
        <s v="Uruguay"/>
        <s v="Malta"/>
        <s v="South Korea"/>
        <s v="Belgium"/>
        <s v="Japan"/>
        <s v="France"/>
        <s v="Slovenia"/>
        <s v="Portugal"/>
        <s v="Singapore"/>
        <s v="Germany"/>
        <s v="Austria"/>
        <s v="Australia"/>
        <s v="Netherlands"/>
        <s v="Sweden"/>
        <s v="Luxembourg"/>
        <s v="Ireland"/>
        <s v="Canada"/>
        <s v="Denmark"/>
        <s v="Switzerland"/>
        <s v="New Zealand"/>
        <s v="Finland"/>
        <s v="Iceland"/>
        <s v="Norway"/>
      </sharedItems>
    </cacheField>
    <cacheField name="Continent" numFmtId="0">
      <sharedItems count="6">
        <s v="Asia"/>
        <s v="North America"/>
        <s v="Africa"/>
        <s v="Australia"/>
        <s v="Uropa"/>
        <s v="South America"/>
      </sharedItems>
    </cacheField>
    <cacheField name="Year" numFmtId="0">
      <sharedItems containsSemiMixedTypes="0" containsString="0" containsNumber="1" containsInteger="1" minValue="2023" maxValue="2023" count="1">
        <n v="2023"/>
      </sharedItems>
    </cacheField>
    <cacheField name="Rank" numFmtId="0">
      <sharedItems/>
    </cacheField>
    <cacheField name="Total" numFmtId="0">
      <sharedItems containsSemiMixedTypes="0" containsString="0" containsNumber="1" minValue="14.5" maxValue="111.9"/>
    </cacheField>
    <cacheField name=" Demographic Pressures" numFmtId="0">
      <sharedItems containsSemiMixedTypes="0" containsString="0" containsNumber="1" minValue="1.1000000000000001" maxValue="10"/>
    </cacheField>
    <cacheField name=" Refugees and IDPs" numFmtId="0">
      <sharedItems containsSemiMixedTypes="0" containsString="0" containsNumber="1" minValue="0.5" maxValue="10"/>
    </cacheField>
    <cacheField name=" Group Grievance" numFmtId="0">
      <sharedItems containsSemiMixedTypes="0" containsString="0" containsNumber="1" minValue="0.3" maxValue="9.6999999999999993"/>
    </cacheField>
    <cacheField name=" Human Flight and Brain Drain" numFmtId="0">
      <sharedItems containsSemiMixedTypes="0" containsString="0" containsNumber="1" minValue="0.4" maxValue="10"/>
    </cacheField>
    <cacheField name=" Economic Inequality" numFmtId="0">
      <sharedItems containsSemiMixedTypes="0" containsString="0" containsNumber="1" minValue="1.4" maxValue="9.6"/>
    </cacheField>
    <cacheField name=" Economy" numFmtId="0">
      <sharedItems containsSemiMixedTypes="0" containsString="0" containsNumber="1" minValue="1" maxValue="9.9"/>
    </cacheField>
    <cacheField name=" State Legitimacy" numFmtId="0">
      <sharedItems containsSemiMixedTypes="0" containsString="0" containsNumber="1" minValue="0.3" maxValue="10"/>
    </cacheField>
    <cacheField name=" Public Services" numFmtId="0">
      <sharedItems containsSemiMixedTypes="0" containsString="0" containsNumber="1" minValue="0.9" maxValue="10"/>
    </cacheField>
    <cacheField name=" Human Rights" numFmtId="0">
      <sharedItems containsSemiMixedTypes="0" containsString="0" containsNumber="1" minValue="0.4" maxValue="9.9"/>
    </cacheField>
    <cacheField name=" Security Apparatus" numFmtId="0">
      <sharedItems containsSemiMixedTypes="0" containsString="0" containsNumber="1" minValue="0.3" maxValue="10"/>
    </cacheField>
    <cacheField name=" Factionalized Elites" numFmtId="0">
      <sharedItems containsSemiMixedTypes="0" containsString="0" containsNumber="1" minValue="1" maxValue="10"/>
    </cacheField>
    <cacheField name=" External Intervention" numFmtId="0">
      <sharedItems containsSemiMixedTypes="0" containsString="0" containsNumber="1" minValue="0.3" maxValue="1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734.973250925927" createdVersion="5" refreshedVersion="8" minRefreshableVersion="3" recordCount="0" supportSubquery="1" supportAdvancedDrill="1" xr:uid="{1529206E-2409-4A52-9AE9-9B922C67FED2}">
  <cacheSource type="external" connectionId="5"/>
  <cacheFields count="5">
    <cacheField name="[Golden Dawns].[Sex].[Sex]" caption="Sex" numFmtId="0" hierarchy="4" level="1">
      <sharedItems count="2">
        <s v="Female"/>
        <s v="Male"/>
      </sharedItems>
    </cacheField>
    <cacheField name="[Match Data].[Origin Continent].[Origin Continent]" caption="Origin Continent" numFmtId="0" hierarchy="23" level="1">
      <sharedItems containsSemiMixedTypes="0" containsNonDate="0" containsString="0"/>
    </cacheField>
    <cacheField name="[Match Data].[Role].[Role]" caption="Role" numFmtId="0" hierarchy="26" level="1">
      <sharedItems count="7">
        <s v="Assaulter"/>
        <s v="Coach"/>
        <s v="Grenadier"/>
        <s v="Middle Man"/>
        <s v="Physio"/>
        <s v="Sniper"/>
        <s v="Stratiegist"/>
      </sharedItems>
    </cacheField>
    <cacheField name="[Measures].[Sum of Wins 2]" caption="Sum of Wins 2" numFmtId="0" hierarchy="52" level="32767"/>
    <cacheField name="[Match Data].[Affiliation].[Affiliation]" caption="Affiliation" numFmtId="0" hierarchy="28" level="1">
      <sharedItems count="7">
        <s v="Black Bulls"/>
        <s v="Coral Peacocks"/>
        <s v="Crimson Lion Kings"/>
        <s v="Green Praying Mantis"/>
        <s v="Purple orchas"/>
        <s v="Silver Eagles"/>
        <s v="The Golden Dawns"/>
      </sharedItems>
    </cacheField>
  </cacheFields>
  <cacheHierarchies count="54">
    <cacheHierarchy uniqueName="[Golden Dawns].[Sr. No.]" caption="Sr. No." attribute="1" defaultMemberUniqueName="[Golden Dawns].[Sr. No.].[All]" allUniqueName="[Golden Dawns].[Sr. No.].[All]" dimensionUniqueName="[Golden Dawns]" displayFolder="" count="0" memberValueDatatype="20" unbalanced="0"/>
    <cacheHierarchy uniqueName="[Golden Dawns].[Country]" caption="Country" attribute="1" defaultMemberUniqueName="[Golden Dawns].[Country].[All]" allUniqueName="[Golden Dawns].[Country].[All]" dimensionUniqueName="[Golden Dawns]" displayFolder="" count="0" memberValueDatatype="130" unbalanced="0"/>
    <cacheHierarchy uniqueName="[Golden Dawns].[Origin Continent]" caption="Origin Continent" attribute="1" defaultMemberUniqueName="[Golden Dawns].[Origin Continent].[All]" allUniqueName="[Golden Dawns].[Origin Continent].[All]" dimensionUniqueName="[Golden Dawns]" displayFolder="" count="0" memberValueDatatype="130" unbalanced="0"/>
    <cacheHierarchy uniqueName="[Golden Dawns].[Player Name]" caption="Player Name" attribute="1" defaultMemberUniqueName="[Golden Dawns].[Player Name].[All]" allUniqueName="[Golden Dawns].[Player Name].[All]" dimensionUniqueName="[Golden Dawns]" displayFolder="" count="0" memberValueDatatype="130" unbalanced="0"/>
    <cacheHierarchy uniqueName="[Golden Dawns].[Sex]" caption="Sex" attribute="1" defaultMemberUniqueName="[Golden Dawns].[Sex].[All]" allUniqueName="[Golden Dawns].[Sex].[All]" dimensionUniqueName="[Golden Dawns]" displayFolder="" count="2" memberValueDatatype="130" unbalanced="0">
      <fieldsUsage count="2">
        <fieldUsage x="-1"/>
        <fieldUsage x="0"/>
      </fieldsUsage>
    </cacheHierarchy>
    <cacheHierarchy uniqueName="[Golden Dawns].[Role]" caption="Role" attribute="1" defaultMemberUniqueName="[Golden Dawns].[Role].[All]" allUniqueName="[Golden Dawns].[Role].[All]" dimensionUniqueName="[Golden Dawns]" displayFolder="" count="0" memberValueDatatype="130" unbalanced="0"/>
    <cacheHierarchy uniqueName="[Golden Dawns].[Anime]" caption="Anime" attribute="1" defaultMemberUniqueName="[Golden Dawns].[Anime].[All]" allUniqueName="[Golden Dawns].[Anime].[All]" dimensionUniqueName="[Golden Dawns]" displayFolder="" count="0" memberValueDatatype="130" unbalanced="0"/>
    <cacheHierarchy uniqueName="[Golden Dawns].[Affiliation]" caption="Affiliation" attribute="1" defaultMemberUniqueName="[Golden Dawns].[Affiliation].[All]" allUniqueName="[Golden Dawns].[Affiliation].[All]" dimensionUniqueName="[Golden Dawns]" displayFolder="" count="0" memberValueDatatype="130" unbalanced="0"/>
    <cacheHierarchy uniqueName="[Golden Dawns].[Hand Use]" caption="Hand Use" attribute="1" defaultMemberUniqueName="[Golden Dawns].[Hand Use].[All]" allUniqueName="[Golden Dawns].[Hand Use].[All]" dimensionUniqueName="[Golden Dawns]" displayFolder="" count="0" memberValueDatatype="130" unbalanced="0"/>
    <cacheHierarchy uniqueName="[Golden Dawns].[Range]" caption="Range" attribute="1" defaultMemberUniqueName="[Golden Dawns].[Range].[All]" allUniqueName="[Golden Dawns].[Range].[All]" dimensionUniqueName="[Golden Dawns]" displayFolder="" count="0" memberValueDatatype="130" unbalanced="0"/>
    <cacheHierarchy uniqueName="[Golden Dawns].[Honor]" caption="Honor" attribute="1" defaultMemberUniqueName="[Golden Dawns].[Honor].[All]" allUniqueName="[Golden Dawns].[Honor].[All]" dimensionUniqueName="[Golden Dawns]" displayFolder="" count="0" memberValueDatatype="130" unbalanced="0"/>
    <cacheHierarchy uniqueName="[Golden Dawns].[Opening Berry]" caption="Opening Berry" attribute="1" defaultMemberUniqueName="[Golden Dawns].[Opening Berry].[All]" allUniqueName="[Golden Dawns].[Opening Berry].[All]" dimensionUniqueName="[Golden Dawns]" displayFolder="" count="0" memberValueDatatype="20" unbalanced="0"/>
    <cacheHierarchy uniqueName="[Golden Dawns].[Final  Berry]" caption="Final  Berry" attribute="1" defaultMemberUniqueName="[Golden Dawns].[Final  Berry].[All]" allUniqueName="[Golden Dawns].[Final  Berry].[All]" dimensionUniqueName="[Golden Dawns]" displayFolder="" count="0" memberValueDatatype="20" unbalanced="0"/>
    <cacheHierarchy uniqueName="[Golden Dawns].[Matches Played]" caption="Matches Played" attribute="1" defaultMemberUniqueName="[Golden Dawns].[Matches Played].[All]" allUniqueName="[Golden Dawns].[Matches Played].[All]" dimensionUniqueName="[Golden Dawns]" displayFolder="" count="0" memberValueDatatype="20" unbalanced="0"/>
    <cacheHierarchy uniqueName="[Golden Dawns].[Wins]" caption="Wins" attribute="1" defaultMemberUniqueName="[Golden Dawns].[Wins].[All]" allUniqueName="[Golden Dawns].[Wins].[All]" dimensionUniqueName="[Golden Dawns]" displayFolder="" count="0" memberValueDatatype="20" unbalanced="0"/>
    <cacheHierarchy uniqueName="[Golden Dawns].[Top10]" caption="Top10" attribute="1" defaultMemberUniqueName="[Golden Dawns].[Top10].[All]" allUniqueName="[Golden Dawns].[Top10].[All]" dimensionUniqueName="[Golden Dawns]" displayFolder="" count="0" memberValueDatatype="20" unbalanced="0"/>
    <cacheHierarchy uniqueName="[Golden Dawns].[Kills]" caption="Kills" attribute="1" defaultMemberUniqueName="[Golden Dawns].[Kills].[All]" allUniqueName="[Golden Dawns].[Kills].[All]" dimensionUniqueName="[Golden Dawns]" displayFolder="" count="0" memberValueDatatype="20" unbalanced="0"/>
    <cacheHierarchy uniqueName="[Golden Dawns].[Rescues]" caption="Rescues" attribute="1" defaultMemberUniqueName="[Golden Dawns].[Rescues].[All]" allUniqueName="[Golden Dawns].[Rescues].[All]" dimensionUniqueName="[Golden Dawns]" displayFolder="" count="0" memberValueDatatype="20" unbalanced="0"/>
    <cacheHierarchy uniqueName="[Golden Dawns].[F/D]" caption="F/D" attribute="1" defaultMemberUniqueName="[Golden Dawns].[F/D].[All]" allUniqueName="[Golden Dawns].[F/D].[All]" dimensionUniqueName="[Golden Dawns]" displayFolder="" count="0" memberValueDatatype="5" unbalanced="0"/>
    <cacheHierarchy uniqueName="[Golden Dawns].[Top 10 %]" caption="Top 10 %" attribute="1" defaultMemberUniqueName="[Golden Dawns].[Top 10 %].[All]" allUniqueName="[Golden Dawns].[Top 10 %].[All]" dimensionUniqueName="[Golden Dawns]" displayFolder="" count="0" memberValueDatatype="5" unbalanced="0"/>
    <cacheHierarchy uniqueName="[Golden Dawns].[Win %]" caption="Win %" attribute="1" defaultMemberUniqueName="[Golden Dawns].[Win %].[All]" allUniqueName="[Golden Dawns].[Win %].[All]" dimensionUniqueName="[Golden Dawns]" displayFolder="" count="0" memberValueDatatype="5" unbalanced="0"/>
    <cacheHierarchy uniqueName="[Match Data].[Sr. No.]" caption="Sr. No." attribute="1" defaultMemberUniqueName="[Match Data].[Sr. No.].[All]" allUniqueName="[Match Data].[Sr. No.].[All]" dimensionUniqueName="[Match Data]" displayFolder="" count="0" memberValueDatatype="20" unbalanced="0"/>
    <cacheHierarchy uniqueName="[Match Data].[Country]" caption="Country" attribute="1" defaultMemberUniqueName="[Match Data].[Country].[All]" allUniqueName="[Match Data].[Country].[All]" dimensionUniqueName="[Match Data]" displayFolder="" count="0" memberValueDatatype="130" unbalanced="0"/>
    <cacheHierarchy uniqueName="[Match Data].[Origin Continent]" caption="Origin Continent" attribute="1" defaultMemberUniqueName="[Match Data].[Origin Continent].[All]" allUniqueName="[Match Data].[Origin Continent].[All]" dimensionUniqueName="[Match Data]" displayFolder="" count="2" memberValueDatatype="130" unbalanced="0">
      <fieldsUsage count="2">
        <fieldUsage x="-1"/>
        <fieldUsage x="1"/>
      </fieldsUsage>
    </cacheHierarchy>
    <cacheHierarchy uniqueName="[Match Data].[Player Name]" caption="Player Name" attribute="1" defaultMemberUniqueName="[Match Data].[Player Name].[All]" allUniqueName="[Match Data].[Player Name].[All]" dimensionUniqueName="[Match Data]" displayFolder="" count="0" memberValueDatatype="130" unbalanced="0"/>
    <cacheHierarchy uniqueName="[Match Data].[Sex]" caption="Sex" attribute="1" defaultMemberUniqueName="[Match Data].[Sex].[All]" allUniqueName="[Match Data].[Sex].[All]" dimensionUniqueName="[Match Data]" displayFolder="" count="0" memberValueDatatype="130" unbalanced="0"/>
    <cacheHierarchy uniqueName="[Match Data].[Role]" caption="Role" attribute="1" defaultMemberUniqueName="[Match Data].[Role].[All]" allUniqueName="[Match Data].[Role].[All]" dimensionUniqueName="[Match Data]" displayFolder="" count="2" memberValueDatatype="130" unbalanced="0">
      <fieldsUsage count="2">
        <fieldUsage x="-1"/>
        <fieldUsage x="2"/>
      </fieldsUsage>
    </cacheHierarchy>
    <cacheHierarchy uniqueName="[Match Data].[Anime]" caption="Anime" attribute="1" defaultMemberUniqueName="[Match Data].[Anime].[All]" allUniqueName="[Match Data].[Anime].[All]" dimensionUniqueName="[Match Data]" displayFolder="" count="0" memberValueDatatype="130" unbalanced="0"/>
    <cacheHierarchy uniqueName="[Match Data].[Affiliation]" caption="Affiliation" attribute="1" defaultMemberUniqueName="[Match Data].[Affiliation].[All]" allUniqueName="[Match Data].[Affiliation].[All]" dimensionUniqueName="[Match Data]" displayFolder="" count="2" memberValueDatatype="130" unbalanced="0">
      <fieldsUsage count="2">
        <fieldUsage x="-1"/>
        <fieldUsage x="4"/>
      </fieldsUsage>
    </cacheHierarchy>
    <cacheHierarchy uniqueName="[Match Data].[Hand Use]" caption="Hand Use" attribute="1" defaultMemberUniqueName="[Match Data].[Hand Use].[All]" allUniqueName="[Match Data].[Hand Use].[All]" dimensionUniqueName="[Match Data]" displayFolder="" count="0" memberValueDatatype="130" unbalanced="0"/>
    <cacheHierarchy uniqueName="[Match Data].[Range]" caption="Range" attribute="1" defaultMemberUniqueName="[Match Data].[Range].[All]" allUniqueName="[Match Data].[Range].[All]" dimensionUniqueName="[Match Data]" displayFolder="" count="0" memberValueDatatype="130" unbalanced="0"/>
    <cacheHierarchy uniqueName="[Match Data].[Honor]" caption="Honor" attribute="1" defaultMemberUniqueName="[Match Data].[Honor].[All]" allUniqueName="[Match Data].[Honor].[All]" dimensionUniqueName="[Match Data]" displayFolder="" count="0" memberValueDatatype="130" unbalanced="0"/>
    <cacheHierarchy uniqueName="[Match Data].[Opening Berry]" caption="Opening Berry" attribute="1" defaultMemberUniqueName="[Match Data].[Opening Berry].[All]" allUniqueName="[Match Data].[Opening Berry].[All]" dimensionUniqueName="[Match Data]" displayFolder="" count="0" memberValueDatatype="20" unbalanced="0"/>
    <cacheHierarchy uniqueName="[Match Data].[Final  Berry]" caption="Final  Berry" attribute="1" defaultMemberUniqueName="[Match Data].[Final  Berry].[All]" allUniqueName="[Match Data].[Final  Berry].[All]" dimensionUniqueName="[Match Data]" displayFolder="" count="0" memberValueDatatype="130" unbalanced="0"/>
    <cacheHierarchy uniqueName="[Match Data].[Matches Played]" caption="Matches Played" attribute="1" defaultMemberUniqueName="[Match Data].[Matches Played].[All]" allUniqueName="[Match Data].[Matches Played].[All]" dimensionUniqueName="[Match Data]" displayFolder="" count="0" memberValueDatatype="20" unbalanced="0"/>
    <cacheHierarchy uniqueName="[Match Data].[Wins]" caption="Wins" attribute="1" defaultMemberUniqueName="[Match Data].[Wins].[All]" allUniqueName="[Match Data].[Wins].[All]" dimensionUniqueName="[Match Data]" displayFolder="" count="0" memberValueDatatype="20" unbalanced="0"/>
    <cacheHierarchy uniqueName="[Match Data].[Top10]" caption="Top10" attribute="1" defaultMemberUniqueName="[Match Data].[Top10].[All]" allUniqueName="[Match Data].[Top10].[All]" dimensionUniqueName="[Match Data]" displayFolder="" count="0" memberValueDatatype="20" unbalanced="0"/>
    <cacheHierarchy uniqueName="[Match Data].[Kills]" caption="Kills" attribute="1" defaultMemberUniqueName="[Match Data].[Kills].[All]" allUniqueName="[Match Data].[Kills].[All]" dimensionUniqueName="[Match Data]" displayFolder="" count="0" memberValueDatatype="20" unbalanced="0"/>
    <cacheHierarchy uniqueName="[Match Data].[F/D]" caption="F/D" attribute="1" defaultMemberUniqueName="[Match Data].[F/D].[All]" allUniqueName="[Match Data].[F/D].[All]" dimensionUniqueName="[Match Data]" displayFolder="" count="0" memberValueDatatype="130" unbalanced="0"/>
    <cacheHierarchy uniqueName="[Match Data].[Rescues]" caption="Rescues" attribute="1" defaultMemberUniqueName="[Match Data].[Rescues].[All]" allUniqueName="[Match Data].[Rescues].[All]" dimensionUniqueName="[Match Data]" displayFolder="" count="0" memberValueDatatype="20" unbalanced="0"/>
    <cacheHierarchy uniqueName="[Match Data].[Top 10 %]" caption="Top 10 %" attribute="1" defaultMemberUniqueName="[Match Data].[Top 10 %].[All]" allUniqueName="[Match Data].[Top 10 %].[All]" dimensionUniqueName="[Match Data]" displayFolder="" count="0" memberValueDatatype="130" unbalanced="0"/>
    <cacheHierarchy uniqueName="[Match Data].[Win %]" caption="Win %" attribute="1" defaultMemberUniqueName="[Match Data].[Win %].[All]" allUniqueName="[Match Data].[Win %].[All]" dimensionUniqueName="[Match Data]" displayFolder="" count="0" memberValueDatatype="130" unbalanced="0"/>
    <cacheHierarchy uniqueName="[Table6].[Column1]" caption="Column1" attribute="1" defaultMemberUniqueName="[Table6].[Column1].[All]" allUniqueName="[Table6].[Column1].[All]" dimensionUniqueName="[Table6]" displayFolder="" count="0" memberValueDatatype="130" unbalanced="0"/>
    <cacheHierarchy uniqueName="[Table9].[2023 / STAT.]" caption="2023 / STAT." attribute="1" defaultMemberUniqueName="[Table9].[2023 / STAT.].[All]" allUniqueName="[Table9].[2023 / STAT.].[All]" dimensionUniqueName="[Table9]" displayFolder="" count="0" memberValueDatatype="130" unbalanced="0"/>
    <cacheHierarchy uniqueName="[Measures].[__XL_Count Golden Dawns]" caption="__XL_Count Golden Dawns" measure="1" displayFolder="" measureGroup="Golden Dawns" count="0" hidden="1"/>
    <cacheHierarchy uniqueName="[Measures].[__XL_Count Match Data]" caption="__XL_Count Match Data" measure="1" displayFolder="" measureGroup="Match Data" count="0" hidden="1"/>
    <cacheHierarchy uniqueName="[Measures].[__XL_Count Table9]" caption="__XL_Count Table9" measure="1" displayFolder="" measureGroup="Table9" count="0" hidden="1"/>
    <cacheHierarchy uniqueName="[Measures].[__XL_Count Table6]" caption="__XL_Count Table6" measure="1" displayFolder="" measureGroup="Table6" count="0" hidden="1"/>
    <cacheHierarchy uniqueName="[Measures].[__No measures defined]" caption="__No measures defined" measure="1" displayFolder="" count="0" hidden="1"/>
    <cacheHierarchy uniqueName="[Measures].[Sum of Wins]" caption="Sum of Wins" measure="1" displayFolder="" measureGroup="Golden Dawns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Count of Final  Berry]" caption="Count of Final  Berry" measure="1" displayFolder="" measureGroup="Match Data" count="0" hidden="1">
      <extLst>
        <ext xmlns:x15="http://schemas.microsoft.com/office/spreadsheetml/2010/11/main" uri="{B97F6D7D-B522-45F9-BDA1-12C45D357490}">
          <x15:cacheHierarchy aggregatedColumn="33"/>
        </ext>
      </extLst>
    </cacheHierarchy>
    <cacheHierarchy uniqueName="[Measures].[Sum of Matches Played]" caption="Sum of Matches Played" measure="1" displayFolder="" measureGroup="Match Data" count="0" hidden="1">
      <extLst>
        <ext xmlns:x15="http://schemas.microsoft.com/office/spreadsheetml/2010/11/main" uri="{B97F6D7D-B522-45F9-BDA1-12C45D357490}">
          <x15:cacheHierarchy aggregatedColumn="34"/>
        </ext>
      </extLst>
    </cacheHierarchy>
    <cacheHierarchy uniqueName="[Measures].[Sum of Wins 2]" caption="Sum of Wins 2" measure="1" displayFolder="" measureGroup="Match Data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35"/>
        </ext>
      </extLst>
    </cacheHierarchy>
    <cacheHierarchy uniqueName="[Measures].[Sum of Kills]" caption="Sum of Kills" measure="1" displayFolder="" measureGroup="Match Data" count="0" hidden="1">
      <extLst>
        <ext xmlns:x15="http://schemas.microsoft.com/office/spreadsheetml/2010/11/main" uri="{B97F6D7D-B522-45F9-BDA1-12C45D357490}">
          <x15:cacheHierarchy aggregatedColumn="37"/>
        </ext>
      </extLst>
    </cacheHierarchy>
  </cacheHierarchies>
  <kpis count="0"/>
  <dimensions count="5">
    <dimension name="Golden Dawns" uniqueName="[Golden Dawns]" caption="Golden Dawns"/>
    <dimension name="Match Data" uniqueName="[Match Data]" caption="Match Data"/>
    <dimension measure="1" name="Measures" uniqueName="[Measures]" caption="Measures"/>
    <dimension name="Table6" uniqueName="[Table6]" caption="Table6"/>
    <dimension name="Table9" uniqueName="[Table9]" caption="Table9"/>
  </dimensions>
  <measureGroups count="4">
    <measureGroup name="Golden Dawns" caption="Golden Dawns"/>
    <measureGroup name="Match Data" caption="Match Data"/>
    <measureGroup name="Table6" caption="Table6"/>
    <measureGroup name="Table9" caption="Table9"/>
  </measureGroups>
  <maps count="5">
    <map measureGroup="0" dimension="0"/>
    <map measureGroup="1" dimension="0"/>
    <map measureGroup="1" dimension="1"/>
    <map measureGroup="2" dimension="3"/>
    <map measureGroup="3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79">
  <r>
    <x v="0"/>
    <x v="0"/>
    <x v="0"/>
    <s v="1st"/>
    <n v="111.9"/>
    <n v="10"/>
    <n v="9"/>
    <n v="8.6999999999999993"/>
    <n v="8.6"/>
    <n v="9.1"/>
    <n v="9.5"/>
    <n v="9.6"/>
    <n v="9.8000000000000007"/>
    <n v="9"/>
    <n v="9.5"/>
    <n v="10"/>
    <n v="9.1"/>
  </r>
  <r>
    <x v="1"/>
    <x v="0"/>
    <x v="0"/>
    <s v="2nd"/>
    <n v="108.9"/>
    <n v="9.6"/>
    <n v="9.6"/>
    <n v="8.8000000000000007"/>
    <n v="6.4"/>
    <n v="7.9"/>
    <n v="9.9"/>
    <n v="9.8000000000000007"/>
    <n v="9.6"/>
    <n v="9.6"/>
    <n v="8.6"/>
    <n v="9.9"/>
    <n v="9.1999999999999993"/>
  </r>
  <r>
    <x v="2"/>
    <x v="0"/>
    <x v="0"/>
    <s v="3rd"/>
    <n v="108.5"/>
    <n v="9.6999999999999993"/>
    <n v="10"/>
    <n v="8.6"/>
    <n v="6.5"/>
    <n v="8.6"/>
    <n v="8.6"/>
    <n v="9.8000000000000007"/>
    <n v="9.6999999999999993"/>
    <n v="8.6999999999999993"/>
    <n v="9.9"/>
    <n v="9.1999999999999993"/>
    <n v="9.1999999999999993"/>
  </r>
  <r>
    <x v="3"/>
    <x v="1"/>
    <x v="0"/>
    <s v="4th"/>
    <n v="107.2"/>
    <n v="9.6999999999999993"/>
    <n v="9.8000000000000007"/>
    <n v="9.4"/>
    <n v="6.4"/>
    <n v="8.4"/>
    <n v="8.1"/>
    <n v="9.3000000000000007"/>
    <n v="9.3000000000000007"/>
    <n v="9.3000000000000007"/>
    <n v="8.8000000000000007"/>
    <n v="9.6"/>
    <n v="9.1"/>
  </r>
  <r>
    <x v="4"/>
    <x v="0"/>
    <x v="0"/>
    <s v="5th"/>
    <n v="107.1"/>
    <n v="7.4"/>
    <n v="9.1"/>
    <n v="9.1"/>
    <n v="8"/>
    <n v="6.5"/>
    <n v="9.6"/>
    <n v="10"/>
    <n v="9"/>
    <n v="9.1"/>
    <n v="9.4"/>
    <n v="9.9"/>
    <n v="10"/>
  </r>
  <r>
    <x v="5"/>
    <x v="0"/>
    <x v="0"/>
    <s v="6th"/>
    <n v="106.6"/>
    <n v="9.1999999999999993"/>
    <n v="8.6"/>
    <n v="8.3000000000000007"/>
    <n v="8.5"/>
    <n v="8.1999999999999993"/>
    <n v="9.6"/>
    <n v="9.4"/>
    <n v="10"/>
    <n v="8.6999999999999993"/>
    <n v="9.6999999999999993"/>
    <n v="8.6999999999999993"/>
    <n v="7.7"/>
  </r>
  <r>
    <x v="6"/>
    <x v="0"/>
    <x v="0"/>
    <s v="7th"/>
    <n v="106.2"/>
    <n v="8.8000000000000007"/>
    <n v="9.6"/>
    <n v="9.3000000000000007"/>
    <n v="7.5"/>
    <n v="8.5"/>
    <n v="9.3000000000000007"/>
    <n v="9.4"/>
    <n v="8.6"/>
    <n v="9.1999999999999993"/>
    <n v="8.3000000000000007"/>
    <n v="9.6"/>
    <n v="8.1"/>
  </r>
  <r>
    <x v="7"/>
    <x v="2"/>
    <x v="0"/>
    <s v="8th"/>
    <n v="105.7"/>
    <n v="9.3000000000000007"/>
    <n v="9.5"/>
    <n v="8.1"/>
    <n v="6.2"/>
    <n v="9.6"/>
    <n v="8.1999999999999993"/>
    <n v="8.9"/>
    <n v="10"/>
    <n v="9.1"/>
    <n v="8"/>
    <n v="9.4"/>
    <n v="9.4"/>
  </r>
  <r>
    <x v="8"/>
    <x v="2"/>
    <x v="0"/>
    <s v="9th"/>
    <n v="104.6"/>
    <n v="9.5"/>
    <n v="9"/>
    <n v="8.1"/>
    <n v="7.7"/>
    <n v="8.6999999999999993"/>
    <n v="8.4"/>
    <n v="9.1"/>
    <n v="9.6"/>
    <n v="8.4"/>
    <n v="8.6999999999999993"/>
    <n v="9.5"/>
    <n v="7.9"/>
  </r>
  <r>
    <x v="9"/>
    <x v="2"/>
    <x v="0"/>
    <s v="10th"/>
    <n v="102.9"/>
    <n v="8.8000000000000007"/>
    <n v="7.7"/>
    <n v="5.5"/>
    <n v="8.3000000000000007"/>
    <n v="9.1999999999999993"/>
    <n v="8.9"/>
    <n v="9.9"/>
    <n v="9.8000000000000007"/>
    <n v="8.6999999999999993"/>
    <n v="6.8"/>
    <n v="9.6999999999999993"/>
    <n v="9.6"/>
  </r>
  <r>
    <x v="10"/>
    <x v="2"/>
    <x v="0"/>
    <s v="11th"/>
    <n v="100.4"/>
    <n v="9.8000000000000007"/>
    <n v="9.5"/>
    <n v="8.9"/>
    <n v="6.2"/>
    <n v="7.5"/>
    <n v="6.8"/>
    <n v="8.1999999999999993"/>
    <n v="8.6999999999999993"/>
    <n v="8.8000000000000007"/>
    <n v="8.6"/>
    <n v="9.3000000000000007"/>
    <n v="8.1"/>
  </r>
  <r>
    <x v="11"/>
    <x v="0"/>
    <x v="0"/>
    <s v="12th"/>
    <n v="100.2"/>
    <n v="7"/>
    <n v="9.1999999999999993"/>
    <n v="9.6999999999999993"/>
    <n v="6.3"/>
    <n v="7.3"/>
    <n v="7.6"/>
    <n v="9.3000000000000007"/>
    <n v="9.1"/>
    <n v="9.3000000000000007"/>
    <n v="9.1"/>
    <n v="9"/>
    <n v="7.3"/>
  </r>
  <r>
    <x v="12"/>
    <x v="2"/>
    <x v="0"/>
    <s v="13th"/>
    <n v="99.5"/>
    <n v="8.8000000000000007"/>
    <n v="8.5"/>
    <n v="8.5"/>
    <n v="7.7"/>
    <n v="7.2"/>
    <n v="7.5"/>
    <n v="8.6"/>
    <n v="8.9"/>
    <n v="7.5"/>
    <n v="9.6"/>
    <n v="7.2"/>
    <n v="9.5"/>
  </r>
  <r>
    <x v="13"/>
    <x v="3"/>
    <x v="0"/>
    <s v="14th"/>
    <n v="98.5"/>
    <n v="8.8000000000000007"/>
    <n v="6.2"/>
    <n v="9.4"/>
    <n v="6.3"/>
    <n v="7.5"/>
    <n v="8"/>
    <n v="9.6999999999999993"/>
    <n v="9.4"/>
    <n v="7.3"/>
    <n v="8.6999999999999993"/>
    <n v="10"/>
    <n v="7.2"/>
  </r>
  <r>
    <x v="14"/>
    <x v="2"/>
    <x v="0"/>
    <s v="15th"/>
    <n v="98"/>
    <n v="9.6"/>
    <n v="6.4"/>
    <n v="8.6"/>
    <n v="6.7"/>
    <n v="8.1"/>
    <n v="8.8000000000000007"/>
    <n v="8.1999999999999993"/>
    <n v="8.8000000000000007"/>
    <n v="8.6"/>
    <n v="9"/>
    <n v="9.6"/>
    <n v="5.6"/>
  </r>
  <r>
    <x v="15"/>
    <x v="2"/>
    <x v="0"/>
    <s v="16th"/>
    <n v="96.9"/>
    <n v="8.6999999999999993"/>
    <n v="7.6"/>
    <n v="5.9"/>
    <n v="7.1"/>
    <n v="7.8"/>
    <n v="9.1999999999999993"/>
    <n v="8.9"/>
    <n v="8.8000000000000007"/>
    <n v="7.8"/>
    <n v="8.4"/>
    <n v="10"/>
    <n v="6.7"/>
  </r>
  <r>
    <x v="16"/>
    <x v="2"/>
    <x v="0"/>
    <s v="17th"/>
    <n v="96.1"/>
    <n v="6"/>
    <n v="7.5"/>
    <n v="7.3"/>
    <n v="5"/>
    <n v="6.4"/>
    <n v="8.9"/>
    <n v="9.6"/>
    <n v="8"/>
    <n v="9.3000000000000007"/>
    <n v="9.5"/>
    <n v="9.3000000000000007"/>
    <n v="9.3000000000000007"/>
  </r>
  <r>
    <x v="17"/>
    <x v="4"/>
    <x v="0"/>
    <s v="18th"/>
    <n v="95.9"/>
    <n v="7.3"/>
    <n v="10"/>
    <n v="6.8"/>
    <n v="8.9"/>
    <n v="4.9000000000000004"/>
    <n v="8.5"/>
    <n v="6.4"/>
    <n v="7.3"/>
    <n v="7.8"/>
    <n v="10"/>
    <n v="8"/>
    <n v="10"/>
  </r>
  <r>
    <x v="18"/>
    <x v="2"/>
    <x v="0"/>
    <s v="19th"/>
    <n v="94.5"/>
    <n v="7.7"/>
    <n v="6.6"/>
    <n v="8.6999999999999993"/>
    <n v="8.6"/>
    <n v="7.9"/>
    <n v="7.1"/>
    <n v="9.6999999999999993"/>
    <n v="8.1"/>
    <n v="9.1"/>
    <n v="6"/>
    <n v="8.4"/>
    <n v="6.6"/>
  </r>
  <r>
    <x v="19"/>
    <x v="2"/>
    <x v="0"/>
    <s v="20th"/>
    <n v="94.2"/>
    <n v="8.6999999999999993"/>
    <n v="8"/>
    <n v="6.7"/>
    <n v="5.2"/>
    <n v="7.2"/>
    <n v="8.8000000000000007"/>
    <n v="9.1"/>
    <n v="8"/>
    <n v="8.6"/>
    <n v="7.8"/>
    <n v="8.5"/>
    <n v="7.6"/>
  </r>
  <r>
    <x v="20"/>
    <x v="2"/>
    <x v="0"/>
    <s v="21st"/>
    <n v="94"/>
    <n v="8.3000000000000007"/>
    <n v="8.1999999999999993"/>
    <n v="5.8"/>
    <n v="7"/>
    <n v="8.3000000000000007"/>
    <n v="7.2"/>
    <n v="7.4"/>
    <n v="8.6"/>
    <n v="7"/>
    <n v="9.3000000000000007"/>
    <n v="8.1999999999999993"/>
    <n v="8.6999999999999993"/>
  </r>
  <r>
    <x v="21"/>
    <x v="2"/>
    <x v="0"/>
    <s v="22nd"/>
    <n v="94"/>
    <n v="9.6"/>
    <n v="7.9"/>
    <n v="7.4"/>
    <n v="7.1"/>
    <n v="9.1999999999999993"/>
    <n v="7.7"/>
    <n v="7.1"/>
    <n v="9.6999999999999993"/>
    <n v="7.2"/>
    <n v="7"/>
    <n v="6.3"/>
    <n v="7.8"/>
  </r>
  <r>
    <x v="22"/>
    <x v="2"/>
    <x v="0"/>
    <s v="23rd"/>
    <n v="94"/>
    <n v="9"/>
    <n v="8.4"/>
    <n v="8.1"/>
    <n v="6.9"/>
    <n v="7.4"/>
    <n v="6"/>
    <n v="8.8000000000000007"/>
    <n v="8.3000000000000007"/>
    <n v="7.3"/>
    <n v="8.1"/>
    <n v="9.3000000000000007"/>
    <n v="6.4"/>
  </r>
  <r>
    <x v="23"/>
    <x v="2"/>
    <x v="0"/>
    <s v="24th"/>
    <n v="93.4"/>
    <n v="8.9"/>
    <n v="7.9"/>
    <n v="7.7"/>
    <n v="6.6"/>
    <n v="7.8"/>
    <n v="6.4"/>
    <n v="6.6"/>
    <n v="9.5"/>
    <n v="6.7"/>
    <n v="8.3000000000000007"/>
    <n v="9.6"/>
    <n v="7.4"/>
  </r>
  <r>
    <x v="24"/>
    <x v="2"/>
    <x v="0"/>
    <s v="25th"/>
    <n v="91.8"/>
    <n v="5.8"/>
    <n v="8.8000000000000007"/>
    <n v="8.1"/>
    <n v="6.5"/>
    <n v="6.6"/>
    <n v="9.1999999999999993"/>
    <n v="7.7"/>
    <n v="6.8"/>
    <n v="7.1"/>
    <n v="7.3"/>
    <n v="9.6"/>
    <n v="8.3000000000000007"/>
  </r>
  <r>
    <x v="25"/>
    <x v="2"/>
    <x v="0"/>
    <s v="26th"/>
    <n v="91.5"/>
    <n v="9.1999999999999993"/>
    <n v="8.9"/>
    <n v="7.6"/>
    <n v="6.1"/>
    <n v="7.4"/>
    <n v="6.4"/>
    <n v="8.1999999999999993"/>
    <n v="8"/>
    <n v="7.2"/>
    <n v="6.3"/>
    <n v="8.9"/>
    <n v="7.3"/>
  </r>
  <r>
    <x v="26"/>
    <x v="0"/>
    <x v="0"/>
    <s v="27th"/>
    <n v="91.4"/>
    <n v="8.1999999999999993"/>
    <n v="7.7"/>
    <n v="8"/>
    <n v="6.1"/>
    <n v="5.7"/>
    <n v="6.3"/>
    <n v="8.3000000000000007"/>
    <n v="8.3000000000000007"/>
    <n v="7.8"/>
    <n v="7.5"/>
    <n v="9.6"/>
    <n v="7.9"/>
  </r>
  <r>
    <x v="27"/>
    <x v="2"/>
    <x v="0"/>
    <s v="28th"/>
    <n v="90.7"/>
    <n v="8.5"/>
    <n v="6.5"/>
    <n v="8.8000000000000007"/>
    <n v="6.2"/>
    <n v="7.5"/>
    <n v="9.3000000000000007"/>
    <n v="9.1"/>
    <n v="8.6999999999999993"/>
    <n v="7.2"/>
    <n v="6.4"/>
    <n v="6.7"/>
    <n v="5.8"/>
  </r>
  <r>
    <x v="28"/>
    <x v="5"/>
    <x v="0"/>
    <s v="29th"/>
    <n v="90.5"/>
    <n v="6.5"/>
    <n v="6.5"/>
    <n v="6.4"/>
    <n v="6.5"/>
    <n v="6.9"/>
    <n v="9.4"/>
    <n v="9.6"/>
    <n v="8.3000000000000007"/>
    <n v="8.6"/>
    <n v="6.7"/>
    <n v="9.4"/>
    <n v="5.7"/>
  </r>
  <r>
    <x v="29"/>
    <x v="0"/>
    <x v="0"/>
    <s v="30th"/>
    <n v="90.3"/>
    <n v="7.2"/>
    <n v="6.6"/>
    <n v="8.4"/>
    <n v="7.6"/>
    <n v="6"/>
    <n v="8.3000000000000007"/>
    <n v="8"/>
    <n v="6"/>
    <n v="8.4"/>
    <n v="6.8"/>
    <n v="9.1"/>
    <n v="7.9"/>
  </r>
  <r>
    <x v="30"/>
    <x v="2"/>
    <x v="0"/>
    <s v="31st"/>
    <n v="89.9"/>
    <n v="8.9"/>
    <n v="5.5"/>
    <n v="3.7"/>
    <n v="6.7"/>
    <n v="8.9"/>
    <n v="7.2"/>
    <n v="9.1"/>
    <n v="8.9"/>
    <n v="6"/>
    <n v="7.9"/>
    <n v="9.9"/>
    <n v="7.2"/>
  </r>
  <r>
    <x v="31"/>
    <x v="0"/>
    <x v="0"/>
    <s v="32nd"/>
    <n v="89.9"/>
    <n v="8.3000000000000007"/>
    <n v="7.6"/>
    <n v="9"/>
    <n v="5.8"/>
    <n v="4.9000000000000004"/>
    <n v="6.7"/>
    <n v="7.4"/>
    <n v="7.5"/>
    <n v="7.5"/>
    <n v="7.6"/>
    <n v="9.3000000000000007"/>
    <n v="8.3000000000000007"/>
  </r>
  <r>
    <x v="32"/>
    <x v="1"/>
    <x v="0"/>
    <s v="33rd"/>
    <n v="88.9"/>
    <n v="8.4"/>
    <n v="7.4"/>
    <n v="4.5999999999999996"/>
    <n v="6.7"/>
    <n v="7.5"/>
    <n v="8.3000000000000007"/>
    <n v="6.2"/>
    <n v="9.1"/>
    <n v="7.5"/>
    <n v="6.8"/>
    <n v="8.9"/>
    <n v="7.5"/>
  </r>
  <r>
    <x v="33"/>
    <x v="1"/>
    <x v="0"/>
    <s v="34th"/>
    <n v="87.9"/>
    <n v="8.3000000000000007"/>
    <n v="6.2"/>
    <n v="5.8"/>
    <n v="8.9"/>
    <n v="4.9000000000000004"/>
    <n v="6.2"/>
    <n v="9.1"/>
    <n v="4.4000000000000004"/>
    <n v="7.6"/>
    <n v="7.9"/>
    <n v="8.6"/>
    <n v="10"/>
  </r>
  <r>
    <x v="34"/>
    <x v="2"/>
    <x v="0"/>
    <s v="35th"/>
    <n v="87.8"/>
    <n v="8.1"/>
    <n v="7.3"/>
    <n v="8"/>
    <n v="6.4"/>
    <n v="7.4"/>
    <n v="6.4"/>
    <n v="7.3"/>
    <n v="8"/>
    <n v="6.3"/>
    <n v="6.8"/>
    <n v="8.9"/>
    <n v="6.9"/>
  </r>
  <r>
    <x v="35"/>
    <x v="2"/>
    <x v="0"/>
    <s v="36th"/>
    <n v="87.1"/>
    <n v="8.6"/>
    <n v="6"/>
    <n v="6.7"/>
    <n v="5.8"/>
    <n v="7.5"/>
    <n v="6.2"/>
    <n v="7.5"/>
    <n v="8.1999999999999993"/>
    <n v="6.9"/>
    <n v="6.6"/>
    <n v="9.9"/>
    <n v="7.2"/>
  </r>
  <r>
    <x v="36"/>
    <x v="2"/>
    <x v="0"/>
    <s v="37th"/>
    <n v="87"/>
    <n v="8.6"/>
    <n v="8.3000000000000007"/>
    <n v="7.6"/>
    <n v="5.7"/>
    <n v="7.2"/>
    <n v="6.3"/>
    <n v="7.8"/>
    <n v="8.4"/>
    <n v="6.4"/>
    <n v="5.7"/>
    <n v="8.8000000000000007"/>
    <n v="6.2"/>
  </r>
  <r>
    <x v="37"/>
    <x v="0"/>
    <x v="0"/>
    <s v="38th"/>
    <n v="87"/>
    <n v="7.3"/>
    <n v="3.2"/>
    <n v="4.5999999999999996"/>
    <n v="3.2"/>
    <n v="7.3"/>
    <n v="8.6999999999999993"/>
    <n v="9.8000000000000007"/>
    <n v="8"/>
    <n v="9.4"/>
    <n v="7.4"/>
    <n v="9.1999999999999993"/>
    <n v="8.9"/>
  </r>
  <r>
    <x v="38"/>
    <x v="0"/>
    <x v="0"/>
    <s v="39th"/>
    <n v="86.9"/>
    <n v="9.3000000000000007"/>
    <n v="5.3"/>
    <n v="8.6999999999999993"/>
    <n v="5.6"/>
    <n v="8.8000000000000007"/>
    <n v="8.1999999999999993"/>
    <n v="8.1"/>
    <n v="8.8000000000000007"/>
    <n v="6.3"/>
    <n v="6.6"/>
    <n v="7.2"/>
    <n v="4"/>
  </r>
  <r>
    <x v="39"/>
    <x v="0"/>
    <x v="0"/>
    <s v="40th"/>
    <n v="85.4"/>
    <n v="6.8"/>
    <n v="5.5"/>
    <n v="9.6"/>
    <n v="4.9000000000000004"/>
    <n v="4.5"/>
    <n v="7.6"/>
    <n v="9.8000000000000007"/>
    <n v="4.0999999999999996"/>
    <n v="9.9"/>
    <n v="7"/>
    <n v="9.6"/>
    <n v="6.1"/>
  </r>
  <r>
    <x v="40"/>
    <x v="0"/>
    <x v="0"/>
    <s v="41st"/>
    <n v="85.2"/>
    <n v="7.7"/>
    <n v="7.5"/>
    <n v="8.8000000000000007"/>
    <n v="6.8"/>
    <n v="5.9"/>
    <n v="5.0999999999999996"/>
    <n v="7.5"/>
    <n v="7.9"/>
    <n v="7.3"/>
    <n v="6.8"/>
    <n v="9.3000000000000007"/>
    <n v="4.5999999999999996"/>
  </r>
  <r>
    <x v="41"/>
    <x v="4"/>
    <x v="0"/>
    <s v="42nd"/>
    <n v="84.4"/>
    <n v="9.1"/>
    <n v="5.5"/>
    <n v="7.5"/>
    <n v="3.7"/>
    <n v="7.6"/>
    <n v="6.7"/>
    <n v="9.9"/>
    <n v="8.5"/>
    <n v="8.1999999999999993"/>
    <n v="5.9"/>
    <n v="8.1999999999999993"/>
    <n v="3.6"/>
  </r>
  <r>
    <x v="42"/>
    <x v="2"/>
    <x v="0"/>
    <s v="43rd"/>
    <n v="83.2"/>
    <n v="9.6"/>
    <n v="6"/>
    <n v="4.0999999999999996"/>
    <n v="6.4"/>
    <n v="7.8"/>
    <n v="8.1"/>
    <n v="7.5"/>
    <n v="8.1999999999999993"/>
    <n v="5.0999999999999996"/>
    <n v="4.2"/>
    <n v="8.6999999999999993"/>
    <n v="7.5"/>
  </r>
  <r>
    <x v="43"/>
    <x v="2"/>
    <x v="0"/>
    <s v="44th"/>
    <n v="82.3"/>
    <n v="7.2"/>
    <n v="7.3"/>
    <n v="9"/>
    <n v="6.1"/>
    <n v="7.8"/>
    <n v="6.4"/>
    <n v="6.7"/>
    <n v="6.7"/>
    <n v="6.2"/>
    <n v="5.2"/>
    <n v="8"/>
    <n v="5.7"/>
  </r>
  <r>
    <x v="44"/>
    <x v="2"/>
    <x v="0"/>
    <s v="45th"/>
    <n v="82.2"/>
    <n v="8.1999999999999993"/>
    <n v="5.5"/>
    <n v="4.8"/>
    <n v="7.2"/>
    <n v="7.7"/>
    <n v="7.3"/>
    <n v="8"/>
    <n v="8"/>
    <n v="5.7"/>
    <n v="5.6"/>
    <n v="8"/>
    <n v="6.2"/>
  </r>
  <r>
    <x v="45"/>
    <x v="2"/>
    <x v="0"/>
    <s v="46th"/>
    <n v="82.2"/>
    <n v="7.1"/>
    <n v="7.1"/>
    <n v="5.3"/>
    <n v="4"/>
    <n v="7.2"/>
    <n v="7"/>
    <n v="8.8000000000000007"/>
    <n v="7.6"/>
    <n v="7.9"/>
    <n v="5.3"/>
    <n v="7.3"/>
    <n v="7.6"/>
  </r>
  <r>
    <x v="46"/>
    <x v="2"/>
    <x v="0"/>
    <s v="47th"/>
    <n v="82.1"/>
    <n v="7.4"/>
    <n v="5.7"/>
    <n v="6.6"/>
    <n v="6.5"/>
    <n v="8.1"/>
    <n v="7"/>
    <n v="7.6"/>
    <n v="8.1"/>
    <n v="6.4"/>
    <n v="5.8"/>
    <n v="7.6"/>
    <n v="5.3"/>
  </r>
  <r>
    <x v="47"/>
    <x v="2"/>
    <x v="0"/>
    <s v="48th"/>
    <n v="81.8"/>
    <n v="9.4"/>
    <n v="4.9000000000000004"/>
    <n v="5.9"/>
    <n v="6.3"/>
    <n v="9.1"/>
    <n v="8.1999999999999993"/>
    <n v="6.7"/>
    <n v="8.1"/>
    <n v="7.5"/>
    <n v="3.9"/>
    <n v="5.6"/>
    <n v="6.2"/>
  </r>
  <r>
    <x v="48"/>
    <x v="0"/>
    <x v="0"/>
    <s v="49th"/>
    <n v="81.7"/>
    <n v="9.6"/>
    <n v="5"/>
    <n v="3.8"/>
    <n v="5.9"/>
    <n v="9.1999999999999993"/>
    <n v="7.7"/>
    <n v="6.7"/>
    <n v="9.3000000000000007"/>
    <n v="6"/>
    <n v="5.7"/>
    <n v="7.8"/>
    <n v="5"/>
  </r>
  <r>
    <x v="49"/>
    <x v="0"/>
    <x v="0"/>
    <s v="50th"/>
    <n v="81.599999999999994"/>
    <n v="6.7"/>
    <n v="5.5"/>
    <n v="7.7"/>
    <n v="5"/>
    <n v="4.5"/>
    <n v="7.1"/>
    <n v="8.6"/>
    <n v="4.7"/>
    <n v="9.1999999999999993"/>
    <n v="7"/>
    <n v="9.1"/>
    <n v="6.5"/>
  </r>
  <r>
    <x v="50"/>
    <x v="2"/>
    <x v="0"/>
    <s v="51st"/>
    <n v="81.400000000000006"/>
    <n v="8.4"/>
    <n v="7.4"/>
    <n v="5.4"/>
    <n v="7"/>
    <n v="7.5"/>
    <n v="8.5"/>
    <n v="5.5"/>
    <n v="8.6"/>
    <n v="5.6"/>
    <n v="3.6"/>
    <n v="7.8"/>
    <n v="6.1"/>
  </r>
  <r>
    <x v="51"/>
    <x v="0"/>
    <x v="0"/>
    <s v="52nd"/>
    <n v="81.2"/>
    <n v="4.5"/>
    <n v="8.1999999999999993"/>
    <n v="9.5"/>
    <n v="3.7"/>
    <n v="6.6"/>
    <n v="6.9"/>
    <n v="7.3"/>
    <n v="4.8"/>
    <n v="8"/>
    <n v="6.6"/>
    <n v="8.8000000000000007"/>
    <n v="6.3"/>
  </r>
  <r>
    <x v="52"/>
    <x v="0"/>
    <x v="0"/>
    <s v="53rd"/>
    <n v="80.7"/>
    <n v="4.8"/>
    <n v="4.8"/>
    <n v="7.8"/>
    <n v="3.9"/>
    <n v="5.2"/>
    <n v="7.7"/>
    <n v="9.1"/>
    <n v="3.7"/>
    <n v="9.3000000000000007"/>
    <n v="8.3000000000000007"/>
    <n v="8.4"/>
    <n v="7.7"/>
  </r>
  <r>
    <x v="53"/>
    <x v="1"/>
    <x v="0"/>
    <s v="54th"/>
    <n v="80.3"/>
    <n v="6.4"/>
    <n v="3.9"/>
    <n v="5.5"/>
    <n v="6"/>
    <n v="6.4"/>
    <n v="5.2"/>
    <n v="9.1"/>
    <n v="7.4"/>
    <n v="8.3000000000000007"/>
    <n v="6.4"/>
    <n v="8.6999999999999993"/>
    <n v="7"/>
  </r>
  <r>
    <x v="54"/>
    <x v="0"/>
    <x v="0"/>
    <s v="55th"/>
    <n v="80.2"/>
    <n v="8.1"/>
    <n v="6.6"/>
    <n v="8.8000000000000007"/>
    <n v="6.1"/>
    <n v="5.3"/>
    <n v="5.0999999999999996"/>
    <n v="6.6"/>
    <n v="7.1"/>
    <n v="6.3"/>
    <n v="5.5"/>
    <n v="8.8000000000000007"/>
    <n v="5.9"/>
  </r>
  <r>
    <x v="55"/>
    <x v="0"/>
    <x v="0"/>
    <s v="56th"/>
    <n v="79.599999999999994"/>
    <n v="7.1"/>
    <n v="5"/>
    <n v="5.5"/>
    <n v="5.9"/>
    <n v="7.8"/>
    <n v="6.4"/>
    <n v="6.2"/>
    <n v="8"/>
    <n v="4"/>
    <n v="5"/>
    <n v="8.6999999999999993"/>
    <n v="10"/>
  </r>
  <r>
    <x v="56"/>
    <x v="5"/>
    <x v="0"/>
    <s v="57th"/>
    <n v="79.599999999999994"/>
    <n v="6.9"/>
    <n v="5.8"/>
    <n v="4.9000000000000004"/>
    <n v="6.7"/>
    <n v="6.7"/>
    <n v="6.3"/>
    <n v="6.8"/>
    <n v="7.8"/>
    <n v="7.6"/>
    <n v="6.8"/>
    <n v="7"/>
    <n v="6.3"/>
  </r>
  <r>
    <x v="57"/>
    <x v="4"/>
    <x v="0"/>
    <s v="58th"/>
    <n v="79.099999999999994"/>
    <n v="8.6999999999999993"/>
    <n v="3.7"/>
    <n v="2"/>
    <n v="6"/>
    <n v="7.8"/>
    <n v="9.4"/>
    <n v="8.8000000000000007"/>
    <n v="7.1"/>
    <n v="8.1999999999999993"/>
    <n v="4.5"/>
    <n v="6.8"/>
    <n v="6.1"/>
  </r>
  <r>
    <x v="58"/>
    <x v="4"/>
    <x v="0"/>
    <s v="59th"/>
    <n v="78.099999999999994"/>
    <n v="7.8"/>
    <n v="7.8"/>
    <n v="7.3"/>
    <n v="4.5999999999999996"/>
    <n v="6.4"/>
    <n v="6.2"/>
    <n v="5.3"/>
    <n v="6"/>
    <n v="7.5"/>
    <n v="6.7"/>
    <n v="7.6"/>
    <n v="4.9000000000000004"/>
  </r>
  <r>
    <x v="59"/>
    <x v="3"/>
    <x v="0"/>
    <s v="60th"/>
    <n v="78.099999999999994"/>
    <n v="7.4"/>
    <n v="4.9000000000000004"/>
    <n v="4.5"/>
    <n v="5.9"/>
    <n v="8.1999999999999993"/>
    <n v="6.8"/>
    <n v="5.7"/>
    <n v="9.4"/>
    <n v="6.7"/>
    <n v="6.5"/>
    <n v="7.1"/>
    <n v="5"/>
  </r>
  <r>
    <x v="60"/>
    <x v="0"/>
    <x v="0"/>
    <s v="61st"/>
    <n v="77.8"/>
    <n v="7.9"/>
    <n v="5.8"/>
    <n v="6.8"/>
    <n v="4.9000000000000004"/>
    <n v="4.7"/>
    <n v="4.4000000000000004"/>
    <n v="6.8"/>
    <n v="6.5"/>
    <n v="7.5"/>
    <n v="9.1"/>
    <n v="8"/>
    <n v="5.4"/>
  </r>
  <r>
    <x v="61"/>
    <x v="2"/>
    <x v="0"/>
    <s v="62nd"/>
    <n v="77.7"/>
    <n v="5"/>
    <n v="5.0999999999999996"/>
    <n v="5.6"/>
    <n v="7.3"/>
    <n v="6.7"/>
    <n v="6"/>
    <n v="9.1"/>
    <n v="6.5"/>
    <n v="7.5"/>
    <n v="5.6"/>
    <n v="7.1"/>
    <n v="6.2"/>
  </r>
  <r>
    <x v="62"/>
    <x v="2"/>
    <x v="0"/>
    <s v="63rd"/>
    <n v="77.5"/>
    <n v="8.6999999999999993"/>
    <n v="5.7"/>
    <n v="5"/>
    <n v="6.6"/>
    <n v="5.9"/>
    <n v="7.1"/>
    <n v="4.9000000000000004"/>
    <n v="7.2"/>
    <n v="4.5"/>
    <n v="5.6"/>
    <n v="8.3000000000000007"/>
    <n v="8"/>
  </r>
  <r>
    <x v="63"/>
    <x v="2"/>
    <x v="0"/>
    <s v="64th"/>
    <n v="77.3"/>
    <n v="7.1"/>
    <n v="5.3"/>
    <n v="9.3000000000000007"/>
    <n v="6.5"/>
    <n v="6.5"/>
    <n v="4.7"/>
    <n v="6.8"/>
    <n v="6.8"/>
    <n v="7.6"/>
    <n v="6.2"/>
    <n v="7.1"/>
    <n v="3.4"/>
  </r>
  <r>
    <x v="64"/>
    <x v="2"/>
    <x v="0"/>
    <s v="65th"/>
    <n v="76.599999999999994"/>
    <n v="8.6"/>
    <n v="4.9000000000000004"/>
    <n v="5.2"/>
    <n v="6.4"/>
    <n v="7.3"/>
    <n v="6.2"/>
    <n v="6.9"/>
    <n v="8.4"/>
    <n v="5.6"/>
    <n v="4.5999999999999996"/>
    <n v="6.5"/>
    <n v="6"/>
  </r>
  <r>
    <x v="65"/>
    <x v="2"/>
    <x v="0"/>
    <s v="66th"/>
    <n v="76.3"/>
    <n v="8.6"/>
    <n v="3.9"/>
    <n v="3.1"/>
    <n v="7.5"/>
    <n v="7.9"/>
    <n v="8.4"/>
    <n v="4.9000000000000004"/>
    <n v="7.2"/>
    <n v="4.9000000000000004"/>
    <n v="5.8"/>
    <n v="7.3"/>
    <n v="6.8"/>
  </r>
  <r>
    <x v="66"/>
    <x v="2"/>
    <x v="0"/>
    <s v="67th"/>
    <n v="76.099999999999994"/>
    <n v="8.1999999999999993"/>
    <n v="5.8"/>
    <n v="2.8"/>
    <n v="6.9"/>
    <n v="5.9"/>
    <n v="7.6"/>
    <n v="6.4"/>
    <n v="7.6"/>
    <n v="6.9"/>
    <n v="5.0999999999999996"/>
    <n v="7.4"/>
    <n v="5.5"/>
  </r>
  <r>
    <x v="67"/>
    <x v="0"/>
    <x v="0"/>
    <s v="68th"/>
    <n v="75.7"/>
    <n v="6.3"/>
    <n v="8.4"/>
    <n v="8.1999999999999993"/>
    <n v="5.7"/>
    <n v="4.4000000000000004"/>
    <n v="6.4"/>
    <n v="6.9"/>
    <n v="4.8"/>
    <n v="7.2"/>
    <n v="4.5999999999999996"/>
    <n v="6.9"/>
    <n v="5.9"/>
  </r>
  <r>
    <x v="68"/>
    <x v="0"/>
    <x v="0"/>
    <s v="69th"/>
    <n v="75.599999999999994"/>
    <n v="5.7"/>
    <n v="3.9"/>
    <n v="7.9"/>
    <n v="6.7"/>
    <n v="4.9000000000000004"/>
    <n v="6.9"/>
    <n v="8.1999999999999993"/>
    <n v="4.7"/>
    <n v="6.6"/>
    <n v="5.6"/>
    <n v="8.1999999999999993"/>
    <n v="6.3"/>
  </r>
  <r>
    <x v="69"/>
    <x v="2"/>
    <x v="0"/>
    <s v="70th"/>
    <n v="74.7"/>
    <n v="6.4"/>
    <n v="5.4"/>
    <n v="7.2"/>
    <n v="6.4"/>
    <n v="5.3"/>
    <n v="5.0999999999999996"/>
    <n v="8.9"/>
    <n v="6.3"/>
    <n v="6.8"/>
    <n v="3.9"/>
    <n v="8.3000000000000007"/>
    <n v="4.7"/>
  </r>
  <r>
    <x v="70"/>
    <x v="5"/>
    <x v="0"/>
    <s v="71st"/>
    <n v="74.5"/>
    <n v="8.6999999999999993"/>
    <n v="3.5"/>
    <n v="7.5"/>
    <n v="3.5"/>
    <n v="6.8"/>
    <n v="6.6"/>
    <n v="7.1"/>
    <n v="7.2"/>
    <n v="7.9"/>
    <n v="6.2"/>
    <n v="6.5"/>
    <n v="3"/>
  </r>
  <r>
    <x v="71"/>
    <x v="0"/>
    <x v="0"/>
    <s v="72nd"/>
    <n v="74.2"/>
    <n v="7"/>
    <n v="3.8"/>
    <n v="6.7"/>
    <n v="5.4"/>
    <n v="4.3"/>
    <n v="5.7"/>
    <n v="9.4"/>
    <n v="4.7"/>
    <n v="8.6"/>
    <n v="5.5"/>
    <n v="8.4"/>
    <n v="4.7"/>
  </r>
  <r>
    <x v="72"/>
    <x v="0"/>
    <x v="0"/>
    <s v="73rd"/>
    <n v="74.099999999999994"/>
    <n v="8.5"/>
    <n v="4.0999999999999996"/>
    <n v="8.1"/>
    <n v="4.9000000000000004"/>
    <n v="5.8"/>
    <n v="6.2"/>
    <n v="4.5"/>
    <n v="7.3"/>
    <n v="7.5"/>
    <n v="6"/>
    <n v="7.3"/>
    <n v="3.9"/>
  </r>
  <r>
    <x v="73"/>
    <x v="0"/>
    <x v="0"/>
    <s v="74th"/>
    <n v="73.3"/>
    <n v="8"/>
    <n v="5.9"/>
    <n v="2.6"/>
    <n v="6.1"/>
    <n v="7.8"/>
    <n v="6.8"/>
    <n v="5.3"/>
    <n v="8.3000000000000007"/>
    <n v="5.7"/>
    <n v="5.2"/>
    <n v="6.7"/>
    <n v="4.9000000000000004"/>
  </r>
  <r>
    <x v="74"/>
    <x v="5"/>
    <x v="0"/>
    <s v="75th"/>
    <n v="73.099999999999994"/>
    <n v="7.6"/>
    <n v="4.5"/>
    <n v="8"/>
    <n v="5.8"/>
    <n v="6.2"/>
    <n v="4.5999999999999996"/>
    <n v="7.3"/>
    <n v="7.2"/>
    <n v="5.7"/>
    <n v="6"/>
    <n v="8.4"/>
    <n v="1.8"/>
  </r>
  <r>
    <x v="75"/>
    <x v="0"/>
    <x v="0"/>
    <s v="76th"/>
    <n v="72.7"/>
    <n v="3.8"/>
    <n v="6.3"/>
    <n v="5.9"/>
    <n v="4.5999999999999996"/>
    <n v="4.5"/>
    <n v="4.5"/>
    <n v="9.1999999999999993"/>
    <n v="4.9000000000000004"/>
    <n v="7.5"/>
    <n v="5.8"/>
    <n v="7.9"/>
    <n v="7.8"/>
  </r>
  <r>
    <x v="76"/>
    <x v="4"/>
    <x v="0"/>
    <s v="77th"/>
    <n v="72.3"/>
    <n v="6.1"/>
    <n v="7.2"/>
    <n v="6.4"/>
    <n v="7.1"/>
    <n v="3.9"/>
    <n v="6.6"/>
    <n v="6.4"/>
    <n v="4.2"/>
    <n v="4.3"/>
    <n v="4.4000000000000004"/>
    <n v="8.6999999999999993"/>
    <n v="7"/>
  </r>
  <r>
    <x v="77"/>
    <x v="2"/>
    <x v="0"/>
    <s v="78th"/>
    <n v="72"/>
    <n v="8"/>
    <n v="4"/>
    <n v="6"/>
    <n v="4.5"/>
    <n v="6.9"/>
    <n v="8.1"/>
    <n v="6.1"/>
    <n v="7.1"/>
    <n v="4.8"/>
    <n v="6.6"/>
    <n v="6.8"/>
    <n v="3.1"/>
  </r>
  <r>
    <x v="78"/>
    <x v="4"/>
    <x v="0"/>
    <s v="79th"/>
    <n v="71.900000000000006"/>
    <n v="4.7"/>
    <n v="6.5"/>
    <n v="7.1"/>
    <n v="6.5"/>
    <n v="4.4000000000000004"/>
    <n v="5.3"/>
    <n v="8"/>
    <n v="3.8"/>
    <n v="5"/>
    <n v="5"/>
    <n v="8.8000000000000007"/>
    <n v="6.8"/>
  </r>
  <r>
    <x v="79"/>
    <x v="4"/>
    <x v="0"/>
    <s v="80th"/>
    <n v="71.5"/>
    <n v="7.4"/>
    <n v="5.8"/>
    <n v="5"/>
    <n v="6.9"/>
    <n v="6.3"/>
    <n v="7.5"/>
    <n v="3.7"/>
    <n v="7.9"/>
    <n v="4.5999999999999996"/>
    <n v="4.5"/>
    <n v="7"/>
    <n v="4.9000000000000004"/>
  </r>
  <r>
    <x v="80"/>
    <x v="4"/>
    <x v="0"/>
    <s v="81st"/>
    <n v="70.7"/>
    <n v="6.9"/>
    <n v="2.6"/>
    <n v="6.4"/>
    <n v="5.6"/>
    <n v="7.6"/>
    <n v="5.7"/>
    <n v="6.4"/>
    <n v="6.3"/>
    <n v="5.7"/>
    <n v="5.3"/>
    <n v="8.1999999999999993"/>
    <n v="4"/>
  </r>
  <r>
    <x v="81"/>
    <x v="4"/>
    <x v="0"/>
    <s v="82nd"/>
    <n v="70.2"/>
    <n v="4.5999999999999996"/>
    <n v="3.2"/>
    <n v="5.4"/>
    <n v="7.6"/>
    <n v="5"/>
    <n v="7.5"/>
    <n v="6.1"/>
    <n v="4.2"/>
    <n v="5.4"/>
    <n v="6.4"/>
    <n v="8.1999999999999993"/>
    <n v="6.6"/>
  </r>
  <r>
    <x v="82"/>
    <x v="4"/>
    <x v="0"/>
    <s v="83rd"/>
    <n v="70"/>
    <n v="5"/>
    <n v="6.2"/>
    <n v="7"/>
    <n v="5.0999999999999996"/>
    <n v="5.2"/>
    <n v="6.2"/>
    <n v="7.6"/>
    <n v="5"/>
    <n v="6.9"/>
    <n v="5.8"/>
    <n v="6.9"/>
    <n v="3.1"/>
  </r>
  <r>
    <x v="83"/>
    <x v="4"/>
    <x v="0"/>
    <s v="84th"/>
    <n v="69.900000000000006"/>
    <n v="4.8"/>
    <n v="3.2"/>
    <n v="5.3"/>
    <n v="4.5999999999999996"/>
    <n v="3.3"/>
    <n v="5.3"/>
    <n v="9.4"/>
    <n v="2.7"/>
    <n v="8.3000000000000007"/>
    <n v="5.4"/>
    <n v="9.6"/>
    <n v="8"/>
  </r>
  <r>
    <x v="84"/>
    <x v="1"/>
    <x v="0"/>
    <s v="85th"/>
    <n v="69.8"/>
    <n v="6.9"/>
    <n v="5.5"/>
    <n v="6.1"/>
    <n v="4.7"/>
    <n v="5.7"/>
    <n v="4.5"/>
    <n v="6.3"/>
    <n v="6.3"/>
    <n v="5.6"/>
    <n v="8.3000000000000007"/>
    <n v="5.9"/>
    <n v="4"/>
  </r>
  <r>
    <x v="85"/>
    <x v="2"/>
    <x v="0"/>
    <s v="86th"/>
    <n v="69.7"/>
    <n v="6.9"/>
    <n v="5.2"/>
    <n v="4.2"/>
    <n v="7.3"/>
    <n v="6.7"/>
    <n v="8.9"/>
    <n v="3.8"/>
    <n v="6.6"/>
    <n v="2.4"/>
    <n v="4.0999999999999996"/>
    <n v="6.3"/>
    <n v="7.3"/>
  </r>
  <r>
    <x v="86"/>
    <x v="4"/>
    <x v="0"/>
    <s v="87th"/>
    <n v="69.400000000000006"/>
    <n v="6.7"/>
    <n v="5"/>
    <n v="5.9"/>
    <n v="4.2"/>
    <n v="6.2"/>
    <n v="6"/>
    <n v="6.4"/>
    <n v="6"/>
    <n v="4.3"/>
    <n v="6"/>
    <n v="8.1999999999999993"/>
    <n v="4.5"/>
  </r>
  <r>
    <x v="87"/>
    <x v="4"/>
    <x v="0"/>
    <s v="88th"/>
    <n v="69.3"/>
    <n v="5.8"/>
    <n v="4.2"/>
    <n v="3.7"/>
    <n v="8.4"/>
    <n v="6.8"/>
    <n v="8.3000000000000007"/>
    <n v="4.0999999999999996"/>
    <n v="6.2"/>
    <n v="3.3"/>
    <n v="3.1"/>
    <n v="5.6"/>
    <n v="9.8000000000000007"/>
  </r>
  <r>
    <x v="88"/>
    <x v="3"/>
    <x v="0"/>
    <s v="89th"/>
    <n v="69.3"/>
    <n v="6.8"/>
    <n v="5.3"/>
    <n v="5.3"/>
    <n v="8.6999999999999993"/>
    <n v="5.0999999999999996"/>
    <n v="5.5"/>
    <n v="5.2"/>
    <n v="6.2"/>
    <n v="5.4"/>
    <n v="6"/>
    <n v="4.8"/>
    <n v="5"/>
  </r>
  <r>
    <x v="89"/>
    <x v="0"/>
    <x v="0"/>
    <s v="90th"/>
    <n v="68.2"/>
    <n v="4.4000000000000004"/>
    <n v="5.0999999999999996"/>
    <n v="8.3000000000000007"/>
    <n v="7.1"/>
    <n v="4.8"/>
    <n v="5.7"/>
    <n v="6.8"/>
    <n v="5.0999999999999996"/>
    <n v="5.4"/>
    <n v="4.3"/>
    <n v="6.6"/>
    <n v="4.5999999999999996"/>
  </r>
  <r>
    <x v="90"/>
    <x v="0"/>
    <x v="0"/>
    <s v="91st"/>
    <n v="68"/>
    <n v="6.1"/>
    <n v="4.9000000000000004"/>
    <n v="7.1"/>
    <n v="3.7"/>
    <n v="4.3"/>
    <n v="3.5"/>
    <n v="7.5"/>
    <n v="3.5"/>
    <n v="7.7"/>
    <n v="8"/>
    <n v="9.6999999999999993"/>
    <n v="2"/>
  </r>
  <r>
    <x v="91"/>
    <x v="0"/>
    <x v="0"/>
    <s v="92nd"/>
    <n v="67.900000000000006"/>
    <n v="4.0999999999999996"/>
    <n v="6.8"/>
    <n v="7.8"/>
    <n v="6"/>
    <n v="4.3"/>
    <n v="6.1"/>
    <n v="5.6"/>
    <n v="3.9"/>
    <n v="3.7"/>
    <n v="3.9"/>
    <n v="8.6"/>
    <n v="7.1"/>
  </r>
  <r>
    <x v="92"/>
    <x v="0"/>
    <x v="0"/>
    <s v="93rd"/>
    <n v="67.5"/>
    <n v="3.8"/>
    <n v="6.8"/>
    <n v="5.9"/>
    <n v="7.2"/>
    <n v="2.8"/>
    <n v="6.4"/>
    <n v="6.3"/>
    <n v="3.4"/>
    <n v="5.8"/>
    <n v="5.7"/>
    <n v="6.4"/>
    <n v="7"/>
  </r>
  <r>
    <x v="93"/>
    <x v="3"/>
    <x v="0"/>
    <s v="94th"/>
    <n v="67.400000000000006"/>
    <n v="5.4"/>
    <n v="6"/>
    <n v="5.8"/>
    <n v="8.1"/>
    <n v="3.6"/>
    <n v="6.4"/>
    <n v="4.9000000000000004"/>
    <n v="4.5999999999999996"/>
    <n v="3.9"/>
    <n v="4.5"/>
    <n v="7.8"/>
    <n v="6.4"/>
  </r>
  <r>
    <x v="94"/>
    <x v="0"/>
    <x v="0"/>
    <s v="95th"/>
    <n v="66.8"/>
    <n v="4.3"/>
    <n v="3.8"/>
    <n v="5.4"/>
    <n v="4.8"/>
    <n v="5.3"/>
    <n v="5.0999999999999996"/>
    <n v="9"/>
    <n v="4"/>
    <n v="7.3"/>
    <n v="5.6"/>
    <n v="8.8000000000000007"/>
    <n v="3.4"/>
  </r>
  <r>
    <x v="95"/>
    <x v="0"/>
    <x v="0"/>
    <s v="96th"/>
    <n v="66.400000000000006"/>
    <n v="5.4"/>
    <n v="5.8"/>
    <n v="9.6999999999999993"/>
    <n v="5.5"/>
    <n v="4.3"/>
    <n v="5.6"/>
    <n v="2.8"/>
    <n v="5.6"/>
    <n v="5"/>
    <n v="2.7"/>
    <n v="7.5"/>
    <n v="6.5"/>
  </r>
  <r>
    <x v="96"/>
    <x v="4"/>
    <x v="0"/>
    <s v="97th"/>
    <n v="66.400000000000006"/>
    <n v="4.3"/>
    <n v="2.9"/>
    <n v="6.9"/>
    <n v="5.6"/>
    <n v="4.0999999999999996"/>
    <n v="8"/>
    <n v="5.7"/>
    <n v="4.4000000000000004"/>
    <n v="5.5"/>
    <n v="6.9"/>
    <n v="7.5"/>
    <n v="4.5999999999999996"/>
  </r>
  <r>
    <x v="97"/>
    <x v="0"/>
    <x v="0"/>
    <s v="98th"/>
    <n v="65.599999999999994"/>
    <n v="7"/>
    <n v="4.4000000000000004"/>
    <n v="6.9"/>
    <n v="5.7"/>
    <n v="4.4000000000000004"/>
    <n v="4.0999999999999996"/>
    <n v="4.7"/>
    <n v="5.9"/>
    <n v="6.5"/>
    <n v="5.2"/>
    <n v="7.1"/>
    <n v="3.7"/>
  </r>
  <r>
    <x v="98"/>
    <x v="4"/>
    <x v="0"/>
    <s v="99th"/>
    <n v="65.5"/>
    <n v="6.7"/>
    <n v="2.6"/>
    <n v="3.1"/>
    <n v="4.5999999999999996"/>
    <n v="5.8"/>
    <n v="5.9"/>
    <n v="8.1"/>
    <n v="6.8"/>
    <n v="6.1"/>
    <n v="4.2"/>
    <n v="7.7"/>
    <n v="3.9"/>
  </r>
  <r>
    <x v="99"/>
    <x v="0"/>
    <x v="0"/>
    <s v="100th"/>
    <n v="65.3"/>
    <n v="4.3"/>
    <n v="3.2"/>
    <n v="9.5"/>
    <n v="2.7"/>
    <n v="4.8"/>
    <n v="3.6"/>
    <n v="7.6"/>
    <n v="3.8"/>
    <n v="8.1"/>
    <n v="5.0999999999999996"/>
    <n v="8.5"/>
    <n v="4.0999999999999996"/>
  </r>
  <r>
    <x v="100"/>
    <x v="4"/>
    <x v="0"/>
    <s v="103rd"/>
    <n v="65.099999999999994"/>
    <n v="4.7"/>
    <n v="3.5"/>
    <n v="5.0999999999999996"/>
    <n v="10"/>
    <n v="3.7"/>
    <n v="6.9"/>
    <n v="4.0999999999999996"/>
    <n v="4.9000000000000004"/>
    <n v="3.8"/>
    <n v="3.6"/>
    <n v="5.0999999999999996"/>
    <n v="9.6999999999999993"/>
  </r>
  <r>
    <x v="101"/>
    <x v="4"/>
    <x v="0"/>
    <s v="101st"/>
    <n v="65.099999999999994"/>
    <n v="4.0999999999999996"/>
    <n v="1.4"/>
    <n v="9.5"/>
    <n v="3"/>
    <n v="5.7"/>
    <n v="3.6"/>
    <n v="8"/>
    <n v="2.9"/>
    <n v="8.6999999999999993"/>
    <n v="5.3"/>
    <n v="7.6"/>
    <n v="5.3"/>
  </r>
  <r>
    <x v="102"/>
    <x v="0"/>
    <x v="0"/>
    <s v="102nd"/>
    <n v="65.099999999999994"/>
    <n v="6.5"/>
    <n v="3.1"/>
    <n v="6.5"/>
    <n v="3.2"/>
    <n v="6.1"/>
    <n v="3.3"/>
    <n v="8.1"/>
    <n v="4.7"/>
    <n v="9.4"/>
    <n v="4.9000000000000004"/>
    <n v="7.2"/>
    <n v="2.1"/>
  </r>
  <r>
    <x v="103"/>
    <x v="0"/>
    <x v="0"/>
    <s v="104th"/>
    <n v="64.5"/>
    <n v="5.6"/>
    <n v="2.2999999999999998"/>
    <n v="5.3"/>
    <n v="4.0999999999999996"/>
    <n v="5.6"/>
    <n v="5.0999999999999996"/>
    <n v="9.8000000000000007"/>
    <n v="4.0999999999999996"/>
    <n v="8"/>
    <n v="4.5"/>
    <n v="7.8"/>
    <n v="2.2999999999999998"/>
  </r>
  <r>
    <x v="104"/>
    <x v="4"/>
    <x v="0"/>
    <s v="105th"/>
    <n v="63.7"/>
    <n v="5.7"/>
    <n v="2.9"/>
    <n v="4.7"/>
    <n v="4.7"/>
    <n v="6.9"/>
    <n v="4.9000000000000004"/>
    <n v="6.4"/>
    <n v="5.7"/>
    <n v="5.0999999999999996"/>
    <n v="5.7"/>
    <n v="7.8"/>
    <n v="3.2"/>
  </r>
  <r>
    <x v="105"/>
    <x v="0"/>
    <x v="0"/>
    <s v="106th"/>
    <n v="62.9"/>
    <n v="5.2"/>
    <n v="3.5"/>
    <n v="3.4"/>
    <n v="5.2"/>
    <n v="2.6"/>
    <n v="5.2"/>
    <n v="6.9"/>
    <n v="5.4"/>
    <n v="6.9"/>
    <n v="4.9000000000000004"/>
    <n v="8.1"/>
    <n v="5.6"/>
  </r>
  <r>
    <x v="106"/>
    <x v="2"/>
    <x v="0"/>
    <s v="107th"/>
    <n v="62.3"/>
    <n v="7.4"/>
    <n v="3.5"/>
    <n v="3"/>
    <n v="6.8"/>
    <n v="6.6"/>
    <n v="5.8"/>
    <n v="3.2"/>
    <n v="6.8"/>
    <n v="3.8"/>
    <n v="4"/>
    <n v="5.9"/>
    <n v="5.5"/>
  </r>
  <r>
    <x v="107"/>
    <x v="5"/>
    <x v="0"/>
    <s v="108th"/>
    <n v="61.9"/>
    <n v="4.8"/>
    <n v="2.2000000000000002"/>
    <n v="1.6"/>
    <n v="9.5"/>
    <n v="5.3"/>
    <n v="6.9"/>
    <n v="4.2"/>
    <n v="7"/>
    <n v="5.2"/>
    <n v="7"/>
    <n v="3.7"/>
    <n v="4.5"/>
  </r>
  <r>
    <x v="108"/>
    <x v="3"/>
    <x v="0"/>
    <s v="109th"/>
    <n v="61.6"/>
    <n v="5.8"/>
    <n v="3"/>
    <n v="5.9"/>
    <n v="8.1999999999999993"/>
    <n v="3.9"/>
    <n v="3.5"/>
    <n v="4.4000000000000004"/>
    <n v="6.1"/>
    <n v="3.4"/>
    <n v="6.5"/>
    <n v="4.8"/>
    <n v="6.1"/>
  </r>
  <r>
    <x v="109"/>
    <x v="2"/>
    <x v="0"/>
    <s v="110th"/>
    <n v="60.8"/>
    <n v="6.4"/>
    <n v="2.6"/>
    <n v="4.5999999999999996"/>
    <n v="6.7"/>
    <n v="4.7"/>
    <n v="4.5999999999999996"/>
    <n v="5.4"/>
    <n v="6.4"/>
    <n v="4.0999999999999996"/>
    <n v="5.5"/>
    <n v="6.2"/>
    <n v="3.6"/>
  </r>
  <r>
    <x v="110"/>
    <x v="0"/>
    <x v="0"/>
    <s v="111th"/>
    <n v="60.6"/>
    <n v="4.0999999999999996"/>
    <n v="2.2999999999999998"/>
    <n v="7.4"/>
    <n v="4.5999999999999996"/>
    <n v="2.6"/>
    <n v="5.0999999999999996"/>
    <n v="8.4"/>
    <n v="4"/>
    <n v="7.1"/>
    <n v="4"/>
    <n v="7.9"/>
    <n v="3.1"/>
  </r>
  <r>
    <x v="111"/>
    <x v="2"/>
    <x v="0"/>
    <s v="112th"/>
    <n v="60.3"/>
    <n v="8.1"/>
    <n v="3.6"/>
    <n v="4.2"/>
    <n v="5.9"/>
    <n v="6.9"/>
    <n v="6.8"/>
    <n v="3.1"/>
    <n v="7.2"/>
    <n v="2.2000000000000002"/>
    <n v="4.2"/>
    <n v="3.5"/>
    <n v="4.5999999999999996"/>
  </r>
  <r>
    <x v="112"/>
    <x v="2"/>
    <x v="0"/>
    <s v="113th"/>
    <n v="60.3"/>
    <n v="4.2"/>
    <n v="6.3"/>
    <n v="5.4"/>
    <n v="6.4"/>
    <n v="4.3"/>
    <n v="6.3"/>
    <n v="4.5"/>
    <n v="4.2"/>
    <n v="2.4"/>
    <n v="4.0999999999999996"/>
    <n v="7.3"/>
    <n v="4.9000000000000004"/>
  </r>
  <r>
    <x v="113"/>
    <x v="3"/>
    <x v="0"/>
    <s v="114th"/>
    <n v="60.1"/>
    <n v="6.2"/>
    <n v="3.6"/>
    <n v="2.4"/>
    <n v="8"/>
    <n v="5"/>
    <n v="5.9"/>
    <n v="3.5"/>
    <n v="5.6"/>
    <n v="2.2999999999999998"/>
    <n v="4.2"/>
    <n v="5.5"/>
    <n v="7.9"/>
  </r>
  <r>
    <x v="114"/>
    <x v="5"/>
    <x v="0"/>
    <s v="115th"/>
    <n v="59.8"/>
    <n v="5"/>
    <n v="3"/>
    <n v="4.7"/>
    <n v="5"/>
    <n v="3.6"/>
    <n v="6.9"/>
    <n v="3.4"/>
    <n v="5.4"/>
    <n v="5.6"/>
    <n v="6.8"/>
    <n v="4.3"/>
    <n v="6.1"/>
  </r>
  <r>
    <x v="115"/>
    <x v="5"/>
    <x v="0"/>
    <s v="116th"/>
    <n v="59.7"/>
    <n v="5.5"/>
    <n v="2.8"/>
    <n v="7"/>
    <n v="5.7"/>
    <n v="4.7"/>
    <n v="7.7"/>
    <n v="4"/>
    <n v="4.7"/>
    <n v="4"/>
    <n v="3.4"/>
    <n v="5.8"/>
    <n v="4.4000000000000004"/>
  </r>
  <r>
    <x v="116"/>
    <x v="5"/>
    <x v="0"/>
    <s v="117th"/>
    <n v="59.5"/>
    <n v="5.9"/>
    <n v="3.2"/>
    <n v="2.2000000000000002"/>
    <n v="5.6"/>
    <n v="3.8"/>
    <n v="5.6"/>
    <n v="7.6"/>
    <n v="4.5"/>
    <n v="6.3"/>
    <n v="3.4"/>
    <n v="7"/>
    <n v="4.4000000000000004"/>
  </r>
  <r>
    <x v="117"/>
    <x v="5"/>
    <x v="0"/>
    <s v="118th"/>
    <n v="58.3"/>
    <n v="4.4000000000000004"/>
    <n v="3.9"/>
    <n v="4.8"/>
    <n v="4.7"/>
    <n v="3.5"/>
    <n v="3.6"/>
    <n v="8"/>
    <n v="3.8"/>
    <n v="7.5"/>
    <n v="3.5"/>
    <n v="6.9"/>
    <n v="3.7"/>
  </r>
  <r>
    <x v="118"/>
    <x v="5"/>
    <x v="0"/>
    <s v="119th"/>
    <n v="58"/>
    <n v="4.0999999999999996"/>
    <n v="3.6"/>
    <n v="9.3000000000000007"/>
    <n v="5.4"/>
    <n v="2.4"/>
    <n v="5.8"/>
    <n v="3.9"/>
    <n v="3.8"/>
    <n v="2.9"/>
    <n v="4"/>
    <n v="6.5"/>
    <n v="6.3"/>
  </r>
  <r>
    <x v="119"/>
    <x v="0"/>
    <x v="0"/>
    <s v="120th"/>
    <n v="57"/>
    <n v="3.4"/>
    <n v="5.9"/>
    <n v="4.5"/>
    <n v="3.5"/>
    <n v="4.5"/>
    <n v="5.6"/>
    <n v="4.2"/>
    <n v="3.3"/>
    <n v="3"/>
    <n v="2.9"/>
    <n v="7.9"/>
    <n v="8.3000000000000007"/>
  </r>
  <r>
    <x v="120"/>
    <x v="5"/>
    <x v="0"/>
    <s v="121st"/>
    <n v="56.8"/>
    <n v="4.0999999999999996"/>
    <n v="2.8"/>
    <n v="3.5"/>
    <n v="8.5"/>
    <n v="2.9"/>
    <n v="6.1"/>
    <n v="5"/>
    <n v="3.8"/>
    <n v="3.6"/>
    <n v="4.8"/>
    <n v="6.2"/>
    <n v="5.5"/>
  </r>
  <r>
    <x v="121"/>
    <x v="5"/>
    <x v="0"/>
    <s v="122nd"/>
    <n v="55.3"/>
    <n v="7.8"/>
    <n v="3.1"/>
    <n v="3.7"/>
    <n v="4.5"/>
    <n v="6.8"/>
    <n v="6.6"/>
    <n v="2.5"/>
    <n v="6.3"/>
    <n v="5"/>
    <n v="3.4"/>
    <n v="3.3"/>
    <n v="2.2999999999999998"/>
  </r>
  <r>
    <x v="122"/>
    <x v="4"/>
    <x v="0"/>
    <s v="123rd"/>
    <n v="55.1"/>
    <n v="4.0999999999999996"/>
    <n v="5.3"/>
    <n v="4"/>
    <n v="4"/>
    <n v="3.2"/>
    <n v="6"/>
    <n v="5.8"/>
    <n v="4.3"/>
    <n v="3.9"/>
    <n v="3.3"/>
    <n v="4.0999999999999996"/>
    <n v="7.1"/>
  </r>
  <r>
    <x v="123"/>
    <x v="0"/>
    <x v="0"/>
    <s v="124th"/>
    <n v="55"/>
    <n v="5.0999999999999996"/>
    <n v="3.2"/>
    <n v="4.8"/>
    <n v="4.0999999999999996"/>
    <n v="3.5"/>
    <n v="3"/>
    <n v="6.5"/>
    <n v="3.7"/>
    <n v="7.5"/>
    <n v="4.8"/>
    <n v="6.8"/>
    <n v="2"/>
  </r>
  <r>
    <x v="124"/>
    <x v="5"/>
    <x v="0"/>
    <s v="125th"/>
    <n v="54.7"/>
    <n v="2.8"/>
    <n v="1.1000000000000001"/>
    <n v="7.1"/>
    <n v="3.4"/>
    <n v="6.9"/>
    <n v="3"/>
    <n v="7.7"/>
    <n v="2"/>
    <n v="6.3"/>
    <n v="3.9"/>
    <n v="7.4"/>
    <n v="3.1"/>
  </r>
  <r>
    <x v="125"/>
    <x v="1"/>
    <x v="0"/>
    <s v="126th"/>
    <n v="53.8"/>
    <n v="3.7"/>
    <n v="2.7"/>
    <n v="3.6"/>
    <n v="6.2"/>
    <n v="5.0999999999999996"/>
    <n v="6.6"/>
    <n v="3.6"/>
    <n v="3.8"/>
    <n v="3.8"/>
    <n v="4.9000000000000004"/>
    <n v="3.7"/>
    <n v="6.1"/>
  </r>
  <r>
    <x v="126"/>
    <x v="3"/>
    <x v="0"/>
    <s v="127th"/>
    <n v="53.7"/>
    <n v="4.0999999999999996"/>
    <n v="2.2000000000000002"/>
    <n v="3.6"/>
    <n v="7.7"/>
    <n v="4.5999999999999996"/>
    <n v="5.9"/>
    <n v="3.7"/>
    <n v="4.0999999999999996"/>
    <n v="1.5"/>
    <n v="4.8"/>
    <n v="5.6"/>
    <n v="5.9"/>
  </r>
  <r>
    <x v="127"/>
    <x v="3"/>
    <x v="0"/>
    <s v="128th"/>
    <n v="53.3"/>
    <n v="4.2"/>
    <n v="2.2999999999999998"/>
    <n v="3.9"/>
    <n v="5.3"/>
    <n v="5.3"/>
    <n v="3.8"/>
    <n v="3.5"/>
    <n v="2.4"/>
    <n v="4.5999999999999996"/>
    <n v="5.2"/>
    <n v="6"/>
    <n v="6.8"/>
  </r>
  <r>
    <x v="128"/>
    <x v="4"/>
    <x v="0"/>
    <s v="129th"/>
    <n v="53"/>
    <n v="4.5"/>
    <n v="4"/>
    <n v="5.4"/>
    <n v="5.6"/>
    <n v="4"/>
    <n v="4"/>
    <n v="4.4000000000000004"/>
    <n v="5"/>
    <n v="4.0999999999999996"/>
    <n v="1.9"/>
    <n v="5.7"/>
    <n v="4.4000000000000004"/>
  </r>
  <r>
    <x v="129"/>
    <x v="4"/>
    <x v="0"/>
    <s v="130th"/>
    <n v="52.9"/>
    <n v="4.0999999999999996"/>
    <n v="2.5"/>
    <n v="3.4"/>
    <n v="6.8"/>
    <n v="4.7"/>
    <n v="3.9"/>
    <n v="3.5"/>
    <n v="4.3"/>
    <n v="3.5"/>
    <n v="7.3"/>
    <n v="5.6"/>
    <n v="3.3"/>
  </r>
  <r>
    <x v="130"/>
    <x v="4"/>
    <x v="0"/>
    <s v="131st"/>
    <n v="51.8"/>
    <n v="5.4"/>
    <n v="4.4000000000000004"/>
    <n v="4"/>
    <n v="5.2"/>
    <n v="4.7"/>
    <n v="4.4000000000000004"/>
    <n v="3.5"/>
    <n v="3.9"/>
    <n v="3.2"/>
    <n v="4.0999999999999996"/>
    <n v="5.3"/>
    <n v="3.7"/>
  </r>
  <r>
    <x v="131"/>
    <x v="0"/>
    <x v="0"/>
    <s v="132nd"/>
    <n v="51.3"/>
    <n v="4.8"/>
    <n v="2.2999999999999998"/>
    <n v="2.2999999999999998"/>
    <n v="4.2"/>
    <n v="5.2"/>
    <n v="5.0999999999999996"/>
    <n v="4"/>
    <n v="4.8"/>
    <n v="4.2"/>
    <n v="2.9"/>
    <n v="5.5"/>
    <n v="6"/>
  </r>
  <r>
    <x v="132"/>
    <x v="0"/>
    <x v="0"/>
    <s v="133rd"/>
    <n v="51.2"/>
    <n v="4.4000000000000004"/>
    <n v="2"/>
    <n v="4.7"/>
    <n v="2.5"/>
    <n v="4.8"/>
    <n v="2.6"/>
    <n v="7.2"/>
    <n v="2.7"/>
    <n v="7.4"/>
    <n v="2.4"/>
    <n v="7.5"/>
    <n v="3"/>
  </r>
  <r>
    <x v="133"/>
    <x v="0"/>
    <x v="0"/>
    <s v="134th"/>
    <n v="49.2"/>
    <n v="6.3"/>
    <n v="2.5"/>
    <n v="2.2999999999999998"/>
    <n v="4.4000000000000004"/>
    <n v="4.7"/>
    <n v="4.5"/>
    <n v="1.8"/>
    <n v="5.3"/>
    <n v="4.5"/>
    <n v="4.3"/>
    <n v="4.5"/>
    <n v="4.0999999999999996"/>
  </r>
  <r>
    <x v="134"/>
    <x v="4"/>
    <x v="0"/>
    <s v="135th"/>
    <n v="48.8"/>
    <n v="3.5"/>
    <n v="5.4"/>
    <n v="3.3"/>
    <n v="3.9"/>
    <n v="2.6"/>
    <n v="4.4000000000000004"/>
    <n v="6.2"/>
    <n v="2.8"/>
    <n v="5.7"/>
    <n v="1.8"/>
    <n v="5.3"/>
    <n v="3.9"/>
  </r>
  <r>
    <x v="135"/>
    <x v="1"/>
    <x v="0"/>
    <s v="137th"/>
    <n v="48.7"/>
    <n v="4.9000000000000004"/>
    <n v="2.4"/>
    <n v="6.2"/>
    <n v="3.6"/>
    <n v="6"/>
    <n v="3.5"/>
    <n v="3.7"/>
    <n v="4.9000000000000004"/>
    <n v="4.4000000000000004"/>
    <n v="4.5999999999999996"/>
    <n v="2.7"/>
    <n v="1.8"/>
  </r>
  <r>
    <x v="136"/>
    <x v="0"/>
    <x v="0"/>
    <s v="136th"/>
    <n v="48.7"/>
    <n v="4.2"/>
    <n v="1.6"/>
    <n v="2.9"/>
    <n v="1.4"/>
    <n v="4.0999999999999996"/>
    <n v="4.4000000000000004"/>
    <n v="7.2"/>
    <n v="3.1"/>
    <n v="6.7"/>
    <n v="2.4"/>
    <n v="6.6"/>
    <n v="4.0999999999999996"/>
  </r>
  <r>
    <x v="137"/>
    <x v="4"/>
    <x v="0"/>
    <s v="138th"/>
    <n v="48.7"/>
    <n v="4.8"/>
    <n v="6.8"/>
    <n v="4.3"/>
    <n v="6.1"/>
    <n v="2.9"/>
    <n v="5.7"/>
    <n v="2.2999999999999998"/>
    <n v="2.9"/>
    <n v="2"/>
    <n v="2"/>
    <n v="4.4000000000000004"/>
    <n v="4.5"/>
  </r>
  <r>
    <x v="138"/>
    <x v="5"/>
    <x v="0"/>
    <s v="139th"/>
    <n v="46.4"/>
    <n v="5.7"/>
    <n v="1.6"/>
    <n v="3.2"/>
    <n v="2.9"/>
    <n v="5.3"/>
    <n v="6.6"/>
    <n v="3.4"/>
    <n v="4.2"/>
    <n v="2.7"/>
    <n v="4.3"/>
    <n v="2.8"/>
    <n v="3.7"/>
  </r>
  <r>
    <x v="139"/>
    <x v="5"/>
    <x v="0"/>
    <s v="140th"/>
    <n v="45.4"/>
    <n v="3.7"/>
    <n v="1.9"/>
    <n v="2.2999999999999998"/>
    <n v="5.0999999999999996"/>
    <n v="5"/>
    <n v="6"/>
    <n v="1.2"/>
    <n v="3.5"/>
    <n v="2.6"/>
    <n v="4.4000000000000004"/>
    <n v="4.2"/>
    <n v="5.5"/>
  </r>
  <r>
    <x v="140"/>
    <x v="1"/>
    <x v="0"/>
    <s v="141st"/>
    <n v="45.3"/>
    <n v="5.2"/>
    <n v="2.2000000000000002"/>
    <n v="6.5"/>
    <n v="1.7"/>
    <n v="4"/>
    <n v="2.1"/>
    <n v="4.2"/>
    <n v="2.2000000000000002"/>
    <n v="4.2"/>
    <n v="4.7"/>
    <n v="7.3"/>
    <n v="1"/>
  </r>
  <r>
    <x v="141"/>
    <x v="4"/>
    <x v="0"/>
    <s v="142nd"/>
    <n v="45.2"/>
    <n v="3.8"/>
    <n v="5.9"/>
    <n v="5"/>
    <n v="4.5999999999999996"/>
    <n v="2.4"/>
    <n v="3.6"/>
    <n v="3.7"/>
    <n v="3"/>
    <n v="4.4000000000000004"/>
    <n v="1.8"/>
    <n v="4.2"/>
    <n v="2.8"/>
  </r>
  <r>
    <x v="142"/>
    <x v="0"/>
    <x v="0"/>
    <s v="143rd"/>
    <n v="44.1"/>
    <n v="4.8"/>
    <n v="1.7"/>
    <n v="7.1"/>
    <n v="2.4"/>
    <n v="3.6"/>
    <n v="1"/>
    <n v="3.3"/>
    <n v="1.6"/>
    <n v="2.9"/>
    <n v="2.6"/>
    <n v="8.3000000000000007"/>
    <n v="4.8"/>
  </r>
  <r>
    <x v="143"/>
    <x v="4"/>
    <x v="0"/>
    <s v="144th"/>
    <n v="43.5"/>
    <n v="3.3"/>
    <n v="1.9"/>
    <n v="7.3"/>
    <n v="1"/>
    <n v="3.5"/>
    <n v="4.5"/>
    <n v="6.3"/>
    <n v="2.9"/>
    <n v="1.8"/>
    <n v="2.8"/>
    <n v="6.9"/>
    <n v="1.3"/>
  </r>
  <r>
    <x v="144"/>
    <x v="4"/>
    <x v="0"/>
    <s v="145th"/>
    <n v="43.3"/>
    <n v="3.2"/>
    <n v="3"/>
    <n v="7.7"/>
    <n v="5.8"/>
    <n v="3.7"/>
    <n v="3.9"/>
    <n v="1.8"/>
    <n v="3.3"/>
    <n v="1.9"/>
    <n v="2"/>
    <n v="4.3"/>
    <n v="2.7"/>
  </r>
  <r>
    <x v="145"/>
    <x v="4"/>
    <x v="0"/>
    <s v="146th"/>
    <n v="42.6"/>
    <n v="4.5999999999999996"/>
    <n v="4.3"/>
    <n v="3.7"/>
    <n v="2.5"/>
    <n v="2.9"/>
    <n v="5.4"/>
    <n v="2"/>
    <n v="3.9"/>
    <n v="0.7"/>
    <n v="4.5"/>
    <n v="4.9000000000000004"/>
    <n v="3.2"/>
  </r>
  <r>
    <x v="146"/>
    <x v="5"/>
    <x v="0"/>
    <s v="147th"/>
    <n v="42.2"/>
    <n v="5.9"/>
    <n v="1.5"/>
    <n v="3.8"/>
    <n v="3.3"/>
    <n v="4.9000000000000004"/>
    <n v="4"/>
    <n v="4.4000000000000004"/>
    <n v="3.9"/>
    <n v="3.6"/>
    <n v="3.6"/>
    <n v="2.2000000000000002"/>
    <n v="1.1000000000000001"/>
  </r>
  <r>
    <x v="147"/>
    <x v="4"/>
    <x v="0"/>
    <s v="148th"/>
    <n v="41.9"/>
    <n v="3.4"/>
    <n v="2.4"/>
    <n v="6.1"/>
    <n v="2.4"/>
    <n v="3.7"/>
    <n v="5"/>
    <n v="3.6"/>
    <n v="2.6"/>
    <n v="2.7"/>
    <n v="2.9"/>
    <n v="5.8"/>
    <n v="1.3"/>
  </r>
  <r>
    <x v="148"/>
    <x v="0"/>
    <x v="0"/>
    <s v="149th"/>
    <n v="40.5"/>
    <n v="3"/>
    <n v="1.3"/>
    <n v="2.8"/>
    <n v="1.1000000000000001"/>
    <n v="5.3"/>
    <n v="1.1000000000000001"/>
    <n v="6.4"/>
    <n v="2.2999999999999998"/>
    <n v="5.5"/>
    <n v="1"/>
    <n v="5"/>
    <n v="5.7"/>
  </r>
  <r>
    <x v="149"/>
    <x v="4"/>
    <x v="0"/>
    <s v="150th"/>
    <n v="40.4"/>
    <n v="2.9"/>
    <n v="4.9000000000000004"/>
    <n v="2.4"/>
    <n v="2.9"/>
    <n v="5.0999999999999996"/>
    <n v="5.5"/>
    <n v="1.2"/>
    <n v="4.0999999999999996"/>
    <n v="1.2"/>
    <n v="2.9"/>
    <n v="3.8"/>
    <n v="3.5"/>
  </r>
  <r>
    <x v="150"/>
    <x v="4"/>
    <x v="0"/>
    <s v="151st"/>
    <n v="40.200000000000003"/>
    <n v="3.2"/>
    <n v="4.5"/>
    <n v="4"/>
    <n v="3.5"/>
    <n v="1.9"/>
    <n v="4.4000000000000004"/>
    <n v="3.9"/>
    <n v="2.9"/>
    <n v="1.9"/>
    <n v="2"/>
    <n v="5.3"/>
    <n v="2.7"/>
  </r>
  <r>
    <x v="151"/>
    <x v="2"/>
    <x v="0"/>
    <s v="152nd"/>
    <n v="39.4"/>
    <n v="3.6"/>
    <n v="2.9"/>
    <n v="2.7"/>
    <n v="5.6"/>
    <n v="4.0999999999999996"/>
    <n v="3.7"/>
    <n v="1.2"/>
    <n v="3.7"/>
    <n v="1.9"/>
    <n v="2.2000000000000002"/>
    <n v="3"/>
    <n v="4.8"/>
  </r>
  <r>
    <x v="152"/>
    <x v="3"/>
    <x v="0"/>
    <s v="153rd"/>
    <n v="38.6"/>
    <n v="2.9"/>
    <n v="2.6"/>
    <n v="6.8"/>
    <n v="4.7"/>
    <n v="3"/>
    <n v="3.2"/>
    <n v="1"/>
    <n v="1.9"/>
    <n v="1.3"/>
    <n v="1.7"/>
    <n v="5.8"/>
    <n v="3.7"/>
  </r>
  <r>
    <x v="153"/>
    <x v="3"/>
    <x v="0"/>
    <s v="154th"/>
    <n v="38"/>
    <n v="3.1"/>
    <n v="1.6"/>
    <n v="5"/>
    <n v="4.2"/>
    <n v="3.1"/>
    <n v="5"/>
    <n v="2.2999999999999998"/>
    <n v="3.1"/>
    <n v="3.6"/>
    <n v="1"/>
    <n v="3.1"/>
    <n v="2.9"/>
  </r>
  <r>
    <x v="154"/>
    <x v="3"/>
    <x v="0"/>
    <s v="155th"/>
    <n v="37.799999999999997"/>
    <n v="2.6"/>
    <n v="3.3"/>
    <n v="5.5"/>
    <n v="4"/>
    <n v="2.2000000000000002"/>
    <n v="4.0999999999999996"/>
    <n v="3.2"/>
    <n v="2.6"/>
    <n v="2.2999999999999998"/>
    <n v="1.2"/>
    <n v="4.7"/>
    <n v="2.1"/>
  </r>
  <r>
    <x v="155"/>
    <x v="0"/>
    <x v="0"/>
    <s v="156th"/>
    <n v="37"/>
    <n v="3.6"/>
    <n v="1.4"/>
    <n v="2.2000000000000002"/>
    <n v="2.1"/>
    <n v="3.1"/>
    <n v="1.6"/>
    <n v="6.4"/>
    <n v="2.1"/>
    <n v="6.8"/>
    <n v="2.2999999999999998"/>
    <n v="3.6"/>
    <n v="1.8"/>
  </r>
  <r>
    <x v="156"/>
    <x v="4"/>
    <x v="0"/>
    <s v="157th"/>
    <n v="34.4"/>
    <n v="3.4"/>
    <n v="1.8"/>
    <n v="2.2999999999999998"/>
    <n v="3.4"/>
    <n v="3.3"/>
    <n v="4.0999999999999996"/>
    <n v="0.4"/>
    <n v="3.2"/>
    <n v="3.6"/>
    <n v="3.6"/>
    <n v="2.7"/>
    <n v="2.6"/>
  </r>
  <r>
    <x v="157"/>
    <x v="2"/>
    <x v="0"/>
    <s v="158th"/>
    <n v="33"/>
    <n v="3.7"/>
    <n v="3.2"/>
    <n v="2.1"/>
    <n v="3.7"/>
    <n v="2.2999999999999998"/>
    <n v="3.4"/>
    <n v="2.9"/>
    <n v="1.8"/>
    <n v="3.6"/>
    <n v="1.8"/>
    <n v="2"/>
    <n v="2.5"/>
  </r>
  <r>
    <x v="158"/>
    <x v="0"/>
    <x v="0"/>
    <s v="159th"/>
    <n v="31.5"/>
    <n v="2.5"/>
    <n v="1.1000000000000001"/>
    <n v="2.8"/>
    <n v="3.4"/>
    <n v="2.8"/>
    <n v="1.6"/>
    <n v="2.4"/>
    <n v="2.4"/>
    <n v="3.3"/>
    <n v="1.5"/>
    <n v="3.9"/>
    <n v="3.8"/>
  </r>
  <r>
    <x v="159"/>
    <x v="0"/>
    <x v="0"/>
    <s v="160th"/>
    <n v="31.4"/>
    <n v="4.2"/>
    <n v="2.1"/>
    <n v="3.5"/>
    <n v="2.7"/>
    <n v="2.2000000000000002"/>
    <n v="4.5999999999999996"/>
    <n v="0.8"/>
    <n v="2.5"/>
    <n v="1"/>
    <n v="2.4"/>
    <n v="4.4000000000000004"/>
    <n v="1"/>
  </r>
  <r>
    <x v="160"/>
    <x v="0"/>
    <x v="0"/>
    <s v="161st"/>
    <n v="30.5"/>
    <n v="5.9"/>
    <n v="2.6"/>
    <n v="1.9"/>
    <n v="2.7"/>
    <n v="2.9"/>
    <n v="3.5"/>
    <n v="0.3"/>
    <n v="1.8"/>
    <n v="2.8"/>
    <n v="1.5"/>
    <n v="2.6"/>
    <n v="2"/>
  </r>
  <r>
    <x v="161"/>
    <x v="4"/>
    <x v="0"/>
    <s v="162nd"/>
    <n v="28.8"/>
    <n v="3.1"/>
    <n v="2.4"/>
    <n v="6.4"/>
    <n v="2"/>
    <n v="2.9"/>
    <n v="3.4"/>
    <n v="1"/>
    <n v="1.2"/>
    <n v="1.1000000000000001"/>
    <n v="2.9"/>
    <n v="1.9"/>
    <n v="0.5"/>
  </r>
  <r>
    <x v="162"/>
    <x v="0"/>
    <x v="0"/>
    <s v="163rd"/>
    <n v="27.3"/>
    <n v="3.6"/>
    <n v="2.6"/>
    <n v="3"/>
    <n v="3.6"/>
    <n v="2.7"/>
    <n v="3.2"/>
    <n v="1.4"/>
    <n v="2.4"/>
    <n v="1.4"/>
    <n v="0.3"/>
    <n v="2"/>
    <n v="1.1000000000000001"/>
  </r>
  <r>
    <x v="163"/>
    <x v="4"/>
    <x v="0"/>
    <s v="164th"/>
    <n v="25.7"/>
    <n v="4"/>
    <n v="1.4"/>
    <n v="0.7"/>
    <n v="3.1"/>
    <n v="2.4"/>
    <n v="3.9"/>
    <n v="0.8"/>
    <n v="2.7"/>
    <n v="1.4"/>
    <n v="0.3"/>
    <n v="2.5"/>
    <n v="2.5"/>
  </r>
  <r>
    <x v="164"/>
    <x v="0"/>
    <x v="0"/>
    <s v="165th"/>
    <n v="25.5"/>
    <n v="2.5"/>
    <n v="0.5"/>
    <n v="2.8"/>
    <n v="1.3"/>
    <n v="3.4"/>
    <n v="1"/>
    <n v="3.7"/>
    <n v="1"/>
    <n v="4.5"/>
    <n v="0.4"/>
    <n v="4"/>
    <n v="0.4"/>
  </r>
  <r>
    <x v="165"/>
    <x v="4"/>
    <x v="0"/>
    <s v="166th"/>
    <n v="24.6"/>
    <n v="2.2999999999999998"/>
    <n v="4.5"/>
    <n v="3.4"/>
    <n v="1.9"/>
    <n v="2.7"/>
    <n v="1.5"/>
    <n v="0.7"/>
    <n v="1.5"/>
    <n v="0.7"/>
    <n v="2.2999999999999998"/>
    <n v="2.2999999999999998"/>
    <n v="0.8"/>
  </r>
  <r>
    <x v="166"/>
    <x v="3"/>
    <x v="0"/>
    <s v="167th"/>
    <n v="24.4"/>
    <n v="3.6"/>
    <n v="4.5"/>
    <n v="3.3"/>
    <n v="1.7"/>
    <n v="2.5"/>
    <n v="1.2"/>
    <n v="0.6"/>
    <n v="1.7"/>
    <n v="0.4"/>
    <n v="1.4"/>
    <n v="3.2"/>
    <n v="0.3"/>
  </r>
  <r>
    <x v="167"/>
    <x v="3"/>
    <x v="0"/>
    <s v="168th"/>
    <n v="22"/>
    <n v="3.8"/>
    <n v="1.7"/>
    <n v="2.9"/>
    <n v="0.4"/>
    <n v="2.6"/>
    <n v="1.6"/>
    <n v="0.4"/>
    <n v="2.2000000000000002"/>
    <n v="2.2000000000000002"/>
    <n v="2.1"/>
    <n v="1.7"/>
    <n v="0.4"/>
  </r>
  <r>
    <x v="168"/>
    <x v="4"/>
    <x v="0"/>
    <s v="169th"/>
    <n v="21"/>
    <n v="2.5"/>
    <n v="2.4"/>
    <n v="3"/>
    <n v="2.2999999999999998"/>
    <n v="1.8"/>
    <n v="1.6"/>
    <n v="0.3"/>
    <n v="1"/>
    <n v="0.5"/>
    <n v="1.8"/>
    <n v="3.4"/>
    <n v="0.4"/>
  </r>
  <r>
    <x v="169"/>
    <x v="4"/>
    <x v="0"/>
    <s v="170th"/>
    <n v="20.6"/>
    <n v="3"/>
    <n v="3.7"/>
    <n v="2.2999999999999998"/>
    <n v="0.6"/>
    <n v="2.2999999999999998"/>
    <n v="1.3"/>
    <n v="0.5"/>
    <n v="1"/>
    <n v="1.5"/>
    <n v="2.1"/>
    <n v="1.8"/>
    <n v="0.5"/>
  </r>
  <r>
    <x v="170"/>
    <x v="4"/>
    <x v="0"/>
    <s v="172nd"/>
    <n v="19.5"/>
    <n v="2.4"/>
    <n v="2.8"/>
    <n v="1.5"/>
    <n v="1.7"/>
    <n v="1.8"/>
    <n v="2.4"/>
    <n v="0.3"/>
    <n v="1.3"/>
    <n v="1.1000000000000001"/>
    <n v="0.4"/>
    <n v="3.4"/>
    <n v="0.4"/>
  </r>
  <r>
    <x v="171"/>
    <x v="4"/>
    <x v="0"/>
    <s v="171st"/>
    <n v="19.5"/>
    <n v="2.8"/>
    <n v="1.6"/>
    <n v="0.5"/>
    <n v="2.5"/>
    <n v="1.8"/>
    <n v="1.7"/>
    <n v="0.5"/>
    <n v="1.9"/>
    <n v="1.6"/>
    <n v="2.1"/>
    <n v="1.5"/>
    <n v="1"/>
  </r>
  <r>
    <x v="172"/>
    <x v="1"/>
    <x v="0"/>
    <s v="173rd"/>
    <n v="18.899999999999999"/>
    <n v="1.2"/>
    <n v="2"/>
    <n v="2"/>
    <n v="0.7"/>
    <n v="2.5"/>
    <n v="1.4"/>
    <n v="0.4"/>
    <n v="1.7"/>
    <n v="1.9"/>
    <n v="2.2000000000000002"/>
    <n v="2.5"/>
    <n v="0.4"/>
  </r>
  <r>
    <x v="173"/>
    <x v="4"/>
    <x v="0"/>
    <s v="174th"/>
    <n v="17.899999999999999"/>
    <n v="2.2999999999999998"/>
    <n v="3"/>
    <n v="3.1"/>
    <n v="1"/>
    <n v="1.8"/>
    <n v="1"/>
    <n v="0.3"/>
    <n v="1.7"/>
    <n v="0.6"/>
    <n v="1.1000000000000001"/>
    <n v="1.4"/>
    <n v="0.6"/>
  </r>
  <r>
    <x v="174"/>
    <x v="4"/>
    <x v="0"/>
    <s v="175th"/>
    <n v="17.8"/>
    <n v="2.4"/>
    <n v="3.2"/>
    <n v="2.1"/>
    <n v="1"/>
    <n v="2.4"/>
    <n v="1.6"/>
    <n v="0.3"/>
    <n v="1.6"/>
    <n v="0.4"/>
    <n v="1.4"/>
    <n v="1"/>
    <n v="0.4"/>
  </r>
  <r>
    <x v="175"/>
    <x v="3"/>
    <x v="0"/>
    <s v="176th"/>
    <n v="16.7"/>
    <n v="1.1000000000000001"/>
    <n v="1.2"/>
    <n v="2"/>
    <n v="1.6"/>
    <n v="2.6"/>
    <n v="2.6"/>
    <n v="0.5"/>
    <n v="1.1000000000000001"/>
    <n v="0.5"/>
    <n v="1.6"/>
    <n v="1.4"/>
    <n v="0.5"/>
  </r>
  <r>
    <x v="176"/>
    <x v="4"/>
    <x v="0"/>
    <s v="177th"/>
    <n v="16"/>
    <n v="1.7"/>
    <n v="1.9"/>
    <n v="0.3"/>
    <n v="1.5"/>
    <n v="1.6"/>
    <n v="2.7"/>
    <n v="0.4"/>
    <n v="1"/>
    <n v="0.5"/>
    <n v="2"/>
    <n v="1.4"/>
    <n v="1"/>
  </r>
  <r>
    <x v="177"/>
    <x v="4"/>
    <x v="0"/>
    <s v="178th"/>
    <n v="15.7"/>
    <n v="1.5"/>
    <n v="1.5"/>
    <n v="0.5"/>
    <n v="1.6"/>
    <n v="1.5"/>
    <n v="2.6"/>
    <n v="0.4"/>
    <n v="0.9"/>
    <n v="0.4"/>
    <n v="0.4"/>
    <n v="1.8"/>
    <n v="2.6"/>
  </r>
  <r>
    <x v="178"/>
    <x v="4"/>
    <x v="0"/>
    <s v="179th"/>
    <n v="14.5"/>
    <n v="1.4"/>
    <n v="1.7"/>
    <n v="3.1"/>
    <n v="0.7"/>
    <n v="1.4"/>
    <n v="1.4"/>
    <n v="0.4"/>
    <n v="1"/>
    <n v="0.4"/>
    <n v="1.4"/>
    <n v="1.1000000000000001"/>
    <n v="0.5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E22CF7-B7F9-425E-A2C2-FE0AF58B203F}" name="PivotTable1" cacheId="1" applyNumberFormats="0" applyBorderFormats="0" applyFontFormats="0" applyPatternFormats="0" applyAlignmentFormats="0" applyWidthHeightFormats="1" dataCaption="Values" tag="949a0093-6860-43b0-8866-804b68757368" updatedVersion="8" minRefreshableVersion="3" useAutoFormatting="1" itemPrintTitles="1" createdVersion="5" indent="0" outline="1" outlineData="1" multipleFieldFilters="0">
  <location ref="B4:J13" firstHeaderRow="1" firstDataRow="2" firstDataCol="1" rowPageCount="1" colPageCount="1"/>
  <pivotFields count="5">
    <pivotField allDrilled="1" subtotalTop="0" showAll="0" dataSourceSort="1" defaultSubtotal="0" defaultAttributeDrillState="1">
      <items count="2">
        <item s="1" x="0"/>
        <item s="1" x="1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7">
        <item s="1" x="0"/>
        <item s="1" x="1"/>
        <item s="1" x="2"/>
        <item s="1" x="3"/>
        <item s="1" x="4"/>
        <item s="1" x="5"/>
        <item s="1" x="6"/>
      </items>
    </pivotField>
  </pivotFields>
  <rowFields count="1">
    <field x="4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2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pageFields count="1">
    <pageField fld="1" hier="23" name="[Match Data].[Origin Continent].[All]" cap="All"/>
  </pageFields>
  <dataFields count="1">
    <dataField name="Sum of Wins" fld="3" baseField="0" baseItem="0"/>
  </dataField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</pivotHierarchies>
  <pivotTableStyleInfo name="PivotStyleMedium9" showRowHeaders="1" showColHeaders="1" showRowStripes="0" showColStripes="0" showLastColumn="1"/>
  <rowHierarchiesUsage count="1">
    <rowHierarchyUsage hierarchyUsage="28"/>
  </rowHierarchiesUsage>
  <colHierarchiesUsage count="1">
    <colHierarchyUsage hierarchyUsage="26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Golden Dawns]"/>
        <x15:activeTabTopLevelEntity name="[Match Data]"/>
        <x15:activeTabTopLevelEntity name="[Table9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6E1EFC3-FA1F-441F-8CBD-DD3F9887F6CE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3:FY5" firstHeaderRow="1" firstDataRow="2" firstDataCol="1"/>
  <pivotFields count="17">
    <pivotField axis="axisCol" showAll="0">
      <items count="180">
        <item x="5"/>
        <item x="120"/>
        <item x="82"/>
        <item x="38"/>
        <item x="125"/>
        <item x="138"/>
        <item x="92"/>
        <item x="167"/>
        <item x="166"/>
        <item x="75"/>
        <item x="133"/>
        <item x="101"/>
        <item x="40"/>
        <item x="139"/>
        <item x="83"/>
        <item x="159"/>
        <item x="114"/>
        <item x="73"/>
        <item x="95"/>
        <item x="80"/>
        <item x="76"/>
        <item x="121"/>
        <item x="70"/>
        <item x="124"/>
        <item x="130"/>
        <item x="20"/>
        <item x="19"/>
        <item x="53"/>
        <item x="22"/>
        <item x="172"/>
        <item x="113"/>
        <item x="7"/>
        <item x="8"/>
        <item x="146"/>
        <item x="102"/>
        <item x="58"/>
        <item x="44"/>
        <item x="3"/>
        <item x="27"/>
        <item x="149"/>
        <item x="35"/>
        <item x="137"/>
        <item x="116"/>
        <item x="119"/>
        <item x="150"/>
        <item x="173"/>
        <item x="45"/>
        <item x="109"/>
        <item x="86"/>
        <item x="49"/>
        <item x="88"/>
        <item x="41"/>
        <item x="18"/>
        <item x="152"/>
        <item x="10"/>
        <item x="81"/>
        <item x="176"/>
        <item x="161"/>
        <item x="98"/>
        <item x="66"/>
        <item x="78"/>
        <item x="165"/>
        <item x="106"/>
        <item x="122"/>
        <item x="126"/>
        <item x="63"/>
        <item x="13"/>
        <item x="30"/>
        <item x="108"/>
        <item x="9"/>
        <item x="56"/>
        <item x="134"/>
        <item x="177"/>
        <item x="72"/>
        <item x="97"/>
        <item x="39"/>
        <item x="26"/>
        <item x="171"/>
        <item x="142"/>
        <item x="145"/>
        <item x="107"/>
        <item x="160"/>
        <item x="67"/>
        <item x="110"/>
        <item x="34"/>
        <item x="132"/>
        <item x="68"/>
        <item x="69"/>
        <item x="144"/>
        <item x="24"/>
        <item x="65"/>
        <item x="32"/>
        <item x="16"/>
        <item x="151"/>
        <item x="170"/>
        <item x="112"/>
        <item x="48"/>
        <item x="42"/>
        <item x="123"/>
        <item x="105"/>
        <item x="12"/>
        <item x="157"/>
        <item x="36"/>
        <item x="153"/>
        <item x="84"/>
        <item x="87"/>
        <item x="93"/>
        <item x="131"/>
        <item x="118"/>
        <item x="89"/>
        <item x="21"/>
        <item x="11"/>
        <item x="111"/>
        <item x="54"/>
        <item x="168"/>
        <item x="175"/>
        <item x="61"/>
        <item x="23"/>
        <item x="14"/>
        <item x="37"/>
        <item x="178"/>
        <item x="136"/>
        <item x="31"/>
        <item x="33"/>
        <item x="135"/>
        <item x="59"/>
        <item x="104"/>
        <item x="74"/>
        <item x="60"/>
        <item x="141"/>
        <item x="163"/>
        <item x="148"/>
        <item x="128"/>
        <item x="52"/>
        <item x="43"/>
        <item x="100"/>
        <item x="85"/>
        <item x="99"/>
        <item x="79"/>
        <item x="91"/>
        <item x="127"/>
        <item x="50"/>
        <item x="164"/>
        <item x="154"/>
        <item x="162"/>
        <item x="55"/>
        <item x="0"/>
        <item x="77"/>
        <item x="158"/>
        <item x="2"/>
        <item x="143"/>
        <item x="29"/>
        <item x="6"/>
        <item x="115"/>
        <item x="57"/>
        <item x="169"/>
        <item x="174"/>
        <item x="4"/>
        <item x="71"/>
        <item x="64"/>
        <item x="90"/>
        <item x="62"/>
        <item x="46"/>
        <item x="129"/>
        <item x="96"/>
        <item x="51"/>
        <item x="103"/>
        <item x="25"/>
        <item x="17"/>
        <item x="155"/>
        <item x="147"/>
        <item x="140"/>
        <item x="156"/>
        <item x="94"/>
        <item x="28"/>
        <item x="117"/>
        <item x="1"/>
        <item x="47"/>
        <item x="15"/>
        <item t="default"/>
      </items>
    </pivotField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Items count="1">
    <i/>
  </rowItems>
  <colFields count="1">
    <field x="0"/>
  </colFields>
  <colItems count="18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 t="grand">
      <x/>
    </i>
  </colItems>
  <dataFields count="1">
    <dataField name="Sum of Total" fld="4" baseField="0" baseItem="0"/>
  </dataField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3E30892-DCAD-4040-ADA7-F40AB1ABD86C}" name="PivotTable5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6">
  <location ref="A3:B9" firstHeaderRow="1" firstDataRow="1" firstDataCol="1"/>
  <pivotFields count="17">
    <pivotField showAll="0"/>
    <pivotField axis="axisRow" showAll="0" sortType="ascending">
      <items count="7">
        <item x="2"/>
        <item x="0"/>
        <item x="3"/>
        <item h="1" x="1"/>
        <item x="5"/>
        <item x="4"/>
        <item t="default"/>
      </items>
    </pivotField>
    <pivotField showAll="0"/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1"/>
  </rowFields>
  <rowItems count="6">
    <i>
      <x/>
    </i>
    <i>
      <x v="1"/>
    </i>
    <i>
      <x v="2"/>
    </i>
    <i>
      <x v="4"/>
    </i>
    <i>
      <x v="5"/>
    </i>
    <i t="grand">
      <x/>
    </i>
  </rowItems>
  <colItems count="1">
    <i/>
  </colItems>
  <dataFields count="1">
    <dataField name="Sum of  Demographic Pressures" fld="5" baseField="0" baseItem="0"/>
  </dataFields>
  <chartFormats count="6">
    <chartFormat chart="1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1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1" format="10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  <chartFormat chart="21" format="11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21" format="12">
      <pivotArea type="data" outline="0" fieldPosition="0">
        <references count="2">
          <reference field="4294967294" count="1" selected="0">
            <x v="0"/>
          </reference>
          <reference field="1" count="1" selected="0">
            <x v="2"/>
          </reference>
        </references>
      </pivotArea>
    </chartFormat>
    <chartFormat chart="21" format="13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CF1C0F1-9B5C-4837-8CC9-2F4E0F6B2ED2}" name="PivotTable6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24">
  <location ref="A3:B183" firstHeaderRow="1" firstDataRow="1" firstDataCol="1"/>
  <pivotFields count="17">
    <pivotField axis="axisRow" showAll="0">
      <items count="180">
        <item x="5"/>
        <item x="120"/>
        <item x="82"/>
        <item x="38"/>
        <item x="125"/>
        <item x="138"/>
        <item x="92"/>
        <item x="167"/>
        <item x="166"/>
        <item x="75"/>
        <item x="133"/>
        <item x="101"/>
        <item x="40"/>
        <item x="139"/>
        <item x="83"/>
        <item x="159"/>
        <item x="114"/>
        <item x="73"/>
        <item x="95"/>
        <item x="80"/>
        <item x="76"/>
        <item x="121"/>
        <item x="70"/>
        <item x="124"/>
        <item x="130"/>
        <item x="20"/>
        <item x="19"/>
        <item x="53"/>
        <item x="22"/>
        <item x="172"/>
        <item x="113"/>
        <item x="7"/>
        <item x="8"/>
        <item x="146"/>
        <item x="102"/>
        <item x="58"/>
        <item x="44"/>
        <item x="3"/>
        <item x="27"/>
        <item x="149"/>
        <item x="35"/>
        <item x="137"/>
        <item x="116"/>
        <item x="119"/>
        <item x="150"/>
        <item x="173"/>
        <item x="45"/>
        <item x="109"/>
        <item x="86"/>
        <item x="49"/>
        <item x="88"/>
        <item x="41"/>
        <item x="18"/>
        <item x="152"/>
        <item x="10"/>
        <item x="81"/>
        <item x="176"/>
        <item x="161"/>
        <item x="98"/>
        <item x="66"/>
        <item x="78"/>
        <item x="165"/>
        <item x="106"/>
        <item x="122"/>
        <item x="126"/>
        <item x="63"/>
        <item x="13"/>
        <item x="30"/>
        <item x="108"/>
        <item x="9"/>
        <item x="56"/>
        <item x="134"/>
        <item x="177"/>
        <item x="72"/>
        <item x="97"/>
        <item x="39"/>
        <item x="26"/>
        <item x="171"/>
        <item x="142"/>
        <item x="145"/>
        <item x="107"/>
        <item x="160"/>
        <item x="67"/>
        <item x="110"/>
        <item x="34"/>
        <item x="132"/>
        <item x="68"/>
        <item x="69"/>
        <item x="144"/>
        <item x="24"/>
        <item x="65"/>
        <item x="32"/>
        <item x="16"/>
        <item x="151"/>
        <item x="170"/>
        <item x="112"/>
        <item x="48"/>
        <item x="42"/>
        <item x="123"/>
        <item x="105"/>
        <item x="12"/>
        <item x="157"/>
        <item x="36"/>
        <item x="153"/>
        <item x="84"/>
        <item x="87"/>
        <item x="93"/>
        <item x="131"/>
        <item x="118"/>
        <item x="89"/>
        <item x="21"/>
        <item x="11"/>
        <item x="111"/>
        <item x="54"/>
        <item x="168"/>
        <item x="175"/>
        <item x="61"/>
        <item x="23"/>
        <item x="14"/>
        <item x="37"/>
        <item x="178"/>
        <item x="136"/>
        <item x="31"/>
        <item x="33"/>
        <item x="135"/>
        <item x="59"/>
        <item x="104"/>
        <item x="74"/>
        <item x="60"/>
        <item x="141"/>
        <item x="163"/>
        <item x="148"/>
        <item x="128"/>
        <item x="52"/>
        <item x="43"/>
        <item x="100"/>
        <item x="85"/>
        <item x="99"/>
        <item x="79"/>
        <item x="91"/>
        <item x="127"/>
        <item x="50"/>
        <item x="164"/>
        <item x="154"/>
        <item x="162"/>
        <item x="55"/>
        <item x="0"/>
        <item x="77"/>
        <item x="158"/>
        <item x="2"/>
        <item x="143"/>
        <item x="29"/>
        <item x="6"/>
        <item x="115"/>
        <item x="57"/>
        <item x="169"/>
        <item x="174"/>
        <item x="4"/>
        <item x="71"/>
        <item x="64"/>
        <item x="90"/>
        <item x="62"/>
        <item x="46"/>
        <item x="129"/>
        <item x="96"/>
        <item x="51"/>
        <item x="103"/>
        <item x="25"/>
        <item x="17"/>
        <item x="155"/>
        <item x="147"/>
        <item x="140"/>
        <item x="156"/>
        <item x="94"/>
        <item x="28"/>
        <item x="117"/>
        <item x="1"/>
        <item x="47"/>
        <item x="15"/>
        <item t="default"/>
      </items>
    </pivotField>
    <pivotField showAll="0">
      <items count="7">
        <item x="2"/>
        <item x="0"/>
        <item x="3"/>
        <item x="1"/>
        <item x="5"/>
        <item x="4"/>
        <item t="default"/>
      </items>
    </pivotField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0"/>
  </rowFields>
  <rowItems count="18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 t="grand">
      <x/>
    </i>
  </rowItems>
  <colItems count="1">
    <i/>
  </colItems>
  <dataFields count="1">
    <dataField name="Sum of Total" fld="4" baseField="0" baseItem="0"/>
  </dataFields>
  <chartFormats count="2">
    <chartFormat chart="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6B83EA-FB97-48EE-8C07-0B0ABBDC3ABD}" name="PivotTable7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4">
  <location ref="A3:B10" firstHeaderRow="1" firstDataRow="1" firstDataCol="1"/>
  <pivotFields count="17">
    <pivotField showAll="0"/>
    <pivotField axis="axisRow" showAll="0">
      <items count="7">
        <item x="2"/>
        <item x="0"/>
        <item x="3"/>
        <item x="1"/>
        <item x="5"/>
        <item x="4"/>
        <item t="default"/>
      </items>
    </pivotField>
    <pivotField showAll="0"/>
    <pivotField showAll="0"/>
    <pivotField dataField="1"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Items count="1">
    <i/>
  </colItems>
  <dataFields count="1">
    <dataField name="Sum of Total" fld="4" baseField="0" baseItem="0"/>
  </dataFields>
  <chartFormats count="8">
    <chartFormat chart="9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1" format="3">
      <pivotArea type="data" outline="0" fieldPosition="0">
        <references count="2">
          <reference field="4294967294" count="1" selected="0">
            <x v="0"/>
          </reference>
          <reference field="1" count="1" selected="0">
            <x v="0"/>
          </reference>
        </references>
      </pivotArea>
    </chartFormat>
    <chartFormat chart="11" format="4">
      <pivotArea type="data" outline="0" fieldPosition="0">
        <references count="2">
          <reference field="4294967294" count="1" selected="0">
            <x v="0"/>
          </reference>
          <reference field="1" count="1" selected="0">
            <x v="1"/>
          </reference>
        </references>
      </pivotArea>
    </chartFormat>
    <chartFormat chart="11" format="5">
      <pivotArea type="data" outline="0" fieldPosition="0">
        <references count="2">
          <reference field="4294967294" count="1" selected="0">
            <x v="0"/>
          </reference>
          <reference field="1" count="1" selected="0">
            <x v="3"/>
          </reference>
        </references>
      </pivotArea>
    </chartFormat>
    <chartFormat chart="11" format="6">
      <pivotArea type="data" outline="0" fieldPosition="0">
        <references count="2">
          <reference field="4294967294" count="1" selected="0">
            <x v="0"/>
          </reference>
          <reference field="1" count="1" selected="0">
            <x v="4"/>
          </reference>
        </references>
      </pivotArea>
    </chartFormat>
    <chartFormat chart="11" format="7">
      <pivotArea type="data" outline="0" fieldPosition="0">
        <references count="2">
          <reference field="4294967294" count="1" selected="0">
            <x v="0"/>
          </reference>
          <reference field="1" count="1" selected="0">
            <x v="5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7B49F8C-8869-497D-A686-8885B70507CE}" name="PivotTable2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7">
  <location ref="A3:E10" firstHeaderRow="0" firstDataRow="1" firstDataCol="1"/>
  <pivotFields count="17">
    <pivotField showAll="0">
      <items count="180">
        <item x="5"/>
        <item x="120"/>
        <item x="82"/>
        <item x="38"/>
        <item x="125"/>
        <item x="138"/>
        <item x="92"/>
        <item x="167"/>
        <item x="166"/>
        <item x="75"/>
        <item x="133"/>
        <item x="101"/>
        <item x="40"/>
        <item x="139"/>
        <item x="83"/>
        <item x="159"/>
        <item x="114"/>
        <item x="73"/>
        <item x="95"/>
        <item x="80"/>
        <item x="76"/>
        <item x="121"/>
        <item x="70"/>
        <item x="124"/>
        <item x="130"/>
        <item x="20"/>
        <item x="19"/>
        <item x="53"/>
        <item x="22"/>
        <item x="172"/>
        <item x="113"/>
        <item x="7"/>
        <item x="8"/>
        <item x="146"/>
        <item x="102"/>
        <item x="58"/>
        <item x="44"/>
        <item x="3"/>
        <item x="27"/>
        <item x="149"/>
        <item x="35"/>
        <item x="137"/>
        <item x="116"/>
        <item x="119"/>
        <item x="150"/>
        <item x="173"/>
        <item x="45"/>
        <item x="109"/>
        <item x="86"/>
        <item x="49"/>
        <item x="88"/>
        <item x="41"/>
        <item x="18"/>
        <item x="152"/>
        <item x="10"/>
        <item x="81"/>
        <item x="176"/>
        <item x="161"/>
        <item x="98"/>
        <item x="66"/>
        <item x="78"/>
        <item x="165"/>
        <item x="106"/>
        <item x="122"/>
        <item x="126"/>
        <item x="63"/>
        <item x="13"/>
        <item x="30"/>
        <item x="108"/>
        <item x="9"/>
        <item x="56"/>
        <item x="134"/>
        <item x="177"/>
        <item x="72"/>
        <item x="97"/>
        <item x="39"/>
        <item x="26"/>
        <item x="171"/>
        <item x="142"/>
        <item x="145"/>
        <item x="107"/>
        <item x="160"/>
        <item x="67"/>
        <item x="110"/>
        <item x="34"/>
        <item x="132"/>
        <item x="68"/>
        <item x="69"/>
        <item x="144"/>
        <item x="24"/>
        <item x="65"/>
        <item x="32"/>
        <item x="16"/>
        <item x="151"/>
        <item x="170"/>
        <item x="112"/>
        <item x="48"/>
        <item x="42"/>
        <item x="123"/>
        <item x="105"/>
        <item x="12"/>
        <item x="157"/>
        <item x="36"/>
        <item x="153"/>
        <item x="84"/>
        <item x="87"/>
        <item x="93"/>
        <item x="131"/>
        <item x="118"/>
        <item x="89"/>
        <item x="21"/>
        <item x="11"/>
        <item x="111"/>
        <item x="54"/>
        <item x="168"/>
        <item x="175"/>
        <item x="61"/>
        <item x="23"/>
        <item x="14"/>
        <item x="37"/>
        <item x="178"/>
        <item x="136"/>
        <item x="31"/>
        <item x="33"/>
        <item x="135"/>
        <item x="59"/>
        <item x="104"/>
        <item x="74"/>
        <item x="60"/>
        <item x="141"/>
        <item x="163"/>
        <item x="148"/>
        <item x="128"/>
        <item x="52"/>
        <item x="43"/>
        <item x="100"/>
        <item x="85"/>
        <item x="99"/>
        <item x="79"/>
        <item x="91"/>
        <item x="127"/>
        <item x="50"/>
        <item x="164"/>
        <item x="154"/>
        <item x="162"/>
        <item x="55"/>
        <item x="0"/>
        <item x="77"/>
        <item x="158"/>
        <item x="2"/>
        <item x="143"/>
        <item x="29"/>
        <item x="6"/>
        <item x="115"/>
        <item x="57"/>
        <item x="169"/>
        <item x="174"/>
        <item x="4"/>
        <item x="71"/>
        <item x="64"/>
        <item x="90"/>
        <item x="62"/>
        <item x="46"/>
        <item x="129"/>
        <item x="96"/>
        <item x="51"/>
        <item x="103"/>
        <item x="25"/>
        <item x="17"/>
        <item x="155"/>
        <item x="147"/>
        <item x="140"/>
        <item x="156"/>
        <item x="94"/>
        <item x="28"/>
        <item x="117"/>
        <item x="1"/>
        <item x="47"/>
        <item x="15"/>
        <item t="default"/>
      </items>
    </pivotField>
    <pivotField axis="axisRow" showAll="0">
      <items count="7">
        <item x="2"/>
        <item x="0"/>
        <item x="3"/>
        <item x="1"/>
        <item x="5"/>
        <item x="4"/>
        <item t="default"/>
      </items>
    </pivotField>
    <pivotField showAll="0"/>
    <pivotField showAll="0"/>
    <pivotField showAll="0"/>
    <pivotField showAll="0"/>
    <pivotField showAll="0"/>
    <pivotField showAll="0"/>
    <pivotField dataField="1" showAll="0"/>
    <pivotField dataField="1" showAll="0"/>
    <pivotField showAll="0"/>
    <pivotField showAll="0"/>
    <pivotField dataField="1" showAll="0"/>
    <pivotField dataField="1" showAll="0"/>
    <pivotField showAll="0"/>
    <pivotField showAll="0"/>
    <pivotField showAll="0"/>
  </pivotFields>
  <rowFields count="1">
    <field x="1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Public Services" fld="12" baseField="1" baseItem="0"/>
    <dataField name="Human Rights" fld="13" baseField="1" baseItem="0"/>
    <dataField name="Human Flight and Brain Drain" fld="8" baseField="1" baseItem="0"/>
    <dataField name="Economic Inequality" fld="9" baseField="1" baseItem="0"/>
  </dataFields>
  <chartFormats count="8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3"/>
          </reference>
        </references>
      </pivotArea>
    </chartFormat>
    <chartFormat chart="4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4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4" format="11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4" format="12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1D3D7C5-8861-4CF0-B517-6E1AF94E6CE7}" name="PivotTable3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6">
  <location ref="A3:B183" firstHeaderRow="1" firstDataRow="1" firstDataCol="1"/>
  <pivotFields count="17">
    <pivotField axis="axisRow" showAll="0">
      <items count="180">
        <item x="5"/>
        <item x="120"/>
        <item x="82"/>
        <item x="38"/>
        <item x="125"/>
        <item x="138"/>
        <item x="92"/>
        <item x="167"/>
        <item x="166"/>
        <item x="75"/>
        <item x="133"/>
        <item x="101"/>
        <item x="40"/>
        <item x="139"/>
        <item x="83"/>
        <item x="159"/>
        <item x="114"/>
        <item x="73"/>
        <item x="95"/>
        <item x="80"/>
        <item x="76"/>
        <item x="121"/>
        <item x="70"/>
        <item x="124"/>
        <item x="130"/>
        <item x="20"/>
        <item x="19"/>
        <item x="53"/>
        <item x="22"/>
        <item x="172"/>
        <item x="113"/>
        <item x="7"/>
        <item x="8"/>
        <item x="146"/>
        <item x="102"/>
        <item x="58"/>
        <item x="44"/>
        <item x="3"/>
        <item x="27"/>
        <item x="149"/>
        <item x="35"/>
        <item x="137"/>
        <item x="116"/>
        <item x="119"/>
        <item x="150"/>
        <item x="173"/>
        <item x="45"/>
        <item x="109"/>
        <item x="86"/>
        <item x="49"/>
        <item x="88"/>
        <item x="41"/>
        <item x="18"/>
        <item x="152"/>
        <item x="10"/>
        <item x="81"/>
        <item x="176"/>
        <item x="161"/>
        <item x="98"/>
        <item x="66"/>
        <item x="78"/>
        <item x="165"/>
        <item x="106"/>
        <item x="122"/>
        <item x="126"/>
        <item x="63"/>
        <item x="13"/>
        <item x="30"/>
        <item x="108"/>
        <item x="9"/>
        <item x="56"/>
        <item x="134"/>
        <item x="177"/>
        <item x="72"/>
        <item x="97"/>
        <item x="39"/>
        <item x="26"/>
        <item x="171"/>
        <item x="142"/>
        <item x="145"/>
        <item x="107"/>
        <item x="160"/>
        <item x="67"/>
        <item x="110"/>
        <item x="34"/>
        <item x="132"/>
        <item x="68"/>
        <item x="69"/>
        <item x="144"/>
        <item x="24"/>
        <item x="65"/>
        <item x="32"/>
        <item x="16"/>
        <item x="151"/>
        <item x="170"/>
        <item x="112"/>
        <item x="48"/>
        <item x="42"/>
        <item x="123"/>
        <item x="105"/>
        <item x="12"/>
        <item x="157"/>
        <item x="36"/>
        <item x="153"/>
        <item x="84"/>
        <item x="87"/>
        <item x="93"/>
        <item x="131"/>
        <item x="118"/>
        <item x="89"/>
        <item x="21"/>
        <item x="11"/>
        <item x="111"/>
        <item x="54"/>
        <item x="168"/>
        <item x="175"/>
        <item x="61"/>
        <item x="23"/>
        <item x="14"/>
        <item x="37"/>
        <item x="178"/>
        <item x="136"/>
        <item x="31"/>
        <item x="33"/>
        <item x="135"/>
        <item x="59"/>
        <item x="104"/>
        <item x="74"/>
        <item x="60"/>
        <item x="141"/>
        <item x="163"/>
        <item x="148"/>
        <item x="128"/>
        <item x="52"/>
        <item x="43"/>
        <item x="100"/>
        <item x="85"/>
        <item x="99"/>
        <item x="79"/>
        <item x="91"/>
        <item x="127"/>
        <item x="50"/>
        <item x="164"/>
        <item x="154"/>
        <item x="162"/>
        <item x="55"/>
        <item x="0"/>
        <item x="77"/>
        <item x="158"/>
        <item x="2"/>
        <item x="143"/>
        <item x="29"/>
        <item x="6"/>
        <item x="115"/>
        <item x="57"/>
        <item x="169"/>
        <item x="174"/>
        <item x="4"/>
        <item x="71"/>
        <item x="64"/>
        <item x="90"/>
        <item x="62"/>
        <item x="46"/>
        <item x="129"/>
        <item x="96"/>
        <item x="51"/>
        <item x="103"/>
        <item x="25"/>
        <item x="17"/>
        <item x="155"/>
        <item x="147"/>
        <item x="140"/>
        <item x="156"/>
        <item x="94"/>
        <item x="28"/>
        <item x="117"/>
        <item x="1"/>
        <item x="47"/>
        <item x="15"/>
        <item t="default"/>
      </items>
    </pivotField>
    <pivotField showAll="0">
      <items count="7">
        <item x="2"/>
        <item x="0"/>
        <item x="3"/>
        <item x="1"/>
        <item x="5"/>
        <item x="4"/>
        <item t="default"/>
      </items>
    </pivotField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showAll="0"/>
    <pivotField dataField="1" showAll="0"/>
    <pivotField showAll="0"/>
  </pivotFields>
  <rowFields count="1">
    <field x="0"/>
  </rowFields>
  <rowItems count="18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>
      <x v="147"/>
    </i>
    <i>
      <x v="148"/>
    </i>
    <i>
      <x v="149"/>
    </i>
    <i>
      <x v="150"/>
    </i>
    <i>
      <x v="151"/>
    </i>
    <i>
      <x v="152"/>
    </i>
    <i>
      <x v="153"/>
    </i>
    <i>
      <x v="154"/>
    </i>
    <i>
      <x v="155"/>
    </i>
    <i>
      <x v="156"/>
    </i>
    <i>
      <x v="157"/>
    </i>
    <i>
      <x v="158"/>
    </i>
    <i>
      <x v="159"/>
    </i>
    <i>
      <x v="160"/>
    </i>
    <i>
      <x v="161"/>
    </i>
    <i>
      <x v="162"/>
    </i>
    <i>
      <x v="163"/>
    </i>
    <i>
      <x v="164"/>
    </i>
    <i>
      <x v="165"/>
    </i>
    <i>
      <x v="166"/>
    </i>
    <i>
      <x v="167"/>
    </i>
    <i>
      <x v="168"/>
    </i>
    <i>
      <x v="169"/>
    </i>
    <i>
      <x v="170"/>
    </i>
    <i>
      <x v="171"/>
    </i>
    <i>
      <x v="172"/>
    </i>
    <i>
      <x v="173"/>
    </i>
    <i>
      <x v="174"/>
    </i>
    <i>
      <x v="175"/>
    </i>
    <i>
      <x v="176"/>
    </i>
    <i>
      <x v="177"/>
    </i>
    <i>
      <x v="178"/>
    </i>
    <i t="grand">
      <x/>
    </i>
  </rowItems>
  <colItems count="1">
    <i/>
  </colItems>
  <dataFields count="1">
    <dataField name="Factionalized Elites" fld="15" baseField="0" baseItem="0"/>
  </dataFields>
  <chartFormats count="2">
    <chartFormat chart="25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31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Medium9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A2CF73CE-B6BC-4495-A0C8-C2194CE8AF02}" name="Table1" displayName="Table1" ref="C5:D36" totalsRowShown="0">
  <autoFilter ref="C5:D36" xr:uid="{A2CF73CE-B6BC-4495-A0C8-C2194CE8AF02}"/>
  <tableColumns count="2">
    <tableColumn id="1" xr3:uid="{ED307C25-E0BC-42CE-AAC8-0B94EA6857D5}" name="DATE" dataDxfId="9"/>
    <tableColumn id="2" xr3:uid="{E90EDACF-382E-40BA-9360-485F2E382D4C}" name="EXPENCES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59174B69-E494-45ED-976A-C031695544C0}" name="Table2" displayName="Table2" ref="F5:G36" totalsRowShown="0">
  <autoFilter ref="F5:G36" xr:uid="{59174B69-E494-45ED-976A-C031695544C0}"/>
  <tableColumns count="2">
    <tableColumn id="1" xr3:uid="{95A4D786-ECB3-47AA-AA5C-240AB435E93F}" name="DATE" dataDxfId="8"/>
    <tableColumn id="2" xr3:uid="{C7695BD1-B014-465A-9192-70CA694EC6FE}" name="EXPENCES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CA9127C2-A859-4D83-BC16-358696F41911}" name="Table3" displayName="Table3" ref="I5:J36" totalsRowShown="0">
  <autoFilter ref="I5:J36" xr:uid="{CA9127C2-A859-4D83-BC16-358696F41911}"/>
  <tableColumns count="2">
    <tableColumn id="1" xr3:uid="{F5787238-04CD-498B-B3F1-C15B4BE189F1}" name="DATE" dataDxfId="7"/>
    <tableColumn id="2" xr3:uid="{69C13A81-986E-45F2-BD44-8532C6106018}" name="EXPENCES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1CC305FF-5815-4FB7-94FB-6CE63F3D9380}" name="Table5" displayName="Table5" ref="E42:G46" insertRowShift="1" totalsRowShown="0">
  <autoFilter ref="E42:G46" xr:uid="{1CC305FF-5815-4FB7-94FB-6CE63F3D9380}"/>
  <tableColumns count="3">
    <tableColumn id="1" xr3:uid="{50A80D87-3F1A-4922-A9AC-33CB008E4738}" name="OCTOBER"/>
    <tableColumn id="2" xr3:uid="{404DE5E9-B69F-4024-9FAA-4C056231E493}" name="NOVEMBER"/>
    <tableColumn id="3" xr3:uid="{81C58306-A861-41F2-B24A-209A0341230B}" name="DECEMBER"/>
  </tableColumns>
  <tableStyleInfo name="TableStyleLight11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B7CAE00D-C1AA-4D7E-86BD-D345ECEFAE9F}" name="Table8" displayName="Table8" ref="H41:H46" totalsRowShown="0" headerRowDxfId="6" headerRowBorderDxfId="5">
  <autoFilter ref="H41:H46" xr:uid="{B7CAE00D-C1AA-4D7E-86BD-D345ECEFAE9F}"/>
  <tableColumns count="1">
    <tableColumn id="1" xr3:uid="{1F3D55D2-8AB2-47AE-B8BE-1EAD9ADD1838}" name="TOTAL"/>
  </tableColumns>
  <tableStyleInfo name="TableStyleLight3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FC62D58B-8AFD-4048-A858-BA397A4CC37C}" name="Table9" displayName="Table9" ref="D41:D46" totalsRowShown="0" headerRowDxfId="4" headerRowBorderDxfId="3">
  <autoFilter ref="D41:D46" xr:uid="{FC62D58B-8AFD-4048-A858-BA397A4CC37C}"/>
  <tableColumns count="1">
    <tableColumn id="1" xr3:uid="{B95AF0C0-15E9-4233-9E63-A94B85471992}" name="2023 / STAT."/>
  </tableColumns>
  <tableStyleInfo name="TableStyleLight3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4F8280DF-0392-413E-BC9C-601F55E0CE52}" name="Table4" displayName="Table4" ref="M5:O13" totalsRowCount="1" headerRowDxfId="2" headerRowBorderDxfId="1" tableBorderDxfId="0">
  <autoFilter ref="M5:O12" xr:uid="{4F8280DF-0392-413E-BC9C-601F55E0CE52}"/>
  <tableColumns count="3">
    <tableColumn id="1" xr3:uid="{FF24E055-EED2-405D-91C4-A0B68972226B}" name="DATE"/>
    <tableColumn id="2" xr3:uid="{02AEB741-86EA-4340-A61A-8567AD4FF07E}" name="EXPENCES"/>
    <tableColumn id="3" xr3:uid="{04836D2A-C5A3-4180-BD33-2B24D8FA0425}" name="Revenue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6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7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7" Type="http://schemas.openxmlformats.org/officeDocument/2006/relationships/table" Target="../tables/table7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Relationship Id="rId6" Type="http://schemas.openxmlformats.org/officeDocument/2006/relationships/table" Target="../tables/table6.xml"/><Relationship Id="rId5" Type="http://schemas.openxmlformats.org/officeDocument/2006/relationships/table" Target="../tables/table5.xml"/><Relationship Id="rId4" Type="http://schemas.openxmlformats.org/officeDocument/2006/relationships/table" Target="../tables/table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ivotTable" Target="../pivotTables/pivotTable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3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4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2BD6E2-E150-44C0-9464-829457F4CB69}">
  <dimension ref="A1:Q180"/>
  <sheetViews>
    <sheetView topLeftCell="A49" zoomScale="70" zoomScaleNormal="70" workbookViewId="0">
      <selection activeCell="F64" sqref="F64"/>
    </sheetView>
  </sheetViews>
  <sheetFormatPr defaultRowHeight="14.4" x14ac:dyDescent="0.3"/>
  <cols>
    <col min="1" max="1" width="35.109375" customWidth="1"/>
    <col min="2" max="2" width="16.88671875" customWidth="1"/>
    <col min="3" max="3" width="28" customWidth="1"/>
    <col min="4" max="4" width="24.5546875" customWidth="1"/>
    <col min="5" max="5" width="17.6640625" customWidth="1"/>
    <col min="6" max="6" width="32.44140625" customWidth="1"/>
    <col min="7" max="7" width="25.33203125" customWidth="1"/>
    <col min="8" max="8" width="22.5546875" customWidth="1"/>
    <col min="9" max="9" width="39.5546875" customWidth="1"/>
    <col min="10" max="10" width="26" customWidth="1"/>
    <col min="11" max="11" width="12.33203125" customWidth="1"/>
    <col min="12" max="12" width="24.33203125" customWidth="1"/>
    <col min="13" max="13" width="23.44140625" customWidth="1"/>
    <col min="14" max="14" width="18.109375" customWidth="1"/>
    <col min="15" max="15" width="27.88671875" customWidth="1"/>
    <col min="16" max="16" width="31.44140625" customWidth="1"/>
    <col min="17" max="17" width="40.5546875" customWidth="1"/>
  </cols>
  <sheetData>
    <row r="1" spans="1:17" s="16" customFormat="1" x14ac:dyDescent="0.3">
      <c r="A1" s="15" t="s">
        <v>14</v>
      </c>
      <c r="B1" s="15" t="s">
        <v>15</v>
      </c>
      <c r="C1" s="15" t="s">
        <v>16</v>
      </c>
      <c r="D1" s="15" t="s">
        <v>17</v>
      </c>
      <c r="E1" s="15" t="s">
        <v>18</v>
      </c>
      <c r="F1" s="15" t="s">
        <v>19</v>
      </c>
      <c r="G1" s="15" t="s">
        <v>20</v>
      </c>
      <c r="H1" s="15" t="s">
        <v>21</v>
      </c>
      <c r="I1" s="15" t="s">
        <v>22</v>
      </c>
      <c r="J1" s="15" t="s">
        <v>23</v>
      </c>
      <c r="K1" s="15" t="s">
        <v>24</v>
      </c>
      <c r="L1" s="15" t="s">
        <v>25</v>
      </c>
      <c r="M1" s="15" t="s">
        <v>26</v>
      </c>
      <c r="N1" s="15" t="s">
        <v>27</v>
      </c>
      <c r="O1" s="15" t="s">
        <v>28</v>
      </c>
      <c r="P1" s="15" t="s">
        <v>29</v>
      </c>
      <c r="Q1" s="15" t="s">
        <v>30</v>
      </c>
    </row>
    <row r="2" spans="1:17" x14ac:dyDescent="0.3">
      <c r="A2" s="7" t="s">
        <v>31</v>
      </c>
      <c r="B2" s="7" t="s">
        <v>32</v>
      </c>
      <c r="C2" s="7">
        <v>2023</v>
      </c>
      <c r="D2" s="7" t="s">
        <v>33</v>
      </c>
      <c r="E2" s="7">
        <v>111.9</v>
      </c>
      <c r="F2" s="7">
        <v>10</v>
      </c>
      <c r="G2" s="7">
        <v>9</v>
      </c>
      <c r="H2" s="7">
        <v>8.6999999999999993</v>
      </c>
      <c r="I2" s="7">
        <v>8.6</v>
      </c>
      <c r="J2" s="7">
        <v>9.1</v>
      </c>
      <c r="K2" s="7">
        <v>9.5</v>
      </c>
      <c r="L2" s="7">
        <v>9.6</v>
      </c>
      <c r="M2" s="7">
        <v>9.8000000000000007</v>
      </c>
      <c r="N2" s="7">
        <v>9</v>
      </c>
      <c r="O2" s="7">
        <v>9.5</v>
      </c>
      <c r="P2" s="7">
        <v>10</v>
      </c>
      <c r="Q2" s="7">
        <v>9.1</v>
      </c>
    </row>
    <row r="3" spans="1:17" x14ac:dyDescent="0.3">
      <c r="A3" s="7" t="s">
        <v>34</v>
      </c>
      <c r="B3" s="7" t="s">
        <v>32</v>
      </c>
      <c r="C3" s="7">
        <v>2023</v>
      </c>
      <c r="D3" s="7" t="s">
        <v>35</v>
      </c>
      <c r="E3" s="7">
        <v>108.9</v>
      </c>
      <c r="F3" s="7">
        <v>9.6</v>
      </c>
      <c r="G3" s="7">
        <v>9.6</v>
      </c>
      <c r="H3" s="7">
        <v>8.8000000000000007</v>
      </c>
      <c r="I3" s="7">
        <v>6.4</v>
      </c>
      <c r="J3" s="7">
        <v>7.9</v>
      </c>
      <c r="K3" s="7">
        <v>9.9</v>
      </c>
      <c r="L3" s="7">
        <v>9.8000000000000007</v>
      </c>
      <c r="M3" s="7">
        <v>9.6</v>
      </c>
      <c r="N3" s="7">
        <v>9.6</v>
      </c>
      <c r="O3" s="7">
        <v>8.6</v>
      </c>
      <c r="P3" s="7">
        <v>9.9</v>
      </c>
      <c r="Q3" s="7">
        <v>9.1999999999999993</v>
      </c>
    </row>
    <row r="4" spans="1:17" x14ac:dyDescent="0.3">
      <c r="A4" s="7" t="s">
        <v>36</v>
      </c>
      <c r="B4" s="7" t="s">
        <v>32</v>
      </c>
      <c r="C4" s="7">
        <v>2023</v>
      </c>
      <c r="D4" s="7" t="s">
        <v>37</v>
      </c>
      <c r="E4" s="7">
        <v>108.5</v>
      </c>
      <c r="F4" s="7">
        <v>9.6999999999999993</v>
      </c>
      <c r="G4" s="7">
        <v>10</v>
      </c>
      <c r="H4" s="7">
        <v>8.6</v>
      </c>
      <c r="I4" s="7">
        <v>6.5</v>
      </c>
      <c r="J4" s="7">
        <v>8.6</v>
      </c>
      <c r="K4" s="7">
        <v>8.6</v>
      </c>
      <c r="L4" s="7">
        <v>9.8000000000000007</v>
      </c>
      <c r="M4" s="7">
        <v>9.6999999999999993</v>
      </c>
      <c r="N4" s="7">
        <v>8.6999999999999993</v>
      </c>
      <c r="O4" s="7">
        <v>9.9</v>
      </c>
      <c r="P4" s="7">
        <v>9.1999999999999993</v>
      </c>
      <c r="Q4" s="7">
        <v>9.1999999999999993</v>
      </c>
    </row>
    <row r="5" spans="1:17" x14ac:dyDescent="0.3">
      <c r="A5" s="7" t="s">
        <v>38</v>
      </c>
      <c r="B5" s="7" t="s">
        <v>39</v>
      </c>
      <c r="C5" s="7">
        <v>2023</v>
      </c>
      <c r="D5" s="7" t="s">
        <v>40</v>
      </c>
      <c r="E5" s="7">
        <v>107.2</v>
      </c>
      <c r="F5" s="7">
        <v>9.6999999999999993</v>
      </c>
      <c r="G5" s="7">
        <v>9.8000000000000007</v>
      </c>
      <c r="H5" s="7">
        <v>9.4</v>
      </c>
      <c r="I5" s="7">
        <v>6.4</v>
      </c>
      <c r="J5" s="7">
        <v>8.4</v>
      </c>
      <c r="K5" s="7">
        <v>8.1</v>
      </c>
      <c r="L5" s="7">
        <v>9.3000000000000007</v>
      </c>
      <c r="M5" s="7">
        <v>9.3000000000000007</v>
      </c>
      <c r="N5" s="7">
        <v>9.3000000000000007</v>
      </c>
      <c r="O5" s="7">
        <v>8.8000000000000007</v>
      </c>
      <c r="P5" s="7">
        <v>9.6</v>
      </c>
      <c r="Q5" s="7">
        <v>9.1</v>
      </c>
    </row>
    <row r="6" spans="1:17" x14ac:dyDescent="0.3">
      <c r="A6" s="7" t="s">
        <v>41</v>
      </c>
      <c r="B6" s="7" t="s">
        <v>32</v>
      </c>
      <c r="C6" s="7">
        <v>2023</v>
      </c>
      <c r="D6" s="7" t="s">
        <v>42</v>
      </c>
      <c r="E6" s="7">
        <v>107.1</v>
      </c>
      <c r="F6" s="7">
        <v>7.4</v>
      </c>
      <c r="G6" s="7">
        <v>9.1</v>
      </c>
      <c r="H6" s="7">
        <v>9.1</v>
      </c>
      <c r="I6" s="7">
        <v>8</v>
      </c>
      <c r="J6" s="7">
        <v>6.5</v>
      </c>
      <c r="K6" s="7">
        <v>9.6</v>
      </c>
      <c r="L6" s="7">
        <v>10</v>
      </c>
      <c r="M6" s="7">
        <v>9</v>
      </c>
      <c r="N6" s="7">
        <v>9.1</v>
      </c>
      <c r="O6" s="7">
        <v>9.4</v>
      </c>
      <c r="P6" s="7">
        <v>9.9</v>
      </c>
      <c r="Q6" s="7">
        <v>10</v>
      </c>
    </row>
    <row r="7" spans="1:17" x14ac:dyDescent="0.3">
      <c r="A7" s="7" t="s">
        <v>43</v>
      </c>
      <c r="B7" s="7" t="s">
        <v>32</v>
      </c>
      <c r="C7" s="7">
        <v>2023</v>
      </c>
      <c r="D7" s="7" t="s">
        <v>44</v>
      </c>
      <c r="E7" s="7">
        <v>106.6</v>
      </c>
      <c r="F7" s="7">
        <v>9.1999999999999993</v>
      </c>
      <c r="G7" s="7">
        <v>8.6</v>
      </c>
      <c r="H7" s="7">
        <v>8.3000000000000007</v>
      </c>
      <c r="I7" s="7">
        <v>8.5</v>
      </c>
      <c r="J7" s="7">
        <v>8.1999999999999993</v>
      </c>
      <c r="K7" s="7">
        <v>9.6</v>
      </c>
      <c r="L7" s="7">
        <v>9.4</v>
      </c>
      <c r="M7" s="7">
        <v>10</v>
      </c>
      <c r="N7" s="7">
        <v>8.6999999999999993</v>
      </c>
      <c r="O7" s="7">
        <v>9.6999999999999993</v>
      </c>
      <c r="P7" s="7">
        <v>8.6999999999999993</v>
      </c>
      <c r="Q7" s="7">
        <v>7.7</v>
      </c>
    </row>
    <row r="8" spans="1:17" x14ac:dyDescent="0.3">
      <c r="A8" s="7" t="s">
        <v>45</v>
      </c>
      <c r="B8" s="7" t="s">
        <v>32</v>
      </c>
      <c r="C8" s="7">
        <v>2023</v>
      </c>
      <c r="D8" s="7" t="s">
        <v>46</v>
      </c>
      <c r="E8" s="7">
        <v>106.2</v>
      </c>
      <c r="F8" s="7">
        <v>8.8000000000000007</v>
      </c>
      <c r="G8" s="7">
        <v>9.6</v>
      </c>
      <c r="H8" s="7">
        <v>9.3000000000000007</v>
      </c>
      <c r="I8" s="7">
        <v>7.5</v>
      </c>
      <c r="J8" s="7">
        <v>8.5</v>
      </c>
      <c r="K8" s="7">
        <v>9.3000000000000007</v>
      </c>
      <c r="L8" s="7">
        <v>9.4</v>
      </c>
      <c r="M8" s="7">
        <v>8.6</v>
      </c>
      <c r="N8" s="7">
        <v>9.1999999999999993</v>
      </c>
      <c r="O8" s="7">
        <v>8.3000000000000007</v>
      </c>
      <c r="P8" s="7">
        <v>9.6</v>
      </c>
      <c r="Q8" s="7">
        <v>8.1</v>
      </c>
    </row>
    <row r="9" spans="1:17" x14ac:dyDescent="0.3">
      <c r="A9" s="7" t="s">
        <v>47</v>
      </c>
      <c r="B9" s="7" t="s">
        <v>48</v>
      </c>
      <c r="C9" s="7">
        <v>2023</v>
      </c>
      <c r="D9" s="7" t="s">
        <v>49</v>
      </c>
      <c r="E9" s="7">
        <v>105.7</v>
      </c>
      <c r="F9" s="7">
        <v>9.3000000000000007</v>
      </c>
      <c r="G9" s="7">
        <v>9.5</v>
      </c>
      <c r="H9" s="7">
        <v>8.1</v>
      </c>
      <c r="I9" s="7">
        <v>6.2</v>
      </c>
      <c r="J9" s="7">
        <v>9.6</v>
      </c>
      <c r="K9" s="7">
        <v>8.1999999999999993</v>
      </c>
      <c r="L9" s="7">
        <v>8.9</v>
      </c>
      <c r="M9" s="7">
        <v>10</v>
      </c>
      <c r="N9" s="7">
        <v>9.1</v>
      </c>
      <c r="O9" s="7">
        <v>8</v>
      </c>
      <c r="P9" s="7">
        <v>9.4</v>
      </c>
      <c r="Q9" s="7">
        <v>9.4</v>
      </c>
    </row>
    <row r="10" spans="1:17" x14ac:dyDescent="0.3">
      <c r="A10" s="7" t="s">
        <v>50</v>
      </c>
      <c r="B10" s="7" t="s">
        <v>48</v>
      </c>
      <c r="C10" s="7">
        <v>2023</v>
      </c>
      <c r="D10" s="7" t="s">
        <v>51</v>
      </c>
      <c r="E10" s="7">
        <v>104.6</v>
      </c>
      <c r="F10" s="7">
        <v>9.5</v>
      </c>
      <c r="G10" s="7">
        <v>9</v>
      </c>
      <c r="H10" s="7">
        <v>8.1</v>
      </c>
      <c r="I10" s="7">
        <v>7.7</v>
      </c>
      <c r="J10" s="7">
        <v>8.6999999999999993</v>
      </c>
      <c r="K10" s="7">
        <v>8.4</v>
      </c>
      <c r="L10" s="7">
        <v>9.1</v>
      </c>
      <c r="M10" s="7">
        <v>9.6</v>
      </c>
      <c r="N10" s="7">
        <v>8.4</v>
      </c>
      <c r="O10" s="7">
        <v>8.6999999999999993</v>
      </c>
      <c r="P10" s="7">
        <v>9.5</v>
      </c>
      <c r="Q10" s="7">
        <v>7.9</v>
      </c>
    </row>
    <row r="11" spans="1:17" x14ac:dyDescent="0.3">
      <c r="A11" s="7" t="s">
        <v>52</v>
      </c>
      <c r="B11" s="7" t="s">
        <v>48</v>
      </c>
      <c r="C11" s="7">
        <v>2023</v>
      </c>
      <c r="D11" s="7" t="s">
        <v>53</v>
      </c>
      <c r="E11" s="7">
        <v>102.9</v>
      </c>
      <c r="F11" s="7">
        <v>8.8000000000000007</v>
      </c>
      <c r="G11" s="7">
        <v>7.7</v>
      </c>
      <c r="H11" s="7">
        <v>5.5</v>
      </c>
      <c r="I11" s="7">
        <v>8.3000000000000007</v>
      </c>
      <c r="J11" s="7">
        <v>9.1999999999999993</v>
      </c>
      <c r="K11" s="7">
        <v>8.9</v>
      </c>
      <c r="L11" s="7">
        <v>9.9</v>
      </c>
      <c r="M11" s="7">
        <v>9.8000000000000007</v>
      </c>
      <c r="N11" s="7">
        <v>8.6999999999999993</v>
      </c>
      <c r="O11" s="7">
        <v>6.8</v>
      </c>
      <c r="P11" s="7">
        <v>9.6999999999999993</v>
      </c>
      <c r="Q11" s="7">
        <v>9.6</v>
      </c>
    </row>
    <row r="12" spans="1:17" x14ac:dyDescent="0.3">
      <c r="A12" s="7" t="s">
        <v>54</v>
      </c>
      <c r="B12" s="7" t="s">
        <v>48</v>
      </c>
      <c r="C12" s="7">
        <v>2023</v>
      </c>
      <c r="D12" s="7" t="s">
        <v>55</v>
      </c>
      <c r="E12" s="7">
        <v>100.4</v>
      </c>
      <c r="F12" s="7">
        <v>9.8000000000000007</v>
      </c>
      <c r="G12" s="7">
        <v>9.5</v>
      </c>
      <c r="H12" s="7">
        <v>8.9</v>
      </c>
      <c r="I12" s="7">
        <v>6.2</v>
      </c>
      <c r="J12" s="7">
        <v>7.5</v>
      </c>
      <c r="K12" s="7">
        <v>6.8</v>
      </c>
      <c r="L12" s="7">
        <v>8.1999999999999993</v>
      </c>
      <c r="M12" s="7">
        <v>8.6999999999999993</v>
      </c>
      <c r="N12" s="7">
        <v>8.8000000000000007</v>
      </c>
      <c r="O12" s="7">
        <v>8.6</v>
      </c>
      <c r="P12" s="7">
        <v>9.3000000000000007</v>
      </c>
      <c r="Q12" s="7">
        <v>8.1</v>
      </c>
    </row>
    <row r="13" spans="1:17" x14ac:dyDescent="0.3">
      <c r="A13" s="7" t="s">
        <v>56</v>
      </c>
      <c r="B13" s="7" t="s">
        <v>32</v>
      </c>
      <c r="C13" s="7">
        <v>2023</v>
      </c>
      <c r="D13" s="7" t="s">
        <v>57</v>
      </c>
      <c r="E13" s="7">
        <v>100.2</v>
      </c>
      <c r="F13" s="7">
        <v>7</v>
      </c>
      <c r="G13" s="7">
        <v>9.1999999999999993</v>
      </c>
      <c r="H13" s="7">
        <v>9.6999999999999993</v>
      </c>
      <c r="I13" s="7">
        <v>6.3</v>
      </c>
      <c r="J13" s="7">
        <v>7.3</v>
      </c>
      <c r="K13" s="7">
        <v>7.6</v>
      </c>
      <c r="L13" s="7">
        <v>9.3000000000000007</v>
      </c>
      <c r="M13" s="7">
        <v>9.1</v>
      </c>
      <c r="N13" s="7">
        <v>9.3000000000000007</v>
      </c>
      <c r="O13" s="7">
        <v>9.1</v>
      </c>
      <c r="P13" s="7">
        <v>9</v>
      </c>
      <c r="Q13" s="7">
        <v>7.3</v>
      </c>
    </row>
    <row r="14" spans="1:17" x14ac:dyDescent="0.3">
      <c r="A14" s="7" t="s">
        <v>58</v>
      </c>
      <c r="B14" s="7" t="s">
        <v>48</v>
      </c>
      <c r="C14" s="7">
        <v>2023</v>
      </c>
      <c r="D14" s="7" t="s">
        <v>59</v>
      </c>
      <c r="E14" s="7">
        <v>99.5</v>
      </c>
      <c r="F14" s="7">
        <v>8.8000000000000007</v>
      </c>
      <c r="G14" s="7">
        <v>8.5</v>
      </c>
      <c r="H14" s="7">
        <v>8.5</v>
      </c>
      <c r="I14" s="7">
        <v>7.7</v>
      </c>
      <c r="J14" s="7">
        <v>7.2</v>
      </c>
      <c r="K14" s="7">
        <v>7.5</v>
      </c>
      <c r="L14" s="7">
        <v>8.6</v>
      </c>
      <c r="M14" s="7">
        <v>8.9</v>
      </c>
      <c r="N14" s="7">
        <v>7.5</v>
      </c>
      <c r="O14" s="7">
        <v>9.6</v>
      </c>
      <c r="P14" s="7">
        <v>7.2</v>
      </c>
      <c r="Q14" s="7">
        <v>9.5</v>
      </c>
    </row>
    <row r="15" spans="1:17" x14ac:dyDescent="0.3">
      <c r="A15" s="7" t="s">
        <v>60</v>
      </c>
      <c r="B15" s="7" t="s">
        <v>61</v>
      </c>
      <c r="C15" s="7">
        <v>2023</v>
      </c>
      <c r="D15" s="7" t="s">
        <v>62</v>
      </c>
      <c r="E15" s="7">
        <v>98.5</v>
      </c>
      <c r="F15" s="7">
        <v>8.8000000000000007</v>
      </c>
      <c r="G15" s="7">
        <v>6.2</v>
      </c>
      <c r="H15" s="7">
        <v>9.4</v>
      </c>
      <c r="I15" s="7">
        <v>6.3</v>
      </c>
      <c r="J15" s="7">
        <v>7.5</v>
      </c>
      <c r="K15" s="7">
        <v>8</v>
      </c>
      <c r="L15" s="7">
        <v>9.6999999999999993</v>
      </c>
      <c r="M15" s="7">
        <v>9.4</v>
      </c>
      <c r="N15" s="7">
        <v>7.3</v>
      </c>
      <c r="O15" s="7">
        <v>8.6999999999999993</v>
      </c>
      <c r="P15" s="7">
        <v>10</v>
      </c>
      <c r="Q15" s="7">
        <v>7.2</v>
      </c>
    </row>
    <row r="16" spans="1:17" x14ac:dyDescent="0.3">
      <c r="A16" s="7" t="s">
        <v>63</v>
      </c>
      <c r="B16" s="7" t="s">
        <v>48</v>
      </c>
      <c r="C16" s="7">
        <v>2023</v>
      </c>
      <c r="D16" s="7" t="s">
        <v>64</v>
      </c>
      <c r="E16" s="7">
        <v>98</v>
      </c>
      <c r="F16" s="7">
        <v>9.6</v>
      </c>
      <c r="G16" s="7">
        <v>6.4</v>
      </c>
      <c r="H16" s="7">
        <v>8.6</v>
      </c>
      <c r="I16" s="7">
        <v>6.7</v>
      </c>
      <c r="J16" s="7">
        <v>8.1</v>
      </c>
      <c r="K16" s="7">
        <v>8.8000000000000007</v>
      </c>
      <c r="L16" s="7">
        <v>8.1999999999999993</v>
      </c>
      <c r="M16" s="7">
        <v>8.8000000000000007</v>
      </c>
      <c r="N16" s="7">
        <v>8.6</v>
      </c>
      <c r="O16" s="7">
        <v>9</v>
      </c>
      <c r="P16" s="7">
        <v>9.6</v>
      </c>
      <c r="Q16" s="7">
        <v>5.6</v>
      </c>
    </row>
    <row r="17" spans="1:17" x14ac:dyDescent="0.3">
      <c r="A17" s="7" t="s">
        <v>65</v>
      </c>
      <c r="B17" s="7" t="s">
        <v>48</v>
      </c>
      <c r="C17" s="7">
        <v>2023</v>
      </c>
      <c r="D17" s="7" t="s">
        <v>66</v>
      </c>
      <c r="E17" s="7">
        <v>96.9</v>
      </c>
      <c r="F17" s="7">
        <v>8.6999999999999993</v>
      </c>
      <c r="G17" s="7">
        <v>7.6</v>
      </c>
      <c r="H17" s="7">
        <v>5.9</v>
      </c>
      <c r="I17" s="7">
        <v>7.1</v>
      </c>
      <c r="J17" s="7">
        <v>7.8</v>
      </c>
      <c r="K17" s="7">
        <v>9.1999999999999993</v>
      </c>
      <c r="L17" s="7">
        <v>8.9</v>
      </c>
      <c r="M17" s="7">
        <v>8.8000000000000007</v>
      </c>
      <c r="N17" s="7">
        <v>7.8</v>
      </c>
      <c r="O17" s="7">
        <v>8.4</v>
      </c>
      <c r="P17" s="7">
        <v>10</v>
      </c>
      <c r="Q17" s="7">
        <v>6.7</v>
      </c>
    </row>
    <row r="18" spans="1:17" x14ac:dyDescent="0.3">
      <c r="A18" s="7" t="s">
        <v>67</v>
      </c>
      <c r="B18" s="7" t="s">
        <v>48</v>
      </c>
      <c r="C18" s="7">
        <v>2023</v>
      </c>
      <c r="D18" s="7" t="s">
        <v>68</v>
      </c>
      <c r="E18" s="7">
        <v>96.1</v>
      </c>
      <c r="F18" s="7">
        <v>6</v>
      </c>
      <c r="G18" s="7">
        <v>7.5</v>
      </c>
      <c r="H18" s="7">
        <v>7.3</v>
      </c>
      <c r="I18" s="7">
        <v>5</v>
      </c>
      <c r="J18" s="7">
        <v>6.4</v>
      </c>
      <c r="K18" s="7">
        <v>8.9</v>
      </c>
      <c r="L18" s="7">
        <v>9.6</v>
      </c>
      <c r="M18" s="7">
        <v>8</v>
      </c>
      <c r="N18" s="7">
        <v>9.3000000000000007</v>
      </c>
      <c r="O18" s="7">
        <v>9.5</v>
      </c>
      <c r="P18" s="7">
        <v>9.3000000000000007</v>
      </c>
      <c r="Q18" s="7">
        <v>9.3000000000000007</v>
      </c>
    </row>
    <row r="19" spans="1:17" x14ac:dyDescent="0.3">
      <c r="A19" s="7" t="s">
        <v>69</v>
      </c>
      <c r="B19" s="7" t="s">
        <v>70</v>
      </c>
      <c r="C19" s="7">
        <v>2023</v>
      </c>
      <c r="D19" s="7" t="s">
        <v>71</v>
      </c>
      <c r="E19" s="7">
        <v>95.9</v>
      </c>
      <c r="F19" s="7">
        <v>7.3</v>
      </c>
      <c r="G19" s="7">
        <v>10</v>
      </c>
      <c r="H19" s="7">
        <v>6.8</v>
      </c>
      <c r="I19" s="7">
        <v>8.9</v>
      </c>
      <c r="J19" s="7">
        <v>4.9000000000000004</v>
      </c>
      <c r="K19" s="7">
        <v>8.5</v>
      </c>
      <c r="L19" s="7">
        <v>6.4</v>
      </c>
      <c r="M19" s="7">
        <v>7.3</v>
      </c>
      <c r="N19" s="7">
        <v>7.8</v>
      </c>
      <c r="O19" s="7">
        <v>10</v>
      </c>
      <c r="P19" s="7">
        <v>8</v>
      </c>
      <c r="Q19" s="7">
        <v>10</v>
      </c>
    </row>
    <row r="20" spans="1:17" x14ac:dyDescent="0.3">
      <c r="A20" s="7" t="s">
        <v>72</v>
      </c>
      <c r="B20" s="7" t="s">
        <v>48</v>
      </c>
      <c r="C20" s="7">
        <v>2023</v>
      </c>
      <c r="D20" s="7" t="s">
        <v>73</v>
      </c>
      <c r="E20" s="7">
        <v>94.5</v>
      </c>
      <c r="F20" s="7">
        <v>7.7</v>
      </c>
      <c r="G20" s="7">
        <v>6.6</v>
      </c>
      <c r="H20" s="7">
        <v>8.6999999999999993</v>
      </c>
      <c r="I20" s="7">
        <v>8.6</v>
      </c>
      <c r="J20" s="7">
        <v>7.9</v>
      </c>
      <c r="K20" s="7">
        <v>7.1</v>
      </c>
      <c r="L20" s="7">
        <v>9.6999999999999993</v>
      </c>
      <c r="M20" s="7">
        <v>8.1</v>
      </c>
      <c r="N20" s="7">
        <v>9.1</v>
      </c>
      <c r="O20" s="7">
        <v>6</v>
      </c>
      <c r="P20" s="7">
        <v>8.4</v>
      </c>
      <c r="Q20" s="7">
        <v>6.6</v>
      </c>
    </row>
    <row r="21" spans="1:17" x14ac:dyDescent="0.3">
      <c r="A21" s="7" t="s">
        <v>74</v>
      </c>
      <c r="B21" s="7" t="s">
        <v>48</v>
      </c>
      <c r="C21" s="7">
        <v>2023</v>
      </c>
      <c r="D21" s="7" t="s">
        <v>75</v>
      </c>
      <c r="E21" s="7">
        <v>94.2</v>
      </c>
      <c r="F21" s="7">
        <v>8.6999999999999993</v>
      </c>
      <c r="G21" s="7">
        <v>8</v>
      </c>
      <c r="H21" s="7">
        <v>6.7</v>
      </c>
      <c r="I21" s="7">
        <v>5.2</v>
      </c>
      <c r="J21" s="7">
        <v>7.2</v>
      </c>
      <c r="K21" s="7">
        <v>8.8000000000000007</v>
      </c>
      <c r="L21" s="7">
        <v>9.1</v>
      </c>
      <c r="M21" s="7">
        <v>8</v>
      </c>
      <c r="N21" s="7">
        <v>8.6</v>
      </c>
      <c r="O21" s="7">
        <v>7.8</v>
      </c>
      <c r="P21" s="7">
        <v>8.5</v>
      </c>
      <c r="Q21" s="7">
        <v>7.6</v>
      </c>
    </row>
    <row r="22" spans="1:17" x14ac:dyDescent="0.3">
      <c r="A22" s="7" t="s">
        <v>76</v>
      </c>
      <c r="B22" s="7" t="s">
        <v>48</v>
      </c>
      <c r="C22" s="7">
        <v>2023</v>
      </c>
      <c r="D22" s="7" t="s">
        <v>77</v>
      </c>
      <c r="E22" s="7">
        <v>94</v>
      </c>
      <c r="F22" s="7">
        <v>8.3000000000000007</v>
      </c>
      <c r="G22" s="7">
        <v>8.1999999999999993</v>
      </c>
      <c r="H22" s="7">
        <v>5.8</v>
      </c>
      <c r="I22" s="7">
        <v>7</v>
      </c>
      <c r="J22" s="7">
        <v>8.3000000000000007</v>
      </c>
      <c r="K22" s="7">
        <v>7.2</v>
      </c>
      <c r="L22" s="7">
        <v>7.4</v>
      </c>
      <c r="M22" s="7">
        <v>8.6</v>
      </c>
      <c r="N22" s="7">
        <v>7</v>
      </c>
      <c r="O22" s="7">
        <v>9.3000000000000007</v>
      </c>
      <c r="P22" s="7">
        <v>8.1999999999999993</v>
      </c>
      <c r="Q22" s="7">
        <v>8.6999999999999993</v>
      </c>
    </row>
    <row r="23" spans="1:17" x14ac:dyDescent="0.3">
      <c r="A23" s="7" t="s">
        <v>78</v>
      </c>
      <c r="B23" s="7" t="s">
        <v>48</v>
      </c>
      <c r="C23" s="7">
        <v>2023</v>
      </c>
      <c r="D23" s="7" t="s">
        <v>79</v>
      </c>
      <c r="E23" s="7">
        <v>94</v>
      </c>
      <c r="F23" s="7">
        <v>9.6</v>
      </c>
      <c r="G23" s="7">
        <v>7.9</v>
      </c>
      <c r="H23" s="7">
        <v>7.4</v>
      </c>
      <c r="I23" s="7">
        <v>7.1</v>
      </c>
      <c r="J23" s="7">
        <v>9.1999999999999993</v>
      </c>
      <c r="K23" s="7">
        <v>7.7</v>
      </c>
      <c r="L23" s="7">
        <v>7.1</v>
      </c>
      <c r="M23" s="7">
        <v>9.6999999999999993</v>
      </c>
      <c r="N23" s="7">
        <v>7.2</v>
      </c>
      <c r="O23" s="7">
        <v>7</v>
      </c>
      <c r="P23" s="7">
        <v>6.3</v>
      </c>
      <c r="Q23" s="7">
        <v>7.8</v>
      </c>
    </row>
    <row r="24" spans="1:17" x14ac:dyDescent="0.3">
      <c r="A24" s="7" t="s">
        <v>80</v>
      </c>
      <c r="B24" s="7" t="s">
        <v>48</v>
      </c>
      <c r="C24" s="7">
        <v>2023</v>
      </c>
      <c r="D24" s="7" t="s">
        <v>81</v>
      </c>
      <c r="E24" s="7">
        <v>94</v>
      </c>
      <c r="F24" s="7">
        <v>9</v>
      </c>
      <c r="G24" s="7">
        <v>8.4</v>
      </c>
      <c r="H24" s="7">
        <v>8.1</v>
      </c>
      <c r="I24" s="7">
        <v>6.9</v>
      </c>
      <c r="J24" s="7">
        <v>7.4</v>
      </c>
      <c r="K24" s="7">
        <v>6</v>
      </c>
      <c r="L24" s="7">
        <v>8.8000000000000007</v>
      </c>
      <c r="M24" s="7">
        <v>8.3000000000000007</v>
      </c>
      <c r="N24" s="7">
        <v>7.3</v>
      </c>
      <c r="O24" s="7">
        <v>8.1</v>
      </c>
      <c r="P24" s="7">
        <v>9.3000000000000007</v>
      </c>
      <c r="Q24" s="7">
        <v>6.4</v>
      </c>
    </row>
    <row r="25" spans="1:17" x14ac:dyDescent="0.3">
      <c r="A25" s="7" t="s">
        <v>82</v>
      </c>
      <c r="B25" s="7" t="s">
        <v>48</v>
      </c>
      <c r="C25" s="7">
        <v>2023</v>
      </c>
      <c r="D25" s="7" t="s">
        <v>83</v>
      </c>
      <c r="E25" s="7">
        <v>93.4</v>
      </c>
      <c r="F25" s="7">
        <v>8.9</v>
      </c>
      <c r="G25" s="7">
        <v>7.9</v>
      </c>
      <c r="H25" s="7">
        <v>7.7</v>
      </c>
      <c r="I25" s="7">
        <v>6.6</v>
      </c>
      <c r="J25" s="7">
        <v>7.8</v>
      </c>
      <c r="K25" s="7">
        <v>6.4</v>
      </c>
      <c r="L25" s="7">
        <v>6.6</v>
      </c>
      <c r="M25" s="7">
        <v>9.5</v>
      </c>
      <c r="N25" s="7">
        <v>6.7</v>
      </c>
      <c r="O25" s="7">
        <v>8.3000000000000007</v>
      </c>
      <c r="P25" s="7">
        <v>9.6</v>
      </c>
      <c r="Q25" s="7">
        <v>7.4</v>
      </c>
    </row>
    <row r="26" spans="1:17" x14ac:dyDescent="0.3">
      <c r="A26" s="7" t="s">
        <v>84</v>
      </c>
      <c r="B26" s="7" t="s">
        <v>48</v>
      </c>
      <c r="C26" s="7">
        <v>2023</v>
      </c>
      <c r="D26" s="7" t="s">
        <v>85</v>
      </c>
      <c r="E26" s="7">
        <v>91.8</v>
      </c>
      <c r="F26" s="7">
        <v>5.8</v>
      </c>
      <c r="G26" s="7">
        <v>8.8000000000000007</v>
      </c>
      <c r="H26" s="7">
        <v>8.1</v>
      </c>
      <c r="I26" s="7">
        <v>6.5</v>
      </c>
      <c r="J26" s="7">
        <v>6.6</v>
      </c>
      <c r="K26" s="7">
        <v>9.1999999999999993</v>
      </c>
      <c r="L26" s="7">
        <v>7.7</v>
      </c>
      <c r="M26" s="7">
        <v>6.8</v>
      </c>
      <c r="N26" s="7">
        <v>7.1</v>
      </c>
      <c r="O26" s="7">
        <v>7.3</v>
      </c>
      <c r="P26" s="7">
        <v>9.6</v>
      </c>
      <c r="Q26" s="7">
        <v>8.3000000000000007</v>
      </c>
    </row>
    <row r="27" spans="1:17" x14ac:dyDescent="0.3">
      <c r="A27" s="7" t="s">
        <v>86</v>
      </c>
      <c r="B27" s="7" t="s">
        <v>48</v>
      </c>
      <c r="C27" s="7">
        <v>2023</v>
      </c>
      <c r="D27" s="7" t="s">
        <v>87</v>
      </c>
      <c r="E27" s="7">
        <v>91.5</v>
      </c>
      <c r="F27" s="7">
        <v>9.1999999999999993</v>
      </c>
      <c r="G27" s="7">
        <v>8.9</v>
      </c>
      <c r="H27" s="7">
        <v>7.6</v>
      </c>
      <c r="I27" s="7">
        <v>6.1</v>
      </c>
      <c r="J27" s="7">
        <v>7.4</v>
      </c>
      <c r="K27" s="7">
        <v>6.4</v>
      </c>
      <c r="L27" s="7">
        <v>8.1999999999999993</v>
      </c>
      <c r="M27" s="7">
        <v>8</v>
      </c>
      <c r="N27" s="7">
        <v>7.2</v>
      </c>
      <c r="O27" s="7">
        <v>6.3</v>
      </c>
      <c r="P27" s="7">
        <v>8.9</v>
      </c>
      <c r="Q27" s="7">
        <v>7.3</v>
      </c>
    </row>
    <row r="28" spans="1:17" x14ac:dyDescent="0.3">
      <c r="A28" s="7" t="s">
        <v>88</v>
      </c>
      <c r="B28" s="7" t="s">
        <v>32</v>
      </c>
      <c r="C28" s="7">
        <v>2023</v>
      </c>
      <c r="D28" s="7" t="s">
        <v>89</v>
      </c>
      <c r="E28" s="7">
        <v>91.4</v>
      </c>
      <c r="F28" s="7">
        <v>8.1999999999999993</v>
      </c>
      <c r="G28" s="7">
        <v>7.7</v>
      </c>
      <c r="H28" s="7">
        <v>8</v>
      </c>
      <c r="I28" s="7">
        <v>6.1</v>
      </c>
      <c r="J28" s="7">
        <v>5.7</v>
      </c>
      <c r="K28" s="7">
        <v>6.3</v>
      </c>
      <c r="L28" s="7">
        <v>8.3000000000000007</v>
      </c>
      <c r="M28" s="7">
        <v>8.3000000000000007</v>
      </c>
      <c r="N28" s="7">
        <v>7.8</v>
      </c>
      <c r="O28" s="7">
        <v>7.5</v>
      </c>
      <c r="P28" s="7">
        <v>9.6</v>
      </c>
      <c r="Q28" s="7">
        <v>7.9</v>
      </c>
    </row>
    <row r="29" spans="1:17" x14ac:dyDescent="0.3">
      <c r="A29" s="7" t="s">
        <v>90</v>
      </c>
      <c r="B29" s="7" t="s">
        <v>48</v>
      </c>
      <c r="C29" s="7">
        <v>2023</v>
      </c>
      <c r="D29" s="7" t="s">
        <v>91</v>
      </c>
      <c r="E29" s="7">
        <v>90.7</v>
      </c>
      <c r="F29" s="7">
        <v>8.5</v>
      </c>
      <c r="G29" s="7">
        <v>6.5</v>
      </c>
      <c r="H29" s="7">
        <v>8.8000000000000007</v>
      </c>
      <c r="I29" s="7">
        <v>6.2</v>
      </c>
      <c r="J29" s="7">
        <v>7.5</v>
      </c>
      <c r="K29" s="7">
        <v>9.3000000000000007</v>
      </c>
      <c r="L29" s="7">
        <v>9.1</v>
      </c>
      <c r="M29" s="7">
        <v>8.6999999999999993</v>
      </c>
      <c r="N29" s="7">
        <v>7.2</v>
      </c>
      <c r="O29" s="7">
        <v>6.4</v>
      </c>
      <c r="P29" s="7">
        <v>6.7</v>
      </c>
      <c r="Q29" s="7">
        <v>5.8</v>
      </c>
    </row>
    <row r="30" spans="1:17" x14ac:dyDescent="0.3">
      <c r="A30" s="7" t="s">
        <v>92</v>
      </c>
      <c r="B30" s="7" t="s">
        <v>93</v>
      </c>
      <c r="C30" s="7">
        <v>2023</v>
      </c>
      <c r="D30" s="7" t="s">
        <v>94</v>
      </c>
      <c r="E30" s="7">
        <v>90.5</v>
      </c>
      <c r="F30" s="7">
        <v>6.5</v>
      </c>
      <c r="G30" s="7">
        <v>6.5</v>
      </c>
      <c r="H30" s="7">
        <v>6.4</v>
      </c>
      <c r="I30" s="7">
        <v>6.5</v>
      </c>
      <c r="J30" s="7">
        <v>6.9</v>
      </c>
      <c r="K30" s="7">
        <v>9.4</v>
      </c>
      <c r="L30" s="7">
        <v>9.6</v>
      </c>
      <c r="M30" s="7">
        <v>8.3000000000000007</v>
      </c>
      <c r="N30" s="7">
        <v>8.6</v>
      </c>
      <c r="O30" s="7">
        <v>6.7</v>
      </c>
      <c r="P30" s="7">
        <v>9.4</v>
      </c>
      <c r="Q30" s="7">
        <v>5.7</v>
      </c>
    </row>
    <row r="31" spans="1:17" x14ac:dyDescent="0.3">
      <c r="A31" s="7" t="s">
        <v>95</v>
      </c>
      <c r="B31" s="7" t="s">
        <v>32</v>
      </c>
      <c r="C31" s="7">
        <v>2023</v>
      </c>
      <c r="D31" s="7" t="s">
        <v>96</v>
      </c>
      <c r="E31" s="7">
        <v>90.3</v>
      </c>
      <c r="F31" s="7">
        <v>7.2</v>
      </c>
      <c r="G31" s="7">
        <v>6.6</v>
      </c>
      <c r="H31" s="7">
        <v>8.4</v>
      </c>
      <c r="I31" s="7">
        <v>7.6</v>
      </c>
      <c r="J31" s="7">
        <v>6</v>
      </c>
      <c r="K31" s="7">
        <v>8.3000000000000007</v>
      </c>
      <c r="L31" s="7">
        <v>8</v>
      </c>
      <c r="M31" s="7">
        <v>6</v>
      </c>
      <c r="N31" s="7">
        <v>8.4</v>
      </c>
      <c r="O31" s="7">
        <v>6.8</v>
      </c>
      <c r="P31" s="7">
        <v>9.1</v>
      </c>
      <c r="Q31" s="7">
        <v>7.9</v>
      </c>
    </row>
    <row r="32" spans="1:17" x14ac:dyDescent="0.3">
      <c r="A32" s="7" t="s">
        <v>97</v>
      </c>
      <c r="B32" s="7" t="s">
        <v>48</v>
      </c>
      <c r="C32" s="7">
        <v>2023</v>
      </c>
      <c r="D32" s="7" t="s">
        <v>98</v>
      </c>
      <c r="E32" s="7">
        <v>89.9</v>
      </c>
      <c r="F32" s="7">
        <v>8.9</v>
      </c>
      <c r="G32" s="7">
        <v>5.5</v>
      </c>
      <c r="H32" s="7">
        <v>3.7</v>
      </c>
      <c r="I32" s="7">
        <v>6.7</v>
      </c>
      <c r="J32" s="7">
        <v>8.9</v>
      </c>
      <c r="K32" s="7">
        <v>7.2</v>
      </c>
      <c r="L32" s="7">
        <v>9.1</v>
      </c>
      <c r="M32" s="7">
        <v>8.9</v>
      </c>
      <c r="N32" s="7">
        <v>6</v>
      </c>
      <c r="O32" s="7">
        <v>7.9</v>
      </c>
      <c r="P32" s="7">
        <v>9.9</v>
      </c>
      <c r="Q32" s="7">
        <v>7.2</v>
      </c>
    </row>
    <row r="33" spans="1:17" x14ac:dyDescent="0.3">
      <c r="A33" s="7" t="s">
        <v>99</v>
      </c>
      <c r="B33" s="7" t="s">
        <v>32</v>
      </c>
      <c r="C33" s="7">
        <v>2023</v>
      </c>
      <c r="D33" s="7" t="s">
        <v>100</v>
      </c>
      <c r="E33" s="7">
        <v>89.9</v>
      </c>
      <c r="F33" s="7">
        <v>8.3000000000000007</v>
      </c>
      <c r="G33" s="7">
        <v>7.6</v>
      </c>
      <c r="H33" s="7">
        <v>9</v>
      </c>
      <c r="I33" s="7">
        <v>5.8</v>
      </c>
      <c r="J33" s="7">
        <v>4.9000000000000004</v>
      </c>
      <c r="K33" s="7">
        <v>6.7</v>
      </c>
      <c r="L33" s="7">
        <v>7.4</v>
      </c>
      <c r="M33" s="7">
        <v>7.5</v>
      </c>
      <c r="N33" s="7">
        <v>7.5</v>
      </c>
      <c r="O33" s="7">
        <v>7.6</v>
      </c>
      <c r="P33" s="7">
        <v>9.3000000000000007</v>
      </c>
      <c r="Q33" s="7">
        <v>8.3000000000000007</v>
      </c>
    </row>
    <row r="34" spans="1:17" x14ac:dyDescent="0.3">
      <c r="A34" s="7" t="s">
        <v>101</v>
      </c>
      <c r="B34" s="7" t="s">
        <v>39</v>
      </c>
      <c r="C34" s="7">
        <v>2023</v>
      </c>
      <c r="D34" s="7" t="s">
        <v>102</v>
      </c>
      <c r="E34" s="7">
        <v>88.9</v>
      </c>
      <c r="F34" s="7">
        <v>8.4</v>
      </c>
      <c r="G34" s="7">
        <v>7.4</v>
      </c>
      <c r="H34" s="7">
        <v>4.5999999999999996</v>
      </c>
      <c r="I34" s="7">
        <v>6.7</v>
      </c>
      <c r="J34" s="7">
        <v>7.5</v>
      </c>
      <c r="K34" s="7">
        <v>8.3000000000000007</v>
      </c>
      <c r="L34" s="7">
        <v>6.2</v>
      </c>
      <c r="M34" s="7">
        <v>9.1</v>
      </c>
      <c r="N34" s="7">
        <v>7.5</v>
      </c>
      <c r="O34" s="7">
        <v>6.8</v>
      </c>
      <c r="P34" s="7">
        <v>8.9</v>
      </c>
      <c r="Q34" s="7">
        <v>7.5</v>
      </c>
    </row>
    <row r="35" spans="1:17" x14ac:dyDescent="0.3">
      <c r="A35" s="7" t="s">
        <v>103</v>
      </c>
      <c r="B35" s="7" t="s">
        <v>39</v>
      </c>
      <c r="C35" s="7">
        <v>2023</v>
      </c>
      <c r="D35" s="7" t="s">
        <v>104</v>
      </c>
      <c r="E35" s="7">
        <v>87.9</v>
      </c>
      <c r="F35" s="7">
        <v>8.3000000000000007</v>
      </c>
      <c r="G35" s="7">
        <v>6.2</v>
      </c>
      <c r="H35" s="7">
        <v>5.8</v>
      </c>
      <c r="I35" s="7">
        <v>8.9</v>
      </c>
      <c r="J35" s="7">
        <v>4.9000000000000004</v>
      </c>
      <c r="K35" s="7">
        <v>6.2</v>
      </c>
      <c r="L35" s="7">
        <v>9.1</v>
      </c>
      <c r="M35" s="7">
        <v>4.4000000000000004</v>
      </c>
      <c r="N35" s="7">
        <v>7.6</v>
      </c>
      <c r="O35" s="7">
        <v>7.9</v>
      </c>
      <c r="P35" s="7">
        <v>8.6</v>
      </c>
      <c r="Q35" s="7">
        <v>10</v>
      </c>
    </row>
    <row r="36" spans="1:17" x14ac:dyDescent="0.3">
      <c r="A36" s="7" t="s">
        <v>105</v>
      </c>
      <c r="B36" s="7" t="s">
        <v>48</v>
      </c>
      <c r="C36" s="7">
        <v>2023</v>
      </c>
      <c r="D36" s="7" t="s">
        <v>106</v>
      </c>
      <c r="E36" s="7">
        <v>87.8</v>
      </c>
      <c r="F36" s="7">
        <v>8.1</v>
      </c>
      <c r="G36" s="7">
        <v>7.3</v>
      </c>
      <c r="H36" s="7">
        <v>8</v>
      </c>
      <c r="I36" s="7">
        <v>6.4</v>
      </c>
      <c r="J36" s="7">
        <v>7.4</v>
      </c>
      <c r="K36" s="7">
        <v>6.4</v>
      </c>
      <c r="L36" s="7">
        <v>7.3</v>
      </c>
      <c r="M36" s="7">
        <v>8</v>
      </c>
      <c r="N36" s="7">
        <v>6.3</v>
      </c>
      <c r="O36" s="7">
        <v>6.8</v>
      </c>
      <c r="P36" s="7">
        <v>8.9</v>
      </c>
      <c r="Q36" s="7">
        <v>6.9</v>
      </c>
    </row>
    <row r="37" spans="1:17" x14ac:dyDescent="0.3">
      <c r="A37" s="7" t="s">
        <v>107</v>
      </c>
      <c r="B37" s="7" t="s">
        <v>48</v>
      </c>
      <c r="C37" s="7">
        <v>2023</v>
      </c>
      <c r="D37" s="7" t="s">
        <v>108</v>
      </c>
      <c r="E37" s="7">
        <v>87.1</v>
      </c>
      <c r="F37" s="7">
        <v>8.6</v>
      </c>
      <c r="G37" s="7">
        <v>6</v>
      </c>
      <c r="H37" s="7">
        <v>6.7</v>
      </c>
      <c r="I37" s="7">
        <v>5.8</v>
      </c>
      <c r="J37" s="7">
        <v>7.5</v>
      </c>
      <c r="K37" s="7">
        <v>6.2</v>
      </c>
      <c r="L37" s="7">
        <v>7.5</v>
      </c>
      <c r="M37" s="7">
        <v>8.1999999999999993</v>
      </c>
      <c r="N37" s="7">
        <v>6.9</v>
      </c>
      <c r="O37" s="7">
        <v>6.6</v>
      </c>
      <c r="P37" s="7">
        <v>9.9</v>
      </c>
      <c r="Q37" s="7">
        <v>7.2</v>
      </c>
    </row>
    <row r="38" spans="1:17" x14ac:dyDescent="0.3">
      <c r="A38" s="7" t="s">
        <v>109</v>
      </c>
      <c r="B38" s="7" t="s">
        <v>48</v>
      </c>
      <c r="C38" s="7">
        <v>2023</v>
      </c>
      <c r="D38" s="7" t="s">
        <v>110</v>
      </c>
      <c r="E38" s="7">
        <v>87</v>
      </c>
      <c r="F38" s="7">
        <v>8.6</v>
      </c>
      <c r="G38" s="7">
        <v>8.3000000000000007</v>
      </c>
      <c r="H38" s="7">
        <v>7.6</v>
      </c>
      <c r="I38" s="7">
        <v>5.7</v>
      </c>
      <c r="J38" s="7">
        <v>7.2</v>
      </c>
      <c r="K38" s="7">
        <v>6.3</v>
      </c>
      <c r="L38" s="7">
        <v>7.8</v>
      </c>
      <c r="M38" s="7">
        <v>8.4</v>
      </c>
      <c r="N38" s="7">
        <v>6.4</v>
      </c>
      <c r="O38" s="7">
        <v>5.7</v>
      </c>
      <c r="P38" s="7">
        <v>8.8000000000000007</v>
      </c>
      <c r="Q38" s="7">
        <v>6.2</v>
      </c>
    </row>
    <row r="39" spans="1:17" x14ac:dyDescent="0.3">
      <c r="A39" s="7" t="s">
        <v>111</v>
      </c>
      <c r="B39" s="7" t="s">
        <v>32</v>
      </c>
      <c r="C39" s="7">
        <v>2023</v>
      </c>
      <c r="D39" s="7" t="s">
        <v>112</v>
      </c>
      <c r="E39" s="7">
        <v>87</v>
      </c>
      <c r="F39" s="7">
        <v>7.3</v>
      </c>
      <c r="G39" s="7">
        <v>3.2</v>
      </c>
      <c r="H39" s="7">
        <v>4.5999999999999996</v>
      </c>
      <c r="I39" s="7">
        <v>3.2</v>
      </c>
      <c r="J39" s="7">
        <v>7.3</v>
      </c>
      <c r="K39" s="7">
        <v>8.6999999999999993</v>
      </c>
      <c r="L39" s="7">
        <v>9.8000000000000007</v>
      </c>
      <c r="M39" s="7">
        <v>8</v>
      </c>
      <c r="N39" s="7">
        <v>9.4</v>
      </c>
      <c r="O39" s="7">
        <v>7.4</v>
      </c>
      <c r="P39" s="7">
        <v>9.1999999999999993</v>
      </c>
      <c r="Q39" s="7">
        <v>8.9</v>
      </c>
    </row>
    <row r="40" spans="1:17" x14ac:dyDescent="0.3">
      <c r="A40" s="7" t="s">
        <v>113</v>
      </c>
      <c r="B40" s="7" t="s">
        <v>32</v>
      </c>
      <c r="C40" s="7">
        <v>2023</v>
      </c>
      <c r="D40" s="7" t="s">
        <v>114</v>
      </c>
      <c r="E40" s="7">
        <v>86.9</v>
      </c>
      <c r="F40" s="7">
        <v>9.3000000000000007</v>
      </c>
      <c r="G40" s="7">
        <v>5.3</v>
      </c>
      <c r="H40" s="7">
        <v>8.6999999999999993</v>
      </c>
      <c r="I40" s="7">
        <v>5.6</v>
      </c>
      <c r="J40" s="7">
        <v>8.8000000000000007</v>
      </c>
      <c r="K40" s="7">
        <v>8.1999999999999993</v>
      </c>
      <c r="L40" s="7">
        <v>8.1</v>
      </c>
      <c r="M40" s="7">
        <v>8.8000000000000007</v>
      </c>
      <c r="N40" s="7">
        <v>6.3</v>
      </c>
      <c r="O40" s="7">
        <v>6.6</v>
      </c>
      <c r="P40" s="7">
        <v>7.2</v>
      </c>
      <c r="Q40" s="7">
        <v>4</v>
      </c>
    </row>
    <row r="41" spans="1:17" x14ac:dyDescent="0.3">
      <c r="A41" s="7" t="s">
        <v>115</v>
      </c>
      <c r="B41" s="7" t="s">
        <v>32</v>
      </c>
      <c r="C41" s="7">
        <v>2023</v>
      </c>
      <c r="D41" s="7" t="s">
        <v>116</v>
      </c>
      <c r="E41" s="7">
        <v>85.4</v>
      </c>
      <c r="F41" s="7">
        <v>6.8</v>
      </c>
      <c r="G41" s="7">
        <v>5.5</v>
      </c>
      <c r="H41" s="7">
        <v>9.6</v>
      </c>
      <c r="I41" s="7">
        <v>4.9000000000000004</v>
      </c>
      <c r="J41" s="7">
        <v>4.5</v>
      </c>
      <c r="K41" s="7">
        <v>7.6</v>
      </c>
      <c r="L41" s="7">
        <v>9.8000000000000007</v>
      </c>
      <c r="M41" s="7">
        <v>4.0999999999999996</v>
      </c>
      <c r="N41" s="7">
        <v>9.9</v>
      </c>
      <c r="O41" s="7">
        <v>7</v>
      </c>
      <c r="P41" s="7">
        <v>9.6</v>
      </c>
      <c r="Q41" s="7">
        <v>6.1</v>
      </c>
    </row>
    <row r="42" spans="1:17" x14ac:dyDescent="0.3">
      <c r="A42" s="7" t="s">
        <v>117</v>
      </c>
      <c r="B42" s="7" t="s">
        <v>32</v>
      </c>
      <c r="C42" s="7">
        <v>2023</v>
      </c>
      <c r="D42" s="7" t="s">
        <v>118</v>
      </c>
      <c r="E42" s="7">
        <v>85.2</v>
      </c>
      <c r="F42" s="7">
        <v>7.7</v>
      </c>
      <c r="G42" s="7">
        <v>7.5</v>
      </c>
      <c r="H42" s="7">
        <v>8.8000000000000007</v>
      </c>
      <c r="I42" s="7">
        <v>6.8</v>
      </c>
      <c r="J42" s="7">
        <v>5.9</v>
      </c>
      <c r="K42" s="7">
        <v>5.0999999999999996</v>
      </c>
      <c r="L42" s="7">
        <v>7.5</v>
      </c>
      <c r="M42" s="7">
        <v>7.9</v>
      </c>
      <c r="N42" s="7">
        <v>7.3</v>
      </c>
      <c r="O42" s="7">
        <v>6.8</v>
      </c>
      <c r="P42" s="7">
        <v>9.3000000000000007</v>
      </c>
      <c r="Q42" s="7">
        <v>4.5999999999999996</v>
      </c>
    </row>
    <row r="43" spans="1:17" x14ac:dyDescent="0.3">
      <c r="A43" s="7" t="s">
        <v>119</v>
      </c>
      <c r="B43" s="7" t="s">
        <v>70</v>
      </c>
      <c r="C43" s="7">
        <v>2023</v>
      </c>
      <c r="D43" s="7" t="s">
        <v>120</v>
      </c>
      <c r="E43" s="7">
        <v>84.4</v>
      </c>
      <c r="F43" s="7">
        <v>9.1</v>
      </c>
      <c r="G43" s="7">
        <v>5.5</v>
      </c>
      <c r="H43" s="7">
        <v>7.5</v>
      </c>
      <c r="I43" s="7">
        <v>3.7</v>
      </c>
      <c r="J43" s="7">
        <v>7.6</v>
      </c>
      <c r="K43" s="7">
        <v>6.7</v>
      </c>
      <c r="L43" s="7">
        <v>9.9</v>
      </c>
      <c r="M43" s="7">
        <v>8.5</v>
      </c>
      <c r="N43" s="7">
        <v>8.1999999999999993</v>
      </c>
      <c r="O43" s="7">
        <v>5.9</v>
      </c>
      <c r="P43" s="7">
        <v>8.1999999999999993</v>
      </c>
      <c r="Q43" s="7">
        <v>3.6</v>
      </c>
    </row>
    <row r="44" spans="1:17" x14ac:dyDescent="0.3">
      <c r="A44" s="7" t="s">
        <v>121</v>
      </c>
      <c r="B44" s="7" t="s">
        <v>48</v>
      </c>
      <c r="C44" s="7">
        <v>2023</v>
      </c>
      <c r="D44" s="7" t="s">
        <v>122</v>
      </c>
      <c r="E44" s="7">
        <v>83.2</v>
      </c>
      <c r="F44" s="7">
        <v>9.6</v>
      </c>
      <c r="G44" s="7">
        <v>6</v>
      </c>
      <c r="H44" s="7">
        <v>4.0999999999999996</v>
      </c>
      <c r="I44" s="7">
        <v>6.4</v>
      </c>
      <c r="J44" s="7">
        <v>7.8</v>
      </c>
      <c r="K44" s="7">
        <v>8.1</v>
      </c>
      <c r="L44" s="7">
        <v>7.5</v>
      </c>
      <c r="M44" s="7">
        <v>8.1999999999999993</v>
      </c>
      <c r="N44" s="7">
        <v>5.0999999999999996</v>
      </c>
      <c r="O44" s="7">
        <v>4.2</v>
      </c>
      <c r="P44" s="7">
        <v>8.6999999999999993</v>
      </c>
      <c r="Q44" s="7">
        <v>7.5</v>
      </c>
    </row>
    <row r="45" spans="1:17" x14ac:dyDescent="0.3">
      <c r="A45" s="7" t="s">
        <v>123</v>
      </c>
      <c r="B45" s="7" t="s">
        <v>48</v>
      </c>
      <c r="C45" s="7">
        <v>2023</v>
      </c>
      <c r="D45" s="7" t="s">
        <v>124</v>
      </c>
      <c r="E45" s="7">
        <v>82.3</v>
      </c>
      <c r="F45" s="7">
        <v>7.2</v>
      </c>
      <c r="G45" s="7">
        <v>7.3</v>
      </c>
      <c r="H45" s="7">
        <v>9</v>
      </c>
      <c r="I45" s="7">
        <v>6.1</v>
      </c>
      <c r="J45" s="7">
        <v>7.8</v>
      </c>
      <c r="K45" s="7">
        <v>6.4</v>
      </c>
      <c r="L45" s="7">
        <v>6.7</v>
      </c>
      <c r="M45" s="7">
        <v>6.7</v>
      </c>
      <c r="N45" s="7">
        <v>6.2</v>
      </c>
      <c r="O45" s="7">
        <v>5.2</v>
      </c>
      <c r="P45" s="7">
        <v>8</v>
      </c>
      <c r="Q45" s="7">
        <v>5.7</v>
      </c>
    </row>
    <row r="46" spans="1:17" x14ac:dyDescent="0.3">
      <c r="A46" s="7" t="s">
        <v>125</v>
      </c>
      <c r="B46" s="7" t="s">
        <v>48</v>
      </c>
      <c r="C46" s="7">
        <v>2023</v>
      </c>
      <c r="D46" s="7" t="s">
        <v>126</v>
      </c>
      <c r="E46" s="7">
        <v>82.2</v>
      </c>
      <c r="F46" s="7">
        <v>8.1999999999999993</v>
      </c>
      <c r="G46" s="7">
        <v>5.5</v>
      </c>
      <c r="H46" s="7">
        <v>4.8</v>
      </c>
      <c r="I46" s="7">
        <v>7.2</v>
      </c>
      <c r="J46" s="7">
        <v>7.7</v>
      </c>
      <c r="K46" s="7">
        <v>7.3</v>
      </c>
      <c r="L46" s="7">
        <v>8</v>
      </c>
      <c r="M46" s="7">
        <v>8</v>
      </c>
      <c r="N46" s="7">
        <v>5.7</v>
      </c>
      <c r="O46" s="7">
        <v>5.6</v>
      </c>
      <c r="P46" s="7">
        <v>8</v>
      </c>
      <c r="Q46" s="7">
        <v>6.2</v>
      </c>
    </row>
    <row r="47" spans="1:17" x14ac:dyDescent="0.3">
      <c r="A47" s="7" t="s">
        <v>127</v>
      </c>
      <c r="B47" s="7" t="s">
        <v>48</v>
      </c>
      <c r="C47" s="7">
        <v>2023</v>
      </c>
      <c r="D47" s="7" t="s">
        <v>128</v>
      </c>
      <c r="E47" s="7">
        <v>82.2</v>
      </c>
      <c r="F47" s="7">
        <v>7.1</v>
      </c>
      <c r="G47" s="7">
        <v>7.1</v>
      </c>
      <c r="H47" s="7">
        <v>5.3</v>
      </c>
      <c r="I47" s="7">
        <v>4</v>
      </c>
      <c r="J47" s="7">
        <v>7.2</v>
      </c>
      <c r="K47" s="7">
        <v>7</v>
      </c>
      <c r="L47" s="7">
        <v>8.8000000000000007</v>
      </c>
      <c r="M47" s="7">
        <v>7.6</v>
      </c>
      <c r="N47" s="7">
        <v>7.9</v>
      </c>
      <c r="O47" s="7">
        <v>5.3</v>
      </c>
      <c r="P47" s="7">
        <v>7.3</v>
      </c>
      <c r="Q47" s="7">
        <v>7.6</v>
      </c>
    </row>
    <row r="48" spans="1:17" x14ac:dyDescent="0.3">
      <c r="A48" s="7" t="s">
        <v>129</v>
      </c>
      <c r="B48" s="7" t="s">
        <v>48</v>
      </c>
      <c r="C48" s="7">
        <v>2023</v>
      </c>
      <c r="D48" s="7" t="s">
        <v>130</v>
      </c>
      <c r="E48" s="7">
        <v>82.1</v>
      </c>
      <c r="F48" s="7">
        <v>7.4</v>
      </c>
      <c r="G48" s="7">
        <v>5.7</v>
      </c>
      <c r="H48" s="7">
        <v>6.6</v>
      </c>
      <c r="I48" s="7">
        <v>6.5</v>
      </c>
      <c r="J48" s="7">
        <v>8.1</v>
      </c>
      <c r="K48" s="7">
        <v>7</v>
      </c>
      <c r="L48" s="7">
        <v>7.6</v>
      </c>
      <c r="M48" s="7">
        <v>8.1</v>
      </c>
      <c r="N48" s="7">
        <v>6.4</v>
      </c>
      <c r="O48" s="7">
        <v>5.8</v>
      </c>
      <c r="P48" s="7">
        <v>7.6</v>
      </c>
      <c r="Q48" s="7">
        <v>5.3</v>
      </c>
    </row>
    <row r="49" spans="1:17" x14ac:dyDescent="0.3">
      <c r="A49" s="7" t="s">
        <v>131</v>
      </c>
      <c r="B49" s="7" t="s">
        <v>48</v>
      </c>
      <c r="C49" s="7">
        <v>2023</v>
      </c>
      <c r="D49" s="7" t="s">
        <v>132</v>
      </c>
      <c r="E49" s="7">
        <v>81.8</v>
      </c>
      <c r="F49" s="7">
        <v>9.4</v>
      </c>
      <c r="G49" s="7">
        <v>4.9000000000000004</v>
      </c>
      <c r="H49" s="7">
        <v>5.9</v>
      </c>
      <c r="I49" s="7">
        <v>6.3</v>
      </c>
      <c r="J49" s="7">
        <v>9.1</v>
      </c>
      <c r="K49" s="7">
        <v>8.1999999999999993</v>
      </c>
      <c r="L49" s="7">
        <v>6.7</v>
      </c>
      <c r="M49" s="7">
        <v>8.1</v>
      </c>
      <c r="N49" s="7">
        <v>7.5</v>
      </c>
      <c r="O49" s="7">
        <v>3.9</v>
      </c>
      <c r="P49" s="7">
        <v>5.6</v>
      </c>
      <c r="Q49" s="7">
        <v>6.2</v>
      </c>
    </row>
    <row r="50" spans="1:17" x14ac:dyDescent="0.3">
      <c r="A50" s="7" t="s">
        <v>133</v>
      </c>
      <c r="B50" s="7" t="s">
        <v>32</v>
      </c>
      <c r="C50" s="7">
        <v>2023</v>
      </c>
      <c r="D50" s="7" t="s">
        <v>134</v>
      </c>
      <c r="E50" s="7">
        <v>81.7</v>
      </c>
      <c r="F50" s="7">
        <v>9.6</v>
      </c>
      <c r="G50" s="7">
        <v>5</v>
      </c>
      <c r="H50" s="7">
        <v>3.8</v>
      </c>
      <c r="I50" s="7">
        <v>5.9</v>
      </c>
      <c r="J50" s="7">
        <v>9.1999999999999993</v>
      </c>
      <c r="K50" s="7">
        <v>7.7</v>
      </c>
      <c r="L50" s="7">
        <v>6.7</v>
      </c>
      <c r="M50" s="7">
        <v>9.3000000000000007</v>
      </c>
      <c r="N50" s="7">
        <v>6</v>
      </c>
      <c r="O50" s="7">
        <v>5.7</v>
      </c>
      <c r="P50" s="7">
        <v>7.8</v>
      </c>
      <c r="Q50" s="7">
        <v>5</v>
      </c>
    </row>
    <row r="51" spans="1:17" x14ac:dyDescent="0.3">
      <c r="A51" s="7" t="s">
        <v>135</v>
      </c>
      <c r="B51" s="7" t="s">
        <v>32</v>
      </c>
      <c r="C51" s="7">
        <v>2023</v>
      </c>
      <c r="D51" s="7" t="s">
        <v>136</v>
      </c>
      <c r="E51" s="7">
        <v>81.599999999999994</v>
      </c>
      <c r="F51" s="7">
        <v>6.7</v>
      </c>
      <c r="G51" s="7">
        <v>5.5</v>
      </c>
      <c r="H51" s="7">
        <v>7.7</v>
      </c>
      <c r="I51" s="7">
        <v>5</v>
      </c>
      <c r="J51" s="7">
        <v>4.5</v>
      </c>
      <c r="K51" s="7">
        <v>7.1</v>
      </c>
      <c r="L51" s="7">
        <v>8.6</v>
      </c>
      <c r="M51" s="7">
        <v>4.7</v>
      </c>
      <c r="N51" s="7">
        <v>9.1999999999999993</v>
      </c>
      <c r="O51" s="7">
        <v>7</v>
      </c>
      <c r="P51" s="7">
        <v>9.1</v>
      </c>
      <c r="Q51" s="7">
        <v>6.5</v>
      </c>
    </row>
    <row r="52" spans="1:17" x14ac:dyDescent="0.3">
      <c r="A52" s="7" t="s">
        <v>137</v>
      </c>
      <c r="B52" s="7" t="s">
        <v>48</v>
      </c>
      <c r="C52" s="7">
        <v>2023</v>
      </c>
      <c r="D52" s="7" t="s">
        <v>138</v>
      </c>
      <c r="E52" s="7">
        <v>81.400000000000006</v>
      </c>
      <c r="F52" s="7">
        <v>8.4</v>
      </c>
      <c r="G52" s="7">
        <v>7.4</v>
      </c>
      <c r="H52" s="7">
        <v>5.4</v>
      </c>
      <c r="I52" s="7">
        <v>7</v>
      </c>
      <c r="J52" s="7">
        <v>7.5</v>
      </c>
      <c r="K52" s="7">
        <v>8.5</v>
      </c>
      <c r="L52" s="7">
        <v>5.5</v>
      </c>
      <c r="M52" s="7">
        <v>8.6</v>
      </c>
      <c r="N52" s="7">
        <v>5.6</v>
      </c>
      <c r="O52" s="7">
        <v>3.6</v>
      </c>
      <c r="P52" s="7">
        <v>7.8</v>
      </c>
      <c r="Q52" s="7">
        <v>6.1</v>
      </c>
    </row>
    <row r="53" spans="1:17" x14ac:dyDescent="0.3">
      <c r="A53" s="7" t="s">
        <v>139</v>
      </c>
      <c r="B53" s="7" t="s">
        <v>32</v>
      </c>
      <c r="C53" s="7">
        <v>2023</v>
      </c>
      <c r="D53" s="7" t="s">
        <v>140</v>
      </c>
      <c r="E53" s="7">
        <v>81.2</v>
      </c>
      <c r="F53" s="7">
        <v>4.5</v>
      </c>
      <c r="G53" s="7">
        <v>8.1999999999999993</v>
      </c>
      <c r="H53" s="7">
        <v>9.5</v>
      </c>
      <c r="I53" s="7">
        <v>3.7</v>
      </c>
      <c r="J53" s="7">
        <v>6.6</v>
      </c>
      <c r="K53" s="7">
        <v>6.9</v>
      </c>
      <c r="L53" s="7">
        <v>7.3</v>
      </c>
      <c r="M53" s="7">
        <v>4.8</v>
      </c>
      <c r="N53" s="7">
        <v>8</v>
      </c>
      <c r="O53" s="7">
        <v>6.6</v>
      </c>
      <c r="P53" s="7">
        <v>8.8000000000000007</v>
      </c>
      <c r="Q53" s="7">
        <v>6.3</v>
      </c>
    </row>
    <row r="54" spans="1:17" x14ac:dyDescent="0.3">
      <c r="A54" s="7" t="s">
        <v>141</v>
      </c>
      <c r="B54" s="7" t="s">
        <v>32</v>
      </c>
      <c r="C54" s="7">
        <v>2023</v>
      </c>
      <c r="D54" s="7" t="s">
        <v>142</v>
      </c>
      <c r="E54" s="7">
        <v>80.7</v>
      </c>
      <c r="F54" s="7">
        <v>4.8</v>
      </c>
      <c r="G54" s="7">
        <v>4.8</v>
      </c>
      <c r="H54" s="7">
        <v>7.8</v>
      </c>
      <c r="I54" s="7">
        <v>3.9</v>
      </c>
      <c r="J54" s="7">
        <v>5.2</v>
      </c>
      <c r="K54" s="7">
        <v>7.7</v>
      </c>
      <c r="L54" s="7">
        <v>9.1</v>
      </c>
      <c r="M54" s="7">
        <v>3.7</v>
      </c>
      <c r="N54" s="7">
        <v>9.3000000000000007</v>
      </c>
      <c r="O54" s="7">
        <v>8.3000000000000007</v>
      </c>
      <c r="P54" s="7">
        <v>8.4</v>
      </c>
      <c r="Q54" s="7">
        <v>7.7</v>
      </c>
    </row>
    <row r="55" spans="1:17" x14ac:dyDescent="0.3">
      <c r="A55" s="7" t="s">
        <v>143</v>
      </c>
      <c r="B55" s="7" t="s">
        <v>39</v>
      </c>
      <c r="C55" s="7">
        <v>2023</v>
      </c>
      <c r="D55" s="7" t="s">
        <v>144</v>
      </c>
      <c r="E55" s="7">
        <v>80.3</v>
      </c>
      <c r="F55" s="7">
        <v>6.4</v>
      </c>
      <c r="G55" s="7">
        <v>3.9</v>
      </c>
      <c r="H55" s="7">
        <v>5.5</v>
      </c>
      <c r="I55" s="7">
        <v>6</v>
      </c>
      <c r="J55" s="7">
        <v>6.4</v>
      </c>
      <c r="K55" s="7">
        <v>5.2</v>
      </c>
      <c r="L55" s="7">
        <v>9.1</v>
      </c>
      <c r="M55" s="7">
        <v>7.4</v>
      </c>
      <c r="N55" s="7">
        <v>8.3000000000000007</v>
      </c>
      <c r="O55" s="7">
        <v>6.4</v>
      </c>
      <c r="P55" s="7">
        <v>8.6999999999999993</v>
      </c>
      <c r="Q55" s="7">
        <v>7</v>
      </c>
    </row>
    <row r="56" spans="1:17" x14ac:dyDescent="0.3">
      <c r="A56" s="7" t="s">
        <v>145</v>
      </c>
      <c r="B56" s="7" t="s">
        <v>32</v>
      </c>
      <c r="C56" s="7">
        <v>2023</v>
      </c>
      <c r="D56" s="7" t="s">
        <v>146</v>
      </c>
      <c r="E56" s="7">
        <v>80.2</v>
      </c>
      <c r="F56" s="7">
        <v>8.1</v>
      </c>
      <c r="G56" s="7">
        <v>6.6</v>
      </c>
      <c r="H56" s="7">
        <v>8.8000000000000007</v>
      </c>
      <c r="I56" s="7">
        <v>6.1</v>
      </c>
      <c r="J56" s="7">
        <v>5.3</v>
      </c>
      <c r="K56" s="7">
        <v>5.0999999999999996</v>
      </c>
      <c r="L56" s="7">
        <v>6.6</v>
      </c>
      <c r="M56" s="7">
        <v>7.1</v>
      </c>
      <c r="N56" s="7">
        <v>6.3</v>
      </c>
      <c r="O56" s="7">
        <v>5.5</v>
      </c>
      <c r="P56" s="7">
        <v>8.8000000000000007</v>
      </c>
      <c r="Q56" s="7">
        <v>5.9</v>
      </c>
    </row>
    <row r="57" spans="1:17" x14ac:dyDescent="0.3">
      <c r="A57" s="7" t="s">
        <v>147</v>
      </c>
      <c r="B57" s="7" t="s">
        <v>32</v>
      </c>
      <c r="C57" s="7">
        <v>2023</v>
      </c>
      <c r="D57" s="7" t="s">
        <v>148</v>
      </c>
      <c r="E57" s="7">
        <v>79.599999999999994</v>
      </c>
      <c r="F57" s="7">
        <v>7.1</v>
      </c>
      <c r="G57" s="7">
        <v>5</v>
      </c>
      <c r="H57" s="7">
        <v>5.5</v>
      </c>
      <c r="I57" s="7">
        <v>5.9</v>
      </c>
      <c r="J57" s="7">
        <v>7.8</v>
      </c>
      <c r="K57" s="7">
        <v>6.4</v>
      </c>
      <c r="L57" s="7">
        <v>6.2</v>
      </c>
      <c r="M57" s="7">
        <v>8</v>
      </c>
      <c r="N57" s="7">
        <v>4</v>
      </c>
      <c r="O57" s="7">
        <v>5</v>
      </c>
      <c r="P57" s="7">
        <v>8.6999999999999993</v>
      </c>
      <c r="Q57" s="7">
        <v>10</v>
      </c>
    </row>
    <row r="58" spans="1:17" x14ac:dyDescent="0.3">
      <c r="A58" s="7" t="s">
        <v>149</v>
      </c>
      <c r="B58" s="7" t="s">
        <v>93</v>
      </c>
      <c r="C58" s="7">
        <v>2023</v>
      </c>
      <c r="D58" s="7" t="s">
        <v>150</v>
      </c>
      <c r="E58" s="7">
        <v>79.599999999999994</v>
      </c>
      <c r="F58" s="7">
        <v>6.9</v>
      </c>
      <c r="G58" s="7">
        <v>5.8</v>
      </c>
      <c r="H58" s="7">
        <v>4.9000000000000004</v>
      </c>
      <c r="I58" s="7">
        <v>6.7</v>
      </c>
      <c r="J58" s="7">
        <v>6.7</v>
      </c>
      <c r="K58" s="7">
        <v>6.3</v>
      </c>
      <c r="L58" s="7">
        <v>6.8</v>
      </c>
      <c r="M58" s="7">
        <v>7.8</v>
      </c>
      <c r="N58" s="7">
        <v>7.6</v>
      </c>
      <c r="O58" s="7">
        <v>6.8</v>
      </c>
      <c r="P58" s="7">
        <v>7</v>
      </c>
      <c r="Q58" s="7">
        <v>6.3</v>
      </c>
    </row>
    <row r="59" spans="1:17" x14ac:dyDescent="0.3">
      <c r="A59" s="7" t="s">
        <v>151</v>
      </c>
      <c r="B59" s="7" t="s">
        <v>70</v>
      </c>
      <c r="C59" s="7">
        <v>2023</v>
      </c>
      <c r="D59" s="7" t="s">
        <v>152</v>
      </c>
      <c r="E59" s="7">
        <v>79.099999999999994</v>
      </c>
      <c r="F59" s="7">
        <v>8.6999999999999993</v>
      </c>
      <c r="G59" s="7">
        <v>3.7</v>
      </c>
      <c r="H59" s="7">
        <v>2</v>
      </c>
      <c r="I59" s="7">
        <v>6</v>
      </c>
      <c r="J59" s="7">
        <v>7.8</v>
      </c>
      <c r="K59" s="7">
        <v>9.4</v>
      </c>
      <c r="L59" s="7">
        <v>8.8000000000000007</v>
      </c>
      <c r="M59" s="7">
        <v>7.1</v>
      </c>
      <c r="N59" s="7">
        <v>8.1999999999999993</v>
      </c>
      <c r="O59" s="7">
        <v>4.5</v>
      </c>
      <c r="P59" s="7">
        <v>6.8</v>
      </c>
      <c r="Q59" s="7">
        <v>6.1</v>
      </c>
    </row>
    <row r="60" spans="1:17" x14ac:dyDescent="0.3">
      <c r="A60" s="7" t="s">
        <v>153</v>
      </c>
      <c r="B60" s="7" t="s">
        <v>70</v>
      </c>
      <c r="C60" s="7">
        <v>2023</v>
      </c>
      <c r="D60" s="7" t="s">
        <v>154</v>
      </c>
      <c r="E60" s="7">
        <v>78.099999999999994</v>
      </c>
      <c r="F60" s="7">
        <v>7.8</v>
      </c>
      <c r="G60" s="7">
        <v>7.8</v>
      </c>
      <c r="H60" s="7">
        <v>7.3</v>
      </c>
      <c r="I60" s="7">
        <v>4.5999999999999996</v>
      </c>
      <c r="J60" s="7">
        <v>6.4</v>
      </c>
      <c r="K60" s="7">
        <v>6.2</v>
      </c>
      <c r="L60" s="7">
        <v>5.3</v>
      </c>
      <c r="M60" s="7">
        <v>6</v>
      </c>
      <c r="N60" s="7">
        <v>7.5</v>
      </c>
      <c r="O60" s="7">
        <v>6.7</v>
      </c>
      <c r="P60" s="7">
        <v>7.6</v>
      </c>
      <c r="Q60" s="7">
        <v>4.9000000000000004</v>
      </c>
    </row>
    <row r="61" spans="1:17" x14ac:dyDescent="0.3">
      <c r="A61" s="7" t="s">
        <v>155</v>
      </c>
      <c r="B61" s="7" t="s">
        <v>61</v>
      </c>
      <c r="C61" s="7">
        <v>2023</v>
      </c>
      <c r="D61" s="7" t="s">
        <v>156</v>
      </c>
      <c r="E61" s="7">
        <v>78.099999999999994</v>
      </c>
      <c r="F61" s="7">
        <v>7.4</v>
      </c>
      <c r="G61" s="7">
        <v>4.9000000000000004</v>
      </c>
      <c r="H61" s="7">
        <v>4.5</v>
      </c>
      <c r="I61" s="7">
        <v>5.9</v>
      </c>
      <c r="J61" s="7">
        <v>8.1999999999999993</v>
      </c>
      <c r="K61" s="7">
        <v>6.8</v>
      </c>
      <c r="L61" s="7">
        <v>5.7</v>
      </c>
      <c r="M61" s="7">
        <v>9.4</v>
      </c>
      <c r="N61" s="7">
        <v>6.7</v>
      </c>
      <c r="O61" s="7">
        <v>6.5</v>
      </c>
      <c r="P61" s="7">
        <v>7.1</v>
      </c>
      <c r="Q61" s="7">
        <v>5</v>
      </c>
    </row>
    <row r="62" spans="1:17" x14ac:dyDescent="0.3">
      <c r="A62" s="7" t="s">
        <v>157</v>
      </c>
      <c r="B62" s="7" t="s">
        <v>32</v>
      </c>
      <c r="C62" s="7">
        <v>2023</v>
      </c>
      <c r="D62" s="7" t="s">
        <v>158</v>
      </c>
      <c r="E62" s="7">
        <v>77.8</v>
      </c>
      <c r="F62" s="7">
        <v>7.9</v>
      </c>
      <c r="G62" s="7">
        <v>5.8</v>
      </c>
      <c r="H62" s="7">
        <v>6.8</v>
      </c>
      <c r="I62" s="7">
        <v>4.9000000000000004</v>
      </c>
      <c r="J62" s="7">
        <v>4.7</v>
      </c>
      <c r="K62" s="7">
        <v>4.4000000000000004</v>
      </c>
      <c r="L62" s="7">
        <v>6.8</v>
      </c>
      <c r="M62" s="7">
        <v>6.5</v>
      </c>
      <c r="N62" s="7">
        <v>7.5</v>
      </c>
      <c r="O62" s="7">
        <v>9.1</v>
      </c>
      <c r="P62" s="7">
        <v>8</v>
      </c>
      <c r="Q62" s="7">
        <v>5.4</v>
      </c>
    </row>
    <row r="63" spans="1:17" x14ac:dyDescent="0.3">
      <c r="A63" s="7" t="s">
        <v>159</v>
      </c>
      <c r="B63" s="7" t="s">
        <v>48</v>
      </c>
      <c r="C63" s="7">
        <v>2023</v>
      </c>
      <c r="D63" s="7" t="s">
        <v>160</v>
      </c>
      <c r="E63" s="7">
        <v>77.7</v>
      </c>
      <c r="F63" s="7">
        <v>5</v>
      </c>
      <c r="G63" s="7">
        <v>5.0999999999999996</v>
      </c>
      <c r="H63" s="7">
        <v>5.6</v>
      </c>
      <c r="I63" s="7">
        <v>7.3</v>
      </c>
      <c r="J63" s="7">
        <v>6.7</v>
      </c>
      <c r="K63" s="7">
        <v>6</v>
      </c>
      <c r="L63" s="7">
        <v>9.1</v>
      </c>
      <c r="M63" s="7">
        <v>6.5</v>
      </c>
      <c r="N63" s="7">
        <v>7.5</v>
      </c>
      <c r="O63" s="7">
        <v>5.6</v>
      </c>
      <c r="P63" s="7">
        <v>7.1</v>
      </c>
      <c r="Q63" s="7">
        <v>6.2</v>
      </c>
    </row>
    <row r="64" spans="1:17" x14ac:dyDescent="0.3">
      <c r="A64" s="7" t="s">
        <v>161</v>
      </c>
      <c r="B64" s="7" t="s">
        <v>48</v>
      </c>
      <c r="C64" s="7">
        <v>2023</v>
      </c>
      <c r="D64" s="7" t="s">
        <v>162</v>
      </c>
      <c r="E64" s="7">
        <v>77.5</v>
      </c>
      <c r="F64" s="7">
        <v>8.6999999999999993</v>
      </c>
      <c r="G64" s="7">
        <v>5.7</v>
      </c>
      <c r="H64" s="7">
        <v>5</v>
      </c>
      <c r="I64" s="7">
        <v>6.6</v>
      </c>
      <c r="J64" s="7">
        <v>5.9</v>
      </c>
      <c r="K64" s="7">
        <v>7.1</v>
      </c>
      <c r="L64" s="7">
        <v>4.9000000000000004</v>
      </c>
      <c r="M64" s="7">
        <v>7.2</v>
      </c>
      <c r="N64" s="7">
        <v>4.5</v>
      </c>
      <c r="O64" s="7">
        <v>5.6</v>
      </c>
      <c r="P64" s="7">
        <v>8.3000000000000007</v>
      </c>
      <c r="Q64" s="7">
        <v>8</v>
      </c>
    </row>
    <row r="65" spans="1:17" x14ac:dyDescent="0.3">
      <c r="A65" s="7" t="s">
        <v>163</v>
      </c>
      <c r="B65" s="7" t="s">
        <v>48</v>
      </c>
      <c r="C65" s="7">
        <v>2023</v>
      </c>
      <c r="D65" s="7" t="s">
        <v>164</v>
      </c>
      <c r="E65" s="7">
        <v>77.3</v>
      </c>
      <c r="F65" s="7">
        <v>7.1</v>
      </c>
      <c r="G65" s="7">
        <v>5.3</v>
      </c>
      <c r="H65" s="7">
        <v>9.3000000000000007</v>
      </c>
      <c r="I65" s="7">
        <v>6.5</v>
      </c>
      <c r="J65" s="7">
        <v>6.5</v>
      </c>
      <c r="K65" s="7">
        <v>4.7</v>
      </c>
      <c r="L65" s="7">
        <v>6.8</v>
      </c>
      <c r="M65" s="7">
        <v>6.8</v>
      </c>
      <c r="N65" s="7">
        <v>7.6</v>
      </c>
      <c r="O65" s="7">
        <v>6.2</v>
      </c>
      <c r="P65" s="7">
        <v>7.1</v>
      </c>
      <c r="Q65" s="7">
        <v>3.4</v>
      </c>
    </row>
    <row r="66" spans="1:17" x14ac:dyDescent="0.3">
      <c r="A66" s="7" t="s">
        <v>165</v>
      </c>
      <c r="B66" s="7" t="s">
        <v>48</v>
      </c>
      <c r="C66" s="7">
        <v>2023</v>
      </c>
      <c r="D66" s="7" t="s">
        <v>166</v>
      </c>
      <c r="E66" s="7">
        <v>76.599999999999994</v>
      </c>
      <c r="F66" s="7">
        <v>8.6</v>
      </c>
      <c r="G66" s="7">
        <v>4.9000000000000004</v>
      </c>
      <c r="H66" s="7">
        <v>5.2</v>
      </c>
      <c r="I66" s="7">
        <v>6.4</v>
      </c>
      <c r="J66" s="7">
        <v>7.3</v>
      </c>
      <c r="K66" s="7">
        <v>6.2</v>
      </c>
      <c r="L66" s="7">
        <v>6.9</v>
      </c>
      <c r="M66" s="7">
        <v>8.4</v>
      </c>
      <c r="N66" s="7">
        <v>5.6</v>
      </c>
      <c r="O66" s="7">
        <v>4.5999999999999996</v>
      </c>
      <c r="P66" s="7">
        <v>6.5</v>
      </c>
      <c r="Q66" s="7">
        <v>6</v>
      </c>
    </row>
    <row r="67" spans="1:17" x14ac:dyDescent="0.3">
      <c r="A67" s="7" t="s">
        <v>167</v>
      </c>
      <c r="B67" s="7" t="s">
        <v>48</v>
      </c>
      <c r="C67" s="7">
        <v>2023</v>
      </c>
      <c r="D67" s="7" t="s">
        <v>168</v>
      </c>
      <c r="E67" s="7">
        <v>76.3</v>
      </c>
      <c r="F67" s="7">
        <v>8.6</v>
      </c>
      <c r="G67" s="7">
        <v>3.9</v>
      </c>
      <c r="H67" s="7">
        <v>3.1</v>
      </c>
      <c r="I67" s="7">
        <v>7.5</v>
      </c>
      <c r="J67" s="7">
        <v>7.9</v>
      </c>
      <c r="K67" s="7">
        <v>8.4</v>
      </c>
      <c r="L67" s="7">
        <v>4.9000000000000004</v>
      </c>
      <c r="M67" s="7">
        <v>7.2</v>
      </c>
      <c r="N67" s="7">
        <v>4.9000000000000004</v>
      </c>
      <c r="O67" s="7">
        <v>5.8</v>
      </c>
      <c r="P67" s="7">
        <v>7.3</v>
      </c>
      <c r="Q67" s="7">
        <v>6.8</v>
      </c>
    </row>
    <row r="68" spans="1:17" x14ac:dyDescent="0.3">
      <c r="A68" s="7" t="s">
        <v>169</v>
      </c>
      <c r="B68" s="7" t="s">
        <v>48</v>
      </c>
      <c r="C68" s="7">
        <v>2023</v>
      </c>
      <c r="D68" s="7" t="s">
        <v>170</v>
      </c>
      <c r="E68" s="7">
        <v>76.099999999999994</v>
      </c>
      <c r="F68" s="7">
        <v>8.1999999999999993</v>
      </c>
      <c r="G68" s="7">
        <v>5.8</v>
      </c>
      <c r="H68" s="7">
        <v>2.8</v>
      </c>
      <c r="I68" s="7">
        <v>6.9</v>
      </c>
      <c r="J68" s="7">
        <v>5.9</v>
      </c>
      <c r="K68" s="7">
        <v>7.6</v>
      </c>
      <c r="L68" s="7">
        <v>6.4</v>
      </c>
      <c r="M68" s="7">
        <v>7.6</v>
      </c>
      <c r="N68" s="7">
        <v>6.9</v>
      </c>
      <c r="O68" s="7">
        <v>5.0999999999999996</v>
      </c>
      <c r="P68" s="7">
        <v>7.4</v>
      </c>
      <c r="Q68" s="7">
        <v>5.5</v>
      </c>
    </row>
    <row r="69" spans="1:17" x14ac:dyDescent="0.3">
      <c r="A69" s="7" t="s">
        <v>171</v>
      </c>
      <c r="B69" s="7" t="s">
        <v>32</v>
      </c>
      <c r="C69" s="7">
        <v>2023</v>
      </c>
      <c r="D69" s="7" t="s">
        <v>172</v>
      </c>
      <c r="E69" s="7">
        <v>75.7</v>
      </c>
      <c r="F69" s="7">
        <v>6.3</v>
      </c>
      <c r="G69" s="7">
        <v>8.4</v>
      </c>
      <c r="H69" s="7">
        <v>8.1999999999999993</v>
      </c>
      <c r="I69" s="7">
        <v>5.7</v>
      </c>
      <c r="J69" s="7">
        <v>4.4000000000000004</v>
      </c>
      <c r="K69" s="7">
        <v>6.4</v>
      </c>
      <c r="L69" s="7">
        <v>6.9</v>
      </c>
      <c r="M69" s="7">
        <v>4.8</v>
      </c>
      <c r="N69" s="7">
        <v>7.2</v>
      </c>
      <c r="O69" s="7">
        <v>4.5999999999999996</v>
      </c>
      <c r="P69" s="7">
        <v>6.9</v>
      </c>
      <c r="Q69" s="7">
        <v>5.9</v>
      </c>
    </row>
    <row r="70" spans="1:17" x14ac:dyDescent="0.3">
      <c r="A70" s="7" t="s">
        <v>173</v>
      </c>
      <c r="B70" s="7" t="s">
        <v>32</v>
      </c>
      <c r="C70" s="7">
        <v>2023</v>
      </c>
      <c r="D70" s="7" t="s">
        <v>174</v>
      </c>
      <c r="E70" s="7">
        <v>75.599999999999994</v>
      </c>
      <c r="F70" s="7">
        <v>5.7</v>
      </c>
      <c r="G70" s="7">
        <v>3.9</v>
      </c>
      <c r="H70" s="7">
        <v>7.9</v>
      </c>
      <c r="I70" s="7">
        <v>6.7</v>
      </c>
      <c r="J70" s="7">
        <v>4.9000000000000004</v>
      </c>
      <c r="K70" s="7">
        <v>6.9</v>
      </c>
      <c r="L70" s="7">
        <v>8.1999999999999993</v>
      </c>
      <c r="M70" s="7">
        <v>4.7</v>
      </c>
      <c r="N70" s="7">
        <v>6.6</v>
      </c>
      <c r="O70" s="7">
        <v>5.6</v>
      </c>
      <c r="P70" s="7">
        <v>8.1999999999999993</v>
      </c>
      <c r="Q70" s="7">
        <v>6.3</v>
      </c>
    </row>
    <row r="71" spans="1:17" x14ac:dyDescent="0.3">
      <c r="A71" s="7" t="s">
        <v>175</v>
      </c>
      <c r="B71" s="7" t="s">
        <v>48</v>
      </c>
      <c r="C71" s="7">
        <v>2023</v>
      </c>
      <c r="D71" s="7" t="s">
        <v>176</v>
      </c>
      <c r="E71" s="7">
        <v>74.7</v>
      </c>
      <c r="F71" s="7">
        <v>6.4</v>
      </c>
      <c r="G71" s="7">
        <v>5.4</v>
      </c>
      <c r="H71" s="7">
        <v>7.2</v>
      </c>
      <c r="I71" s="7">
        <v>6.4</v>
      </c>
      <c r="J71" s="7">
        <v>5.3</v>
      </c>
      <c r="K71" s="7">
        <v>5.0999999999999996</v>
      </c>
      <c r="L71" s="7">
        <v>8.9</v>
      </c>
      <c r="M71" s="7">
        <v>6.3</v>
      </c>
      <c r="N71" s="7">
        <v>6.8</v>
      </c>
      <c r="O71" s="7">
        <v>3.9</v>
      </c>
      <c r="P71" s="7">
        <v>8.3000000000000007</v>
      </c>
      <c r="Q71" s="7">
        <v>4.7</v>
      </c>
    </row>
    <row r="72" spans="1:17" x14ac:dyDescent="0.3">
      <c r="A72" s="7" t="s">
        <v>177</v>
      </c>
      <c r="B72" s="7" t="s">
        <v>93</v>
      </c>
      <c r="C72" s="7">
        <v>2023</v>
      </c>
      <c r="D72" s="7" t="s">
        <v>178</v>
      </c>
      <c r="E72" s="7">
        <v>74.5</v>
      </c>
      <c r="F72" s="7">
        <v>8.6999999999999993</v>
      </c>
      <c r="G72" s="7">
        <v>3.5</v>
      </c>
      <c r="H72" s="7">
        <v>7.5</v>
      </c>
      <c r="I72" s="7">
        <v>3.5</v>
      </c>
      <c r="J72" s="7">
        <v>6.8</v>
      </c>
      <c r="K72" s="7">
        <v>6.6</v>
      </c>
      <c r="L72" s="7">
        <v>7.1</v>
      </c>
      <c r="M72" s="7">
        <v>7.2</v>
      </c>
      <c r="N72" s="7">
        <v>7.9</v>
      </c>
      <c r="O72" s="7">
        <v>6.2</v>
      </c>
      <c r="P72" s="7">
        <v>6.5</v>
      </c>
      <c r="Q72" s="7">
        <v>3</v>
      </c>
    </row>
    <row r="73" spans="1:17" x14ac:dyDescent="0.3">
      <c r="A73" s="7" t="s">
        <v>179</v>
      </c>
      <c r="B73" s="7" t="s">
        <v>32</v>
      </c>
      <c r="C73" s="7">
        <v>2023</v>
      </c>
      <c r="D73" s="7" t="s">
        <v>180</v>
      </c>
      <c r="E73" s="7">
        <v>74.2</v>
      </c>
      <c r="F73" s="7">
        <v>7</v>
      </c>
      <c r="G73" s="7">
        <v>3.8</v>
      </c>
      <c r="H73" s="7">
        <v>6.7</v>
      </c>
      <c r="I73" s="7">
        <v>5.4</v>
      </c>
      <c r="J73" s="7">
        <v>4.3</v>
      </c>
      <c r="K73" s="7">
        <v>5.7</v>
      </c>
      <c r="L73" s="7">
        <v>9.4</v>
      </c>
      <c r="M73" s="7">
        <v>4.7</v>
      </c>
      <c r="N73" s="7">
        <v>8.6</v>
      </c>
      <c r="O73" s="7">
        <v>5.5</v>
      </c>
      <c r="P73" s="7">
        <v>8.4</v>
      </c>
      <c r="Q73" s="7">
        <v>4.7</v>
      </c>
    </row>
    <row r="74" spans="1:17" x14ac:dyDescent="0.3">
      <c r="A74" s="7" t="s">
        <v>181</v>
      </c>
      <c r="B74" s="7" t="s">
        <v>32</v>
      </c>
      <c r="C74" s="7">
        <v>2023</v>
      </c>
      <c r="D74" s="7" t="s">
        <v>182</v>
      </c>
      <c r="E74" s="7">
        <v>74.099999999999994</v>
      </c>
      <c r="F74" s="7">
        <v>8.5</v>
      </c>
      <c r="G74" s="7">
        <v>4.0999999999999996</v>
      </c>
      <c r="H74" s="7">
        <v>8.1</v>
      </c>
      <c r="I74" s="7">
        <v>4.9000000000000004</v>
      </c>
      <c r="J74" s="7">
        <v>5.8</v>
      </c>
      <c r="K74" s="7">
        <v>6.2</v>
      </c>
      <c r="L74" s="7">
        <v>4.5</v>
      </c>
      <c r="M74" s="7">
        <v>7.3</v>
      </c>
      <c r="N74" s="7">
        <v>7.5</v>
      </c>
      <c r="O74" s="7">
        <v>6</v>
      </c>
      <c r="P74" s="7">
        <v>7.3</v>
      </c>
      <c r="Q74" s="7">
        <v>3.9</v>
      </c>
    </row>
    <row r="75" spans="1:17" x14ac:dyDescent="0.3">
      <c r="A75" s="7" t="s">
        <v>183</v>
      </c>
      <c r="B75" s="7" t="s">
        <v>32</v>
      </c>
      <c r="C75" s="7">
        <v>2023</v>
      </c>
      <c r="D75" s="7" t="s">
        <v>184</v>
      </c>
      <c r="E75" s="7">
        <v>73.3</v>
      </c>
      <c r="F75" s="7">
        <v>8</v>
      </c>
      <c r="G75" s="7">
        <v>5.9</v>
      </c>
      <c r="H75" s="7">
        <v>2.6</v>
      </c>
      <c r="I75" s="7">
        <v>6.1</v>
      </c>
      <c r="J75" s="7">
        <v>7.8</v>
      </c>
      <c r="K75" s="7">
        <v>6.8</v>
      </c>
      <c r="L75" s="7">
        <v>5.3</v>
      </c>
      <c r="M75" s="7">
        <v>8.3000000000000007</v>
      </c>
      <c r="N75" s="7">
        <v>5.7</v>
      </c>
      <c r="O75" s="7">
        <v>5.2</v>
      </c>
      <c r="P75" s="7">
        <v>6.7</v>
      </c>
      <c r="Q75" s="7">
        <v>4.9000000000000004</v>
      </c>
    </row>
    <row r="76" spans="1:17" x14ac:dyDescent="0.3">
      <c r="A76" s="7" t="s">
        <v>185</v>
      </c>
      <c r="B76" s="7" t="s">
        <v>93</v>
      </c>
      <c r="C76" s="7">
        <v>2023</v>
      </c>
      <c r="D76" s="7" t="s">
        <v>186</v>
      </c>
      <c r="E76" s="7">
        <v>73.099999999999994</v>
      </c>
      <c r="F76" s="7">
        <v>7.6</v>
      </c>
      <c r="G76" s="7">
        <v>4.5</v>
      </c>
      <c r="H76" s="7">
        <v>8</v>
      </c>
      <c r="I76" s="7">
        <v>5.8</v>
      </c>
      <c r="J76" s="7">
        <v>6.2</v>
      </c>
      <c r="K76" s="7">
        <v>4.5999999999999996</v>
      </c>
      <c r="L76" s="7">
        <v>7.3</v>
      </c>
      <c r="M76" s="7">
        <v>7.2</v>
      </c>
      <c r="N76" s="7">
        <v>5.7</v>
      </c>
      <c r="O76" s="7">
        <v>6</v>
      </c>
      <c r="P76" s="7">
        <v>8.4</v>
      </c>
      <c r="Q76" s="7">
        <v>1.8</v>
      </c>
    </row>
    <row r="77" spans="1:17" x14ac:dyDescent="0.3">
      <c r="A77" s="7" t="s">
        <v>187</v>
      </c>
      <c r="B77" s="7" t="s">
        <v>32</v>
      </c>
      <c r="C77" s="7">
        <v>2023</v>
      </c>
      <c r="D77" s="7" t="s">
        <v>188</v>
      </c>
      <c r="E77" s="7">
        <v>72.7</v>
      </c>
      <c r="F77" s="7">
        <v>3.8</v>
      </c>
      <c r="G77" s="7">
        <v>6.3</v>
      </c>
      <c r="H77" s="7">
        <v>5.9</v>
      </c>
      <c r="I77" s="7">
        <v>4.5999999999999996</v>
      </c>
      <c r="J77" s="7">
        <v>4.5</v>
      </c>
      <c r="K77" s="7">
        <v>4.5</v>
      </c>
      <c r="L77" s="7">
        <v>9.1999999999999993</v>
      </c>
      <c r="M77" s="7">
        <v>4.9000000000000004</v>
      </c>
      <c r="N77" s="7">
        <v>7.5</v>
      </c>
      <c r="O77" s="7">
        <v>5.8</v>
      </c>
      <c r="P77" s="7">
        <v>7.9</v>
      </c>
      <c r="Q77" s="7">
        <v>7.8</v>
      </c>
    </row>
    <row r="78" spans="1:17" x14ac:dyDescent="0.3">
      <c r="A78" s="7" t="s">
        <v>189</v>
      </c>
      <c r="B78" s="7" t="s">
        <v>70</v>
      </c>
      <c r="C78" s="7">
        <v>2023</v>
      </c>
      <c r="D78" s="7" t="s">
        <v>190</v>
      </c>
      <c r="E78" s="7">
        <v>72.3</v>
      </c>
      <c r="F78" s="7">
        <v>6.1</v>
      </c>
      <c r="G78" s="7">
        <v>7.2</v>
      </c>
      <c r="H78" s="7">
        <v>6.4</v>
      </c>
      <c r="I78" s="7">
        <v>7.1</v>
      </c>
      <c r="J78" s="7">
        <v>3.9</v>
      </c>
      <c r="K78" s="7">
        <v>6.6</v>
      </c>
      <c r="L78" s="7">
        <v>6.4</v>
      </c>
      <c r="M78" s="7">
        <v>4.2</v>
      </c>
      <c r="N78" s="7">
        <v>4.3</v>
      </c>
      <c r="O78" s="7">
        <v>4.4000000000000004</v>
      </c>
      <c r="P78" s="7">
        <v>8.6999999999999993</v>
      </c>
      <c r="Q78" s="7">
        <v>7</v>
      </c>
    </row>
    <row r="79" spans="1:17" x14ac:dyDescent="0.3">
      <c r="A79" s="7" t="s">
        <v>191</v>
      </c>
      <c r="B79" s="7" t="s">
        <v>48</v>
      </c>
      <c r="C79" s="7">
        <v>2023</v>
      </c>
      <c r="D79" s="7" t="s">
        <v>192</v>
      </c>
      <c r="E79" s="7">
        <v>72</v>
      </c>
      <c r="F79" s="7">
        <v>8</v>
      </c>
      <c r="G79" s="7">
        <v>4</v>
      </c>
      <c r="H79" s="7">
        <v>6</v>
      </c>
      <c r="I79" s="7">
        <v>4.5</v>
      </c>
      <c r="J79" s="7">
        <v>6.9</v>
      </c>
      <c r="K79" s="7">
        <v>8.1</v>
      </c>
      <c r="L79" s="7">
        <v>6.1</v>
      </c>
      <c r="M79" s="7">
        <v>7.1</v>
      </c>
      <c r="N79" s="7">
        <v>4.8</v>
      </c>
      <c r="O79" s="7">
        <v>6.6</v>
      </c>
      <c r="P79" s="7">
        <v>6.8</v>
      </c>
      <c r="Q79" s="7">
        <v>3.1</v>
      </c>
    </row>
    <row r="80" spans="1:17" x14ac:dyDescent="0.3">
      <c r="A80" s="7" t="s">
        <v>193</v>
      </c>
      <c r="B80" s="7" t="s">
        <v>70</v>
      </c>
      <c r="C80" s="7">
        <v>2023</v>
      </c>
      <c r="D80" s="7" t="s">
        <v>194</v>
      </c>
      <c r="E80" s="7">
        <v>71.900000000000006</v>
      </c>
      <c r="F80" s="7">
        <v>4.7</v>
      </c>
      <c r="G80" s="7">
        <v>6.5</v>
      </c>
      <c r="H80" s="7">
        <v>7.1</v>
      </c>
      <c r="I80" s="7">
        <v>6.5</v>
      </c>
      <c r="J80" s="7">
        <v>4.4000000000000004</v>
      </c>
      <c r="K80" s="7">
        <v>5.3</v>
      </c>
      <c r="L80" s="7">
        <v>8</v>
      </c>
      <c r="M80" s="7">
        <v>3.8</v>
      </c>
      <c r="N80" s="7">
        <v>5</v>
      </c>
      <c r="O80" s="7">
        <v>5</v>
      </c>
      <c r="P80" s="7">
        <v>8.8000000000000007</v>
      </c>
      <c r="Q80" s="7">
        <v>6.8</v>
      </c>
    </row>
    <row r="81" spans="1:17" x14ac:dyDescent="0.3">
      <c r="A81" s="7" t="s">
        <v>195</v>
      </c>
      <c r="B81" s="7" t="s">
        <v>70</v>
      </c>
      <c r="C81" s="7">
        <v>2023</v>
      </c>
      <c r="D81" s="7" t="s">
        <v>196</v>
      </c>
      <c r="E81" s="7">
        <v>71.5</v>
      </c>
      <c r="F81" s="7">
        <v>7.4</v>
      </c>
      <c r="G81" s="7">
        <v>5.8</v>
      </c>
      <c r="H81" s="7">
        <v>5</v>
      </c>
      <c r="I81" s="7">
        <v>6.9</v>
      </c>
      <c r="J81" s="7">
        <v>6.3</v>
      </c>
      <c r="K81" s="7">
        <v>7.5</v>
      </c>
      <c r="L81" s="7">
        <v>3.7</v>
      </c>
      <c r="M81" s="7">
        <v>7.9</v>
      </c>
      <c r="N81" s="7">
        <v>4.5999999999999996</v>
      </c>
      <c r="O81" s="7">
        <v>4.5</v>
      </c>
      <c r="P81" s="7">
        <v>7</v>
      </c>
      <c r="Q81" s="7">
        <v>4.9000000000000004</v>
      </c>
    </row>
    <row r="82" spans="1:17" x14ac:dyDescent="0.3">
      <c r="A82" s="7" t="s">
        <v>197</v>
      </c>
      <c r="B82" s="7" t="s">
        <v>70</v>
      </c>
      <c r="C82" s="7">
        <v>2023</v>
      </c>
      <c r="D82" s="7" t="s">
        <v>198</v>
      </c>
      <c r="E82" s="7">
        <v>70.7</v>
      </c>
      <c r="F82" s="7">
        <v>6.9</v>
      </c>
      <c r="G82" s="7">
        <v>2.6</v>
      </c>
      <c r="H82" s="7">
        <v>6.4</v>
      </c>
      <c r="I82" s="7">
        <v>5.6</v>
      </c>
      <c r="J82" s="7">
        <v>7.6</v>
      </c>
      <c r="K82" s="7">
        <v>5.7</v>
      </c>
      <c r="L82" s="7">
        <v>6.4</v>
      </c>
      <c r="M82" s="7">
        <v>6.3</v>
      </c>
      <c r="N82" s="7">
        <v>5.7</v>
      </c>
      <c r="O82" s="7">
        <v>5.3</v>
      </c>
      <c r="P82" s="7">
        <v>8.1999999999999993</v>
      </c>
      <c r="Q82" s="7">
        <v>4</v>
      </c>
    </row>
    <row r="83" spans="1:17" x14ac:dyDescent="0.3">
      <c r="A83" s="7" t="s">
        <v>199</v>
      </c>
      <c r="B83" s="7" t="s">
        <v>70</v>
      </c>
      <c r="C83" s="7">
        <v>2023</v>
      </c>
      <c r="D83" s="7" t="s">
        <v>200</v>
      </c>
      <c r="E83" s="7">
        <v>70.2</v>
      </c>
      <c r="F83" s="7">
        <v>4.5999999999999996</v>
      </c>
      <c r="G83" s="7">
        <v>3.2</v>
      </c>
      <c r="H83" s="7">
        <v>5.4</v>
      </c>
      <c r="I83" s="7">
        <v>7.6</v>
      </c>
      <c r="J83" s="7">
        <v>5</v>
      </c>
      <c r="K83" s="7">
        <v>7.5</v>
      </c>
      <c r="L83" s="7">
        <v>6.1</v>
      </c>
      <c r="M83" s="7">
        <v>4.2</v>
      </c>
      <c r="N83" s="7">
        <v>5.4</v>
      </c>
      <c r="O83" s="7">
        <v>6.4</v>
      </c>
      <c r="P83" s="7">
        <v>8.1999999999999993</v>
      </c>
      <c r="Q83" s="7">
        <v>6.6</v>
      </c>
    </row>
    <row r="84" spans="1:17" x14ac:dyDescent="0.3">
      <c r="A84" s="7" t="s">
        <v>201</v>
      </c>
      <c r="B84" s="7" t="s">
        <v>70</v>
      </c>
      <c r="C84" s="7">
        <v>2023</v>
      </c>
      <c r="D84" s="7" t="s">
        <v>202</v>
      </c>
      <c r="E84" s="7">
        <v>70</v>
      </c>
      <c r="F84" s="7">
        <v>5</v>
      </c>
      <c r="G84" s="7">
        <v>6.2</v>
      </c>
      <c r="H84" s="7">
        <v>7</v>
      </c>
      <c r="I84" s="7">
        <v>5.0999999999999996</v>
      </c>
      <c r="J84" s="7">
        <v>5.2</v>
      </c>
      <c r="K84" s="7">
        <v>6.2</v>
      </c>
      <c r="L84" s="7">
        <v>7.6</v>
      </c>
      <c r="M84" s="7">
        <v>5</v>
      </c>
      <c r="N84" s="7">
        <v>6.9</v>
      </c>
      <c r="O84" s="7">
        <v>5.8</v>
      </c>
      <c r="P84" s="7">
        <v>6.9</v>
      </c>
      <c r="Q84" s="7">
        <v>3.1</v>
      </c>
    </row>
    <row r="85" spans="1:17" x14ac:dyDescent="0.3">
      <c r="A85" s="7" t="s">
        <v>203</v>
      </c>
      <c r="B85" s="7" t="s">
        <v>70</v>
      </c>
      <c r="C85" s="7">
        <v>2023</v>
      </c>
      <c r="D85" s="7" t="s">
        <v>204</v>
      </c>
      <c r="E85" s="7">
        <v>69.900000000000006</v>
      </c>
      <c r="F85" s="7">
        <v>4.8</v>
      </c>
      <c r="G85" s="7">
        <v>3.2</v>
      </c>
      <c r="H85" s="7">
        <v>5.3</v>
      </c>
      <c r="I85" s="7">
        <v>4.5999999999999996</v>
      </c>
      <c r="J85" s="7">
        <v>3.3</v>
      </c>
      <c r="K85" s="7">
        <v>5.3</v>
      </c>
      <c r="L85" s="7">
        <v>9.4</v>
      </c>
      <c r="M85" s="7">
        <v>2.7</v>
      </c>
      <c r="N85" s="7">
        <v>8.3000000000000007</v>
      </c>
      <c r="O85" s="7">
        <v>5.4</v>
      </c>
      <c r="P85" s="7">
        <v>9.6</v>
      </c>
      <c r="Q85" s="7">
        <v>8</v>
      </c>
    </row>
    <row r="86" spans="1:17" x14ac:dyDescent="0.3">
      <c r="A86" s="7" t="s">
        <v>205</v>
      </c>
      <c r="B86" s="7" t="s">
        <v>39</v>
      </c>
      <c r="C86" s="7">
        <v>2023</v>
      </c>
      <c r="D86" s="7" t="s">
        <v>206</v>
      </c>
      <c r="E86" s="7">
        <v>69.8</v>
      </c>
      <c r="F86" s="7">
        <v>6.9</v>
      </c>
      <c r="G86" s="7">
        <v>5.5</v>
      </c>
      <c r="H86" s="7">
        <v>6.1</v>
      </c>
      <c r="I86" s="7">
        <v>4.7</v>
      </c>
      <c r="J86" s="7">
        <v>5.7</v>
      </c>
      <c r="K86" s="7">
        <v>4.5</v>
      </c>
      <c r="L86" s="7">
        <v>6.3</v>
      </c>
      <c r="M86" s="7">
        <v>6.3</v>
      </c>
      <c r="N86" s="7">
        <v>5.6</v>
      </c>
      <c r="O86" s="7">
        <v>8.3000000000000007</v>
      </c>
      <c r="P86" s="7">
        <v>5.9</v>
      </c>
      <c r="Q86" s="7">
        <v>4</v>
      </c>
    </row>
    <row r="87" spans="1:17" x14ac:dyDescent="0.3">
      <c r="A87" s="7" t="s">
        <v>207</v>
      </c>
      <c r="B87" s="7" t="s">
        <v>48</v>
      </c>
      <c r="C87" s="7">
        <v>2023</v>
      </c>
      <c r="D87" s="7" t="s">
        <v>208</v>
      </c>
      <c r="E87" s="7">
        <v>69.7</v>
      </c>
      <c r="F87" s="7">
        <v>6.9</v>
      </c>
      <c r="G87" s="7">
        <v>5.2</v>
      </c>
      <c r="H87" s="7">
        <v>4.2</v>
      </c>
      <c r="I87" s="7">
        <v>7.3</v>
      </c>
      <c r="J87" s="7">
        <v>6.7</v>
      </c>
      <c r="K87" s="7">
        <v>8.9</v>
      </c>
      <c r="L87" s="7">
        <v>3.8</v>
      </c>
      <c r="M87" s="7">
        <v>6.6</v>
      </c>
      <c r="N87" s="7">
        <v>2.4</v>
      </c>
      <c r="O87" s="7">
        <v>4.0999999999999996</v>
      </c>
      <c r="P87" s="7">
        <v>6.3</v>
      </c>
      <c r="Q87" s="7">
        <v>7.3</v>
      </c>
    </row>
    <row r="88" spans="1:17" x14ac:dyDescent="0.3">
      <c r="A88" s="7" t="s">
        <v>209</v>
      </c>
      <c r="B88" s="7" t="s">
        <v>70</v>
      </c>
      <c r="C88" s="7">
        <v>2023</v>
      </c>
      <c r="D88" s="7" t="s">
        <v>210</v>
      </c>
      <c r="E88" s="7">
        <v>69.400000000000006</v>
      </c>
      <c r="F88" s="7">
        <v>6.7</v>
      </c>
      <c r="G88" s="7">
        <v>5</v>
      </c>
      <c r="H88" s="7">
        <v>5.9</v>
      </c>
      <c r="I88" s="7">
        <v>4.2</v>
      </c>
      <c r="J88" s="7">
        <v>6.2</v>
      </c>
      <c r="K88" s="7">
        <v>6</v>
      </c>
      <c r="L88" s="7">
        <v>6.4</v>
      </c>
      <c r="M88" s="7">
        <v>6</v>
      </c>
      <c r="N88" s="7">
        <v>4.3</v>
      </c>
      <c r="O88" s="7">
        <v>6</v>
      </c>
      <c r="P88" s="7">
        <v>8.1999999999999993</v>
      </c>
      <c r="Q88" s="7">
        <v>4.5</v>
      </c>
    </row>
    <row r="89" spans="1:17" x14ac:dyDescent="0.3">
      <c r="A89" s="7" t="s">
        <v>211</v>
      </c>
      <c r="B89" s="7" t="s">
        <v>70</v>
      </c>
      <c r="C89" s="7">
        <v>2023</v>
      </c>
      <c r="D89" s="7" t="s">
        <v>212</v>
      </c>
      <c r="E89" s="7">
        <v>69.3</v>
      </c>
      <c r="F89" s="7">
        <v>5.8</v>
      </c>
      <c r="G89" s="7">
        <v>4.2</v>
      </c>
      <c r="H89" s="7">
        <v>3.7</v>
      </c>
      <c r="I89" s="7">
        <v>8.4</v>
      </c>
      <c r="J89" s="7">
        <v>6.8</v>
      </c>
      <c r="K89" s="7">
        <v>8.3000000000000007</v>
      </c>
      <c r="L89" s="7">
        <v>4.0999999999999996</v>
      </c>
      <c r="M89" s="7">
        <v>6.2</v>
      </c>
      <c r="N89" s="7">
        <v>3.3</v>
      </c>
      <c r="O89" s="7">
        <v>3.1</v>
      </c>
      <c r="P89" s="7">
        <v>5.6</v>
      </c>
      <c r="Q89" s="7">
        <v>9.8000000000000007</v>
      </c>
    </row>
    <row r="90" spans="1:17" x14ac:dyDescent="0.3">
      <c r="A90" s="7" t="s">
        <v>213</v>
      </c>
      <c r="B90" s="7" t="s">
        <v>61</v>
      </c>
      <c r="C90" s="7">
        <v>2023</v>
      </c>
      <c r="D90" s="7" t="s">
        <v>214</v>
      </c>
      <c r="E90" s="7">
        <v>69.3</v>
      </c>
      <c r="F90" s="7">
        <v>6.8</v>
      </c>
      <c r="G90" s="7">
        <v>5.3</v>
      </c>
      <c r="H90" s="7">
        <v>5.3</v>
      </c>
      <c r="I90" s="7">
        <v>8.6999999999999993</v>
      </c>
      <c r="J90" s="7">
        <v>5.0999999999999996</v>
      </c>
      <c r="K90" s="7">
        <v>5.5</v>
      </c>
      <c r="L90" s="7">
        <v>5.2</v>
      </c>
      <c r="M90" s="7">
        <v>6.2</v>
      </c>
      <c r="N90" s="7">
        <v>5.4</v>
      </c>
      <c r="O90" s="7">
        <v>6</v>
      </c>
      <c r="P90" s="7">
        <v>4.8</v>
      </c>
      <c r="Q90" s="7">
        <v>5</v>
      </c>
    </row>
    <row r="91" spans="1:17" x14ac:dyDescent="0.3">
      <c r="A91" s="7" t="s">
        <v>215</v>
      </c>
      <c r="B91" s="7" t="s">
        <v>32</v>
      </c>
      <c r="C91" s="7">
        <v>2023</v>
      </c>
      <c r="D91" s="7" t="s">
        <v>216</v>
      </c>
      <c r="E91" s="7">
        <v>68.2</v>
      </c>
      <c r="F91" s="7">
        <v>4.4000000000000004</v>
      </c>
      <c r="G91" s="7">
        <v>5.0999999999999996</v>
      </c>
      <c r="H91" s="7">
        <v>8.3000000000000007</v>
      </c>
      <c r="I91" s="7">
        <v>7.1</v>
      </c>
      <c r="J91" s="7">
        <v>4.8</v>
      </c>
      <c r="K91" s="7">
        <v>5.7</v>
      </c>
      <c r="L91" s="7">
        <v>6.8</v>
      </c>
      <c r="M91" s="7">
        <v>5.0999999999999996</v>
      </c>
      <c r="N91" s="7">
        <v>5.4</v>
      </c>
      <c r="O91" s="7">
        <v>4.3</v>
      </c>
      <c r="P91" s="7">
        <v>6.6</v>
      </c>
      <c r="Q91" s="7">
        <v>4.5999999999999996</v>
      </c>
    </row>
    <row r="92" spans="1:17" x14ac:dyDescent="0.3">
      <c r="A92" s="7" t="s">
        <v>217</v>
      </c>
      <c r="B92" s="7" t="s">
        <v>32</v>
      </c>
      <c r="C92" s="7">
        <v>2023</v>
      </c>
      <c r="D92" s="7" t="s">
        <v>218</v>
      </c>
      <c r="E92" s="7">
        <v>68</v>
      </c>
      <c r="F92" s="7">
        <v>6.1</v>
      </c>
      <c r="G92" s="7">
        <v>4.9000000000000004</v>
      </c>
      <c r="H92" s="7">
        <v>7.1</v>
      </c>
      <c r="I92" s="7">
        <v>3.7</v>
      </c>
      <c r="J92" s="7">
        <v>4.3</v>
      </c>
      <c r="K92" s="7">
        <v>3.5</v>
      </c>
      <c r="L92" s="7">
        <v>7.5</v>
      </c>
      <c r="M92" s="7">
        <v>3.5</v>
      </c>
      <c r="N92" s="7">
        <v>7.7</v>
      </c>
      <c r="O92" s="7">
        <v>8</v>
      </c>
      <c r="P92" s="7">
        <v>9.6999999999999993</v>
      </c>
      <c r="Q92" s="7">
        <v>2</v>
      </c>
    </row>
    <row r="93" spans="1:17" x14ac:dyDescent="0.3">
      <c r="A93" s="7" t="s">
        <v>219</v>
      </c>
      <c r="B93" s="7" t="s">
        <v>32</v>
      </c>
      <c r="C93" s="7">
        <v>2023</v>
      </c>
      <c r="D93" s="7" t="s">
        <v>220</v>
      </c>
      <c r="E93" s="7">
        <v>67.900000000000006</v>
      </c>
      <c r="F93" s="7">
        <v>4.0999999999999996</v>
      </c>
      <c r="G93" s="7">
        <v>6.8</v>
      </c>
      <c r="H93" s="7">
        <v>7.8</v>
      </c>
      <c r="I93" s="7">
        <v>6</v>
      </c>
      <c r="J93" s="7">
        <v>4.3</v>
      </c>
      <c r="K93" s="7">
        <v>6.1</v>
      </c>
      <c r="L93" s="7">
        <v>5.6</v>
      </c>
      <c r="M93" s="7">
        <v>3.9</v>
      </c>
      <c r="N93" s="7">
        <v>3.7</v>
      </c>
      <c r="O93" s="7">
        <v>3.9</v>
      </c>
      <c r="P93" s="7">
        <v>8.6</v>
      </c>
      <c r="Q93" s="7">
        <v>7.1</v>
      </c>
    </row>
    <row r="94" spans="1:17" x14ac:dyDescent="0.3">
      <c r="A94" s="7" t="s">
        <v>221</v>
      </c>
      <c r="B94" s="7" t="s">
        <v>32</v>
      </c>
      <c r="C94" s="7">
        <v>2023</v>
      </c>
      <c r="D94" s="7" t="s">
        <v>222</v>
      </c>
      <c r="E94" s="7">
        <v>67.5</v>
      </c>
      <c r="F94" s="7">
        <v>3.8</v>
      </c>
      <c r="G94" s="7">
        <v>6.8</v>
      </c>
      <c r="H94" s="7">
        <v>5.9</v>
      </c>
      <c r="I94" s="7">
        <v>7.2</v>
      </c>
      <c r="J94" s="7">
        <v>2.8</v>
      </c>
      <c r="K94" s="7">
        <v>6.4</v>
      </c>
      <c r="L94" s="7">
        <v>6.3</v>
      </c>
      <c r="M94" s="7">
        <v>3.4</v>
      </c>
      <c r="N94" s="7">
        <v>5.8</v>
      </c>
      <c r="O94" s="7">
        <v>5.7</v>
      </c>
      <c r="P94" s="7">
        <v>6.4</v>
      </c>
      <c r="Q94" s="7">
        <v>7</v>
      </c>
    </row>
    <row r="95" spans="1:17" x14ac:dyDescent="0.3">
      <c r="A95" s="7" t="s">
        <v>223</v>
      </c>
      <c r="B95" s="7" t="s">
        <v>61</v>
      </c>
      <c r="C95" s="7">
        <v>2023</v>
      </c>
      <c r="D95" s="7" t="s">
        <v>224</v>
      </c>
      <c r="E95" s="7">
        <v>67.400000000000006</v>
      </c>
      <c r="F95" s="7">
        <v>5.4</v>
      </c>
      <c r="G95" s="7">
        <v>6</v>
      </c>
      <c r="H95" s="7">
        <v>5.8</v>
      </c>
      <c r="I95" s="7">
        <v>8.1</v>
      </c>
      <c r="J95" s="7">
        <v>3.6</v>
      </c>
      <c r="K95" s="7">
        <v>6.4</v>
      </c>
      <c r="L95" s="7">
        <v>4.9000000000000004</v>
      </c>
      <c r="M95" s="7">
        <v>4.5999999999999996</v>
      </c>
      <c r="N95" s="7">
        <v>3.9</v>
      </c>
      <c r="O95" s="7">
        <v>4.5</v>
      </c>
      <c r="P95" s="7">
        <v>7.8</v>
      </c>
      <c r="Q95" s="7">
        <v>6.4</v>
      </c>
    </row>
    <row r="96" spans="1:17" x14ac:dyDescent="0.3">
      <c r="A96" s="7" t="s">
        <v>225</v>
      </c>
      <c r="B96" s="7" t="s">
        <v>32</v>
      </c>
      <c r="C96" s="7">
        <v>2023</v>
      </c>
      <c r="D96" s="7" t="s">
        <v>226</v>
      </c>
      <c r="E96" s="7">
        <v>66.8</v>
      </c>
      <c r="F96" s="7">
        <v>4.3</v>
      </c>
      <c r="G96" s="7">
        <v>3.8</v>
      </c>
      <c r="H96" s="7">
        <v>5.4</v>
      </c>
      <c r="I96" s="7">
        <v>4.8</v>
      </c>
      <c r="J96" s="7">
        <v>5.3</v>
      </c>
      <c r="K96" s="7">
        <v>5.0999999999999996</v>
      </c>
      <c r="L96" s="7">
        <v>9</v>
      </c>
      <c r="M96" s="7">
        <v>4</v>
      </c>
      <c r="N96" s="7">
        <v>7.3</v>
      </c>
      <c r="O96" s="7">
        <v>5.6</v>
      </c>
      <c r="P96" s="7">
        <v>8.8000000000000007</v>
      </c>
      <c r="Q96" s="7">
        <v>3.4</v>
      </c>
    </row>
    <row r="97" spans="1:17" x14ac:dyDescent="0.3">
      <c r="A97" s="7" t="s">
        <v>227</v>
      </c>
      <c r="B97" s="7" t="s">
        <v>32</v>
      </c>
      <c r="C97" s="7">
        <v>2023</v>
      </c>
      <c r="D97" s="7" t="s">
        <v>228</v>
      </c>
      <c r="E97" s="7">
        <v>66.400000000000006</v>
      </c>
      <c r="F97" s="7">
        <v>5.4</v>
      </c>
      <c r="G97" s="7">
        <v>5.8</v>
      </c>
      <c r="H97" s="7">
        <v>9.6999999999999993</v>
      </c>
      <c r="I97" s="7">
        <v>5.5</v>
      </c>
      <c r="J97" s="7">
        <v>4.3</v>
      </c>
      <c r="K97" s="7">
        <v>5.6</v>
      </c>
      <c r="L97" s="7">
        <v>2.8</v>
      </c>
      <c r="M97" s="7">
        <v>5.6</v>
      </c>
      <c r="N97" s="7">
        <v>5</v>
      </c>
      <c r="O97" s="7">
        <v>2.7</v>
      </c>
      <c r="P97" s="7">
        <v>7.5</v>
      </c>
      <c r="Q97" s="7">
        <v>6.5</v>
      </c>
    </row>
    <row r="98" spans="1:17" x14ac:dyDescent="0.3">
      <c r="A98" s="7" t="s">
        <v>229</v>
      </c>
      <c r="B98" s="7" t="s">
        <v>70</v>
      </c>
      <c r="C98" s="7">
        <v>2023</v>
      </c>
      <c r="D98" s="7" t="s">
        <v>230</v>
      </c>
      <c r="E98" s="7">
        <v>66.400000000000006</v>
      </c>
      <c r="F98" s="7">
        <v>4.3</v>
      </c>
      <c r="G98" s="7">
        <v>2.9</v>
      </c>
      <c r="H98" s="7">
        <v>6.9</v>
      </c>
      <c r="I98" s="7">
        <v>5.6</v>
      </c>
      <c r="J98" s="7">
        <v>4.0999999999999996</v>
      </c>
      <c r="K98" s="7">
        <v>8</v>
      </c>
      <c r="L98" s="7">
        <v>5.7</v>
      </c>
      <c r="M98" s="7">
        <v>4.4000000000000004</v>
      </c>
      <c r="N98" s="7">
        <v>5.5</v>
      </c>
      <c r="O98" s="7">
        <v>6.9</v>
      </c>
      <c r="P98" s="7">
        <v>7.5</v>
      </c>
      <c r="Q98" s="7">
        <v>4.5999999999999996</v>
      </c>
    </row>
    <row r="99" spans="1:17" x14ac:dyDescent="0.3">
      <c r="A99" s="7" t="s">
        <v>231</v>
      </c>
      <c r="B99" s="7" t="s">
        <v>32</v>
      </c>
      <c r="C99" s="7">
        <v>2023</v>
      </c>
      <c r="D99" s="7" t="s">
        <v>232</v>
      </c>
      <c r="E99" s="7">
        <v>65.599999999999994</v>
      </c>
      <c r="F99" s="7">
        <v>7</v>
      </c>
      <c r="G99" s="7">
        <v>4.4000000000000004</v>
      </c>
      <c r="H99" s="7">
        <v>6.9</v>
      </c>
      <c r="I99" s="7">
        <v>5.7</v>
      </c>
      <c r="J99" s="7">
        <v>4.4000000000000004</v>
      </c>
      <c r="K99" s="7">
        <v>4.0999999999999996</v>
      </c>
      <c r="L99" s="7">
        <v>4.7</v>
      </c>
      <c r="M99" s="7">
        <v>5.9</v>
      </c>
      <c r="N99" s="7">
        <v>6.5</v>
      </c>
      <c r="O99" s="7">
        <v>5.2</v>
      </c>
      <c r="P99" s="7">
        <v>7.1</v>
      </c>
      <c r="Q99" s="7">
        <v>3.7</v>
      </c>
    </row>
    <row r="100" spans="1:17" x14ac:dyDescent="0.3">
      <c r="A100" s="7" t="s">
        <v>233</v>
      </c>
      <c r="B100" s="7" t="s">
        <v>70</v>
      </c>
      <c r="C100" s="7">
        <v>2023</v>
      </c>
      <c r="D100" s="7" t="s">
        <v>234</v>
      </c>
      <c r="E100" s="7">
        <v>65.5</v>
      </c>
      <c r="F100" s="7">
        <v>6.7</v>
      </c>
      <c r="G100" s="7">
        <v>2.6</v>
      </c>
      <c r="H100" s="7">
        <v>3.1</v>
      </c>
      <c r="I100" s="7">
        <v>4.5999999999999996</v>
      </c>
      <c r="J100" s="7">
        <v>5.8</v>
      </c>
      <c r="K100" s="7">
        <v>5.9</v>
      </c>
      <c r="L100" s="7">
        <v>8.1</v>
      </c>
      <c r="M100" s="7">
        <v>6.8</v>
      </c>
      <c r="N100" s="7">
        <v>6.1</v>
      </c>
      <c r="O100" s="7">
        <v>4.2</v>
      </c>
      <c r="P100" s="7">
        <v>7.7</v>
      </c>
      <c r="Q100" s="7">
        <v>3.9</v>
      </c>
    </row>
    <row r="101" spans="1:17" x14ac:dyDescent="0.3">
      <c r="A101" s="7" t="s">
        <v>235</v>
      </c>
      <c r="B101" s="7" t="s">
        <v>32</v>
      </c>
      <c r="C101" s="7">
        <v>2023</v>
      </c>
      <c r="D101" s="7" t="s">
        <v>236</v>
      </c>
      <c r="E101" s="7">
        <v>65.3</v>
      </c>
      <c r="F101" s="7">
        <v>4.3</v>
      </c>
      <c r="G101" s="7">
        <v>3.2</v>
      </c>
      <c r="H101" s="7">
        <v>9.5</v>
      </c>
      <c r="I101" s="7">
        <v>2.7</v>
      </c>
      <c r="J101" s="7">
        <v>4.8</v>
      </c>
      <c r="K101" s="7">
        <v>3.6</v>
      </c>
      <c r="L101" s="7">
        <v>7.6</v>
      </c>
      <c r="M101" s="7">
        <v>3.8</v>
      </c>
      <c r="N101" s="7">
        <v>8.1</v>
      </c>
      <c r="O101" s="7">
        <v>5.0999999999999996</v>
      </c>
      <c r="P101" s="7">
        <v>8.5</v>
      </c>
      <c r="Q101" s="7">
        <v>4.0999999999999996</v>
      </c>
    </row>
    <row r="102" spans="1:17" x14ac:dyDescent="0.3">
      <c r="A102" s="7" t="s">
        <v>237</v>
      </c>
      <c r="B102" s="7" t="s">
        <v>70</v>
      </c>
      <c r="C102" s="7">
        <v>2023</v>
      </c>
      <c r="D102" s="7" t="s">
        <v>238</v>
      </c>
      <c r="E102" s="7">
        <v>65.099999999999994</v>
      </c>
      <c r="F102" s="7">
        <v>4.7</v>
      </c>
      <c r="G102" s="7">
        <v>3.5</v>
      </c>
      <c r="H102" s="7">
        <v>5.0999999999999996</v>
      </c>
      <c r="I102" s="7">
        <v>10</v>
      </c>
      <c r="J102" s="7">
        <v>3.7</v>
      </c>
      <c r="K102" s="7">
        <v>6.9</v>
      </c>
      <c r="L102" s="7">
        <v>4.0999999999999996</v>
      </c>
      <c r="M102" s="7">
        <v>4.9000000000000004</v>
      </c>
      <c r="N102" s="7">
        <v>3.8</v>
      </c>
      <c r="O102" s="7">
        <v>3.6</v>
      </c>
      <c r="P102" s="7">
        <v>5.0999999999999996</v>
      </c>
      <c r="Q102" s="7">
        <v>9.6999999999999993</v>
      </c>
    </row>
    <row r="103" spans="1:17" x14ac:dyDescent="0.3">
      <c r="A103" s="7" t="s">
        <v>239</v>
      </c>
      <c r="B103" s="7" t="s">
        <v>70</v>
      </c>
      <c r="C103" s="7">
        <v>2023</v>
      </c>
      <c r="D103" s="7" t="s">
        <v>240</v>
      </c>
      <c r="E103" s="7">
        <v>65.099999999999994</v>
      </c>
      <c r="F103" s="7">
        <v>4.0999999999999996</v>
      </c>
      <c r="G103" s="7">
        <v>1.4</v>
      </c>
      <c r="H103" s="7">
        <v>9.5</v>
      </c>
      <c r="I103" s="7">
        <v>3</v>
      </c>
      <c r="J103" s="7">
        <v>5.7</v>
      </c>
      <c r="K103" s="7">
        <v>3.6</v>
      </c>
      <c r="L103" s="7">
        <v>8</v>
      </c>
      <c r="M103" s="7">
        <v>2.9</v>
      </c>
      <c r="N103" s="7">
        <v>8.6999999999999993</v>
      </c>
      <c r="O103" s="7">
        <v>5.3</v>
      </c>
      <c r="P103" s="7">
        <v>7.6</v>
      </c>
      <c r="Q103" s="7">
        <v>5.3</v>
      </c>
    </row>
    <row r="104" spans="1:17" x14ac:dyDescent="0.3">
      <c r="A104" s="7" t="s">
        <v>241</v>
      </c>
      <c r="B104" s="7" t="s">
        <v>32</v>
      </c>
      <c r="C104" s="7">
        <v>2023</v>
      </c>
      <c r="D104" s="7" t="s">
        <v>242</v>
      </c>
      <c r="E104" s="7">
        <v>65.099999999999994</v>
      </c>
      <c r="F104" s="7">
        <v>6.5</v>
      </c>
      <c r="G104" s="7">
        <v>3.1</v>
      </c>
      <c r="H104" s="7">
        <v>6.5</v>
      </c>
      <c r="I104" s="7">
        <v>3.2</v>
      </c>
      <c r="J104" s="7">
        <v>6.1</v>
      </c>
      <c r="K104" s="7">
        <v>3.3</v>
      </c>
      <c r="L104" s="7">
        <v>8.1</v>
      </c>
      <c r="M104" s="7">
        <v>4.7</v>
      </c>
      <c r="N104" s="7">
        <v>9.4</v>
      </c>
      <c r="O104" s="7">
        <v>4.9000000000000004</v>
      </c>
      <c r="P104" s="7">
        <v>7.2</v>
      </c>
      <c r="Q104" s="7">
        <v>2.1</v>
      </c>
    </row>
    <row r="105" spans="1:17" x14ac:dyDescent="0.3">
      <c r="A105" s="7" t="s">
        <v>243</v>
      </c>
      <c r="B105" s="7" t="s">
        <v>32</v>
      </c>
      <c r="C105" s="7">
        <v>2023</v>
      </c>
      <c r="D105" s="7" t="s">
        <v>244</v>
      </c>
      <c r="E105" s="7">
        <v>64.5</v>
      </c>
      <c r="F105" s="7">
        <v>5.6</v>
      </c>
      <c r="G105" s="7">
        <v>2.2999999999999998</v>
      </c>
      <c r="H105" s="7">
        <v>5.3</v>
      </c>
      <c r="I105" s="7">
        <v>4.0999999999999996</v>
      </c>
      <c r="J105" s="7">
        <v>5.6</v>
      </c>
      <c r="K105" s="7">
        <v>5.0999999999999996</v>
      </c>
      <c r="L105" s="7">
        <v>9.8000000000000007</v>
      </c>
      <c r="M105" s="7">
        <v>4.0999999999999996</v>
      </c>
      <c r="N105" s="7">
        <v>8</v>
      </c>
      <c r="O105" s="7">
        <v>4.5</v>
      </c>
      <c r="P105" s="7">
        <v>7.8</v>
      </c>
      <c r="Q105" s="7">
        <v>2.2999999999999998</v>
      </c>
    </row>
    <row r="106" spans="1:17" x14ac:dyDescent="0.3">
      <c r="A106" s="7" t="s">
        <v>245</v>
      </c>
      <c r="B106" s="7" t="s">
        <v>70</v>
      </c>
      <c r="C106" s="7">
        <v>2023</v>
      </c>
      <c r="D106" s="7" t="s">
        <v>246</v>
      </c>
      <c r="E106" s="7">
        <v>63.7</v>
      </c>
      <c r="F106" s="7">
        <v>5.7</v>
      </c>
      <c r="G106" s="7">
        <v>2.9</v>
      </c>
      <c r="H106" s="7">
        <v>4.7</v>
      </c>
      <c r="I106" s="7">
        <v>4.7</v>
      </c>
      <c r="J106" s="7">
        <v>6.9</v>
      </c>
      <c r="K106" s="7">
        <v>4.9000000000000004</v>
      </c>
      <c r="L106" s="7">
        <v>6.4</v>
      </c>
      <c r="M106" s="7">
        <v>5.7</v>
      </c>
      <c r="N106" s="7">
        <v>5.0999999999999996</v>
      </c>
      <c r="O106" s="7">
        <v>5.7</v>
      </c>
      <c r="P106" s="7">
        <v>7.8</v>
      </c>
      <c r="Q106" s="7">
        <v>3.2</v>
      </c>
    </row>
    <row r="107" spans="1:17" x14ac:dyDescent="0.3">
      <c r="A107" s="7" t="s">
        <v>247</v>
      </c>
      <c r="B107" s="7" t="s">
        <v>32</v>
      </c>
      <c r="C107" s="7">
        <v>2023</v>
      </c>
      <c r="D107" s="7" t="s">
        <v>248</v>
      </c>
      <c r="E107" s="7">
        <v>62.9</v>
      </c>
      <c r="F107" s="7">
        <v>5.2</v>
      </c>
      <c r="G107" s="7">
        <v>3.5</v>
      </c>
      <c r="H107" s="7">
        <v>3.4</v>
      </c>
      <c r="I107" s="7">
        <v>5.2</v>
      </c>
      <c r="J107" s="7">
        <v>2.6</v>
      </c>
      <c r="K107" s="7">
        <v>5.2</v>
      </c>
      <c r="L107" s="7">
        <v>6.9</v>
      </c>
      <c r="M107" s="7">
        <v>5.4</v>
      </c>
      <c r="N107" s="7">
        <v>6.9</v>
      </c>
      <c r="O107" s="7">
        <v>4.9000000000000004</v>
      </c>
      <c r="P107" s="7">
        <v>8.1</v>
      </c>
      <c r="Q107" s="7">
        <v>5.6</v>
      </c>
    </row>
    <row r="108" spans="1:17" x14ac:dyDescent="0.3">
      <c r="A108" s="7" t="s">
        <v>249</v>
      </c>
      <c r="B108" s="7" t="s">
        <v>48</v>
      </c>
      <c r="C108" s="7">
        <v>2023</v>
      </c>
      <c r="D108" s="7" t="s">
        <v>250</v>
      </c>
      <c r="E108" s="7">
        <v>62.3</v>
      </c>
      <c r="F108" s="7">
        <v>7.4</v>
      </c>
      <c r="G108" s="7">
        <v>3.5</v>
      </c>
      <c r="H108" s="7">
        <v>3</v>
      </c>
      <c r="I108" s="7">
        <v>6.8</v>
      </c>
      <c r="J108" s="7">
        <v>6.6</v>
      </c>
      <c r="K108" s="7">
        <v>5.8</v>
      </c>
      <c r="L108" s="7">
        <v>3.2</v>
      </c>
      <c r="M108" s="7">
        <v>6.8</v>
      </c>
      <c r="N108" s="7">
        <v>3.8</v>
      </c>
      <c r="O108" s="7">
        <v>4</v>
      </c>
      <c r="P108" s="7">
        <v>5.9</v>
      </c>
      <c r="Q108" s="7">
        <v>5.5</v>
      </c>
    </row>
    <row r="109" spans="1:17" x14ac:dyDescent="0.3">
      <c r="A109" s="7" t="s">
        <v>251</v>
      </c>
      <c r="B109" s="7" t="s">
        <v>93</v>
      </c>
      <c r="C109" s="7">
        <v>2023</v>
      </c>
      <c r="D109" s="7" t="s">
        <v>252</v>
      </c>
      <c r="E109" s="7">
        <v>61.9</v>
      </c>
      <c r="F109" s="7">
        <v>4.8</v>
      </c>
      <c r="G109" s="7">
        <v>2.2000000000000002</v>
      </c>
      <c r="H109" s="7">
        <v>1.6</v>
      </c>
      <c r="I109" s="7">
        <v>9.5</v>
      </c>
      <c r="J109" s="7">
        <v>5.3</v>
      </c>
      <c r="K109" s="7">
        <v>6.9</v>
      </c>
      <c r="L109" s="7">
        <v>4.2</v>
      </c>
      <c r="M109" s="7">
        <v>7</v>
      </c>
      <c r="N109" s="7">
        <v>5.2</v>
      </c>
      <c r="O109" s="7">
        <v>7</v>
      </c>
      <c r="P109" s="7">
        <v>3.7</v>
      </c>
      <c r="Q109" s="7">
        <v>4.5</v>
      </c>
    </row>
    <row r="110" spans="1:17" x14ac:dyDescent="0.3">
      <c r="A110" s="7" t="s">
        <v>253</v>
      </c>
      <c r="B110" s="7" t="s">
        <v>61</v>
      </c>
      <c r="C110" s="7">
        <v>2023</v>
      </c>
      <c r="D110" s="7" t="s">
        <v>254</v>
      </c>
      <c r="E110" s="7">
        <v>61.6</v>
      </c>
      <c r="F110" s="7">
        <v>5.8</v>
      </c>
      <c r="G110" s="7">
        <v>3</v>
      </c>
      <c r="H110" s="7">
        <v>5.9</v>
      </c>
      <c r="I110" s="7">
        <v>8.1999999999999993</v>
      </c>
      <c r="J110" s="7">
        <v>3.9</v>
      </c>
      <c r="K110" s="7">
        <v>3.5</v>
      </c>
      <c r="L110" s="7">
        <v>4.4000000000000004</v>
      </c>
      <c r="M110" s="7">
        <v>6.1</v>
      </c>
      <c r="N110" s="7">
        <v>3.4</v>
      </c>
      <c r="O110" s="7">
        <v>6.5</v>
      </c>
      <c r="P110" s="7">
        <v>4.8</v>
      </c>
      <c r="Q110" s="7">
        <v>6.1</v>
      </c>
    </row>
    <row r="111" spans="1:17" x14ac:dyDescent="0.3">
      <c r="A111" s="7" t="s">
        <v>255</v>
      </c>
      <c r="B111" s="7" t="s">
        <v>48</v>
      </c>
      <c r="C111" s="7">
        <v>2023</v>
      </c>
      <c r="D111" s="7" t="s">
        <v>256</v>
      </c>
      <c r="E111" s="7">
        <v>60.8</v>
      </c>
      <c r="F111" s="7">
        <v>6.4</v>
      </c>
      <c r="G111" s="7">
        <v>2.6</v>
      </c>
      <c r="H111" s="7">
        <v>4.5999999999999996</v>
      </c>
      <c r="I111" s="7">
        <v>6.7</v>
      </c>
      <c r="J111" s="7">
        <v>4.7</v>
      </c>
      <c r="K111" s="7">
        <v>4.5999999999999996</v>
      </c>
      <c r="L111" s="7">
        <v>5.4</v>
      </c>
      <c r="M111" s="7">
        <v>6.4</v>
      </c>
      <c r="N111" s="7">
        <v>4.0999999999999996</v>
      </c>
      <c r="O111" s="7">
        <v>5.5</v>
      </c>
      <c r="P111" s="7">
        <v>6.2</v>
      </c>
      <c r="Q111" s="7">
        <v>3.6</v>
      </c>
    </row>
    <row r="112" spans="1:17" x14ac:dyDescent="0.3">
      <c r="A112" s="7" t="s">
        <v>257</v>
      </c>
      <c r="B112" s="7" t="s">
        <v>32</v>
      </c>
      <c r="C112" s="7">
        <v>2023</v>
      </c>
      <c r="D112" s="7" t="s">
        <v>258</v>
      </c>
      <c r="E112" s="7">
        <v>60.6</v>
      </c>
      <c r="F112" s="7">
        <v>4.0999999999999996</v>
      </c>
      <c r="G112" s="7">
        <v>2.2999999999999998</v>
      </c>
      <c r="H112" s="7">
        <v>7.4</v>
      </c>
      <c r="I112" s="7">
        <v>4.5999999999999996</v>
      </c>
      <c r="J112" s="7">
        <v>2.6</v>
      </c>
      <c r="K112" s="7">
        <v>5.0999999999999996</v>
      </c>
      <c r="L112" s="7">
        <v>8.4</v>
      </c>
      <c r="M112" s="7">
        <v>4</v>
      </c>
      <c r="N112" s="7">
        <v>7.1</v>
      </c>
      <c r="O112" s="7">
        <v>4</v>
      </c>
      <c r="P112" s="7">
        <v>7.9</v>
      </c>
      <c r="Q112" s="7">
        <v>3.1</v>
      </c>
    </row>
    <row r="113" spans="1:17" x14ac:dyDescent="0.3">
      <c r="A113" s="7" t="s">
        <v>259</v>
      </c>
      <c r="B113" s="7" t="s">
        <v>48</v>
      </c>
      <c r="C113" s="7">
        <v>2023</v>
      </c>
      <c r="D113" s="7" t="s">
        <v>260</v>
      </c>
      <c r="E113" s="7">
        <v>60.3</v>
      </c>
      <c r="F113" s="7">
        <v>8.1</v>
      </c>
      <c r="G113" s="7">
        <v>3.6</v>
      </c>
      <c r="H113" s="7">
        <v>4.2</v>
      </c>
      <c r="I113" s="7">
        <v>5.9</v>
      </c>
      <c r="J113" s="7">
        <v>6.9</v>
      </c>
      <c r="K113" s="7">
        <v>6.8</v>
      </c>
      <c r="L113" s="7">
        <v>3.1</v>
      </c>
      <c r="M113" s="7">
        <v>7.2</v>
      </c>
      <c r="N113" s="7">
        <v>2.2000000000000002</v>
      </c>
      <c r="O113" s="7">
        <v>4.2</v>
      </c>
      <c r="P113" s="7">
        <v>3.5</v>
      </c>
      <c r="Q113" s="7">
        <v>4.5999999999999996</v>
      </c>
    </row>
    <row r="114" spans="1:17" x14ac:dyDescent="0.3">
      <c r="A114" s="7" t="s">
        <v>261</v>
      </c>
      <c r="B114" s="7" t="s">
        <v>48</v>
      </c>
      <c r="C114" s="7">
        <v>2023</v>
      </c>
      <c r="D114" s="7" t="s">
        <v>262</v>
      </c>
      <c r="E114" s="7">
        <v>60.3</v>
      </c>
      <c r="F114" s="7">
        <v>4.2</v>
      </c>
      <c r="G114" s="7">
        <v>6.3</v>
      </c>
      <c r="H114" s="7">
        <v>5.4</v>
      </c>
      <c r="I114" s="7">
        <v>6.4</v>
      </c>
      <c r="J114" s="7">
        <v>4.3</v>
      </c>
      <c r="K114" s="7">
        <v>6.3</v>
      </c>
      <c r="L114" s="7">
        <v>4.5</v>
      </c>
      <c r="M114" s="7">
        <v>4.2</v>
      </c>
      <c r="N114" s="7">
        <v>2.4</v>
      </c>
      <c r="O114" s="7">
        <v>4.0999999999999996</v>
      </c>
      <c r="P114" s="7">
        <v>7.3</v>
      </c>
      <c r="Q114" s="7">
        <v>4.9000000000000004</v>
      </c>
    </row>
    <row r="115" spans="1:17" x14ac:dyDescent="0.3">
      <c r="A115" s="7" t="s">
        <v>263</v>
      </c>
      <c r="B115" s="7" t="s">
        <v>61</v>
      </c>
      <c r="C115" s="7">
        <v>2023</v>
      </c>
      <c r="D115" s="7" t="s">
        <v>264</v>
      </c>
      <c r="E115" s="7">
        <v>60.1</v>
      </c>
      <c r="F115" s="7">
        <v>6.2</v>
      </c>
      <c r="G115" s="7">
        <v>3.6</v>
      </c>
      <c r="H115" s="7">
        <v>2.4</v>
      </c>
      <c r="I115" s="7">
        <v>8</v>
      </c>
      <c r="J115" s="7">
        <v>5</v>
      </c>
      <c r="K115" s="7">
        <v>5.9</v>
      </c>
      <c r="L115" s="7">
        <v>3.5</v>
      </c>
      <c r="M115" s="7">
        <v>5.6</v>
      </c>
      <c r="N115" s="7">
        <v>2.2999999999999998</v>
      </c>
      <c r="O115" s="7">
        <v>4.2</v>
      </c>
      <c r="P115" s="7">
        <v>5.5</v>
      </c>
      <c r="Q115" s="7">
        <v>7.9</v>
      </c>
    </row>
    <row r="116" spans="1:17" x14ac:dyDescent="0.3">
      <c r="A116" s="7" t="s">
        <v>265</v>
      </c>
      <c r="B116" s="7" t="s">
        <v>93</v>
      </c>
      <c r="C116" s="7">
        <v>2023</v>
      </c>
      <c r="D116" s="7" t="s">
        <v>266</v>
      </c>
      <c r="E116" s="7">
        <v>59.8</v>
      </c>
      <c r="F116" s="7">
        <v>5</v>
      </c>
      <c r="G116" s="7">
        <v>3</v>
      </c>
      <c r="H116" s="7">
        <v>4.7</v>
      </c>
      <c r="I116" s="7">
        <v>5</v>
      </c>
      <c r="J116" s="7">
        <v>3.6</v>
      </c>
      <c r="K116" s="7">
        <v>6.9</v>
      </c>
      <c r="L116" s="7">
        <v>3.4</v>
      </c>
      <c r="M116" s="7">
        <v>5.4</v>
      </c>
      <c r="N116" s="7">
        <v>5.6</v>
      </c>
      <c r="O116" s="7">
        <v>6.8</v>
      </c>
      <c r="P116" s="7">
        <v>4.3</v>
      </c>
      <c r="Q116" s="7">
        <v>6.1</v>
      </c>
    </row>
    <row r="117" spans="1:17" x14ac:dyDescent="0.3">
      <c r="A117" s="7" t="s">
        <v>267</v>
      </c>
      <c r="B117" s="7" t="s">
        <v>93</v>
      </c>
      <c r="C117" s="7">
        <v>2023</v>
      </c>
      <c r="D117" s="7" t="s">
        <v>268</v>
      </c>
      <c r="E117" s="7">
        <v>59.7</v>
      </c>
      <c r="F117" s="7">
        <v>5.5</v>
      </c>
      <c r="G117" s="7">
        <v>2.8</v>
      </c>
      <c r="H117" s="7">
        <v>7</v>
      </c>
      <c r="I117" s="7">
        <v>5.7</v>
      </c>
      <c r="J117" s="7">
        <v>4.7</v>
      </c>
      <c r="K117" s="7">
        <v>7.7</v>
      </c>
      <c r="L117" s="7">
        <v>4</v>
      </c>
      <c r="M117" s="7">
        <v>4.7</v>
      </c>
      <c r="N117" s="7">
        <v>4</v>
      </c>
      <c r="O117" s="7">
        <v>3.4</v>
      </c>
      <c r="P117" s="7">
        <v>5.8</v>
      </c>
      <c r="Q117" s="7">
        <v>4.4000000000000004</v>
      </c>
    </row>
    <row r="118" spans="1:17" x14ac:dyDescent="0.3">
      <c r="A118" s="7" t="s">
        <v>269</v>
      </c>
      <c r="B118" s="7" t="s">
        <v>93</v>
      </c>
      <c r="C118" s="7">
        <v>2023</v>
      </c>
      <c r="D118" s="7" t="s">
        <v>270</v>
      </c>
      <c r="E118" s="7">
        <v>59.5</v>
      </c>
      <c r="F118" s="7">
        <v>5.9</v>
      </c>
      <c r="G118" s="7">
        <v>3.2</v>
      </c>
      <c r="H118" s="7">
        <v>2.2000000000000002</v>
      </c>
      <c r="I118" s="7">
        <v>5.6</v>
      </c>
      <c r="J118" s="7">
        <v>3.8</v>
      </c>
      <c r="K118" s="7">
        <v>5.6</v>
      </c>
      <c r="L118" s="7">
        <v>7.6</v>
      </c>
      <c r="M118" s="7">
        <v>4.5</v>
      </c>
      <c r="N118" s="7">
        <v>6.3</v>
      </c>
      <c r="O118" s="7">
        <v>3.4</v>
      </c>
      <c r="P118" s="7">
        <v>7</v>
      </c>
      <c r="Q118" s="7">
        <v>4.4000000000000004</v>
      </c>
    </row>
    <row r="119" spans="1:17" x14ac:dyDescent="0.3">
      <c r="A119" s="7" t="s">
        <v>271</v>
      </c>
      <c r="B119" s="7" t="s">
        <v>93</v>
      </c>
      <c r="C119" s="7">
        <v>2023</v>
      </c>
      <c r="D119" s="7" t="s">
        <v>272</v>
      </c>
      <c r="E119" s="7">
        <v>58.3</v>
      </c>
      <c r="F119" s="7">
        <v>4.4000000000000004</v>
      </c>
      <c r="G119" s="7">
        <v>3.9</v>
      </c>
      <c r="H119" s="7">
        <v>4.8</v>
      </c>
      <c r="I119" s="7">
        <v>4.7</v>
      </c>
      <c r="J119" s="7">
        <v>3.5</v>
      </c>
      <c r="K119" s="7">
        <v>3.6</v>
      </c>
      <c r="L119" s="7">
        <v>8</v>
      </c>
      <c r="M119" s="7">
        <v>3.8</v>
      </c>
      <c r="N119" s="7">
        <v>7.5</v>
      </c>
      <c r="O119" s="7">
        <v>3.5</v>
      </c>
      <c r="P119" s="7">
        <v>6.9</v>
      </c>
      <c r="Q119" s="7">
        <v>3.7</v>
      </c>
    </row>
    <row r="120" spans="1:17" x14ac:dyDescent="0.3">
      <c r="A120" s="7" t="s">
        <v>273</v>
      </c>
      <c r="B120" s="7" t="s">
        <v>93</v>
      </c>
      <c r="C120" s="7">
        <v>2023</v>
      </c>
      <c r="D120" s="7" t="s">
        <v>274</v>
      </c>
      <c r="E120" s="7">
        <v>58</v>
      </c>
      <c r="F120" s="7">
        <v>4.0999999999999996</v>
      </c>
      <c r="G120" s="7">
        <v>3.6</v>
      </c>
      <c r="H120" s="7">
        <v>9.3000000000000007</v>
      </c>
      <c r="I120" s="7">
        <v>5.4</v>
      </c>
      <c r="J120" s="7">
        <v>2.4</v>
      </c>
      <c r="K120" s="7">
        <v>5.8</v>
      </c>
      <c r="L120" s="7">
        <v>3.9</v>
      </c>
      <c r="M120" s="7">
        <v>3.8</v>
      </c>
      <c r="N120" s="7">
        <v>2.9</v>
      </c>
      <c r="O120" s="7">
        <v>4</v>
      </c>
      <c r="P120" s="7">
        <v>6.5</v>
      </c>
      <c r="Q120" s="7">
        <v>6.3</v>
      </c>
    </row>
    <row r="121" spans="1:17" x14ac:dyDescent="0.3">
      <c r="A121" s="7" t="s">
        <v>275</v>
      </c>
      <c r="B121" s="7" t="s">
        <v>32</v>
      </c>
      <c r="C121" s="7">
        <v>2023</v>
      </c>
      <c r="D121" s="7" t="s">
        <v>276</v>
      </c>
      <c r="E121" s="7">
        <v>57</v>
      </c>
      <c r="F121" s="7">
        <v>3.4</v>
      </c>
      <c r="G121" s="7">
        <v>5.9</v>
      </c>
      <c r="H121" s="7">
        <v>4.5</v>
      </c>
      <c r="I121" s="7">
        <v>3.5</v>
      </c>
      <c r="J121" s="7">
        <v>4.5</v>
      </c>
      <c r="K121" s="7">
        <v>5.6</v>
      </c>
      <c r="L121" s="7">
        <v>4.2</v>
      </c>
      <c r="M121" s="7">
        <v>3.3</v>
      </c>
      <c r="N121" s="7">
        <v>3</v>
      </c>
      <c r="O121" s="7">
        <v>2.9</v>
      </c>
      <c r="P121" s="7">
        <v>7.9</v>
      </c>
      <c r="Q121" s="7">
        <v>8.3000000000000007</v>
      </c>
    </row>
    <row r="122" spans="1:17" x14ac:dyDescent="0.3">
      <c r="A122" s="7" t="s">
        <v>277</v>
      </c>
      <c r="B122" s="7" t="s">
        <v>93</v>
      </c>
      <c r="C122" s="7">
        <v>2023</v>
      </c>
      <c r="D122" s="7" t="s">
        <v>278</v>
      </c>
      <c r="E122" s="7">
        <v>56.8</v>
      </c>
      <c r="F122" s="7">
        <v>4.0999999999999996</v>
      </c>
      <c r="G122" s="7">
        <v>2.8</v>
      </c>
      <c r="H122" s="7">
        <v>3.5</v>
      </c>
      <c r="I122" s="7">
        <v>8.5</v>
      </c>
      <c r="J122" s="7">
        <v>2.9</v>
      </c>
      <c r="K122" s="7">
        <v>6.1</v>
      </c>
      <c r="L122" s="7">
        <v>5</v>
      </c>
      <c r="M122" s="7">
        <v>3.8</v>
      </c>
      <c r="N122" s="7">
        <v>3.6</v>
      </c>
      <c r="O122" s="7">
        <v>4.8</v>
      </c>
      <c r="P122" s="7">
        <v>6.2</v>
      </c>
      <c r="Q122" s="7">
        <v>5.5</v>
      </c>
    </row>
    <row r="123" spans="1:17" x14ac:dyDescent="0.3">
      <c r="A123" s="7" t="s">
        <v>279</v>
      </c>
      <c r="B123" s="7" t="s">
        <v>93</v>
      </c>
      <c r="C123" s="7">
        <v>2023</v>
      </c>
      <c r="D123" s="7" t="s">
        <v>280</v>
      </c>
      <c r="E123" s="7">
        <v>55.3</v>
      </c>
      <c r="F123" s="7">
        <v>7.8</v>
      </c>
      <c r="G123" s="7">
        <v>3.1</v>
      </c>
      <c r="H123" s="7">
        <v>3.7</v>
      </c>
      <c r="I123" s="7">
        <v>4.5</v>
      </c>
      <c r="J123" s="7">
        <v>6.8</v>
      </c>
      <c r="K123" s="7">
        <v>6.6</v>
      </c>
      <c r="L123" s="7">
        <v>2.5</v>
      </c>
      <c r="M123" s="7">
        <v>6.3</v>
      </c>
      <c r="N123" s="7">
        <v>5</v>
      </c>
      <c r="O123" s="7">
        <v>3.4</v>
      </c>
      <c r="P123" s="7">
        <v>3.3</v>
      </c>
      <c r="Q123" s="7">
        <v>2.2999999999999998</v>
      </c>
    </row>
    <row r="124" spans="1:17" x14ac:dyDescent="0.3">
      <c r="A124" s="7" t="s">
        <v>281</v>
      </c>
      <c r="B124" s="7" t="s">
        <v>70</v>
      </c>
      <c r="C124" s="7">
        <v>2023</v>
      </c>
      <c r="D124" s="7" t="s">
        <v>282</v>
      </c>
      <c r="E124" s="7">
        <v>55.1</v>
      </c>
      <c r="F124" s="7">
        <v>4.0999999999999996</v>
      </c>
      <c r="G124" s="7">
        <v>5.3</v>
      </c>
      <c r="H124" s="7">
        <v>4</v>
      </c>
      <c r="I124" s="7">
        <v>4</v>
      </c>
      <c r="J124" s="7">
        <v>3.2</v>
      </c>
      <c r="K124" s="7">
        <v>6</v>
      </c>
      <c r="L124" s="7">
        <v>5.8</v>
      </c>
      <c r="M124" s="7">
        <v>4.3</v>
      </c>
      <c r="N124" s="7">
        <v>3.9</v>
      </c>
      <c r="O124" s="7">
        <v>3.3</v>
      </c>
      <c r="P124" s="7">
        <v>4.0999999999999996</v>
      </c>
      <c r="Q124" s="7">
        <v>7.1</v>
      </c>
    </row>
    <row r="125" spans="1:17" x14ac:dyDescent="0.3">
      <c r="A125" s="7" t="s">
        <v>283</v>
      </c>
      <c r="B125" s="7" t="s">
        <v>32</v>
      </c>
      <c r="C125" s="7">
        <v>2023</v>
      </c>
      <c r="D125" s="7" t="s">
        <v>284</v>
      </c>
      <c r="E125" s="7">
        <v>55</v>
      </c>
      <c r="F125" s="7">
        <v>5.0999999999999996</v>
      </c>
      <c r="G125" s="7">
        <v>3.2</v>
      </c>
      <c r="H125" s="7">
        <v>4.8</v>
      </c>
      <c r="I125" s="7">
        <v>4.0999999999999996</v>
      </c>
      <c r="J125" s="7">
        <v>3.5</v>
      </c>
      <c r="K125" s="7">
        <v>3</v>
      </c>
      <c r="L125" s="7">
        <v>6.5</v>
      </c>
      <c r="M125" s="7">
        <v>3.7</v>
      </c>
      <c r="N125" s="7">
        <v>7.5</v>
      </c>
      <c r="O125" s="7">
        <v>4.8</v>
      </c>
      <c r="P125" s="7">
        <v>6.8</v>
      </c>
      <c r="Q125" s="7">
        <v>2</v>
      </c>
    </row>
    <row r="126" spans="1:17" x14ac:dyDescent="0.3">
      <c r="A126" s="7" t="s">
        <v>285</v>
      </c>
      <c r="B126" s="7" t="s">
        <v>93</v>
      </c>
      <c r="C126" s="7">
        <v>2023</v>
      </c>
      <c r="D126" s="7" t="s">
        <v>286</v>
      </c>
      <c r="E126" s="7">
        <v>54.7</v>
      </c>
      <c r="F126" s="7">
        <v>2.8</v>
      </c>
      <c r="G126" s="7">
        <v>1.1000000000000001</v>
      </c>
      <c r="H126" s="7">
        <v>7.1</v>
      </c>
      <c r="I126" s="7">
        <v>3.4</v>
      </c>
      <c r="J126" s="7">
        <v>6.9</v>
      </c>
      <c r="K126" s="7">
        <v>3</v>
      </c>
      <c r="L126" s="7">
        <v>7.7</v>
      </c>
      <c r="M126" s="7">
        <v>2</v>
      </c>
      <c r="N126" s="7">
        <v>6.3</v>
      </c>
      <c r="O126" s="7">
        <v>3.9</v>
      </c>
      <c r="P126" s="7">
        <v>7.4</v>
      </c>
      <c r="Q126" s="7">
        <v>3.1</v>
      </c>
    </row>
    <row r="127" spans="1:17" x14ac:dyDescent="0.3">
      <c r="A127" s="7" t="s">
        <v>287</v>
      </c>
      <c r="B127" s="7" t="s">
        <v>39</v>
      </c>
      <c r="C127" s="7">
        <v>2023</v>
      </c>
      <c r="D127" s="7" t="s">
        <v>288</v>
      </c>
      <c r="E127" s="7">
        <v>53.8</v>
      </c>
      <c r="F127" s="7">
        <v>3.7</v>
      </c>
      <c r="G127" s="7">
        <v>2.7</v>
      </c>
      <c r="H127" s="7">
        <v>3.6</v>
      </c>
      <c r="I127" s="7">
        <v>6.2</v>
      </c>
      <c r="J127" s="7">
        <v>5.0999999999999996</v>
      </c>
      <c r="K127" s="7">
        <v>6.6</v>
      </c>
      <c r="L127" s="7">
        <v>3.6</v>
      </c>
      <c r="M127" s="7">
        <v>3.8</v>
      </c>
      <c r="N127" s="7">
        <v>3.8</v>
      </c>
      <c r="O127" s="7">
        <v>4.9000000000000004</v>
      </c>
      <c r="P127" s="7">
        <v>3.7</v>
      </c>
      <c r="Q127" s="7">
        <v>6.1</v>
      </c>
    </row>
    <row r="128" spans="1:17" x14ac:dyDescent="0.3">
      <c r="A128" s="7" t="s">
        <v>289</v>
      </c>
      <c r="B128" s="7" t="s">
        <v>61</v>
      </c>
      <c r="C128" s="7">
        <v>2023</v>
      </c>
      <c r="D128" s="7" t="s">
        <v>290</v>
      </c>
      <c r="E128" s="7">
        <v>53.7</v>
      </c>
      <c r="F128" s="7">
        <v>4.0999999999999996</v>
      </c>
      <c r="G128" s="7">
        <v>2.2000000000000002</v>
      </c>
      <c r="H128" s="7">
        <v>3.6</v>
      </c>
      <c r="I128" s="7">
        <v>7.7</v>
      </c>
      <c r="J128" s="7">
        <v>4.5999999999999996</v>
      </c>
      <c r="K128" s="7">
        <v>5.9</v>
      </c>
      <c r="L128" s="7">
        <v>3.7</v>
      </c>
      <c r="M128" s="7">
        <v>4.0999999999999996</v>
      </c>
      <c r="N128" s="7">
        <v>1.5</v>
      </c>
      <c r="O128" s="7">
        <v>4.8</v>
      </c>
      <c r="P128" s="7">
        <v>5.6</v>
      </c>
      <c r="Q128" s="7">
        <v>5.9</v>
      </c>
    </row>
    <row r="129" spans="1:17" x14ac:dyDescent="0.3">
      <c r="A129" s="7" t="s">
        <v>291</v>
      </c>
      <c r="B129" s="7" t="s">
        <v>61</v>
      </c>
      <c r="C129" s="7">
        <v>2023</v>
      </c>
      <c r="D129" s="7" t="s">
        <v>292</v>
      </c>
      <c r="E129" s="7">
        <v>53.3</v>
      </c>
      <c r="F129" s="7">
        <v>4.2</v>
      </c>
      <c r="G129" s="7">
        <v>2.2999999999999998</v>
      </c>
      <c r="H129" s="7">
        <v>3.9</v>
      </c>
      <c r="I129" s="7">
        <v>5.3</v>
      </c>
      <c r="J129" s="7">
        <v>5.3</v>
      </c>
      <c r="K129" s="7">
        <v>3.8</v>
      </c>
      <c r="L129" s="7">
        <v>3.5</v>
      </c>
      <c r="M129" s="7">
        <v>2.4</v>
      </c>
      <c r="N129" s="7">
        <v>4.5999999999999996</v>
      </c>
      <c r="O129" s="7">
        <v>5.2</v>
      </c>
      <c r="P129" s="7">
        <v>6</v>
      </c>
      <c r="Q129" s="7">
        <v>6.8</v>
      </c>
    </row>
    <row r="130" spans="1:17" x14ac:dyDescent="0.3">
      <c r="A130" s="7" t="s">
        <v>293</v>
      </c>
      <c r="B130" s="7" t="s">
        <v>70</v>
      </c>
      <c r="C130" s="7">
        <v>2023</v>
      </c>
      <c r="D130" s="7" t="s">
        <v>294</v>
      </c>
      <c r="E130" s="7">
        <v>53</v>
      </c>
      <c r="F130" s="7">
        <v>4.5</v>
      </c>
      <c r="G130" s="7">
        <v>4</v>
      </c>
      <c r="H130" s="7">
        <v>5.4</v>
      </c>
      <c r="I130" s="7">
        <v>5.6</v>
      </c>
      <c r="J130" s="7">
        <v>4</v>
      </c>
      <c r="K130" s="7">
        <v>4</v>
      </c>
      <c r="L130" s="7">
        <v>4.4000000000000004</v>
      </c>
      <c r="M130" s="7">
        <v>5</v>
      </c>
      <c r="N130" s="7">
        <v>4.0999999999999996</v>
      </c>
      <c r="O130" s="7">
        <v>1.9</v>
      </c>
      <c r="P130" s="7">
        <v>5.7</v>
      </c>
      <c r="Q130" s="7">
        <v>4.4000000000000004</v>
      </c>
    </row>
    <row r="131" spans="1:17" x14ac:dyDescent="0.3">
      <c r="A131" s="7" t="s">
        <v>295</v>
      </c>
      <c r="B131" s="7" t="s">
        <v>70</v>
      </c>
      <c r="C131" s="7">
        <v>2023</v>
      </c>
      <c r="D131" s="7" t="s">
        <v>296</v>
      </c>
      <c r="E131" s="7">
        <v>52.9</v>
      </c>
      <c r="F131" s="7">
        <v>4.0999999999999996</v>
      </c>
      <c r="G131" s="7">
        <v>2.5</v>
      </c>
      <c r="H131" s="7">
        <v>3.4</v>
      </c>
      <c r="I131" s="7">
        <v>6.8</v>
      </c>
      <c r="J131" s="7">
        <v>4.7</v>
      </c>
      <c r="K131" s="7">
        <v>3.9</v>
      </c>
      <c r="L131" s="7">
        <v>3.5</v>
      </c>
      <c r="M131" s="7">
        <v>4.3</v>
      </c>
      <c r="N131" s="7">
        <v>3.5</v>
      </c>
      <c r="O131" s="7">
        <v>7.3</v>
      </c>
      <c r="P131" s="7">
        <v>5.6</v>
      </c>
      <c r="Q131" s="7">
        <v>3.3</v>
      </c>
    </row>
    <row r="132" spans="1:17" x14ac:dyDescent="0.3">
      <c r="A132" s="7" t="s">
        <v>297</v>
      </c>
      <c r="B132" s="7" t="s">
        <v>70</v>
      </c>
      <c r="C132" s="7">
        <v>2023</v>
      </c>
      <c r="D132" s="7" t="s">
        <v>298</v>
      </c>
      <c r="E132" s="7">
        <v>51.8</v>
      </c>
      <c r="F132" s="7">
        <v>5.4</v>
      </c>
      <c r="G132" s="7">
        <v>4.4000000000000004</v>
      </c>
      <c r="H132" s="7">
        <v>4</v>
      </c>
      <c r="I132" s="7">
        <v>5.2</v>
      </c>
      <c r="J132" s="7">
        <v>4.7</v>
      </c>
      <c r="K132" s="7">
        <v>4.4000000000000004</v>
      </c>
      <c r="L132" s="7">
        <v>3.5</v>
      </c>
      <c r="M132" s="7">
        <v>3.9</v>
      </c>
      <c r="N132" s="7">
        <v>3.2</v>
      </c>
      <c r="O132" s="7">
        <v>4.0999999999999996</v>
      </c>
      <c r="P132" s="7">
        <v>5.3</v>
      </c>
      <c r="Q132" s="7">
        <v>3.7</v>
      </c>
    </row>
    <row r="133" spans="1:17" x14ac:dyDescent="0.3">
      <c r="A133" s="7" t="s">
        <v>299</v>
      </c>
      <c r="B133" s="7" t="s">
        <v>32</v>
      </c>
      <c r="C133" s="7">
        <v>2023</v>
      </c>
      <c r="D133" s="7" t="s">
        <v>300</v>
      </c>
      <c r="E133" s="7">
        <v>51.3</v>
      </c>
      <c r="F133" s="7">
        <v>4.8</v>
      </c>
      <c r="G133" s="7">
        <v>2.2999999999999998</v>
      </c>
      <c r="H133" s="7">
        <v>2.2999999999999998</v>
      </c>
      <c r="I133" s="7">
        <v>4.2</v>
      </c>
      <c r="J133" s="7">
        <v>5.2</v>
      </c>
      <c r="K133" s="7">
        <v>5.0999999999999996</v>
      </c>
      <c r="L133" s="7">
        <v>4</v>
      </c>
      <c r="M133" s="7">
        <v>4.8</v>
      </c>
      <c r="N133" s="7">
        <v>4.2</v>
      </c>
      <c r="O133" s="7">
        <v>2.9</v>
      </c>
      <c r="P133" s="7">
        <v>5.5</v>
      </c>
      <c r="Q133" s="7">
        <v>6</v>
      </c>
    </row>
    <row r="134" spans="1:17" x14ac:dyDescent="0.3">
      <c r="A134" s="7" t="s">
        <v>301</v>
      </c>
      <c r="B134" s="7" t="s">
        <v>32</v>
      </c>
      <c r="C134" s="7">
        <v>2023</v>
      </c>
      <c r="D134" s="7" t="s">
        <v>302</v>
      </c>
      <c r="E134" s="7">
        <v>51.2</v>
      </c>
      <c r="F134" s="7">
        <v>4.4000000000000004</v>
      </c>
      <c r="G134" s="7">
        <v>2</v>
      </c>
      <c r="H134" s="7">
        <v>4.7</v>
      </c>
      <c r="I134" s="7">
        <v>2.5</v>
      </c>
      <c r="J134" s="7">
        <v>4.8</v>
      </c>
      <c r="K134" s="7">
        <v>2.6</v>
      </c>
      <c r="L134" s="7">
        <v>7.2</v>
      </c>
      <c r="M134" s="7">
        <v>2.7</v>
      </c>
      <c r="N134" s="7">
        <v>7.4</v>
      </c>
      <c r="O134" s="7">
        <v>2.4</v>
      </c>
      <c r="P134" s="7">
        <v>7.5</v>
      </c>
      <c r="Q134" s="7">
        <v>3</v>
      </c>
    </row>
    <row r="135" spans="1:17" x14ac:dyDescent="0.3">
      <c r="A135" s="7" t="s">
        <v>303</v>
      </c>
      <c r="B135" s="7" t="s">
        <v>32</v>
      </c>
      <c r="C135" s="7">
        <v>2023</v>
      </c>
      <c r="D135" s="7" t="s">
        <v>304</v>
      </c>
      <c r="E135" s="7">
        <v>49.2</v>
      </c>
      <c r="F135" s="7">
        <v>6.3</v>
      </c>
      <c r="G135" s="7">
        <v>2.5</v>
      </c>
      <c r="H135" s="7">
        <v>2.2999999999999998</v>
      </c>
      <c r="I135" s="7">
        <v>4.4000000000000004</v>
      </c>
      <c r="J135" s="7">
        <v>4.7</v>
      </c>
      <c r="K135" s="7">
        <v>4.5</v>
      </c>
      <c r="L135" s="7">
        <v>1.8</v>
      </c>
      <c r="M135" s="7">
        <v>5.3</v>
      </c>
      <c r="N135" s="7">
        <v>4.5</v>
      </c>
      <c r="O135" s="7">
        <v>4.3</v>
      </c>
      <c r="P135" s="7">
        <v>4.5</v>
      </c>
      <c r="Q135" s="7">
        <v>4.0999999999999996</v>
      </c>
    </row>
    <row r="136" spans="1:17" x14ac:dyDescent="0.3">
      <c r="A136" s="7" t="s">
        <v>305</v>
      </c>
      <c r="B136" s="7" t="s">
        <v>70</v>
      </c>
      <c r="C136" s="7">
        <v>2023</v>
      </c>
      <c r="D136" s="7" t="s">
        <v>306</v>
      </c>
      <c r="E136" s="7">
        <v>48.8</v>
      </c>
      <c r="F136" s="7">
        <v>3.5</v>
      </c>
      <c r="G136" s="7">
        <v>5.4</v>
      </c>
      <c r="H136" s="7">
        <v>3.3</v>
      </c>
      <c r="I136" s="7">
        <v>3.9</v>
      </c>
      <c r="J136" s="7">
        <v>2.6</v>
      </c>
      <c r="K136" s="7">
        <v>4.4000000000000004</v>
      </c>
      <c r="L136" s="7">
        <v>6.2</v>
      </c>
      <c r="M136" s="7">
        <v>2.8</v>
      </c>
      <c r="N136" s="7">
        <v>5.7</v>
      </c>
      <c r="O136" s="7">
        <v>1.8</v>
      </c>
      <c r="P136" s="7">
        <v>5.3</v>
      </c>
      <c r="Q136" s="7">
        <v>3.9</v>
      </c>
    </row>
    <row r="137" spans="1:17" x14ac:dyDescent="0.3">
      <c r="A137" s="7" t="s">
        <v>307</v>
      </c>
      <c r="B137" s="7" t="s">
        <v>39</v>
      </c>
      <c r="C137" s="7">
        <v>2023</v>
      </c>
      <c r="D137" s="7" t="s">
        <v>308</v>
      </c>
      <c r="E137" s="7">
        <v>48.7</v>
      </c>
      <c r="F137" s="7">
        <v>4.9000000000000004</v>
      </c>
      <c r="G137" s="7">
        <v>2.4</v>
      </c>
      <c r="H137" s="7">
        <v>6.2</v>
      </c>
      <c r="I137" s="7">
        <v>3.6</v>
      </c>
      <c r="J137" s="7">
        <v>6</v>
      </c>
      <c r="K137" s="7">
        <v>3.5</v>
      </c>
      <c r="L137" s="7">
        <v>3.7</v>
      </c>
      <c r="M137" s="7">
        <v>4.9000000000000004</v>
      </c>
      <c r="N137" s="7">
        <v>4.4000000000000004</v>
      </c>
      <c r="O137" s="7">
        <v>4.5999999999999996</v>
      </c>
      <c r="P137" s="7">
        <v>2.7</v>
      </c>
      <c r="Q137" s="7">
        <v>1.8</v>
      </c>
    </row>
    <row r="138" spans="1:17" x14ac:dyDescent="0.3">
      <c r="A138" s="7" t="s">
        <v>309</v>
      </c>
      <c r="B138" s="7" t="s">
        <v>32</v>
      </c>
      <c r="C138" s="7">
        <v>2023</v>
      </c>
      <c r="D138" s="7" t="s">
        <v>310</v>
      </c>
      <c r="E138" s="7">
        <v>48.7</v>
      </c>
      <c r="F138" s="7">
        <v>4.2</v>
      </c>
      <c r="G138" s="7">
        <v>1.6</v>
      </c>
      <c r="H138" s="7">
        <v>2.9</v>
      </c>
      <c r="I138" s="7">
        <v>1.4</v>
      </c>
      <c r="J138" s="7">
        <v>4.0999999999999996</v>
      </c>
      <c r="K138" s="7">
        <v>4.4000000000000004</v>
      </c>
      <c r="L138" s="7">
        <v>7.2</v>
      </c>
      <c r="M138" s="7">
        <v>3.1</v>
      </c>
      <c r="N138" s="7">
        <v>6.7</v>
      </c>
      <c r="O138" s="7">
        <v>2.4</v>
      </c>
      <c r="P138" s="7">
        <v>6.6</v>
      </c>
      <c r="Q138" s="7">
        <v>4.0999999999999996</v>
      </c>
    </row>
    <row r="139" spans="1:17" x14ac:dyDescent="0.3">
      <c r="A139" s="7" t="s">
        <v>311</v>
      </c>
      <c r="B139" s="7" t="s">
        <v>70</v>
      </c>
      <c r="C139" s="7">
        <v>2023</v>
      </c>
      <c r="D139" s="7" t="s">
        <v>312</v>
      </c>
      <c r="E139" s="7">
        <v>48.7</v>
      </c>
      <c r="F139" s="7">
        <v>4.8</v>
      </c>
      <c r="G139" s="7">
        <v>6.8</v>
      </c>
      <c r="H139" s="7">
        <v>4.3</v>
      </c>
      <c r="I139" s="7">
        <v>6.1</v>
      </c>
      <c r="J139" s="7">
        <v>2.9</v>
      </c>
      <c r="K139" s="7">
        <v>5.7</v>
      </c>
      <c r="L139" s="7">
        <v>2.2999999999999998</v>
      </c>
      <c r="M139" s="7">
        <v>2.9</v>
      </c>
      <c r="N139" s="7">
        <v>2</v>
      </c>
      <c r="O139" s="7">
        <v>2</v>
      </c>
      <c r="P139" s="7">
        <v>4.4000000000000004</v>
      </c>
      <c r="Q139" s="7">
        <v>4.5</v>
      </c>
    </row>
    <row r="140" spans="1:17" x14ac:dyDescent="0.3">
      <c r="A140" s="7" t="s">
        <v>313</v>
      </c>
      <c r="B140" s="7" t="s">
        <v>93</v>
      </c>
      <c r="C140" s="7">
        <v>2023</v>
      </c>
      <c r="D140" s="7" t="s">
        <v>314</v>
      </c>
      <c r="E140" s="7">
        <v>46.4</v>
      </c>
      <c r="F140" s="7">
        <v>5.7</v>
      </c>
      <c r="G140" s="7">
        <v>1.6</v>
      </c>
      <c r="H140" s="7">
        <v>3.2</v>
      </c>
      <c r="I140" s="7">
        <v>2.9</v>
      </c>
      <c r="J140" s="7">
        <v>5.3</v>
      </c>
      <c r="K140" s="7">
        <v>6.6</v>
      </c>
      <c r="L140" s="7">
        <v>3.4</v>
      </c>
      <c r="M140" s="7">
        <v>4.2</v>
      </c>
      <c r="N140" s="7">
        <v>2.7</v>
      </c>
      <c r="O140" s="7">
        <v>4.3</v>
      </c>
      <c r="P140" s="7">
        <v>2.8</v>
      </c>
      <c r="Q140" s="7">
        <v>3.7</v>
      </c>
    </row>
    <row r="141" spans="1:17" x14ac:dyDescent="0.3">
      <c r="A141" s="7" t="s">
        <v>315</v>
      </c>
      <c r="B141" s="7" t="s">
        <v>93</v>
      </c>
      <c r="C141" s="7">
        <v>2023</v>
      </c>
      <c r="D141" s="7" t="s">
        <v>316</v>
      </c>
      <c r="E141" s="7">
        <v>45.4</v>
      </c>
      <c r="F141" s="7">
        <v>3.7</v>
      </c>
      <c r="G141" s="7">
        <v>1.9</v>
      </c>
      <c r="H141" s="7">
        <v>2.2999999999999998</v>
      </c>
      <c r="I141" s="7">
        <v>5.0999999999999996</v>
      </c>
      <c r="J141" s="7">
        <v>5</v>
      </c>
      <c r="K141" s="7">
        <v>6</v>
      </c>
      <c r="L141" s="7">
        <v>1.2</v>
      </c>
      <c r="M141" s="7">
        <v>3.5</v>
      </c>
      <c r="N141" s="7">
        <v>2.6</v>
      </c>
      <c r="O141" s="7">
        <v>4.4000000000000004</v>
      </c>
      <c r="P141" s="7">
        <v>4.2</v>
      </c>
      <c r="Q141" s="7">
        <v>5.5</v>
      </c>
    </row>
    <row r="142" spans="1:17" x14ac:dyDescent="0.3">
      <c r="A142" s="7" t="s">
        <v>317</v>
      </c>
      <c r="B142" s="7" t="s">
        <v>39</v>
      </c>
      <c r="C142" s="7">
        <v>2023</v>
      </c>
      <c r="D142" s="7" t="s">
        <v>318</v>
      </c>
      <c r="E142" s="7">
        <v>45.3</v>
      </c>
      <c r="F142" s="7">
        <v>5.2</v>
      </c>
      <c r="G142" s="7">
        <v>2.2000000000000002</v>
      </c>
      <c r="H142" s="7">
        <v>6.5</v>
      </c>
      <c r="I142" s="7">
        <v>1.7</v>
      </c>
      <c r="J142" s="7">
        <v>4</v>
      </c>
      <c r="K142" s="7">
        <v>2.1</v>
      </c>
      <c r="L142" s="7">
        <v>4.2</v>
      </c>
      <c r="M142" s="7">
        <v>2.2000000000000002</v>
      </c>
      <c r="N142" s="7">
        <v>4.2</v>
      </c>
      <c r="O142" s="7">
        <v>4.7</v>
      </c>
      <c r="P142" s="7">
        <v>7.3</v>
      </c>
      <c r="Q142" s="7">
        <v>1</v>
      </c>
    </row>
    <row r="143" spans="1:17" x14ac:dyDescent="0.3">
      <c r="A143" s="7" t="s">
        <v>319</v>
      </c>
      <c r="B143" s="7" t="s">
        <v>70</v>
      </c>
      <c r="C143" s="7">
        <v>2023</v>
      </c>
      <c r="D143" s="7" t="s">
        <v>320</v>
      </c>
      <c r="E143" s="7">
        <v>45.2</v>
      </c>
      <c r="F143" s="7">
        <v>3.8</v>
      </c>
      <c r="G143" s="7">
        <v>5.9</v>
      </c>
      <c r="H143" s="7">
        <v>5</v>
      </c>
      <c r="I143" s="7">
        <v>4.5999999999999996</v>
      </c>
      <c r="J143" s="7">
        <v>2.4</v>
      </c>
      <c r="K143" s="7">
        <v>3.6</v>
      </c>
      <c r="L143" s="7">
        <v>3.7</v>
      </c>
      <c r="M143" s="7">
        <v>3</v>
      </c>
      <c r="N143" s="7">
        <v>4.4000000000000004</v>
      </c>
      <c r="O143" s="7">
        <v>1.8</v>
      </c>
      <c r="P143" s="7">
        <v>4.2</v>
      </c>
      <c r="Q143" s="7">
        <v>2.8</v>
      </c>
    </row>
    <row r="144" spans="1:17" x14ac:dyDescent="0.3">
      <c r="A144" s="7" t="s">
        <v>321</v>
      </c>
      <c r="B144" s="7" t="s">
        <v>32</v>
      </c>
      <c r="C144" s="7">
        <v>2023</v>
      </c>
      <c r="D144" s="7" t="s">
        <v>322</v>
      </c>
      <c r="E144" s="7">
        <v>44.1</v>
      </c>
      <c r="F144" s="7">
        <v>4.8</v>
      </c>
      <c r="G144" s="7">
        <v>1.7</v>
      </c>
      <c r="H144" s="7">
        <v>7.1</v>
      </c>
      <c r="I144" s="7">
        <v>2.4</v>
      </c>
      <c r="J144" s="7">
        <v>3.6</v>
      </c>
      <c r="K144" s="7">
        <v>1</v>
      </c>
      <c r="L144" s="7">
        <v>3.3</v>
      </c>
      <c r="M144" s="7">
        <v>1.6</v>
      </c>
      <c r="N144" s="7">
        <v>2.9</v>
      </c>
      <c r="O144" s="7">
        <v>2.6</v>
      </c>
      <c r="P144" s="7">
        <v>8.3000000000000007</v>
      </c>
      <c r="Q144" s="7">
        <v>4.8</v>
      </c>
    </row>
    <row r="145" spans="1:17" x14ac:dyDescent="0.3">
      <c r="A145" s="7" t="s">
        <v>323</v>
      </c>
      <c r="B145" s="7" t="s">
        <v>70</v>
      </c>
      <c r="C145" s="7">
        <v>2023</v>
      </c>
      <c r="D145" s="7" t="s">
        <v>324</v>
      </c>
      <c r="E145" s="7">
        <v>43.5</v>
      </c>
      <c r="F145" s="7">
        <v>3.3</v>
      </c>
      <c r="G145" s="7">
        <v>1.9</v>
      </c>
      <c r="H145" s="7">
        <v>7.3</v>
      </c>
      <c r="I145" s="7">
        <v>1</v>
      </c>
      <c r="J145" s="7">
        <v>3.5</v>
      </c>
      <c r="K145" s="7">
        <v>4.5</v>
      </c>
      <c r="L145" s="7">
        <v>6.3</v>
      </c>
      <c r="M145" s="7">
        <v>2.9</v>
      </c>
      <c r="N145" s="7">
        <v>1.8</v>
      </c>
      <c r="O145" s="7">
        <v>2.8</v>
      </c>
      <c r="P145" s="7">
        <v>6.9</v>
      </c>
      <c r="Q145" s="7">
        <v>1.3</v>
      </c>
    </row>
    <row r="146" spans="1:17" x14ac:dyDescent="0.3">
      <c r="A146" s="7" t="s">
        <v>325</v>
      </c>
      <c r="B146" s="7" t="s">
        <v>70</v>
      </c>
      <c r="C146" s="7">
        <v>2023</v>
      </c>
      <c r="D146" s="7" t="s">
        <v>326</v>
      </c>
      <c r="E146" s="7">
        <v>43.3</v>
      </c>
      <c r="F146" s="7">
        <v>3.2</v>
      </c>
      <c r="G146" s="7">
        <v>3</v>
      </c>
      <c r="H146" s="7">
        <v>7.7</v>
      </c>
      <c r="I146" s="7">
        <v>5.8</v>
      </c>
      <c r="J146" s="7">
        <v>3.7</v>
      </c>
      <c r="K146" s="7">
        <v>3.9</v>
      </c>
      <c r="L146" s="7">
        <v>1.8</v>
      </c>
      <c r="M146" s="7">
        <v>3.3</v>
      </c>
      <c r="N146" s="7">
        <v>1.9</v>
      </c>
      <c r="O146" s="7">
        <v>2</v>
      </c>
      <c r="P146" s="7">
        <v>4.3</v>
      </c>
      <c r="Q146" s="7">
        <v>2.7</v>
      </c>
    </row>
    <row r="147" spans="1:17" x14ac:dyDescent="0.3">
      <c r="A147" s="7" t="s">
        <v>327</v>
      </c>
      <c r="B147" s="7" t="s">
        <v>70</v>
      </c>
      <c r="C147" s="7">
        <v>2023</v>
      </c>
      <c r="D147" s="7" t="s">
        <v>328</v>
      </c>
      <c r="E147" s="7">
        <v>42.6</v>
      </c>
      <c r="F147" s="7">
        <v>4.5999999999999996</v>
      </c>
      <c r="G147" s="7">
        <v>4.3</v>
      </c>
      <c r="H147" s="7">
        <v>3.7</v>
      </c>
      <c r="I147" s="7">
        <v>2.5</v>
      </c>
      <c r="J147" s="7">
        <v>2.9</v>
      </c>
      <c r="K147" s="7">
        <v>5.4</v>
      </c>
      <c r="L147" s="7">
        <v>2</v>
      </c>
      <c r="M147" s="7">
        <v>3.9</v>
      </c>
      <c r="N147" s="7">
        <v>0.7</v>
      </c>
      <c r="O147" s="7">
        <v>4.5</v>
      </c>
      <c r="P147" s="7">
        <v>4.9000000000000004</v>
      </c>
      <c r="Q147" s="7">
        <v>3.2</v>
      </c>
    </row>
    <row r="148" spans="1:17" x14ac:dyDescent="0.3">
      <c r="A148" s="7" t="s">
        <v>329</v>
      </c>
      <c r="B148" s="7" t="s">
        <v>93</v>
      </c>
      <c r="C148" s="7">
        <v>2023</v>
      </c>
      <c r="D148" s="7" t="s">
        <v>330</v>
      </c>
      <c r="E148" s="7">
        <v>42.2</v>
      </c>
      <c r="F148" s="7">
        <v>5.9</v>
      </c>
      <c r="G148" s="7">
        <v>1.5</v>
      </c>
      <c r="H148" s="7">
        <v>3.8</v>
      </c>
      <c r="I148" s="7">
        <v>3.3</v>
      </c>
      <c r="J148" s="7">
        <v>4.9000000000000004</v>
      </c>
      <c r="K148" s="7">
        <v>4</v>
      </c>
      <c r="L148" s="7">
        <v>4.4000000000000004</v>
      </c>
      <c r="M148" s="7">
        <v>3.9</v>
      </c>
      <c r="N148" s="7">
        <v>3.6</v>
      </c>
      <c r="O148" s="7">
        <v>3.6</v>
      </c>
      <c r="P148" s="7">
        <v>2.2000000000000002</v>
      </c>
      <c r="Q148" s="7">
        <v>1.1000000000000001</v>
      </c>
    </row>
    <row r="149" spans="1:17" x14ac:dyDescent="0.3">
      <c r="A149" s="7" t="s">
        <v>331</v>
      </c>
      <c r="B149" s="7" t="s">
        <v>70</v>
      </c>
      <c r="C149" s="7">
        <v>2023</v>
      </c>
      <c r="D149" s="7" t="s">
        <v>332</v>
      </c>
      <c r="E149" s="7">
        <v>41.9</v>
      </c>
      <c r="F149" s="7">
        <v>3.4</v>
      </c>
      <c r="G149" s="7">
        <v>2.4</v>
      </c>
      <c r="H149" s="7">
        <v>6.1</v>
      </c>
      <c r="I149" s="7">
        <v>2.4</v>
      </c>
      <c r="J149" s="7">
        <v>3.7</v>
      </c>
      <c r="K149" s="7">
        <v>5</v>
      </c>
      <c r="L149" s="7">
        <v>3.6</v>
      </c>
      <c r="M149" s="7">
        <v>2.6</v>
      </c>
      <c r="N149" s="7">
        <v>2.7</v>
      </c>
      <c r="O149" s="7">
        <v>2.9</v>
      </c>
      <c r="P149" s="7">
        <v>5.8</v>
      </c>
      <c r="Q149" s="7">
        <v>1.3</v>
      </c>
    </row>
    <row r="150" spans="1:17" x14ac:dyDescent="0.3">
      <c r="A150" s="7" t="s">
        <v>333</v>
      </c>
      <c r="B150" s="7" t="s">
        <v>32</v>
      </c>
      <c r="C150" s="7">
        <v>2023</v>
      </c>
      <c r="D150" s="7" t="s">
        <v>334</v>
      </c>
      <c r="E150" s="7">
        <v>40.5</v>
      </c>
      <c r="F150" s="7">
        <v>3</v>
      </c>
      <c r="G150" s="7">
        <v>1.3</v>
      </c>
      <c r="H150" s="7">
        <v>2.8</v>
      </c>
      <c r="I150" s="7">
        <v>1.1000000000000001</v>
      </c>
      <c r="J150" s="7">
        <v>5.3</v>
      </c>
      <c r="K150" s="7">
        <v>1.1000000000000001</v>
      </c>
      <c r="L150" s="7">
        <v>6.4</v>
      </c>
      <c r="M150" s="7">
        <v>2.2999999999999998</v>
      </c>
      <c r="N150" s="7">
        <v>5.5</v>
      </c>
      <c r="O150" s="7">
        <v>1</v>
      </c>
      <c r="P150" s="7">
        <v>5</v>
      </c>
      <c r="Q150" s="7">
        <v>5.7</v>
      </c>
    </row>
    <row r="151" spans="1:17" x14ac:dyDescent="0.3">
      <c r="A151" s="7" t="s">
        <v>335</v>
      </c>
      <c r="B151" s="7" t="s">
        <v>70</v>
      </c>
      <c r="C151" s="7">
        <v>2023</v>
      </c>
      <c r="D151" s="7" t="s">
        <v>336</v>
      </c>
      <c r="E151" s="7">
        <v>40.4</v>
      </c>
      <c r="F151" s="7">
        <v>2.9</v>
      </c>
      <c r="G151" s="7">
        <v>4.9000000000000004</v>
      </c>
      <c r="H151" s="7">
        <v>2.4</v>
      </c>
      <c r="I151" s="7">
        <v>2.9</v>
      </c>
      <c r="J151" s="7">
        <v>5.0999999999999996</v>
      </c>
      <c r="K151" s="7">
        <v>5.5</v>
      </c>
      <c r="L151" s="7">
        <v>1.2</v>
      </c>
      <c r="M151" s="7">
        <v>4.0999999999999996</v>
      </c>
      <c r="N151" s="7">
        <v>1.2</v>
      </c>
      <c r="O151" s="7">
        <v>2.9</v>
      </c>
      <c r="P151" s="7">
        <v>3.8</v>
      </c>
      <c r="Q151" s="7">
        <v>3.5</v>
      </c>
    </row>
    <row r="152" spans="1:17" x14ac:dyDescent="0.3">
      <c r="A152" s="7" t="s">
        <v>337</v>
      </c>
      <c r="B152" s="7" t="s">
        <v>70</v>
      </c>
      <c r="C152" s="7">
        <v>2023</v>
      </c>
      <c r="D152" s="7" t="s">
        <v>338</v>
      </c>
      <c r="E152" s="7">
        <v>40.200000000000003</v>
      </c>
      <c r="F152" s="7">
        <v>3.2</v>
      </c>
      <c r="G152" s="7">
        <v>4.5</v>
      </c>
      <c r="H152" s="7">
        <v>4</v>
      </c>
      <c r="I152" s="7">
        <v>3.5</v>
      </c>
      <c r="J152" s="7">
        <v>1.9</v>
      </c>
      <c r="K152" s="7">
        <v>4.4000000000000004</v>
      </c>
      <c r="L152" s="7">
        <v>3.9</v>
      </c>
      <c r="M152" s="7">
        <v>2.9</v>
      </c>
      <c r="N152" s="7">
        <v>1.9</v>
      </c>
      <c r="O152" s="7">
        <v>2</v>
      </c>
      <c r="P152" s="7">
        <v>5.3</v>
      </c>
      <c r="Q152" s="7">
        <v>2.7</v>
      </c>
    </row>
    <row r="153" spans="1:17" x14ac:dyDescent="0.3">
      <c r="A153" s="7" t="s">
        <v>339</v>
      </c>
      <c r="B153" s="7" t="s">
        <v>48</v>
      </c>
      <c r="C153" s="7">
        <v>2023</v>
      </c>
      <c r="D153" s="7" t="s">
        <v>340</v>
      </c>
      <c r="E153" s="7">
        <v>39.4</v>
      </c>
      <c r="F153" s="7">
        <v>3.6</v>
      </c>
      <c r="G153" s="7">
        <v>2.9</v>
      </c>
      <c r="H153" s="7">
        <v>2.7</v>
      </c>
      <c r="I153" s="7">
        <v>5.6</v>
      </c>
      <c r="J153" s="7">
        <v>4.0999999999999996</v>
      </c>
      <c r="K153" s="7">
        <v>3.7</v>
      </c>
      <c r="L153" s="7">
        <v>1.2</v>
      </c>
      <c r="M153" s="7">
        <v>3.7</v>
      </c>
      <c r="N153" s="7">
        <v>1.9</v>
      </c>
      <c r="O153" s="7">
        <v>2.2000000000000002</v>
      </c>
      <c r="P153" s="7">
        <v>3</v>
      </c>
      <c r="Q153" s="7">
        <v>4.8</v>
      </c>
    </row>
    <row r="154" spans="1:17" x14ac:dyDescent="0.3">
      <c r="A154" s="7" t="s">
        <v>341</v>
      </c>
      <c r="B154" s="7" t="s">
        <v>61</v>
      </c>
      <c r="C154" s="7">
        <v>2023</v>
      </c>
      <c r="D154" s="7" t="s">
        <v>342</v>
      </c>
      <c r="E154" s="7">
        <v>38.6</v>
      </c>
      <c r="F154" s="7">
        <v>2.9</v>
      </c>
      <c r="G154" s="7">
        <v>2.6</v>
      </c>
      <c r="H154" s="7">
        <v>6.8</v>
      </c>
      <c r="I154" s="7">
        <v>4.7</v>
      </c>
      <c r="J154" s="7">
        <v>3</v>
      </c>
      <c r="K154" s="7">
        <v>3.2</v>
      </c>
      <c r="L154" s="7">
        <v>1</v>
      </c>
      <c r="M154" s="7">
        <v>1.9</v>
      </c>
      <c r="N154" s="7">
        <v>1.3</v>
      </c>
      <c r="O154" s="7">
        <v>1.7</v>
      </c>
      <c r="P154" s="7">
        <v>5.8</v>
      </c>
      <c r="Q154" s="7">
        <v>3.7</v>
      </c>
    </row>
    <row r="155" spans="1:17" x14ac:dyDescent="0.3">
      <c r="A155" s="7" t="s">
        <v>343</v>
      </c>
      <c r="B155" s="7" t="s">
        <v>61</v>
      </c>
      <c r="C155" s="7">
        <v>2023</v>
      </c>
      <c r="D155" s="7" t="s">
        <v>344</v>
      </c>
      <c r="E155" s="7">
        <v>38</v>
      </c>
      <c r="F155" s="7">
        <v>3.1</v>
      </c>
      <c r="G155" s="7">
        <v>1.6</v>
      </c>
      <c r="H155" s="7">
        <v>5</v>
      </c>
      <c r="I155" s="7">
        <v>4.2</v>
      </c>
      <c r="J155" s="7">
        <v>3.1</v>
      </c>
      <c r="K155" s="7">
        <v>5</v>
      </c>
      <c r="L155" s="7">
        <v>2.2999999999999998</v>
      </c>
      <c r="M155" s="7">
        <v>3.1</v>
      </c>
      <c r="N155" s="7">
        <v>3.6</v>
      </c>
      <c r="O155" s="7">
        <v>1</v>
      </c>
      <c r="P155" s="7">
        <v>3.1</v>
      </c>
      <c r="Q155" s="7">
        <v>2.9</v>
      </c>
    </row>
    <row r="156" spans="1:17" x14ac:dyDescent="0.3">
      <c r="A156" s="7" t="s">
        <v>345</v>
      </c>
      <c r="B156" s="7" t="s">
        <v>61</v>
      </c>
      <c r="C156" s="7">
        <v>2023</v>
      </c>
      <c r="D156" s="7" t="s">
        <v>346</v>
      </c>
      <c r="E156" s="7">
        <v>37.799999999999997</v>
      </c>
      <c r="F156" s="7">
        <v>2.6</v>
      </c>
      <c r="G156" s="7">
        <v>3.3</v>
      </c>
      <c r="H156" s="7">
        <v>5.5</v>
      </c>
      <c r="I156" s="7">
        <v>4</v>
      </c>
      <c r="J156" s="7">
        <v>2.2000000000000002</v>
      </c>
      <c r="K156" s="7">
        <v>4.0999999999999996</v>
      </c>
      <c r="L156" s="7">
        <v>3.2</v>
      </c>
      <c r="M156" s="7">
        <v>2.6</v>
      </c>
      <c r="N156" s="7">
        <v>2.2999999999999998</v>
      </c>
      <c r="O156" s="7">
        <v>1.2</v>
      </c>
      <c r="P156" s="7">
        <v>4.7</v>
      </c>
      <c r="Q156" s="7">
        <v>2.1</v>
      </c>
    </row>
    <row r="157" spans="1:17" x14ac:dyDescent="0.3">
      <c r="A157" s="7" t="s">
        <v>347</v>
      </c>
      <c r="B157" s="7" t="s">
        <v>32</v>
      </c>
      <c r="C157" s="7">
        <v>2023</v>
      </c>
      <c r="D157" s="7" t="s">
        <v>348</v>
      </c>
      <c r="E157" s="7">
        <v>37</v>
      </c>
      <c r="F157" s="7">
        <v>3.6</v>
      </c>
      <c r="G157" s="7">
        <v>1.4</v>
      </c>
      <c r="H157" s="7">
        <v>2.2000000000000002</v>
      </c>
      <c r="I157" s="7">
        <v>2.1</v>
      </c>
      <c r="J157" s="7">
        <v>3.1</v>
      </c>
      <c r="K157" s="7">
        <v>1.6</v>
      </c>
      <c r="L157" s="7">
        <v>6.4</v>
      </c>
      <c r="M157" s="7">
        <v>2.1</v>
      </c>
      <c r="N157" s="7">
        <v>6.8</v>
      </c>
      <c r="O157" s="7">
        <v>2.2999999999999998</v>
      </c>
      <c r="P157" s="7">
        <v>3.6</v>
      </c>
      <c r="Q157" s="7">
        <v>1.8</v>
      </c>
    </row>
    <row r="158" spans="1:17" x14ac:dyDescent="0.3">
      <c r="A158" s="7" t="s">
        <v>349</v>
      </c>
      <c r="B158" s="7" t="s">
        <v>70</v>
      </c>
      <c r="C158" s="7">
        <v>2023</v>
      </c>
      <c r="D158" s="7" t="s">
        <v>350</v>
      </c>
      <c r="E158" s="7">
        <v>34.4</v>
      </c>
      <c r="F158" s="7">
        <v>3.4</v>
      </c>
      <c r="G158" s="7">
        <v>1.8</v>
      </c>
      <c r="H158" s="7">
        <v>2.2999999999999998</v>
      </c>
      <c r="I158" s="7">
        <v>3.4</v>
      </c>
      <c r="J158" s="7">
        <v>3.3</v>
      </c>
      <c r="K158" s="7">
        <v>4.0999999999999996</v>
      </c>
      <c r="L158" s="7">
        <v>0.4</v>
      </c>
      <c r="M158" s="7">
        <v>3.2</v>
      </c>
      <c r="N158" s="7">
        <v>3.6</v>
      </c>
      <c r="O158" s="7">
        <v>3.6</v>
      </c>
      <c r="P158" s="7">
        <v>2.7</v>
      </c>
      <c r="Q158" s="7">
        <v>2.6</v>
      </c>
    </row>
    <row r="159" spans="1:17" x14ac:dyDescent="0.3">
      <c r="A159" s="7" t="s">
        <v>351</v>
      </c>
      <c r="B159" s="7" t="s">
        <v>48</v>
      </c>
      <c r="C159" s="7">
        <v>2023</v>
      </c>
      <c r="D159" s="7" t="s">
        <v>352</v>
      </c>
      <c r="E159" s="7">
        <v>33</v>
      </c>
      <c r="F159" s="7">
        <v>3.7</v>
      </c>
      <c r="G159" s="7">
        <v>3.2</v>
      </c>
      <c r="H159" s="7">
        <v>2.1</v>
      </c>
      <c r="I159" s="7">
        <v>3.7</v>
      </c>
      <c r="J159" s="7">
        <v>2.2999999999999998</v>
      </c>
      <c r="K159" s="7">
        <v>3.4</v>
      </c>
      <c r="L159" s="7">
        <v>2.9</v>
      </c>
      <c r="M159" s="7">
        <v>1.8</v>
      </c>
      <c r="N159" s="7">
        <v>3.6</v>
      </c>
      <c r="O159" s="7">
        <v>1.8</v>
      </c>
      <c r="P159" s="7">
        <v>2</v>
      </c>
      <c r="Q159" s="7">
        <v>2.5</v>
      </c>
    </row>
    <row r="160" spans="1:17" x14ac:dyDescent="0.3">
      <c r="A160" s="7" t="s">
        <v>353</v>
      </c>
      <c r="B160" s="7" t="s">
        <v>32</v>
      </c>
      <c r="C160" s="7">
        <v>2023</v>
      </c>
      <c r="D160" s="7" t="s">
        <v>354</v>
      </c>
      <c r="E160" s="7">
        <v>31.5</v>
      </c>
      <c r="F160" s="7">
        <v>2.5</v>
      </c>
      <c r="G160" s="7">
        <v>1.1000000000000001</v>
      </c>
      <c r="H160" s="7">
        <v>2.8</v>
      </c>
      <c r="I160" s="7">
        <v>3.4</v>
      </c>
      <c r="J160" s="7">
        <v>2.8</v>
      </c>
      <c r="K160" s="7">
        <v>1.6</v>
      </c>
      <c r="L160" s="7">
        <v>2.4</v>
      </c>
      <c r="M160" s="7">
        <v>2.4</v>
      </c>
      <c r="N160" s="7">
        <v>3.3</v>
      </c>
      <c r="O160" s="7">
        <v>1.5</v>
      </c>
      <c r="P160" s="7">
        <v>3.9</v>
      </c>
      <c r="Q160" s="7">
        <v>3.8</v>
      </c>
    </row>
    <row r="161" spans="1:17" x14ac:dyDescent="0.3">
      <c r="A161" s="7" t="s">
        <v>355</v>
      </c>
      <c r="B161" s="7" t="s">
        <v>32</v>
      </c>
      <c r="C161" s="7">
        <v>2023</v>
      </c>
      <c r="D161" s="7" t="s">
        <v>356</v>
      </c>
      <c r="E161" s="7">
        <v>31.4</v>
      </c>
      <c r="F161" s="7">
        <v>4.2</v>
      </c>
      <c r="G161" s="7">
        <v>2.1</v>
      </c>
      <c r="H161" s="7">
        <v>3.5</v>
      </c>
      <c r="I161" s="7">
        <v>2.7</v>
      </c>
      <c r="J161" s="7">
        <v>2.2000000000000002</v>
      </c>
      <c r="K161" s="7">
        <v>4.5999999999999996</v>
      </c>
      <c r="L161" s="7">
        <v>0.8</v>
      </c>
      <c r="M161" s="7">
        <v>2.5</v>
      </c>
      <c r="N161" s="7">
        <v>1</v>
      </c>
      <c r="O161" s="7">
        <v>2.4</v>
      </c>
      <c r="P161" s="7">
        <v>4.4000000000000004</v>
      </c>
      <c r="Q161" s="7">
        <v>1</v>
      </c>
    </row>
    <row r="162" spans="1:17" x14ac:dyDescent="0.3">
      <c r="A162" s="7" t="s">
        <v>357</v>
      </c>
      <c r="B162" s="7" t="s">
        <v>32</v>
      </c>
      <c r="C162" s="7">
        <v>2023</v>
      </c>
      <c r="D162" s="7" t="s">
        <v>358</v>
      </c>
      <c r="E162" s="7">
        <v>30.5</v>
      </c>
      <c r="F162" s="7">
        <v>5.9</v>
      </c>
      <c r="G162" s="7">
        <v>2.6</v>
      </c>
      <c r="H162" s="7">
        <v>1.9</v>
      </c>
      <c r="I162" s="7">
        <v>2.7</v>
      </c>
      <c r="J162" s="7">
        <v>2.9</v>
      </c>
      <c r="K162" s="7">
        <v>3.5</v>
      </c>
      <c r="L162" s="7">
        <v>0.3</v>
      </c>
      <c r="M162" s="7">
        <v>1.8</v>
      </c>
      <c r="N162" s="7">
        <v>2.8</v>
      </c>
      <c r="O162" s="7">
        <v>1.5</v>
      </c>
      <c r="P162" s="7">
        <v>2.6</v>
      </c>
      <c r="Q162" s="7">
        <v>2</v>
      </c>
    </row>
    <row r="163" spans="1:17" x14ac:dyDescent="0.3">
      <c r="A163" s="7" t="s">
        <v>359</v>
      </c>
      <c r="B163" s="7" t="s">
        <v>70</v>
      </c>
      <c r="C163" s="7">
        <v>2023</v>
      </c>
      <c r="D163" s="7" t="s">
        <v>360</v>
      </c>
      <c r="E163" s="7">
        <v>28.8</v>
      </c>
      <c r="F163" s="7">
        <v>3.1</v>
      </c>
      <c r="G163" s="7">
        <v>2.4</v>
      </c>
      <c r="H163" s="7">
        <v>6.4</v>
      </c>
      <c r="I163" s="7">
        <v>2</v>
      </c>
      <c r="J163" s="7">
        <v>2.9</v>
      </c>
      <c r="K163" s="7">
        <v>3.4</v>
      </c>
      <c r="L163" s="7">
        <v>1</v>
      </c>
      <c r="M163" s="7">
        <v>1.2</v>
      </c>
      <c r="N163" s="7">
        <v>1.1000000000000001</v>
      </c>
      <c r="O163" s="7">
        <v>2.9</v>
      </c>
      <c r="P163" s="7">
        <v>1.9</v>
      </c>
      <c r="Q163" s="7">
        <v>0.5</v>
      </c>
    </row>
    <row r="164" spans="1:17" x14ac:dyDescent="0.3">
      <c r="A164" s="7" t="s">
        <v>361</v>
      </c>
      <c r="B164" s="7" t="s">
        <v>32</v>
      </c>
      <c r="C164" s="7">
        <v>2023</v>
      </c>
      <c r="D164" s="7" t="s">
        <v>362</v>
      </c>
      <c r="E164" s="7">
        <v>27.3</v>
      </c>
      <c r="F164" s="7">
        <v>3.6</v>
      </c>
      <c r="G164" s="7">
        <v>2.6</v>
      </c>
      <c r="H164" s="7">
        <v>3</v>
      </c>
      <c r="I164" s="7">
        <v>3.6</v>
      </c>
      <c r="J164" s="7">
        <v>2.7</v>
      </c>
      <c r="K164" s="7">
        <v>3.2</v>
      </c>
      <c r="L164" s="7">
        <v>1.4</v>
      </c>
      <c r="M164" s="7">
        <v>2.4</v>
      </c>
      <c r="N164" s="7">
        <v>1.4</v>
      </c>
      <c r="O164" s="7">
        <v>0.3</v>
      </c>
      <c r="P164" s="7">
        <v>2</v>
      </c>
      <c r="Q164" s="7">
        <v>1.1000000000000001</v>
      </c>
    </row>
    <row r="165" spans="1:17" x14ac:dyDescent="0.3">
      <c r="A165" s="7" t="s">
        <v>363</v>
      </c>
      <c r="B165" s="7" t="s">
        <v>70</v>
      </c>
      <c r="C165" s="7">
        <v>2023</v>
      </c>
      <c r="D165" s="7" t="s">
        <v>364</v>
      </c>
      <c r="E165" s="7">
        <v>25.7</v>
      </c>
      <c r="F165" s="7">
        <v>4</v>
      </c>
      <c r="G165" s="7">
        <v>1.4</v>
      </c>
      <c r="H165" s="7">
        <v>0.7</v>
      </c>
      <c r="I165" s="7">
        <v>3.1</v>
      </c>
      <c r="J165" s="7">
        <v>2.4</v>
      </c>
      <c r="K165" s="7">
        <v>3.9</v>
      </c>
      <c r="L165" s="7">
        <v>0.8</v>
      </c>
      <c r="M165" s="7">
        <v>2.7</v>
      </c>
      <c r="N165" s="7">
        <v>1.4</v>
      </c>
      <c r="O165" s="7">
        <v>0.3</v>
      </c>
      <c r="P165" s="7">
        <v>2.5</v>
      </c>
      <c r="Q165" s="7">
        <v>2.5</v>
      </c>
    </row>
    <row r="166" spans="1:17" x14ac:dyDescent="0.3">
      <c r="A166" s="7" t="s">
        <v>365</v>
      </c>
      <c r="B166" s="7" t="s">
        <v>32</v>
      </c>
      <c r="C166" s="7">
        <v>2023</v>
      </c>
      <c r="D166" s="7" t="s">
        <v>366</v>
      </c>
      <c r="E166" s="7">
        <v>25.5</v>
      </c>
      <c r="F166" s="7">
        <v>2.5</v>
      </c>
      <c r="G166" s="7">
        <v>0.5</v>
      </c>
      <c r="H166" s="7">
        <v>2.8</v>
      </c>
      <c r="I166" s="7">
        <v>1.3</v>
      </c>
      <c r="J166" s="7">
        <v>3.4</v>
      </c>
      <c r="K166" s="7">
        <v>1</v>
      </c>
      <c r="L166" s="7">
        <v>3.7</v>
      </c>
      <c r="M166" s="7">
        <v>1</v>
      </c>
      <c r="N166" s="7">
        <v>4.5</v>
      </c>
      <c r="O166" s="7">
        <v>0.4</v>
      </c>
      <c r="P166" s="7">
        <v>4</v>
      </c>
      <c r="Q166" s="7">
        <v>0.4</v>
      </c>
    </row>
    <row r="167" spans="1:17" x14ac:dyDescent="0.3">
      <c r="A167" s="7" t="s">
        <v>367</v>
      </c>
      <c r="B167" s="7" t="s">
        <v>70</v>
      </c>
      <c r="C167" s="7">
        <v>2023</v>
      </c>
      <c r="D167" s="7" t="s">
        <v>368</v>
      </c>
      <c r="E167" s="7">
        <v>24.6</v>
      </c>
      <c r="F167" s="7">
        <v>2.2999999999999998</v>
      </c>
      <c r="G167" s="7">
        <v>4.5</v>
      </c>
      <c r="H167" s="7">
        <v>3.4</v>
      </c>
      <c r="I167" s="7">
        <v>1.9</v>
      </c>
      <c r="J167" s="7">
        <v>2.7</v>
      </c>
      <c r="K167" s="7">
        <v>1.5</v>
      </c>
      <c r="L167" s="7">
        <v>0.7</v>
      </c>
      <c r="M167" s="7">
        <v>1.5</v>
      </c>
      <c r="N167" s="7">
        <v>0.7</v>
      </c>
      <c r="O167" s="7">
        <v>2.2999999999999998</v>
      </c>
      <c r="P167" s="7">
        <v>2.2999999999999998</v>
      </c>
      <c r="Q167" s="7">
        <v>0.8</v>
      </c>
    </row>
    <row r="168" spans="1:17" x14ac:dyDescent="0.3">
      <c r="A168" s="7" t="s">
        <v>369</v>
      </c>
      <c r="B168" s="7" t="s">
        <v>61</v>
      </c>
      <c r="C168" s="7">
        <v>2023</v>
      </c>
      <c r="D168" s="7" t="s">
        <v>370</v>
      </c>
      <c r="E168" s="7">
        <v>24.4</v>
      </c>
      <c r="F168" s="7">
        <v>3.6</v>
      </c>
      <c r="G168" s="7">
        <v>4.5</v>
      </c>
      <c r="H168" s="7">
        <v>3.3</v>
      </c>
      <c r="I168" s="7">
        <v>1.7</v>
      </c>
      <c r="J168" s="7">
        <v>2.5</v>
      </c>
      <c r="K168" s="7">
        <v>1.2</v>
      </c>
      <c r="L168" s="7">
        <v>0.6</v>
      </c>
      <c r="M168" s="7">
        <v>1.7</v>
      </c>
      <c r="N168" s="7">
        <v>0.4</v>
      </c>
      <c r="O168" s="7">
        <v>1.4</v>
      </c>
      <c r="P168" s="7">
        <v>3.2</v>
      </c>
      <c r="Q168" s="7">
        <v>0.3</v>
      </c>
    </row>
    <row r="169" spans="1:17" x14ac:dyDescent="0.3">
      <c r="A169" s="7" t="s">
        <v>61</v>
      </c>
      <c r="B169" s="7" t="s">
        <v>61</v>
      </c>
      <c r="C169" s="7">
        <v>2023</v>
      </c>
      <c r="D169" s="7" t="s">
        <v>371</v>
      </c>
      <c r="E169" s="7">
        <v>22</v>
      </c>
      <c r="F169" s="7">
        <v>3.8</v>
      </c>
      <c r="G169" s="7">
        <v>1.7</v>
      </c>
      <c r="H169" s="7">
        <v>2.9</v>
      </c>
      <c r="I169" s="7">
        <v>0.4</v>
      </c>
      <c r="J169" s="7">
        <v>2.6</v>
      </c>
      <c r="K169" s="7">
        <v>1.6</v>
      </c>
      <c r="L169" s="7">
        <v>0.4</v>
      </c>
      <c r="M169" s="7">
        <v>2.2000000000000002</v>
      </c>
      <c r="N169" s="7">
        <v>2.2000000000000002</v>
      </c>
      <c r="O169" s="7">
        <v>2.1</v>
      </c>
      <c r="P169" s="7">
        <v>1.7</v>
      </c>
      <c r="Q169" s="7">
        <v>0.4</v>
      </c>
    </row>
    <row r="170" spans="1:17" x14ac:dyDescent="0.3">
      <c r="A170" s="7" t="s">
        <v>372</v>
      </c>
      <c r="B170" s="7" t="s">
        <v>70</v>
      </c>
      <c r="C170" s="7">
        <v>2023</v>
      </c>
      <c r="D170" s="7" t="s">
        <v>373</v>
      </c>
      <c r="E170" s="7">
        <v>21</v>
      </c>
      <c r="F170" s="7">
        <v>2.5</v>
      </c>
      <c r="G170" s="7">
        <v>2.4</v>
      </c>
      <c r="H170" s="7">
        <v>3</v>
      </c>
      <c r="I170" s="7">
        <v>2.2999999999999998</v>
      </c>
      <c r="J170" s="7">
        <v>1.8</v>
      </c>
      <c r="K170" s="7">
        <v>1.6</v>
      </c>
      <c r="L170" s="7">
        <v>0.3</v>
      </c>
      <c r="M170" s="7">
        <v>1</v>
      </c>
      <c r="N170" s="7">
        <v>0.5</v>
      </c>
      <c r="O170" s="7">
        <v>1.8</v>
      </c>
      <c r="P170" s="7">
        <v>3.4</v>
      </c>
      <c r="Q170" s="7">
        <v>0.4</v>
      </c>
    </row>
    <row r="171" spans="1:17" x14ac:dyDescent="0.3">
      <c r="A171" s="7" t="s">
        <v>374</v>
      </c>
      <c r="B171" s="7" t="s">
        <v>70</v>
      </c>
      <c r="C171" s="7">
        <v>2023</v>
      </c>
      <c r="D171" s="7" t="s">
        <v>375</v>
      </c>
      <c r="E171" s="7">
        <v>20.6</v>
      </c>
      <c r="F171" s="7">
        <v>3</v>
      </c>
      <c r="G171" s="7">
        <v>3.7</v>
      </c>
      <c r="H171" s="7">
        <v>2.2999999999999998</v>
      </c>
      <c r="I171" s="7">
        <v>0.6</v>
      </c>
      <c r="J171" s="7">
        <v>2.2999999999999998</v>
      </c>
      <c r="K171" s="7">
        <v>1.3</v>
      </c>
      <c r="L171" s="7">
        <v>0.5</v>
      </c>
      <c r="M171" s="7">
        <v>1</v>
      </c>
      <c r="N171" s="7">
        <v>1.5</v>
      </c>
      <c r="O171" s="7">
        <v>2.1</v>
      </c>
      <c r="P171" s="7">
        <v>1.8</v>
      </c>
      <c r="Q171" s="7">
        <v>0.5</v>
      </c>
    </row>
    <row r="172" spans="1:17" x14ac:dyDescent="0.3">
      <c r="A172" s="7" t="s">
        <v>376</v>
      </c>
      <c r="B172" s="7" t="s">
        <v>70</v>
      </c>
      <c r="C172" s="7">
        <v>2023</v>
      </c>
      <c r="D172" s="7" t="s">
        <v>377</v>
      </c>
      <c r="E172" s="7">
        <v>19.5</v>
      </c>
      <c r="F172" s="7">
        <v>2.4</v>
      </c>
      <c r="G172" s="7">
        <v>2.8</v>
      </c>
      <c r="H172" s="7">
        <v>1.5</v>
      </c>
      <c r="I172" s="7">
        <v>1.7</v>
      </c>
      <c r="J172" s="7">
        <v>1.8</v>
      </c>
      <c r="K172" s="7">
        <v>2.4</v>
      </c>
      <c r="L172" s="7">
        <v>0.3</v>
      </c>
      <c r="M172" s="7">
        <v>1.3</v>
      </c>
      <c r="N172" s="7">
        <v>1.1000000000000001</v>
      </c>
      <c r="O172" s="7">
        <v>0.4</v>
      </c>
      <c r="P172" s="7">
        <v>3.4</v>
      </c>
      <c r="Q172" s="7">
        <v>0.4</v>
      </c>
    </row>
    <row r="173" spans="1:17" x14ac:dyDescent="0.3">
      <c r="A173" s="7" t="s">
        <v>378</v>
      </c>
      <c r="B173" s="7" t="s">
        <v>70</v>
      </c>
      <c r="C173" s="7">
        <v>2023</v>
      </c>
      <c r="D173" s="7" t="s">
        <v>379</v>
      </c>
      <c r="E173" s="7">
        <v>19.5</v>
      </c>
      <c r="F173" s="7">
        <v>2.8</v>
      </c>
      <c r="G173" s="7">
        <v>1.6</v>
      </c>
      <c r="H173" s="7">
        <v>0.5</v>
      </c>
      <c r="I173" s="7">
        <v>2.5</v>
      </c>
      <c r="J173" s="7">
        <v>1.8</v>
      </c>
      <c r="K173" s="7">
        <v>1.7</v>
      </c>
      <c r="L173" s="7">
        <v>0.5</v>
      </c>
      <c r="M173" s="7">
        <v>1.9</v>
      </c>
      <c r="N173" s="7">
        <v>1.6</v>
      </c>
      <c r="O173" s="7">
        <v>2.1</v>
      </c>
      <c r="P173" s="7">
        <v>1.5</v>
      </c>
      <c r="Q173" s="7">
        <v>1</v>
      </c>
    </row>
    <row r="174" spans="1:17" x14ac:dyDescent="0.3">
      <c r="A174" s="7" t="s">
        <v>380</v>
      </c>
      <c r="B174" s="7" t="s">
        <v>39</v>
      </c>
      <c r="C174" s="7">
        <v>2023</v>
      </c>
      <c r="D174" s="7" t="s">
        <v>381</v>
      </c>
      <c r="E174" s="7">
        <v>18.899999999999999</v>
      </c>
      <c r="F174" s="7">
        <v>1.2</v>
      </c>
      <c r="G174" s="7">
        <v>2</v>
      </c>
      <c r="H174" s="7">
        <v>2</v>
      </c>
      <c r="I174" s="7">
        <v>0.7</v>
      </c>
      <c r="J174" s="7">
        <v>2.5</v>
      </c>
      <c r="K174" s="7">
        <v>1.4</v>
      </c>
      <c r="L174" s="7">
        <v>0.4</v>
      </c>
      <c r="M174" s="7">
        <v>1.7</v>
      </c>
      <c r="N174" s="7">
        <v>1.9</v>
      </c>
      <c r="O174" s="7">
        <v>2.2000000000000002</v>
      </c>
      <c r="P174" s="7">
        <v>2.5</v>
      </c>
      <c r="Q174" s="7">
        <v>0.4</v>
      </c>
    </row>
    <row r="175" spans="1:17" x14ac:dyDescent="0.3">
      <c r="A175" s="7" t="s">
        <v>382</v>
      </c>
      <c r="B175" s="7" t="s">
        <v>70</v>
      </c>
      <c r="C175" s="7">
        <v>2023</v>
      </c>
      <c r="D175" s="7" t="s">
        <v>383</v>
      </c>
      <c r="E175" s="7">
        <v>17.899999999999999</v>
      </c>
      <c r="F175" s="7">
        <v>2.2999999999999998</v>
      </c>
      <c r="G175" s="7">
        <v>3</v>
      </c>
      <c r="H175" s="7">
        <v>3.1</v>
      </c>
      <c r="I175" s="7">
        <v>1</v>
      </c>
      <c r="J175" s="7">
        <v>1.8</v>
      </c>
      <c r="K175" s="7">
        <v>1</v>
      </c>
      <c r="L175" s="7">
        <v>0.3</v>
      </c>
      <c r="M175" s="7">
        <v>1.7</v>
      </c>
      <c r="N175" s="7">
        <v>0.6</v>
      </c>
      <c r="O175" s="7">
        <v>1.1000000000000001</v>
      </c>
      <c r="P175" s="7">
        <v>1.4</v>
      </c>
      <c r="Q175" s="7">
        <v>0.6</v>
      </c>
    </row>
    <row r="176" spans="1:17" x14ac:dyDescent="0.3">
      <c r="A176" s="7" t="s">
        <v>384</v>
      </c>
      <c r="B176" s="7" t="s">
        <v>70</v>
      </c>
      <c r="C176" s="7">
        <v>2023</v>
      </c>
      <c r="D176" s="7" t="s">
        <v>385</v>
      </c>
      <c r="E176" s="7">
        <v>17.8</v>
      </c>
      <c r="F176" s="7">
        <v>2.4</v>
      </c>
      <c r="G176" s="7">
        <v>3.2</v>
      </c>
      <c r="H176" s="7">
        <v>2.1</v>
      </c>
      <c r="I176" s="7">
        <v>1</v>
      </c>
      <c r="J176" s="7">
        <v>2.4</v>
      </c>
      <c r="K176" s="7">
        <v>1.6</v>
      </c>
      <c r="L176" s="7">
        <v>0.3</v>
      </c>
      <c r="M176" s="7">
        <v>1.6</v>
      </c>
      <c r="N176" s="7">
        <v>0.4</v>
      </c>
      <c r="O176" s="7">
        <v>1.4</v>
      </c>
      <c r="P176" s="7">
        <v>1</v>
      </c>
      <c r="Q176" s="7">
        <v>0.4</v>
      </c>
    </row>
    <row r="177" spans="1:17" x14ac:dyDescent="0.3">
      <c r="A177" s="7" t="s">
        <v>386</v>
      </c>
      <c r="B177" s="7" t="s">
        <v>61</v>
      </c>
      <c r="C177" s="7">
        <v>2023</v>
      </c>
      <c r="D177" s="7" t="s">
        <v>387</v>
      </c>
      <c r="E177" s="7">
        <v>16.7</v>
      </c>
      <c r="F177" s="7">
        <v>1.1000000000000001</v>
      </c>
      <c r="G177" s="7">
        <v>1.2</v>
      </c>
      <c r="H177" s="7">
        <v>2</v>
      </c>
      <c r="I177" s="7">
        <v>1.6</v>
      </c>
      <c r="J177" s="7">
        <v>2.6</v>
      </c>
      <c r="K177" s="7">
        <v>2.6</v>
      </c>
      <c r="L177" s="7">
        <v>0.5</v>
      </c>
      <c r="M177" s="7">
        <v>1.1000000000000001</v>
      </c>
      <c r="N177" s="7">
        <v>0.5</v>
      </c>
      <c r="O177" s="7">
        <v>1.6</v>
      </c>
      <c r="P177" s="7">
        <v>1.4</v>
      </c>
      <c r="Q177" s="7">
        <v>0.5</v>
      </c>
    </row>
    <row r="178" spans="1:17" x14ac:dyDescent="0.3">
      <c r="A178" s="7" t="s">
        <v>388</v>
      </c>
      <c r="B178" s="7" t="s">
        <v>70</v>
      </c>
      <c r="C178" s="7">
        <v>2023</v>
      </c>
      <c r="D178" s="7" t="s">
        <v>389</v>
      </c>
      <c r="E178" s="7">
        <v>16</v>
      </c>
      <c r="F178" s="7">
        <v>1.7</v>
      </c>
      <c r="G178" s="7">
        <v>1.9</v>
      </c>
      <c r="H178" s="7">
        <v>0.3</v>
      </c>
      <c r="I178" s="7">
        <v>1.5</v>
      </c>
      <c r="J178" s="7">
        <v>1.6</v>
      </c>
      <c r="K178" s="7">
        <v>2.7</v>
      </c>
      <c r="L178" s="7">
        <v>0.4</v>
      </c>
      <c r="M178" s="7">
        <v>1</v>
      </c>
      <c r="N178" s="7">
        <v>0.5</v>
      </c>
      <c r="O178" s="7">
        <v>2</v>
      </c>
      <c r="P178" s="7">
        <v>1.4</v>
      </c>
      <c r="Q178" s="7">
        <v>1</v>
      </c>
    </row>
    <row r="179" spans="1:17" x14ac:dyDescent="0.3">
      <c r="A179" s="7" t="s">
        <v>390</v>
      </c>
      <c r="B179" s="7" t="s">
        <v>70</v>
      </c>
      <c r="C179" s="7">
        <v>2023</v>
      </c>
      <c r="D179" s="7" t="s">
        <v>391</v>
      </c>
      <c r="E179" s="7">
        <v>15.7</v>
      </c>
      <c r="F179" s="7">
        <v>1.5</v>
      </c>
      <c r="G179" s="7">
        <v>1.5</v>
      </c>
      <c r="H179" s="7">
        <v>0.5</v>
      </c>
      <c r="I179" s="7">
        <v>1.6</v>
      </c>
      <c r="J179" s="7">
        <v>1.5</v>
      </c>
      <c r="K179" s="7">
        <v>2.6</v>
      </c>
      <c r="L179" s="7">
        <v>0.4</v>
      </c>
      <c r="M179" s="7">
        <v>0.9</v>
      </c>
      <c r="N179" s="7">
        <v>0.4</v>
      </c>
      <c r="O179" s="7">
        <v>0.4</v>
      </c>
      <c r="P179" s="7">
        <v>1.8</v>
      </c>
      <c r="Q179" s="7">
        <v>2.6</v>
      </c>
    </row>
    <row r="180" spans="1:17" x14ac:dyDescent="0.3">
      <c r="A180" s="7" t="s">
        <v>392</v>
      </c>
      <c r="B180" s="7" t="s">
        <v>70</v>
      </c>
      <c r="C180" s="7">
        <v>2023</v>
      </c>
      <c r="D180" s="7" t="s">
        <v>393</v>
      </c>
      <c r="E180" s="7">
        <v>14.5</v>
      </c>
      <c r="F180" s="7">
        <v>1.4</v>
      </c>
      <c r="G180" s="7">
        <v>1.7</v>
      </c>
      <c r="H180" s="7">
        <v>3.1</v>
      </c>
      <c r="I180" s="7">
        <v>0.7</v>
      </c>
      <c r="J180" s="7">
        <v>1.4</v>
      </c>
      <c r="K180" s="7">
        <v>1.4</v>
      </c>
      <c r="L180" s="7">
        <v>0.4</v>
      </c>
      <c r="M180" s="7">
        <v>1</v>
      </c>
      <c r="N180" s="7">
        <v>0.4</v>
      </c>
      <c r="O180" s="7">
        <v>1.4</v>
      </c>
      <c r="P180" s="7">
        <v>1.1000000000000001</v>
      </c>
      <c r="Q180" s="7">
        <v>0.5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D184F5-8B87-443F-A652-48ECF63A07D3}">
  <dimension ref="A3:E10"/>
  <sheetViews>
    <sheetView workbookViewId="0">
      <selection activeCell="B10" sqref="B10"/>
    </sheetView>
  </sheetViews>
  <sheetFormatPr defaultRowHeight="14.4" x14ac:dyDescent="0.3"/>
  <cols>
    <col min="1" max="1" width="12.88671875" bestFit="1" customWidth="1"/>
    <col min="2" max="2" width="13.44140625" bestFit="1" customWidth="1"/>
    <col min="3" max="3" width="12.6640625" bestFit="1" customWidth="1"/>
    <col min="4" max="4" width="25.88671875" bestFit="1" customWidth="1"/>
    <col min="5" max="6" width="18.33203125" bestFit="1" customWidth="1"/>
  </cols>
  <sheetData>
    <row r="3" spans="1:5" x14ac:dyDescent="0.3">
      <c r="A3" s="8" t="s">
        <v>397</v>
      </c>
      <c r="B3" t="s">
        <v>398</v>
      </c>
      <c r="C3" t="s">
        <v>399</v>
      </c>
      <c r="D3" t="s">
        <v>400</v>
      </c>
      <c r="E3" t="s">
        <v>401</v>
      </c>
    </row>
    <row r="4" spans="1:5" x14ac:dyDescent="0.3">
      <c r="A4" s="12" t="s">
        <v>48</v>
      </c>
      <c r="B4">
        <v>330.89999999999992</v>
      </c>
      <c r="C4">
        <v>274.59999999999997</v>
      </c>
      <c r="D4">
        <v>277.7</v>
      </c>
      <c r="E4">
        <v>308</v>
      </c>
    </row>
    <row r="5" spans="1:5" x14ac:dyDescent="0.3">
      <c r="A5" s="12" t="s">
        <v>32</v>
      </c>
      <c r="B5">
        <v>287.60000000000002</v>
      </c>
      <c r="C5">
        <v>355.99999999999994</v>
      </c>
      <c r="D5">
        <v>259.7999999999999</v>
      </c>
      <c r="E5">
        <v>278.90000000000009</v>
      </c>
    </row>
    <row r="6" spans="1:5" x14ac:dyDescent="0.3">
      <c r="A6" s="12" t="s">
        <v>61</v>
      </c>
      <c r="B6">
        <v>60.400000000000013</v>
      </c>
      <c r="C6">
        <v>45.399999999999991</v>
      </c>
      <c r="D6">
        <v>74.800000000000011</v>
      </c>
      <c r="E6">
        <v>59.2</v>
      </c>
    </row>
    <row r="7" spans="1:5" x14ac:dyDescent="0.3">
      <c r="A7" s="12" t="s">
        <v>39</v>
      </c>
      <c r="B7">
        <v>49.099999999999994</v>
      </c>
      <c r="C7">
        <v>52.6</v>
      </c>
      <c r="D7">
        <v>44.900000000000013</v>
      </c>
      <c r="E7">
        <v>50.500000000000007</v>
      </c>
    </row>
    <row r="8" spans="1:5" x14ac:dyDescent="0.3">
      <c r="A8" s="12" t="s">
        <v>93</v>
      </c>
      <c r="B8">
        <v>83.4</v>
      </c>
      <c r="C8">
        <v>85.09999999999998</v>
      </c>
      <c r="D8">
        <v>86.100000000000009</v>
      </c>
      <c r="E8">
        <v>81.7</v>
      </c>
    </row>
    <row r="9" spans="1:5" x14ac:dyDescent="0.3">
      <c r="A9" s="12" t="s">
        <v>70</v>
      </c>
      <c r="B9">
        <v>165.8</v>
      </c>
      <c r="C9">
        <v>159.49999999999997</v>
      </c>
      <c r="D9">
        <v>184.7</v>
      </c>
      <c r="E9">
        <v>174.60000000000008</v>
      </c>
    </row>
    <row r="10" spans="1:5" x14ac:dyDescent="0.3">
      <c r="A10" s="12" t="s">
        <v>395</v>
      </c>
      <c r="B10">
        <v>977.2</v>
      </c>
      <c r="C10">
        <v>973.19999999999993</v>
      </c>
      <c r="D10">
        <v>928</v>
      </c>
      <c r="E10">
        <v>952.90000000000032</v>
      </c>
    </row>
  </sheetData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DDA728-7587-4225-BE51-3A4AD3990112}">
  <dimension ref="A3:B183"/>
  <sheetViews>
    <sheetView workbookViewId="0">
      <selection activeCell="B3" sqref="B3"/>
    </sheetView>
  </sheetViews>
  <sheetFormatPr defaultRowHeight="14.4" x14ac:dyDescent="0.3"/>
  <cols>
    <col min="1" max="1" width="23.77734375" bestFit="1" customWidth="1"/>
    <col min="2" max="2" width="16.77734375" bestFit="1" customWidth="1"/>
  </cols>
  <sheetData>
    <row r="3" spans="1:2" x14ac:dyDescent="0.3">
      <c r="A3" s="8" t="s">
        <v>397</v>
      </c>
      <c r="B3" t="s">
        <v>402</v>
      </c>
    </row>
    <row r="4" spans="1:2" x14ac:dyDescent="0.3">
      <c r="A4" s="12" t="s">
        <v>43</v>
      </c>
      <c r="B4">
        <v>8.6999999999999993</v>
      </c>
    </row>
    <row r="5" spans="1:2" x14ac:dyDescent="0.3">
      <c r="A5" s="12" t="s">
        <v>277</v>
      </c>
      <c r="B5">
        <v>6.2</v>
      </c>
    </row>
    <row r="6" spans="1:2" x14ac:dyDescent="0.3">
      <c r="A6" s="12" t="s">
        <v>201</v>
      </c>
      <c r="B6">
        <v>6.9</v>
      </c>
    </row>
    <row r="7" spans="1:2" x14ac:dyDescent="0.3">
      <c r="A7" s="12" t="s">
        <v>113</v>
      </c>
      <c r="B7">
        <v>7.2</v>
      </c>
    </row>
    <row r="8" spans="1:2" x14ac:dyDescent="0.3">
      <c r="A8" s="12" t="s">
        <v>287</v>
      </c>
      <c r="B8">
        <v>3.7</v>
      </c>
    </row>
    <row r="9" spans="1:2" x14ac:dyDescent="0.3">
      <c r="A9" s="12" t="s">
        <v>313</v>
      </c>
      <c r="B9">
        <v>2.8</v>
      </c>
    </row>
    <row r="10" spans="1:2" x14ac:dyDescent="0.3">
      <c r="A10" s="12" t="s">
        <v>221</v>
      </c>
      <c r="B10">
        <v>6.4</v>
      </c>
    </row>
    <row r="11" spans="1:2" x14ac:dyDescent="0.3">
      <c r="A11" s="12" t="s">
        <v>61</v>
      </c>
      <c r="B11">
        <v>1.7</v>
      </c>
    </row>
    <row r="12" spans="1:2" x14ac:dyDescent="0.3">
      <c r="A12" s="12" t="s">
        <v>369</v>
      </c>
      <c r="B12">
        <v>3.2</v>
      </c>
    </row>
    <row r="13" spans="1:2" x14ac:dyDescent="0.3">
      <c r="A13" s="12" t="s">
        <v>187</v>
      </c>
      <c r="B13">
        <v>7.9</v>
      </c>
    </row>
    <row r="14" spans="1:2" x14ac:dyDescent="0.3">
      <c r="A14" s="12" t="s">
        <v>303</v>
      </c>
      <c r="B14">
        <v>4.5</v>
      </c>
    </row>
    <row r="15" spans="1:2" x14ac:dyDescent="0.3">
      <c r="A15" s="12" t="s">
        <v>239</v>
      </c>
      <c r="B15">
        <v>7.6</v>
      </c>
    </row>
    <row r="16" spans="1:2" x14ac:dyDescent="0.3">
      <c r="A16" s="12" t="s">
        <v>117</v>
      </c>
      <c r="B16">
        <v>9.3000000000000007</v>
      </c>
    </row>
    <row r="17" spans="1:2" x14ac:dyDescent="0.3">
      <c r="A17" s="12" t="s">
        <v>315</v>
      </c>
      <c r="B17">
        <v>4.2</v>
      </c>
    </row>
    <row r="18" spans="1:2" x14ac:dyDescent="0.3">
      <c r="A18" s="12" t="s">
        <v>203</v>
      </c>
      <c r="B18">
        <v>9.6</v>
      </c>
    </row>
    <row r="19" spans="1:2" x14ac:dyDescent="0.3">
      <c r="A19" s="12" t="s">
        <v>355</v>
      </c>
      <c r="B19">
        <v>4.4000000000000004</v>
      </c>
    </row>
    <row r="20" spans="1:2" x14ac:dyDescent="0.3">
      <c r="A20" s="12" t="s">
        <v>265</v>
      </c>
      <c r="B20">
        <v>4.3</v>
      </c>
    </row>
    <row r="21" spans="1:2" x14ac:dyDescent="0.3">
      <c r="A21" s="12" t="s">
        <v>183</v>
      </c>
      <c r="B21">
        <v>6.7</v>
      </c>
    </row>
    <row r="22" spans="1:2" x14ac:dyDescent="0.3">
      <c r="A22" s="12" t="s">
        <v>227</v>
      </c>
      <c r="B22">
        <v>7.5</v>
      </c>
    </row>
    <row r="23" spans="1:2" x14ac:dyDescent="0.3">
      <c r="A23" s="12" t="s">
        <v>197</v>
      </c>
      <c r="B23">
        <v>8.1999999999999993</v>
      </c>
    </row>
    <row r="24" spans="1:2" x14ac:dyDescent="0.3">
      <c r="A24" s="12" t="s">
        <v>189</v>
      </c>
      <c r="B24">
        <v>8.6999999999999993</v>
      </c>
    </row>
    <row r="25" spans="1:2" x14ac:dyDescent="0.3">
      <c r="A25" s="12" t="s">
        <v>279</v>
      </c>
      <c r="B25">
        <v>3.3</v>
      </c>
    </row>
    <row r="26" spans="1:2" x14ac:dyDescent="0.3">
      <c r="A26" s="12" t="s">
        <v>177</v>
      </c>
      <c r="B26">
        <v>6.5</v>
      </c>
    </row>
    <row r="27" spans="1:2" x14ac:dyDescent="0.3">
      <c r="A27" s="12" t="s">
        <v>285</v>
      </c>
      <c r="B27">
        <v>7.4</v>
      </c>
    </row>
    <row r="28" spans="1:2" x14ac:dyDescent="0.3">
      <c r="A28" s="12" t="s">
        <v>297</v>
      </c>
      <c r="B28">
        <v>5.3</v>
      </c>
    </row>
    <row r="29" spans="1:2" x14ac:dyDescent="0.3">
      <c r="A29" s="12" t="s">
        <v>76</v>
      </c>
      <c r="B29">
        <v>8.1999999999999993</v>
      </c>
    </row>
    <row r="30" spans="1:2" x14ac:dyDescent="0.3">
      <c r="A30" s="12" t="s">
        <v>74</v>
      </c>
      <c r="B30">
        <v>8.5</v>
      </c>
    </row>
    <row r="31" spans="1:2" x14ac:dyDescent="0.3">
      <c r="A31" s="12" t="s">
        <v>143</v>
      </c>
      <c r="B31">
        <v>8.6999999999999993</v>
      </c>
    </row>
    <row r="32" spans="1:2" x14ac:dyDescent="0.3">
      <c r="A32" s="12" t="s">
        <v>80</v>
      </c>
      <c r="B32">
        <v>9.3000000000000007</v>
      </c>
    </row>
    <row r="33" spans="1:2" x14ac:dyDescent="0.3">
      <c r="A33" s="12" t="s">
        <v>380</v>
      </c>
      <c r="B33">
        <v>2.5</v>
      </c>
    </row>
    <row r="34" spans="1:2" x14ac:dyDescent="0.3">
      <c r="A34" s="12" t="s">
        <v>263</v>
      </c>
      <c r="B34">
        <v>5.5</v>
      </c>
    </row>
    <row r="35" spans="1:2" x14ac:dyDescent="0.3">
      <c r="A35" s="12" t="s">
        <v>47</v>
      </c>
      <c r="B35">
        <v>9.4</v>
      </c>
    </row>
    <row r="36" spans="1:2" x14ac:dyDescent="0.3">
      <c r="A36" s="12" t="s">
        <v>50</v>
      </c>
      <c r="B36">
        <v>9.5</v>
      </c>
    </row>
    <row r="37" spans="1:2" x14ac:dyDescent="0.3">
      <c r="A37" s="12" t="s">
        <v>329</v>
      </c>
      <c r="B37">
        <v>2.2000000000000002</v>
      </c>
    </row>
    <row r="38" spans="1:2" x14ac:dyDescent="0.3">
      <c r="A38" s="12" t="s">
        <v>241</v>
      </c>
      <c r="B38">
        <v>7.2</v>
      </c>
    </row>
    <row r="39" spans="1:2" x14ac:dyDescent="0.3">
      <c r="A39" s="12" t="s">
        <v>153</v>
      </c>
      <c r="B39">
        <v>7.6</v>
      </c>
    </row>
    <row r="40" spans="1:2" x14ac:dyDescent="0.3">
      <c r="A40" s="12" t="s">
        <v>125</v>
      </c>
      <c r="B40">
        <v>8</v>
      </c>
    </row>
    <row r="41" spans="1:2" x14ac:dyDescent="0.3">
      <c r="A41" s="12" t="s">
        <v>38</v>
      </c>
      <c r="B41">
        <v>9.6</v>
      </c>
    </row>
    <row r="42" spans="1:2" x14ac:dyDescent="0.3">
      <c r="A42" s="12" t="s">
        <v>90</v>
      </c>
      <c r="B42">
        <v>6.7</v>
      </c>
    </row>
    <row r="43" spans="1:2" x14ac:dyDescent="0.3">
      <c r="A43" s="12" t="s">
        <v>335</v>
      </c>
      <c r="B43">
        <v>3.8</v>
      </c>
    </row>
    <row r="44" spans="1:2" x14ac:dyDescent="0.3">
      <c r="A44" s="12" t="s">
        <v>107</v>
      </c>
      <c r="B44">
        <v>9.9</v>
      </c>
    </row>
    <row r="45" spans="1:2" x14ac:dyDescent="0.3">
      <c r="A45" s="12" t="s">
        <v>311</v>
      </c>
      <c r="B45">
        <v>4.4000000000000004</v>
      </c>
    </row>
    <row r="46" spans="1:2" x14ac:dyDescent="0.3">
      <c r="A46" s="12" t="s">
        <v>269</v>
      </c>
      <c r="B46">
        <v>7</v>
      </c>
    </row>
    <row r="47" spans="1:2" x14ac:dyDescent="0.3">
      <c r="A47" s="12" t="s">
        <v>275</v>
      </c>
      <c r="B47">
        <v>7.9</v>
      </c>
    </row>
    <row r="48" spans="1:2" x14ac:dyDescent="0.3">
      <c r="A48" s="12" t="s">
        <v>337</v>
      </c>
      <c r="B48">
        <v>5.3</v>
      </c>
    </row>
    <row r="49" spans="1:2" x14ac:dyDescent="0.3">
      <c r="A49" s="12" t="s">
        <v>382</v>
      </c>
      <c r="B49">
        <v>1.4</v>
      </c>
    </row>
    <row r="50" spans="1:2" x14ac:dyDescent="0.3">
      <c r="A50" s="12" t="s">
        <v>127</v>
      </c>
      <c r="B50">
        <v>7.3</v>
      </c>
    </row>
    <row r="51" spans="1:2" x14ac:dyDescent="0.3">
      <c r="A51" s="12" t="s">
        <v>255</v>
      </c>
      <c r="B51">
        <v>6.2</v>
      </c>
    </row>
    <row r="52" spans="1:2" x14ac:dyDescent="0.3">
      <c r="A52" s="12" t="s">
        <v>209</v>
      </c>
      <c r="B52">
        <v>8.1999999999999993</v>
      </c>
    </row>
    <row r="53" spans="1:2" x14ac:dyDescent="0.3">
      <c r="A53" s="12" t="s">
        <v>135</v>
      </c>
      <c r="B53">
        <v>9.1</v>
      </c>
    </row>
    <row r="54" spans="1:2" x14ac:dyDescent="0.3">
      <c r="A54" s="12" t="s">
        <v>213</v>
      </c>
      <c r="B54">
        <v>4.8</v>
      </c>
    </row>
    <row r="55" spans="1:2" x14ac:dyDescent="0.3">
      <c r="A55" s="12" t="s">
        <v>119</v>
      </c>
      <c r="B55">
        <v>8.1999999999999993</v>
      </c>
    </row>
    <row r="56" spans="1:2" x14ac:dyDescent="0.3">
      <c r="A56" s="12" t="s">
        <v>72</v>
      </c>
      <c r="B56">
        <v>8.4</v>
      </c>
    </row>
    <row r="57" spans="1:2" x14ac:dyDescent="0.3">
      <c r="A57" s="12" t="s">
        <v>341</v>
      </c>
      <c r="B57">
        <v>5.8</v>
      </c>
    </row>
    <row r="58" spans="1:2" x14ac:dyDescent="0.3">
      <c r="A58" s="12" t="s">
        <v>54</v>
      </c>
      <c r="B58">
        <v>9.3000000000000007</v>
      </c>
    </row>
    <row r="59" spans="1:2" x14ac:dyDescent="0.3">
      <c r="A59" s="12" t="s">
        <v>199</v>
      </c>
      <c r="B59">
        <v>8.1999999999999993</v>
      </c>
    </row>
    <row r="60" spans="1:2" x14ac:dyDescent="0.3">
      <c r="A60" s="12" t="s">
        <v>388</v>
      </c>
      <c r="B60">
        <v>1.4</v>
      </c>
    </row>
    <row r="61" spans="1:2" x14ac:dyDescent="0.3">
      <c r="A61" s="12" t="s">
        <v>359</v>
      </c>
      <c r="B61">
        <v>1.9</v>
      </c>
    </row>
    <row r="62" spans="1:2" x14ac:dyDescent="0.3">
      <c r="A62" s="12" t="s">
        <v>233</v>
      </c>
      <c r="B62">
        <v>7.7</v>
      </c>
    </row>
    <row r="63" spans="1:2" x14ac:dyDescent="0.3">
      <c r="A63" s="12" t="s">
        <v>169</v>
      </c>
      <c r="B63">
        <v>7.4</v>
      </c>
    </row>
    <row r="64" spans="1:2" x14ac:dyDescent="0.3">
      <c r="A64" s="12" t="s">
        <v>193</v>
      </c>
      <c r="B64">
        <v>8.8000000000000007</v>
      </c>
    </row>
    <row r="65" spans="1:2" x14ac:dyDescent="0.3">
      <c r="A65" s="12" t="s">
        <v>367</v>
      </c>
      <c r="B65">
        <v>2.2999999999999998</v>
      </c>
    </row>
    <row r="66" spans="1:2" x14ac:dyDescent="0.3">
      <c r="A66" s="12" t="s">
        <v>249</v>
      </c>
      <c r="B66">
        <v>5.9</v>
      </c>
    </row>
    <row r="67" spans="1:2" x14ac:dyDescent="0.3">
      <c r="A67" s="12" t="s">
        <v>281</v>
      </c>
      <c r="B67">
        <v>4.0999999999999996</v>
      </c>
    </row>
    <row r="68" spans="1:2" x14ac:dyDescent="0.3">
      <c r="A68" s="12" t="s">
        <v>289</v>
      </c>
      <c r="B68">
        <v>5.6</v>
      </c>
    </row>
    <row r="69" spans="1:2" x14ac:dyDescent="0.3">
      <c r="A69" s="12" t="s">
        <v>163</v>
      </c>
      <c r="B69">
        <v>7.1</v>
      </c>
    </row>
    <row r="70" spans="1:2" x14ac:dyDescent="0.3">
      <c r="A70" s="12" t="s">
        <v>60</v>
      </c>
      <c r="B70">
        <v>10</v>
      </c>
    </row>
    <row r="71" spans="1:2" x14ac:dyDescent="0.3">
      <c r="A71" s="12" t="s">
        <v>97</v>
      </c>
      <c r="B71">
        <v>9.9</v>
      </c>
    </row>
    <row r="72" spans="1:2" x14ac:dyDescent="0.3">
      <c r="A72" s="12" t="s">
        <v>253</v>
      </c>
      <c r="B72">
        <v>4.8</v>
      </c>
    </row>
    <row r="73" spans="1:2" x14ac:dyDescent="0.3">
      <c r="A73" s="12" t="s">
        <v>52</v>
      </c>
      <c r="B73">
        <v>9.6999999999999993</v>
      </c>
    </row>
    <row r="74" spans="1:2" x14ac:dyDescent="0.3">
      <c r="A74" s="12" t="s">
        <v>149</v>
      </c>
      <c r="B74">
        <v>7</v>
      </c>
    </row>
    <row r="75" spans="1:2" x14ac:dyDescent="0.3">
      <c r="A75" s="12" t="s">
        <v>305</v>
      </c>
      <c r="B75">
        <v>5.3</v>
      </c>
    </row>
    <row r="76" spans="1:2" x14ac:dyDescent="0.3">
      <c r="A76" s="12" t="s">
        <v>390</v>
      </c>
      <c r="B76">
        <v>1.8</v>
      </c>
    </row>
    <row r="77" spans="1:2" x14ac:dyDescent="0.3">
      <c r="A77" s="12" t="s">
        <v>181</v>
      </c>
      <c r="B77">
        <v>7.3</v>
      </c>
    </row>
    <row r="78" spans="1:2" x14ac:dyDescent="0.3">
      <c r="A78" s="12" t="s">
        <v>231</v>
      </c>
      <c r="B78">
        <v>7.1</v>
      </c>
    </row>
    <row r="79" spans="1:2" x14ac:dyDescent="0.3">
      <c r="A79" s="12" t="s">
        <v>115</v>
      </c>
      <c r="B79">
        <v>9.6</v>
      </c>
    </row>
    <row r="80" spans="1:2" x14ac:dyDescent="0.3">
      <c r="A80" s="12" t="s">
        <v>88</v>
      </c>
      <c r="B80">
        <v>9.6</v>
      </c>
    </row>
    <row r="81" spans="1:2" x14ac:dyDescent="0.3">
      <c r="A81" s="12" t="s">
        <v>378</v>
      </c>
      <c r="B81">
        <v>1.5</v>
      </c>
    </row>
    <row r="82" spans="1:2" x14ac:dyDescent="0.3">
      <c r="A82" s="12" t="s">
        <v>321</v>
      </c>
      <c r="B82">
        <v>8.3000000000000007</v>
      </c>
    </row>
    <row r="83" spans="1:2" x14ac:dyDescent="0.3">
      <c r="A83" s="12" t="s">
        <v>327</v>
      </c>
      <c r="B83">
        <v>4.9000000000000004</v>
      </c>
    </row>
    <row r="84" spans="1:2" x14ac:dyDescent="0.3">
      <c r="A84" s="12" t="s">
        <v>251</v>
      </c>
      <c r="B84">
        <v>3.7</v>
      </c>
    </row>
    <row r="85" spans="1:2" x14ac:dyDescent="0.3">
      <c r="A85" s="12" t="s">
        <v>357</v>
      </c>
      <c r="B85">
        <v>2.6</v>
      </c>
    </row>
    <row r="86" spans="1:2" x14ac:dyDescent="0.3">
      <c r="A86" s="12" t="s">
        <v>171</v>
      </c>
      <c r="B86">
        <v>6.9</v>
      </c>
    </row>
    <row r="87" spans="1:2" x14ac:dyDescent="0.3">
      <c r="A87" s="12" t="s">
        <v>257</v>
      </c>
      <c r="B87">
        <v>7.9</v>
      </c>
    </row>
    <row r="88" spans="1:2" x14ac:dyDescent="0.3">
      <c r="A88" s="12" t="s">
        <v>105</v>
      </c>
      <c r="B88">
        <v>8.9</v>
      </c>
    </row>
    <row r="89" spans="1:2" x14ac:dyDescent="0.3">
      <c r="A89" s="12" t="s">
        <v>301</v>
      </c>
      <c r="B89">
        <v>7.5</v>
      </c>
    </row>
    <row r="90" spans="1:2" x14ac:dyDescent="0.3">
      <c r="A90" s="12" t="s">
        <v>173</v>
      </c>
      <c r="B90">
        <v>8.1999999999999993</v>
      </c>
    </row>
    <row r="91" spans="1:2" x14ac:dyDescent="0.3">
      <c r="A91" s="12" t="s">
        <v>175</v>
      </c>
      <c r="B91">
        <v>8.3000000000000007</v>
      </c>
    </row>
    <row r="92" spans="1:2" x14ac:dyDescent="0.3">
      <c r="A92" s="12" t="s">
        <v>325</v>
      </c>
      <c r="B92">
        <v>4.3</v>
      </c>
    </row>
    <row r="93" spans="1:2" x14ac:dyDescent="0.3">
      <c r="A93" s="12" t="s">
        <v>84</v>
      </c>
      <c r="B93">
        <v>9.6</v>
      </c>
    </row>
    <row r="94" spans="1:2" x14ac:dyDescent="0.3">
      <c r="A94" s="12" t="s">
        <v>167</v>
      </c>
      <c r="B94">
        <v>7.3</v>
      </c>
    </row>
    <row r="95" spans="1:2" x14ac:dyDescent="0.3">
      <c r="A95" s="12" t="s">
        <v>101</v>
      </c>
      <c r="B95">
        <v>8.9</v>
      </c>
    </row>
    <row r="96" spans="1:2" x14ac:dyDescent="0.3">
      <c r="A96" s="12" t="s">
        <v>67</v>
      </c>
      <c r="B96">
        <v>9.3000000000000007</v>
      </c>
    </row>
    <row r="97" spans="1:2" x14ac:dyDescent="0.3">
      <c r="A97" s="12" t="s">
        <v>339</v>
      </c>
      <c r="B97">
        <v>3</v>
      </c>
    </row>
    <row r="98" spans="1:2" x14ac:dyDescent="0.3">
      <c r="A98" s="12" t="s">
        <v>376</v>
      </c>
      <c r="B98">
        <v>3.4</v>
      </c>
    </row>
    <row r="99" spans="1:2" x14ac:dyDescent="0.3">
      <c r="A99" s="12" t="s">
        <v>261</v>
      </c>
      <c r="B99">
        <v>7.3</v>
      </c>
    </row>
    <row r="100" spans="1:2" x14ac:dyDescent="0.3">
      <c r="A100" s="12" t="s">
        <v>133</v>
      </c>
      <c r="B100">
        <v>7.8</v>
      </c>
    </row>
    <row r="101" spans="1:2" x14ac:dyDescent="0.3">
      <c r="A101" s="12" t="s">
        <v>121</v>
      </c>
      <c r="B101">
        <v>8.6999999999999993</v>
      </c>
    </row>
    <row r="102" spans="1:2" x14ac:dyDescent="0.3">
      <c r="A102" s="12" t="s">
        <v>283</v>
      </c>
      <c r="B102">
        <v>6.8</v>
      </c>
    </row>
    <row r="103" spans="1:2" x14ac:dyDescent="0.3">
      <c r="A103" s="12" t="s">
        <v>247</v>
      </c>
      <c r="B103">
        <v>8.1</v>
      </c>
    </row>
    <row r="104" spans="1:2" x14ac:dyDescent="0.3">
      <c r="A104" s="12" t="s">
        <v>58</v>
      </c>
      <c r="B104">
        <v>7.2</v>
      </c>
    </row>
    <row r="105" spans="1:2" x14ac:dyDescent="0.3">
      <c r="A105" s="12" t="s">
        <v>351</v>
      </c>
      <c r="B105">
        <v>2</v>
      </c>
    </row>
    <row r="106" spans="1:2" x14ac:dyDescent="0.3">
      <c r="A106" s="12" t="s">
        <v>109</v>
      </c>
      <c r="B106">
        <v>8.8000000000000007</v>
      </c>
    </row>
    <row r="107" spans="1:2" x14ac:dyDescent="0.3">
      <c r="A107" s="12" t="s">
        <v>343</v>
      </c>
      <c r="B107">
        <v>3.1</v>
      </c>
    </row>
    <row r="108" spans="1:2" x14ac:dyDescent="0.3">
      <c r="A108" s="12" t="s">
        <v>205</v>
      </c>
      <c r="B108">
        <v>5.9</v>
      </c>
    </row>
    <row r="109" spans="1:2" x14ac:dyDescent="0.3">
      <c r="A109" s="12" t="s">
        <v>211</v>
      </c>
      <c r="B109">
        <v>5.6</v>
      </c>
    </row>
    <row r="110" spans="1:2" x14ac:dyDescent="0.3">
      <c r="A110" s="12" t="s">
        <v>223</v>
      </c>
      <c r="B110">
        <v>7.8</v>
      </c>
    </row>
    <row r="111" spans="1:2" x14ac:dyDescent="0.3">
      <c r="A111" s="12" t="s">
        <v>299</v>
      </c>
      <c r="B111">
        <v>5.5</v>
      </c>
    </row>
    <row r="112" spans="1:2" x14ac:dyDescent="0.3">
      <c r="A112" s="12" t="s">
        <v>273</v>
      </c>
      <c r="B112">
        <v>6.5</v>
      </c>
    </row>
    <row r="113" spans="1:2" x14ac:dyDescent="0.3">
      <c r="A113" s="12" t="s">
        <v>215</v>
      </c>
      <c r="B113">
        <v>6.6</v>
      </c>
    </row>
    <row r="114" spans="1:2" x14ac:dyDescent="0.3">
      <c r="A114" s="12" t="s">
        <v>78</v>
      </c>
      <c r="B114">
        <v>6.3</v>
      </c>
    </row>
    <row r="115" spans="1:2" x14ac:dyDescent="0.3">
      <c r="A115" s="12" t="s">
        <v>56</v>
      </c>
      <c r="B115">
        <v>9</v>
      </c>
    </row>
    <row r="116" spans="1:2" x14ac:dyDescent="0.3">
      <c r="A116" s="12" t="s">
        <v>259</v>
      </c>
      <c r="B116">
        <v>3.5</v>
      </c>
    </row>
    <row r="117" spans="1:2" x14ac:dyDescent="0.3">
      <c r="A117" s="12" t="s">
        <v>145</v>
      </c>
      <c r="B117">
        <v>8.8000000000000007</v>
      </c>
    </row>
    <row r="118" spans="1:2" x14ac:dyDescent="0.3">
      <c r="A118" s="12" t="s">
        <v>372</v>
      </c>
      <c r="B118">
        <v>3.4</v>
      </c>
    </row>
    <row r="119" spans="1:2" x14ac:dyDescent="0.3">
      <c r="A119" s="12" t="s">
        <v>386</v>
      </c>
      <c r="B119">
        <v>1.4</v>
      </c>
    </row>
    <row r="120" spans="1:2" x14ac:dyDescent="0.3">
      <c r="A120" s="12" t="s">
        <v>159</v>
      </c>
      <c r="B120">
        <v>7.1</v>
      </c>
    </row>
    <row r="121" spans="1:2" x14ac:dyDescent="0.3">
      <c r="A121" s="12" t="s">
        <v>82</v>
      </c>
      <c r="B121">
        <v>9.6</v>
      </c>
    </row>
    <row r="122" spans="1:2" x14ac:dyDescent="0.3">
      <c r="A122" s="12" t="s">
        <v>63</v>
      </c>
      <c r="B122">
        <v>9.6</v>
      </c>
    </row>
    <row r="123" spans="1:2" x14ac:dyDescent="0.3">
      <c r="A123" s="12" t="s">
        <v>111</v>
      </c>
      <c r="B123">
        <v>9.1999999999999993</v>
      </c>
    </row>
    <row r="124" spans="1:2" x14ac:dyDescent="0.3">
      <c r="A124" s="12" t="s">
        <v>392</v>
      </c>
      <c r="B124">
        <v>1.1000000000000001</v>
      </c>
    </row>
    <row r="125" spans="1:2" x14ac:dyDescent="0.3">
      <c r="A125" s="12" t="s">
        <v>309</v>
      </c>
      <c r="B125">
        <v>6.6</v>
      </c>
    </row>
    <row r="126" spans="1:2" x14ac:dyDescent="0.3">
      <c r="A126" s="12" t="s">
        <v>99</v>
      </c>
      <c r="B126">
        <v>9.3000000000000007</v>
      </c>
    </row>
    <row r="127" spans="1:2" x14ac:dyDescent="0.3">
      <c r="A127" s="12" t="s">
        <v>103</v>
      </c>
      <c r="B127">
        <v>8.6</v>
      </c>
    </row>
    <row r="128" spans="1:2" x14ac:dyDescent="0.3">
      <c r="A128" s="12" t="s">
        <v>307</v>
      </c>
      <c r="B128">
        <v>2.7</v>
      </c>
    </row>
    <row r="129" spans="1:2" x14ac:dyDescent="0.3">
      <c r="A129" s="12" t="s">
        <v>155</v>
      </c>
      <c r="B129">
        <v>7.1</v>
      </c>
    </row>
    <row r="130" spans="1:2" x14ac:dyDescent="0.3">
      <c r="A130" s="12" t="s">
        <v>245</v>
      </c>
      <c r="B130">
        <v>7.8</v>
      </c>
    </row>
    <row r="131" spans="1:2" x14ac:dyDescent="0.3">
      <c r="A131" s="12" t="s">
        <v>185</v>
      </c>
      <c r="B131">
        <v>8.4</v>
      </c>
    </row>
    <row r="132" spans="1:2" x14ac:dyDescent="0.3">
      <c r="A132" s="12" t="s">
        <v>157</v>
      </c>
      <c r="B132">
        <v>8</v>
      </c>
    </row>
    <row r="133" spans="1:2" x14ac:dyDescent="0.3">
      <c r="A133" s="12" t="s">
        <v>319</v>
      </c>
      <c r="B133">
        <v>4.2</v>
      </c>
    </row>
    <row r="134" spans="1:2" x14ac:dyDescent="0.3">
      <c r="A134" s="12" t="s">
        <v>363</v>
      </c>
      <c r="B134">
        <v>2.5</v>
      </c>
    </row>
    <row r="135" spans="1:2" x14ac:dyDescent="0.3">
      <c r="A135" s="12" t="s">
        <v>333</v>
      </c>
      <c r="B135">
        <v>5</v>
      </c>
    </row>
    <row r="136" spans="1:2" x14ac:dyDescent="0.3">
      <c r="A136" s="12" t="s">
        <v>293</v>
      </c>
      <c r="B136">
        <v>5.7</v>
      </c>
    </row>
    <row r="137" spans="1:2" x14ac:dyDescent="0.3">
      <c r="A137" s="12" t="s">
        <v>141</v>
      </c>
      <c r="B137">
        <v>8.4</v>
      </c>
    </row>
    <row r="138" spans="1:2" x14ac:dyDescent="0.3">
      <c r="A138" s="12" t="s">
        <v>123</v>
      </c>
      <c r="B138">
        <v>8</v>
      </c>
    </row>
    <row r="139" spans="1:2" x14ac:dyDescent="0.3">
      <c r="A139" s="12" t="s">
        <v>237</v>
      </c>
      <c r="B139">
        <v>5.0999999999999996</v>
      </c>
    </row>
    <row r="140" spans="1:2" x14ac:dyDescent="0.3">
      <c r="A140" s="12" t="s">
        <v>207</v>
      </c>
      <c r="B140">
        <v>6.3</v>
      </c>
    </row>
    <row r="141" spans="1:2" x14ac:dyDescent="0.3">
      <c r="A141" s="12" t="s">
        <v>235</v>
      </c>
      <c r="B141">
        <v>8.5</v>
      </c>
    </row>
    <row r="142" spans="1:2" x14ac:dyDescent="0.3">
      <c r="A142" s="12" t="s">
        <v>195</v>
      </c>
      <c r="B142">
        <v>7</v>
      </c>
    </row>
    <row r="143" spans="1:2" x14ac:dyDescent="0.3">
      <c r="A143" s="12" t="s">
        <v>219</v>
      </c>
      <c r="B143">
        <v>8.6</v>
      </c>
    </row>
    <row r="144" spans="1:2" x14ac:dyDescent="0.3">
      <c r="A144" s="12" t="s">
        <v>291</v>
      </c>
      <c r="B144">
        <v>6</v>
      </c>
    </row>
    <row r="145" spans="1:2" x14ac:dyDescent="0.3">
      <c r="A145" s="12" t="s">
        <v>137</v>
      </c>
      <c r="B145">
        <v>7.8</v>
      </c>
    </row>
    <row r="146" spans="1:2" x14ac:dyDescent="0.3">
      <c r="A146" s="12" t="s">
        <v>365</v>
      </c>
      <c r="B146">
        <v>4</v>
      </c>
    </row>
    <row r="147" spans="1:2" x14ac:dyDescent="0.3">
      <c r="A147" s="12" t="s">
        <v>345</v>
      </c>
      <c r="B147">
        <v>4.7</v>
      </c>
    </row>
    <row r="148" spans="1:2" x14ac:dyDescent="0.3">
      <c r="A148" s="12" t="s">
        <v>361</v>
      </c>
      <c r="B148">
        <v>2</v>
      </c>
    </row>
    <row r="149" spans="1:2" x14ac:dyDescent="0.3">
      <c r="A149" s="12" t="s">
        <v>147</v>
      </c>
      <c r="B149">
        <v>8.6999999999999993</v>
      </c>
    </row>
    <row r="150" spans="1:2" x14ac:dyDescent="0.3">
      <c r="A150" s="12" t="s">
        <v>31</v>
      </c>
      <c r="B150">
        <v>10</v>
      </c>
    </row>
    <row r="151" spans="1:2" x14ac:dyDescent="0.3">
      <c r="A151" s="12" t="s">
        <v>191</v>
      </c>
      <c r="B151">
        <v>6.8</v>
      </c>
    </row>
    <row r="152" spans="1:2" x14ac:dyDescent="0.3">
      <c r="A152" s="12" t="s">
        <v>353</v>
      </c>
      <c r="B152">
        <v>3.9</v>
      </c>
    </row>
    <row r="153" spans="1:2" x14ac:dyDescent="0.3">
      <c r="A153" s="12" t="s">
        <v>36</v>
      </c>
      <c r="B153">
        <v>9.1999999999999993</v>
      </c>
    </row>
    <row r="154" spans="1:2" x14ac:dyDescent="0.3">
      <c r="A154" s="12" t="s">
        <v>323</v>
      </c>
      <c r="B154">
        <v>6.9</v>
      </c>
    </row>
    <row r="155" spans="1:2" x14ac:dyDescent="0.3">
      <c r="A155" s="12" t="s">
        <v>95</v>
      </c>
      <c r="B155">
        <v>9.1</v>
      </c>
    </row>
    <row r="156" spans="1:2" x14ac:dyDescent="0.3">
      <c r="A156" s="12" t="s">
        <v>45</v>
      </c>
      <c r="B156">
        <v>9.6</v>
      </c>
    </row>
    <row r="157" spans="1:2" x14ac:dyDescent="0.3">
      <c r="A157" s="12" t="s">
        <v>267</v>
      </c>
      <c r="B157">
        <v>5.8</v>
      </c>
    </row>
    <row r="158" spans="1:2" x14ac:dyDescent="0.3">
      <c r="A158" s="12" t="s">
        <v>151</v>
      </c>
      <c r="B158">
        <v>6.8</v>
      </c>
    </row>
    <row r="159" spans="1:2" x14ac:dyDescent="0.3">
      <c r="A159" s="12" t="s">
        <v>374</v>
      </c>
      <c r="B159">
        <v>1.8</v>
      </c>
    </row>
    <row r="160" spans="1:2" x14ac:dyDescent="0.3">
      <c r="A160" s="12" t="s">
        <v>384</v>
      </c>
      <c r="B160">
        <v>1</v>
      </c>
    </row>
    <row r="161" spans="1:2" x14ac:dyDescent="0.3">
      <c r="A161" s="12" t="s">
        <v>41</v>
      </c>
      <c r="B161">
        <v>9.9</v>
      </c>
    </row>
    <row r="162" spans="1:2" x14ac:dyDescent="0.3">
      <c r="A162" s="12" t="s">
        <v>179</v>
      </c>
      <c r="B162">
        <v>8.4</v>
      </c>
    </row>
    <row r="163" spans="1:2" x14ac:dyDescent="0.3">
      <c r="A163" s="12" t="s">
        <v>165</v>
      </c>
      <c r="B163">
        <v>6.5</v>
      </c>
    </row>
    <row r="164" spans="1:2" x14ac:dyDescent="0.3">
      <c r="A164" s="12" t="s">
        <v>217</v>
      </c>
      <c r="B164">
        <v>9.6999999999999993</v>
      </c>
    </row>
    <row r="165" spans="1:2" x14ac:dyDescent="0.3">
      <c r="A165" s="12" t="s">
        <v>161</v>
      </c>
      <c r="B165">
        <v>8.3000000000000007</v>
      </c>
    </row>
    <row r="166" spans="1:2" x14ac:dyDescent="0.3">
      <c r="A166" s="12" t="s">
        <v>129</v>
      </c>
      <c r="B166">
        <v>7.6</v>
      </c>
    </row>
    <row r="167" spans="1:2" x14ac:dyDescent="0.3">
      <c r="A167" s="12" t="s">
        <v>295</v>
      </c>
      <c r="B167">
        <v>5.6</v>
      </c>
    </row>
    <row r="168" spans="1:2" x14ac:dyDescent="0.3">
      <c r="A168" s="12" t="s">
        <v>229</v>
      </c>
      <c r="B168">
        <v>7.5</v>
      </c>
    </row>
    <row r="169" spans="1:2" x14ac:dyDescent="0.3">
      <c r="A169" s="12" t="s">
        <v>139</v>
      </c>
      <c r="B169">
        <v>8.8000000000000007</v>
      </c>
    </row>
    <row r="170" spans="1:2" x14ac:dyDescent="0.3">
      <c r="A170" s="12" t="s">
        <v>243</v>
      </c>
      <c r="B170">
        <v>7.8</v>
      </c>
    </row>
    <row r="171" spans="1:2" x14ac:dyDescent="0.3">
      <c r="A171" s="12" t="s">
        <v>86</v>
      </c>
      <c r="B171">
        <v>8.9</v>
      </c>
    </row>
    <row r="172" spans="1:2" x14ac:dyDescent="0.3">
      <c r="A172" s="12" t="s">
        <v>69</v>
      </c>
      <c r="B172">
        <v>8</v>
      </c>
    </row>
    <row r="173" spans="1:2" x14ac:dyDescent="0.3">
      <c r="A173" s="12" t="s">
        <v>347</v>
      </c>
      <c r="B173">
        <v>3.6</v>
      </c>
    </row>
    <row r="174" spans="1:2" x14ac:dyDescent="0.3">
      <c r="A174" s="12" t="s">
        <v>331</v>
      </c>
      <c r="B174">
        <v>5.8</v>
      </c>
    </row>
    <row r="175" spans="1:2" x14ac:dyDescent="0.3">
      <c r="A175" s="12" t="s">
        <v>317</v>
      </c>
      <c r="B175">
        <v>7.3</v>
      </c>
    </row>
    <row r="176" spans="1:2" x14ac:dyDescent="0.3">
      <c r="A176" s="12" t="s">
        <v>349</v>
      </c>
      <c r="B176">
        <v>2.7</v>
      </c>
    </row>
    <row r="177" spans="1:2" x14ac:dyDescent="0.3">
      <c r="A177" s="12" t="s">
        <v>225</v>
      </c>
      <c r="B177">
        <v>8.8000000000000007</v>
      </c>
    </row>
    <row r="178" spans="1:2" x14ac:dyDescent="0.3">
      <c r="A178" s="12" t="s">
        <v>92</v>
      </c>
      <c r="B178">
        <v>9.4</v>
      </c>
    </row>
    <row r="179" spans="1:2" x14ac:dyDescent="0.3">
      <c r="A179" s="12" t="s">
        <v>271</v>
      </c>
      <c r="B179">
        <v>6.9</v>
      </c>
    </row>
    <row r="180" spans="1:2" x14ac:dyDescent="0.3">
      <c r="A180" s="12" t="s">
        <v>34</v>
      </c>
      <c r="B180">
        <v>9.9</v>
      </c>
    </row>
    <row r="181" spans="1:2" x14ac:dyDescent="0.3">
      <c r="A181" s="12" t="s">
        <v>131</v>
      </c>
      <c r="B181">
        <v>5.6</v>
      </c>
    </row>
    <row r="182" spans="1:2" x14ac:dyDescent="0.3">
      <c r="A182" s="12" t="s">
        <v>65</v>
      </c>
      <c r="B182">
        <v>10</v>
      </c>
    </row>
    <row r="183" spans="1:2" x14ac:dyDescent="0.3">
      <c r="A183" s="12" t="s">
        <v>395</v>
      </c>
      <c r="B183">
        <v>1184.6999999999996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F47C86-6F69-4340-82EC-AEC29DA7615E}">
  <dimension ref="I7:Q9"/>
  <sheetViews>
    <sheetView showGridLines="0" tabSelected="1" zoomScale="55" zoomScaleNormal="55" workbookViewId="0">
      <selection activeCell="AE35" sqref="AE35"/>
    </sheetView>
  </sheetViews>
  <sheetFormatPr defaultRowHeight="14.4" x14ac:dyDescent="0.3"/>
  <sheetData>
    <row r="7" spans="9:17" ht="40.799999999999997" x14ac:dyDescent="0.3">
      <c r="I7" s="12"/>
      <c r="J7" s="13"/>
      <c r="K7" s="13"/>
      <c r="L7" s="13"/>
      <c r="M7" s="13"/>
      <c r="N7" s="13"/>
      <c r="O7" s="13"/>
      <c r="P7" s="13"/>
      <c r="Q7" s="13"/>
    </row>
    <row r="8" spans="9:17" x14ac:dyDescent="0.3">
      <c r="I8" s="12"/>
    </row>
    <row r="9" spans="9:17" x14ac:dyDescent="0.3">
      <c r="I9" s="12"/>
      <c r="J9" s="12"/>
      <c r="K9" s="12"/>
      <c r="L9" s="12"/>
      <c r="M9" s="12"/>
      <c r="N9" s="12"/>
      <c r="O9" s="12"/>
      <c r="P9" s="12"/>
      <c r="Q9" s="12"/>
    </row>
  </sheetData>
  <pageMargins left="0.7" right="0.7" top="0.75" bottom="0.75" header="0.3" footer="0.3"/>
  <drawing r:id="rId1"/>
  <picture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EDEB1B-C14D-4BC1-9108-59D0D7E8E3FB}">
  <dimension ref="B2:J13"/>
  <sheetViews>
    <sheetView workbookViewId="0">
      <selection activeCell="P11" sqref="P11"/>
    </sheetView>
  </sheetViews>
  <sheetFormatPr defaultRowHeight="14.4" x14ac:dyDescent="0.3"/>
  <cols>
    <col min="2" max="2" width="18.44140625" bestFit="1" customWidth="1"/>
    <col min="3" max="3" width="15.5546875" bestFit="1" customWidth="1"/>
    <col min="4" max="4" width="6.21875" bestFit="1" customWidth="1"/>
    <col min="5" max="5" width="9.21875" bestFit="1" customWidth="1"/>
    <col min="6" max="6" width="11.21875" bestFit="1" customWidth="1"/>
    <col min="7" max="7" width="6.5546875" bestFit="1" customWidth="1"/>
    <col min="8" max="8" width="6.33203125" bestFit="1" customWidth="1"/>
    <col min="9" max="9" width="9.33203125" bestFit="1" customWidth="1"/>
    <col min="10" max="10" width="10.77734375" bestFit="1" customWidth="1"/>
    <col min="11" max="11" width="11.5546875" bestFit="1" customWidth="1"/>
    <col min="12" max="12" width="10.6640625" bestFit="1" customWidth="1"/>
    <col min="13" max="13" width="11.5546875" bestFit="1" customWidth="1"/>
    <col min="14" max="14" width="10.6640625" bestFit="1" customWidth="1"/>
    <col min="15" max="15" width="11.5546875" bestFit="1" customWidth="1"/>
    <col min="16" max="16" width="10.6640625" bestFit="1" customWidth="1"/>
    <col min="17" max="17" width="16.33203125" bestFit="1" customWidth="1"/>
    <col min="18" max="18" width="15.44140625" bestFit="1" customWidth="1"/>
    <col min="19" max="28" width="21.44140625" bestFit="1" customWidth="1"/>
    <col min="29" max="29" width="10.77734375" bestFit="1" customWidth="1"/>
  </cols>
  <sheetData>
    <row r="2" spans="2:10" x14ac:dyDescent="0.3">
      <c r="B2" s="8" t="s">
        <v>404</v>
      </c>
      <c r="C2" t="s" vm="1">
        <v>405</v>
      </c>
    </row>
    <row r="4" spans="2:10" x14ac:dyDescent="0.3">
      <c r="B4" s="8" t="s">
        <v>406</v>
      </c>
      <c r="C4" s="8" t="s">
        <v>394</v>
      </c>
    </row>
    <row r="5" spans="2:10" x14ac:dyDescent="0.3">
      <c r="B5" s="8" t="s">
        <v>397</v>
      </c>
      <c r="C5" t="s">
        <v>407</v>
      </c>
      <c r="D5" t="s">
        <v>408</v>
      </c>
      <c r="E5" t="s">
        <v>409</v>
      </c>
      <c r="F5" t="s">
        <v>410</v>
      </c>
      <c r="G5" t="s">
        <v>411</v>
      </c>
      <c r="H5" t="s">
        <v>412</v>
      </c>
      <c r="I5" t="s">
        <v>413</v>
      </c>
      <c r="J5" t="s">
        <v>395</v>
      </c>
    </row>
    <row r="6" spans="2:10" x14ac:dyDescent="0.3">
      <c r="B6" s="12" t="s">
        <v>414</v>
      </c>
      <c r="C6">
        <v>106</v>
      </c>
      <c r="D6">
        <v>126</v>
      </c>
      <c r="E6">
        <v>36</v>
      </c>
      <c r="F6">
        <v>26</v>
      </c>
      <c r="G6">
        <v>10</v>
      </c>
      <c r="H6">
        <v>75</v>
      </c>
      <c r="I6">
        <v>50</v>
      </c>
      <c r="J6">
        <v>429</v>
      </c>
    </row>
    <row r="7" spans="2:10" x14ac:dyDescent="0.3">
      <c r="B7" s="12" t="s">
        <v>415</v>
      </c>
      <c r="C7">
        <v>108</v>
      </c>
      <c r="D7">
        <v>299</v>
      </c>
      <c r="E7">
        <v>24</v>
      </c>
      <c r="F7">
        <v>21</v>
      </c>
      <c r="H7">
        <v>113</v>
      </c>
      <c r="I7">
        <v>69</v>
      </c>
      <c r="J7">
        <v>634</v>
      </c>
    </row>
    <row r="8" spans="2:10" x14ac:dyDescent="0.3">
      <c r="B8" s="12" t="s">
        <v>416</v>
      </c>
      <c r="C8">
        <v>101</v>
      </c>
      <c r="D8">
        <v>229</v>
      </c>
      <c r="E8">
        <v>12</v>
      </c>
      <c r="F8">
        <v>35</v>
      </c>
      <c r="G8">
        <v>20</v>
      </c>
      <c r="H8">
        <v>67</v>
      </c>
      <c r="I8">
        <v>45</v>
      </c>
      <c r="J8">
        <v>509</v>
      </c>
    </row>
    <row r="9" spans="2:10" x14ac:dyDescent="0.3">
      <c r="B9" s="12" t="s">
        <v>417</v>
      </c>
      <c r="C9">
        <v>180</v>
      </c>
      <c r="D9">
        <v>222</v>
      </c>
      <c r="E9">
        <v>20</v>
      </c>
      <c r="F9">
        <v>56</v>
      </c>
      <c r="G9">
        <v>14</v>
      </c>
      <c r="H9">
        <v>58</v>
      </c>
      <c r="I9">
        <v>65</v>
      </c>
      <c r="J9">
        <v>615</v>
      </c>
    </row>
    <row r="10" spans="2:10" x14ac:dyDescent="0.3">
      <c r="B10" s="12" t="s">
        <v>418</v>
      </c>
      <c r="C10">
        <v>49</v>
      </c>
      <c r="D10">
        <v>315</v>
      </c>
      <c r="E10">
        <v>97</v>
      </c>
      <c r="F10">
        <v>55</v>
      </c>
      <c r="G10">
        <v>0</v>
      </c>
      <c r="H10">
        <v>43</v>
      </c>
      <c r="I10">
        <v>24</v>
      </c>
      <c r="J10">
        <v>583</v>
      </c>
    </row>
    <row r="11" spans="2:10" x14ac:dyDescent="0.3">
      <c r="B11" s="12" t="s">
        <v>419</v>
      </c>
      <c r="C11">
        <v>233</v>
      </c>
      <c r="D11">
        <v>498</v>
      </c>
      <c r="E11">
        <v>47</v>
      </c>
      <c r="F11">
        <v>219</v>
      </c>
      <c r="G11">
        <v>61</v>
      </c>
      <c r="H11">
        <v>190</v>
      </c>
      <c r="I11">
        <v>97</v>
      </c>
      <c r="J11">
        <v>1345</v>
      </c>
    </row>
    <row r="12" spans="2:10" x14ac:dyDescent="0.3">
      <c r="B12" s="12" t="s">
        <v>420</v>
      </c>
      <c r="C12">
        <v>127</v>
      </c>
      <c r="D12">
        <v>276</v>
      </c>
      <c r="E12">
        <v>12</v>
      </c>
      <c r="F12">
        <v>34</v>
      </c>
      <c r="G12">
        <v>36</v>
      </c>
      <c r="H12">
        <v>139</v>
      </c>
      <c r="I12">
        <v>42</v>
      </c>
      <c r="J12">
        <v>666</v>
      </c>
    </row>
    <row r="13" spans="2:10" x14ac:dyDescent="0.3">
      <c r="B13" s="12" t="s">
        <v>395</v>
      </c>
      <c r="C13">
        <v>904</v>
      </c>
      <c r="D13">
        <v>1965</v>
      </c>
      <c r="E13">
        <v>248</v>
      </c>
      <c r="F13">
        <v>446</v>
      </c>
      <c r="G13">
        <v>141</v>
      </c>
      <c r="H13">
        <v>685</v>
      </c>
      <c r="I13">
        <v>392</v>
      </c>
      <c r="J13">
        <v>4781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16FB8F-541E-4FF8-946B-1929DD6987BB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C1:Z46"/>
  <sheetViews>
    <sheetView zoomScale="55" zoomScaleNormal="55" workbookViewId="0">
      <selection activeCell="M31" sqref="M31"/>
    </sheetView>
  </sheetViews>
  <sheetFormatPr defaultRowHeight="14.4" x14ac:dyDescent="0.3"/>
  <cols>
    <col min="3" max="3" width="11.109375" bestFit="1" customWidth="1"/>
    <col min="4" max="4" width="14.6640625" bestFit="1" customWidth="1"/>
    <col min="5" max="5" width="12" customWidth="1"/>
    <col min="6" max="6" width="13.88671875" bestFit="1" customWidth="1"/>
    <col min="7" max="7" width="13.33203125" bestFit="1" customWidth="1"/>
    <col min="8" max="8" width="13.109375" customWidth="1"/>
    <col min="9" max="9" width="11.109375" bestFit="1" customWidth="1"/>
    <col min="10" max="10" width="12.44140625" bestFit="1" customWidth="1"/>
    <col min="11" max="11" width="12.44140625" customWidth="1"/>
    <col min="13" max="13" width="13.44140625" customWidth="1"/>
    <col min="14" max="14" width="12.44140625" bestFit="1" customWidth="1"/>
  </cols>
  <sheetData>
    <row r="1" spans="3:26" x14ac:dyDescent="0.3">
      <c r="W1" s="25">
        <v>2024</v>
      </c>
      <c r="X1" s="25"/>
      <c r="Y1" s="25"/>
      <c r="Z1" s="25"/>
    </row>
    <row r="2" spans="3:26" x14ac:dyDescent="0.3">
      <c r="E2" s="17" t="s">
        <v>0</v>
      </c>
      <c r="F2" s="17"/>
      <c r="G2" s="17"/>
      <c r="H2" s="17"/>
      <c r="W2" s="25"/>
      <c r="X2" s="25"/>
      <c r="Y2" s="25"/>
      <c r="Z2" s="25"/>
    </row>
    <row r="3" spans="3:26" x14ac:dyDescent="0.3">
      <c r="E3" s="17"/>
      <c r="F3" s="17"/>
      <c r="G3" s="17"/>
      <c r="H3" s="17"/>
    </row>
    <row r="5" spans="3:26" x14ac:dyDescent="0.3">
      <c r="C5" t="s">
        <v>1</v>
      </c>
      <c r="D5" t="s">
        <v>2</v>
      </c>
      <c r="F5" t="s">
        <v>1</v>
      </c>
      <c r="G5" t="s">
        <v>2</v>
      </c>
      <c r="I5" t="s">
        <v>1</v>
      </c>
      <c r="J5" t="s">
        <v>2</v>
      </c>
      <c r="M5" s="5" t="s">
        <v>1</v>
      </c>
      <c r="N5" s="6" t="s">
        <v>2</v>
      </c>
      <c r="O5" s="14" t="s">
        <v>403</v>
      </c>
    </row>
    <row r="6" spans="3:26" x14ac:dyDescent="0.3">
      <c r="C6" s="1">
        <v>45200</v>
      </c>
      <c r="D6">
        <v>0</v>
      </c>
      <c r="F6" s="1">
        <v>45231</v>
      </c>
      <c r="G6">
        <v>40</v>
      </c>
      <c r="I6" s="1">
        <v>45261</v>
      </c>
      <c r="J6">
        <v>55</v>
      </c>
      <c r="M6" s="1">
        <v>45292</v>
      </c>
      <c r="N6">
        <v>160</v>
      </c>
      <c r="O6">
        <v>300</v>
      </c>
    </row>
    <row r="7" spans="3:26" x14ac:dyDescent="0.3">
      <c r="C7" s="1">
        <v>45201</v>
      </c>
      <c r="D7">
        <v>40</v>
      </c>
      <c r="F7" s="1">
        <v>45232</v>
      </c>
      <c r="G7">
        <v>30</v>
      </c>
      <c r="I7" s="1">
        <v>45262</v>
      </c>
      <c r="J7">
        <v>85</v>
      </c>
      <c r="M7" s="1">
        <v>45293</v>
      </c>
      <c r="N7">
        <v>2000</v>
      </c>
      <c r="O7">
        <v>3000</v>
      </c>
    </row>
    <row r="8" spans="3:26" x14ac:dyDescent="0.3">
      <c r="C8" s="1">
        <v>45202</v>
      </c>
      <c r="D8">
        <v>95</v>
      </c>
      <c r="F8" s="1">
        <v>45233</v>
      </c>
      <c r="G8">
        <v>115</v>
      </c>
      <c r="I8" s="1">
        <v>45263</v>
      </c>
      <c r="J8">
        <v>150</v>
      </c>
      <c r="M8" s="1">
        <v>45294</v>
      </c>
      <c r="N8">
        <v>45</v>
      </c>
      <c r="O8">
        <v>50</v>
      </c>
    </row>
    <row r="9" spans="3:26" x14ac:dyDescent="0.3">
      <c r="C9" s="1">
        <v>45203</v>
      </c>
      <c r="D9">
        <v>233</v>
      </c>
      <c r="F9" s="1">
        <v>45234</v>
      </c>
      <c r="G9">
        <v>0</v>
      </c>
      <c r="I9" s="1">
        <v>45264</v>
      </c>
      <c r="J9">
        <v>65</v>
      </c>
      <c r="M9" s="1">
        <v>45295</v>
      </c>
      <c r="N9">
        <v>125</v>
      </c>
      <c r="O9">
        <v>150</v>
      </c>
    </row>
    <row r="10" spans="3:26" x14ac:dyDescent="0.3">
      <c r="C10" s="1">
        <v>45204</v>
      </c>
      <c r="D10">
        <v>30</v>
      </c>
      <c r="F10" s="1">
        <v>45235</v>
      </c>
      <c r="G10">
        <v>129</v>
      </c>
      <c r="I10" s="1">
        <v>45265</v>
      </c>
      <c r="J10">
        <v>80</v>
      </c>
      <c r="M10" s="1">
        <v>45296</v>
      </c>
      <c r="N10">
        <v>25</v>
      </c>
      <c r="O10">
        <v>30</v>
      </c>
    </row>
    <row r="11" spans="3:26" x14ac:dyDescent="0.3">
      <c r="C11" s="1">
        <v>45205</v>
      </c>
      <c r="D11">
        <v>520</v>
      </c>
      <c r="F11" s="1">
        <v>45236</v>
      </c>
      <c r="G11">
        <v>30</v>
      </c>
      <c r="I11" s="1">
        <v>45266</v>
      </c>
      <c r="J11">
        <v>10</v>
      </c>
      <c r="M11" s="1">
        <v>45297</v>
      </c>
      <c r="N11">
        <v>1558</v>
      </c>
      <c r="O11">
        <v>1800</v>
      </c>
    </row>
    <row r="12" spans="3:26" x14ac:dyDescent="0.3">
      <c r="C12" s="1">
        <v>45206</v>
      </c>
      <c r="D12">
        <v>130</v>
      </c>
      <c r="F12" s="1">
        <v>45237</v>
      </c>
      <c r="G12">
        <v>106</v>
      </c>
      <c r="I12" s="1">
        <v>45267</v>
      </c>
      <c r="J12">
        <v>342</v>
      </c>
      <c r="M12" s="1">
        <v>45298</v>
      </c>
      <c r="N12">
        <v>545</v>
      </c>
      <c r="O12">
        <v>600</v>
      </c>
    </row>
    <row r="13" spans="3:26" x14ac:dyDescent="0.3">
      <c r="C13" s="1">
        <v>45207</v>
      </c>
      <c r="D13">
        <v>205</v>
      </c>
      <c r="F13" s="1">
        <v>45238</v>
      </c>
      <c r="G13" t="s">
        <v>3</v>
      </c>
      <c r="I13" s="1">
        <v>45268</v>
      </c>
      <c r="J13">
        <v>150</v>
      </c>
    </row>
    <row r="14" spans="3:26" x14ac:dyDescent="0.3">
      <c r="C14" s="1">
        <v>45208</v>
      </c>
      <c r="D14">
        <v>30</v>
      </c>
      <c r="F14" s="1">
        <v>45239</v>
      </c>
      <c r="G14" t="s">
        <v>3</v>
      </c>
      <c r="I14" s="1">
        <v>45269</v>
      </c>
      <c r="J14">
        <v>49</v>
      </c>
      <c r="M14" s="1"/>
    </row>
    <row r="15" spans="3:26" x14ac:dyDescent="0.3">
      <c r="C15" s="1">
        <v>45209</v>
      </c>
      <c r="D15">
        <v>30</v>
      </c>
      <c r="F15" s="1">
        <v>45240</v>
      </c>
      <c r="G15" t="s">
        <v>3</v>
      </c>
      <c r="I15" s="1">
        <v>45270</v>
      </c>
      <c r="J15">
        <v>201</v>
      </c>
      <c r="M15" s="1"/>
    </row>
    <row r="16" spans="3:26" x14ac:dyDescent="0.3">
      <c r="C16" s="1">
        <v>45210</v>
      </c>
      <c r="D16">
        <v>20</v>
      </c>
      <c r="F16" s="1">
        <v>45241</v>
      </c>
      <c r="G16" t="s">
        <v>3</v>
      </c>
      <c r="I16" s="1">
        <v>45271</v>
      </c>
      <c r="J16">
        <v>60</v>
      </c>
      <c r="M16" s="1"/>
    </row>
    <row r="17" spans="3:13" x14ac:dyDescent="0.3">
      <c r="C17" s="1">
        <v>45211</v>
      </c>
      <c r="D17">
        <v>450</v>
      </c>
      <c r="F17" s="1">
        <v>45242</v>
      </c>
      <c r="G17" t="s">
        <v>3</v>
      </c>
      <c r="I17" s="1">
        <v>45272</v>
      </c>
      <c r="J17">
        <v>70</v>
      </c>
      <c r="M17" s="1"/>
    </row>
    <row r="18" spans="3:13" x14ac:dyDescent="0.3">
      <c r="C18" s="1">
        <v>45212</v>
      </c>
      <c r="D18">
        <v>190</v>
      </c>
      <c r="F18" s="1">
        <v>45243</v>
      </c>
      <c r="G18" t="s">
        <v>3</v>
      </c>
      <c r="I18" s="1">
        <v>45273</v>
      </c>
      <c r="J18">
        <v>120</v>
      </c>
      <c r="M18" s="1"/>
    </row>
    <row r="19" spans="3:13" x14ac:dyDescent="0.3">
      <c r="C19" s="1">
        <v>45213</v>
      </c>
      <c r="D19">
        <v>20</v>
      </c>
      <c r="F19" s="1">
        <v>45244</v>
      </c>
      <c r="G19" t="s">
        <v>3</v>
      </c>
      <c r="I19" s="1">
        <v>45274</v>
      </c>
      <c r="J19">
        <v>400</v>
      </c>
      <c r="M19" s="1"/>
    </row>
    <row r="20" spans="3:13" x14ac:dyDescent="0.3">
      <c r="C20" s="1">
        <v>45214</v>
      </c>
      <c r="D20">
        <v>408</v>
      </c>
      <c r="F20" s="1">
        <v>45245</v>
      </c>
      <c r="G20" t="s">
        <v>3</v>
      </c>
      <c r="I20" s="1">
        <v>45275</v>
      </c>
      <c r="J20">
        <v>120</v>
      </c>
      <c r="M20" s="1"/>
    </row>
    <row r="21" spans="3:13" x14ac:dyDescent="0.3">
      <c r="C21" s="1">
        <v>45215</v>
      </c>
      <c r="D21">
        <v>36</v>
      </c>
      <c r="F21" s="1">
        <v>45246</v>
      </c>
      <c r="G21" t="s">
        <v>3</v>
      </c>
      <c r="I21" s="1">
        <v>45276</v>
      </c>
      <c r="J21">
        <v>73</v>
      </c>
      <c r="M21" s="1"/>
    </row>
    <row r="22" spans="3:13" x14ac:dyDescent="0.3">
      <c r="C22" s="1">
        <v>45216</v>
      </c>
      <c r="D22">
        <v>30</v>
      </c>
      <c r="F22" s="1">
        <v>45247</v>
      </c>
      <c r="G22" t="s">
        <v>3</v>
      </c>
      <c r="I22" s="1">
        <v>45277</v>
      </c>
      <c r="J22">
        <v>170</v>
      </c>
      <c r="M22" s="1"/>
    </row>
    <row r="23" spans="3:13" x14ac:dyDescent="0.3">
      <c r="C23" s="1">
        <v>45217</v>
      </c>
      <c r="D23">
        <v>211</v>
      </c>
      <c r="F23" s="1">
        <v>45248</v>
      </c>
      <c r="G23" t="s">
        <v>3</v>
      </c>
      <c r="I23" s="1">
        <v>45278</v>
      </c>
      <c r="J23">
        <v>70</v>
      </c>
      <c r="M23" s="1"/>
    </row>
    <row r="24" spans="3:13" x14ac:dyDescent="0.3">
      <c r="C24" s="1">
        <v>45218</v>
      </c>
      <c r="D24" t="s">
        <v>3</v>
      </c>
      <c r="F24" s="1">
        <v>45249</v>
      </c>
      <c r="G24" t="s">
        <v>3</v>
      </c>
      <c r="I24" s="1">
        <v>45279</v>
      </c>
      <c r="J24">
        <v>100</v>
      </c>
      <c r="M24" s="1"/>
    </row>
    <row r="25" spans="3:13" x14ac:dyDescent="0.3">
      <c r="C25" s="1">
        <v>45219</v>
      </c>
      <c r="D25">
        <v>30</v>
      </c>
      <c r="F25" s="1">
        <v>45250</v>
      </c>
      <c r="G25" t="s">
        <v>3</v>
      </c>
      <c r="I25" s="1">
        <v>45280</v>
      </c>
      <c r="J25">
        <v>188</v>
      </c>
      <c r="M25" s="1"/>
    </row>
    <row r="26" spans="3:13" x14ac:dyDescent="0.3">
      <c r="C26" s="1">
        <v>45220</v>
      </c>
      <c r="D26">
        <v>58</v>
      </c>
      <c r="F26" s="1">
        <v>45251</v>
      </c>
      <c r="G26" t="s">
        <v>3</v>
      </c>
      <c r="I26" s="1">
        <v>45281</v>
      </c>
      <c r="J26">
        <v>200</v>
      </c>
      <c r="M26" s="1"/>
    </row>
    <row r="27" spans="3:13" x14ac:dyDescent="0.3">
      <c r="C27" s="1">
        <v>45221</v>
      </c>
      <c r="D27" t="s">
        <v>3</v>
      </c>
      <c r="F27" s="1">
        <v>45252</v>
      </c>
      <c r="G27" t="s">
        <v>3</v>
      </c>
      <c r="I27" s="1">
        <v>45282</v>
      </c>
      <c r="J27">
        <v>200</v>
      </c>
      <c r="M27" s="1"/>
    </row>
    <row r="28" spans="3:13" x14ac:dyDescent="0.3">
      <c r="C28" s="1">
        <v>45222</v>
      </c>
      <c r="D28">
        <v>30</v>
      </c>
      <c r="F28" s="1">
        <v>45253</v>
      </c>
      <c r="G28" t="s">
        <v>3</v>
      </c>
      <c r="I28" s="1">
        <v>45283</v>
      </c>
      <c r="J28">
        <v>155</v>
      </c>
      <c r="M28" s="1"/>
    </row>
    <row r="29" spans="3:13" x14ac:dyDescent="0.3">
      <c r="C29" s="1">
        <v>45223</v>
      </c>
      <c r="D29">
        <v>30</v>
      </c>
      <c r="F29" s="1">
        <v>45254</v>
      </c>
      <c r="G29" t="s">
        <v>3</v>
      </c>
      <c r="I29" s="1">
        <v>45284</v>
      </c>
      <c r="J29">
        <v>50</v>
      </c>
      <c r="M29" s="1"/>
    </row>
    <row r="30" spans="3:13" x14ac:dyDescent="0.3">
      <c r="C30" s="1">
        <v>45224</v>
      </c>
      <c r="D30">
        <v>30</v>
      </c>
      <c r="F30" s="1">
        <v>45255</v>
      </c>
      <c r="G30" t="s">
        <v>3</v>
      </c>
      <c r="I30" s="1">
        <v>45285</v>
      </c>
      <c r="J30">
        <v>10</v>
      </c>
      <c r="M30" s="1"/>
    </row>
    <row r="31" spans="3:13" x14ac:dyDescent="0.3">
      <c r="C31" s="1">
        <v>45225</v>
      </c>
      <c r="D31">
        <v>30</v>
      </c>
      <c r="F31" s="1">
        <v>45256</v>
      </c>
      <c r="G31" t="s">
        <v>3</v>
      </c>
      <c r="I31" s="1">
        <v>45286</v>
      </c>
      <c r="J31">
        <v>371</v>
      </c>
      <c r="M31" s="1"/>
    </row>
    <row r="32" spans="3:13" x14ac:dyDescent="0.3">
      <c r="C32" s="1">
        <v>45226</v>
      </c>
      <c r="D32">
        <v>80</v>
      </c>
      <c r="F32" s="1">
        <v>45257</v>
      </c>
      <c r="G32" t="s">
        <v>3</v>
      </c>
      <c r="I32" s="1">
        <v>45287</v>
      </c>
      <c r="J32">
        <v>100</v>
      </c>
      <c r="M32" s="1"/>
    </row>
    <row r="33" spans="3:13" x14ac:dyDescent="0.3">
      <c r="C33" s="1">
        <v>45227</v>
      </c>
      <c r="D33">
        <v>20</v>
      </c>
      <c r="F33" s="1">
        <v>45258</v>
      </c>
      <c r="G33" t="s">
        <v>3</v>
      </c>
      <c r="I33" s="1">
        <v>45288</v>
      </c>
      <c r="J33">
        <v>20</v>
      </c>
      <c r="M33" s="1"/>
    </row>
    <row r="34" spans="3:13" x14ac:dyDescent="0.3">
      <c r="C34" s="1">
        <v>45228</v>
      </c>
      <c r="D34">
        <v>130</v>
      </c>
      <c r="F34" s="1">
        <v>45259</v>
      </c>
      <c r="G34" t="s">
        <v>3</v>
      </c>
      <c r="I34" s="1">
        <v>45289</v>
      </c>
      <c r="M34" s="1"/>
    </row>
    <row r="35" spans="3:13" x14ac:dyDescent="0.3">
      <c r="C35" s="1">
        <v>45229</v>
      </c>
      <c r="D35">
        <v>10</v>
      </c>
      <c r="F35" s="1">
        <v>45260</v>
      </c>
      <c r="G35" t="s">
        <v>3</v>
      </c>
      <c r="I35" s="1">
        <v>45290</v>
      </c>
      <c r="M35" s="1"/>
    </row>
    <row r="36" spans="3:13" x14ac:dyDescent="0.3">
      <c r="C36" s="1">
        <v>45230</v>
      </c>
      <c r="D36">
        <v>30</v>
      </c>
      <c r="F36" s="1"/>
      <c r="I36" s="1">
        <v>45291</v>
      </c>
      <c r="M36" s="1"/>
    </row>
    <row r="37" spans="3:13" x14ac:dyDescent="0.3">
      <c r="M37" s="1"/>
    </row>
    <row r="39" spans="3:13" ht="15" customHeight="1" x14ac:dyDescent="0.3">
      <c r="D39" s="19" t="s">
        <v>4</v>
      </c>
      <c r="E39" s="20"/>
      <c r="F39" s="20"/>
      <c r="G39" s="20"/>
      <c r="H39" s="21"/>
    </row>
    <row r="40" spans="3:13" ht="15" customHeight="1" x14ac:dyDescent="0.3">
      <c r="D40" s="22"/>
      <c r="E40" s="23"/>
      <c r="F40" s="23"/>
      <c r="G40" s="23"/>
      <c r="H40" s="24"/>
    </row>
    <row r="41" spans="3:13" x14ac:dyDescent="0.3">
      <c r="D41" s="4" t="s">
        <v>5</v>
      </c>
      <c r="E41" s="18" t="s">
        <v>6</v>
      </c>
      <c r="F41" s="18"/>
      <c r="G41" s="18"/>
      <c r="H41" s="4" t="s">
        <v>7</v>
      </c>
    </row>
    <row r="42" spans="3:13" x14ac:dyDescent="0.3">
      <c r="D42" s="2"/>
      <c r="E42" t="s">
        <v>8</v>
      </c>
      <c r="F42" t="s">
        <v>9</v>
      </c>
      <c r="G42" t="s">
        <v>10</v>
      </c>
      <c r="H42" s="2"/>
    </row>
    <row r="43" spans="3:13" x14ac:dyDescent="0.3">
      <c r="D43" t="s">
        <v>7</v>
      </c>
      <c r="E43">
        <f>SUM(D6:D36)</f>
        <v>3156</v>
      </c>
      <c r="F43">
        <f>SUM(G6:G36)</f>
        <v>450</v>
      </c>
      <c r="G43" s="3">
        <f>SUM(J6:J36)</f>
        <v>3664</v>
      </c>
      <c r="H43">
        <f>SUM(E43:G43)</f>
        <v>7270</v>
      </c>
    </row>
    <row r="44" spans="3:13" x14ac:dyDescent="0.3">
      <c r="D44" t="s">
        <v>11</v>
      </c>
      <c r="E44">
        <f>AVERAGE(D6:D36)</f>
        <v>108.82758620689656</v>
      </c>
      <c r="F44">
        <f>AVERAGE(G6:G36)</f>
        <v>64.285714285714292</v>
      </c>
      <c r="G44">
        <f>AVERAGE(J6:J36)</f>
        <v>130.85714285714286</v>
      </c>
      <c r="M44" s="1"/>
    </row>
    <row r="45" spans="3:13" x14ac:dyDescent="0.3">
      <c r="D45" t="s">
        <v>12</v>
      </c>
      <c r="E45">
        <f>MEDIAN(D6:D36)</f>
        <v>30</v>
      </c>
      <c r="F45">
        <f>MEDIAN(G6:G36)</f>
        <v>40</v>
      </c>
      <c r="G45">
        <f>MEDIAN(J6:J36)</f>
        <v>100</v>
      </c>
    </row>
    <row r="46" spans="3:13" x14ac:dyDescent="0.3">
      <c r="D46" t="s">
        <v>13</v>
      </c>
      <c r="E46">
        <f>MODE(D6:D36)</f>
        <v>30</v>
      </c>
      <c r="F46">
        <f>MODE(G6:G36)</f>
        <v>30</v>
      </c>
      <c r="G46">
        <f>MODE(J6:J36)</f>
        <v>150</v>
      </c>
    </row>
  </sheetData>
  <mergeCells count="4">
    <mergeCell ref="E2:H3"/>
    <mergeCell ref="E41:G41"/>
    <mergeCell ref="D39:H40"/>
    <mergeCell ref="W1:Z2"/>
  </mergeCells>
  <pageMargins left="0.7" right="0.7" top="0.75" bottom="0.75" header="0.3" footer="0.3"/>
  <tableParts count="7">
    <tablePart r:id="rId1"/>
    <tablePart r:id="rId2"/>
    <tablePart r:id="rId3"/>
    <tablePart r:id="rId4"/>
    <tablePart r:id="rId5"/>
    <tablePart r:id="rId6"/>
    <tablePart r:id="rId7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8DFC1D-494A-4D93-AAB2-506B3D2908AC}">
  <dimension ref="A3:FY11"/>
  <sheetViews>
    <sheetView zoomScaleNormal="100" workbookViewId="0">
      <selection activeCell="F24" sqref="F24"/>
    </sheetView>
  </sheetViews>
  <sheetFormatPr defaultRowHeight="14.4" x14ac:dyDescent="0.3"/>
  <cols>
    <col min="1" max="1" width="11.6640625" bestFit="1" customWidth="1"/>
    <col min="2" max="2" width="15.5546875" bestFit="1" customWidth="1"/>
    <col min="3" max="3" width="7.33203125" bestFit="1" customWidth="1"/>
    <col min="4" max="4" width="6.77734375" bestFit="1" customWidth="1"/>
    <col min="5" max="5" width="6.88671875" bestFit="1" customWidth="1"/>
    <col min="6" max="6" width="19" bestFit="1" customWidth="1"/>
    <col min="7" max="7" width="9.21875" bestFit="1" customWidth="1"/>
    <col min="8" max="8" width="8.109375" bestFit="1" customWidth="1"/>
    <col min="9" max="9" width="8.33203125" bestFit="1" customWidth="1"/>
    <col min="10" max="10" width="6.88671875" bestFit="1" customWidth="1"/>
    <col min="11" max="11" width="9.88671875" bestFit="1" customWidth="1"/>
    <col min="12" max="12" width="8.6640625" bestFit="1" customWidth="1"/>
    <col min="13" max="13" width="7.44140625" bestFit="1" customWidth="1"/>
    <col min="14" max="14" width="10.6640625" bestFit="1" customWidth="1"/>
    <col min="15" max="15" width="8.88671875" bestFit="1" customWidth="1"/>
    <col min="16" max="16" width="7.109375" bestFit="1" customWidth="1"/>
    <col min="17" max="17" width="7.77734375" bestFit="1" customWidth="1"/>
    <col min="18" max="19" width="5.77734375" bestFit="1" customWidth="1"/>
    <col min="20" max="20" width="7.109375" bestFit="1" customWidth="1"/>
    <col min="21" max="21" width="6.5546875" bestFit="1" customWidth="1"/>
    <col min="22" max="22" width="21.33203125" bestFit="1" customWidth="1"/>
    <col min="23" max="23" width="9.21875" bestFit="1" customWidth="1"/>
    <col min="24" max="24" width="5.44140625" bestFit="1" customWidth="1"/>
    <col min="25" max="25" width="16.6640625" bestFit="1" customWidth="1"/>
    <col min="26" max="26" width="7.77734375" bestFit="1" customWidth="1"/>
    <col min="27" max="27" width="11.6640625" bestFit="1" customWidth="1"/>
    <col min="28" max="28" width="7.6640625" bestFit="1" customWidth="1"/>
    <col min="29" max="29" width="9.5546875" bestFit="1" customWidth="1"/>
    <col min="30" max="30" width="9.77734375" bestFit="1" customWidth="1"/>
    <col min="31" max="31" width="7.33203125" bestFit="1" customWidth="1"/>
    <col min="32" max="32" width="10.6640625" bestFit="1" customWidth="1"/>
    <col min="33" max="33" width="21.44140625" bestFit="1" customWidth="1"/>
    <col min="34" max="34" width="6" bestFit="1" customWidth="1"/>
    <col min="35" max="35" width="5.109375" bestFit="1" customWidth="1"/>
    <col min="36" max="36" width="5.77734375" bestFit="1" customWidth="1"/>
    <col min="37" max="37" width="9" bestFit="1" customWidth="1"/>
    <col min="38" max="38" width="8.5546875" bestFit="1" customWidth="1"/>
    <col min="39" max="39" width="24.44140625" bestFit="1" customWidth="1"/>
    <col min="40" max="40" width="14.21875" bestFit="1" customWidth="1"/>
    <col min="41" max="41" width="9.5546875" bestFit="1" customWidth="1"/>
    <col min="42" max="42" width="11.6640625" bestFit="1" customWidth="1"/>
    <col min="43" max="43" width="7" bestFit="1" customWidth="1"/>
    <col min="44" max="44" width="5.33203125" bestFit="1" customWidth="1"/>
    <col min="45" max="45" width="6.77734375" bestFit="1" customWidth="1"/>
    <col min="46" max="46" width="13.6640625" bestFit="1" customWidth="1"/>
    <col min="47" max="47" width="8.6640625" bestFit="1" customWidth="1"/>
    <col min="48" max="48" width="7.6640625" bestFit="1" customWidth="1"/>
    <col min="49" max="49" width="17.88671875" bestFit="1" customWidth="1"/>
    <col min="50" max="50" width="7.88671875" bestFit="1" customWidth="1"/>
    <col min="51" max="51" width="5.77734375" bestFit="1" customWidth="1"/>
    <col min="52" max="52" width="10.21875" bestFit="1" customWidth="1"/>
    <col min="53" max="53" width="16" bestFit="1" customWidth="1"/>
    <col min="54" max="54" width="6.44140625" bestFit="1" customWidth="1"/>
    <col min="55" max="55" width="7.109375" bestFit="1" customWidth="1"/>
    <col min="56" max="56" width="7.88671875" bestFit="1" customWidth="1"/>
    <col min="57" max="57" width="5" bestFit="1" customWidth="1"/>
    <col min="58" max="58" width="7.109375" bestFit="1" customWidth="1"/>
    <col min="59" max="60" width="6.5546875" bestFit="1" customWidth="1"/>
    <col min="61" max="62" width="7.44140625" bestFit="1" customWidth="1"/>
    <col min="63" max="63" width="8.6640625" bestFit="1" customWidth="1"/>
    <col min="64" max="64" width="6.44140625" bestFit="1" customWidth="1"/>
    <col min="65" max="65" width="6.77734375" bestFit="1" customWidth="1"/>
    <col min="66" max="66" width="8.109375" bestFit="1" customWidth="1"/>
    <col min="67" max="67" width="10.109375" bestFit="1" customWidth="1"/>
    <col min="68" max="68" width="6.88671875" bestFit="1" customWidth="1"/>
    <col min="69" max="69" width="12.5546875" bestFit="1" customWidth="1"/>
    <col min="70" max="70" width="7.44140625" bestFit="1" customWidth="1"/>
    <col min="71" max="71" width="6" bestFit="1" customWidth="1"/>
    <col min="72" max="72" width="9.109375" bestFit="1" customWidth="1"/>
    <col min="73" max="73" width="8.109375" bestFit="1" customWidth="1"/>
    <col min="74" max="74" width="7.109375" bestFit="1" customWidth="1"/>
    <col min="75" max="75" width="5.21875" bestFit="1" customWidth="1"/>
    <col min="76" max="76" width="9.21875" bestFit="1" customWidth="1"/>
    <col min="77" max="78" width="5" bestFit="1" customWidth="1"/>
    <col min="79" max="79" width="6.88671875" bestFit="1" customWidth="1"/>
    <col min="80" max="80" width="5.44140625" bestFit="1" customWidth="1"/>
    <col min="81" max="81" width="5" bestFit="1" customWidth="1"/>
    <col min="82" max="82" width="7.6640625" bestFit="1" customWidth="1"/>
    <col min="83" max="83" width="5.88671875" bestFit="1" customWidth="1"/>
    <col min="84" max="84" width="6.6640625" bestFit="1" customWidth="1"/>
    <col min="85" max="85" width="10.5546875" bestFit="1" customWidth="1"/>
    <col min="86" max="86" width="6.21875" bestFit="1" customWidth="1"/>
    <col min="87" max="87" width="6.77734375" bestFit="1" customWidth="1"/>
    <col min="88" max="88" width="14.33203125" bestFit="1" customWidth="1"/>
    <col min="89" max="89" width="5" bestFit="1" customWidth="1"/>
    <col min="90" max="90" width="6" bestFit="1" customWidth="1"/>
    <col min="91" max="91" width="8.33203125" bestFit="1" customWidth="1"/>
    <col min="92" max="92" width="7.6640625" bestFit="1" customWidth="1"/>
    <col min="93" max="93" width="6.5546875" bestFit="1" customWidth="1"/>
    <col min="94" max="94" width="5.44140625" bestFit="1" customWidth="1"/>
    <col min="95" max="95" width="8.77734375" bestFit="1" customWidth="1"/>
    <col min="96" max="96" width="11.5546875" bestFit="1" customWidth="1"/>
    <col min="97" max="97" width="10.44140625" bestFit="1" customWidth="1"/>
    <col min="98" max="98" width="11.21875" bestFit="1" customWidth="1"/>
    <col min="99" max="99" width="7.109375" bestFit="1" customWidth="1"/>
    <col min="100" max="100" width="8.44140625" bestFit="1" customWidth="1"/>
    <col min="101" max="101" width="8.5546875" bestFit="1" customWidth="1"/>
    <col min="102" max="102" width="5" bestFit="1" customWidth="1"/>
    <col min="103" max="103" width="5.88671875" bestFit="1" customWidth="1"/>
    <col min="104" max="104" width="10.21875" bestFit="1" customWidth="1"/>
    <col min="105" max="105" width="9" bestFit="1" customWidth="1"/>
    <col min="106" max="106" width="7.109375" bestFit="1" customWidth="1"/>
    <col min="107" max="107" width="10.21875" bestFit="1" customWidth="1"/>
    <col min="108" max="108" width="8.5546875" bestFit="1" customWidth="1"/>
    <col min="109" max="109" width="9" bestFit="1" customWidth="1"/>
    <col min="110" max="110" width="11.5546875" bestFit="1" customWidth="1"/>
    <col min="111" max="111" width="8.5546875" bestFit="1" customWidth="1"/>
    <col min="112" max="112" width="12.109375" bestFit="1" customWidth="1"/>
    <col min="113" max="113" width="9.21875" bestFit="1" customWidth="1"/>
    <col min="114" max="114" width="8" bestFit="1" customWidth="1"/>
    <col min="115" max="115" width="5.88671875" bestFit="1" customWidth="1"/>
    <col min="116" max="116" width="11.21875" bestFit="1" customWidth="1"/>
    <col min="117" max="117" width="11.88671875" bestFit="1" customWidth="1"/>
    <col min="118" max="118" width="9.44140625" bestFit="1" customWidth="1"/>
    <col min="119" max="119" width="5.44140625" bestFit="1" customWidth="1"/>
    <col min="120" max="120" width="6.88671875" bestFit="1" customWidth="1"/>
    <col min="121" max="121" width="11.21875" bestFit="1" customWidth="1"/>
    <col min="122" max="122" width="7.5546875" bestFit="1" customWidth="1"/>
    <col min="123" max="123" width="6.109375" bestFit="1" customWidth="1"/>
    <col min="124" max="124" width="8.109375" bestFit="1" customWidth="1"/>
    <col min="125" max="125" width="8.5546875" bestFit="1" customWidth="1"/>
    <col min="126" max="126" width="7.88671875" bestFit="1" customWidth="1"/>
    <col min="127" max="127" width="17" bestFit="1" customWidth="1"/>
    <col min="128" max="128" width="8.88671875" bestFit="1" customWidth="1"/>
    <col min="129" max="129" width="5" bestFit="1" customWidth="1"/>
    <col min="130" max="130" width="10.109375" bestFit="1" customWidth="1"/>
    <col min="131" max="131" width="6.88671875" bestFit="1" customWidth="1"/>
    <col min="132" max="132" width="8.109375" bestFit="1" customWidth="1"/>
    <col min="133" max="133" width="5.6640625" bestFit="1" customWidth="1"/>
    <col min="134" max="134" width="8.44140625" bestFit="1" customWidth="1"/>
    <col min="135" max="135" width="6.21875" bestFit="1" customWidth="1"/>
    <col min="136" max="136" width="7.77734375" bestFit="1" customWidth="1"/>
    <col min="137" max="137" width="6.77734375" bestFit="1" customWidth="1"/>
    <col min="138" max="138" width="20.44140625" bestFit="1" customWidth="1"/>
    <col min="139" max="139" width="11.5546875" bestFit="1" customWidth="1"/>
    <col min="140" max="140" width="7.5546875" bestFit="1" customWidth="1"/>
    <col min="141" max="141" width="6.21875" bestFit="1" customWidth="1"/>
    <col min="142" max="142" width="9.6640625" bestFit="1" customWidth="1"/>
    <col min="143" max="143" width="11.33203125" bestFit="1" customWidth="1"/>
    <col min="144" max="144" width="9.44140625" bestFit="1" customWidth="1"/>
    <col min="145" max="145" width="14.33203125" bestFit="1" customWidth="1"/>
    <col min="146" max="146" width="8.109375" bestFit="1" customWidth="1"/>
    <col min="147" max="147" width="14.88671875" bestFit="1" customWidth="1"/>
    <col min="148" max="148" width="7.6640625" bestFit="1" customWidth="1"/>
    <col min="149" max="150" width="11.33203125" bestFit="1" customWidth="1"/>
    <col min="151" max="151" width="11.77734375" bestFit="1" customWidth="1"/>
    <col min="152" max="152" width="5.6640625" bestFit="1" customWidth="1"/>
    <col min="153" max="153" width="8.5546875" bestFit="1" customWidth="1"/>
    <col min="154" max="154" width="6.33203125" bestFit="1" customWidth="1"/>
    <col min="155" max="155" width="9" bestFit="1" customWidth="1"/>
    <col min="156" max="156" width="9.33203125" bestFit="1" customWidth="1"/>
    <col min="157" max="157" width="7.6640625" bestFit="1" customWidth="1"/>
    <col min="158" max="158" width="10.6640625" bestFit="1" customWidth="1"/>
    <col min="159" max="159" width="6" bestFit="1" customWidth="1"/>
    <col min="160" max="160" width="9" bestFit="1" customWidth="1"/>
    <col min="161" max="161" width="8.44140625" bestFit="1" customWidth="1"/>
    <col min="162" max="162" width="8.21875" bestFit="1" customWidth="1"/>
    <col min="163" max="163" width="10.88671875" bestFit="1" customWidth="1"/>
    <col min="164" max="164" width="5.21875" bestFit="1" customWidth="1"/>
    <col min="165" max="165" width="18.5546875" bestFit="1" customWidth="1"/>
    <col min="166" max="166" width="6.88671875" bestFit="1" customWidth="1"/>
    <col min="167" max="167" width="6.77734375" bestFit="1" customWidth="1"/>
    <col min="168" max="168" width="12.5546875" bestFit="1" customWidth="1"/>
    <col min="169" max="170" width="7.5546875" bestFit="1" customWidth="1"/>
    <col min="171" max="171" width="19" bestFit="1" customWidth="1"/>
    <col min="172" max="172" width="14.77734375" bestFit="1" customWidth="1"/>
    <col min="173" max="173" width="12.21875" bestFit="1" customWidth="1"/>
    <col min="174" max="174" width="8.21875" bestFit="1" customWidth="1"/>
    <col min="175" max="175" width="10.21875" bestFit="1" customWidth="1"/>
    <col min="176" max="176" width="9.6640625" bestFit="1" customWidth="1"/>
    <col min="177" max="177" width="8.109375" bestFit="1" customWidth="1"/>
    <col min="178" max="178" width="6.77734375" bestFit="1" customWidth="1"/>
    <col min="179" max="179" width="7.21875" bestFit="1" customWidth="1"/>
    <col min="180" max="180" width="9.77734375" bestFit="1" customWidth="1"/>
    <col min="181" max="181" width="10.77734375" bestFit="1" customWidth="1"/>
  </cols>
  <sheetData>
    <row r="3" spans="1:181" x14ac:dyDescent="0.3">
      <c r="B3" s="8" t="s">
        <v>394</v>
      </c>
    </row>
    <row r="4" spans="1:181" x14ac:dyDescent="0.3">
      <c r="B4" t="s">
        <v>43</v>
      </c>
      <c r="C4" t="s">
        <v>277</v>
      </c>
      <c r="D4" t="s">
        <v>201</v>
      </c>
      <c r="E4" t="s">
        <v>113</v>
      </c>
      <c r="F4" t="s">
        <v>287</v>
      </c>
      <c r="G4" t="s">
        <v>313</v>
      </c>
      <c r="H4" t="s">
        <v>221</v>
      </c>
      <c r="I4" t="s">
        <v>61</v>
      </c>
      <c r="J4" t="s">
        <v>369</v>
      </c>
      <c r="K4" t="s">
        <v>187</v>
      </c>
      <c r="L4" t="s">
        <v>303</v>
      </c>
      <c r="M4" t="s">
        <v>239</v>
      </c>
      <c r="N4" t="s">
        <v>117</v>
      </c>
      <c r="O4" t="s">
        <v>315</v>
      </c>
      <c r="P4" t="s">
        <v>203</v>
      </c>
      <c r="Q4" t="s">
        <v>355</v>
      </c>
      <c r="R4" t="s">
        <v>265</v>
      </c>
      <c r="S4" t="s">
        <v>183</v>
      </c>
      <c r="T4" t="s">
        <v>227</v>
      </c>
      <c r="U4" t="s">
        <v>197</v>
      </c>
      <c r="V4" t="s">
        <v>189</v>
      </c>
      <c r="W4" t="s">
        <v>279</v>
      </c>
      <c r="X4" t="s">
        <v>177</v>
      </c>
      <c r="Y4" t="s">
        <v>285</v>
      </c>
      <c r="Z4" t="s">
        <v>297</v>
      </c>
      <c r="AA4" t="s">
        <v>76</v>
      </c>
      <c r="AB4" t="s">
        <v>74</v>
      </c>
      <c r="AC4" t="s">
        <v>143</v>
      </c>
      <c r="AD4" t="s">
        <v>80</v>
      </c>
      <c r="AE4" t="s">
        <v>380</v>
      </c>
      <c r="AF4" t="s">
        <v>263</v>
      </c>
      <c r="AG4" t="s">
        <v>47</v>
      </c>
      <c r="AH4" t="s">
        <v>50</v>
      </c>
      <c r="AI4" t="s">
        <v>329</v>
      </c>
      <c r="AJ4" t="s">
        <v>241</v>
      </c>
      <c r="AK4" t="s">
        <v>153</v>
      </c>
      <c r="AL4" t="s">
        <v>125</v>
      </c>
      <c r="AM4" t="s">
        <v>38</v>
      </c>
      <c r="AN4" t="s">
        <v>90</v>
      </c>
      <c r="AO4" t="s">
        <v>335</v>
      </c>
      <c r="AP4" t="s">
        <v>107</v>
      </c>
      <c r="AQ4" t="s">
        <v>311</v>
      </c>
      <c r="AR4" t="s">
        <v>269</v>
      </c>
      <c r="AS4" t="s">
        <v>275</v>
      </c>
      <c r="AT4" t="s">
        <v>337</v>
      </c>
      <c r="AU4" t="s">
        <v>382</v>
      </c>
      <c r="AV4" t="s">
        <v>127</v>
      </c>
      <c r="AW4" t="s">
        <v>255</v>
      </c>
      <c r="AX4" t="s">
        <v>209</v>
      </c>
      <c r="AY4" t="s">
        <v>135</v>
      </c>
      <c r="AZ4" t="s">
        <v>213</v>
      </c>
      <c r="BA4" t="s">
        <v>119</v>
      </c>
      <c r="BB4" t="s">
        <v>72</v>
      </c>
      <c r="BC4" t="s">
        <v>341</v>
      </c>
      <c r="BD4" t="s">
        <v>54</v>
      </c>
      <c r="BE4" t="s">
        <v>199</v>
      </c>
      <c r="BF4" t="s">
        <v>388</v>
      </c>
      <c r="BG4" t="s">
        <v>359</v>
      </c>
      <c r="BH4" t="s">
        <v>233</v>
      </c>
      <c r="BI4" t="s">
        <v>169</v>
      </c>
      <c r="BJ4" t="s">
        <v>193</v>
      </c>
      <c r="BK4" t="s">
        <v>367</v>
      </c>
      <c r="BL4" t="s">
        <v>249</v>
      </c>
      <c r="BM4" t="s">
        <v>281</v>
      </c>
      <c r="BN4" t="s">
        <v>289</v>
      </c>
      <c r="BO4" t="s">
        <v>163</v>
      </c>
      <c r="BP4" t="s">
        <v>60</v>
      </c>
      <c r="BQ4" t="s">
        <v>97</v>
      </c>
      <c r="BR4" t="s">
        <v>253</v>
      </c>
      <c r="BS4" t="s">
        <v>52</v>
      </c>
      <c r="BT4" t="s">
        <v>149</v>
      </c>
      <c r="BU4" t="s">
        <v>305</v>
      </c>
      <c r="BV4" t="s">
        <v>390</v>
      </c>
      <c r="BW4" t="s">
        <v>181</v>
      </c>
      <c r="BX4" t="s">
        <v>231</v>
      </c>
      <c r="BY4" t="s">
        <v>115</v>
      </c>
      <c r="BZ4" t="s">
        <v>88</v>
      </c>
      <c r="CA4" t="s">
        <v>378</v>
      </c>
      <c r="CB4" t="s">
        <v>321</v>
      </c>
      <c r="CC4" t="s">
        <v>327</v>
      </c>
      <c r="CD4" t="s">
        <v>251</v>
      </c>
      <c r="CE4" t="s">
        <v>357</v>
      </c>
      <c r="CF4" t="s">
        <v>171</v>
      </c>
      <c r="CG4" t="s">
        <v>257</v>
      </c>
      <c r="CH4" t="s">
        <v>105</v>
      </c>
      <c r="CI4" t="s">
        <v>301</v>
      </c>
      <c r="CJ4" t="s">
        <v>173</v>
      </c>
      <c r="CK4" t="s">
        <v>175</v>
      </c>
      <c r="CL4" t="s">
        <v>325</v>
      </c>
      <c r="CM4" t="s">
        <v>84</v>
      </c>
      <c r="CN4" t="s">
        <v>167</v>
      </c>
      <c r="CO4" t="s">
        <v>101</v>
      </c>
      <c r="CP4" t="s">
        <v>67</v>
      </c>
      <c r="CQ4" t="s">
        <v>339</v>
      </c>
      <c r="CR4" t="s">
        <v>376</v>
      </c>
      <c r="CS4" t="s">
        <v>261</v>
      </c>
      <c r="CT4" t="s">
        <v>133</v>
      </c>
      <c r="CU4" t="s">
        <v>121</v>
      </c>
      <c r="CV4" t="s">
        <v>283</v>
      </c>
      <c r="CW4" t="s">
        <v>247</v>
      </c>
      <c r="CX4" t="s">
        <v>58</v>
      </c>
      <c r="CY4" t="s">
        <v>351</v>
      </c>
      <c r="CZ4" t="s">
        <v>109</v>
      </c>
      <c r="DA4" t="s">
        <v>343</v>
      </c>
      <c r="DB4" t="s">
        <v>205</v>
      </c>
      <c r="DC4" t="s">
        <v>211</v>
      </c>
      <c r="DD4" t="s">
        <v>223</v>
      </c>
      <c r="DE4" t="s">
        <v>299</v>
      </c>
      <c r="DF4" t="s">
        <v>273</v>
      </c>
      <c r="DG4" t="s">
        <v>215</v>
      </c>
      <c r="DH4" t="s">
        <v>78</v>
      </c>
      <c r="DI4" t="s">
        <v>56</v>
      </c>
      <c r="DJ4" t="s">
        <v>259</v>
      </c>
      <c r="DK4" t="s">
        <v>145</v>
      </c>
      <c r="DL4" t="s">
        <v>372</v>
      </c>
      <c r="DM4" t="s">
        <v>386</v>
      </c>
      <c r="DN4" t="s">
        <v>159</v>
      </c>
      <c r="DO4" t="s">
        <v>82</v>
      </c>
      <c r="DP4" t="s">
        <v>63</v>
      </c>
      <c r="DQ4" t="s">
        <v>111</v>
      </c>
      <c r="DR4" t="s">
        <v>392</v>
      </c>
      <c r="DS4" t="s">
        <v>309</v>
      </c>
      <c r="DT4" t="s">
        <v>99</v>
      </c>
      <c r="DU4" t="s">
        <v>103</v>
      </c>
      <c r="DV4" t="s">
        <v>307</v>
      </c>
      <c r="DW4" t="s">
        <v>155</v>
      </c>
      <c r="DX4" t="s">
        <v>245</v>
      </c>
      <c r="DY4" t="s">
        <v>185</v>
      </c>
      <c r="DZ4" t="s">
        <v>157</v>
      </c>
      <c r="EA4" t="s">
        <v>319</v>
      </c>
      <c r="EB4" t="s">
        <v>363</v>
      </c>
      <c r="EC4" t="s">
        <v>333</v>
      </c>
      <c r="ED4" t="s">
        <v>293</v>
      </c>
      <c r="EE4" t="s">
        <v>141</v>
      </c>
      <c r="EF4" t="s">
        <v>123</v>
      </c>
      <c r="EG4" t="s">
        <v>237</v>
      </c>
      <c r="EH4" t="s">
        <v>207</v>
      </c>
      <c r="EI4" t="s">
        <v>235</v>
      </c>
      <c r="EJ4" t="s">
        <v>195</v>
      </c>
      <c r="EK4" t="s">
        <v>219</v>
      </c>
      <c r="EL4" t="s">
        <v>291</v>
      </c>
      <c r="EM4" t="s">
        <v>137</v>
      </c>
      <c r="EN4" t="s">
        <v>365</v>
      </c>
      <c r="EO4" t="s">
        <v>345</v>
      </c>
      <c r="EP4" t="s">
        <v>361</v>
      </c>
      <c r="EQ4" t="s">
        <v>147</v>
      </c>
      <c r="ER4" t="s">
        <v>31</v>
      </c>
      <c r="ES4" t="s">
        <v>191</v>
      </c>
      <c r="ET4" t="s">
        <v>353</v>
      </c>
      <c r="EU4" t="s">
        <v>36</v>
      </c>
      <c r="EV4" t="s">
        <v>323</v>
      </c>
      <c r="EW4" t="s">
        <v>95</v>
      </c>
      <c r="EX4" t="s">
        <v>45</v>
      </c>
      <c r="EY4" t="s">
        <v>267</v>
      </c>
      <c r="EZ4" t="s">
        <v>151</v>
      </c>
      <c r="FA4" t="s">
        <v>374</v>
      </c>
      <c r="FB4" t="s">
        <v>384</v>
      </c>
      <c r="FC4" t="s">
        <v>41</v>
      </c>
      <c r="FD4" t="s">
        <v>179</v>
      </c>
      <c r="FE4" t="s">
        <v>165</v>
      </c>
      <c r="FF4" t="s">
        <v>217</v>
      </c>
      <c r="FG4" t="s">
        <v>161</v>
      </c>
      <c r="FH4" t="s">
        <v>129</v>
      </c>
      <c r="FI4" t="s">
        <v>295</v>
      </c>
      <c r="FJ4" t="s">
        <v>229</v>
      </c>
      <c r="FK4" t="s">
        <v>139</v>
      </c>
      <c r="FL4" t="s">
        <v>243</v>
      </c>
      <c r="FM4" t="s">
        <v>86</v>
      </c>
      <c r="FN4" t="s">
        <v>69</v>
      </c>
      <c r="FO4" t="s">
        <v>347</v>
      </c>
      <c r="FP4" t="s">
        <v>331</v>
      </c>
      <c r="FQ4" t="s">
        <v>317</v>
      </c>
      <c r="FR4" t="s">
        <v>349</v>
      </c>
      <c r="FS4" t="s">
        <v>225</v>
      </c>
      <c r="FT4" t="s">
        <v>92</v>
      </c>
      <c r="FU4" t="s">
        <v>271</v>
      </c>
      <c r="FV4" t="s">
        <v>34</v>
      </c>
      <c r="FW4" t="s">
        <v>131</v>
      </c>
      <c r="FX4" t="s">
        <v>65</v>
      </c>
      <c r="FY4" t="s">
        <v>395</v>
      </c>
    </row>
    <row r="5" spans="1:181" x14ac:dyDescent="0.3">
      <c r="A5" t="s">
        <v>396</v>
      </c>
      <c r="B5">
        <v>106.6</v>
      </c>
      <c r="C5">
        <v>56.8</v>
      </c>
      <c r="D5">
        <v>70</v>
      </c>
      <c r="E5">
        <v>86.9</v>
      </c>
      <c r="F5">
        <v>53.8</v>
      </c>
      <c r="G5">
        <v>46.4</v>
      </c>
      <c r="H5">
        <v>67.5</v>
      </c>
      <c r="I5">
        <v>22</v>
      </c>
      <c r="J5">
        <v>24.4</v>
      </c>
      <c r="K5">
        <v>72.7</v>
      </c>
      <c r="L5">
        <v>49.2</v>
      </c>
      <c r="M5">
        <v>65.099999999999994</v>
      </c>
      <c r="N5">
        <v>85.2</v>
      </c>
      <c r="O5">
        <v>45.4</v>
      </c>
      <c r="P5">
        <v>69.900000000000006</v>
      </c>
      <c r="Q5">
        <v>31.4</v>
      </c>
      <c r="R5">
        <v>59.8</v>
      </c>
      <c r="S5">
        <v>73.3</v>
      </c>
      <c r="T5">
        <v>66.400000000000006</v>
      </c>
      <c r="U5">
        <v>70.7</v>
      </c>
      <c r="V5">
        <v>72.3</v>
      </c>
      <c r="W5">
        <v>55.3</v>
      </c>
      <c r="X5">
        <v>74.5</v>
      </c>
      <c r="Y5">
        <v>54.7</v>
      </c>
      <c r="Z5">
        <v>51.8</v>
      </c>
      <c r="AA5">
        <v>94</v>
      </c>
      <c r="AB5">
        <v>94.2</v>
      </c>
      <c r="AC5">
        <v>80.3</v>
      </c>
      <c r="AD5">
        <v>94</v>
      </c>
      <c r="AE5">
        <v>18.899999999999999</v>
      </c>
      <c r="AF5">
        <v>60.1</v>
      </c>
      <c r="AG5">
        <v>105.7</v>
      </c>
      <c r="AH5">
        <v>104.6</v>
      </c>
      <c r="AI5">
        <v>42.2</v>
      </c>
      <c r="AJ5">
        <v>65.099999999999994</v>
      </c>
      <c r="AK5">
        <v>78.099999999999994</v>
      </c>
      <c r="AL5">
        <v>82.2</v>
      </c>
      <c r="AM5">
        <v>107.2</v>
      </c>
      <c r="AN5">
        <v>90.7</v>
      </c>
      <c r="AO5">
        <v>40.4</v>
      </c>
      <c r="AP5">
        <v>87.1</v>
      </c>
      <c r="AQ5">
        <v>48.7</v>
      </c>
      <c r="AR5">
        <v>59.5</v>
      </c>
      <c r="AS5">
        <v>57</v>
      </c>
      <c r="AT5">
        <v>40.200000000000003</v>
      </c>
      <c r="AU5">
        <v>17.899999999999999</v>
      </c>
      <c r="AV5">
        <v>82.2</v>
      </c>
      <c r="AW5">
        <v>60.8</v>
      </c>
      <c r="AX5">
        <v>69.400000000000006</v>
      </c>
      <c r="AY5">
        <v>81.599999999999994</v>
      </c>
      <c r="AZ5">
        <v>69.3</v>
      </c>
      <c r="BA5">
        <v>84.4</v>
      </c>
      <c r="BB5">
        <v>94.5</v>
      </c>
      <c r="BC5">
        <v>38.6</v>
      </c>
      <c r="BD5">
        <v>100.4</v>
      </c>
      <c r="BE5">
        <v>70.2</v>
      </c>
      <c r="BF5">
        <v>16</v>
      </c>
      <c r="BG5">
        <v>28.8</v>
      </c>
      <c r="BH5">
        <v>65.5</v>
      </c>
      <c r="BI5">
        <v>76.099999999999994</v>
      </c>
      <c r="BJ5">
        <v>71.900000000000006</v>
      </c>
      <c r="BK5">
        <v>24.6</v>
      </c>
      <c r="BL5">
        <v>62.3</v>
      </c>
      <c r="BM5">
        <v>55.1</v>
      </c>
      <c r="BN5">
        <v>53.7</v>
      </c>
      <c r="BO5">
        <v>77.3</v>
      </c>
      <c r="BP5">
        <v>98.5</v>
      </c>
      <c r="BQ5">
        <v>89.9</v>
      </c>
      <c r="BR5">
        <v>61.6</v>
      </c>
      <c r="BS5">
        <v>102.9</v>
      </c>
      <c r="BT5">
        <v>79.599999999999994</v>
      </c>
      <c r="BU5">
        <v>48.8</v>
      </c>
      <c r="BV5">
        <v>15.7</v>
      </c>
      <c r="BW5">
        <v>74.099999999999994</v>
      </c>
      <c r="BX5">
        <v>65.599999999999994</v>
      </c>
      <c r="BY5">
        <v>85.4</v>
      </c>
      <c r="BZ5">
        <v>91.4</v>
      </c>
      <c r="CA5">
        <v>19.5</v>
      </c>
      <c r="CB5">
        <v>44.1</v>
      </c>
      <c r="CC5">
        <v>42.6</v>
      </c>
      <c r="CD5">
        <v>61.9</v>
      </c>
      <c r="CE5">
        <v>30.5</v>
      </c>
      <c r="CF5">
        <v>75.7</v>
      </c>
      <c r="CG5">
        <v>60.6</v>
      </c>
      <c r="CH5">
        <v>87.8</v>
      </c>
      <c r="CI5">
        <v>51.2</v>
      </c>
      <c r="CJ5">
        <v>75.599999999999994</v>
      </c>
      <c r="CK5">
        <v>74.7</v>
      </c>
      <c r="CL5">
        <v>43.3</v>
      </c>
      <c r="CM5">
        <v>91.8</v>
      </c>
      <c r="CN5">
        <v>76.3</v>
      </c>
      <c r="CO5">
        <v>88.9</v>
      </c>
      <c r="CP5">
        <v>96.1</v>
      </c>
      <c r="CQ5">
        <v>39.4</v>
      </c>
      <c r="CR5">
        <v>19.5</v>
      </c>
      <c r="CS5">
        <v>60.3</v>
      </c>
      <c r="CT5">
        <v>81.7</v>
      </c>
      <c r="CU5">
        <v>83.2</v>
      </c>
      <c r="CV5">
        <v>55</v>
      </c>
      <c r="CW5">
        <v>62.9</v>
      </c>
      <c r="CX5">
        <v>99.5</v>
      </c>
      <c r="CY5">
        <v>33</v>
      </c>
      <c r="CZ5">
        <v>87</v>
      </c>
      <c r="DA5">
        <v>38</v>
      </c>
      <c r="DB5">
        <v>69.8</v>
      </c>
      <c r="DC5">
        <v>69.3</v>
      </c>
      <c r="DD5">
        <v>67.400000000000006</v>
      </c>
      <c r="DE5">
        <v>51.3</v>
      </c>
      <c r="DF5">
        <v>58</v>
      </c>
      <c r="DG5">
        <v>68.2</v>
      </c>
      <c r="DH5">
        <v>94</v>
      </c>
      <c r="DI5">
        <v>100.2</v>
      </c>
      <c r="DJ5">
        <v>60.3</v>
      </c>
      <c r="DK5">
        <v>80.2</v>
      </c>
      <c r="DL5">
        <v>21</v>
      </c>
      <c r="DM5">
        <v>16.7</v>
      </c>
      <c r="DN5">
        <v>77.7</v>
      </c>
      <c r="DO5">
        <v>93.4</v>
      </c>
      <c r="DP5">
        <v>98</v>
      </c>
      <c r="DQ5">
        <v>87</v>
      </c>
      <c r="DR5">
        <v>14.5</v>
      </c>
      <c r="DS5">
        <v>48.7</v>
      </c>
      <c r="DT5">
        <v>89.9</v>
      </c>
      <c r="DU5">
        <v>87.9</v>
      </c>
      <c r="DV5">
        <v>48.7</v>
      </c>
      <c r="DW5">
        <v>78.099999999999994</v>
      </c>
      <c r="DX5">
        <v>63.7</v>
      </c>
      <c r="DY5">
        <v>73.099999999999994</v>
      </c>
      <c r="DZ5">
        <v>77.8</v>
      </c>
      <c r="EA5">
        <v>45.2</v>
      </c>
      <c r="EB5">
        <v>25.7</v>
      </c>
      <c r="EC5">
        <v>40.5</v>
      </c>
      <c r="ED5">
        <v>53</v>
      </c>
      <c r="EE5">
        <v>80.7</v>
      </c>
      <c r="EF5">
        <v>82.3</v>
      </c>
      <c r="EG5">
        <v>65.099999999999994</v>
      </c>
      <c r="EH5">
        <v>69.7</v>
      </c>
      <c r="EI5">
        <v>65.3</v>
      </c>
      <c r="EJ5">
        <v>71.5</v>
      </c>
      <c r="EK5">
        <v>67.900000000000006</v>
      </c>
      <c r="EL5">
        <v>53.3</v>
      </c>
      <c r="EM5">
        <v>81.400000000000006</v>
      </c>
      <c r="EN5">
        <v>25.5</v>
      </c>
      <c r="EO5">
        <v>37.799999999999997</v>
      </c>
      <c r="EP5">
        <v>27.3</v>
      </c>
      <c r="EQ5">
        <v>79.599999999999994</v>
      </c>
      <c r="ER5">
        <v>111.9</v>
      </c>
      <c r="ES5">
        <v>72</v>
      </c>
      <c r="ET5">
        <v>31.5</v>
      </c>
      <c r="EU5">
        <v>108.5</v>
      </c>
      <c r="EV5">
        <v>43.5</v>
      </c>
      <c r="EW5">
        <v>90.3</v>
      </c>
      <c r="EX5">
        <v>106.2</v>
      </c>
      <c r="EY5">
        <v>59.7</v>
      </c>
      <c r="EZ5">
        <v>79.099999999999994</v>
      </c>
      <c r="FA5">
        <v>20.6</v>
      </c>
      <c r="FB5">
        <v>17.8</v>
      </c>
      <c r="FC5">
        <v>107.1</v>
      </c>
      <c r="FD5">
        <v>74.2</v>
      </c>
      <c r="FE5">
        <v>76.599999999999994</v>
      </c>
      <c r="FF5">
        <v>68</v>
      </c>
      <c r="FG5">
        <v>77.5</v>
      </c>
      <c r="FH5">
        <v>82.1</v>
      </c>
      <c r="FI5">
        <v>52.9</v>
      </c>
      <c r="FJ5">
        <v>66.400000000000006</v>
      </c>
      <c r="FK5">
        <v>81.2</v>
      </c>
      <c r="FL5">
        <v>64.5</v>
      </c>
      <c r="FM5">
        <v>91.5</v>
      </c>
      <c r="FN5">
        <v>95.9</v>
      </c>
      <c r="FO5">
        <v>37</v>
      </c>
      <c r="FP5">
        <v>41.9</v>
      </c>
      <c r="FQ5">
        <v>45.3</v>
      </c>
      <c r="FR5">
        <v>34.4</v>
      </c>
      <c r="FS5">
        <v>66.8</v>
      </c>
      <c r="FT5">
        <v>90.5</v>
      </c>
      <c r="FU5">
        <v>58.3</v>
      </c>
      <c r="FV5">
        <v>108.9</v>
      </c>
      <c r="FW5">
        <v>81.8</v>
      </c>
      <c r="FX5">
        <v>96.9</v>
      </c>
      <c r="FY5">
        <v>11783.999999999995</v>
      </c>
    </row>
    <row r="10" spans="1:181" s="11" customFormat="1" x14ac:dyDescent="0.3">
      <c r="A10" s="10"/>
      <c r="B10" s="10" t="s">
        <v>43</v>
      </c>
      <c r="C10" s="10" t="s">
        <v>277</v>
      </c>
      <c r="D10" s="10" t="s">
        <v>201</v>
      </c>
      <c r="E10" s="10" t="s">
        <v>113</v>
      </c>
      <c r="F10" s="10" t="s">
        <v>287</v>
      </c>
      <c r="G10" s="10" t="s">
        <v>313</v>
      </c>
      <c r="H10" s="10" t="s">
        <v>221</v>
      </c>
      <c r="I10" s="10" t="s">
        <v>61</v>
      </c>
      <c r="J10" s="10" t="s">
        <v>369</v>
      </c>
      <c r="K10" s="10" t="s">
        <v>187</v>
      </c>
      <c r="L10" s="10" t="s">
        <v>303</v>
      </c>
      <c r="M10" s="10" t="s">
        <v>239</v>
      </c>
      <c r="N10" s="10" t="s">
        <v>117</v>
      </c>
      <c r="O10" s="10" t="s">
        <v>315</v>
      </c>
      <c r="P10" s="10" t="s">
        <v>203</v>
      </c>
      <c r="Q10" s="10" t="s">
        <v>355</v>
      </c>
      <c r="R10" s="10" t="s">
        <v>265</v>
      </c>
      <c r="S10" s="10" t="s">
        <v>183</v>
      </c>
      <c r="T10" s="10" t="s">
        <v>227</v>
      </c>
      <c r="U10" s="10" t="s">
        <v>197</v>
      </c>
      <c r="V10" s="10" t="s">
        <v>189</v>
      </c>
      <c r="W10" s="10" t="s">
        <v>279</v>
      </c>
      <c r="X10" s="10" t="s">
        <v>177</v>
      </c>
      <c r="Y10" s="10" t="s">
        <v>285</v>
      </c>
      <c r="Z10" s="10" t="s">
        <v>297</v>
      </c>
      <c r="AA10" s="10" t="s">
        <v>76</v>
      </c>
      <c r="AB10" s="10" t="s">
        <v>74</v>
      </c>
      <c r="AC10" s="10" t="s">
        <v>143</v>
      </c>
      <c r="AD10" s="10" t="s">
        <v>80</v>
      </c>
      <c r="AE10" s="10" t="s">
        <v>380</v>
      </c>
      <c r="AF10" s="10" t="s">
        <v>263</v>
      </c>
      <c r="AG10" s="10" t="s">
        <v>47</v>
      </c>
      <c r="AH10" s="10" t="s">
        <v>50</v>
      </c>
      <c r="AI10" s="10" t="s">
        <v>329</v>
      </c>
      <c r="AJ10" s="10" t="s">
        <v>241</v>
      </c>
      <c r="AK10" s="10" t="s">
        <v>153</v>
      </c>
      <c r="AL10" s="10" t="s">
        <v>125</v>
      </c>
      <c r="AM10" s="10" t="s">
        <v>38</v>
      </c>
      <c r="AN10" s="10" t="s">
        <v>90</v>
      </c>
      <c r="AO10" s="10" t="s">
        <v>335</v>
      </c>
      <c r="AP10" s="10" t="s">
        <v>107</v>
      </c>
      <c r="AQ10" s="10" t="s">
        <v>311</v>
      </c>
      <c r="AR10" s="10" t="s">
        <v>269</v>
      </c>
      <c r="AS10" s="10" t="s">
        <v>275</v>
      </c>
      <c r="AT10" s="10" t="s">
        <v>337</v>
      </c>
      <c r="AU10" s="10" t="s">
        <v>382</v>
      </c>
      <c r="AV10" s="10" t="s">
        <v>127</v>
      </c>
      <c r="AW10" s="10" t="s">
        <v>255</v>
      </c>
      <c r="AX10" s="10" t="s">
        <v>209</v>
      </c>
      <c r="AY10" s="10" t="s">
        <v>135</v>
      </c>
      <c r="AZ10" s="10" t="s">
        <v>213</v>
      </c>
      <c r="BA10" s="10" t="s">
        <v>119</v>
      </c>
      <c r="BB10" s="10" t="s">
        <v>72</v>
      </c>
      <c r="BC10" s="10" t="s">
        <v>341</v>
      </c>
      <c r="BD10" s="10" t="s">
        <v>54</v>
      </c>
      <c r="BE10" s="10" t="s">
        <v>199</v>
      </c>
      <c r="BF10" s="10" t="s">
        <v>388</v>
      </c>
      <c r="BG10" s="10" t="s">
        <v>359</v>
      </c>
      <c r="BH10" s="10" t="s">
        <v>233</v>
      </c>
      <c r="BI10" s="10" t="s">
        <v>169</v>
      </c>
      <c r="BJ10" s="10" t="s">
        <v>193</v>
      </c>
      <c r="BK10" s="10" t="s">
        <v>367</v>
      </c>
      <c r="BL10" s="10" t="s">
        <v>249</v>
      </c>
      <c r="BM10" s="10" t="s">
        <v>281</v>
      </c>
      <c r="BN10" s="10" t="s">
        <v>289</v>
      </c>
      <c r="BO10" s="10" t="s">
        <v>163</v>
      </c>
      <c r="BP10" s="10" t="s">
        <v>60</v>
      </c>
      <c r="BQ10" s="10" t="s">
        <v>97</v>
      </c>
      <c r="BR10" s="10" t="s">
        <v>253</v>
      </c>
      <c r="BS10" s="10" t="s">
        <v>52</v>
      </c>
      <c r="BT10" s="10" t="s">
        <v>149</v>
      </c>
      <c r="BU10" s="10" t="s">
        <v>305</v>
      </c>
      <c r="BV10" s="10" t="s">
        <v>390</v>
      </c>
      <c r="BW10" s="10" t="s">
        <v>181</v>
      </c>
      <c r="BX10" s="10" t="s">
        <v>231</v>
      </c>
      <c r="BY10" s="10" t="s">
        <v>115</v>
      </c>
      <c r="BZ10" s="10" t="s">
        <v>88</v>
      </c>
      <c r="CA10" s="10" t="s">
        <v>378</v>
      </c>
      <c r="CB10" s="10" t="s">
        <v>321</v>
      </c>
      <c r="CC10" s="10" t="s">
        <v>327</v>
      </c>
      <c r="CD10" s="10" t="s">
        <v>251</v>
      </c>
      <c r="CE10" s="10" t="s">
        <v>357</v>
      </c>
      <c r="CF10" s="10" t="s">
        <v>171</v>
      </c>
      <c r="CG10" s="10" t="s">
        <v>257</v>
      </c>
      <c r="CH10" s="10" t="s">
        <v>105</v>
      </c>
      <c r="CI10" s="10" t="s">
        <v>301</v>
      </c>
      <c r="CJ10" s="10" t="s">
        <v>173</v>
      </c>
      <c r="CK10" s="10" t="s">
        <v>175</v>
      </c>
      <c r="CL10" s="10" t="s">
        <v>325</v>
      </c>
      <c r="CM10" s="10" t="s">
        <v>84</v>
      </c>
      <c r="CN10" s="10" t="s">
        <v>167</v>
      </c>
      <c r="CO10" s="10" t="s">
        <v>101</v>
      </c>
      <c r="CP10" s="10" t="s">
        <v>67</v>
      </c>
      <c r="CQ10" s="10" t="s">
        <v>339</v>
      </c>
      <c r="CR10" s="10" t="s">
        <v>376</v>
      </c>
      <c r="CS10" s="10" t="s">
        <v>261</v>
      </c>
      <c r="CT10" s="10" t="s">
        <v>133</v>
      </c>
      <c r="CU10" s="10" t="s">
        <v>121</v>
      </c>
      <c r="CV10" s="10" t="s">
        <v>283</v>
      </c>
      <c r="CW10" s="10" t="s">
        <v>247</v>
      </c>
      <c r="CX10" s="10" t="s">
        <v>58</v>
      </c>
      <c r="CY10" s="10" t="s">
        <v>351</v>
      </c>
      <c r="CZ10" s="10" t="s">
        <v>109</v>
      </c>
      <c r="DA10" s="10" t="s">
        <v>343</v>
      </c>
      <c r="DB10" s="10" t="s">
        <v>205</v>
      </c>
      <c r="DC10" s="10" t="s">
        <v>211</v>
      </c>
      <c r="DD10" s="10" t="s">
        <v>223</v>
      </c>
      <c r="DE10" s="10" t="s">
        <v>299</v>
      </c>
      <c r="DF10" s="10" t="s">
        <v>273</v>
      </c>
      <c r="DG10" s="10" t="s">
        <v>215</v>
      </c>
      <c r="DH10" s="10" t="s">
        <v>78</v>
      </c>
      <c r="DI10" s="10" t="s">
        <v>56</v>
      </c>
      <c r="DJ10" s="10" t="s">
        <v>259</v>
      </c>
      <c r="DK10" s="10" t="s">
        <v>145</v>
      </c>
      <c r="DL10" s="10" t="s">
        <v>372</v>
      </c>
      <c r="DM10" s="10" t="s">
        <v>386</v>
      </c>
      <c r="DN10" s="10" t="s">
        <v>159</v>
      </c>
      <c r="DO10" s="10" t="s">
        <v>82</v>
      </c>
      <c r="DP10" s="10" t="s">
        <v>63</v>
      </c>
      <c r="DQ10" s="10" t="s">
        <v>111</v>
      </c>
      <c r="DR10" s="10" t="s">
        <v>392</v>
      </c>
      <c r="DS10" s="10" t="s">
        <v>309</v>
      </c>
      <c r="DT10" s="10" t="s">
        <v>99</v>
      </c>
      <c r="DU10" s="10" t="s">
        <v>103</v>
      </c>
      <c r="DV10" s="10" t="s">
        <v>307</v>
      </c>
      <c r="DW10" s="10" t="s">
        <v>155</v>
      </c>
      <c r="DX10" s="10" t="s">
        <v>245</v>
      </c>
      <c r="DY10" s="10" t="s">
        <v>185</v>
      </c>
      <c r="DZ10" s="10" t="s">
        <v>157</v>
      </c>
      <c r="EA10" s="10" t="s">
        <v>319</v>
      </c>
      <c r="EB10" s="10" t="s">
        <v>363</v>
      </c>
      <c r="EC10" s="10" t="s">
        <v>333</v>
      </c>
      <c r="ED10" s="10" t="s">
        <v>293</v>
      </c>
      <c r="EE10" s="10" t="s">
        <v>141</v>
      </c>
      <c r="EF10" s="10" t="s">
        <v>123</v>
      </c>
      <c r="EG10" s="10" t="s">
        <v>237</v>
      </c>
      <c r="EH10" s="10" t="s">
        <v>207</v>
      </c>
      <c r="EI10" s="10" t="s">
        <v>235</v>
      </c>
      <c r="EJ10" s="10" t="s">
        <v>195</v>
      </c>
      <c r="EK10" s="10" t="s">
        <v>219</v>
      </c>
      <c r="EL10" s="10" t="s">
        <v>291</v>
      </c>
      <c r="EM10" s="10" t="s">
        <v>137</v>
      </c>
      <c r="EN10" s="10" t="s">
        <v>365</v>
      </c>
      <c r="EO10" s="10" t="s">
        <v>345</v>
      </c>
      <c r="EP10" s="10" t="s">
        <v>361</v>
      </c>
      <c r="EQ10" s="10" t="s">
        <v>147</v>
      </c>
      <c r="ER10" s="10" t="s">
        <v>31</v>
      </c>
      <c r="ES10" s="10" t="s">
        <v>191</v>
      </c>
      <c r="ET10" s="10" t="s">
        <v>353</v>
      </c>
      <c r="EU10" s="10" t="s">
        <v>36</v>
      </c>
      <c r="EV10" s="10" t="s">
        <v>323</v>
      </c>
      <c r="EW10" s="10" t="s">
        <v>95</v>
      </c>
      <c r="EX10" s="10" t="s">
        <v>45</v>
      </c>
      <c r="EY10" s="10" t="s">
        <v>267</v>
      </c>
      <c r="EZ10" s="10" t="s">
        <v>151</v>
      </c>
      <c r="FA10" s="10" t="s">
        <v>374</v>
      </c>
      <c r="FB10" s="10" t="s">
        <v>384</v>
      </c>
      <c r="FC10" s="10" t="s">
        <v>41</v>
      </c>
      <c r="FD10" s="10" t="s">
        <v>179</v>
      </c>
      <c r="FE10" s="10" t="s">
        <v>165</v>
      </c>
      <c r="FF10" s="10" t="s">
        <v>217</v>
      </c>
      <c r="FG10" s="10" t="s">
        <v>161</v>
      </c>
      <c r="FH10" s="10" t="s">
        <v>129</v>
      </c>
      <c r="FI10" s="10" t="s">
        <v>295</v>
      </c>
      <c r="FJ10" s="10" t="s">
        <v>229</v>
      </c>
      <c r="FK10" s="10" t="s">
        <v>139</v>
      </c>
      <c r="FL10" s="10" t="s">
        <v>243</v>
      </c>
      <c r="FM10" s="10" t="s">
        <v>86</v>
      </c>
      <c r="FN10" s="10" t="s">
        <v>69</v>
      </c>
      <c r="FO10" s="10" t="s">
        <v>347</v>
      </c>
      <c r="FP10" s="10" t="s">
        <v>331</v>
      </c>
      <c r="FQ10" s="10" t="s">
        <v>317</v>
      </c>
      <c r="FR10" s="10" t="s">
        <v>349</v>
      </c>
      <c r="FS10" s="10" t="s">
        <v>225</v>
      </c>
      <c r="FT10" s="10" t="s">
        <v>92</v>
      </c>
      <c r="FU10" s="10" t="s">
        <v>271</v>
      </c>
      <c r="FV10" s="10" t="s">
        <v>34</v>
      </c>
      <c r="FW10" s="10" t="s">
        <v>131</v>
      </c>
      <c r="FX10" s="10" t="s">
        <v>65</v>
      </c>
    </row>
    <row r="11" spans="1:181" ht="15" thickBot="1" x14ac:dyDescent="0.35">
      <c r="A11" s="9" t="s">
        <v>18</v>
      </c>
      <c r="B11" s="9">
        <f>GETPIVOTDATA("Total",$A$3,"Country","Afghanistan")</f>
        <v>106.6</v>
      </c>
      <c r="C11" s="9">
        <f>GETPIVOTDATA("Total",$A$3,"Country","Albania")</f>
        <v>56.8</v>
      </c>
      <c r="D11" s="9">
        <f>GETPIVOTDATA("Total",$A$3,"Country","Algeria")</f>
        <v>70</v>
      </c>
      <c r="E11" s="9">
        <f>GETPIVOTDATA("Total",$A$3,"Country","Angola")</f>
        <v>86.9</v>
      </c>
      <c r="F11" s="9">
        <f>GETPIVOTDATA("Total",$A$3,"Country","Antigua and Barbuda")</f>
        <v>53.8</v>
      </c>
      <c r="G11" s="9">
        <f>GETPIVOTDATA("Total",$A$3,"Country","Argentina")</f>
        <v>46.4</v>
      </c>
      <c r="H11" s="9">
        <f>GETPIVOTDATA("Total",$A$3,"Country","Armenia")</f>
        <v>67.5</v>
      </c>
      <c r="I11" s="9">
        <f>GETPIVOTDATA("Total",$A$3,"Country","Australia")</f>
        <v>22</v>
      </c>
      <c r="J11" s="9">
        <f>GETPIVOTDATA("Total",$A$3,"Country","Austria")</f>
        <v>24.4</v>
      </c>
      <c r="K11" s="9">
        <f>GETPIVOTDATA("Total",$A$3,"Country","Azerbaijan")</f>
        <v>72.7</v>
      </c>
      <c r="L11" s="9">
        <f>GETPIVOTDATA("Total",$A$3,"Country","Bahamas")</f>
        <v>49.2</v>
      </c>
      <c r="M11" s="9">
        <f>GETPIVOTDATA("Total",$A$3,"Country","Bahrain")</f>
        <v>65.099999999999994</v>
      </c>
      <c r="N11" s="9">
        <f>GETPIVOTDATA("Total",$A$3,"Country","Bangladesh")</f>
        <v>85.2</v>
      </c>
      <c r="O11" s="9">
        <f>GETPIVOTDATA("Total",$A$3,"Country","Barbados")</f>
        <v>45.4</v>
      </c>
      <c r="P11" s="9">
        <f>GETPIVOTDATA("Total",$A$3,"Country","Belarus")</f>
        <v>69.900000000000006</v>
      </c>
      <c r="Q11" s="9">
        <f>GETPIVOTDATA("Total",$A$3,"Country","Belgium")</f>
        <v>31.4</v>
      </c>
      <c r="R11" s="9">
        <f>GETPIVOTDATA("Total",$A$3,"Country","Belize")</f>
        <v>59.8</v>
      </c>
      <c r="S11" s="9">
        <f>GETPIVOTDATA("Total",$A$3,"Country","Benin")</f>
        <v>73.3</v>
      </c>
      <c r="T11" s="9">
        <f>GETPIVOTDATA("Total",$A$3,"Country","Bhutan")</f>
        <v>66.400000000000006</v>
      </c>
      <c r="U11" s="9">
        <f>GETPIVOTDATA("Total",$A$3,"Country","Bolivia")</f>
        <v>70.7</v>
      </c>
      <c r="V11" s="9">
        <f>GETPIVOTDATA("Total",$A$3,"Country","Bosnia and Herzegovina")</f>
        <v>72.3</v>
      </c>
      <c r="W11" s="9">
        <f>GETPIVOTDATA("Total",$A$3,"Country","Botswana")</f>
        <v>55.3</v>
      </c>
      <c r="X11" s="9">
        <f>GETPIVOTDATA("Total",$A$3,"Country","Brazil")</f>
        <v>74.5</v>
      </c>
      <c r="Y11" s="9">
        <f>GETPIVOTDATA("Total",$A$3,"Country","Brunei Darussalam")</f>
        <v>54.7</v>
      </c>
      <c r="Z11" s="9">
        <f>GETPIVOTDATA("Total",$A$3,"Country","Bulgaria")</f>
        <v>51.8</v>
      </c>
      <c r="AA11" s="9">
        <f>GETPIVOTDATA("Total",$A$3,"Country","Burkina Faso")</f>
        <v>94</v>
      </c>
      <c r="AB11" s="9">
        <f>GETPIVOTDATA("Total",$A$3,"Country","Burundi")</f>
        <v>94.2</v>
      </c>
      <c r="AC11" s="9">
        <f>GETPIVOTDATA("Total",$A$3,"Country","Cambodia")</f>
        <v>80.3</v>
      </c>
      <c r="AD11" s="9">
        <f>GETPIVOTDATA("Total",$A$3,"Country","Cameroon")</f>
        <v>94</v>
      </c>
      <c r="AE11" s="9">
        <f>GETPIVOTDATA("Total",$A$3,"Country","Canada")</f>
        <v>18.899999999999999</v>
      </c>
      <c r="AF11" s="9">
        <f>GETPIVOTDATA("Total",$A$3,"Country","Cape Verde")</f>
        <v>60.1</v>
      </c>
      <c r="AG11" s="9">
        <f>GETPIVOTDATA("Total",$A$3,"Country","Central African Republic")</f>
        <v>105.7</v>
      </c>
      <c r="AH11" s="9">
        <f>GETPIVOTDATA("Total",$A$3,"Country","Chad")</f>
        <v>104.6</v>
      </c>
      <c r="AI11" s="9">
        <f>GETPIVOTDATA("Total",$A$3,"Country","Chile")</f>
        <v>42.2</v>
      </c>
      <c r="AJ11" s="9">
        <f>GETPIVOTDATA("Total",$A$3,"Country","China")</f>
        <v>65.099999999999994</v>
      </c>
      <c r="AK11" s="9">
        <f>GETPIVOTDATA("Total",$A$3,"Country","Colombia")</f>
        <v>78.099999999999994</v>
      </c>
      <c r="AL11" s="9">
        <f>GETPIVOTDATA("Total",$A$3,"Country","Comoros")</f>
        <v>82.2</v>
      </c>
      <c r="AM11" s="9">
        <f>GETPIVOTDATA("Total",$A$3,"Country","Congo Democratic Republic")</f>
        <v>107.2</v>
      </c>
      <c r="AN11" s="9">
        <f>GETPIVOTDATA("Total",$A$3,"Country","Congo Republic")</f>
        <v>90.7</v>
      </c>
      <c r="AO11" s="9">
        <f>GETPIVOTDATA("Total",$A$3,"Country","Costa Rica")</f>
        <v>40.4</v>
      </c>
      <c r="AP11" s="9">
        <f>GETPIVOTDATA("Total",$A$3,"Country","Cote d'Ivoire")</f>
        <v>87.1</v>
      </c>
      <c r="AQ11" s="9">
        <f>GETPIVOTDATA("Total",$A$3,"Country","Croatia")</f>
        <v>48.7</v>
      </c>
      <c r="AR11" s="9">
        <f>GETPIVOTDATA("Total",$A$3,"Country","Cuba")</f>
        <v>59.5</v>
      </c>
      <c r="AS11" s="9">
        <f>GETPIVOTDATA("Total",$A$3,"Country","Cyprus")</f>
        <v>57</v>
      </c>
      <c r="AT11" s="9">
        <f>GETPIVOTDATA("Total",$A$3,"Country","Czech Republic")</f>
        <v>40.200000000000003</v>
      </c>
      <c r="AU11" s="9">
        <f>GETPIVOTDATA("Total",$A$3,"Country","Denmark")</f>
        <v>17.899999999999999</v>
      </c>
      <c r="AV11" s="9">
        <f>GETPIVOTDATA("Total",$A$3,"Country","Djibouti")</f>
        <v>82.2</v>
      </c>
      <c r="AW11" s="9">
        <f>GETPIVOTDATA("Total",$A$3,"Country","Dominican Republic")</f>
        <v>60.8</v>
      </c>
      <c r="AX11" s="9">
        <f>GETPIVOTDATA("Total",$A$3,"Country","Ecuador")</f>
        <v>69.400000000000006</v>
      </c>
      <c r="AY11" s="9">
        <f>GETPIVOTDATA("Total",$A$3,"Country","Egypt")</f>
        <v>81.599999999999994</v>
      </c>
      <c r="AZ11" s="9">
        <f>GETPIVOTDATA("Total",$A$3,"Country","El Salvador")</f>
        <v>69.3</v>
      </c>
      <c r="BA11" s="9">
        <f>GETPIVOTDATA("Total",$A$3,"Country","Equatorial Guinea")</f>
        <v>84.4</v>
      </c>
      <c r="BB11" s="9">
        <f>GETPIVOTDATA("Total",$A$3,"Country","Eritrea")</f>
        <v>94.5</v>
      </c>
      <c r="BC11" s="9">
        <f>GETPIVOTDATA("Total",$A$3,"Country","Estonia")</f>
        <v>38.6</v>
      </c>
      <c r="BD11" s="9">
        <f>GETPIVOTDATA("Total",$A$3,"Country","Ethiopia")</f>
        <v>100.4</v>
      </c>
      <c r="BE11" s="9">
        <f>GETPIVOTDATA("Total",$A$3,"Country","Fiji")</f>
        <v>70.2</v>
      </c>
      <c r="BF11" s="9">
        <f>GETPIVOTDATA("Total",$A$3,"Country","Finland")</f>
        <v>16</v>
      </c>
      <c r="BG11" s="9">
        <f>GETPIVOTDATA("Total",$A$3,"Country","France")</f>
        <v>28.8</v>
      </c>
      <c r="BH11" s="9">
        <f>GETPIVOTDATA("Total",$A$3,"Country","Gabon")</f>
        <v>65.5</v>
      </c>
      <c r="BI11" s="9">
        <f>GETPIVOTDATA("Total",$A$3,"Country","Gambia")</f>
        <v>76.099999999999994</v>
      </c>
      <c r="BJ11" s="9">
        <f>GETPIVOTDATA("Total",$A$3,"Country","Georgia")</f>
        <v>71.900000000000006</v>
      </c>
      <c r="BK11" s="9">
        <f>GETPIVOTDATA("Total",$A$3,"Country","Germany")</f>
        <v>24.6</v>
      </c>
      <c r="BL11" s="9">
        <f>GETPIVOTDATA("Total",$A$3,"Country","Ghana")</f>
        <v>62.3</v>
      </c>
      <c r="BM11" s="9">
        <f>GETPIVOTDATA("Total",$A$3,"Country","Greece")</f>
        <v>55.1</v>
      </c>
      <c r="BN11" s="9">
        <f>GETPIVOTDATA("Total",$A$3,"Country","Grenada")</f>
        <v>53.7</v>
      </c>
      <c r="BO11" s="9">
        <f>GETPIVOTDATA("Total",$A$3,"Country","Guatemala")</f>
        <v>77.3</v>
      </c>
      <c r="BP11" s="9">
        <f>GETPIVOTDATA("Total",$A$3,"Country","Guinea")</f>
        <v>98.5</v>
      </c>
      <c r="BQ11" s="9">
        <f>GETPIVOTDATA("Total",$A$3,"Country","Guinea Bissau")</f>
        <v>89.9</v>
      </c>
      <c r="BR11" s="9">
        <f>GETPIVOTDATA("Total",$A$3,"Country","Guyana")</f>
        <v>61.6</v>
      </c>
      <c r="BS11" s="9">
        <f>GETPIVOTDATA("Total",$A$3,"Country","Haiti")</f>
        <v>102.9</v>
      </c>
      <c r="BT11" s="9">
        <f>GETPIVOTDATA("Total",$A$3,"Country","Honduras")</f>
        <v>79.599999999999994</v>
      </c>
      <c r="BU11" s="9">
        <f>GETPIVOTDATA("Total",$A$3,"Country","Hungary")</f>
        <v>48.8</v>
      </c>
      <c r="BV11" s="9">
        <f>GETPIVOTDATA("Total",$A$3,"Country","Iceland")</f>
        <v>15.7</v>
      </c>
      <c r="BW11" s="9">
        <f>GETPIVOTDATA("Total",$A$3,"Country","India")</f>
        <v>74.099999999999994</v>
      </c>
      <c r="BX11" s="9">
        <f>GETPIVOTDATA("Total",$A$3,"Country","Indonesia")</f>
        <v>65.599999999999994</v>
      </c>
      <c r="BY11" s="9">
        <f>GETPIVOTDATA("Total",$A$3,"Country","Iran")</f>
        <v>85.4</v>
      </c>
      <c r="BZ11" s="9">
        <f>GETPIVOTDATA("Total",$A$3,"Country","Iraq")</f>
        <v>91.4</v>
      </c>
      <c r="CA11" s="9">
        <f>GETPIVOTDATA("Total",$A$3,"Country","Ireland")</f>
        <v>19.5</v>
      </c>
      <c r="CB11" s="9">
        <f>GETPIVOTDATA("Total",$A$3,"Country","Israel")</f>
        <v>44.1</v>
      </c>
      <c r="CC11" s="9">
        <f>GETPIVOTDATA("Total",$A$3,"Country","Italy")</f>
        <v>42.6</v>
      </c>
      <c r="CD11" s="9">
        <f>GETPIVOTDATA("Total",$A$3,"Country","Jamaica")</f>
        <v>61.9</v>
      </c>
      <c r="CE11" s="9">
        <f>GETPIVOTDATA("Total",$A$3,"Country","Japan")</f>
        <v>30.5</v>
      </c>
      <c r="CF11" s="9">
        <f>GETPIVOTDATA("Total",$A$3,"Country","Jordan")</f>
        <v>75.7</v>
      </c>
      <c r="CG11" s="9">
        <f>GETPIVOTDATA("Total",$A$3,"Country","Kazakhstan")</f>
        <v>60.6</v>
      </c>
      <c r="CH11" s="9">
        <f>GETPIVOTDATA("Total",$A$3,"Country","Kenya")</f>
        <v>87.8</v>
      </c>
      <c r="CI11" s="9">
        <f>GETPIVOTDATA("Total",$A$3,"Country","Kuwait")</f>
        <v>51.2</v>
      </c>
      <c r="CJ11" s="9">
        <f>GETPIVOTDATA("Total",$A$3,"Country","Kyrgyz Republic")</f>
        <v>75.599999999999994</v>
      </c>
      <c r="CK11" s="9">
        <f>GETPIVOTDATA("Total",$A$3,"Country","Laos")</f>
        <v>74.7</v>
      </c>
      <c r="CL11" s="9">
        <f>GETPIVOTDATA("Total",$A$3,"Country","Latvia")</f>
        <v>43.3</v>
      </c>
      <c r="CM11" s="9">
        <f>GETPIVOTDATA("Total",$A$3,"Country","Lebanon")</f>
        <v>91.8</v>
      </c>
      <c r="CN11" s="9">
        <f>GETPIVOTDATA("Total",$A$3,"Country","Lesotho")</f>
        <v>76.3</v>
      </c>
      <c r="CO11" s="9">
        <f>GETPIVOTDATA("Total",$A$3,"Country","Liberia")</f>
        <v>88.9</v>
      </c>
      <c r="CP11" s="9">
        <f>GETPIVOTDATA("Total",$A$3,"Country","Libya")</f>
        <v>96.1</v>
      </c>
      <c r="CQ11" s="9">
        <f>GETPIVOTDATA("Total",$A$3,"Country","Lithuania")</f>
        <v>39.4</v>
      </c>
      <c r="CR11" s="9">
        <f>GETPIVOTDATA("Total",$A$3,"Country","Luxembourg")</f>
        <v>19.5</v>
      </c>
      <c r="CS11" s="9">
        <f>GETPIVOTDATA("Total",$A$3,"Country","Macedonia")</f>
        <v>60.3</v>
      </c>
      <c r="CT11" s="9">
        <f>GETPIVOTDATA("Total",$A$3,"Country","Madagascar")</f>
        <v>81.7</v>
      </c>
      <c r="CU11" s="9">
        <f>GETPIVOTDATA("Total",$A$3,"Country","Malawi")</f>
        <v>83.2</v>
      </c>
      <c r="CV11" s="9">
        <f>GETPIVOTDATA("Total",$A$3,"Country","Malaysia")</f>
        <v>55</v>
      </c>
      <c r="CW11" s="9">
        <f>GETPIVOTDATA("Total",$A$3,"Country","Maldives")</f>
        <v>62.9</v>
      </c>
      <c r="CX11" s="9">
        <f>GETPIVOTDATA("Total",$A$3,"Country","Mali")</f>
        <v>99.5</v>
      </c>
      <c r="CY11" s="9">
        <f>GETPIVOTDATA("Total",$A$3,"Country","Malta")</f>
        <v>33</v>
      </c>
      <c r="CZ11" s="9">
        <f>GETPIVOTDATA("Total",$A$3,"Country","Mauritania")</f>
        <v>87</v>
      </c>
      <c r="DA11" s="9">
        <f>GETPIVOTDATA("Total",$A$3,"Country","Mauritius")</f>
        <v>38</v>
      </c>
      <c r="DB11" s="9">
        <f>GETPIVOTDATA("Total",$A$3,"Country","Mexico")</f>
        <v>69.8</v>
      </c>
      <c r="DC11" s="9">
        <f>GETPIVOTDATA("Total",$A$3,"Country","Micronesia")</f>
        <v>69.3</v>
      </c>
      <c r="DD11" s="9">
        <f>GETPIVOTDATA("Total",$A$3,"Country","Moldova")</f>
        <v>67.400000000000006</v>
      </c>
      <c r="DE11" s="9">
        <f>GETPIVOTDATA("Total",$A$3,"Country","Mongolia")</f>
        <v>51.3</v>
      </c>
      <c r="DF11" s="9">
        <f>GETPIVOTDATA("Total",$A$3,"Country","Montenegro")</f>
        <v>58</v>
      </c>
      <c r="DG11" s="9">
        <f>GETPIVOTDATA("Total",$A$3,"Country","Morocco")</f>
        <v>68.2</v>
      </c>
      <c r="DH11" s="9">
        <f>GETPIVOTDATA("Total",$A$3,"Country","Mozambique")</f>
        <v>94</v>
      </c>
      <c r="DI11" s="9">
        <f>GETPIVOTDATA("Total",$A$3,"Country","Myanmar")</f>
        <v>100.2</v>
      </c>
      <c r="DJ11" s="9">
        <f>GETPIVOTDATA("Total",$A$3,"Country","Namibia")</f>
        <v>60.3</v>
      </c>
      <c r="DK11" s="9">
        <f>GETPIVOTDATA("Total",$A$3,"Country","Nepal")</f>
        <v>80.2</v>
      </c>
      <c r="DL11" s="9">
        <f>GETPIVOTDATA("Total",$A$3,"Country","Netherlands")</f>
        <v>21</v>
      </c>
      <c r="DM11" s="9">
        <f>GETPIVOTDATA("Total",$A$3,"Country","New Zealand")</f>
        <v>16.7</v>
      </c>
      <c r="DN11" s="9">
        <f>GETPIVOTDATA("Total",$A$3,"Country","Nicaragua")</f>
        <v>77.7</v>
      </c>
      <c r="DO11" s="9">
        <f>GETPIVOTDATA("Total",$A$3,"Country","Niger")</f>
        <v>93.4</v>
      </c>
      <c r="DP11" s="9">
        <f>GETPIVOTDATA("Total",$A$3,"Country","Nigeria")</f>
        <v>98</v>
      </c>
      <c r="DQ11" s="9">
        <f>GETPIVOTDATA("Total",$A$3,"Country","North Korea")</f>
        <v>87</v>
      </c>
      <c r="DR11" s="9">
        <f>GETPIVOTDATA("Total",$A$3,"Country","Norway")</f>
        <v>14.5</v>
      </c>
      <c r="DS11" s="9">
        <f>GETPIVOTDATA("Total",$A$3,"Country","Oman")</f>
        <v>48.7</v>
      </c>
      <c r="DT11" s="9">
        <f>GETPIVOTDATA("Total",$A$3,"Country","Pakistan")</f>
        <v>89.9</v>
      </c>
      <c r="DU11" s="9">
        <f>GETPIVOTDATA("Total",$A$3,"Country","Palestine")</f>
        <v>87.9</v>
      </c>
      <c r="DV11" s="9">
        <f>GETPIVOTDATA("Total",$A$3,"Country","Panama")</f>
        <v>48.7</v>
      </c>
      <c r="DW11" s="9">
        <f>GETPIVOTDATA("Total",$A$3,"Country","Papua New Guinea")</f>
        <v>78.099999999999994</v>
      </c>
      <c r="DX11" s="9">
        <f>GETPIVOTDATA("Total",$A$3,"Country","Paraguay")</f>
        <v>63.7</v>
      </c>
      <c r="DY11" s="9">
        <f>GETPIVOTDATA("Total",$A$3,"Country","Peru")</f>
        <v>73.099999999999994</v>
      </c>
      <c r="DZ11" s="9">
        <f>GETPIVOTDATA("Total",$A$3,"Country","Philippines")</f>
        <v>77.8</v>
      </c>
      <c r="EA11" s="9">
        <f>GETPIVOTDATA("Total",$A$3,"Country","Poland")</f>
        <v>45.2</v>
      </c>
      <c r="EB11" s="9">
        <f>GETPIVOTDATA("Total",$A$3,"Country","Portugal")</f>
        <v>25.7</v>
      </c>
      <c r="EC11" s="9">
        <f>GETPIVOTDATA("Total",$A$3,"Country","Qatar")</f>
        <v>40.5</v>
      </c>
      <c r="ED11" s="9">
        <f>GETPIVOTDATA("Total",$A$3,"Country","Romania")</f>
        <v>53</v>
      </c>
      <c r="EE11" s="9">
        <f>GETPIVOTDATA("Total",$A$3,"Country","Russia")</f>
        <v>80.7</v>
      </c>
      <c r="EF11" s="9">
        <f>GETPIVOTDATA("Total",$A$3,"Country","Rwanda")</f>
        <v>82.3</v>
      </c>
      <c r="EG11" s="9">
        <f>GETPIVOTDATA("Total",$A$3,"Country","Samoa")</f>
        <v>65.099999999999994</v>
      </c>
      <c r="EH11" s="9">
        <f>GETPIVOTDATA("Total",$A$3,"Country","Sao Tome and Principe")</f>
        <v>69.7</v>
      </c>
      <c r="EI11" s="9">
        <f>GETPIVOTDATA("Total",$A$3,"Country","Saudi Arabia")</f>
        <v>65.3</v>
      </c>
      <c r="EJ11" s="9">
        <f>GETPIVOTDATA("Total",$A$3,"Country","Senegal")</f>
        <v>71.5</v>
      </c>
      <c r="EK11" s="9">
        <f>GETPIVOTDATA("Total",$A$3,"Country","Serbia")</f>
        <v>67.900000000000006</v>
      </c>
      <c r="EL11" s="9">
        <f>GETPIVOTDATA("Total",$A$3,"Country","Seychelles")</f>
        <v>53.3</v>
      </c>
      <c r="EM11" s="9">
        <f>GETPIVOTDATA("Total",$A$3,"Country","Sierra Leone")</f>
        <v>81.400000000000006</v>
      </c>
      <c r="EN11" s="9">
        <f>GETPIVOTDATA("Total",$A$3,"Country","Singapore")</f>
        <v>25.5</v>
      </c>
      <c r="EO11" s="9">
        <f>GETPIVOTDATA("Total",$A$3,"Country","Slovak Republic")</f>
        <v>37.799999999999997</v>
      </c>
      <c r="EP11" s="9">
        <f>GETPIVOTDATA("Total",$A$3,"Country","Slovenia")</f>
        <v>27.3</v>
      </c>
      <c r="EQ11" s="9">
        <f>GETPIVOTDATA("Total",$A$3,"Country","Solomon Islands")</f>
        <v>79.599999999999994</v>
      </c>
      <c r="ER11" s="9">
        <f>GETPIVOTDATA("Total",$A$3,"Country","Somalia")</f>
        <v>111.9</v>
      </c>
      <c r="ES11" s="9">
        <f>GETPIVOTDATA("Total",$A$3,"Country","South Africa")</f>
        <v>72</v>
      </c>
      <c r="ET11" s="9">
        <f>GETPIVOTDATA("Total",$A$3,"Country","South Korea")</f>
        <v>31.5</v>
      </c>
      <c r="EU11" s="9">
        <f>GETPIVOTDATA("Total",$A$3,"Country","South Sudan")</f>
        <v>108.5</v>
      </c>
      <c r="EV11" s="9">
        <f>GETPIVOTDATA("Total",$A$3,"Country","Spain")</f>
        <v>43.5</v>
      </c>
      <c r="EW11" s="9">
        <f>GETPIVOTDATA("Total",$A$3,"Country","Sri Lanka")</f>
        <v>90.3</v>
      </c>
      <c r="EX11" s="9">
        <f>GETPIVOTDATA("Total",$A$3,"Country","Sudan")</f>
        <v>106.2</v>
      </c>
      <c r="EY11" s="9">
        <f>GETPIVOTDATA("Total",$A$3,"Country","Suriname")</f>
        <v>59.7</v>
      </c>
      <c r="EZ11" s="9">
        <f>GETPIVOTDATA("Total",$A$3,"Country","Swaziland")</f>
        <v>79.099999999999994</v>
      </c>
      <c r="FA11" s="9">
        <f>GETPIVOTDATA("Total",$A$3,"Country","Sweden")</f>
        <v>20.6</v>
      </c>
      <c r="FB11" s="9">
        <f>GETPIVOTDATA("Total",$A$3,"Country","Switzerland")</f>
        <v>17.8</v>
      </c>
      <c r="FC11" s="9">
        <f>GETPIVOTDATA("Total",$A$3,"Country","Syria")</f>
        <v>107.1</v>
      </c>
      <c r="FD11" s="9">
        <f>GETPIVOTDATA("Total",$A$3,"Country","Tajikistan")</f>
        <v>74.2</v>
      </c>
      <c r="FE11" s="9">
        <f>GETPIVOTDATA("Total",$A$3,"Country","Tanzania")</f>
        <v>76.599999999999994</v>
      </c>
      <c r="FF11" s="9">
        <f>GETPIVOTDATA("Total",$A$3,"Country","Thailand")</f>
        <v>68</v>
      </c>
      <c r="FG11" s="9">
        <f>GETPIVOTDATA("Total",$A$3,"Country","Timor-Leste")</f>
        <v>77.5</v>
      </c>
      <c r="FH11" s="9">
        <f>GETPIVOTDATA("Total",$A$3,"Country","Togo")</f>
        <v>82.1</v>
      </c>
      <c r="FI11" s="9">
        <f>GETPIVOTDATA("Total",$A$3,"Country","Trinidad and Tobago")</f>
        <v>52.9</v>
      </c>
      <c r="FJ11" s="9">
        <f>GETPIVOTDATA("Total",$A$3,"Country","Tunisia")</f>
        <v>66.400000000000006</v>
      </c>
      <c r="FK11" s="9">
        <f>GETPIVOTDATA("Total",$A$3,"Country","Turkey")</f>
        <v>81.2</v>
      </c>
      <c r="FL11" s="9">
        <f>GETPIVOTDATA("Total",$A$3,"Country","Turkmenistan")</f>
        <v>64.5</v>
      </c>
      <c r="FM11" s="9">
        <f>GETPIVOTDATA("Total",$A$3,"Country","Uganda")</f>
        <v>91.5</v>
      </c>
      <c r="FN11" s="9">
        <f>GETPIVOTDATA("Total",$A$3,"Country","Ukraine")</f>
        <v>95.9</v>
      </c>
      <c r="FO11" s="9">
        <f>GETPIVOTDATA("Total",$A$3,"Country","United Arab Emirates")</f>
        <v>37</v>
      </c>
      <c r="FP11" s="9">
        <f>GETPIVOTDATA("Total",$A$3,"Country","United Kingdom")</f>
        <v>41.9</v>
      </c>
      <c r="FQ11" s="9">
        <f>GETPIVOTDATA("Total",$A$3,"Country","United States")</f>
        <v>45.3</v>
      </c>
      <c r="FR11" s="9">
        <f>GETPIVOTDATA("Total",$A$3,"Country","Uruguay")</f>
        <v>34.4</v>
      </c>
      <c r="FS11" s="9">
        <f>GETPIVOTDATA("Total",$A$3,"Country","Uzbekistan")</f>
        <v>66.8</v>
      </c>
      <c r="FT11" s="9">
        <f>GETPIVOTDATA("Total",$A$3,"Country","Venezuela")</f>
        <v>90.5</v>
      </c>
      <c r="FU11" s="9">
        <f>GETPIVOTDATA("Total",$A$3,"Country","Vietnam")</f>
        <v>58.3</v>
      </c>
      <c r="FV11" s="9">
        <f>GETPIVOTDATA("Total",$A$3,"Country","Yemen")</f>
        <v>108.9</v>
      </c>
      <c r="FW11" s="9">
        <f>GETPIVOTDATA("Total",$A$3,"Country","Zambia")</f>
        <v>81.8</v>
      </c>
      <c r="FX11" s="9">
        <f>GETPIVOTDATA("Total",$A$3,"Country","Zimbabwe")</f>
        <v>96.9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37A0C6-D639-41D6-93A9-46F00EAF785D}">
  <dimension ref="A3:B9"/>
  <sheetViews>
    <sheetView workbookViewId="0">
      <selection activeCell="H22" sqref="H22"/>
    </sheetView>
  </sheetViews>
  <sheetFormatPr defaultRowHeight="14.4" x14ac:dyDescent="0.3"/>
  <cols>
    <col min="1" max="1" width="12.77734375" bestFit="1" customWidth="1"/>
    <col min="2" max="2" width="27.88671875" bestFit="1" customWidth="1"/>
  </cols>
  <sheetData>
    <row r="3" spans="1:2" x14ac:dyDescent="0.3">
      <c r="A3" s="8" t="s">
        <v>397</v>
      </c>
      <c r="B3" t="s">
        <v>421</v>
      </c>
    </row>
    <row r="4" spans="1:2" x14ac:dyDescent="0.3">
      <c r="A4" s="12" t="s">
        <v>48</v>
      </c>
      <c r="B4">
        <v>338.59999999999991</v>
      </c>
    </row>
    <row r="5" spans="1:2" x14ac:dyDescent="0.3">
      <c r="A5" s="12" t="s">
        <v>32</v>
      </c>
      <c r="B5">
        <v>323.60000000000008</v>
      </c>
    </row>
    <row r="6" spans="1:2" x14ac:dyDescent="0.3">
      <c r="A6" s="12" t="s">
        <v>61</v>
      </c>
      <c r="B6">
        <v>65.800000000000011</v>
      </c>
    </row>
    <row r="7" spans="1:2" x14ac:dyDescent="0.3">
      <c r="A7" s="12" t="s">
        <v>93</v>
      </c>
      <c r="B7">
        <v>89.4</v>
      </c>
    </row>
    <row r="8" spans="1:2" x14ac:dyDescent="0.3">
      <c r="A8" s="12" t="s">
        <v>70</v>
      </c>
      <c r="B8">
        <v>194.00000000000006</v>
      </c>
    </row>
    <row r="9" spans="1:2" x14ac:dyDescent="0.3">
      <c r="A9" s="12" t="s">
        <v>395</v>
      </c>
      <c r="B9">
        <v>1011.4000000000001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E92158-2269-4DFC-833F-D95F2F2D4D50}">
  <dimension ref="A3:B183"/>
  <sheetViews>
    <sheetView workbookViewId="0">
      <selection activeCell="Q18" sqref="Q18"/>
    </sheetView>
  </sheetViews>
  <sheetFormatPr defaultRowHeight="14.4" x14ac:dyDescent="0.3"/>
  <cols>
    <col min="1" max="1" width="23.77734375" bestFit="1" customWidth="1"/>
    <col min="2" max="2" width="11.6640625" bestFit="1" customWidth="1"/>
  </cols>
  <sheetData>
    <row r="3" spans="1:2" x14ac:dyDescent="0.3">
      <c r="A3" s="8" t="s">
        <v>397</v>
      </c>
      <c r="B3" t="s">
        <v>396</v>
      </c>
    </row>
    <row r="4" spans="1:2" x14ac:dyDescent="0.3">
      <c r="A4" s="12" t="s">
        <v>43</v>
      </c>
      <c r="B4">
        <v>106.6</v>
      </c>
    </row>
    <row r="5" spans="1:2" x14ac:dyDescent="0.3">
      <c r="A5" s="12" t="s">
        <v>277</v>
      </c>
      <c r="B5">
        <v>56.8</v>
      </c>
    </row>
    <row r="6" spans="1:2" x14ac:dyDescent="0.3">
      <c r="A6" s="12" t="s">
        <v>201</v>
      </c>
      <c r="B6">
        <v>70</v>
      </c>
    </row>
    <row r="7" spans="1:2" x14ac:dyDescent="0.3">
      <c r="A7" s="12" t="s">
        <v>113</v>
      </c>
      <c r="B7">
        <v>86.9</v>
      </c>
    </row>
    <row r="8" spans="1:2" x14ac:dyDescent="0.3">
      <c r="A8" s="12" t="s">
        <v>287</v>
      </c>
      <c r="B8">
        <v>53.8</v>
      </c>
    </row>
    <row r="9" spans="1:2" x14ac:dyDescent="0.3">
      <c r="A9" s="12" t="s">
        <v>313</v>
      </c>
      <c r="B9">
        <v>46.4</v>
      </c>
    </row>
    <row r="10" spans="1:2" x14ac:dyDescent="0.3">
      <c r="A10" s="12" t="s">
        <v>221</v>
      </c>
      <c r="B10">
        <v>67.5</v>
      </c>
    </row>
    <row r="11" spans="1:2" x14ac:dyDescent="0.3">
      <c r="A11" s="12" t="s">
        <v>61</v>
      </c>
      <c r="B11">
        <v>22</v>
      </c>
    </row>
    <row r="12" spans="1:2" x14ac:dyDescent="0.3">
      <c r="A12" s="12" t="s">
        <v>369</v>
      </c>
      <c r="B12">
        <v>24.4</v>
      </c>
    </row>
    <row r="13" spans="1:2" x14ac:dyDescent="0.3">
      <c r="A13" s="12" t="s">
        <v>187</v>
      </c>
      <c r="B13">
        <v>72.7</v>
      </c>
    </row>
    <row r="14" spans="1:2" x14ac:dyDescent="0.3">
      <c r="A14" s="12" t="s">
        <v>303</v>
      </c>
      <c r="B14">
        <v>49.2</v>
      </c>
    </row>
    <row r="15" spans="1:2" x14ac:dyDescent="0.3">
      <c r="A15" s="12" t="s">
        <v>239</v>
      </c>
      <c r="B15">
        <v>65.099999999999994</v>
      </c>
    </row>
    <row r="16" spans="1:2" x14ac:dyDescent="0.3">
      <c r="A16" s="12" t="s">
        <v>117</v>
      </c>
      <c r="B16">
        <v>85.2</v>
      </c>
    </row>
    <row r="17" spans="1:2" x14ac:dyDescent="0.3">
      <c r="A17" s="12" t="s">
        <v>315</v>
      </c>
      <c r="B17">
        <v>45.4</v>
      </c>
    </row>
    <row r="18" spans="1:2" x14ac:dyDescent="0.3">
      <c r="A18" s="12" t="s">
        <v>203</v>
      </c>
      <c r="B18">
        <v>69.900000000000006</v>
      </c>
    </row>
    <row r="19" spans="1:2" x14ac:dyDescent="0.3">
      <c r="A19" s="12" t="s">
        <v>355</v>
      </c>
      <c r="B19">
        <v>31.4</v>
      </c>
    </row>
    <row r="20" spans="1:2" x14ac:dyDescent="0.3">
      <c r="A20" s="12" t="s">
        <v>265</v>
      </c>
      <c r="B20">
        <v>59.8</v>
      </c>
    </row>
    <row r="21" spans="1:2" x14ac:dyDescent="0.3">
      <c r="A21" s="12" t="s">
        <v>183</v>
      </c>
      <c r="B21">
        <v>73.3</v>
      </c>
    </row>
    <row r="22" spans="1:2" x14ac:dyDescent="0.3">
      <c r="A22" s="12" t="s">
        <v>227</v>
      </c>
      <c r="B22">
        <v>66.400000000000006</v>
      </c>
    </row>
    <row r="23" spans="1:2" x14ac:dyDescent="0.3">
      <c r="A23" s="12" t="s">
        <v>197</v>
      </c>
      <c r="B23">
        <v>70.7</v>
      </c>
    </row>
    <row r="24" spans="1:2" x14ac:dyDescent="0.3">
      <c r="A24" s="12" t="s">
        <v>189</v>
      </c>
      <c r="B24">
        <v>72.3</v>
      </c>
    </row>
    <row r="25" spans="1:2" x14ac:dyDescent="0.3">
      <c r="A25" s="12" t="s">
        <v>279</v>
      </c>
      <c r="B25">
        <v>55.3</v>
      </c>
    </row>
    <row r="26" spans="1:2" x14ac:dyDescent="0.3">
      <c r="A26" s="12" t="s">
        <v>177</v>
      </c>
      <c r="B26">
        <v>74.5</v>
      </c>
    </row>
    <row r="27" spans="1:2" x14ac:dyDescent="0.3">
      <c r="A27" s="12" t="s">
        <v>285</v>
      </c>
      <c r="B27">
        <v>54.7</v>
      </c>
    </row>
    <row r="28" spans="1:2" x14ac:dyDescent="0.3">
      <c r="A28" s="12" t="s">
        <v>297</v>
      </c>
      <c r="B28">
        <v>51.8</v>
      </c>
    </row>
    <row r="29" spans="1:2" x14ac:dyDescent="0.3">
      <c r="A29" s="12" t="s">
        <v>76</v>
      </c>
      <c r="B29">
        <v>94</v>
      </c>
    </row>
    <row r="30" spans="1:2" x14ac:dyDescent="0.3">
      <c r="A30" s="12" t="s">
        <v>74</v>
      </c>
      <c r="B30">
        <v>94.2</v>
      </c>
    </row>
    <row r="31" spans="1:2" x14ac:dyDescent="0.3">
      <c r="A31" s="12" t="s">
        <v>143</v>
      </c>
      <c r="B31">
        <v>80.3</v>
      </c>
    </row>
    <row r="32" spans="1:2" x14ac:dyDescent="0.3">
      <c r="A32" s="12" t="s">
        <v>80</v>
      </c>
      <c r="B32">
        <v>94</v>
      </c>
    </row>
    <row r="33" spans="1:2" x14ac:dyDescent="0.3">
      <c r="A33" s="12" t="s">
        <v>380</v>
      </c>
      <c r="B33">
        <v>18.899999999999999</v>
      </c>
    </row>
    <row r="34" spans="1:2" x14ac:dyDescent="0.3">
      <c r="A34" s="12" t="s">
        <v>263</v>
      </c>
      <c r="B34">
        <v>60.1</v>
      </c>
    </row>
    <row r="35" spans="1:2" x14ac:dyDescent="0.3">
      <c r="A35" s="12" t="s">
        <v>47</v>
      </c>
      <c r="B35">
        <v>105.7</v>
      </c>
    </row>
    <row r="36" spans="1:2" x14ac:dyDescent="0.3">
      <c r="A36" s="12" t="s">
        <v>50</v>
      </c>
      <c r="B36">
        <v>104.6</v>
      </c>
    </row>
    <row r="37" spans="1:2" x14ac:dyDescent="0.3">
      <c r="A37" s="12" t="s">
        <v>329</v>
      </c>
      <c r="B37">
        <v>42.2</v>
      </c>
    </row>
    <row r="38" spans="1:2" x14ac:dyDescent="0.3">
      <c r="A38" s="12" t="s">
        <v>241</v>
      </c>
      <c r="B38">
        <v>65.099999999999994</v>
      </c>
    </row>
    <row r="39" spans="1:2" x14ac:dyDescent="0.3">
      <c r="A39" s="12" t="s">
        <v>153</v>
      </c>
      <c r="B39">
        <v>78.099999999999994</v>
      </c>
    </row>
    <row r="40" spans="1:2" x14ac:dyDescent="0.3">
      <c r="A40" s="12" t="s">
        <v>125</v>
      </c>
      <c r="B40">
        <v>82.2</v>
      </c>
    </row>
    <row r="41" spans="1:2" x14ac:dyDescent="0.3">
      <c r="A41" s="12" t="s">
        <v>38</v>
      </c>
      <c r="B41">
        <v>107.2</v>
      </c>
    </row>
    <row r="42" spans="1:2" x14ac:dyDescent="0.3">
      <c r="A42" s="12" t="s">
        <v>90</v>
      </c>
      <c r="B42">
        <v>90.7</v>
      </c>
    </row>
    <row r="43" spans="1:2" x14ac:dyDescent="0.3">
      <c r="A43" s="12" t="s">
        <v>335</v>
      </c>
      <c r="B43">
        <v>40.4</v>
      </c>
    </row>
    <row r="44" spans="1:2" x14ac:dyDescent="0.3">
      <c r="A44" s="12" t="s">
        <v>107</v>
      </c>
      <c r="B44">
        <v>87.1</v>
      </c>
    </row>
    <row r="45" spans="1:2" x14ac:dyDescent="0.3">
      <c r="A45" s="12" t="s">
        <v>311</v>
      </c>
      <c r="B45">
        <v>48.7</v>
      </c>
    </row>
    <row r="46" spans="1:2" x14ac:dyDescent="0.3">
      <c r="A46" s="12" t="s">
        <v>269</v>
      </c>
      <c r="B46">
        <v>59.5</v>
      </c>
    </row>
    <row r="47" spans="1:2" x14ac:dyDescent="0.3">
      <c r="A47" s="12" t="s">
        <v>275</v>
      </c>
      <c r="B47">
        <v>57</v>
      </c>
    </row>
    <row r="48" spans="1:2" x14ac:dyDescent="0.3">
      <c r="A48" s="12" t="s">
        <v>337</v>
      </c>
      <c r="B48">
        <v>40.200000000000003</v>
      </c>
    </row>
    <row r="49" spans="1:2" x14ac:dyDescent="0.3">
      <c r="A49" s="12" t="s">
        <v>382</v>
      </c>
      <c r="B49">
        <v>17.899999999999999</v>
      </c>
    </row>
    <row r="50" spans="1:2" x14ac:dyDescent="0.3">
      <c r="A50" s="12" t="s">
        <v>127</v>
      </c>
      <c r="B50">
        <v>82.2</v>
      </c>
    </row>
    <row r="51" spans="1:2" x14ac:dyDescent="0.3">
      <c r="A51" s="12" t="s">
        <v>255</v>
      </c>
      <c r="B51">
        <v>60.8</v>
      </c>
    </row>
    <row r="52" spans="1:2" x14ac:dyDescent="0.3">
      <c r="A52" s="12" t="s">
        <v>209</v>
      </c>
      <c r="B52">
        <v>69.400000000000006</v>
      </c>
    </row>
    <row r="53" spans="1:2" x14ac:dyDescent="0.3">
      <c r="A53" s="12" t="s">
        <v>135</v>
      </c>
      <c r="B53">
        <v>81.599999999999994</v>
      </c>
    </row>
    <row r="54" spans="1:2" x14ac:dyDescent="0.3">
      <c r="A54" s="12" t="s">
        <v>213</v>
      </c>
      <c r="B54">
        <v>69.3</v>
      </c>
    </row>
    <row r="55" spans="1:2" x14ac:dyDescent="0.3">
      <c r="A55" s="12" t="s">
        <v>119</v>
      </c>
      <c r="B55">
        <v>84.4</v>
      </c>
    </row>
    <row r="56" spans="1:2" x14ac:dyDescent="0.3">
      <c r="A56" s="12" t="s">
        <v>72</v>
      </c>
      <c r="B56">
        <v>94.5</v>
      </c>
    </row>
    <row r="57" spans="1:2" x14ac:dyDescent="0.3">
      <c r="A57" s="12" t="s">
        <v>341</v>
      </c>
      <c r="B57">
        <v>38.6</v>
      </c>
    </row>
    <row r="58" spans="1:2" x14ac:dyDescent="0.3">
      <c r="A58" s="12" t="s">
        <v>54</v>
      </c>
      <c r="B58">
        <v>100.4</v>
      </c>
    </row>
    <row r="59" spans="1:2" x14ac:dyDescent="0.3">
      <c r="A59" s="12" t="s">
        <v>199</v>
      </c>
      <c r="B59">
        <v>70.2</v>
      </c>
    </row>
    <row r="60" spans="1:2" x14ac:dyDescent="0.3">
      <c r="A60" s="12" t="s">
        <v>388</v>
      </c>
      <c r="B60">
        <v>16</v>
      </c>
    </row>
    <row r="61" spans="1:2" x14ac:dyDescent="0.3">
      <c r="A61" s="12" t="s">
        <v>359</v>
      </c>
      <c r="B61">
        <v>28.8</v>
      </c>
    </row>
    <row r="62" spans="1:2" x14ac:dyDescent="0.3">
      <c r="A62" s="12" t="s">
        <v>233</v>
      </c>
      <c r="B62">
        <v>65.5</v>
      </c>
    </row>
    <row r="63" spans="1:2" x14ac:dyDescent="0.3">
      <c r="A63" s="12" t="s">
        <v>169</v>
      </c>
      <c r="B63">
        <v>76.099999999999994</v>
      </c>
    </row>
    <row r="64" spans="1:2" x14ac:dyDescent="0.3">
      <c r="A64" s="12" t="s">
        <v>193</v>
      </c>
      <c r="B64">
        <v>71.900000000000006</v>
      </c>
    </row>
    <row r="65" spans="1:2" x14ac:dyDescent="0.3">
      <c r="A65" s="12" t="s">
        <v>367</v>
      </c>
      <c r="B65">
        <v>24.6</v>
      </c>
    </row>
    <row r="66" spans="1:2" x14ac:dyDescent="0.3">
      <c r="A66" s="12" t="s">
        <v>249</v>
      </c>
      <c r="B66">
        <v>62.3</v>
      </c>
    </row>
    <row r="67" spans="1:2" x14ac:dyDescent="0.3">
      <c r="A67" s="12" t="s">
        <v>281</v>
      </c>
      <c r="B67">
        <v>55.1</v>
      </c>
    </row>
    <row r="68" spans="1:2" x14ac:dyDescent="0.3">
      <c r="A68" s="12" t="s">
        <v>289</v>
      </c>
      <c r="B68">
        <v>53.7</v>
      </c>
    </row>
    <row r="69" spans="1:2" x14ac:dyDescent="0.3">
      <c r="A69" s="12" t="s">
        <v>163</v>
      </c>
      <c r="B69">
        <v>77.3</v>
      </c>
    </row>
    <row r="70" spans="1:2" x14ac:dyDescent="0.3">
      <c r="A70" s="12" t="s">
        <v>60</v>
      </c>
      <c r="B70">
        <v>98.5</v>
      </c>
    </row>
    <row r="71" spans="1:2" x14ac:dyDescent="0.3">
      <c r="A71" s="12" t="s">
        <v>97</v>
      </c>
      <c r="B71">
        <v>89.9</v>
      </c>
    </row>
    <row r="72" spans="1:2" x14ac:dyDescent="0.3">
      <c r="A72" s="12" t="s">
        <v>253</v>
      </c>
      <c r="B72">
        <v>61.6</v>
      </c>
    </row>
    <row r="73" spans="1:2" x14ac:dyDescent="0.3">
      <c r="A73" s="12" t="s">
        <v>52</v>
      </c>
      <c r="B73">
        <v>102.9</v>
      </c>
    </row>
    <row r="74" spans="1:2" x14ac:dyDescent="0.3">
      <c r="A74" s="12" t="s">
        <v>149</v>
      </c>
      <c r="B74">
        <v>79.599999999999994</v>
      </c>
    </row>
    <row r="75" spans="1:2" x14ac:dyDescent="0.3">
      <c r="A75" s="12" t="s">
        <v>305</v>
      </c>
      <c r="B75">
        <v>48.8</v>
      </c>
    </row>
    <row r="76" spans="1:2" x14ac:dyDescent="0.3">
      <c r="A76" s="12" t="s">
        <v>390</v>
      </c>
      <c r="B76">
        <v>15.7</v>
      </c>
    </row>
    <row r="77" spans="1:2" x14ac:dyDescent="0.3">
      <c r="A77" s="12" t="s">
        <v>181</v>
      </c>
      <c r="B77">
        <v>74.099999999999994</v>
      </c>
    </row>
    <row r="78" spans="1:2" x14ac:dyDescent="0.3">
      <c r="A78" s="12" t="s">
        <v>231</v>
      </c>
      <c r="B78">
        <v>65.599999999999994</v>
      </c>
    </row>
    <row r="79" spans="1:2" x14ac:dyDescent="0.3">
      <c r="A79" s="12" t="s">
        <v>115</v>
      </c>
      <c r="B79">
        <v>85.4</v>
      </c>
    </row>
    <row r="80" spans="1:2" x14ac:dyDescent="0.3">
      <c r="A80" s="12" t="s">
        <v>88</v>
      </c>
      <c r="B80">
        <v>91.4</v>
      </c>
    </row>
    <row r="81" spans="1:2" x14ac:dyDescent="0.3">
      <c r="A81" s="12" t="s">
        <v>378</v>
      </c>
      <c r="B81">
        <v>19.5</v>
      </c>
    </row>
    <row r="82" spans="1:2" x14ac:dyDescent="0.3">
      <c r="A82" s="12" t="s">
        <v>321</v>
      </c>
      <c r="B82">
        <v>44.1</v>
      </c>
    </row>
    <row r="83" spans="1:2" x14ac:dyDescent="0.3">
      <c r="A83" s="12" t="s">
        <v>327</v>
      </c>
      <c r="B83">
        <v>42.6</v>
      </c>
    </row>
    <row r="84" spans="1:2" x14ac:dyDescent="0.3">
      <c r="A84" s="12" t="s">
        <v>251</v>
      </c>
      <c r="B84">
        <v>61.9</v>
      </c>
    </row>
    <row r="85" spans="1:2" x14ac:dyDescent="0.3">
      <c r="A85" s="12" t="s">
        <v>357</v>
      </c>
      <c r="B85">
        <v>30.5</v>
      </c>
    </row>
    <row r="86" spans="1:2" x14ac:dyDescent="0.3">
      <c r="A86" s="12" t="s">
        <v>171</v>
      </c>
      <c r="B86">
        <v>75.7</v>
      </c>
    </row>
    <row r="87" spans="1:2" x14ac:dyDescent="0.3">
      <c r="A87" s="12" t="s">
        <v>257</v>
      </c>
      <c r="B87">
        <v>60.6</v>
      </c>
    </row>
    <row r="88" spans="1:2" x14ac:dyDescent="0.3">
      <c r="A88" s="12" t="s">
        <v>105</v>
      </c>
      <c r="B88">
        <v>87.8</v>
      </c>
    </row>
    <row r="89" spans="1:2" x14ac:dyDescent="0.3">
      <c r="A89" s="12" t="s">
        <v>301</v>
      </c>
      <c r="B89">
        <v>51.2</v>
      </c>
    </row>
    <row r="90" spans="1:2" x14ac:dyDescent="0.3">
      <c r="A90" s="12" t="s">
        <v>173</v>
      </c>
      <c r="B90">
        <v>75.599999999999994</v>
      </c>
    </row>
    <row r="91" spans="1:2" x14ac:dyDescent="0.3">
      <c r="A91" s="12" t="s">
        <v>175</v>
      </c>
      <c r="B91">
        <v>74.7</v>
      </c>
    </row>
    <row r="92" spans="1:2" x14ac:dyDescent="0.3">
      <c r="A92" s="12" t="s">
        <v>325</v>
      </c>
      <c r="B92">
        <v>43.3</v>
      </c>
    </row>
    <row r="93" spans="1:2" x14ac:dyDescent="0.3">
      <c r="A93" s="12" t="s">
        <v>84</v>
      </c>
      <c r="B93">
        <v>91.8</v>
      </c>
    </row>
    <row r="94" spans="1:2" x14ac:dyDescent="0.3">
      <c r="A94" s="12" t="s">
        <v>167</v>
      </c>
      <c r="B94">
        <v>76.3</v>
      </c>
    </row>
    <row r="95" spans="1:2" x14ac:dyDescent="0.3">
      <c r="A95" s="12" t="s">
        <v>101</v>
      </c>
      <c r="B95">
        <v>88.9</v>
      </c>
    </row>
    <row r="96" spans="1:2" x14ac:dyDescent="0.3">
      <c r="A96" s="12" t="s">
        <v>67</v>
      </c>
      <c r="B96">
        <v>96.1</v>
      </c>
    </row>
    <row r="97" spans="1:2" x14ac:dyDescent="0.3">
      <c r="A97" s="12" t="s">
        <v>339</v>
      </c>
      <c r="B97">
        <v>39.4</v>
      </c>
    </row>
    <row r="98" spans="1:2" x14ac:dyDescent="0.3">
      <c r="A98" s="12" t="s">
        <v>376</v>
      </c>
      <c r="B98">
        <v>19.5</v>
      </c>
    </row>
    <row r="99" spans="1:2" x14ac:dyDescent="0.3">
      <c r="A99" s="12" t="s">
        <v>261</v>
      </c>
      <c r="B99">
        <v>60.3</v>
      </c>
    </row>
    <row r="100" spans="1:2" x14ac:dyDescent="0.3">
      <c r="A100" s="12" t="s">
        <v>133</v>
      </c>
      <c r="B100">
        <v>81.7</v>
      </c>
    </row>
    <row r="101" spans="1:2" x14ac:dyDescent="0.3">
      <c r="A101" s="12" t="s">
        <v>121</v>
      </c>
      <c r="B101">
        <v>83.2</v>
      </c>
    </row>
    <row r="102" spans="1:2" x14ac:dyDescent="0.3">
      <c r="A102" s="12" t="s">
        <v>283</v>
      </c>
      <c r="B102">
        <v>55</v>
      </c>
    </row>
    <row r="103" spans="1:2" x14ac:dyDescent="0.3">
      <c r="A103" s="12" t="s">
        <v>247</v>
      </c>
      <c r="B103">
        <v>62.9</v>
      </c>
    </row>
    <row r="104" spans="1:2" x14ac:dyDescent="0.3">
      <c r="A104" s="12" t="s">
        <v>58</v>
      </c>
      <c r="B104">
        <v>99.5</v>
      </c>
    </row>
    <row r="105" spans="1:2" x14ac:dyDescent="0.3">
      <c r="A105" s="12" t="s">
        <v>351</v>
      </c>
      <c r="B105">
        <v>33</v>
      </c>
    </row>
    <row r="106" spans="1:2" x14ac:dyDescent="0.3">
      <c r="A106" s="12" t="s">
        <v>109</v>
      </c>
      <c r="B106">
        <v>87</v>
      </c>
    </row>
    <row r="107" spans="1:2" x14ac:dyDescent="0.3">
      <c r="A107" s="12" t="s">
        <v>343</v>
      </c>
      <c r="B107">
        <v>38</v>
      </c>
    </row>
    <row r="108" spans="1:2" x14ac:dyDescent="0.3">
      <c r="A108" s="12" t="s">
        <v>205</v>
      </c>
      <c r="B108">
        <v>69.8</v>
      </c>
    </row>
    <row r="109" spans="1:2" x14ac:dyDescent="0.3">
      <c r="A109" s="12" t="s">
        <v>211</v>
      </c>
      <c r="B109">
        <v>69.3</v>
      </c>
    </row>
    <row r="110" spans="1:2" x14ac:dyDescent="0.3">
      <c r="A110" s="12" t="s">
        <v>223</v>
      </c>
      <c r="B110">
        <v>67.400000000000006</v>
      </c>
    </row>
    <row r="111" spans="1:2" x14ac:dyDescent="0.3">
      <c r="A111" s="12" t="s">
        <v>299</v>
      </c>
      <c r="B111">
        <v>51.3</v>
      </c>
    </row>
    <row r="112" spans="1:2" x14ac:dyDescent="0.3">
      <c r="A112" s="12" t="s">
        <v>273</v>
      </c>
      <c r="B112">
        <v>58</v>
      </c>
    </row>
    <row r="113" spans="1:2" x14ac:dyDescent="0.3">
      <c r="A113" s="12" t="s">
        <v>215</v>
      </c>
      <c r="B113">
        <v>68.2</v>
      </c>
    </row>
    <row r="114" spans="1:2" x14ac:dyDescent="0.3">
      <c r="A114" s="12" t="s">
        <v>78</v>
      </c>
      <c r="B114">
        <v>94</v>
      </c>
    </row>
    <row r="115" spans="1:2" x14ac:dyDescent="0.3">
      <c r="A115" s="12" t="s">
        <v>56</v>
      </c>
      <c r="B115">
        <v>100.2</v>
      </c>
    </row>
    <row r="116" spans="1:2" x14ac:dyDescent="0.3">
      <c r="A116" s="12" t="s">
        <v>259</v>
      </c>
      <c r="B116">
        <v>60.3</v>
      </c>
    </row>
    <row r="117" spans="1:2" x14ac:dyDescent="0.3">
      <c r="A117" s="12" t="s">
        <v>145</v>
      </c>
      <c r="B117">
        <v>80.2</v>
      </c>
    </row>
    <row r="118" spans="1:2" x14ac:dyDescent="0.3">
      <c r="A118" s="12" t="s">
        <v>372</v>
      </c>
      <c r="B118">
        <v>21</v>
      </c>
    </row>
    <row r="119" spans="1:2" x14ac:dyDescent="0.3">
      <c r="A119" s="12" t="s">
        <v>386</v>
      </c>
      <c r="B119">
        <v>16.7</v>
      </c>
    </row>
    <row r="120" spans="1:2" x14ac:dyDescent="0.3">
      <c r="A120" s="12" t="s">
        <v>159</v>
      </c>
      <c r="B120">
        <v>77.7</v>
      </c>
    </row>
    <row r="121" spans="1:2" x14ac:dyDescent="0.3">
      <c r="A121" s="12" t="s">
        <v>82</v>
      </c>
      <c r="B121">
        <v>93.4</v>
      </c>
    </row>
    <row r="122" spans="1:2" x14ac:dyDescent="0.3">
      <c r="A122" s="12" t="s">
        <v>63</v>
      </c>
      <c r="B122">
        <v>98</v>
      </c>
    </row>
    <row r="123" spans="1:2" x14ac:dyDescent="0.3">
      <c r="A123" s="12" t="s">
        <v>111</v>
      </c>
      <c r="B123">
        <v>87</v>
      </c>
    </row>
    <row r="124" spans="1:2" x14ac:dyDescent="0.3">
      <c r="A124" s="12" t="s">
        <v>392</v>
      </c>
      <c r="B124">
        <v>14.5</v>
      </c>
    </row>
    <row r="125" spans="1:2" x14ac:dyDescent="0.3">
      <c r="A125" s="12" t="s">
        <v>309</v>
      </c>
      <c r="B125">
        <v>48.7</v>
      </c>
    </row>
    <row r="126" spans="1:2" x14ac:dyDescent="0.3">
      <c r="A126" s="12" t="s">
        <v>99</v>
      </c>
      <c r="B126">
        <v>89.9</v>
      </c>
    </row>
    <row r="127" spans="1:2" x14ac:dyDescent="0.3">
      <c r="A127" s="12" t="s">
        <v>103</v>
      </c>
      <c r="B127">
        <v>87.9</v>
      </c>
    </row>
    <row r="128" spans="1:2" x14ac:dyDescent="0.3">
      <c r="A128" s="12" t="s">
        <v>307</v>
      </c>
      <c r="B128">
        <v>48.7</v>
      </c>
    </row>
    <row r="129" spans="1:2" x14ac:dyDescent="0.3">
      <c r="A129" s="12" t="s">
        <v>155</v>
      </c>
      <c r="B129">
        <v>78.099999999999994</v>
      </c>
    </row>
    <row r="130" spans="1:2" x14ac:dyDescent="0.3">
      <c r="A130" s="12" t="s">
        <v>245</v>
      </c>
      <c r="B130">
        <v>63.7</v>
      </c>
    </row>
    <row r="131" spans="1:2" x14ac:dyDescent="0.3">
      <c r="A131" s="12" t="s">
        <v>185</v>
      </c>
      <c r="B131">
        <v>73.099999999999994</v>
      </c>
    </row>
    <row r="132" spans="1:2" x14ac:dyDescent="0.3">
      <c r="A132" s="12" t="s">
        <v>157</v>
      </c>
      <c r="B132">
        <v>77.8</v>
      </c>
    </row>
    <row r="133" spans="1:2" x14ac:dyDescent="0.3">
      <c r="A133" s="12" t="s">
        <v>319</v>
      </c>
      <c r="B133">
        <v>45.2</v>
      </c>
    </row>
    <row r="134" spans="1:2" x14ac:dyDescent="0.3">
      <c r="A134" s="12" t="s">
        <v>363</v>
      </c>
      <c r="B134">
        <v>25.7</v>
      </c>
    </row>
    <row r="135" spans="1:2" x14ac:dyDescent="0.3">
      <c r="A135" s="12" t="s">
        <v>333</v>
      </c>
      <c r="B135">
        <v>40.5</v>
      </c>
    </row>
    <row r="136" spans="1:2" x14ac:dyDescent="0.3">
      <c r="A136" s="12" t="s">
        <v>293</v>
      </c>
      <c r="B136">
        <v>53</v>
      </c>
    </row>
    <row r="137" spans="1:2" x14ac:dyDescent="0.3">
      <c r="A137" s="12" t="s">
        <v>141</v>
      </c>
      <c r="B137">
        <v>80.7</v>
      </c>
    </row>
    <row r="138" spans="1:2" x14ac:dyDescent="0.3">
      <c r="A138" s="12" t="s">
        <v>123</v>
      </c>
      <c r="B138">
        <v>82.3</v>
      </c>
    </row>
    <row r="139" spans="1:2" x14ac:dyDescent="0.3">
      <c r="A139" s="12" t="s">
        <v>237</v>
      </c>
      <c r="B139">
        <v>65.099999999999994</v>
      </c>
    </row>
    <row r="140" spans="1:2" x14ac:dyDescent="0.3">
      <c r="A140" s="12" t="s">
        <v>207</v>
      </c>
      <c r="B140">
        <v>69.7</v>
      </c>
    </row>
    <row r="141" spans="1:2" x14ac:dyDescent="0.3">
      <c r="A141" s="12" t="s">
        <v>235</v>
      </c>
      <c r="B141">
        <v>65.3</v>
      </c>
    </row>
    <row r="142" spans="1:2" x14ac:dyDescent="0.3">
      <c r="A142" s="12" t="s">
        <v>195</v>
      </c>
      <c r="B142">
        <v>71.5</v>
      </c>
    </row>
    <row r="143" spans="1:2" x14ac:dyDescent="0.3">
      <c r="A143" s="12" t="s">
        <v>219</v>
      </c>
      <c r="B143">
        <v>67.900000000000006</v>
      </c>
    </row>
    <row r="144" spans="1:2" x14ac:dyDescent="0.3">
      <c r="A144" s="12" t="s">
        <v>291</v>
      </c>
      <c r="B144">
        <v>53.3</v>
      </c>
    </row>
    <row r="145" spans="1:2" x14ac:dyDescent="0.3">
      <c r="A145" s="12" t="s">
        <v>137</v>
      </c>
      <c r="B145">
        <v>81.400000000000006</v>
      </c>
    </row>
    <row r="146" spans="1:2" x14ac:dyDescent="0.3">
      <c r="A146" s="12" t="s">
        <v>365</v>
      </c>
      <c r="B146">
        <v>25.5</v>
      </c>
    </row>
    <row r="147" spans="1:2" x14ac:dyDescent="0.3">
      <c r="A147" s="12" t="s">
        <v>345</v>
      </c>
      <c r="B147">
        <v>37.799999999999997</v>
      </c>
    </row>
    <row r="148" spans="1:2" x14ac:dyDescent="0.3">
      <c r="A148" s="12" t="s">
        <v>361</v>
      </c>
      <c r="B148">
        <v>27.3</v>
      </c>
    </row>
    <row r="149" spans="1:2" x14ac:dyDescent="0.3">
      <c r="A149" s="12" t="s">
        <v>147</v>
      </c>
      <c r="B149">
        <v>79.599999999999994</v>
      </c>
    </row>
    <row r="150" spans="1:2" x14ac:dyDescent="0.3">
      <c r="A150" s="12" t="s">
        <v>31</v>
      </c>
      <c r="B150">
        <v>111.9</v>
      </c>
    </row>
    <row r="151" spans="1:2" x14ac:dyDescent="0.3">
      <c r="A151" s="12" t="s">
        <v>191</v>
      </c>
      <c r="B151">
        <v>72</v>
      </c>
    </row>
    <row r="152" spans="1:2" x14ac:dyDescent="0.3">
      <c r="A152" s="12" t="s">
        <v>353</v>
      </c>
      <c r="B152">
        <v>31.5</v>
      </c>
    </row>
    <row r="153" spans="1:2" x14ac:dyDescent="0.3">
      <c r="A153" s="12" t="s">
        <v>36</v>
      </c>
      <c r="B153">
        <v>108.5</v>
      </c>
    </row>
    <row r="154" spans="1:2" x14ac:dyDescent="0.3">
      <c r="A154" s="12" t="s">
        <v>323</v>
      </c>
      <c r="B154">
        <v>43.5</v>
      </c>
    </row>
    <row r="155" spans="1:2" x14ac:dyDescent="0.3">
      <c r="A155" s="12" t="s">
        <v>95</v>
      </c>
      <c r="B155">
        <v>90.3</v>
      </c>
    </row>
    <row r="156" spans="1:2" x14ac:dyDescent="0.3">
      <c r="A156" s="12" t="s">
        <v>45</v>
      </c>
      <c r="B156">
        <v>106.2</v>
      </c>
    </row>
    <row r="157" spans="1:2" x14ac:dyDescent="0.3">
      <c r="A157" s="12" t="s">
        <v>267</v>
      </c>
      <c r="B157">
        <v>59.7</v>
      </c>
    </row>
    <row r="158" spans="1:2" x14ac:dyDescent="0.3">
      <c r="A158" s="12" t="s">
        <v>151</v>
      </c>
      <c r="B158">
        <v>79.099999999999994</v>
      </c>
    </row>
    <row r="159" spans="1:2" x14ac:dyDescent="0.3">
      <c r="A159" s="12" t="s">
        <v>374</v>
      </c>
      <c r="B159">
        <v>20.6</v>
      </c>
    </row>
    <row r="160" spans="1:2" x14ac:dyDescent="0.3">
      <c r="A160" s="12" t="s">
        <v>384</v>
      </c>
      <c r="B160">
        <v>17.8</v>
      </c>
    </row>
    <row r="161" spans="1:2" x14ac:dyDescent="0.3">
      <c r="A161" s="12" t="s">
        <v>41</v>
      </c>
      <c r="B161">
        <v>107.1</v>
      </c>
    </row>
    <row r="162" spans="1:2" x14ac:dyDescent="0.3">
      <c r="A162" s="12" t="s">
        <v>179</v>
      </c>
      <c r="B162">
        <v>74.2</v>
      </c>
    </row>
    <row r="163" spans="1:2" x14ac:dyDescent="0.3">
      <c r="A163" s="12" t="s">
        <v>165</v>
      </c>
      <c r="B163">
        <v>76.599999999999994</v>
      </c>
    </row>
    <row r="164" spans="1:2" x14ac:dyDescent="0.3">
      <c r="A164" s="12" t="s">
        <v>217</v>
      </c>
      <c r="B164">
        <v>68</v>
      </c>
    </row>
    <row r="165" spans="1:2" x14ac:dyDescent="0.3">
      <c r="A165" s="12" t="s">
        <v>161</v>
      </c>
      <c r="B165">
        <v>77.5</v>
      </c>
    </row>
    <row r="166" spans="1:2" x14ac:dyDescent="0.3">
      <c r="A166" s="12" t="s">
        <v>129</v>
      </c>
      <c r="B166">
        <v>82.1</v>
      </c>
    </row>
    <row r="167" spans="1:2" x14ac:dyDescent="0.3">
      <c r="A167" s="12" t="s">
        <v>295</v>
      </c>
      <c r="B167">
        <v>52.9</v>
      </c>
    </row>
    <row r="168" spans="1:2" x14ac:dyDescent="0.3">
      <c r="A168" s="12" t="s">
        <v>229</v>
      </c>
      <c r="B168">
        <v>66.400000000000006</v>
      </c>
    </row>
    <row r="169" spans="1:2" x14ac:dyDescent="0.3">
      <c r="A169" s="12" t="s">
        <v>139</v>
      </c>
      <c r="B169">
        <v>81.2</v>
      </c>
    </row>
    <row r="170" spans="1:2" x14ac:dyDescent="0.3">
      <c r="A170" s="12" t="s">
        <v>243</v>
      </c>
      <c r="B170">
        <v>64.5</v>
      </c>
    </row>
    <row r="171" spans="1:2" x14ac:dyDescent="0.3">
      <c r="A171" s="12" t="s">
        <v>86</v>
      </c>
      <c r="B171">
        <v>91.5</v>
      </c>
    </row>
    <row r="172" spans="1:2" x14ac:dyDescent="0.3">
      <c r="A172" s="12" t="s">
        <v>69</v>
      </c>
      <c r="B172">
        <v>95.9</v>
      </c>
    </row>
    <row r="173" spans="1:2" x14ac:dyDescent="0.3">
      <c r="A173" s="12" t="s">
        <v>347</v>
      </c>
      <c r="B173">
        <v>37</v>
      </c>
    </row>
    <row r="174" spans="1:2" x14ac:dyDescent="0.3">
      <c r="A174" s="12" t="s">
        <v>331</v>
      </c>
      <c r="B174">
        <v>41.9</v>
      </c>
    </row>
    <row r="175" spans="1:2" x14ac:dyDescent="0.3">
      <c r="A175" s="12" t="s">
        <v>317</v>
      </c>
      <c r="B175">
        <v>45.3</v>
      </c>
    </row>
    <row r="176" spans="1:2" x14ac:dyDescent="0.3">
      <c r="A176" s="12" t="s">
        <v>349</v>
      </c>
      <c r="B176">
        <v>34.4</v>
      </c>
    </row>
    <row r="177" spans="1:2" x14ac:dyDescent="0.3">
      <c r="A177" s="12" t="s">
        <v>225</v>
      </c>
      <c r="B177">
        <v>66.8</v>
      </c>
    </row>
    <row r="178" spans="1:2" x14ac:dyDescent="0.3">
      <c r="A178" s="12" t="s">
        <v>92</v>
      </c>
      <c r="B178">
        <v>90.5</v>
      </c>
    </row>
    <row r="179" spans="1:2" x14ac:dyDescent="0.3">
      <c r="A179" s="12" t="s">
        <v>271</v>
      </c>
      <c r="B179">
        <v>58.3</v>
      </c>
    </row>
    <row r="180" spans="1:2" x14ac:dyDescent="0.3">
      <c r="A180" s="12" t="s">
        <v>34</v>
      </c>
      <c r="B180">
        <v>108.9</v>
      </c>
    </row>
    <row r="181" spans="1:2" x14ac:dyDescent="0.3">
      <c r="A181" s="12" t="s">
        <v>131</v>
      </c>
      <c r="B181">
        <v>81.8</v>
      </c>
    </row>
    <row r="182" spans="1:2" x14ac:dyDescent="0.3">
      <c r="A182" s="12" t="s">
        <v>65</v>
      </c>
      <c r="B182">
        <v>96.9</v>
      </c>
    </row>
    <row r="183" spans="1:2" x14ac:dyDescent="0.3">
      <c r="A183" s="12" t="s">
        <v>395</v>
      </c>
      <c r="B183">
        <v>11783.999999999995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DC203C-A0BB-425E-906A-7D7FEAB08910}">
  <dimension ref="A3:B10"/>
  <sheetViews>
    <sheetView workbookViewId="0">
      <selection activeCell="H27" sqref="H27"/>
    </sheetView>
  </sheetViews>
  <sheetFormatPr defaultRowHeight="14.4" x14ac:dyDescent="0.3"/>
  <cols>
    <col min="1" max="1" width="12.88671875" bestFit="1" customWidth="1"/>
    <col min="2" max="2" width="11.6640625" bestFit="1" customWidth="1"/>
  </cols>
  <sheetData>
    <row r="3" spans="1:2" x14ac:dyDescent="0.3">
      <c r="A3" s="8" t="s">
        <v>397</v>
      </c>
      <c r="B3" t="s">
        <v>396</v>
      </c>
    </row>
    <row r="4" spans="1:2" x14ac:dyDescent="0.3">
      <c r="A4" s="12" t="s">
        <v>48</v>
      </c>
      <c r="B4">
        <v>3563.2000000000007</v>
      </c>
    </row>
    <row r="5" spans="1:2" x14ac:dyDescent="0.3">
      <c r="A5" s="12" t="s">
        <v>32</v>
      </c>
      <c r="B5">
        <v>3742.9</v>
      </c>
    </row>
    <row r="6" spans="1:2" x14ac:dyDescent="0.3">
      <c r="A6" s="12" t="s">
        <v>61</v>
      </c>
      <c r="B6">
        <v>719.5</v>
      </c>
    </row>
    <row r="7" spans="1:2" x14ac:dyDescent="0.3">
      <c r="A7" s="12" t="s">
        <v>39</v>
      </c>
      <c r="B7">
        <v>600.79999999999995</v>
      </c>
    </row>
    <row r="8" spans="1:2" x14ac:dyDescent="0.3">
      <c r="A8" s="12" t="s">
        <v>93</v>
      </c>
      <c r="B8">
        <v>975.69999999999982</v>
      </c>
    </row>
    <row r="9" spans="1:2" x14ac:dyDescent="0.3">
      <c r="A9" s="12" t="s">
        <v>70</v>
      </c>
      <c r="B9">
        <v>2181.9</v>
      </c>
    </row>
    <row r="10" spans="1:2" x14ac:dyDescent="0.3">
      <c r="A10" s="12" t="s">
        <v>395</v>
      </c>
      <c r="B10">
        <v>11783.999999999998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D a t a M a s h u p   x m l n s = " h t t p : / / s c h e m a s . m i c r o s o f t . c o m / D a t a M a s h u p " > A A A A A K M F A A B Q S w M E F A A C A A g A S r l y W r U j 4 E y l A A A A 9 g A A A B I A H A B D b 2 5 m a W c v U G F j a 2 F n Z S 5 4 b W w g o h g A K K A U A A A A A A A A A A A A A A A A A A A A A A A A A A A A h Y 9 B D o I w F E S v Q r q n L Y i J I Z + y c G U i x s T E u C W l Q i N 8 D C 2 W u 7 n w S F 5 B j K L u X M 6 b t 5 i 5 X 2 + Q D k 3 t X V R n d I s J C S g n n k L Z F h r L h P T 2 6 C 9 I K m C b y 1 N e K m + U 0 c S D K R J S W X u O G X P O U T e j b V e y k P O A H b L 1 T l a q y c l H 1 v 9 l X 6 O x O U p F B O x f Y 0 R I g 4 j T i M 8 p B z Z B y D R + h X D c + 2 x / I C z 7 2 v a d E g r 9 1 Q b Y F I G 9 P 4 g H U E s D B B Q A A g A I A E q 5 c l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K u X J a x W Q 7 1 5 w C A A C o C w A A E w A c A E Z v c m 1 1 b G F z L 1 N l Y 3 R p b 2 4 x L m 0 g o h g A K K A U A A A A A A A A A A A A A A A A A A A A A A A A A A A A 7 Z b f S x t B E M f f A / k f h p N C A s f V t K U P L T 7 Y J F a x m p K L 2 K I S J n e T Z H F v V 3 b 3 b I 7 g / 9 6 9 H 9 Y k e 2 q R U P p g X o 5 8 Z 3 Z m Z + 7 7 C d E U G S Y F h O W z 8 7 n Z a D b 0 H B X F s O O d o I n m 0 E O D H u w B J 9 N s g P 2 E M l U R W a W / i I g H 5 1 J d T 6 S 8 b h 0 w T k F X C k P C 6 J b X / 3 T Z 7 5 1 1 9 0 d H g 9 P L / o 9 u / 9 v l Q 8 F g w f X C a / s g U s 5 9 M C q l t l + W H + G E 0 / t 3 4 + J p u 5 T t l h d H h p I 9 r 4 p 6 / j E T c f X V u 7 q 7 y I t e V R V 2 v O 4 c x c z O M M p u K L 9 7 k R a M F A o 9 l S r p S p 4 m I g / q 1 l o 7 f 7 n 0 Q h X A q Q w 8 H 4 6 E + f g h y N P u f F h 6 X Z k K o z I b M F Y C Q w t T 6 A P F Z k x A P j k T d n Y n 4 T v H j B S c Y k L g B E N a O N p Q 2 q E 2 x X 3 B k h p 1 O m W c Y f 7 2 n N g h i h j O t H t o m G / H T Z d C K n e 6 G x J M z O A L q W L 2 j a U c M I E c / k S L s y i y I l a 8 b t J Q z B + 7 Z 8 + Z 0 K 4 6 k j e d X V c + Z p z X Z B + 8 7 W 2 2 H Z K O U q q v D J 1 d e L N 5 w N 5 j X b x r N x t M 1 J p p n Z C v k s c k r K N / 2 U m 2 w 8 h o T r B a 9 j l S n g R l 2 5 y 8 Y r I d T D a i / w K U R 6 l Y I U i k y Y R U L S s r o T V c K v 3 v i U G O i w w i n k 6 2 B E w v E 5 i w C E 5 Y p K S W U 1 O W g B B 5 v l I l I 9 I a e g x n C p P n a B p 3 n s J p 3 N k y T / f t c q A G K s 7 d X + z z f r s x m v I l / S R U N b 6 x e 5 m 7 H A 1 C V 8 M s s R u E E z J z G b t 4 a E 3 J h G c Q G q y x / J B m T B u F 5 X 8 F g y b V L q B 2 3 Y / F e s T Z L a m s 3 I v T P M l / M W r 8 j W p G 5 q V G s y w J M n D 4 3 / l s x 8 s 9 U 1 p D j 8 M 5 2 R k d u 6 2 k 3 F u u z H Q s Z x s n 0 t i R D w m t g f S D 7 a p I p b f q + v p w U W X t c x 5 G l k 2 l 9 / L L X r V f 4 u m a 2 7 w 6 e x v O / g 1 Q S w E C L Q A U A A I A C A B K u X J a t S P g T K U A A A D 2 A A A A E g A A A A A A A A A A A A A A A A A A A A A A Q 2 9 u Z m l n L 1 B h Y 2 t h Z 2 U u e G 1 s U E s B A i 0 A F A A C A A g A S r l y W g / K 6 a u k A A A A 6 Q A A A B M A A A A A A A A A A A A A A A A A 8 Q A A A F t D b 2 5 0 Z W 5 0 X 1 R 5 c G V z X S 5 4 b W x Q S w E C L Q A U A A I A C A B K u X J a x W Q 7 1 5 w C A A C o C w A A E w A A A A A A A A A A A A A A A A D i A Q A A R m 9 y b X V s Y X M v U 2 V j d G l v b j E u b V B L B Q Y A A A A A A w A D A M I A A A D L B A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y M A A A A A A A A J A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N Y X R j a C U y M E R h d G E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i M z Y 3 M z g y M S 1 i N m Z h L T R l N 2 Y t O W F l Y S 0 2 Y m E w M j c z N m I 0 N D M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I x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N Y X R j a C B E Y X R h L 0 N o Y W 5 n Z W Q g V H l w Z S 5 7 U 3 I u I E 5 v L i w w f S Z x d W 9 0 O y w m c X V v d D t T Z W N 0 a W 9 u M S 9 N Y X R j a C B E Y X R h L 0 N o Y W 5 n Z W Q g V H l w Z S 5 7 Q 2 9 1 b n R y e S w x f S Z x d W 9 0 O y w m c X V v d D t T Z W N 0 a W 9 u M S 9 N Y X R j a C B E Y X R h L 0 N o Y W 5 n Z W Q g V H l w Z S 5 7 T 3 J p Z 2 l u I E N v b n R p b m V u d C w y f S Z x d W 9 0 O y w m c X V v d D t T Z W N 0 a W 9 u M S 9 N Y X R j a C B E Y X R h L 0 N o Y W 5 n Z W Q g V H l w Z S 5 7 U G x h e W V y I E 5 h b W U g L D N 9 J n F 1 b 3 Q 7 L C Z x d W 9 0 O 1 N l Y 3 R p b 2 4 x L 0 1 h d G N o I E R h d G E v Q 2 h h b m d l Z C B U e X B l L n t T Z X g s N H 0 m c X V v d D s s J n F 1 b 3 Q 7 U 2 V j d G l v b j E v T W F 0 Y 2 g g R G F 0 Y S 9 D a G F u Z 2 V k I F R 5 c G U u e 1 J v b G U s N X 0 m c X V v d D s s J n F 1 b 3 Q 7 U 2 V j d G l v b j E v T W F 0 Y 2 g g R G F 0 Y S 9 D a G F u Z 2 V k I F R 5 c G U u e 0 F u a W 1 l L D Z 9 J n F 1 b 3 Q 7 L C Z x d W 9 0 O 1 N l Y 3 R p b 2 4 x L 0 1 h d G N o I E R h d G E v Q 2 h h b m d l Z C B U e X B l L n t B Z m Z p b G l h d G l v b i w 3 f S Z x d W 9 0 O y w m c X V v d D t T Z W N 0 a W 9 u M S 9 N Y X R j a C B E Y X R h L 0 N o Y W 5 n Z W Q g V H l w Z S 5 7 S G F u Z C B V c 2 U s O H 0 m c X V v d D s s J n F 1 b 3 Q 7 U 2 V j d G l v b j E v T W F 0 Y 2 g g R G F 0 Y S 9 D a G F u Z 2 V k I F R 5 c G U u e 1 J h b m d l L D l 9 J n F 1 b 3 Q 7 L C Z x d W 9 0 O 1 N l Y 3 R p b 2 4 x L 0 1 h d G N o I E R h d G E v Q 2 h h b m d l Z C B U e X B l L n t I b 2 5 v c i w x M H 0 m c X V v d D s s J n F 1 b 3 Q 7 U 2 V j d G l v b j E v T W F 0 Y 2 g g R G F 0 Y S 9 D a G F u Z 2 V k I F R 5 c G U u e 0 9 w Z W 5 p b m c g Q m V y c n k s M T F 9 J n F 1 b 3 Q 7 L C Z x d W 9 0 O 1 N l Y 3 R p b 2 4 x L 0 1 h d G N o I E R h d G E v Q 2 h h b m d l Z C B U e X B l L n t G a W 5 h b C A g Q m V y c n k s M T J 9 J n F 1 b 3 Q 7 L C Z x d W 9 0 O 1 N l Y 3 R p b 2 4 x L 0 1 h d G N o I E R h d G E v Q 2 h h b m d l Z C B U e X B l L n t N Y X R j a G V z I F B s Y X l l Z C w x M 3 0 m c X V v d D s s J n F 1 b 3 Q 7 U 2 V j d G l v b j E v T W F 0 Y 2 g g R G F 0 Y S 9 D a G F u Z 2 V k I F R 5 c G U u e 1 d p b n M s M T R 9 J n F 1 b 3 Q 7 L C Z x d W 9 0 O 1 N l Y 3 R p b 2 4 x L 0 1 h d G N o I E R h d G E v Q 2 h h b m d l Z C B U e X B l L n t U b 3 A x M C w x N X 0 m c X V v d D s s J n F 1 b 3 Q 7 U 2 V j d G l v b j E v T W F 0 Y 2 g g R G F 0 Y S 9 D a G F u Z 2 V k I F R 5 c G U u e 0 t p b G x z L D E 2 f S Z x d W 9 0 O y w m c X V v d D t T Z W N 0 a W 9 u M S 9 N Y X R j a C B E Y X R h L 0 N o Y W 5 n Z W Q g V H l w Z S 5 7 R i 9 E L D E 3 f S Z x d W 9 0 O y w m c X V v d D t T Z W N 0 a W 9 u M S 9 N Y X R j a C B E Y X R h L 0 N o Y W 5 n Z W Q g V H l w Z S 5 7 U m V z Y 3 V l c y w x O H 0 m c X V v d D s s J n F 1 b 3 Q 7 U 2 V j d G l v b j E v T W F 0 Y 2 g g R G F 0 Y S 9 D a G F u Z 2 V k I F R 5 c G U u e 1 R v c C A x M C A l L D E 5 f S Z x d W 9 0 O y w m c X V v d D t T Z W N 0 a W 9 u M S 9 N Y X R j a C B E Y X R h L 0 N o Y W 5 n Z W Q g V H l w Z S 5 7 V 2 l u I C U s M j B 9 J n F 1 b 3 Q 7 X S w m c X V v d D t D b 2 x 1 b W 5 D b 3 V u d C Z x d W 9 0 O z o y M S w m c X V v d D t L Z X l D b 2 x 1 b W 5 O Y W 1 l c y Z x d W 9 0 O z p b X S w m c X V v d D t D b 2 x 1 b W 5 J Z G V u d G l 0 a W V z J n F 1 b 3 Q 7 O l s m c X V v d D t T Z W N 0 a W 9 u M S 9 N Y X R j a C B E Y X R h L 0 N o Y W 5 n Z W Q g V H l w Z S 5 7 U 3 I u I E 5 v L i w w f S Z x d W 9 0 O y w m c X V v d D t T Z W N 0 a W 9 u M S 9 N Y X R j a C B E Y X R h L 0 N o Y W 5 n Z W Q g V H l w Z S 5 7 Q 2 9 1 b n R y e S w x f S Z x d W 9 0 O y w m c X V v d D t T Z W N 0 a W 9 u M S 9 N Y X R j a C B E Y X R h L 0 N o Y W 5 n Z W Q g V H l w Z S 5 7 T 3 J p Z 2 l u I E N v b n R p b m V u d C w y f S Z x d W 9 0 O y w m c X V v d D t T Z W N 0 a W 9 u M S 9 N Y X R j a C B E Y X R h L 0 N o Y W 5 n Z W Q g V H l w Z S 5 7 U G x h e W V y I E 5 h b W U g L D N 9 J n F 1 b 3 Q 7 L C Z x d W 9 0 O 1 N l Y 3 R p b 2 4 x L 0 1 h d G N o I E R h d G E v Q 2 h h b m d l Z C B U e X B l L n t T Z X g s N H 0 m c X V v d D s s J n F 1 b 3 Q 7 U 2 V j d G l v b j E v T W F 0 Y 2 g g R G F 0 Y S 9 D a G F u Z 2 V k I F R 5 c G U u e 1 J v b G U s N X 0 m c X V v d D s s J n F 1 b 3 Q 7 U 2 V j d G l v b j E v T W F 0 Y 2 g g R G F 0 Y S 9 D a G F u Z 2 V k I F R 5 c G U u e 0 F u a W 1 l L D Z 9 J n F 1 b 3 Q 7 L C Z x d W 9 0 O 1 N l Y 3 R p b 2 4 x L 0 1 h d G N o I E R h d G E v Q 2 h h b m d l Z C B U e X B l L n t B Z m Z p b G l h d G l v b i w 3 f S Z x d W 9 0 O y w m c X V v d D t T Z W N 0 a W 9 u M S 9 N Y X R j a C B E Y X R h L 0 N o Y W 5 n Z W Q g V H l w Z S 5 7 S G F u Z C B V c 2 U s O H 0 m c X V v d D s s J n F 1 b 3 Q 7 U 2 V j d G l v b j E v T W F 0 Y 2 g g R G F 0 Y S 9 D a G F u Z 2 V k I F R 5 c G U u e 1 J h b m d l L D l 9 J n F 1 b 3 Q 7 L C Z x d W 9 0 O 1 N l Y 3 R p b 2 4 x L 0 1 h d G N o I E R h d G E v Q 2 h h b m d l Z C B U e X B l L n t I b 2 5 v c i w x M H 0 m c X V v d D s s J n F 1 b 3 Q 7 U 2 V j d G l v b j E v T W F 0 Y 2 g g R G F 0 Y S 9 D a G F u Z 2 V k I F R 5 c G U u e 0 9 w Z W 5 p b m c g Q m V y c n k s M T F 9 J n F 1 b 3 Q 7 L C Z x d W 9 0 O 1 N l Y 3 R p b 2 4 x L 0 1 h d G N o I E R h d G E v Q 2 h h b m d l Z C B U e X B l L n t G a W 5 h b C A g Q m V y c n k s M T J 9 J n F 1 b 3 Q 7 L C Z x d W 9 0 O 1 N l Y 3 R p b 2 4 x L 0 1 h d G N o I E R h d G E v Q 2 h h b m d l Z C B U e X B l L n t N Y X R j a G V z I F B s Y X l l Z C w x M 3 0 m c X V v d D s s J n F 1 b 3 Q 7 U 2 V j d G l v b j E v T W F 0 Y 2 g g R G F 0 Y S 9 D a G F u Z 2 V k I F R 5 c G U u e 1 d p b n M s M T R 9 J n F 1 b 3 Q 7 L C Z x d W 9 0 O 1 N l Y 3 R p b 2 4 x L 0 1 h d G N o I E R h d G E v Q 2 h h b m d l Z C B U e X B l L n t U b 3 A x M C w x N X 0 m c X V v d D s s J n F 1 b 3 Q 7 U 2 V j d G l v b j E v T W F 0 Y 2 g g R G F 0 Y S 9 D a G F u Z 2 V k I F R 5 c G U u e 0 t p b G x z L D E 2 f S Z x d W 9 0 O y w m c X V v d D t T Z W N 0 a W 9 u M S 9 N Y X R j a C B E Y X R h L 0 N o Y W 5 n Z W Q g V H l w Z S 5 7 R i 9 E L D E 3 f S Z x d W 9 0 O y w m c X V v d D t T Z W N 0 a W 9 u M S 9 N Y X R j a C B E Y X R h L 0 N o Y W 5 n Z W Q g V H l w Z S 5 7 U m V z Y 3 V l c y w x O H 0 m c X V v d D s s J n F 1 b 3 Q 7 U 2 V j d G l v b j E v T W F 0 Y 2 g g R G F 0 Y S 9 D a G F u Z 2 V k I F R 5 c G U u e 1 R v c C A x M C A l L D E 5 f S Z x d W 9 0 O y w m c X V v d D t T Z W N 0 a W 9 u M S 9 N Y X R j a C B E Y X R h L 0 N o Y W 5 n Z W Q g V H l w Z S 5 7 V 2 l u I C U s M j B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c i 4 g T m 8 u J n F 1 b 3 Q 7 L C Z x d W 9 0 O 0 N v d W 5 0 c n k m c X V v d D s s J n F 1 b 3 Q 7 T 3 J p Z 2 l u I E N v b n R p b m V u d C Z x d W 9 0 O y w m c X V v d D t Q b G F 5 Z X I g T m F t Z S A m c X V v d D s s J n F 1 b 3 Q 7 U 2 V 4 J n F 1 b 3 Q 7 L C Z x d W 9 0 O 1 J v b G U m c X V v d D s s J n F 1 b 3 Q 7 Q W 5 p b W U m c X V v d D s s J n F 1 b 3 Q 7 Q W Z m a W x p Y X R p b 2 4 m c X V v d D s s J n F 1 b 3 Q 7 S G F u Z C B V c 2 U m c X V v d D s s J n F 1 b 3 Q 7 U m F u Z 2 U m c X V v d D s s J n F 1 b 3 Q 7 S G 9 u b 3 I m c X V v d D s s J n F 1 b 3 Q 7 T 3 B l b m l u Z y B C Z X J y e S Z x d W 9 0 O y w m c X V v d D t G a W 5 h b C A g Q m V y c n k m c X V v d D s s J n F 1 b 3 Q 7 T W F 0 Y 2 h l c y B Q b G F 5 Z W Q m c X V v d D s s J n F 1 b 3 Q 7 V 2 l u c y Z x d W 9 0 O y w m c X V v d D t U b 3 A x M C Z x d W 9 0 O y w m c X V v d D t L a W x s c y Z x d W 9 0 O y w m c X V v d D t G L 0 Q m c X V v d D s s J n F 1 b 3 Q 7 U m V z Y 3 V l c y Z x d W 9 0 O y w m c X V v d D t U b 3 A g M T A g J S Z x d W 9 0 O y w m c X V v d D t X a W 4 g J S Z x d W 9 0 O 1 0 i I C 8 + P E V u d H J 5 I F R 5 c G U 9 I k Z p b G x D b 2 x 1 b W 5 U e X B l c y I g V m F s d W U 9 I n N B d 1 l H Q m d Z R 0 J n W U d C Z 1 l E Q U F N R E F 3 T U F B d 0 F B I i A v P j x F b n R y e S B U e X B l P S J G a W x s T G F z d F V w Z G F 0 Z W Q i I F Z h b H V l P S J k M j A y N S 0 w M y 0 x O F Q x N z o 0 M D o y M C 4 y O T k 1 M j Q x W i I g L z 4 8 R W 5 0 c n k g V H l w Z T 0 i R m l s b E V y c m 9 y Q 2 9 1 b n Q i I F Z h b H V l P S J s M z g i I C 8 + P E V u d H J 5 I F R 5 c G U 9 I k Z p b G x F c n J v c k N v Z G U i I F Z h b H V l P S J z V W 5 r b m 9 3 b i I g L z 4 8 R W 5 0 c n k g V H l w Z T 0 i R m l s b E N v d W 5 0 I i B W Y W x 1 Z T 0 i b D I x N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0 1 h d G N o J T I w R G F 0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N Y X R j a C U y M E R h d G E v V G F i b G U z M l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1 h d G N o J T I w R G F 0 Y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d v b G R l b i U y M E R h d 2 5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Z T E w O D Z h Z j k t Z D V m N C 0 0 N T d m L W F i O D A t Y T F l M D I w M W M w O T Y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y M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2 9 s Z G V u I E R h d 2 5 z L 0 N o Y W 5 n Z W Q g V H l w Z S 5 7 U 3 I u I E 5 v L i w w f S Z x d W 9 0 O y w m c X V v d D t T Z W N 0 a W 9 u M S 9 H b 2 x k Z W 4 g R G F 3 b n M v Q 2 h h b m d l Z C B U e X B l L n t D b 3 V u d H J 5 L D F 9 J n F 1 b 3 Q 7 L C Z x d W 9 0 O 1 N l Y 3 R p b 2 4 x L 0 d v b G R l b i B E Y X d u c y 9 D a G F u Z 2 V k I F R 5 c G U u e 0 9 y a W d p b i B D b 2 5 0 a W 5 l b n Q s M n 0 m c X V v d D s s J n F 1 b 3 Q 7 U 2 V j d G l v b j E v R 2 9 s Z G V u I E R h d 2 5 z L 0 N o Y W 5 n Z W Q g V H l w Z S 5 7 U G x h e W V y I E 5 h b W U g L D N 9 J n F 1 b 3 Q 7 L C Z x d W 9 0 O 1 N l Y 3 R p b 2 4 x L 0 d v b G R l b i B E Y X d u c y 9 D a G F u Z 2 V k I F R 5 c G U u e 1 N l e C w 0 f S Z x d W 9 0 O y w m c X V v d D t T Z W N 0 a W 9 u M S 9 H b 2 x k Z W 4 g R G F 3 b n M v Q 2 h h b m d l Z C B U e X B l L n t S b 2 x l L D V 9 J n F 1 b 3 Q 7 L C Z x d W 9 0 O 1 N l Y 3 R p b 2 4 x L 0 d v b G R l b i B E Y X d u c y 9 D a G F u Z 2 V k I F R 5 c G U u e 0 F u a W 1 l L D Z 9 J n F 1 b 3 Q 7 L C Z x d W 9 0 O 1 N l Y 3 R p b 2 4 x L 0 d v b G R l b i B E Y X d u c y 9 D a G F u Z 2 V k I F R 5 c G U u e 0 F m Z m l s a W F 0 a W 9 u L D d 9 J n F 1 b 3 Q 7 L C Z x d W 9 0 O 1 N l Y 3 R p b 2 4 x L 0 d v b G R l b i B E Y X d u c y 9 D a G F u Z 2 V k I F R 5 c G U u e 0 h h b m Q g V X N l L D h 9 J n F 1 b 3 Q 7 L C Z x d W 9 0 O 1 N l Y 3 R p b 2 4 x L 0 d v b G R l b i B E Y X d u c y 9 D a G F u Z 2 V k I F R 5 c G U u e 1 J h b m d l L D l 9 J n F 1 b 3 Q 7 L C Z x d W 9 0 O 1 N l Y 3 R p b 2 4 x L 0 d v b G R l b i B E Y X d u c y 9 D a G F u Z 2 V k I F R 5 c G U u e 0 h v b m 9 y L D E w f S Z x d W 9 0 O y w m c X V v d D t T Z W N 0 a W 9 u M S 9 H b 2 x k Z W 4 g R G F 3 b n M v Q 2 h h b m d l Z C B U e X B l L n t P c G V u a W 5 n I E J l c n J 5 L D E x f S Z x d W 9 0 O y w m c X V v d D t T Z W N 0 a W 9 u M S 9 H b 2 x k Z W 4 g R G F 3 b n M v Q 2 h h b m d l Z C B U e X B l L n t G a W 5 h b C A g Q m V y c n k s M T J 9 J n F 1 b 3 Q 7 L C Z x d W 9 0 O 1 N l Y 3 R p b 2 4 x L 0 d v b G R l b i B E Y X d u c y 9 D a G F u Z 2 V k I F R 5 c G U u e 0 1 h d G N o Z X M g U G x h e W V k L D E z f S Z x d W 9 0 O y w m c X V v d D t T Z W N 0 a W 9 u M S 9 H b 2 x k Z W 4 g R G F 3 b n M v Q 2 h h b m d l Z C B U e X B l L n t X a W 5 z L D E 0 f S Z x d W 9 0 O y w m c X V v d D t T Z W N 0 a W 9 u M S 9 H b 2 x k Z W 4 g R G F 3 b n M v Q 2 h h b m d l Z C B U e X B l L n t U b 3 A x M C w x N X 0 m c X V v d D s s J n F 1 b 3 Q 7 U 2 V j d G l v b j E v R 2 9 s Z G V u I E R h d 2 5 z L 0 N o Y W 5 n Z W Q g V H l w Z S 5 7 S 2 l s b H M s M T Z 9 J n F 1 b 3 Q 7 L C Z x d W 9 0 O 1 N l Y 3 R p b 2 4 x L 0 d v b G R l b i B E Y X d u c y 9 D a G F u Z 2 V k I F R 5 c G U u e 1 J l c 2 N 1 Z X M s M T d 9 J n F 1 b 3 Q 7 L C Z x d W 9 0 O 1 N l Y 3 R p b 2 4 x L 0 d v b G R l b i B E Y X d u c y 9 D a G F u Z 2 V k I F R 5 c G U u e 0 Y v R C w x O H 0 m c X V v d D s s J n F 1 b 3 Q 7 U 2 V j d G l v b j E v R 2 9 s Z G V u I E R h d 2 5 z L 0 N o Y W 5 n Z W Q g V H l w Z S 5 7 V G 9 w I D E w I C U s M T l 9 J n F 1 b 3 Q 7 L C Z x d W 9 0 O 1 N l Y 3 R p b 2 4 x L 0 d v b G R l b i B E Y X d u c y 9 D a G F u Z 2 V k I F R 5 c G U u e 1 d p b i A l L D I w f S Z x d W 9 0 O 1 0 s J n F 1 b 3 Q 7 Q 2 9 s d W 1 u Q 2 9 1 b n Q m c X V v d D s 6 M j E s J n F 1 b 3 Q 7 S 2 V 5 Q 2 9 s d W 1 u T m F t Z X M m c X V v d D s 6 W 1 0 s J n F 1 b 3 Q 7 Q 2 9 s d W 1 u S W R l b n R p d G l l c y Z x d W 9 0 O z p b J n F 1 b 3 Q 7 U 2 V j d G l v b j E v R 2 9 s Z G V u I E R h d 2 5 z L 0 N o Y W 5 n Z W Q g V H l w Z S 5 7 U 3 I u I E 5 v L i w w f S Z x d W 9 0 O y w m c X V v d D t T Z W N 0 a W 9 u M S 9 H b 2 x k Z W 4 g R G F 3 b n M v Q 2 h h b m d l Z C B U e X B l L n t D b 3 V u d H J 5 L D F 9 J n F 1 b 3 Q 7 L C Z x d W 9 0 O 1 N l Y 3 R p b 2 4 x L 0 d v b G R l b i B E Y X d u c y 9 D a G F u Z 2 V k I F R 5 c G U u e 0 9 y a W d p b i B D b 2 5 0 a W 5 l b n Q s M n 0 m c X V v d D s s J n F 1 b 3 Q 7 U 2 V j d G l v b j E v R 2 9 s Z G V u I E R h d 2 5 z L 0 N o Y W 5 n Z W Q g V H l w Z S 5 7 U G x h e W V y I E 5 h b W U g L D N 9 J n F 1 b 3 Q 7 L C Z x d W 9 0 O 1 N l Y 3 R p b 2 4 x L 0 d v b G R l b i B E Y X d u c y 9 D a G F u Z 2 V k I F R 5 c G U u e 1 N l e C w 0 f S Z x d W 9 0 O y w m c X V v d D t T Z W N 0 a W 9 u M S 9 H b 2 x k Z W 4 g R G F 3 b n M v Q 2 h h b m d l Z C B U e X B l L n t S b 2 x l L D V 9 J n F 1 b 3 Q 7 L C Z x d W 9 0 O 1 N l Y 3 R p b 2 4 x L 0 d v b G R l b i B E Y X d u c y 9 D a G F u Z 2 V k I F R 5 c G U u e 0 F u a W 1 l L D Z 9 J n F 1 b 3 Q 7 L C Z x d W 9 0 O 1 N l Y 3 R p b 2 4 x L 0 d v b G R l b i B E Y X d u c y 9 D a G F u Z 2 V k I F R 5 c G U u e 0 F m Z m l s a W F 0 a W 9 u L D d 9 J n F 1 b 3 Q 7 L C Z x d W 9 0 O 1 N l Y 3 R p b 2 4 x L 0 d v b G R l b i B E Y X d u c y 9 D a G F u Z 2 V k I F R 5 c G U u e 0 h h b m Q g V X N l L D h 9 J n F 1 b 3 Q 7 L C Z x d W 9 0 O 1 N l Y 3 R p b 2 4 x L 0 d v b G R l b i B E Y X d u c y 9 D a G F u Z 2 V k I F R 5 c G U u e 1 J h b m d l L D l 9 J n F 1 b 3 Q 7 L C Z x d W 9 0 O 1 N l Y 3 R p b 2 4 x L 0 d v b G R l b i B E Y X d u c y 9 D a G F u Z 2 V k I F R 5 c G U u e 0 h v b m 9 y L D E w f S Z x d W 9 0 O y w m c X V v d D t T Z W N 0 a W 9 u M S 9 H b 2 x k Z W 4 g R G F 3 b n M v Q 2 h h b m d l Z C B U e X B l L n t P c G V u a W 5 n I E J l c n J 5 L D E x f S Z x d W 9 0 O y w m c X V v d D t T Z W N 0 a W 9 u M S 9 H b 2 x k Z W 4 g R G F 3 b n M v Q 2 h h b m d l Z C B U e X B l L n t G a W 5 h b C A g Q m V y c n k s M T J 9 J n F 1 b 3 Q 7 L C Z x d W 9 0 O 1 N l Y 3 R p b 2 4 x L 0 d v b G R l b i B E Y X d u c y 9 D a G F u Z 2 V k I F R 5 c G U u e 0 1 h d G N o Z X M g U G x h e W V k L D E z f S Z x d W 9 0 O y w m c X V v d D t T Z W N 0 a W 9 u M S 9 H b 2 x k Z W 4 g R G F 3 b n M v Q 2 h h b m d l Z C B U e X B l L n t X a W 5 z L D E 0 f S Z x d W 9 0 O y w m c X V v d D t T Z W N 0 a W 9 u M S 9 H b 2 x k Z W 4 g R G F 3 b n M v Q 2 h h b m d l Z C B U e X B l L n t U b 3 A x M C w x N X 0 m c X V v d D s s J n F 1 b 3 Q 7 U 2 V j d G l v b j E v R 2 9 s Z G V u I E R h d 2 5 z L 0 N o Y W 5 n Z W Q g V H l w Z S 5 7 S 2 l s b H M s M T Z 9 J n F 1 b 3 Q 7 L C Z x d W 9 0 O 1 N l Y 3 R p b 2 4 x L 0 d v b G R l b i B E Y X d u c y 9 D a G F u Z 2 V k I F R 5 c G U u e 1 J l c 2 N 1 Z X M s M T d 9 J n F 1 b 3 Q 7 L C Z x d W 9 0 O 1 N l Y 3 R p b 2 4 x L 0 d v b G R l b i B E Y X d u c y 9 D a G F u Z 2 V k I F R 5 c G U u e 0 Y v R C w x O H 0 m c X V v d D s s J n F 1 b 3 Q 7 U 2 V j d G l v b j E v R 2 9 s Z G V u I E R h d 2 5 z L 0 N o Y W 5 n Z W Q g V H l w Z S 5 7 V G 9 w I D E w I C U s M T l 9 J n F 1 b 3 Q 7 L C Z x d W 9 0 O 1 N l Y 3 R p b 2 4 x L 0 d v b G R l b i B E Y X d u c y 9 D a G F u Z 2 V k I F R 5 c G U u e 1 d p b i A l L D I w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U 3 I u I E 5 v L i Z x d W 9 0 O y w m c X V v d D t D b 3 V u d H J 5 J n F 1 b 3 Q 7 L C Z x d W 9 0 O 0 9 y a W d p b i B D b 2 5 0 a W 5 l b n Q m c X V v d D s s J n F 1 b 3 Q 7 U G x h e W V y I E 5 h b W U g J n F 1 b 3 Q 7 L C Z x d W 9 0 O 1 N l e C Z x d W 9 0 O y w m c X V v d D t S b 2 x l J n F 1 b 3 Q 7 L C Z x d W 9 0 O 0 F u a W 1 l J n F 1 b 3 Q 7 L C Z x d W 9 0 O 0 F m Z m l s a W F 0 a W 9 u J n F 1 b 3 Q 7 L C Z x d W 9 0 O 0 h h b m Q g V X N l J n F 1 b 3 Q 7 L C Z x d W 9 0 O 1 J h b m d l J n F 1 b 3 Q 7 L C Z x d W 9 0 O 0 h v b m 9 y J n F 1 b 3 Q 7 L C Z x d W 9 0 O 0 9 w Z W 5 p b m c g Q m V y c n k m c X V v d D s s J n F 1 b 3 Q 7 R m l u Y W w g I E J l c n J 5 J n F 1 b 3 Q 7 L C Z x d W 9 0 O 0 1 h d G N o Z X M g U G x h e W V k J n F 1 b 3 Q 7 L C Z x d W 9 0 O 1 d p b n M m c X V v d D s s J n F 1 b 3 Q 7 V G 9 w M T A m c X V v d D s s J n F 1 b 3 Q 7 S 2 l s b H M m c X V v d D s s J n F 1 b 3 Q 7 U m V z Y 3 V l c y Z x d W 9 0 O y w m c X V v d D t G L 0 Q m c X V v d D s s J n F 1 b 3 Q 7 V G 9 w I D E w I C U m c X V v d D s s J n F 1 b 3 Q 7 V 2 l u I C U m c X V v d D t d I i A v P j x F b n R y e S B U e X B l P S J G a W x s Q 2 9 s d W 1 u V H l w Z X M i I F Z h b H V l P S J z Q X d Z R 0 J n W U d C Z 1 l H Q m d Z R E F 3 T U R B d 0 1 E Q l F V R i I g L z 4 8 R W 5 0 c n k g V H l w Z T 0 i R m l s b E x h c 3 R V c G R h d G V k I i B W Y W x 1 Z T 0 i Z D I w M j U t M D M t M T h U M T c 6 M z k 6 N T g u M j E 1 M j M 5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x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R 2 9 s Z G V u J T I w R G F 3 b n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9 s Z G V u J T I w R G F 3 b n M v V G F i b G U y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2 9 s Z G V u J T I w R G F 3 b n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Y W x h e H k l M j B j b H V i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W U 5 N G Y 2 O G Y t Y T Y 2 Y S 0 0 M D E 3 L W I 0 O D U t N 2 Y 5 Y W I x N j k 4 O W Q 4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M t M T h U M T c 6 M z g 6 M z k u O T I 3 O D g 0 M F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R 2 F s Y X h 5 J T I w Y 2 x 1 Y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Y W x h e H k l M j B j b H V i L 1 R h Y m x l X z F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H Y W x h e H k l M j B j b H V i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x h b m V 0 J T I w S H V i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W Q 0 Y W J k Z T Q t O T l j M S 0 0 Z m E 0 L T k y Y W M t O T E 4 M D k 0 Y W R i O W I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U t M D M t M T h U M T c 6 M z g 6 M z k u O T M x O D k 0 N V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U G x h b m V 0 J T I w S H V i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W 5 l d C U y M E h 1 Y i 9 E Y X R h J T I w V G F i b G V z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G x h b m V 0 J T I w S H V i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s Y W 5 l d C U y M E h 1 Y i 9 D a G F u Z 2 V k J T I w V H l w Z T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D o r T p s K c D f T L 5 0 N e e Y b O N 8 A A A A A A I A A A A A A B B m A A A A A Q A A I A A A A L 8 6 s 6 L I y 4 B z + N A m w M f S o x c d 1 H N A 8 l 0 b 2 C p E 2 D c 8 A C d t A A A A A A 6 A A A A A A g A A I A A A A O 5 u + 8 e 1 t n + / 8 D 9 V s U t w L c z C E I M I l U 8 7 V D K R a 3 B k F 9 H l U A A A A M h i C r Y L b P 8 p 5 A D h Q 4 B y T 3 y R F u 6 9 E p 0 U 0 + 7 / 2 E b 0 K w Q q X 0 x p 1 C J A U x O W V R r w m z t g G t q 3 u 0 2 V I N H o x 6 H 6 S B l C Y g r 5 a 0 Q H 0 S M p + t c z N w t 6 E 6 c n Q A A A A M M b f k s + I T u b H A I h n A L L s Q w i Y T c f 4 a g K j h 6 s F X i y x 2 U i 1 4 a r e J / P p j n a O + I L O K r + p 8 L U O a D k 1 j 2 A / J V J Q F h 1 p 2 I = < / D a t a M a s h u p > 
</file>

<file path=customXml/item1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T a b l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 C o l u m n 1 < / s t r i n g > < / k e y > < v a l u e > < i n t > 1 1 2 < / i n t > < / v a l u e > < / i t e m > < / C o l u m n W i d t h s > < C o l u m n D i s p l a y I n d e x > < i t e m > < k e y > < s t r i n g > C o l u m n 1 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 G o l d e n   D a w n s 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 G o l d e n   D a w n s 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 C o l u m n s \ S r .   N o . 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 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 C o l u m n s \ A f f i l i a t i o n 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 C o l u m n s \ H a n d  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 C o l u m n s \ H o n o r 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 C o l u m n s \ O p e n i n g   B e r r y 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 C o l u m n s \ F i n a l     B e r r y 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 C o l u m n s \ M a t c h e s   P l a y e d 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 C o l u m n s \ T o p 1 0 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 C o l u m n s \ K i l l s 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 C o l u m n s \ R e s c u e s 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 C o l u m n s \ F / D 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 C o l u m n s \ T o p   1 0  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 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 M a t c h  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 M a t c h  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 C o l u m n s \ S r .   N o . 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 C o l u m n s \ O r i g i n   C o n t i n e n t 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 C o l u m n s \ P l a y e r 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 C o l u m n s \ S e x 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 C o l u m n s \ A f f i l i a t i o n 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 C o l u m n s \ H a n d   U s e 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 C o l u m n s \ R a n g e 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 C o l u m n s \ H o n o r 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 C o l u m n s \ O p e n i n g   B e r r y 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 C o l u m n s \ F i n a l     B e r r y 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 C o l u m n s \ M a t c h e s   P l a y e d 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 C o l u m n s \ T o p 1 0 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 C o l u m n s \ K i l l s 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 C o l u m n s \ F / D 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 C o l u m n s \ R e s c u e s 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 C o l u m n s \ T o p   1 0  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 C o l u m n s \ W i n   % 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 T a b l e 9 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 T a b l e 9 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 C o l u m n s \ 2 0 2 3   /   S T A T . 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 T a b l e 6 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 T a b l e 6 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M a t c h   D a t a _ 7 1 0 4 0 9 c 0 - a 6 6 e - 4 7 1 c - b 7 6 c - 2 c 7 b 5 1 d 9 3 4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 S r .   N o . < / s t r i n g > < / k e y > < v a l u e > < i n t > 9 3 < / i n t > < / v a l u e > < / i t e m > < i t e m > < k e y > < s t r i n g > C o u n t r y < / s t r i n g > < / k e y > < v a l u e > < i n t > 1 0 5 < / i n t > < / v a l u e > < / i t e m > < i t e m > < k e y > < s t r i n g > O r i g i n   C o n t i n e n t < / s t r i n g > < / k e y > < v a l u e > < i n t > 1 7 0 < / i n t > < / v a l u e > < / i t e m > < i t e m > < k e y > < s t r i n g > P l a y e r   N a m e < / s t r i n g > < / k e y > < v a l u e > < i n t > 1 4 0 < / i n t > < / v a l u e > < / i t e m > < i t e m > < k e y > < s t r i n g > S e x < / s t r i n g > < / k e y > < v a l u e > < i n t > 6 9 < / i n t > < / v a l u e > < / i t e m > < i t e m > < k e y > < s t r i n g > R o l e < / s t r i n g > < / k e y > < v a l u e > < i n t > 7 6 < / i n t > < / v a l u e > < / i t e m > < i t e m > < k e y > < s t r i n g > A n i m e < / s t r i n g > < / k e y > < v a l u e > < i n t > 9 2 < / i n t > < / v a l u e > < / i t e m > < i t e m > < k e y > < s t r i n g > A f f i l i a t i o n < / s t r i n g > < / k e y > < v a l u e > < i n t > 1 1 7 < / i n t > < / v a l u e > < / i t e m > < i t e m > < k e y > < s t r i n g > H a n d   U s e < / s t r i n g > < / k e y > < v a l u e > < i n t > 1 1 7 < / i n t > < / v a l u e > < / i t e m > < i t e m > < k e y > < s t r i n g > R a n g e < / s t r i n g > < / k e y > < v a l u e > < i n t > 9 0 < / i n t > < / v a l u e > < / i t e m > < i t e m > < k e y > < s t r i n g > H o n o r < / s t r i n g > < / k e y > < v a l u e > < i n t > 9 2 < / i n t > < / v a l u e > < / i t e m > < i t e m > < k e y > < s t r i n g > O p e n i n g   B e r r y < / s t r i n g > < / k e y > < v a l u e > < i n t > 1 5 4 < / i n t > < / v a l u e > < / i t e m > < i t e m > < k e y > < s t r i n g > F i n a l     B e r r y < / s t r i n g > < / k e y > < v a l u e > < i n t > 1 2 9 < / i n t > < / v a l u e > < / i t e m > < i t e m > < k e y > < s t r i n g > M a t c h e s   P l a y e d < / s t r i n g > < / k e y > < v a l u e > < i n t > 1 6 4 < / i n t > < / v a l u e > < / i t e m > < i t e m > < k e y > < s t r i n g > W i n s < / s t r i n g > < / k e y > < v a l u e > < i n t > 8 2 < / i n t > < / v a l u e > < / i t e m > < i t e m > < k e y > < s t r i n g > T o p 1 0 < / s t r i n g > < / k e y > < v a l u e > < i n t > 9 0 < / i n t > < / v a l u e > < / i t e m > < i t e m > < k e y > < s t r i n g > K i l l s < / s t r i n g > < / k e y > < v a l u e > < i n t > 7 3 < / i n t > < / v a l u e > < / i t e m > < i t e m > < k e y > < s t r i n g > F / D < / s t r i n g > < / k e y > < v a l u e > < i n t > 7 0 < / i n t > < / v a l u e > < / i t e m > < i t e m > < k e y > < s t r i n g > R e s c u e s < / s t r i n g > < / k e y > < v a l u e > < i n t > 1 0 5 < / i n t > < / v a l u e > < / i t e m > < i t e m > < k e y > < s t r i n g > T o p   1 0   % < / s t r i n g > < / k e y > < v a l u e > < i n t > 1 1 2 < / i n t > < / v a l u e > < / i t e m > < i t e m > < k e y > < s t r i n g > W i n   % < / s t r i n g > < / k e y > < v a l u e > < i n t > 9 2 < / i n t > < / v a l u e > < / i t e m > < / C o l u m n W i d t h s > < C o l u m n D i s p l a y I n d e x > < i t e m > < k e y > < s t r i n g > S r .   N o . 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 O r i g i n   C o n t i n e n t < / s t r i n g > < / k e y > < v a l u e > < i n t > 2 < / i n t > < / v a l u e > < / i t e m > < i t e m > < k e y > < s t r i n g > P l a y e r   N a m e < / s t r i n g > < / k e y > < v a l u e > < i n t > 3 < / i n t > < / v a l u e > < / i t e m > < i t e m > < k e y > < s t r i n g > S e x < / s t r i n g > < / k e y > < v a l u e > < i n t > 4 < / i n t > < / v a l u e > < / i t e m > < i t e m > < k e y > < s t r i n g > R o l e < / s t r i n g > < / k e y > < v a l u e > < i n t > 5 < / i n t > < / v a l u e > < / i t e m > < i t e m > < k e y > < s t r i n g > A n i m e < / s t r i n g > < / k e y > < v a l u e > < i n t > 6 < / i n t > < / v a l u e > < / i t e m > < i t e m > < k e y > < s t r i n g > A f f i l i a t i o n < / s t r i n g > < / k e y > < v a l u e > < i n t > 7 < / i n t > < / v a l u e > < / i t e m > < i t e m > < k e y > < s t r i n g > H a n d   U s e < / s t r i n g > < / k e y > < v a l u e > < i n t > 8 < / i n t > < / v a l u e > < / i t e m > < i t e m > < k e y > < s t r i n g > R a n g e < / s t r i n g > < / k e y > < v a l u e > < i n t > 9 < / i n t > < / v a l u e > < / i t e m > < i t e m > < k e y > < s t r i n g > H o n o r < / s t r i n g > < / k e y > < v a l u e > < i n t > 1 0 < / i n t > < / v a l u e > < / i t e m > < i t e m > < k e y > < s t r i n g > O p e n i n g   B e r r y < / s t r i n g > < / k e y > < v a l u e > < i n t > 1 1 < / i n t > < / v a l u e > < / i t e m > < i t e m > < k e y > < s t r i n g > F i n a l     B e r r y < / s t r i n g > < / k e y > < v a l u e > < i n t > 1 2 < / i n t > < / v a l u e > < / i t e m > < i t e m > < k e y > < s t r i n g > M a t c h e s   P l a y e d < / s t r i n g > < / k e y > < v a l u e > < i n t > 1 3 < / i n t > < / v a l u e > < / i t e m > < i t e m > < k e y > < s t r i n g > W i n s < / s t r i n g > < / k e y > < v a l u e > < i n t > 1 4 < / i n t > < / v a l u e > < / i t e m > < i t e m > < k e y > < s t r i n g > T o p 1 0 < / s t r i n g > < / k e y > < v a l u e > < i n t > 1 5 < / i n t > < / v a l u e > < / i t e m > < i t e m > < k e y > < s t r i n g > K i l l s < / s t r i n g > < / k e y > < v a l u e > < i n t > 1 6 < / i n t > < / v a l u e > < / i t e m > < i t e m > < k e y > < s t r i n g > F / D < / s t r i n g > < / k e y > < v a l u e > < i n t > 1 7 < / i n t > < / v a l u e > < / i t e m > < i t e m > < k e y > < s t r i n g > R e s c u e s < / s t r i n g > < / k e y > < v a l u e > < i n t > 1 8 < / i n t > < / v a l u e > < / i t e m > < i t e m > < k e y > < s t r i n g > T o p   1 0   % < / s t r i n g > < / k e y > < v a l u e > < i n t > 1 9 < / i n t > < / v a l u e > < / i t e m > < i t e m > < k e y > < s t r i n g > W i n   % < / s t r i n g > < / k e y > < v a l u e > < i n t > 2 0 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T a b l e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 2 0 2 3   /   S T A T . < / s t r i n g > < / k e y > < v a l u e > < i n t > 1 3 7 < / i n t > < / v a l u e > < / i t e m > < / C o l u m n W i d t h s > < C o l u m n D i s p l a y I n d e x > < i t e m > < k e y > < s t r i n g > 2 0 2 3   /   S T A T . < / s t r i n g > < / k e y > < v a l u e > < i n t >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 2 0 2 5 - 0 3 - 1 8 T 2 3 : 2 1 : 4 2 . 4 4 7 0 7 1 7 + 0 5 : 3 0 < / L a s t P r o c e s s e d T i m e > < / D a t a M o d e l i n g S a n d b o x . S e r i a l i z e d S a n d b o x E r r o r C a c h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G o l d e n   D a w n s _ 0 e 5 2 2 9 b e - 7 a 8 e - 4 4 7 8 - a 5 d b - d 9 2 6 f d 6 f e 3 f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 S r .   N o . < / s t r i n g > < / k e y > < v a l u e > < i n t > 9 3 < / i n t > < / v a l u e > < / i t e m > < i t e m > < k e y > < s t r i n g > C o u n t r y < / s t r i n g > < / k e y > < v a l u e > < i n t > 1 0 5 < / i n t > < / v a l u e > < / i t e m > < i t e m > < k e y > < s t r i n g > O r i g i n   C o n t i n e n t < / s t r i n g > < / k e y > < v a l u e > < i n t > 1 7 0 < / i n t > < / v a l u e > < / i t e m > < i t e m > < k e y > < s t r i n g > P l a y e r   N a m e < / s t r i n g > < / k e y > < v a l u e > < i n t > 1 4 0 < / i n t > < / v a l u e > < / i t e m > < i t e m > < k e y > < s t r i n g > S e x < / s t r i n g > < / k e y > < v a l u e > < i n t > 6 9 < / i n t > < / v a l u e > < / i t e m > < i t e m > < k e y > < s t r i n g > R o l e < / s t r i n g > < / k e y > < v a l u e > < i n t > 7 6 < / i n t > < / v a l u e > < / i t e m > < i t e m > < k e y > < s t r i n g > A n i m e < / s t r i n g > < / k e y > < v a l u e > < i n t > 9 2 < / i n t > < / v a l u e > < / i t e m > < i t e m > < k e y > < s t r i n g > A f f i l i a t i o n < / s t r i n g > < / k e y > < v a l u e > < i n t > 1 1 7 < / i n t > < / v a l u e > < / i t e m > < i t e m > < k e y > < s t r i n g > H a n d   U s e < / s t r i n g > < / k e y > < v a l u e > < i n t > 1 1 7 < / i n t > < / v a l u e > < / i t e m > < i t e m > < k e y > < s t r i n g > R a n g e < / s t r i n g > < / k e y > < v a l u e > < i n t > 9 0 < / i n t > < / v a l u e > < / i t e m > < i t e m > < k e y > < s t r i n g > H o n o r < / s t r i n g > < / k e y > < v a l u e > < i n t > 9 2 < / i n t > < / v a l u e > < / i t e m > < i t e m > < k e y > < s t r i n g > O p e n i n g   B e r r y < / s t r i n g > < / k e y > < v a l u e > < i n t > 1 5 4 < / i n t > < / v a l u e > < / i t e m > < i t e m > < k e y > < s t r i n g > F i n a l     B e r r y < / s t r i n g > < / k e y > < v a l u e > < i n t > 1 2 9 < / i n t > < / v a l u e > < / i t e m > < i t e m > < k e y > < s t r i n g > M a t c h e s   P l a y e d < / s t r i n g > < / k e y > < v a l u e > < i n t > 1 6 4 < / i n t > < / v a l u e > < / i t e m > < i t e m > < k e y > < s t r i n g > W i n s < / s t r i n g > < / k e y > < v a l u e > < i n t > 8 2 < / i n t > < / v a l u e > < / i t e m > < i t e m > < k e y > < s t r i n g > T o p 1 0 < / s t r i n g > < / k e y > < v a l u e > < i n t > 9 0 < / i n t > < / v a l u e > < / i t e m > < i t e m > < k e y > < s t r i n g > K i l l s < / s t r i n g > < / k e y > < v a l u e > < i n t > 7 3 < / i n t > < / v a l u e > < / i t e m > < i t e m > < k e y > < s t r i n g > R e s c u e s < / s t r i n g > < / k e y > < v a l u e > < i n t > 1 0 5 < / i n t > < / v a l u e > < / i t e m > < i t e m > < k e y > < s t r i n g > F / D < / s t r i n g > < / k e y > < v a l u e > < i n t > 7 0 < / i n t > < / v a l u e > < / i t e m > < i t e m > < k e y > < s t r i n g > T o p   1 0   % < / s t r i n g > < / k e y > < v a l u e > < i n t > 1 1 2 < / i n t > < / v a l u e > < / i t e m > < i t e m > < k e y > < s t r i n g > W i n   % < / s t r i n g > < / k e y > < v a l u e > < i n t > 9 2 < / i n t > < / v a l u e > < / i t e m > < / C o l u m n W i d t h s > < C o l u m n D i s p l a y I n d e x > < i t e m > < k e y > < s t r i n g > S r .   N o . < / s t r i n g > < / k e y > < v a l u e > < i n t > 0 < / i n t > < / v a l u e > < / i t e m > < i t e m > < k e y > < s t r i n g > C o u n t r y < / s t r i n g > < / k e y > < v a l u e > < i n t > 1 < / i n t > < / v a l u e > < / i t e m > < i t e m > < k e y > < s t r i n g > O r i g i n   C o n t i n e n t < / s t r i n g > < / k e y > < v a l u e > < i n t > 2 < / i n t > < / v a l u e > < / i t e m > < i t e m > < k e y > < s t r i n g > P l a y e r   N a m e < / s t r i n g > < / k e y > < v a l u e > < i n t > 3 < / i n t > < / v a l u e > < / i t e m > < i t e m > < k e y > < s t r i n g > S e x < / s t r i n g > < / k e y > < v a l u e > < i n t > 4 < / i n t > < / v a l u e > < / i t e m > < i t e m > < k e y > < s t r i n g > R o l e < / s t r i n g > < / k e y > < v a l u e > < i n t > 5 < / i n t > < / v a l u e > < / i t e m > < i t e m > < k e y > < s t r i n g > A n i m e < / s t r i n g > < / k e y > < v a l u e > < i n t > 6 < / i n t > < / v a l u e > < / i t e m > < i t e m > < k e y > < s t r i n g > A f f i l i a t i o n < / s t r i n g > < / k e y > < v a l u e > < i n t > 7 < / i n t > < / v a l u e > < / i t e m > < i t e m > < k e y > < s t r i n g > H a n d   U s e < / s t r i n g > < / k e y > < v a l u e > < i n t > 8 < / i n t > < / v a l u e > < / i t e m > < i t e m > < k e y > < s t r i n g > R a n g e < / s t r i n g > < / k e y > < v a l u e > < i n t > 9 < / i n t > < / v a l u e > < / i t e m > < i t e m > < k e y > < s t r i n g > H o n o r < / s t r i n g > < / k e y > < v a l u e > < i n t > 1 0 < / i n t > < / v a l u e > < / i t e m > < i t e m > < k e y > < s t r i n g > O p e n i n g   B e r r y < / s t r i n g > < / k e y > < v a l u e > < i n t > 1 1 < / i n t > < / v a l u e > < / i t e m > < i t e m > < k e y > < s t r i n g > F i n a l     B e r r y < / s t r i n g > < / k e y > < v a l u e > < i n t > 1 2 < / i n t > < / v a l u e > < / i t e m > < i t e m > < k e y > < s t r i n g > M a t c h e s   P l a y e d < / s t r i n g > < / k e y > < v a l u e > < i n t > 1 3 < / i n t > < / v a l u e > < / i t e m > < i t e m > < k e y > < s t r i n g > W i n s < / s t r i n g > < / k e y > < v a l u e > < i n t > 1 4 < / i n t > < / v a l u e > < / i t e m > < i t e m > < k e y > < s t r i n g > T o p 1 0 < / s t r i n g > < / k e y > < v a l u e > < i n t > 1 5 < / i n t > < / v a l u e > < / i t e m > < i t e m > < k e y > < s t r i n g > K i l l s < / s t r i n g > < / k e y > < v a l u e > < i n t > 1 6 < / i n t > < / v a l u e > < / i t e m > < i t e m > < k e y > < s t r i n g > R e s c u e s < / s t r i n g > < / k e y > < v a l u e > < i n t > 1 7 < / i n t > < / v a l u e > < / i t e m > < i t e m > < k e y > < s t r i n g > F / D < / s t r i n g > < / k e y > < v a l u e > < i n t > 1 8 < / i n t > < / v a l u e > < / i t e m > < i t e m > < k e y > < s t r i n g > T o p   1 0   % < / s t r i n g > < / k e y > < v a l u e > < i n t > 1 9 < / i n t > < / v a l u e > < / i t e m > < i t e m > < k e y > < s t r i n g > W i n   % < / s t r i n g > < / k e y > < v a l u e > < i n t > 2 0 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 G o l d e n   D a w n s 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 G o l d e n   D a w n s 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 C o l u m n s \ S r .   N o . < / K e y > < / D i a g r a m O b j e c t K e y > < D i a g r a m O b j e c t K e y > < K e y > C o l u m n s \ C o u n t r y < / K e y > < / D i a g r a m O b j e c t K e y > < D i a g r a m O b j e c t K e y > < K e y > C o l u m n s \ O r i g i n   C o n t i n e n t < / K e y > < / D i a g r a m O b j e c t K e y > < D i a g r a m O b j e c t K e y > < K e y > C o l u m n s \ P l a y e r   N a m e < / K e y > < / D i a g r a m O b j e c t K e y > < D i a g r a m O b j e c t K e y > < K e y > C o l u m n s \ S e x < / K e y > < / D i a g r a m O b j e c t K e y > < D i a g r a m O b j e c t K e y > < K e y > C o l u m n s \ R o l e < / K e y > < / D i a g r a m O b j e c t K e y > < D i a g r a m O b j e c t K e y > < K e y > C o l u m n s \ A n i m e < / K e y > < / D i a g r a m O b j e c t K e y > < D i a g r a m O b j e c t K e y > < K e y > C o l u m n s \ A f f i l i a t i o n < / K e y > < / D i a g r a m O b j e c t K e y > < D i a g r a m O b j e c t K e y > < K e y > C o l u m n s \ H a n d   U s e < / K e y > < / D i a g r a m O b j e c t K e y > < D i a g r a m O b j e c t K e y > < K e y > C o l u m n s \ R a n g e < / K e y > < / D i a g r a m O b j e c t K e y > < D i a g r a m O b j e c t K e y > < K e y > C o l u m n s \ H o n o r < / K e y > < / D i a g r a m O b j e c t K e y > < D i a g r a m O b j e c t K e y > < K e y > C o l u m n s \ O p e n i n g   B e r r y < / K e y > < / D i a g r a m O b j e c t K e y > < D i a g r a m O b j e c t K e y > < K e y > C o l u m n s \ F i n a l     B e r r y < / K e y > < / D i a g r a m O b j e c t K e y > < D i a g r a m O b j e c t K e y > < K e y > C o l u m n s \ M a t c h e s   P l a y e d < / K e y > < / D i a g r a m O b j e c t K e y > < D i a g r a m O b j e c t K e y > < K e y > C o l u m n s \ W i n s < / K e y > < / D i a g r a m O b j e c t K e y > < D i a g r a m O b j e c t K e y > < K e y > C o l u m n s \ T o p 1 0 < / K e y > < / D i a g r a m O b j e c t K e y > < D i a g r a m O b j e c t K e y > < K e y > C o l u m n s \ K i l l s < / K e y > < / D i a g r a m O b j e c t K e y > < D i a g r a m O b j e c t K e y > < K e y > C o l u m n s \ R e s c u e s < / K e y > < / D i a g r a m O b j e c t K e y > < D i a g r a m O b j e c t K e y > < K e y > C o l u m n s \ F / D < / K e y > < / D i a g r a m O b j e c t K e y > < D i a g r a m O b j e c t K e y > < K e y > C o l u m n s \ T o p   1 0   % < / K e y > < / D i a g r a m O b j e c t K e y > < D i a g r a m O b j e c t K e y > < K e y > C o l u m n s \ W i n   % < / K e y > < / D i a g r a m O b j e c t K e y > < D i a g r a m O b j e c t K e y > < K e y > M e a s u r e s \ S u m   o f   W i n s < / K e y > < / D i a g r a m O b j e c t K e y > < D i a g r a m O b j e c t K e y > < K e y > M e a s u r e s \ S u m   o f   W i n s \ T a g I n f o \ F o r m u l a < / K e y > < / D i a g r a m O b j e c t K e y > < D i a g r a m O b j e c t K e y > < K e y > M e a s u r e s \ S u m   o f   W i n s \ T a g I n f o \ V a l u e < / K e y > < / D i a g r a m O b j e c t K e y > < D i a g r a m O b j e c t K e y > < K e y > L i n k s \ & l t ; C o l u m n s \ S u m   o f   W i n s & g t ; - & l t ; M e a s u r e s \ W i n s & g t ; < / K e y > < / D i a g r a m O b j e c t K e y > < D i a g r a m O b j e c t K e y > < K e y > L i n k s \ & l t ; C o l u m n s \ S u m   o f   W i n s & g t ; - & l t ; M e a s u r e s \ W i n s & g t ; \ C O L U M N < / K e y > < / D i a g r a m O b j e c t K e y > < D i a g r a m O b j e c t K e y > < K e y > L i n k s \ & l t ; C o l u m n s \ S u m   o f   W i n s & g t ; - & l t ; M e a s u r e s \ W i n s & g t ; \ M E A S U R E 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 C o l u m n s \ S r .   N o . 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 C o l u m n s \ O r i g i n   C o n t i n e n t 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 C o l u m n s \ P l a y e r   N a m e 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 C o l u m n s \ S e x 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 C o l u m n s \ A n i m e 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 C o l u m n s \ A f f i l i a t i o n 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 C o l u m n s \ H a n d   U s e 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 C o l u m n s \ R a n g e 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 C o l u m n s \ H o n o r 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 C o l u m n s \ O p e n i n g   B e r r y 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 C o l u m n s \ F i n a l     B e r r y 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 C o l u m n s \ M a t c h e s   P l a y e d 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 C o l u m n s \ W i n s 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 C o l u m n s \ T o p 1 0 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 C o l u m n s \ K i l l s 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 C o l u m n s \ R e s c u e s 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 C o l u m n s \ F / D 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 C o l u m n s \ T o p   1 0   % 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 C o l u m n s \ W i n   % 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 W i n s < / K e y > < / a : K e y > < a : V a l u e   i : t y p e = " M e a s u r e G r i d N o d e V i e w S t a t e " > < C o l u m n > 1 4 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 W i n s \ T a g I n f o \ F o r m u l a 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 W i n s \ T a g I n f o \ V a l u e 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 W i n s & g t ; - & l t ; M e a s u r e s \ W i n s & g t ; 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 W i n s & g t ; - & l t ; M e a s u r e s \ W i n s & g t ; \ C O L U M N 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 W i n s & g t ; - & l t ; M e a s u r e s \ W i n s & g t ; \ M E A S U R E 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 T a b l e 9 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 T a b l e 9 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 C o l u m n s \ 2 0 2 3   /   S T A T . 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 C o l u m n s \ 2 0 2 3   /   S T A T . 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 T a b l e 6 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 T a b l e 6 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 C o l u m n s \ C o l u m n 1 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 C o l u m n s \ C o l u m n 1 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 M a t c h   D a t a < / K e y > < / D i a g r a m O b j e c t K e y > < D i a g r a m O b j e c t K e y > < K e y > A c t i o n s \ A d d   t o   h i e r a r c h y   F o r   & l t ; T a b l e s \ M a t c h   D a t a \ H i e r a r c h i e s \ H i e r a r c h y 1 & g t ; < / K e y > < / D i a g r a m O b j e c t K e y > < D i a g r a m O b j e c t K e y > < K e y > A c t i o n s \ A d d   t o   h i e r a r c h y   F o r   & l t ; T a b l e s \ M a t c h   D a t a \ H i e r a r c h i e s \ H i e r a r c h y 2 & g t ; < / K e y > < / D i a g r a m O b j e c t K e y > < D i a g r a m O b j e c t K e y > < K e y > A c t i o n s \ M o v e   t o   a   H i e r a r c h y   i n   T a b l e   M a t c h   D a t a < / K e y > < / D i a g r a m O b j e c t K e y > < D i a g r a m O b j e c t K e y > < K e y > A c t i o n s \ M o v e   i n t o   h i e r a r c h y   F o r   & l t ; T a b l e s \ M a t c h   D a t a \ H i e r a r c h i e s \ H i e r a r c h y 1 & g t ; < / K e y > < / D i a g r a m O b j e c t K e y > < D i a g r a m O b j e c t K e y > < K e y > A c t i o n s \ M o v e   i n t o   h i e r a r c h y   F o r   & l t ; T a b l e s \ M a t c h   D a t a \ H i e r a r c h i e s \ H i e r a r c h y 2 & g t ; 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 T a g s \ T a b l e s \ & l t ; T a b l e s \ G o l d e n   D a w n s & g t ; < / K e y > < / D i a g r a m O b j e c t K e y > < D i a g r a m O b j e c t K e y > < K e y > D y n a m i c   T a g s \ T a b l e s \ & l t ; T a b l e s \ M a t c h   D a t a & g t ; < / K e y > < / D i a g r a m O b j e c t K e y > < D i a g r a m O b j e c t K e y > < K e y > D y n a m i c   T a g s \ H i e r a r c h i e s \ & l t ; T a b l e s \ M a t c h   D a t a \ H i e r a r c h i e s \ H i e r a r c h y 1 & g t ; < / K e y > < / D i a g r a m O b j e c t K e y > < D i a g r a m O b j e c t K e y > < K e y > D y n a m i c   T a g s \ H i e r a r c h i e s \ & l t ; T a b l e s \ M a t c h   D a t a \ H i e r a r c h i e s \ H i e r a r c h y 2 & g t ; < / K e y > < / D i a g r a m O b j e c t K e y > < D i a g r a m O b j e c t K e y > < K e y > D y n a m i c   T a g s \ T a b l e s \ & l t ; T a b l e s \ T a b l e 9 & g t ; < / K e y > < / D i a g r a m O b j e c t K e y > < D i a g r a m O b j e c t K e y > < K e y > D y n a m i c   T a g s \ T a b l e s \ & l t ; T a b l e s \ T a b l e 6 & g t ; < / K e y > < / D i a g r a m O b j e c t K e y > < D i a g r a m O b j e c t K e y > < K e y > T a b l e s \ G o l d e n   D a w n s < / K e y > < / D i a g r a m O b j e c t K e y > < D i a g r a m O b j e c t K e y > < K e y > T a b l e s \ G o l d e n   D a w n s \ C o l u m n s \ S r .   N o . < / K e y > < / D i a g r a m O b j e c t K e y > < D i a g r a m O b j e c t K e y > < K e y > T a b l e s \ G o l d e n   D a w n s \ C o l u m n s \ C o u n t r y < / K e y > < / D i a g r a m O b j e c t K e y > < D i a g r a m O b j e c t K e y > < K e y > T a b l e s \ G o l d e n   D a w n s \ C o l u m n s \ O r i g i n   C o n t i n e n t < / K e y > < / D i a g r a m O b j e c t K e y > < D i a g r a m O b j e c t K e y > < K e y > T a b l e s \ G o l d e n   D a w n s \ C o l u m n s \ P l a y e r   N a m e < / K e y > < / D i a g r a m O b j e c t K e y > < D i a g r a m O b j e c t K e y > < K e y > T a b l e s \ G o l d e n   D a w n s \ C o l u m n s \ S e x < / K e y > < / D i a g r a m O b j e c t K e y > < D i a g r a m O b j e c t K e y > < K e y > T a b l e s \ G o l d e n   D a w n s \ C o l u m n s \ R o l e < / K e y > < / D i a g r a m O b j e c t K e y > < D i a g r a m O b j e c t K e y > < K e y > T a b l e s \ G o l d e n   D a w n s \ C o l u m n s \ A n i m e < / K e y > < / D i a g r a m O b j e c t K e y > < D i a g r a m O b j e c t K e y > < K e y > T a b l e s \ G o l d e n   D a w n s \ C o l u m n s \ A f f i l i a t i o n < / K e y > < / D i a g r a m O b j e c t K e y > < D i a g r a m O b j e c t K e y > < K e y > T a b l e s \ G o l d e n   D a w n s \ C o l u m n s \ H a n d   U s e < / K e y > < / D i a g r a m O b j e c t K e y > < D i a g r a m O b j e c t K e y > < K e y > T a b l e s \ G o l d e n   D a w n s \ C o l u m n s \ R a n g e < / K e y > < / D i a g r a m O b j e c t K e y > < D i a g r a m O b j e c t K e y > < K e y > T a b l e s \ G o l d e n   D a w n s \ C o l u m n s \ H o n o r < / K e y > < / D i a g r a m O b j e c t K e y > < D i a g r a m O b j e c t K e y > < K e y > T a b l e s \ G o l d e n   D a w n s \ C o l u m n s \ O p e n i n g   B e r r y < / K e y > < / D i a g r a m O b j e c t K e y > < D i a g r a m O b j e c t K e y > < K e y > T a b l e s \ G o l d e n   D a w n s \ C o l u m n s \ F i n a l     B e r r y < / K e y > < / D i a g r a m O b j e c t K e y > < D i a g r a m O b j e c t K e y > < K e y > T a b l e s \ G o l d e n   D a w n s \ C o l u m n s \ M a t c h e s   P l a y e d < / K e y > < / D i a g r a m O b j e c t K e y > < D i a g r a m O b j e c t K e y > < K e y > T a b l e s \ G o l d e n   D a w n s \ C o l u m n s \ W i n s < / K e y > < / D i a g r a m O b j e c t K e y > < D i a g r a m O b j e c t K e y > < K e y > T a b l e s \ G o l d e n   D a w n s \ C o l u m n s \ T o p 1 0 < / K e y > < / D i a g r a m O b j e c t K e y > < D i a g r a m O b j e c t K e y > < K e y > T a b l e s \ G o l d e n   D a w n s \ C o l u m n s \ K i l l s < / K e y > < / D i a g r a m O b j e c t K e y > < D i a g r a m O b j e c t K e y > < K e y > T a b l e s \ G o l d e n   D a w n s \ C o l u m n s \ R e s c u e s < / K e y > < / D i a g r a m O b j e c t K e y > < D i a g r a m O b j e c t K e y > < K e y > T a b l e s \ G o l d e n   D a w n s \ C o l u m n s \ F / D < / K e y > < / D i a g r a m O b j e c t K e y > < D i a g r a m O b j e c t K e y > < K e y > T a b l e s \ G o l d e n   D a w n s \ C o l u m n s \ T o p   1 0   % < / K e y > < / D i a g r a m O b j e c t K e y > < D i a g r a m O b j e c t K e y > < K e y > T a b l e s \ G o l d e n   D a w n s \ C o l u m n s \ W i n   % < / K e y > < / D i a g r a m O b j e c t K e y > < D i a g r a m O b j e c t K e y > < K e y > T a b l e s \ G o l d e n   D a w n s \ M e a s u r e s \ S u m   o f   W i n s < / K e y > < / D i a g r a m O b j e c t K e y > < D i a g r a m O b j e c t K e y > < K e y > T a b l e s \ G o l d e n   D a w n s \ S u m   o f   W i n s \ A d d i t i o n a l   I n f o \ I m p l i c i t   M e a s u r e < / K e y > < / D i a g r a m O b j e c t K e y > < D i a g r a m O b j e c t K e y > < K e y > T a b l e s \ M a t c h   D a t a < / K e y > < / D i a g r a m O b j e c t K e y > < D i a g r a m O b j e c t K e y > < K e y > T a b l e s \ M a t c h   D a t a \ C o l u m n s \ S r .   N o . < / K e y > < / D i a g r a m O b j e c t K e y > < D i a g r a m O b j e c t K e y > < K e y > T a b l e s \ M a t c h   D a t a \ C o l u m n s \ C o u n t r y < / K e y > < / D i a g r a m O b j e c t K e y > < D i a g r a m O b j e c t K e y > < K e y > T a b l e s \ M a t c h   D a t a \ C o l u m n s \ O r i g i n   C o n t i n e n t < / K e y > < / D i a g r a m O b j e c t K e y > < D i a g r a m O b j e c t K e y > < K e y > T a b l e s \ M a t c h   D a t a \ C o l u m n s \ P l a y e r   N a m e < / K e y > < / D i a g r a m O b j e c t K e y > < D i a g r a m O b j e c t K e y > < K e y > T a b l e s \ M a t c h   D a t a \ C o l u m n s \ S e x < / K e y > < / D i a g r a m O b j e c t K e y > < D i a g r a m O b j e c t K e y > < K e y > T a b l e s \ M a t c h   D a t a \ C o l u m n s \ R o l e < / K e y > < / D i a g r a m O b j e c t K e y > < D i a g r a m O b j e c t K e y > < K e y > T a b l e s \ M a t c h   D a t a \ C o l u m n s \ A n i m e < / K e y > < / D i a g r a m O b j e c t K e y > < D i a g r a m O b j e c t K e y > < K e y > T a b l e s \ M a t c h   D a t a \ C o l u m n s \ A f f i l i a t i o n < / K e y > < / D i a g r a m O b j e c t K e y > < D i a g r a m O b j e c t K e y > < K e y > T a b l e s \ M a t c h   D a t a \ C o l u m n s \ H a n d   U s e < / K e y > < / D i a g r a m O b j e c t K e y > < D i a g r a m O b j e c t K e y > < K e y > T a b l e s \ M a t c h   D a t a \ C o l u m n s \ R a n g e < / K e y > < / D i a g r a m O b j e c t K e y > < D i a g r a m O b j e c t K e y > < K e y > T a b l e s \ M a t c h   D a t a \ C o l u m n s \ H o n o r < / K e y > < / D i a g r a m O b j e c t K e y > < D i a g r a m O b j e c t K e y > < K e y > T a b l e s \ M a t c h   D a t a \ C o l u m n s \ O p e n i n g   B e r r y < / K e y > < / D i a g r a m O b j e c t K e y > < D i a g r a m O b j e c t K e y > < K e y > T a b l e s \ M a t c h   D a t a \ C o l u m n s \ F i n a l     B e r r y < / K e y > < / D i a g r a m O b j e c t K e y > < D i a g r a m O b j e c t K e y > < K e y > T a b l e s \ M a t c h   D a t a \ C o l u m n s \ M a t c h e s   P l a y e d < / K e y > < / D i a g r a m O b j e c t K e y > < D i a g r a m O b j e c t K e y > < K e y > T a b l e s \ M a t c h   D a t a \ C o l u m n s \ W i n s < / K e y > < / D i a g r a m O b j e c t K e y > < D i a g r a m O b j e c t K e y > < K e y > T a b l e s \ M a t c h   D a t a \ C o l u m n s \ T o p 1 0 < / K e y > < / D i a g r a m O b j e c t K e y > < D i a g r a m O b j e c t K e y > < K e y > T a b l e s \ M a t c h   D a t a \ C o l u m n s \ K i l l s < / K e y > < / D i a g r a m O b j e c t K e y > < D i a g r a m O b j e c t K e y > < K e y > T a b l e s \ M a t c h   D a t a \ C o l u m n s \ F / D < / K e y > < / D i a g r a m O b j e c t K e y > < D i a g r a m O b j e c t K e y > < K e y > T a b l e s \ M a t c h   D a t a \ C o l u m n s \ R e s c u e s < / K e y > < / D i a g r a m O b j e c t K e y > < D i a g r a m O b j e c t K e y > < K e y > T a b l e s \ M a t c h   D a t a \ C o l u m n s \ T o p   1 0   % < / K e y > < / D i a g r a m O b j e c t K e y > < D i a g r a m O b j e c t K e y > < K e y > T a b l e s \ M a t c h   D a t a \ C o l u m n s \ W i n   % < / K e y > < / D i a g r a m O b j e c t K e y > < D i a g r a m O b j e c t K e y > < K e y > T a b l e s \ M a t c h   D a t a \ H i e r a r c h i e s \ H i e r a r c h y 1 < / K e y > < / D i a g r a m O b j e c t K e y > < D i a g r a m O b j e c t K e y > < K e y > T a b l e s \ M a t c h   D a t a \ H i e r a r c h y 1 \ A d d i t i o n a l   I n f o \ H i n t   T e x t < / K e y > < / D i a g r a m O b j e c t K e y > < D i a g r a m O b j e c t K e y > < K e y > T a b l e s \ M a t c h   D a t a \ H i e r a r c h i e s \ H i e r a r c h y 2 < / K e y > < / D i a g r a m O b j e c t K e y > < D i a g r a m O b j e c t K e y > < K e y > T a b l e s \ M a t c h   D a t a \ H i e r a r c h y 2 \ A d d i t i o n a l   I n f o \ H i n t   T e x t < / K e y > < / D i a g r a m O b j e c t K e y > < D i a g r a m O b j e c t K e y > < K e y > T a b l e s \ M a t c h   D a t a \ M e a s u r e s \ C o u n t   o f   F i n a l     B e r r y < / K e y > < / D i a g r a m O b j e c t K e y > < D i a g r a m O b j e c t K e y > < K e y > T a b l e s \ M a t c h   D a t a \ C o u n t   o f   F i n a l     B e r r y \ A d d i t i o n a l   I n f o \ I m p l i c i t   M e a s u r e < / K e y > < / D i a g r a m O b j e c t K e y > < D i a g r a m O b j e c t K e y > < K e y > T a b l e s \ M a t c h   D a t a \ M e a s u r e s \ S u m   o f   M a t c h e s   P l a y e d < / K e y > < / D i a g r a m O b j e c t K e y > < D i a g r a m O b j e c t K e y > < K e y > T a b l e s \ M a t c h   D a t a \ S u m   o f   M a t c h e s   P l a y e d \ A d d i t i o n a l   I n f o \ I m p l i c i t   M e a s u r e < / K e y > < / D i a g r a m O b j e c t K e y > < D i a g r a m O b j e c t K e y > < K e y > T a b l e s \ M a t c h   D a t a \ M e a s u r e s \ S u m   o f   W i n s   2 < / K e y > < / D i a g r a m O b j e c t K e y > < D i a g r a m O b j e c t K e y > < K e y > T a b l e s \ M a t c h   D a t a \ S u m   o f   W i n s   2 \ A d d i t i o n a l   I n f o \ I m p l i c i t   M e a s u r e < / K e y > < / D i a g r a m O b j e c t K e y > < D i a g r a m O b j e c t K e y > < K e y > T a b l e s \ M a t c h   D a t a \ M e a s u r e s \ S u m   o f   K i l l s < / K e y > < / D i a g r a m O b j e c t K e y > < D i a g r a m O b j e c t K e y > < K e y > T a b l e s \ M a t c h   D a t a \ S u m   o f   K i l l s \ A d d i t i o n a l   I n f o \ I m p l i c i t   M e a s u r e < / K e y > < / D i a g r a m O b j e c t K e y > < D i a g r a m O b j e c t K e y > < K e y > T a b l e s \ T a b l e 9 < / K e y > < / D i a g r a m O b j e c t K e y > < D i a g r a m O b j e c t K e y > < K e y > T a b l e s \ T a b l e 9 \ C o l u m n s \ 2 0 2 3   /   S T A T . < / K e y > < / D i a g r a m O b j e c t K e y > < D i a g r a m O b j e c t K e y > < K e y > T a b l e s \ T a b l e 6 < / K e y > < / D i a g r a m O b j e c t K e y > < D i a g r a m O b j e c t K e y > < K e y > T a b l e s \ T a b l e 6 \ C o l u m n s \ C o l u m n 1 < / K e y > < / D i a g r a m O b j e c t K e y > < D i a g r a m O b j e c t K e y > < K e y > R e l a t i o n s h i p s \ & l t ; T a b l e s \ M a t c h   D a t a \ C o l u m n s \ T o p 1 0 & g t ; - & l t ; T a b l e s \ G o l d e n   D a w n s \ C o l u m n s \ F / D & g t ; < / K e y > < / D i a g r a m O b j e c t K e y > < D i a g r a m O b j e c t K e y > < K e y > R e l a t i o n s h i p s \ & l t ; T a b l e s \ M a t c h   D a t a \ C o l u m n s \ T o p 1 0 & g t ; - & l t ; T a b l e s \ G o l d e n   D a w n s \ C o l u m n s \ F / D & g t ; \ F K < / K e y > < / D i a g r a m O b j e c t K e y > < D i a g r a m O b j e c t K e y > < K e y > R e l a t i o n s h i p s \ & l t ; T a b l e s \ M a t c h   D a t a \ C o l u m n s \ T o p 1 0 & g t ; - & l t ; T a b l e s \ G o l d e n   D a w n s \ C o l u m n s \ F / D & g t ; \ P K < / K e y > < / D i a g r a m O b j e c t K e y > < D i a g r a m O b j e c t K e y > < K e y > R e l a t i o n s h i p s \ & l t ; T a b l e s \ M a t c h   D a t a \ C o l u m n s \ T o p 1 0 & g t ; - & l t ; T a b l e s \ G o l d e n   D a w n s \ C o l u m n s \ F / D & g t ; \ C r o s s F i l t e r < / K e y > < / D i a g r a m O b j e c t K e y > < D i a g r a m O b j e c t K e y > < K e y > R e l a t i o n s h i p s \ & l t ; T a b l e s \ M a t c h   D a t a \ C o l u m n s \ W i n   % & g t ; - & l t ; T a b l e s \ G o l d e n   D a w n s \ C o l u m n s \ K i l l s & g t ; < / K e y > < / D i a g r a m O b j e c t K e y > < D i a g r a m O b j e c t K e y > < K e y > R e l a t i o n s h i p s \ & l t ; T a b l e s \ M a t c h   D a t a \ C o l u m n s \ W i n   % & g t ; - & l t ; T a b l e s \ G o l d e n   D a w n s \ C o l u m n s \ K i l l s & g t ; \ F K < / K e y > < / D i a g r a m O b j e c t K e y > < D i a g r a m O b j e c t K e y > < K e y > R e l a t i o n s h i p s \ & l t ; T a b l e s \ M a t c h   D a t a \ C o l u m n s \ W i n   % & g t ; - & l t ; T a b l e s \ G o l d e n   D a w n s \ C o l u m n s \ K i l l s & g t ; \ P K < / K e y > < / D i a g r a m O b j e c t K e y > < D i a g r a m O b j e c t K e y > < K e y > R e l a t i o n s h i p s \ & l t ; T a b l e s \ M a t c h   D a t a \ C o l u m n s \ W i n   % & g t ; - & l t ; T a b l e s \ G o l d e n   D a w n s \ C o l u m n s \ K i l l s & g t ; \ C r o s s F i l t e r < / K e y > < / D i a g r a m O b j e c t K e y > < / A l l K e y s > < S e l e c t e d K e y s > < D i a g r a m O b j e c t K e y > < K e y > T a b l e s \ M a t c h   D a t a \ C o l u m n s \ O p e n i n g   B e r r y 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 M a t c h   D a t a 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 & l t ; T a b l e s \ M a t c h   D a t a \ H i e r a r c h i e s \ H i e r a r c h y 1 & g t ; 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 & l t ; T a b l e s \ M a t c h   D a t a \ H i e r a r c h i e s \ H i e r a r c h y 2 & g t ; 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 M a t c h   D a t a 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 & l t ; T a b l e s \ M a t c h   D a t a \ H i e r a r c h i e s \ H i e r a r c h y 1 & g t ; 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 & l t ; T a b l e s \ M a t c h   D a t a \ H i e r a r c h i e s \ H i e r a r c h y 2 & g t ; 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 T a g s \ T a b l e s \ & l t ; T a b l e s \ G o l d e n   D a w n s & g t ; 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 T a g s \ T a b l e s \ & l t ; T a b l e s \ M a t c h   D a t a & g t ; 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 T a g s \ H i e r a r c h i e s \ & l t ; T a b l e s \ M a t c h   D a t a \ H i e r a r c h i e s \ H i e r a r c h y 1 & g t ; 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 T a g s \ H i e r a r c h i e s \ & l t ; T a b l e s \ M a t c h   D a t a \ H i e r a r c h i e s \ H i e r a r c h y 2 & g t ; 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 T a g s \ T a b l e s \ & l t ; T a b l e s \ T a b l e 9 & g t ; 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 T a g s \ T a b l e s \ & l t ; T a b l e s \ T a b l e 6 & g t ; 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 T a b l e s \ G o l d e n   D a w n s < / K e y > < / a : K e y > < a : V a l u e   i : t y p e = " D i a g r a m D i s p l a y N o d e V i e w S t a t e " > < H e i g h t > 2 1 4 < / H e i g h t > < I s E x p a n d e d > t r u e < / I s E x p a n d e d > < L a y e d O u t > t r u e < / L a y e d O u t > < S c r o l l V e r t i c a l O f f s e t > 1 0 0 . 4 7 3 3 3 3 3 3 3 3 3 3 1 3 < / S c r o l l V e r t i c a l O f f s e t > < W i d t h > 2 6 5 . 5 9 9 9 9 9 9 9 9 9 9 9 9 7 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 D a w n s \ C o l u m n s \ S r .   N o . 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 D a w n s \ C o l u m n s \ O r i g i n  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 D a w n s \ C o l u m n s \ P l a y e r 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 D a w n s \ C o l u m n s \ S e x 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 D a w n s \ C o l u m n s \ R o l e 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 D a w n s \ C o l u m n s \ A n i m e 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 D a w n s \ C o l u m n s \ A f f i l i a t i o n 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 D a w n s \ C o l u m n s \ H a n d  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 D a w n s \ C o l u m n s \ H o n o r 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 D a w n s \ C o l u m n s \ O p e n i n g   B e r r y 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 D a w n s \ C o l u m n s \ F i n a l     B e r r y 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 D a w n s \ C o l u m n s \ M a t c h e s   P l a y e d 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 D a w n s \ C o l u m n s \ W i n s 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 D a w n s \ C o l u m n s \ T o p 1 0 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 D a w n s \ C o l u m n s \ K i l l s 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 D a w n s \ C o l u m n s \ R e s c u e s 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 D a w n s \ C o l u m n s \ F / D 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 D a w n s \ C o l u m n s \ T o p   1 0 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 D a w n s \ C o l u m n s \ W i n 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 D a w n s \ M e a s u r e s \ S u m   o f   W i n s 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 T a b l e s \ G o l d e n   D a w n s \ S u m   o f   W i n s \ A d d i t i o n a l 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 T a b l e s \ M a t c h   D a t a < / K e y > < / a : K e y > < a : V a l u e   i : t y p e = " D i a g r a m D i s p l a y N o d e V i e w S t a t e " > < H e i g h t > 2 1 1 . 2 0 0 0 0 0 0 0 0 0 0 0 0 5 < / H e i g h t > < I s E x p a n d e d > t r u e < / I s E x p a n d e d > < L a y e d O u t > t r u e < / L a y e d O u t > < L e f t > 3 7 2 . 3 0 3 8 1 0 5 6 7 6 6 5 8 3 < / L e f t > < S c r o l l V e r t i c a l O f f s e t > 1 8 9 . 8 7 9 9 9 9 9 9 9 9 9 9 6 5 < / S c r o l l V e r t i c a l O f f s e t > < T a b I n d e x > 1 < / T a b I n d e x > < W i d t h > 2 7 2 . 0 0 0 0 0 0 0 0 0 0 0 0 0 6 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 D a t a \ C o l u m n s \ S r .   N o . 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 D a t a \ C o l u m n s \ C o u n t r y 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 D a t a \ C o l u m n s \ O r i g i n   C o n t i n e n t 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 D a t a \ C o l u m n s \ P l a y e r 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 D a t a \ C o l u m n s \ S e x 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 D a t a \ C o l u m n s \ R o l e 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 D a t a \ C o l u m n s \ A n i m e 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 D a t a \ C o l u m n s \ A f f i l i a t i o n 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 D a t a \ C o l u m n s \ H a n d   U s e 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 D a t a \ C o l u m n s \ R a n g e 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 D a t a \ C o l u m n s \ H o n o r 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 D a t a \ C o l u m n s \ O p e n i n g   B e r r y 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 D a t a \ C o l u m n s \ F i n a l     B e r r y 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 D a t a \ C o l u m n s \ M a t c h e s   P l a y e d 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 D a t a \ C o l u m n s \ W i n s 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 D a t a \ C o l u m n s \ T o p 1 0 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 D a t a \ C o l u m n s \ K i l l s 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 D a t a \ C o l u m n s \ F / D 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 D a t a \ C o l u m n s \ R e s c u e s 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 D a t a \ C o l u m n s \ T o p   1 0 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 D a t a \ C o l u m n s \ W i n 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 D a t a \ H i e r a r c h i e s \ H i e r a r c h y 1 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 D a t a \ H i e r a r c h y 1 \ A d d i t i o n a l   I n f o \ H i n t   T e x t 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 T a b l e s \ M a t c h   D a t a \ H i e r a r c h i e s \ H i e r a r c h y 2 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 D a t a \ H i e r a r c h y 2 \ A d d i t i o n a l   I n f o \ H i n t   T e x t 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 T a b l e s \ M a t c h   D a t a \ M e a s u r e s \ C o u n t   o f   F i n a l     B e r r y 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 D a t a \ C o u n t   o f   F i n a l     B e r r y \ A d d i t i o n a l 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 T a b l e s \ M a t c h   D a t a \ M e a s u r e s \ S u m   o f   M a t c h e s   P l a y e d 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 D a t a \ S u m   o f   M a t c h e s   P l a y e d \ A d d i t i o n a l 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 T a b l e s \ M a t c h   D a t a \ M e a s u r e s \ S u m   o f   W i n s  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 D a t a \ S u m   o f   W i n s  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 T a b l e s \ M a t c h   D a t a \ M e a s u r e s \ S u m   o f   K i l l s 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 T a b l e s \ M a t c h   D a t a \ S u m   o f   K i l l s \ A d d i t i o n a l 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 T a b l e s \ T a b l e 9 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 7 3 7 . 1 0 3 8 1 0 5 6 7 6 6 5 8 5 < / L e f t > < T a b I n d e x > 2 < / T a b I n d e x > < T o p > 1 2 9 . 4 0 0 0 0 0 0 0 0 0 0 0 0 3 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 T a b l e s \ T a b l e 9 \ C o l u m n s \ 2 0 2 3   /   S T A T . 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 T a b l e s \ T a b l e 6 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 9 7 7 . 1 0 3 8 1 0 5 6 7 6 6 5 7 3 < / L e f t > < T a b I n d e x > 3 < / T a b I n d e x > < T o p > 1 2 9 . 4 0 0 0 0 0 0 0 0 0 0 0 0 3 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 T a b l e s \ T a b l e 6 \ C o l u m n s \ C o l u m n 1 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 R e l a t i o n s h i p s \ & l t ; T a b l e s \ M a t c h   D a t a \ C o l u m n s \ T o p 1 0 & g t ; - & l t ; T a b l e s \ G o l d e n   D a w n s \ C o l u m n s \ F / D & g t ; < / K e y > < / a : K e y > < a : V a l u e   i : t y p e = " D i a g r a m D i s p l a y L i n k V i e w S t a t e " > < A u t o m a t i o n P r o p e r t y H e l p e r T e x t > E n d   p o i n t   1 :   ( 3 5 6 . 3 0 3 8 1 0 5 6 7 6 6 6 , 1 0 6 . 3 ) .   E n d   p o i n t   2 :   ( 2 8 1 . 6 , 1 2 6 . 3 ) 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 3 5 6 . 3 0 3 8 1 0 5 6 7 6 6 5 8 9 < / b : _ x > < b : _ y > 1 0 6 . 3 < / b : _ y > < / b : P o i n t > < b : P o i n t > < b : _ x > 3 2 3 . 4 5 1 9 0 5 5 < / b : _ x > < b : _ y > 1 0 6 . 3 < / b : _ y > < / b : P o i n t > < b : P o i n t > < b : _ x > 3 2 1 . 4 5 1 9 0 5 5 < / b : _ x > < b : _ y > 1 0 8 . 3 < / b : _ y > < / b : P o i n t > < b : P o i n t > < b : _ x > 3 2 1 . 4 5 1 9 0 5 5 < / b : _ x > < b : _ y > 1 2 4 . 3 < / b : _ y > < / b : P o i n t > < b : P o i n t > < b : _ x > 3 1 9 . 4 5 1 9 0 5 5 < / b : _ x > < b : _ y > 1 2 6 . 3 < / b : _ y > < / b : P o i n t > < b : P o i n t > < b : _ x > 2 8 1 . 5 9 9 9 9 9 9 9 9 9 9 9 9 7 < / b : _ x > < b : _ y > 1 2 6 . 3 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 R e l a t i o n s h i p s \ & l t ; T a b l e s \ M a t c h   D a t a \ C o l u m n s \ T o p 1 0 & g t ; - & l t ; T a b l e s \ G o l d e n   D a w n s \ C o l u m n s \ F / D & g t ; \ F K 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 3 5 6 . 3 0 3 8 1 0 5 6 7 6 6 5 8 9 < / b : _ x > < b : _ y > 9 8 . 3 < / b : _ y > < / L a b e l L o c a t i o n > < L o c a t i o n   x m l n s : b = " h t t p : / / s c h e m a s . d a t a c o n t r a c t . o r g / 2 0 0 4 / 0 7 / S y s t e m . W i n d o w s " > < b : _ x > 3 7 2 . 3 0 3 8 1 0 5 6 7 6 6 5 8 9 < / b : _ x > < b : _ y > 1 0 6 . 3 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 R e l a t i o n s h i p s \ & l t ; T a b l e s \ M a t c h   D a t a \ C o l u m n s \ T o p 1 0 & g t ; - & l t ; T a b l e s \ G o l d e n   D a w n s \ C o l u m n s \ F / D & g t ; \ P K 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 2 6 5 . 5 9 9 9 9 9 9 9 9 9 9 9 9 7 < / b : _ x > < b : _ y > 1 1 8 . 3 < / b : _ y > < / L a b e l L o c a t i o n > < L o c a t i o n   x m l n s : b = " h t t p : / / s c h e m a s . d a t a c o n t r a c t . o r g / 2 0 0 4 / 0 7 / S y s t e m . W i n d o w s " > < b : _ x > 2 6 5 . 5 9 9 9 9 9 9 9 9 9 9 9 9 7 < / b : _ x > < b : _ y > 1 2 6 . 3 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 R e l a t i o n s h i p s \ & l t ; T a b l e s \ M a t c h   D a t a \ C o l u m n s \ T o p 1 0 & g t ; - & l t ; T a b l e s \ G o l d e n   D a w n s \ C o l u m n s \ F / D & g t ; \ C r o s s F i l t e r 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 3 5 6 . 3 0 3 8 1 0 5 6 7 6 6 5 8 9 < / b : _ x > < b : _ y > 1 0 6 . 3 < / b : _ y > < / b : P o i n t > < b : P o i n t > < b : _ x > 3 2 3 . 4 5 1 9 0 5 5 < / b : _ x > < b : _ y > 1 0 6 . 3 < / b : _ y > < / b : P o i n t > < b : P o i n t > < b : _ x > 3 2 1 . 4 5 1 9 0 5 5 < / b : _ x > < b : _ y > 1 0 8 . 3 < / b : _ y > < / b : P o i n t > < b : P o i n t > < b : _ x > 3 2 1 . 4 5 1 9 0 5 5 < / b : _ x > < b : _ y > 1 2 4 . 3 < / b : _ y > < / b : P o i n t > < b : P o i n t > < b : _ x > 3 1 9 . 4 5 1 9 0 5 5 < / b : _ x > < b : _ y > 1 2 6 . 3 < / b : _ y > < / b : P o i n t > < b : P o i n t > < b : _ x > 2 8 1 . 5 9 9 9 9 9 9 9 9 9 9 9 9 7 < / b : _ x > < b : _ y > 1 2 6 . 3 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 R e l a t i o n s h i p s \ & l t ; T a b l e s \ M a t c h   D a t a \ C o l u m n s \ W i n   % & g t ; - & l t ; T a b l e s \ G o l d e n   D a w n s \ C o l u m n s \ K i l l s & g t ; < / K e y > < / a : K e y > < a : V a l u e   i : t y p e = " D i a g r a m D i s p l a y L i n k V i e w S t a t e " > < A u t o m a t i o n P r o p e r t y H e l p e r T e x t > E n d   p o i n t   1 :   ( 3 5 6 . 3 0 3 8 1 0 5 6 7 6 6 6 , 8 6 . 3 ) .   E n d   p o i n t   2 :   ( 2 8 1 . 6 , 1 0 6 . 3 ) 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 3 5 6 . 3 0 3 8 1 0 5 6 7 6 6 5 8 9 < / b : _ x > < b : _ y > 8 6 . 3 < / b : _ y > < / b : P o i n t > < b : P o i n t > < b : _ x > 3 1 8 . 4 5 1 9 0 5 5 < / b : _ x > < b : _ y > 8 6 . 3 < / b : _ y > < / b : P o i n t > < b : P o i n t > < b : _ x > 3 1 6 . 4 5 1 9 0 5 5 < / b : _ x > < b : _ y > 8 8 . 3 < / b : _ y > < / b : P o i n t > < b : P o i n t > < b : _ x > 3 1 6 . 4 5 1 9 0 5 5 < / b : _ x > < b : _ y > 1 0 4 . 3 < / b : _ y > < / b : P o i n t > < b : P o i n t > < b : _ x > 3 1 4 . 4 5 1 9 0 5 5 < / b : _ x > < b : _ y > 1 0 6 . 3 < / b : _ y > < / b : P o i n t > < b : P o i n t > < b : _ x > 2 8 1 . 5 9 9 9 9 9 9 9 9 9 9 9 9 1 < / b : _ x > < b : _ y > 1 0 6 . 3 0 0 0 0 0 0 0 0 0 0 0 0 1 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 R e l a t i o n s h i p s \ & l t ; T a b l e s \ M a t c h   D a t a \ C o l u m n s \ W i n   % & g t ; - & l t ; T a b l e s \ G o l d e n   D a w n s \ C o l u m n s \ K i l l s & g t ; \ F K 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 3 5 6 . 3 0 3 8 1 0 5 6 7 6 6 5 8 9 < / b : _ x > < b : _ y > 7 8 . 3 < / b : _ y > < / L a b e l L o c a t i o n > < L o c a t i o n   x m l n s : b = " h t t p : / / s c h e m a s . d a t a c o n t r a c t . o r g / 2 0 0 4 / 0 7 / S y s t e m . W i n d o w s " > < b : _ x > 3 7 2 . 3 0 3 8 1 0 5 6 7 6 6 5 8 9 < / b : _ x > < b : _ y > 8 6 . 3 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 R e l a t i o n s h i p s \ & l t ; T a b l e s \ M a t c h   D a t a \ C o l u m n s \ W i n   % & g t ; - & l t ; T a b l e s \ G o l d e n   D a w n s \ C o l u m n s \ K i l l s & g t ; \ P K 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 2 6 5 . 5 9 9 9 9 9 9 9 9 9 9 9 9 1 < / b : _ x > < b : _ y > 9 8 . 3 0 0 0 0 0 0 0 0 0 0 0 0 1 1 < / b : _ y > < / L a b e l L o c a t i o n > < L o c a t i o n   x m l n s : b = " h t t p : / / s c h e m a s . d a t a c o n t r a c t . o r g / 2 0 0 4 / 0 7 / S y s t e m . W i n d o w s " > < b : _ x > 2 6 5 . 5 9 9 9 9 9 9 9 9 9 9 9 9 7 < / b : _ x > < b : _ y > 1 0 6 . 3 0 0 0 0 0 0 0 0 0 0 0 0 1 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 R e l a t i o n s h i p s \ & l t ; T a b l e s \ M a t c h   D a t a \ C o l u m n s \ W i n   % & g t ; - & l t ; T a b l e s \ G o l d e n   D a w n s \ C o l u m n s \ K i l l s & g t ; \ C r o s s F i l t e r 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 3 5 6 . 3 0 3 8 1 0 5 6 7 6 6 5 8 9 < / b : _ x > < b : _ y > 8 6 . 3 < / b : _ y > < / b : P o i n t > < b : P o i n t > < b : _ x > 3 1 8 . 4 5 1 9 0 5 5 < / b : _ x > < b : _ y > 8 6 . 3 < / b : _ y > < / b : P o i n t > < b : P o i n t > < b : _ x > 3 1 6 . 4 5 1 9 0 5 5 < / b : _ x > < b : _ y > 8 8 . 3 < / b : _ y > < / b : P o i n t > < b : P o i n t > < b : _ x > 3 1 6 . 4 5 1 9 0 5 5 < / b : _ x > < b : _ y > 1 0 4 . 3 < / b : _ y > < / b : P o i n t > < b : P o i n t > < b : _ x > 3 1 4 . 4 5 1 9 0 5 5 < / b : _ x > < b : _ y > 1 0 6 . 3 < / b : _ y > < / b : P o i n t > < b : P o i n t > < b : _ x > 2 8 1 . 5 9 9 9 9 9 9 9 9 9 9 9 9 1 < / b : _ x > < b : _ y > 1 0 6 . 3 0 0 0 0 0 0 0 0 0 0 0 0 1 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l i e n t W i n d o w X M L " > < C u s t o m C o n t e n t > < ! [ C D A T A [ T a b l e 6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 G o l d e n   D a w n s _ 0 e 5 2 2 9 b e - 7 a 8 e - 4 4 7 8 - a 5 d b - d 9 2 6 f d 6 f e 3 f 6 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 M a t c h   D a t a _ 7 1 0 4 0 9 c 0 - a 6 6 e - 4 7 1 c - b 7 6 c - 2 c 7 b 5 1 d 9 3 4 f 7 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 T a b l e 9 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 T a b l e 6 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G o l d e n   D a w n s _ 0 e 5 2 2 9 b e - 7 a 8 e - 4 4 7 8 - a 5 d b - d 9 2 6 f d 6 f e 3 f 6 , M a t c h   D a t a _ 7 1 0 4 0 9 c 0 - a 6 6 e - 4 7 1 c - b 7 6 c - 2 c 7 b 5 1 d 9 3 4 f 7 , T a b l e 9 , T a b l e 6 ] ] > < / C u s t o m C o n t e n t > < / G e m i n i > 
</file>

<file path=customXml/itemProps1.xml><?xml version="1.0" encoding="utf-8"?>
<ds:datastoreItem xmlns:ds="http://schemas.openxmlformats.org/officeDocument/2006/customXml" ds:itemID="{DE8EEA3A-7C57-41AA-9002-D02E588ADFA4}">
  <ds:schemaRefs>
    <ds:schemaRef ds:uri="http://schemas.microsoft.com/DataMashup"/>
  </ds:schemaRefs>
</ds:datastoreItem>
</file>

<file path=customXml/itemProps10.xml><?xml version="1.0" encoding="utf-8"?>
<ds:datastoreItem xmlns:ds="http://schemas.openxmlformats.org/officeDocument/2006/customXml" ds:itemID="{610C9F42-A1CE-43E5-8B6A-35D0D34BDD30}">
  <ds:schemaRefs/>
</ds:datastoreItem>
</file>

<file path=customXml/itemProps11.xml><?xml version="1.0" encoding="utf-8"?>
<ds:datastoreItem xmlns:ds="http://schemas.openxmlformats.org/officeDocument/2006/customXml" ds:itemID="{FF1BEA0F-F8CD-465F-95DE-92D511E6021F}">
  <ds:schemaRefs/>
</ds:datastoreItem>
</file>

<file path=customXml/itemProps12.xml><?xml version="1.0" encoding="utf-8"?>
<ds:datastoreItem xmlns:ds="http://schemas.openxmlformats.org/officeDocument/2006/customXml" ds:itemID="{F52100CC-007A-4831-B8DC-7E8ACD85E24B}">
  <ds:schemaRefs/>
</ds:datastoreItem>
</file>

<file path=customXml/itemProps13.xml><?xml version="1.0" encoding="utf-8"?>
<ds:datastoreItem xmlns:ds="http://schemas.openxmlformats.org/officeDocument/2006/customXml" ds:itemID="{FD0E5CAC-6E61-4765-82E7-F61A1746CF58}">
  <ds:schemaRefs/>
</ds:datastoreItem>
</file>

<file path=customXml/itemProps14.xml><?xml version="1.0" encoding="utf-8"?>
<ds:datastoreItem xmlns:ds="http://schemas.openxmlformats.org/officeDocument/2006/customXml" ds:itemID="{AE6982F0-34A5-4941-8AB9-9DA93E74D74C}">
  <ds:schemaRefs/>
</ds:datastoreItem>
</file>

<file path=customXml/itemProps15.xml><?xml version="1.0" encoding="utf-8"?>
<ds:datastoreItem xmlns:ds="http://schemas.openxmlformats.org/officeDocument/2006/customXml" ds:itemID="{8D46E2D3-F51C-4DBF-B682-1DAF33C39C3C}">
  <ds:schemaRefs/>
</ds:datastoreItem>
</file>

<file path=customXml/itemProps16.xml><?xml version="1.0" encoding="utf-8"?>
<ds:datastoreItem xmlns:ds="http://schemas.openxmlformats.org/officeDocument/2006/customXml" ds:itemID="{1089D289-12FC-4B05-803F-150FD0EDDA95}">
  <ds:schemaRefs/>
</ds:datastoreItem>
</file>

<file path=customXml/itemProps17.xml><?xml version="1.0" encoding="utf-8"?>
<ds:datastoreItem xmlns:ds="http://schemas.openxmlformats.org/officeDocument/2006/customXml" ds:itemID="{5DED3A4D-FDFD-4EF5-AAAA-0C501C6675A5}">
  <ds:schemaRefs/>
</ds:datastoreItem>
</file>

<file path=customXml/itemProps18.xml><?xml version="1.0" encoding="utf-8"?>
<ds:datastoreItem xmlns:ds="http://schemas.openxmlformats.org/officeDocument/2006/customXml" ds:itemID="{1F531B7F-B3E5-40CD-8769-74D558F4864E}">
  <ds:schemaRefs/>
</ds:datastoreItem>
</file>

<file path=customXml/itemProps19.xml><?xml version="1.0" encoding="utf-8"?>
<ds:datastoreItem xmlns:ds="http://schemas.openxmlformats.org/officeDocument/2006/customXml" ds:itemID="{124B5DBC-5492-43B4-A7C9-C0F28C0178F0}">
  <ds:schemaRefs/>
</ds:datastoreItem>
</file>

<file path=customXml/itemProps2.xml><?xml version="1.0" encoding="utf-8"?>
<ds:datastoreItem xmlns:ds="http://schemas.openxmlformats.org/officeDocument/2006/customXml" ds:itemID="{A562CBA6-3F4E-40BF-BFCC-442D41096520}">
  <ds:schemaRefs/>
</ds:datastoreItem>
</file>

<file path=customXml/itemProps20.xml><?xml version="1.0" encoding="utf-8"?>
<ds:datastoreItem xmlns:ds="http://schemas.openxmlformats.org/officeDocument/2006/customXml" ds:itemID="{5DC81107-E350-4716-8540-83A3F0523939}">
  <ds:schemaRefs/>
</ds:datastoreItem>
</file>

<file path=customXml/itemProps3.xml><?xml version="1.0" encoding="utf-8"?>
<ds:datastoreItem xmlns:ds="http://schemas.openxmlformats.org/officeDocument/2006/customXml" ds:itemID="{4D47C5DF-0203-4013-B31F-CF96707C4980}">
  <ds:schemaRefs/>
</ds:datastoreItem>
</file>

<file path=customXml/itemProps4.xml><?xml version="1.0" encoding="utf-8"?>
<ds:datastoreItem xmlns:ds="http://schemas.openxmlformats.org/officeDocument/2006/customXml" ds:itemID="{814DAC5F-2BF8-419D-B75E-548FD50A572D}">
  <ds:schemaRefs/>
</ds:datastoreItem>
</file>

<file path=customXml/itemProps5.xml><?xml version="1.0" encoding="utf-8"?>
<ds:datastoreItem xmlns:ds="http://schemas.openxmlformats.org/officeDocument/2006/customXml" ds:itemID="{C6DC1387-65FC-4D72-B0EA-89722C74D9F6}">
  <ds:schemaRefs/>
</ds:datastoreItem>
</file>

<file path=customXml/itemProps6.xml><?xml version="1.0" encoding="utf-8"?>
<ds:datastoreItem xmlns:ds="http://schemas.openxmlformats.org/officeDocument/2006/customXml" ds:itemID="{EB13F0B4-9B47-4CCA-BE06-BD5984C38A42}">
  <ds:schemaRefs/>
</ds:datastoreItem>
</file>

<file path=customXml/itemProps7.xml><?xml version="1.0" encoding="utf-8"?>
<ds:datastoreItem xmlns:ds="http://schemas.openxmlformats.org/officeDocument/2006/customXml" ds:itemID="{6EC46795-2CDE-45E0-BBC9-C395DC8EAE4A}">
  <ds:schemaRefs/>
</ds:datastoreItem>
</file>

<file path=customXml/itemProps8.xml><?xml version="1.0" encoding="utf-8"?>
<ds:datastoreItem xmlns:ds="http://schemas.openxmlformats.org/officeDocument/2006/customXml" ds:itemID="{F0D2BB84-D3AC-4843-B24B-B56835DCFC74}">
  <ds:schemaRefs/>
</ds:datastoreItem>
</file>

<file path=customXml/itemProps9.xml><?xml version="1.0" encoding="utf-8"?>
<ds:datastoreItem xmlns:ds="http://schemas.openxmlformats.org/officeDocument/2006/customXml" ds:itemID="{173C5504-BA15-48BF-9AB6-60E4C4C35C3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Continent economy</vt:lpstr>
      <vt:lpstr>Dash Board</vt:lpstr>
      <vt:lpstr>Sheet4</vt:lpstr>
      <vt:lpstr>Sheet3</vt:lpstr>
      <vt:lpstr>Death</vt:lpstr>
      <vt:lpstr>Geo. Map</vt:lpstr>
      <vt:lpstr>Bar chart</vt:lpstr>
      <vt:lpstr>Line chart</vt:lpstr>
      <vt:lpstr>Column Chart</vt:lpstr>
      <vt:lpstr>Sheet1</vt:lpstr>
      <vt:lpstr>Sheet2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Manthan Patel</dc:creator>
  <cp:keywords/>
  <dc:description/>
  <cp:lastModifiedBy>Manthan Patel</cp:lastModifiedBy>
  <cp:revision/>
  <dcterms:created xsi:type="dcterms:W3CDTF">2023-12-13T12:35:15Z</dcterms:created>
  <dcterms:modified xsi:type="dcterms:W3CDTF">2025-05-04T06:09:08Z</dcterms:modified>
  <cp:category/>
  <cp:contentStatus/>
</cp:coreProperties>
</file>